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64.32.10\Multimedia\СПР\КОНСОЛИДАЦИЯ\Бубнов\ДТП 2026\ВРЭС\"/>
    </mc:Choice>
  </mc:AlternateContent>
  <bookViews>
    <workbookView xWindow="0" yWindow="0" windowWidth="22920" windowHeight="11835" activeTab="2"/>
  </bookViews>
  <sheets>
    <sheet name="осн. ИПР тариф" sheetId="1" state="hidden" r:id="rId1"/>
    <sheet name="нетариф" sheetId="2" state="hidden" r:id="rId2"/>
    <sheet name="2025 год" sheetId="3" r:id="rId3"/>
    <sheet name="Реконструкция 2013 " sheetId="4" state="hidden" r:id="rId4"/>
    <sheet name="Материалы 2013" sheetId="5" state="hidden" r:id="rId5"/>
    <sheet name="Реконструкция 2014" sheetId="6" state="hidden" r:id="rId6"/>
    <sheet name="Материалы 2014" sheetId="7" state="hidden" r:id="rId7"/>
    <sheet name="Лист1" sheetId="8" state="hidden" r:id="rId8"/>
  </sheets>
  <definedNames>
    <definedName name="_xlnm._FilterDatabase" localSheetId="2" hidden="1">'2025 год'!$A$7:$M$7229</definedName>
    <definedName name="_xlnm._FilterDatabase" localSheetId="4" hidden="1">'Материалы 2013'!$A$6:$G$66</definedName>
    <definedName name="_xlnm._FilterDatabase" localSheetId="6" hidden="1">'Материалы 2014'!$A$6:$G$95</definedName>
    <definedName name="_xlnm._FilterDatabase" localSheetId="1" hidden="1">нетариф!$B$9:$R$75</definedName>
    <definedName name="_xlnm._FilterDatabase" localSheetId="0" hidden="1">'осн. ИПР тариф'!$B$9:$R$145</definedName>
    <definedName name="_xlnm._FilterDatabase" localSheetId="3" hidden="1">'Реконструкция 2013 '!$A$7:$L$429</definedName>
    <definedName name="_xlnm._FilterDatabase" localSheetId="5" hidden="1">'Реконструкция 2014'!$C$7:$L$1096</definedName>
    <definedName name="Print_Titles" localSheetId="3">'Реконструкция 2013 '!$5:$7</definedName>
    <definedName name="wrn.Сравнение._.с._.отраслями." localSheetId="4" hidden="1">{#N/A,#N/A,TRUE,"Лист1";#N/A,#N/A,TRUE,"Лист2";#N/A,#N/A,TRUE,"Лист3"}</definedName>
    <definedName name="wrn.Сравнение._.с._.отраслями." localSheetId="6" hidden="1">{#N/A,#N/A,TRUE,"Лист1";#N/A,#N/A,TRUE,"Лист2";#N/A,#N/A,TRUE,"Лист3"}</definedName>
    <definedName name="wrn.Сравнение._.с._.отраслями." localSheetId="3" hidden="1">{#N/A,#N/A,TRUE,"Лист1";#N/A,#N/A,TRUE,"Лист2";#N/A,#N/A,TRUE,"Лист3"}</definedName>
    <definedName name="wrn.Сравнение._.с._.отраслями." localSheetId="5" hidden="1">{#N/A,#N/A,TRUE,"Лист1";#N/A,#N/A,TRUE,"Лист2";#N/A,#N/A,TRUE,"Лист3"}</definedName>
    <definedName name="wrn.Сравнение._.с._.отраслями." hidden="1">{#N/A,#N/A,TRUE,"Лист1";#N/A,#N/A,TRUE,"Лист2";#N/A,#N/A,TRUE,"Лист3"}</definedName>
    <definedName name="Z_0817297F_4D14_41CB_813F_30053B1E5009_.wvu.FilterData" localSheetId="5" hidden="1">'Реконструкция 2014'!$C$7:$L$1096</definedName>
    <definedName name="Z_093E40B8_E5EA_4B51_A890_58572CB19FEC_.wvu.FilterData" localSheetId="1" hidden="1">нетариф!$B$9:$R$75</definedName>
    <definedName name="Z_093E40B8_E5EA_4B51_A890_58572CB19FEC_.wvu.FilterData" localSheetId="0" hidden="1">'осн. ИПР тариф'!$B$9:$R$145</definedName>
    <definedName name="Z_093E40B8_E5EA_4B51_A890_58572CB19FEC_.wvu.FilterData" localSheetId="3" hidden="1">'Реконструкция 2013 '!$B$7:$L$168</definedName>
    <definedName name="Z_093E40B8_E5EA_4B51_A890_58572CB19FEC_.wvu.FilterData" localSheetId="5" hidden="1">'Реконструкция 2014'!$D$7:$L$470</definedName>
    <definedName name="Z_18FAE551_3A1F_43F1_A09C_B10536EBB87D_.wvu.FilterData" localSheetId="5" hidden="1">'Реконструкция 2014'!$C$7:$O$1096</definedName>
    <definedName name="Z_2D1887A3_2F71_4E5D_A296_041E62FE4FD5_.wvu.Cols" localSheetId="5" hidden="1">'Реконструкция 2014'!#REF!,'Реконструкция 2014'!$J:$L,'Реконструкция 2014'!#REF!,'Реконструкция 2014'!#REF!,'Реконструкция 2014'!#REF!</definedName>
    <definedName name="Z_2D1887A3_2F71_4E5D_A296_041E62FE4FD5_.wvu.FilterData" localSheetId="5" hidden="1">'Реконструкция 2014'!$C$7:$O$1096</definedName>
    <definedName name="Z_2FB285ED_A4BC_4FCE_9B49_FD717F6DA4E4_.wvu.FilterData" localSheetId="3" hidden="1">'Реконструкция 2013 '!$A$7:$L$429</definedName>
    <definedName name="Z_2FB285ED_A4BC_4FCE_9B49_FD717F6DA4E4_.wvu.FilterData" localSheetId="5" hidden="1">'Реконструкция 2014'!$C$7:$O$1096</definedName>
    <definedName name="Z_342D1C85_F703_409D_863E_438C2E773D75_.wvu.FilterData" localSheetId="3" hidden="1">'Реконструкция 2013 '!$A$7:$L$429</definedName>
    <definedName name="Z_380B3471_B74B_475E_A1DB_466E6C3EF0A1_.wvu.FilterData" localSheetId="5" hidden="1">'Реконструкция 2014'!$C$7:$O$1096</definedName>
    <definedName name="Z_3D8EFDE8_4D24_4ACC_A48C_F2B017C5F9BE_.wvu.FilterData" localSheetId="1" hidden="1">нетариф!$B$9:$R$75</definedName>
    <definedName name="Z_3D8EFDE8_4D24_4ACC_A48C_F2B017C5F9BE_.wvu.FilterData" localSheetId="0" hidden="1">'осн. ИПР тариф'!$B$9:$R$145</definedName>
    <definedName name="Z_3D8EFDE8_4D24_4ACC_A48C_F2B017C5F9BE_.wvu.FilterData" localSheetId="3" hidden="1">'Реконструкция 2013 '!$B$7:$L$168</definedName>
    <definedName name="Z_3D8EFDE8_4D24_4ACC_A48C_F2B017C5F9BE_.wvu.FilterData" localSheetId="5" hidden="1">'Реконструкция 2014'!$D$7:$L$470</definedName>
    <definedName name="Z_3E6F07A5_0A18_4124_8011_B5E2A2C8DD26_.wvu.FilterData" localSheetId="1" hidden="1">нетариф!$B$9:$R$75</definedName>
    <definedName name="Z_3E6F07A5_0A18_4124_8011_B5E2A2C8DD26_.wvu.FilterData" localSheetId="0" hidden="1">'осн. ИПР тариф'!$B$9:$R$145</definedName>
    <definedName name="Z_3E6F07A5_0A18_4124_8011_B5E2A2C8DD26_.wvu.FilterData" localSheetId="3" hidden="1">'Реконструкция 2013 '!$B$7:$L$168</definedName>
    <definedName name="Z_3E6F07A5_0A18_4124_8011_B5E2A2C8DD26_.wvu.FilterData" localSheetId="5" hidden="1">'Реконструкция 2014'!$D$7:$L$470</definedName>
    <definedName name="Z_4FF9B319_7846_4AFA_989B_36DB3FD4F67B_.wvu.FilterData" localSheetId="1" hidden="1">нетариф!$B$9:$R$75</definedName>
    <definedName name="Z_4FF9B319_7846_4AFA_989B_36DB3FD4F67B_.wvu.FilterData" localSheetId="0" hidden="1">'осн. ИПР тариф'!$B$9:$R$145</definedName>
    <definedName name="Z_4FF9B319_7846_4AFA_989B_36DB3FD4F67B_.wvu.FilterData" localSheetId="3" hidden="1">'Реконструкция 2013 '!$B$7:$L$168</definedName>
    <definedName name="Z_4FF9B319_7846_4AFA_989B_36DB3FD4F67B_.wvu.FilterData" localSheetId="5" hidden="1">'Реконструкция 2014'!$D$7:$L$470</definedName>
    <definedName name="Z_51E8DB3F_61E6_4B1E_AB96_E32308EA930F_.wvu.FilterData" localSheetId="5" hidden="1">'Реконструкция 2014'!$C$7:$O$1096</definedName>
    <definedName name="Z_5269E5B4_C0D4_4F3D_93F1_9DF74BB80401_.wvu.FilterData" localSheetId="1" hidden="1">нетариф!$B$9:$R$75</definedName>
    <definedName name="Z_5269E5B4_C0D4_4F3D_93F1_9DF74BB80401_.wvu.FilterData" localSheetId="0" hidden="1">'осн. ИПР тариф'!$B$9:$R$145</definedName>
    <definedName name="Z_5269E5B4_C0D4_4F3D_93F1_9DF74BB80401_.wvu.FilterData" localSheetId="3" hidden="1">'Реконструкция 2013 '!$B$7:$L$168</definedName>
    <definedName name="Z_5269E5B4_C0D4_4F3D_93F1_9DF74BB80401_.wvu.FilterData" localSheetId="5" hidden="1">'Реконструкция 2014'!$D$7:$L$470</definedName>
    <definedName name="Z_5269E5B4_C0D4_4F3D_93F1_9DF74BB80401_.wvu.PrintTitles" localSheetId="1" hidden="1">нетариф!$6:$9</definedName>
    <definedName name="Z_5269E5B4_C0D4_4F3D_93F1_9DF74BB80401_.wvu.PrintTitles" localSheetId="0" hidden="1">'осн. ИПР тариф'!$6:$9</definedName>
    <definedName name="Z_5269E5B4_C0D4_4F3D_93F1_9DF74BB80401_.wvu.PrintTitles" localSheetId="3" hidden="1">'Реконструкция 2013 '!$5:$7</definedName>
    <definedName name="Z_5269E5B4_C0D4_4F3D_93F1_9DF74BB80401_.wvu.PrintTitles" localSheetId="5" hidden="1">'Реконструкция 2014'!$5:$7</definedName>
    <definedName name="Z_534F82C3_645A_4CE1_8BD3_02BCC472126E_.wvu.FilterData" localSheetId="1" hidden="1">нетариф!$B$9:$R$75</definedName>
    <definedName name="Z_534F82C3_645A_4CE1_8BD3_02BCC472126E_.wvu.FilterData" localSheetId="0" hidden="1">'осн. ИПР тариф'!$B$9:$R$145</definedName>
    <definedName name="Z_534F82C3_645A_4CE1_8BD3_02BCC472126E_.wvu.FilterData" localSheetId="3" hidden="1">'Реконструкция 2013 '!$B$7:$L$168</definedName>
    <definedName name="Z_534F82C3_645A_4CE1_8BD3_02BCC472126E_.wvu.FilterData" localSheetId="5" hidden="1">'Реконструкция 2014'!$D$7:$L$470</definedName>
    <definedName name="Z_534F82C3_645A_4CE1_8BD3_02BCC472126E_.wvu.PrintTitles" localSheetId="1" hidden="1">нетариф!$6:$9</definedName>
    <definedName name="Z_534F82C3_645A_4CE1_8BD3_02BCC472126E_.wvu.PrintTitles" localSheetId="0" hidden="1">'осн. ИПР тариф'!$6:$9</definedName>
    <definedName name="Z_534F82C3_645A_4CE1_8BD3_02BCC472126E_.wvu.PrintTitles" localSheetId="3" hidden="1">'Реконструкция 2013 '!$5:$7</definedName>
    <definedName name="Z_534F82C3_645A_4CE1_8BD3_02BCC472126E_.wvu.PrintTitles" localSheetId="5" hidden="1">'Реконструкция 2014'!$5:$7</definedName>
    <definedName name="Z_534F82C3_645A_4CE1_8BD3_02BCC472126E_.wvu.Rows" localSheetId="1" hidden="1">нетариф!#REF!</definedName>
    <definedName name="Z_534F82C3_645A_4CE1_8BD3_02BCC472126E_.wvu.Rows" localSheetId="0" hidden="1">'осн. ИПР тариф'!#REF!</definedName>
    <definedName name="Z_534F82C3_645A_4CE1_8BD3_02BCC472126E_.wvu.Rows" localSheetId="3" hidden="1">'Реконструкция 2013 '!#REF!</definedName>
    <definedName name="Z_534F82C3_645A_4CE1_8BD3_02BCC472126E_.wvu.Rows" localSheetId="5" hidden="1">'Реконструкция 2014'!#REF!</definedName>
    <definedName name="Z_535AB964_CB7D_4009_BF09_FAB4C06DEA41_.wvu.FilterData" localSheetId="3" hidden="1">'Реконструкция 2013 '!$A$7:$L$429</definedName>
    <definedName name="Z_535AB964_CB7D_4009_BF09_FAB4C06DEA41_.wvu.FilterData" localSheetId="5" hidden="1">'Реконструкция 2014'!$C$7:$O$1096</definedName>
    <definedName name="Z_5FA9D4BB_A939_4CA5_A51D_42F4FC617212_.wvu.FilterData" localSheetId="1" hidden="1">нетариф!$B$9:$R$75</definedName>
    <definedName name="Z_5FA9D4BB_A939_4CA5_A51D_42F4FC617212_.wvu.FilterData" localSheetId="0" hidden="1">'осн. ИПР тариф'!$B$9:$R$145</definedName>
    <definedName name="Z_5FA9D4BB_A939_4CA5_A51D_42F4FC617212_.wvu.FilterData" localSheetId="3" hidden="1">'Реконструкция 2013 '!$B$7:$L$168</definedName>
    <definedName name="Z_5FA9D4BB_A939_4CA5_A51D_42F4FC617212_.wvu.FilterData" localSheetId="5" hidden="1">'Реконструкция 2014'!$D$7:$L$470</definedName>
    <definedName name="Z_5FA9D4BB_A939_4CA5_A51D_42F4FC617212_.wvu.PrintTitles" localSheetId="1" hidden="1">нетариф!$6:$9</definedName>
    <definedName name="Z_5FA9D4BB_A939_4CA5_A51D_42F4FC617212_.wvu.PrintTitles" localSheetId="0" hidden="1">'осн. ИПР тариф'!$6:$9</definedName>
    <definedName name="Z_5FA9D4BB_A939_4CA5_A51D_42F4FC617212_.wvu.PrintTitles" localSheetId="3" hidden="1">'Реконструкция 2013 '!$5:$7</definedName>
    <definedName name="Z_5FA9D4BB_A939_4CA5_A51D_42F4FC617212_.wvu.PrintTitles" localSheetId="5" hidden="1">'Реконструкция 2014'!$5:$7</definedName>
    <definedName name="Z_5FA9D4BB_A939_4CA5_A51D_42F4FC617212_.wvu.Rows" localSheetId="1" hidden="1">нетариф!#REF!,нетариф!#REF!,нетариф!#REF!,нетариф!#REF!,нетариф!#REF!,нетариф!#REF!,нетариф!#REF!,нетариф!#REF!,нетариф!#REF!,нетариф!#REF!</definedName>
    <definedName name="Z_5FA9D4BB_A939_4CA5_A51D_42F4FC617212_.wvu.Rows" localSheetId="0" hidden="1">'осн. ИПР тариф'!$23:$24,'осн. ИПР тариф'!$27:$27,'осн. ИПР тариф'!$49:$49,'осн. ИПР тариф'!#REF!,'осн. ИПР тариф'!$54:$59,'осн. ИПР тариф'!$62:$64,'осн. ИПР тариф'!#REF!,'осн. ИПР тариф'!#REF!,'осн. ИПР тариф'!#REF!,'осн. ИПР тариф'!$73:$74</definedName>
    <definedName name="Z_5FA9D4BB_A939_4CA5_A51D_42F4FC617212_.wvu.Rows" localSheetId="3" hidden="1">'Реконструкция 2013 '!#REF!,'Реконструкция 2013 '!#REF!,'Реконструкция 2013 '!#REF!,'Реконструкция 2013 '!#REF!,'Реконструкция 2013 '!#REF!,'Реконструкция 2013 '!#REF!,'Реконструкция 2013 '!#REF!,'Реконструкция 2013 '!#REF!,'Реконструкция 2013 '!#REF!,'Реконструкция 2013 '!#REF!</definedName>
    <definedName name="Z_5FA9D4BB_A939_4CA5_A51D_42F4FC617212_.wvu.Rows" localSheetId="5" hidden="1">'Реконструкция 2014'!#REF!,'Реконструкция 2014'!#REF!,'Реконструкция 2014'!#REF!,'Реконструкция 2014'!#REF!,'Реконструкция 2014'!#REF!,'Реконструкция 2014'!#REF!,'Реконструкция 2014'!#REF!,'Реконструкция 2014'!#REF!,'Реконструкция 2014'!#REF!,'Реконструкция 2014'!#REF!</definedName>
    <definedName name="Z_69F3D048_2481_40DD_8E0A_7E7DEA8F651A_.wvu.FilterData" localSheetId="1" hidden="1">нетариф!$B$9:$R$75</definedName>
    <definedName name="Z_69F3D048_2481_40DD_8E0A_7E7DEA8F651A_.wvu.FilterData" localSheetId="0" hidden="1">'осн. ИПР тариф'!$B$9:$R$145</definedName>
    <definedName name="Z_69F3D048_2481_40DD_8E0A_7E7DEA8F651A_.wvu.FilterData" localSheetId="3" hidden="1">'Реконструкция 2013 '!$B$7:$L$168</definedName>
    <definedName name="Z_69F3D048_2481_40DD_8E0A_7E7DEA8F651A_.wvu.FilterData" localSheetId="5" hidden="1">'Реконструкция 2014'!$D$7:$L$470</definedName>
    <definedName name="Z_69F3D048_2481_40DD_8E0A_7E7DEA8F651A_.wvu.PrintTitles" localSheetId="1" hidden="1">нетариф!$6:$9</definedName>
    <definedName name="Z_69F3D048_2481_40DD_8E0A_7E7DEA8F651A_.wvu.PrintTitles" localSheetId="0" hidden="1">'осн. ИПР тариф'!$6:$9</definedName>
    <definedName name="Z_69F3D048_2481_40DD_8E0A_7E7DEA8F651A_.wvu.PrintTitles" localSheetId="3" hidden="1">'Реконструкция 2013 '!$5:$7</definedName>
    <definedName name="Z_69F3D048_2481_40DD_8E0A_7E7DEA8F651A_.wvu.PrintTitles" localSheetId="5" hidden="1">'Реконструкция 2014'!$5:$7</definedName>
    <definedName name="Z_78328C43_6D1D_43B7_B762_3D4E64DA3215_.wvu.FilterData" localSheetId="1" hidden="1">нетариф!$B$9:$R$75</definedName>
    <definedName name="Z_78328C43_6D1D_43B7_B762_3D4E64DA3215_.wvu.FilterData" localSheetId="0" hidden="1">'осн. ИПР тариф'!$B$9:$R$145</definedName>
    <definedName name="Z_78328C43_6D1D_43B7_B762_3D4E64DA3215_.wvu.FilterData" localSheetId="3" hidden="1">'Реконструкция 2013 '!$B$7:$L$168</definedName>
    <definedName name="Z_78328C43_6D1D_43B7_B762_3D4E64DA3215_.wvu.FilterData" localSheetId="5" hidden="1">'Реконструкция 2014'!$D$7:$L$470</definedName>
    <definedName name="Z_87EC2DFA_722A_4084_9E36_81076BF3D2BA_.wvu.FilterData" localSheetId="5" hidden="1">'Реконструкция 2014'!$C$7:$O$1096</definedName>
    <definedName name="Z_8A5A73FE_82D8_492C_A015_C50011E2EE8C_.wvu.Cols" localSheetId="5" hidden="1">'Реконструкция 2014'!#REF!,'Реконструкция 2014'!#REF!,'Реконструкция 2014'!#REF!,'Реконструкция 2014'!#REF!</definedName>
    <definedName name="Z_8A5A73FE_82D8_492C_A015_C50011E2EE8C_.wvu.FilterData" localSheetId="5" hidden="1">'Реконструкция 2014'!$C$7:$L$1096</definedName>
    <definedName name="Z_8D73EC56_0B4E_404C_864E_30E6E1D071F3_.wvu.Cols" localSheetId="5" hidden="1">'Реконструкция 2014'!#REF!,'Реконструкция 2014'!$J:$L,'Реконструкция 2014'!#REF!,'Реконструкция 2014'!#REF!,'Реконструкция 2014'!#REF!</definedName>
    <definedName name="Z_8D73EC56_0B4E_404C_864E_30E6E1D071F3_.wvu.FilterData" localSheetId="5" hidden="1">'Реконструкция 2014'!$C$7:$O$1096</definedName>
    <definedName name="Z_9A40AACE_1A90_4E01_9A67_81C6224AE841_.wvu.FilterData" localSheetId="1" hidden="1">нетариф!$B$9:$R$75</definedName>
    <definedName name="Z_9A40AACE_1A90_4E01_9A67_81C6224AE841_.wvu.FilterData" localSheetId="0" hidden="1">'осн. ИПР тариф'!$B$9:$R$145</definedName>
    <definedName name="Z_9A40AACE_1A90_4E01_9A67_81C6224AE841_.wvu.FilterData" localSheetId="3" hidden="1">'Реконструкция 2013 '!$B$7:$L$168</definedName>
    <definedName name="Z_9A40AACE_1A90_4E01_9A67_81C6224AE841_.wvu.FilterData" localSheetId="5" hidden="1">'Реконструкция 2014'!$D$7:$L$470</definedName>
    <definedName name="Z_A211E8FE_0EB8_4B84_973D_E1AEAFDEA977_.wvu.FilterData" localSheetId="4" hidden="1">'Материалы 2013'!$A$6:$G$66</definedName>
    <definedName name="Z_A211E8FE_0EB8_4B84_973D_E1AEAFDEA977_.wvu.FilterData" localSheetId="6" hidden="1">'Материалы 2014'!$A$6:$G$95</definedName>
    <definedName name="Z_A211E8FE_0EB8_4B84_973D_E1AEAFDEA977_.wvu.FilterData" localSheetId="1" hidden="1">нетариф!$B$9:$R$75</definedName>
    <definedName name="Z_A211E8FE_0EB8_4B84_973D_E1AEAFDEA977_.wvu.FilterData" localSheetId="0" hidden="1">'осн. ИПР тариф'!$B$9:$R$145</definedName>
    <definedName name="Z_A211E8FE_0EB8_4B84_973D_E1AEAFDEA977_.wvu.FilterData" localSheetId="3" hidden="1">'Реконструкция 2013 '!$A$7:$L$429</definedName>
    <definedName name="Z_A211E8FE_0EB8_4B84_973D_E1AEAFDEA977_.wvu.FilterData" localSheetId="5" hidden="1">'Реконструкция 2014'!$C$7:$L$1096</definedName>
    <definedName name="Z_A211E8FE_0EB8_4B84_973D_E1AEAFDEA977_.wvu.PrintArea" localSheetId="4" hidden="1">'Материалы 2013'!$A$1:$G$68</definedName>
    <definedName name="Z_A211E8FE_0EB8_4B84_973D_E1AEAFDEA977_.wvu.PrintArea" localSheetId="6" hidden="1">'Материалы 2014'!$A$1:$G$96</definedName>
    <definedName name="Z_A211E8FE_0EB8_4B84_973D_E1AEAFDEA977_.wvu.PrintArea" localSheetId="3" hidden="1">'Реконструкция 2013 '!$A$1:$N$429</definedName>
    <definedName name="Z_A211E8FE_0EB8_4B84_973D_E1AEAFDEA977_.wvu.PrintArea" localSheetId="5" hidden="1">'Реконструкция 2014'!$A$1:$N$1096</definedName>
    <definedName name="Z_A211E8FE_0EB8_4B84_973D_E1AEAFDEA977_.wvu.PrintTitles" localSheetId="3" hidden="1">'Реконструкция 2013 '!$5:$7</definedName>
    <definedName name="Z_A211E8FE_0EB8_4B84_973D_E1AEAFDEA977_.wvu.Rows" localSheetId="0" hidden="1">'осн. ИПР тариф'!$16:$16,'осн. ИПР тариф'!$23:$24,'осн. ИПР тариф'!$27:$27,'осн. ИПР тариф'!$54:$59,'осн. ИПР тариф'!$62:$64,'осн. ИПР тариф'!$70:$70</definedName>
    <definedName name="Z_AB4B389F_941B_482B_A953_048A21521BDA_.wvu.FilterData" localSheetId="5" hidden="1">'Реконструкция 2014'!$C$7:$O$1096</definedName>
    <definedName name="Z_ABED00C5_4827_4339_987A_C86E040B4009_.wvu.FilterData" localSheetId="5" hidden="1">'Реконструкция 2014'!$C$7:$O$1096</definedName>
    <definedName name="Z_AD7E442E_DD5C_42DD_BCA2_ACC5576F7C88_.wvu.FilterData" localSheetId="4" hidden="1">'Материалы 2013'!$A$6:$G$66</definedName>
    <definedName name="Z_AD7E442E_DD5C_42DD_BCA2_ACC5576F7C88_.wvu.FilterData" localSheetId="6" hidden="1">'Материалы 2014'!$A$6:$G$95</definedName>
    <definedName name="Z_AD7E442E_DD5C_42DD_BCA2_ACC5576F7C88_.wvu.FilterData" localSheetId="1" hidden="1">нетариф!$B$9:$R$75</definedName>
    <definedName name="Z_AD7E442E_DD5C_42DD_BCA2_ACC5576F7C88_.wvu.FilterData" localSheetId="0" hidden="1">'осн. ИПР тариф'!$B$9:$R$145</definedName>
    <definedName name="Z_AD7E442E_DD5C_42DD_BCA2_ACC5576F7C88_.wvu.FilterData" localSheetId="3" hidden="1">'Реконструкция 2013 '!$A$7:$L$429</definedName>
    <definedName name="Z_AD7E442E_DD5C_42DD_BCA2_ACC5576F7C88_.wvu.FilterData" localSheetId="5" hidden="1">'Реконструкция 2014'!$C$7:$L$1096</definedName>
    <definedName name="Z_AD7E442E_DD5C_42DD_BCA2_ACC5576F7C88_.wvu.PrintArea" localSheetId="4" hidden="1">'Материалы 2013'!$A$1:$G$68</definedName>
    <definedName name="Z_AD7E442E_DD5C_42DD_BCA2_ACC5576F7C88_.wvu.PrintArea" localSheetId="6" hidden="1">'Материалы 2014'!$A$1:$G$96</definedName>
    <definedName name="Z_AD7E442E_DD5C_42DD_BCA2_ACC5576F7C88_.wvu.PrintArea" localSheetId="3" hidden="1">'Реконструкция 2013 '!$A$1:$N$429</definedName>
    <definedName name="Z_AD7E442E_DD5C_42DD_BCA2_ACC5576F7C88_.wvu.PrintArea" localSheetId="5" hidden="1">'Реконструкция 2014'!$A$1:$N$1096</definedName>
    <definedName name="Z_AD7E442E_DD5C_42DD_BCA2_ACC5576F7C88_.wvu.PrintTitles" localSheetId="3" hidden="1">'Реконструкция 2013 '!$5:$7</definedName>
    <definedName name="Z_AD7E442E_DD5C_42DD_BCA2_ACC5576F7C88_.wvu.Rows" localSheetId="0" hidden="1">'осн. ИПР тариф'!$16:$16,'осн. ИПР тариф'!$23:$24,'осн. ИПР тариф'!$27:$27,'осн. ИПР тариф'!$54:$59,'осн. ИПР тариф'!$62:$64,'осн. ИПР тариф'!$70:$70</definedName>
    <definedName name="Z_B9025ADB_F195_400A_9039_3FBBDF36513B_.wvu.Cols" localSheetId="5" hidden="1">'Реконструкция 2014'!#REF!,'Реконструкция 2014'!$J:$L,'Реконструкция 2014'!#REF!,'Реконструкция 2014'!#REF!,'Реконструкция 2014'!#REF!</definedName>
    <definedName name="Z_B9025ADB_F195_400A_9039_3FBBDF36513B_.wvu.FilterData" localSheetId="5" hidden="1">'Реконструкция 2014'!$C$7:$O$1096</definedName>
    <definedName name="Z_BA37FB3E_577B_4E25_A1EF_D150CE219183_.wvu.FilterData" localSheetId="1" hidden="1">нетариф!$B$9:$R$75</definedName>
    <definedName name="Z_BA37FB3E_577B_4E25_A1EF_D150CE219183_.wvu.FilterData" localSheetId="0" hidden="1">'осн. ИПР тариф'!$B$9:$R$145</definedName>
    <definedName name="Z_BA37FB3E_577B_4E25_A1EF_D150CE219183_.wvu.FilterData" localSheetId="3" hidden="1">'Реконструкция 2013 '!$B$7:$L$168</definedName>
    <definedName name="Z_BA37FB3E_577B_4E25_A1EF_D150CE219183_.wvu.FilterData" localSheetId="5" hidden="1">'Реконструкция 2014'!$D$7:$L$470</definedName>
    <definedName name="Z_BBDF15F6_155F_46AD_921C_3DE51BD50772_.wvu.FilterData" localSheetId="5" hidden="1">'Реконструкция 2014'!$C$7:$O$1096</definedName>
    <definedName name="Z_BC3FCAD8_776B_41F5_9A50_92282C3921A2_.wvu.Cols" localSheetId="5" hidden="1">'Реконструкция 2014'!#REF!,'Реконструкция 2014'!$J:$L,'Реконструкция 2014'!#REF!,'Реконструкция 2014'!#REF!,'Реконструкция 2014'!#REF!</definedName>
    <definedName name="Z_BC3FCAD8_776B_41F5_9A50_92282C3921A2_.wvu.FilterData" localSheetId="5" hidden="1">'Реконструкция 2014'!$C$7:$O$1096</definedName>
    <definedName name="Z_C6A3FA7E_2F3F_491C_ADF6_C996BF072F24_.wvu.FilterData" localSheetId="1" hidden="1">нетариф!$B$9:$R$75</definedName>
    <definedName name="Z_C6A3FA7E_2F3F_491C_ADF6_C996BF072F24_.wvu.FilterData" localSheetId="0" hidden="1">'осн. ИПР тариф'!$B$9:$R$145</definedName>
    <definedName name="Z_C6A3FA7E_2F3F_491C_ADF6_C996BF072F24_.wvu.FilterData" localSheetId="3" hidden="1">'Реконструкция 2013 '!$B$7:$L$168</definedName>
    <definedName name="Z_C6A3FA7E_2F3F_491C_ADF6_C996BF072F24_.wvu.FilterData" localSheetId="5" hidden="1">'Реконструкция 2014'!$D$7:$L$470</definedName>
    <definedName name="Z_DA9AD136_0819_4AD4_9B53_9A7FEA3BBEBC_.wvu.FilterData" localSheetId="3" hidden="1">'Реконструкция 2013 '!$A$7:$L$429</definedName>
    <definedName name="Z_DA9AD136_0819_4AD4_9B53_9A7FEA3BBEBC_.wvu.FilterData" localSheetId="5" hidden="1">'Реконструкция 2014'!$C$7:$L$1096</definedName>
    <definedName name="Z_E07F9B56_99E1_4D60_AFAA_543C148A1676_.wvu.FilterData" localSheetId="1" hidden="1">нетариф!$B$9:$R$75</definedName>
    <definedName name="Z_E07F9B56_99E1_4D60_AFAA_543C148A1676_.wvu.FilterData" localSheetId="0" hidden="1">'осн. ИПР тариф'!$B$9:$R$145</definedName>
    <definedName name="Z_E07F9B56_99E1_4D60_AFAA_543C148A1676_.wvu.FilterData" localSheetId="3" hidden="1">'Реконструкция 2013 '!$B$7:$L$168</definedName>
    <definedName name="Z_E07F9B56_99E1_4D60_AFAA_543C148A1676_.wvu.FilterData" localSheetId="5" hidden="1">'Реконструкция 2014'!$D$7:$L$470</definedName>
    <definedName name="Z_E1C57F47_FBAC_4D73_989D_68AB1CA0D3D2_.wvu.FilterData" localSheetId="3" hidden="1">'Реконструкция 2013 '!$A$7:$L$429</definedName>
    <definedName name="Z_E1C57F47_FBAC_4D73_989D_68AB1CA0D3D2_.wvu.FilterData" localSheetId="5" hidden="1">'Реконструкция 2014'!$C$7:$O$1096</definedName>
    <definedName name="Z_E279C946_9E3F_4CDF_8CCF_BA37FE4247E7_.wvu.FilterData" localSheetId="5" hidden="1">'Реконструкция 2014'!$C$7:$O$1096</definedName>
    <definedName name="Z_E662C2DC_C809_4D95_96F2_C73AA9ED8366_.wvu.FilterData" localSheetId="1" hidden="1">нетариф!$B$9:$R$75</definedName>
    <definedName name="Z_E662C2DC_C809_4D95_96F2_C73AA9ED8366_.wvu.FilterData" localSheetId="0" hidden="1">'осн. ИПР тариф'!$B$9:$R$145</definedName>
    <definedName name="Z_E662C2DC_C809_4D95_96F2_C73AA9ED8366_.wvu.FilterData" localSheetId="3" hidden="1">'Реконструкция 2013 '!$B$7:$L$168</definedName>
    <definedName name="Z_E662C2DC_C809_4D95_96F2_C73AA9ED8366_.wvu.FilterData" localSheetId="5" hidden="1">'Реконструкция 2014'!$D$7:$L$470</definedName>
    <definedName name="вуув" localSheetId="4" hidden="1">{#N/A,#N/A,TRUE,"Лист1";#N/A,#N/A,TRUE,"Лист2";#N/A,#N/A,TRUE,"Лист3"}</definedName>
    <definedName name="вуув" localSheetId="6" hidden="1">{#N/A,#N/A,TRUE,"Лист1";#N/A,#N/A,TRUE,"Лист2";#N/A,#N/A,TRUE,"Лист3"}</definedName>
    <definedName name="вуув" localSheetId="3" hidden="1">{#N/A,#N/A,TRUE,"Лист1";#N/A,#N/A,TRUE,"Лист2";#N/A,#N/A,TRUE,"Лист3"}</definedName>
    <definedName name="вуув" localSheetId="5" hidden="1">{#N/A,#N/A,TRUE,"Лист1";#N/A,#N/A,TRUE,"Лист2";#N/A,#N/A,TRUE,"Лист3"}</definedName>
    <definedName name="вуув" hidden="1">{#N/A,#N/A,TRUE,"Лист1";#N/A,#N/A,TRUE,"Лист2";#N/A,#N/A,TRUE,"Лист3"}</definedName>
    <definedName name="грприрцфв00ав98" localSheetId="4" hidden="1">{#N/A,#N/A,TRUE,"Лист1";#N/A,#N/A,TRUE,"Лист2";#N/A,#N/A,TRUE,"Лист3"}</definedName>
    <definedName name="грприрцфв00ав98" localSheetId="6" hidden="1">{#N/A,#N/A,TRUE,"Лист1";#N/A,#N/A,TRUE,"Лист2";#N/A,#N/A,TRUE,"Лист3"}</definedName>
    <definedName name="грприрцфв00ав98" localSheetId="3" hidden="1">{#N/A,#N/A,TRUE,"Лист1";#N/A,#N/A,TRUE,"Лист2";#N/A,#N/A,TRUE,"Лист3"}</definedName>
    <definedName name="грприрцфв00ав98" localSheetId="5" hidden="1">{#N/A,#N/A,TRUE,"Лист1";#N/A,#N/A,TRUE,"Лист2";#N/A,#N/A,TRUE,"Лист3"}</definedName>
    <definedName name="грприрцфв00ав98" hidden="1">{#N/A,#N/A,TRUE,"Лист1";#N/A,#N/A,TRUE,"Лист2";#N/A,#N/A,TRUE,"Лист3"}</definedName>
    <definedName name="грфинцкавг98Х" localSheetId="4" hidden="1">{#N/A,#N/A,TRUE,"Лист1";#N/A,#N/A,TRUE,"Лист2";#N/A,#N/A,TRUE,"Лист3"}</definedName>
    <definedName name="грфинцкавг98Х" localSheetId="6" hidden="1">{#N/A,#N/A,TRUE,"Лист1";#N/A,#N/A,TRUE,"Лист2";#N/A,#N/A,TRUE,"Лист3"}</definedName>
    <definedName name="грфинцкавг98Х" localSheetId="3" hidden="1">{#N/A,#N/A,TRUE,"Лист1";#N/A,#N/A,TRUE,"Лист2";#N/A,#N/A,TRUE,"Лист3"}</definedName>
    <definedName name="грфинцкавг98Х" localSheetId="5" hidden="1">{#N/A,#N/A,TRUE,"Лист1";#N/A,#N/A,TRUE,"Лист2";#N/A,#N/A,TRUE,"Лист3"}</definedName>
    <definedName name="грфинцкавг98Х" hidden="1">{#N/A,#N/A,TRUE,"Лист1";#N/A,#N/A,TRUE,"Лист2";#N/A,#N/A,TRUE,"Лист3"}</definedName>
    <definedName name="индцкавг98" localSheetId="4" hidden="1">{#N/A,#N/A,TRUE,"Лист1";#N/A,#N/A,TRUE,"Лист2";#N/A,#N/A,TRUE,"Лист3"}</definedName>
    <definedName name="индцкавг98" localSheetId="6" hidden="1">{#N/A,#N/A,TRUE,"Лист1";#N/A,#N/A,TRUE,"Лист2";#N/A,#N/A,TRUE,"Лист3"}</definedName>
    <definedName name="индцкавг98" localSheetId="3" hidden="1">{#N/A,#N/A,TRUE,"Лист1";#N/A,#N/A,TRUE,"Лист2";#N/A,#N/A,TRUE,"Лист3"}</definedName>
    <definedName name="индцкавг98" localSheetId="5" hidden="1">{#N/A,#N/A,TRUE,"Лист1";#N/A,#N/A,TRUE,"Лист2";#N/A,#N/A,TRUE,"Лист3"}</definedName>
    <definedName name="индцкавг98" hidden="1">{#N/A,#N/A,TRUE,"Лист1";#N/A,#N/A,TRUE,"Лист2";#N/A,#N/A,TRUE,"Лист3"}</definedName>
    <definedName name="кеппппппппппп" localSheetId="4" hidden="1">{#N/A,#N/A,TRUE,"Лист1";#N/A,#N/A,TRUE,"Лист2";#N/A,#N/A,TRUE,"Лист3"}</definedName>
    <definedName name="кеппппппппппп" localSheetId="6" hidden="1">{#N/A,#N/A,TRUE,"Лист1";#N/A,#N/A,TRUE,"Лист2";#N/A,#N/A,TRUE,"Лист3"}</definedName>
    <definedName name="кеппппппппппп" localSheetId="3" hidden="1">{#N/A,#N/A,TRUE,"Лист1";#N/A,#N/A,TRUE,"Лист2";#N/A,#N/A,TRUE,"Лист3"}</definedName>
    <definedName name="кеппппппппппп" localSheetId="5" hidden="1">{#N/A,#N/A,TRUE,"Лист1";#N/A,#N/A,TRUE,"Лист2";#N/A,#N/A,TRUE,"Лист3"}</definedName>
    <definedName name="кеппппппппппп" hidden="1">{#N/A,#N/A,TRUE,"Лист1";#N/A,#N/A,TRUE,"Лист2";#N/A,#N/A,TRUE,"Лист3"}</definedName>
    <definedName name="_xlnm.Print_Area" localSheetId="4">'Материалы 2013'!$A$1:$G$68</definedName>
    <definedName name="_xlnm.Print_Area" localSheetId="6">'Материалы 2014'!$A$1:$G$96</definedName>
    <definedName name="_xlnm.Print_Area" localSheetId="3">'Реконструкция 2013 '!$A$1:$N$429</definedName>
    <definedName name="_xlnm.Print_Area" localSheetId="5">'Реконструкция 2014'!$A$1:$N$1096</definedName>
    <definedName name="прибыль3" localSheetId="4" hidden="1">{#N/A,#N/A,TRUE,"Лист1";#N/A,#N/A,TRUE,"Лист2";#N/A,#N/A,TRUE,"Лист3"}</definedName>
    <definedName name="прибыль3" localSheetId="6" hidden="1">{#N/A,#N/A,TRUE,"Лист1";#N/A,#N/A,TRUE,"Лист2";#N/A,#N/A,TRUE,"Лист3"}</definedName>
    <definedName name="прибыль3" localSheetId="3" hidden="1">{#N/A,#N/A,TRUE,"Лист1";#N/A,#N/A,TRUE,"Лист2";#N/A,#N/A,TRUE,"Лист3"}</definedName>
    <definedName name="прибыль3" localSheetId="5" hidden="1">{#N/A,#N/A,TRUE,"Лист1";#N/A,#N/A,TRUE,"Лист2";#N/A,#N/A,TRUE,"Лист3"}</definedName>
    <definedName name="прибыль3" hidden="1">{#N/A,#N/A,TRUE,"Лист1";#N/A,#N/A,TRUE,"Лист2";#N/A,#N/A,TRUE,"Лист3"}</definedName>
    <definedName name="рис1" localSheetId="4" hidden="1">{#N/A,#N/A,TRUE,"Лист1";#N/A,#N/A,TRUE,"Лист2";#N/A,#N/A,TRUE,"Лист3"}</definedName>
    <definedName name="рис1" localSheetId="6" hidden="1">{#N/A,#N/A,TRUE,"Лист1";#N/A,#N/A,TRUE,"Лист2";#N/A,#N/A,TRUE,"Лист3"}</definedName>
    <definedName name="рис1" localSheetId="3" hidden="1">{#N/A,#N/A,TRUE,"Лист1";#N/A,#N/A,TRUE,"Лист2";#N/A,#N/A,TRUE,"Лист3"}</definedName>
    <definedName name="рис1" localSheetId="5" hidden="1">{#N/A,#N/A,TRUE,"Лист1";#N/A,#N/A,TRUE,"Лист2";#N/A,#N/A,TRUE,"Лист3"}</definedName>
    <definedName name="рис1" hidden="1">{#N/A,#N/A,TRUE,"Лист1";#N/A,#N/A,TRUE,"Лист2";#N/A,#N/A,TRUE,"Лист3"}</definedName>
    <definedName name="тп" localSheetId="4" hidden="1">{#N/A,#N/A,TRUE,"Лист1";#N/A,#N/A,TRUE,"Лист2";#N/A,#N/A,TRUE,"Лист3"}</definedName>
    <definedName name="тп" localSheetId="6" hidden="1">{#N/A,#N/A,TRUE,"Лист1";#N/A,#N/A,TRUE,"Лист2";#N/A,#N/A,TRUE,"Лист3"}</definedName>
    <definedName name="тп" localSheetId="3" hidden="1">{#N/A,#N/A,TRUE,"Лист1";#N/A,#N/A,TRUE,"Лист2";#N/A,#N/A,TRUE,"Лист3"}</definedName>
    <definedName name="тп" localSheetId="5" hidden="1">{#N/A,#N/A,TRUE,"Лист1";#N/A,#N/A,TRUE,"Лист2";#N/A,#N/A,TRUE,"Лист3"}</definedName>
    <definedName name="тп" hidden="1">{#N/A,#N/A,TRUE,"Лист1";#N/A,#N/A,TRUE,"Лист2";#N/A,#N/A,TRUE,"Лист3"}</definedName>
    <definedName name="укеееукеееееееееееееее" localSheetId="4" hidden="1">{#N/A,#N/A,TRUE,"Лист1";#N/A,#N/A,TRUE,"Лист2";#N/A,#N/A,TRUE,"Лист3"}</definedName>
    <definedName name="укеееукеееееееееееееее" localSheetId="6" hidden="1">{#N/A,#N/A,TRUE,"Лист1";#N/A,#N/A,TRUE,"Лист2";#N/A,#N/A,TRUE,"Лист3"}</definedName>
    <definedName name="укеееукеееееееееееееее" localSheetId="3" hidden="1">{#N/A,#N/A,TRUE,"Лист1";#N/A,#N/A,TRUE,"Лист2";#N/A,#N/A,TRUE,"Лист3"}</definedName>
    <definedName name="укеееукеееееееееееееее" localSheetId="5" hidden="1">{#N/A,#N/A,TRUE,"Лист1";#N/A,#N/A,TRUE,"Лист2";#N/A,#N/A,TRUE,"Лист3"}</definedName>
    <definedName name="укеееукеееееееееееееее" hidden="1">{#N/A,#N/A,TRUE,"Лист1";#N/A,#N/A,TRUE,"Лист2";#N/A,#N/A,TRUE,"Лист3"}</definedName>
    <definedName name="укеукеуеуе" localSheetId="4" hidden="1">{#N/A,#N/A,TRUE,"Лист1";#N/A,#N/A,TRUE,"Лист2";#N/A,#N/A,TRUE,"Лист3"}</definedName>
    <definedName name="укеукеуеуе" localSheetId="6" hidden="1">{#N/A,#N/A,TRUE,"Лист1";#N/A,#N/A,TRUE,"Лист2";#N/A,#N/A,TRUE,"Лист3"}</definedName>
    <definedName name="укеукеуеуе" localSheetId="3" hidden="1">{#N/A,#N/A,TRUE,"Лист1";#N/A,#N/A,TRUE,"Лист2";#N/A,#N/A,TRUE,"Лист3"}</definedName>
    <definedName name="укеукеуеуе" localSheetId="5" hidden="1">{#N/A,#N/A,TRUE,"Лист1";#N/A,#N/A,TRUE,"Лист2";#N/A,#N/A,TRUE,"Лист3"}</definedName>
    <definedName name="укеукеуеуе" hidden="1">{#N/A,#N/A,TRUE,"Лист1";#N/A,#N/A,TRUE,"Лист2";#N/A,#N/A,TRUE,"Лист3"}</definedName>
    <definedName name="ыуаы" localSheetId="4" hidden="1">{#N/A,#N/A,TRUE,"Лист1";#N/A,#N/A,TRUE,"Лист2";#N/A,#N/A,TRUE,"Лист3"}</definedName>
    <definedName name="ыуаы" localSheetId="6" hidden="1">{#N/A,#N/A,TRUE,"Лист1";#N/A,#N/A,TRUE,"Лист2";#N/A,#N/A,TRUE,"Лист3"}</definedName>
    <definedName name="ыуаы" localSheetId="3" hidden="1">{#N/A,#N/A,TRUE,"Лист1";#N/A,#N/A,TRUE,"Лист2";#N/A,#N/A,TRUE,"Лист3"}</definedName>
    <definedName name="ыуаы" localSheetId="5" hidden="1">{#N/A,#N/A,TRUE,"Лист1";#N/A,#N/A,TRUE,"Лист2";#N/A,#N/A,TRUE,"Лист3"}</definedName>
    <definedName name="ыуаы" hidden="1">{#N/A,#N/A,TRUE,"Лист1";#N/A,#N/A,TRUE,"Лист2";#N/A,#N/A,TRUE,"Лист3"}</definedName>
  </definedNames>
  <calcPr calcId="162913"/>
</workbook>
</file>

<file path=xl/calcChain.xml><?xml version="1.0" encoding="utf-8"?>
<calcChain xmlns="http://schemas.openxmlformats.org/spreadsheetml/2006/main">
  <c r="C34" i="8" l="1"/>
  <c r="D96" i="7"/>
  <c r="E1016" i="6"/>
  <c r="E899" i="6"/>
  <c r="E898" i="6" s="1"/>
  <c r="E779" i="6"/>
  <c r="E501" i="6"/>
  <c r="E500" i="6" s="1"/>
  <c r="E395" i="6"/>
  <c r="E336" i="6"/>
  <c r="E335" i="6"/>
  <c r="E240" i="6"/>
  <c r="E190" i="6"/>
  <c r="E189" i="6" s="1"/>
  <c r="E19" i="6"/>
  <c r="E10" i="6"/>
  <c r="E9" i="6" s="1"/>
  <c r="D68" i="5"/>
  <c r="E396" i="4"/>
  <c r="E347" i="4"/>
  <c r="E346" i="4" s="1"/>
  <c r="E309" i="4"/>
  <c r="E176" i="4"/>
  <c r="E170" i="4" s="1"/>
  <c r="E169" i="4" s="1"/>
  <c r="E132" i="4"/>
  <c r="E88" i="4"/>
  <c r="E87" i="4" s="1"/>
  <c r="E46" i="4"/>
  <c r="E29" i="4"/>
  <c r="E28" i="4" s="1"/>
  <c r="E8" i="4" s="1"/>
  <c r="E17" i="4"/>
  <c r="E10" i="4"/>
  <c r="E9" i="4"/>
  <c r="P46" i="2"/>
  <c r="N46" i="2"/>
  <c r="M46" i="2"/>
  <c r="E46" i="2" s="1"/>
  <c r="D46" i="2"/>
  <c r="P45" i="2"/>
  <c r="N45" i="2"/>
  <c r="M45" i="2"/>
  <c r="E45" i="2"/>
  <c r="D45" i="2"/>
  <c r="G44" i="2"/>
  <c r="E44" i="2"/>
  <c r="D44" i="2"/>
  <c r="P43" i="2"/>
  <c r="E43" i="2"/>
  <c r="D43" i="2"/>
  <c r="O42" i="2"/>
  <c r="N42" i="2"/>
  <c r="M42" i="2"/>
  <c r="E42" i="2" s="1"/>
  <c r="N41" i="2"/>
  <c r="M41" i="2"/>
  <c r="K41" i="2"/>
  <c r="E41" i="2"/>
  <c r="D41" i="2"/>
  <c r="K40" i="2"/>
  <c r="E40" i="2"/>
  <c r="D40" i="2"/>
  <c r="E39" i="2"/>
  <c r="D39" i="2"/>
  <c r="Q38" i="2"/>
  <c r="P38" i="2" s="1"/>
  <c r="I38" i="2"/>
  <c r="H38" i="2"/>
  <c r="E38" i="2"/>
  <c r="D38" i="2"/>
  <c r="P37" i="2"/>
  <c r="I37" i="2"/>
  <c r="E37" i="2"/>
  <c r="D37" i="2"/>
  <c r="Q36" i="2"/>
  <c r="P36" i="2"/>
  <c r="N36" i="2"/>
  <c r="I36" i="2"/>
  <c r="E36" i="2"/>
  <c r="D36" i="2"/>
  <c r="Q35" i="2"/>
  <c r="P35" i="2"/>
  <c r="O35" i="2"/>
  <c r="N35" i="2"/>
  <c r="M35" i="2"/>
  <c r="K35" i="2"/>
  <c r="I35" i="2"/>
  <c r="H35" i="2"/>
  <c r="G35" i="2"/>
  <c r="E35" i="2" s="1"/>
  <c r="D35" i="2"/>
  <c r="P34" i="2"/>
  <c r="D34" i="2"/>
  <c r="L33" i="2"/>
  <c r="D33" i="2" s="1"/>
  <c r="K33" i="2"/>
  <c r="I33" i="2"/>
  <c r="E33" i="2"/>
  <c r="I32" i="2"/>
  <c r="H32" i="2"/>
  <c r="D32" i="2" s="1"/>
  <c r="E32" i="2"/>
  <c r="Q31" i="2"/>
  <c r="P31" i="2" s="1"/>
  <c r="O31" i="2"/>
  <c r="N31" i="2"/>
  <c r="M31" i="2"/>
  <c r="E31" i="2"/>
  <c r="N30" i="2"/>
  <c r="Q29" i="2"/>
  <c r="P29" i="2" s="1"/>
  <c r="M29" i="2"/>
  <c r="E29" i="2"/>
  <c r="O28" i="2"/>
  <c r="N28" i="2"/>
  <c r="M28" i="2"/>
  <c r="E28" i="2"/>
  <c r="P27" i="2"/>
  <c r="E27" i="2"/>
  <c r="D27" i="2"/>
  <c r="Q26" i="2"/>
  <c r="P26" i="2" s="1"/>
  <c r="N26" i="2"/>
  <c r="K26" i="2"/>
  <c r="E26" i="2"/>
  <c r="D26" i="2"/>
  <c r="Q25" i="2"/>
  <c r="P25" i="2" s="1"/>
  <c r="O25" i="2"/>
  <c r="N25" i="2"/>
  <c r="M25" i="2"/>
  <c r="K25" i="2"/>
  <c r="E25" i="2"/>
  <c r="D25" i="2"/>
  <c r="K24" i="2"/>
  <c r="E24" i="2"/>
  <c r="D24" i="2"/>
  <c r="M23" i="2"/>
  <c r="K23" i="2"/>
  <c r="E23" i="2" s="1"/>
  <c r="D23" i="2"/>
  <c r="Q22" i="2"/>
  <c r="P22" i="2" s="1"/>
  <c r="N22" i="2"/>
  <c r="I22" i="2"/>
  <c r="E22" i="2" s="1"/>
  <c r="P21" i="2"/>
  <c r="N21" i="2"/>
  <c r="I21" i="2"/>
  <c r="E21" i="2" s="1"/>
  <c r="D21" i="2"/>
  <c r="P20" i="2"/>
  <c r="N20" i="2"/>
  <c r="L20" i="2"/>
  <c r="D20" i="2" s="1"/>
  <c r="I20" i="2"/>
  <c r="E20" i="2"/>
  <c r="Q19" i="2"/>
  <c r="P19" i="2" s="1"/>
  <c r="N19" i="2"/>
  <c r="M19" i="2"/>
  <c r="L19" i="2"/>
  <c r="K19" i="2"/>
  <c r="J19" i="2"/>
  <c r="H19" i="2"/>
  <c r="D19" i="2" s="1"/>
  <c r="G19" i="2"/>
  <c r="E19" i="2" s="1"/>
  <c r="P18" i="2"/>
  <c r="E18" i="2"/>
  <c r="D18" i="2"/>
  <c r="Q17" i="2"/>
  <c r="P17" i="2"/>
  <c r="O17" i="2"/>
  <c r="N17" i="2"/>
  <c r="N10" i="2" s="1"/>
  <c r="M17" i="2"/>
  <c r="E17" i="2"/>
  <c r="D17" i="2"/>
  <c r="Q16" i="2"/>
  <c r="P16" i="2"/>
  <c r="O16" i="2"/>
  <c r="N16" i="2"/>
  <c r="M16" i="2"/>
  <c r="K16" i="2"/>
  <c r="E16" i="2"/>
  <c r="D16" i="2"/>
  <c r="P15" i="2"/>
  <c r="G15" i="2"/>
  <c r="E15" i="2"/>
  <c r="D15" i="2"/>
  <c r="K14" i="2"/>
  <c r="E14" i="2"/>
  <c r="D14" i="2"/>
  <c r="O13" i="2"/>
  <c r="N13" i="2"/>
  <c r="M13" i="2"/>
  <c r="K13" i="2"/>
  <c r="E13" i="2" s="1"/>
  <c r="I13" i="2"/>
  <c r="D13" i="2"/>
  <c r="Q12" i="2"/>
  <c r="P12" i="2"/>
  <c r="O12" i="2"/>
  <c r="N12" i="2"/>
  <c r="M12" i="2"/>
  <c r="M10" i="2" s="1"/>
  <c r="L12" i="2"/>
  <c r="K12" i="2"/>
  <c r="J12" i="2"/>
  <c r="J10" i="2" s="1"/>
  <c r="I12" i="2"/>
  <c r="E12" i="2" s="1"/>
  <c r="G12" i="2"/>
  <c r="D12" i="2"/>
  <c r="Q11" i="2"/>
  <c r="Q10" i="2" s="1"/>
  <c r="O11" i="2"/>
  <c r="O10" i="2" s="1"/>
  <c r="N11" i="2"/>
  <c r="M11" i="2"/>
  <c r="K11" i="2"/>
  <c r="K10" i="2" s="1"/>
  <c r="G11" i="2"/>
  <c r="E11" i="2" s="1"/>
  <c r="D11" i="2"/>
  <c r="L10" i="2"/>
  <c r="I10" i="2"/>
  <c r="F10" i="2"/>
  <c r="R116" i="1"/>
  <c r="P116" i="1"/>
  <c r="N116" i="1"/>
  <c r="M116" i="1"/>
  <c r="E116" i="1" s="1"/>
  <c r="D116" i="1"/>
  <c r="P115" i="1"/>
  <c r="N115" i="1"/>
  <c r="M115" i="1"/>
  <c r="E115" i="1"/>
  <c r="D115" i="1"/>
  <c r="R114" i="1"/>
  <c r="G114" i="1"/>
  <c r="E114" i="1" s="1"/>
  <c r="D114" i="1"/>
  <c r="R113" i="1"/>
  <c r="P113" i="1"/>
  <c r="E113" i="1"/>
  <c r="D113" i="1"/>
  <c r="R112" i="1"/>
  <c r="O112" i="1"/>
  <c r="N112" i="1"/>
  <c r="M112" i="1"/>
  <c r="E112" i="1" s="1"/>
  <c r="R111" i="1"/>
  <c r="N111" i="1"/>
  <c r="M111" i="1"/>
  <c r="K111" i="1"/>
  <c r="E111" i="1" s="1"/>
  <c r="D111" i="1"/>
  <c r="R110" i="1"/>
  <c r="K110" i="1"/>
  <c r="E110" i="1" s="1"/>
  <c r="D110" i="1"/>
  <c r="R109" i="1"/>
  <c r="E109" i="1"/>
  <c r="D109" i="1"/>
  <c r="R108" i="1"/>
  <c r="Q108" i="1"/>
  <c r="P108" i="1"/>
  <c r="I108" i="1"/>
  <c r="H108" i="1"/>
  <c r="E108" i="1"/>
  <c r="D108" i="1"/>
  <c r="R107" i="1"/>
  <c r="P107" i="1"/>
  <c r="I107" i="1"/>
  <c r="E107" i="1" s="1"/>
  <c r="D107" i="1"/>
  <c r="R106" i="1"/>
  <c r="Q106" i="1"/>
  <c r="P106" i="1"/>
  <c r="N106" i="1"/>
  <c r="I106" i="1"/>
  <c r="E106" i="1"/>
  <c r="D106" i="1"/>
  <c r="R105" i="1"/>
  <c r="Q105" i="1"/>
  <c r="P105" i="1"/>
  <c r="O105" i="1"/>
  <c r="N105" i="1"/>
  <c r="M105" i="1"/>
  <c r="K105" i="1"/>
  <c r="I105" i="1"/>
  <c r="H105" i="1"/>
  <c r="G105" i="1"/>
  <c r="E105" i="1"/>
  <c r="D105" i="1"/>
  <c r="R104" i="1"/>
  <c r="P104" i="1"/>
  <c r="D104" i="1"/>
  <c r="R103" i="1"/>
  <c r="L103" i="1"/>
  <c r="D103" i="1" s="1"/>
  <c r="K103" i="1"/>
  <c r="I103" i="1"/>
  <c r="E103" i="1"/>
  <c r="R102" i="1"/>
  <c r="I102" i="1"/>
  <c r="E102" i="1" s="1"/>
  <c r="H102" i="1"/>
  <c r="D102" i="1"/>
  <c r="Q101" i="1"/>
  <c r="P101" i="1" s="1"/>
  <c r="O101" i="1"/>
  <c r="N101" i="1"/>
  <c r="M101" i="1"/>
  <c r="E101" i="1"/>
  <c r="N100" i="1"/>
  <c r="Q99" i="1"/>
  <c r="P99" i="1"/>
  <c r="M99" i="1"/>
  <c r="E99" i="1" s="1"/>
  <c r="O98" i="1"/>
  <c r="N98" i="1"/>
  <c r="M98" i="1"/>
  <c r="E98" i="1"/>
  <c r="R97" i="1"/>
  <c r="P97" i="1"/>
  <c r="E97" i="1"/>
  <c r="D97" i="1"/>
  <c r="R96" i="1"/>
  <c r="Q96" i="1"/>
  <c r="P96" i="1" s="1"/>
  <c r="N96" i="1"/>
  <c r="K96" i="1"/>
  <c r="E96" i="1"/>
  <c r="D96" i="1"/>
  <c r="R95" i="1"/>
  <c r="Q95" i="1"/>
  <c r="P95" i="1"/>
  <c r="O95" i="1"/>
  <c r="N95" i="1"/>
  <c r="M95" i="1"/>
  <c r="K95" i="1"/>
  <c r="E95" i="1" s="1"/>
  <c r="D95" i="1"/>
  <c r="R94" i="1"/>
  <c r="K94" i="1"/>
  <c r="E94" i="1" s="1"/>
  <c r="D94" i="1"/>
  <c r="R93" i="1"/>
  <c r="M93" i="1"/>
  <c r="M80" i="1" s="1"/>
  <c r="K93" i="1"/>
  <c r="E93" i="1" s="1"/>
  <c r="D93" i="1"/>
  <c r="R92" i="1"/>
  <c r="Q92" i="1"/>
  <c r="P92" i="1"/>
  <c r="N92" i="1"/>
  <c r="I92" i="1"/>
  <c r="E92" i="1" s="1"/>
  <c r="R91" i="1"/>
  <c r="P91" i="1"/>
  <c r="N91" i="1"/>
  <c r="I91" i="1"/>
  <c r="E91" i="1" s="1"/>
  <c r="D91" i="1"/>
  <c r="R90" i="1"/>
  <c r="P90" i="1"/>
  <c r="N90" i="1"/>
  <c r="L90" i="1"/>
  <c r="I90" i="1"/>
  <c r="I80" i="1" s="1"/>
  <c r="D90" i="1"/>
  <c r="R89" i="1"/>
  <c r="Q89" i="1"/>
  <c r="P89" i="1"/>
  <c r="N89" i="1"/>
  <c r="M89" i="1"/>
  <c r="L89" i="1"/>
  <c r="D89" i="1" s="1"/>
  <c r="K89" i="1"/>
  <c r="J89" i="1"/>
  <c r="H89" i="1"/>
  <c r="G89" i="1"/>
  <c r="E89" i="1" s="1"/>
  <c r="R88" i="1"/>
  <c r="P88" i="1"/>
  <c r="E88" i="1"/>
  <c r="D88" i="1"/>
  <c r="Q87" i="1"/>
  <c r="P87" i="1"/>
  <c r="O87" i="1"/>
  <c r="N87" i="1"/>
  <c r="M87" i="1"/>
  <c r="E87" i="1"/>
  <c r="D87" i="1"/>
  <c r="R86" i="1"/>
  <c r="Q86" i="1"/>
  <c r="P86" i="1"/>
  <c r="O86" i="1"/>
  <c r="N86" i="1"/>
  <c r="M86" i="1"/>
  <c r="K86" i="1"/>
  <c r="E86" i="1" s="1"/>
  <c r="D86" i="1"/>
  <c r="R85" i="1"/>
  <c r="P85" i="1"/>
  <c r="G85" i="1"/>
  <c r="E85" i="1"/>
  <c r="D85" i="1"/>
  <c r="R84" i="1"/>
  <c r="K84" i="1"/>
  <c r="E84" i="1" s="1"/>
  <c r="D84" i="1"/>
  <c r="R83" i="1"/>
  <c r="O83" i="1"/>
  <c r="N83" i="1"/>
  <c r="M83" i="1"/>
  <c r="K83" i="1"/>
  <c r="K80" i="1" s="1"/>
  <c r="I83" i="1"/>
  <c r="D83" i="1"/>
  <c r="R82" i="1"/>
  <c r="Q82" i="1"/>
  <c r="P82" i="1" s="1"/>
  <c r="O82" i="1"/>
  <c r="N82" i="1"/>
  <c r="M82" i="1"/>
  <c r="L82" i="1"/>
  <c r="K82" i="1"/>
  <c r="J82" i="1"/>
  <c r="J80" i="1" s="1"/>
  <c r="I82" i="1"/>
  <c r="G82" i="1"/>
  <c r="G80" i="1" s="1"/>
  <c r="D82" i="1"/>
  <c r="R81" i="1"/>
  <c r="Q81" i="1"/>
  <c r="O81" i="1"/>
  <c r="N81" i="1"/>
  <c r="N80" i="1" s="1"/>
  <c r="M81" i="1"/>
  <c r="K81" i="1"/>
  <c r="G81" i="1"/>
  <c r="E81" i="1"/>
  <c r="D81" i="1"/>
  <c r="R80" i="1"/>
  <c r="O80" i="1"/>
  <c r="L80" i="1"/>
  <c r="H80" i="1"/>
  <c r="F80" i="1"/>
  <c r="Q72" i="1"/>
  <c r="P72" i="1" s="1"/>
  <c r="P67" i="1" s="1"/>
  <c r="O72" i="1"/>
  <c r="N72" i="1"/>
  <c r="K72" i="1"/>
  <c r="G72" i="1"/>
  <c r="E72" i="1"/>
  <c r="D72" i="1"/>
  <c r="O71" i="1"/>
  <c r="N71" i="1"/>
  <c r="M71" i="1"/>
  <c r="K71" i="1"/>
  <c r="G71" i="1"/>
  <c r="E71" i="1" s="1"/>
  <c r="D71" i="1"/>
  <c r="N69" i="1"/>
  <c r="N67" i="1" s="1"/>
  <c r="I69" i="1"/>
  <c r="G69" i="1"/>
  <c r="E69" i="1"/>
  <c r="D69" i="1"/>
  <c r="O68" i="1"/>
  <c r="N68" i="1"/>
  <c r="M68" i="1"/>
  <c r="M67" i="1" s="1"/>
  <c r="K68" i="1"/>
  <c r="K67" i="1" s="1"/>
  <c r="I68" i="1"/>
  <c r="G68" i="1"/>
  <c r="E68" i="1" s="1"/>
  <c r="E67" i="1" s="1"/>
  <c r="D68" i="1"/>
  <c r="D67" i="1" s="1"/>
  <c r="O67" i="1"/>
  <c r="L67" i="1"/>
  <c r="J67" i="1"/>
  <c r="I67" i="1"/>
  <c r="H67" i="1"/>
  <c r="F67" i="1"/>
  <c r="P66" i="1"/>
  <c r="N66" i="1"/>
  <c r="N65" i="1" s="1"/>
  <c r="E66" i="1"/>
  <c r="D66" i="1"/>
  <c r="Q65" i="1"/>
  <c r="P65" i="1"/>
  <c r="O65" i="1"/>
  <c r="M65" i="1"/>
  <c r="L65" i="1"/>
  <c r="K65" i="1"/>
  <c r="J65" i="1"/>
  <c r="I65" i="1"/>
  <c r="H65" i="1"/>
  <c r="G65" i="1"/>
  <c r="F65" i="1"/>
  <c r="E65" i="1"/>
  <c r="D65" i="1"/>
  <c r="P61" i="1"/>
  <c r="P60" i="1" s="1"/>
  <c r="O61" i="1"/>
  <c r="N61" i="1"/>
  <c r="M61" i="1"/>
  <c r="M60" i="1" s="1"/>
  <c r="K61" i="1"/>
  <c r="I61" i="1"/>
  <c r="G61" i="1"/>
  <c r="D61" i="1"/>
  <c r="Q60" i="1"/>
  <c r="O60" i="1"/>
  <c r="N60" i="1"/>
  <c r="L60" i="1"/>
  <c r="K60" i="1"/>
  <c r="J60" i="1"/>
  <c r="I60" i="1"/>
  <c r="H60" i="1"/>
  <c r="G60" i="1"/>
  <c r="F60" i="1"/>
  <c r="D60" i="1"/>
  <c r="Q51" i="1"/>
  <c r="P51" i="1"/>
  <c r="O51" i="1"/>
  <c r="N51" i="1"/>
  <c r="M51" i="1"/>
  <c r="L51" i="1"/>
  <c r="K51" i="1"/>
  <c r="J51" i="1"/>
  <c r="I51" i="1"/>
  <c r="H51" i="1"/>
  <c r="G51" i="1"/>
  <c r="F51" i="1"/>
  <c r="E51" i="1"/>
  <c r="D51" i="1"/>
  <c r="Q50" i="1"/>
  <c r="Q48" i="1" s="1"/>
  <c r="P50" i="1"/>
  <c r="O50" i="1"/>
  <c r="O48" i="1" s="1"/>
  <c r="M50" i="1"/>
  <c r="K50" i="1"/>
  <c r="J50" i="1"/>
  <c r="I50" i="1"/>
  <c r="I48" i="1" s="1"/>
  <c r="D50" i="1"/>
  <c r="P48" i="1"/>
  <c r="N48" i="1"/>
  <c r="M48" i="1"/>
  <c r="L48" i="1"/>
  <c r="K48" i="1"/>
  <c r="J48" i="1"/>
  <c r="H48" i="1"/>
  <c r="G48" i="1"/>
  <c r="F48" i="1"/>
  <c r="D48" i="1"/>
  <c r="P46" i="1"/>
  <c r="N46" i="1"/>
  <c r="K46" i="1"/>
  <c r="I46" i="1"/>
  <c r="E46" i="1" s="1"/>
  <c r="D46" i="1"/>
  <c r="P45" i="1"/>
  <c r="G45" i="1"/>
  <c r="G38" i="1" s="1"/>
  <c r="D45" i="1"/>
  <c r="P44" i="1"/>
  <c r="N44" i="1"/>
  <c r="M44" i="1"/>
  <c r="E44" i="1" s="1"/>
  <c r="D44" i="1"/>
  <c r="P43" i="1"/>
  <c r="P38" i="1" s="1"/>
  <c r="N43" i="1"/>
  <c r="M43" i="1"/>
  <c r="E43" i="1" s="1"/>
  <c r="D43" i="1"/>
  <c r="E42" i="1"/>
  <c r="D42" i="1"/>
  <c r="P41" i="1"/>
  <c r="N41" i="1"/>
  <c r="M41" i="1"/>
  <c r="E41" i="1" s="1"/>
  <c r="K41" i="1"/>
  <c r="D41" i="1"/>
  <c r="E40" i="1"/>
  <c r="D40" i="1"/>
  <c r="E39" i="1"/>
  <c r="D39" i="1"/>
  <c r="D38" i="1" s="1"/>
  <c r="Q38" i="1"/>
  <c r="O38" i="1"/>
  <c r="N38" i="1"/>
  <c r="L38" i="1"/>
  <c r="K38" i="1"/>
  <c r="J38" i="1"/>
  <c r="H38" i="1"/>
  <c r="F38" i="1"/>
  <c r="Q36" i="1"/>
  <c r="P36" i="1"/>
  <c r="O36" i="1"/>
  <c r="N36" i="1"/>
  <c r="M36" i="1"/>
  <c r="L36" i="1"/>
  <c r="L28" i="1" s="1"/>
  <c r="K36" i="1"/>
  <c r="J36" i="1"/>
  <c r="I36" i="1"/>
  <c r="H36" i="1"/>
  <c r="H28" i="1" s="1"/>
  <c r="H10" i="1" s="1"/>
  <c r="G36" i="1"/>
  <c r="F36" i="1"/>
  <c r="F28" i="1" s="1"/>
  <c r="E36" i="1"/>
  <c r="D36" i="1"/>
  <c r="E35" i="1"/>
  <c r="D35" i="1"/>
  <c r="L34" i="1"/>
  <c r="E34" i="1"/>
  <c r="D34" i="1"/>
  <c r="E32" i="1"/>
  <c r="D32" i="1"/>
  <c r="E31" i="1"/>
  <c r="D31" i="1"/>
  <c r="Q30" i="1"/>
  <c r="P30" i="1" s="1"/>
  <c r="O30" i="1"/>
  <c r="N30" i="1"/>
  <c r="M30" i="1"/>
  <c r="L30" i="1"/>
  <c r="K30" i="1"/>
  <c r="E30" i="1" s="1"/>
  <c r="J30" i="1"/>
  <c r="D30" i="1" s="1"/>
  <c r="I30" i="1"/>
  <c r="I28" i="1" s="1"/>
  <c r="G30" i="1"/>
  <c r="Q29" i="1"/>
  <c r="Q28" i="1" s="1"/>
  <c r="O29" i="1"/>
  <c r="O28" i="1" s="1"/>
  <c r="N29" i="1"/>
  <c r="N28" i="1" s="1"/>
  <c r="M29" i="1"/>
  <c r="I29" i="1"/>
  <c r="E29" i="1"/>
  <c r="E28" i="1" s="1"/>
  <c r="D29" i="1"/>
  <c r="D28" i="1" s="1"/>
  <c r="M28" i="1"/>
  <c r="J28" i="1"/>
  <c r="J10" i="1" s="1"/>
  <c r="G28" i="1"/>
  <c r="Q25" i="1"/>
  <c r="Q22" i="1" s="1"/>
  <c r="P25" i="1"/>
  <c r="O25" i="1"/>
  <c r="N25" i="1"/>
  <c r="M25" i="1"/>
  <c r="M22" i="1" s="1"/>
  <c r="L25" i="1"/>
  <c r="L22" i="1" s="1"/>
  <c r="L10" i="1" s="1"/>
  <c r="K25" i="1"/>
  <c r="J25" i="1"/>
  <c r="I25" i="1"/>
  <c r="I22" i="1" s="1"/>
  <c r="H25" i="1"/>
  <c r="G25" i="1"/>
  <c r="F25" i="1"/>
  <c r="E25" i="1"/>
  <c r="E22" i="1" s="1"/>
  <c r="D25" i="1"/>
  <c r="P22" i="1"/>
  <c r="O22" i="1"/>
  <c r="N22" i="1"/>
  <c r="N10" i="1" s="1"/>
  <c r="K22" i="1"/>
  <c r="J22" i="1"/>
  <c r="H22" i="1"/>
  <c r="G22" i="1"/>
  <c r="F22" i="1"/>
  <c r="D22" i="1"/>
  <c r="Q19" i="1"/>
  <c r="P19" i="1"/>
  <c r="O19" i="1"/>
  <c r="N19" i="1"/>
  <c r="M19" i="1"/>
  <c r="L19" i="1"/>
  <c r="K19" i="1"/>
  <c r="J19" i="1"/>
  <c r="I19" i="1"/>
  <c r="H19" i="1"/>
  <c r="G19" i="1"/>
  <c r="F19" i="1"/>
  <c r="E19" i="1"/>
  <c r="D19" i="1"/>
  <c r="Q17" i="1"/>
  <c r="P17" i="1"/>
  <c r="O17" i="1"/>
  <c r="O10" i="1" s="1"/>
  <c r="N17" i="1"/>
  <c r="M17" i="1"/>
  <c r="L17" i="1"/>
  <c r="K17" i="1"/>
  <c r="J17" i="1"/>
  <c r="I17" i="1"/>
  <c r="H17" i="1"/>
  <c r="G17" i="1"/>
  <c r="F17" i="1"/>
  <c r="E17" i="1"/>
  <c r="D17" i="1"/>
  <c r="Q15" i="1"/>
  <c r="P15" i="1" s="1"/>
  <c r="N15" i="1"/>
  <c r="M15" i="1"/>
  <c r="G15" i="1"/>
  <c r="E15" i="1" s="1"/>
  <c r="D15" i="1"/>
  <c r="N14" i="1"/>
  <c r="M14" i="1"/>
  <c r="E14" i="1"/>
  <c r="D14" i="1"/>
  <c r="E13" i="1"/>
  <c r="D13" i="1"/>
  <c r="E12" i="1"/>
  <c r="D12" i="1"/>
  <c r="Q11" i="1"/>
  <c r="O11" i="1"/>
  <c r="N11" i="1"/>
  <c r="M11" i="1"/>
  <c r="K11" i="1"/>
  <c r="I11" i="1"/>
  <c r="G11" i="1"/>
  <c r="E11" i="1" s="1"/>
  <c r="D11" i="1"/>
  <c r="P80" i="1" l="1"/>
  <c r="P10" i="2"/>
  <c r="D10" i="1"/>
  <c r="Q10" i="1"/>
  <c r="D80" i="1"/>
  <c r="E10" i="2"/>
  <c r="K10" i="1"/>
  <c r="E38" i="1"/>
  <c r="E10" i="1" s="1"/>
  <c r="F10" i="1"/>
  <c r="D10" i="2"/>
  <c r="E8" i="6"/>
  <c r="M38" i="1"/>
  <c r="M10" i="1" s="1"/>
  <c r="P29" i="1"/>
  <c r="P28" i="1" s="1"/>
  <c r="P10" i="1" s="1"/>
  <c r="Q80" i="1"/>
  <c r="E82" i="1"/>
  <c r="E80" i="1" s="1"/>
  <c r="E83" i="1"/>
  <c r="E45" i="1"/>
  <c r="E50" i="1"/>
  <c r="E48" i="1" s="1"/>
  <c r="E90" i="1"/>
  <c r="K28" i="1"/>
  <c r="E61" i="1"/>
  <c r="E60" i="1" s="1"/>
  <c r="G10" i="2"/>
  <c r="I38" i="1"/>
  <c r="I10" i="1" s="1"/>
  <c r="Q67" i="1"/>
  <c r="H10" i="2"/>
  <c r="G67" i="1"/>
  <c r="G10" i="1"/>
</calcChain>
</file>

<file path=xl/sharedStrings.xml><?xml version="1.0" encoding="utf-8"?>
<sst xmlns="http://schemas.openxmlformats.org/spreadsheetml/2006/main" count="57633" uniqueCount="33383">
  <si>
    <t>Отчет об исполнении инвестиционной программы  филиала ОАО "МРСК Урала" -"Челябэнерго" за 12 месяцев 2014 года</t>
  </si>
  <si>
    <t>№№</t>
  </si>
  <si>
    <t>****Наименование объекта</t>
  </si>
  <si>
    <t>Объем финансирования
 млн.руб. с НДС</t>
  </si>
  <si>
    <t>Освоено 
(закрыто актами 
выполненных работ)
млн.рублей без НДС)</t>
  </si>
  <si>
    <t>Введено оформлено актами ввода в эксплуатацию)
млн.рублей без НДС</t>
  </si>
  <si>
    <t>всего</t>
  </si>
  <si>
    <t>1 кв</t>
  </si>
  <si>
    <t>2 кв</t>
  </si>
  <si>
    <t>3 кв</t>
  </si>
  <si>
    <t>4 кв</t>
  </si>
  <si>
    <t>план**</t>
  </si>
  <si>
    <t>факт***</t>
  </si>
  <si>
    <t>план</t>
  </si>
  <si>
    <t>факт</t>
  </si>
  <si>
    <t xml:space="preserve">всего </t>
  </si>
  <si>
    <t>за 4 квартал</t>
  </si>
  <si>
    <t>Итого, по всему филиалу ОАО "МРСК Урала"-"Челябэнерго""</t>
  </si>
  <si>
    <t xml:space="preserve">   ВЛ-110 кВ"Шагол-Сосновская-Исаково (1, 2 ц.)" (4,5 этапы)</t>
  </si>
  <si>
    <t xml:space="preserve"> ВЛ 110 кВ Златоуст-Таганай (замена сечения провода, опор)</t>
  </si>
  <si>
    <t xml:space="preserve">  ВЛ 110 кВ Еманжелинка-Коркино 1,2 ц.  (замена сечения провода, опор)</t>
  </si>
  <si>
    <t>ВЛ 110 кВ на ПС Есаулка</t>
  </si>
  <si>
    <t>ВЛ 110-35 кВ расширение трасс</t>
  </si>
  <si>
    <t xml:space="preserve">            ВЛЭП 35 кВ (СН1)</t>
  </si>
  <si>
    <t xml:space="preserve">            ВЛЭП 1-20 кВ (СН2)</t>
  </si>
  <si>
    <t xml:space="preserve"> Реконструкция воздушных ЛЭП 6-10 кВ филиала Челябэнерго (1)</t>
  </si>
  <si>
    <t xml:space="preserve">            ВЛЭП 0,4 кВ (НН)</t>
  </si>
  <si>
    <t xml:space="preserve"> Реконструкция воздушных ЛЭП 0,4 кВ филиала Челябэнерго</t>
  </si>
  <si>
    <t xml:space="preserve"> Реконструкция воздушных ЛЭП 0,4 кВ филиала Челябэнерго (1)</t>
  </si>
  <si>
    <t xml:space="preserve">        кабельные линии, в т.ч.</t>
  </si>
  <si>
    <t xml:space="preserve">            КЛЭП 110 кВ (ВН)</t>
  </si>
  <si>
    <t xml:space="preserve">            КЛЭП 20-35 кВ (СН1)</t>
  </si>
  <si>
    <t xml:space="preserve">            КЛЭП 3-10 кВ (СН2)</t>
  </si>
  <si>
    <t xml:space="preserve"> Реконструкция кабельных ЛЭП 6-10 кВ филиала Челябэнерго</t>
  </si>
  <si>
    <t xml:space="preserve">            КЛЭП до 1 кВ (НН)</t>
  </si>
  <si>
    <t>1.1.1.2</t>
  </si>
  <si>
    <t xml:space="preserve">      Подстанции, в т. ч.</t>
  </si>
  <si>
    <t>ПС 110/10кВ Миасская (комплексная реконструкция)</t>
  </si>
  <si>
    <t>ПС 110/6кВ Первомайская (комплексная реконструкция)</t>
  </si>
  <si>
    <t>ПС 110кВ Таганай, ПС Тургояк (замена ошиновки яч. ВЛ Горная)</t>
  </si>
  <si>
    <t>ПС Еманжелинка (замена ошиновки яч. ВЛ Красногорка)</t>
  </si>
  <si>
    <t xml:space="preserve"> Замена аккумуляторных батарей филиала Челябэнерго.</t>
  </si>
  <si>
    <t>Реконструкция ПС филиала для прохождения ОЗП</t>
  </si>
  <si>
    <t>ПС 35/6кВ АМЗ (перевод на 110кВ)</t>
  </si>
  <si>
    <t xml:space="preserve">            Уровень входящего напряжения СН2</t>
  </si>
  <si>
    <t xml:space="preserve"> Реконструкция ТП (РП) 6-10/0,4 кВ филиала Челябэнерго</t>
  </si>
  <si>
    <t>1.1.1.3</t>
  </si>
  <si>
    <t xml:space="preserve">      Прочие электросетевые объекты (автоматизация, связь), в т.ч.</t>
  </si>
  <si>
    <t>Модернизация ССПИ филиала Челябэнерго</t>
  </si>
  <si>
    <t xml:space="preserve"> Развитие ИТ-инфраструктуры, автоматизация бизнес-процессов и финансово-хозяйственной деятельности филиала Челябэнерго</t>
  </si>
  <si>
    <t>Установка охранно-пожарной сигнализации на энергообъектах филиала Челябэнерго</t>
  </si>
  <si>
    <t>Ограждения по периметру объекта</t>
  </si>
  <si>
    <t>Средства охранной сигнализации по периметру объекта</t>
  </si>
  <si>
    <t>Система видеонаблюдения</t>
  </si>
  <si>
    <t>Реконструкция системы противоаварийной автоматики Челябинской энергосистемы (Сосновский узел)</t>
  </si>
  <si>
    <t>ПС 110, 35кВ установка комплектов АЧР  и АСН (150 шт.)</t>
  </si>
  <si>
    <t>Реконструкция устройств  РЗА на ПС 110 кВ</t>
  </si>
  <si>
    <t>1.1.2</t>
  </si>
  <si>
    <t xml:space="preserve">   Средства учета и контроля э/э, в т. ч.</t>
  </si>
  <si>
    <t>Автоматизация учета на ПС филиала "Челябэнерго"</t>
  </si>
  <si>
    <t>Модернизация систем учета на объектах филиала "Челябэнерго"</t>
  </si>
  <si>
    <t>1.1.4</t>
  </si>
  <si>
    <t xml:space="preserve">   Прочие производственные и хозяйственные объекты</t>
  </si>
  <si>
    <t xml:space="preserve"> Реконструкция производственных зданий и сооружений филиала Челябэнерго</t>
  </si>
  <si>
    <t xml:space="preserve"> Реконструкция производственных зданий и сооружений филиала Челябэнерго (1)</t>
  </si>
  <si>
    <t xml:space="preserve">      Сооружения (кроме электрических линий)</t>
  </si>
  <si>
    <t xml:space="preserve">      Земельные участки</t>
  </si>
  <si>
    <t xml:space="preserve">      Машины и оборудование (кроме подстанций)</t>
  </si>
  <si>
    <t xml:space="preserve">      Транспортные средства</t>
  </si>
  <si>
    <t xml:space="preserve">      Инвентарь</t>
  </si>
  <si>
    <t xml:space="preserve">      Прочие основные средства</t>
  </si>
  <si>
    <t>1.1.5</t>
  </si>
  <si>
    <t xml:space="preserve">   Оборудование, не входящее в сметы строек, в.т.ч.:</t>
  </si>
  <si>
    <t>Оборудование не требующее монтажа филиала Челябэнерго</t>
  </si>
  <si>
    <t>1.1.6</t>
  </si>
  <si>
    <t xml:space="preserve">   Объекты непроизводственной сферы, в т.ч.</t>
  </si>
  <si>
    <t>1.2</t>
  </si>
  <si>
    <t>Капитальные вложения в нематериальные активы, в т.ч.</t>
  </si>
  <si>
    <t>1.3</t>
  </si>
  <si>
    <t>Долгосрочные вложения</t>
  </si>
  <si>
    <t>Прочие мероприятия</t>
  </si>
  <si>
    <t>31</t>
  </si>
  <si>
    <t>Схема развития</t>
  </si>
  <si>
    <t>Новое строительство и расширение, в.т.ч.:</t>
  </si>
  <si>
    <t>КЛ 110 кВ ЧГРЭС - Массивная</t>
  </si>
  <si>
    <t>Строительство распредсети 10 кВ мкрн. "Тополиная аллея"  г.Челябинск</t>
  </si>
  <si>
    <t>Строительство ПС Архиповская 110/35/10 кВ 2х16 МВА со строительством ВЛ 110 кВ Кулуево-Архиповская со строительством двух ячеек 110 кВ на ПС Кулуево и ВЛ-110 кВ Архиповская-Пирит со строительством ячейки 110 кВ на ПС Пирит</t>
  </si>
  <si>
    <t xml:space="preserve"> Строительство ПС 110 кВ Новая им. Хамадуллина (Казачья)с выполнением работ на смежных ПС</t>
  </si>
  <si>
    <t xml:space="preserve">Справочно* </t>
  </si>
  <si>
    <t>за 3 квартал</t>
  </si>
  <si>
    <t xml:space="preserve"> Итого по  филиалу ОАО "МРСК Урала"-"Челябэнерго""( внетарифные источники финансирования)</t>
  </si>
  <si>
    <t xml:space="preserve">ПС 220кВ Новометаллургическая (Новометаллургическая – Промплощадка (1,2),  Новометаллургическая – Прогресс 2 (1,2),  Новометаллургическая – ТЭЦ 3, Новометаллургическая – Плавильная,  Новометаллургическая – ЧГРЭС (1,2)) </t>
  </si>
  <si>
    <t>ВЛ 110кВ отпайка на ПС АМЗ от ВЛ Исаково-Сосновская (вынос сетей)</t>
  </si>
  <si>
    <t xml:space="preserve"> Реконструкция ВЛ 110кВ Чебаркуль-Луговая, ВЛ 10кВ ф. Пустозёрово, ВЛ 10кВ ф. Травники (вынос сетей)</t>
  </si>
  <si>
    <t>Реконструкция ПС Южная (страховой случай).
АВР по замене токоограничивающих реакторов и восстановлению ячеек</t>
  </si>
  <si>
    <t>ПС Красная Горка 110/35/6/10 кВ (демонтажные, монтажные и пуско-наладочные работы по замене выключателя 35 кВ на ОРУ 110/35/6/10 кВ  (Инв. № 61688) . Страховой случай.</t>
  </si>
  <si>
    <t>Реконструкция ПС Ленинская (замена аккумуляторной батареи, установка КРУН)   договор компенсации</t>
  </si>
  <si>
    <t>Комплекс мероприятий по реконструкции сетей ОАО «МРСК Урала» – филиала «Челябэнерго» для присоединения энергоблоков №1 и №2 Южноуральской ГРЭС–2  (этапы 1, 2 Мероприятия по реконструкции ПС) договор компенсации</t>
  </si>
  <si>
    <t>Реконструкция ТП- 7151 с заменой оборудования с. Бородиновка ВРЭС (вынос сетей)</t>
  </si>
  <si>
    <t>Реконструкция ВЛ 10кВ № 24 ПС Заварухино (вынос сетей)</t>
  </si>
  <si>
    <t>Реконструкция ВЛ-10 кВ ТП-2441-РП-84  с реконструкцией ТП 2441 ул. Труда мкр. Западный Луч (вынос сетей)</t>
  </si>
  <si>
    <t>Реконструкция ВЛ 10кВ ф. Краснокаменка, ВЛ 10кВ ф. Увелка  (вынос сети)</t>
  </si>
  <si>
    <t>Реконструкция ВЛ 6 кВ от ТП-5198 до опоры № 28 ЧЭК,  г. Челябинск, ул. Магнитогорская (вынос) ЧГЭС</t>
  </si>
  <si>
    <t xml:space="preserve"> Реконструкция ВЛ-6кВ ТП-4212 - ТП-4126 (инв. №55933) с отпайкой на ТП-4077, ТП-4076 от опоры №14 до опоры №19, г. Челябинск, от ТП-4077 по ул. Первомайский до ТП-4076 по ул. Матросова (вынос сетей)</t>
  </si>
  <si>
    <t>Реконструкция ВЛ-6 от РП-15 до РП-19 (инв № 53592) пересечение ул. Марченко-Салютная (вынос сетей)</t>
  </si>
  <si>
    <t>Реконструкция ВЛ 10кВ от ПС Увельская (вынос сетей)</t>
  </si>
  <si>
    <t>Реконструкция ВЛ-10 кВ №4,13 от ПС «Миасская» (вынос из зоны строительства)</t>
  </si>
  <si>
    <t>Реконструкция ВЛ 10кВ с заменой двух опор с. Кайгородово (вынос сетей)</t>
  </si>
  <si>
    <t>Реконструкция  ВЛ-10 кВ №11 от ПС Лазурная (инв. № 66663) (вынос сетей)</t>
  </si>
  <si>
    <t>Строительство ВЛ 6кВ "Рыбхоз-2 от ПС Строительная (вынос сетей)</t>
  </si>
  <si>
    <t>Реконструкция ВЛ 10кВ № 2  от ПС Баландино ( вынос сетей )</t>
  </si>
  <si>
    <t>Реконструкция ВЛ 10кВ № 6 от ПС Смолино-Тяга, с реконструкцией ВЛ 0,4кВ и ТП 1450 п. Саргазы ЦЭС ( вынос сетей)</t>
  </si>
  <si>
    <t>Реконструкция ВЛ-0,4 кВ,  г.Челябинск, ул. Работниц (вынос сетей)</t>
  </si>
  <si>
    <t>Реконструкция ВЛ-0,4 кВ, ТП-5602  ул.Гюго, г.Челябинск (вынос сетей)</t>
  </si>
  <si>
    <t>Реконструкция ВЛ-0,4кВ от ТП2607 п.ЯсныеПоляны (вынос сетей)</t>
  </si>
  <si>
    <t xml:space="preserve">Реконструкция КЛ 10кВ от ПС Шершнёвская до ПС Паклинская, от РП-88 до ПС Шершнёвская, от РП-85 до РП-88 г.Челябинск (вынос сетей) </t>
  </si>
  <si>
    <t>Реконструкция КЛ 10кВ  ТП4721-РП125 К1,К2 для объекта г. Челябинск 53 мкр., ж/д №16/1, вынос сетей</t>
  </si>
  <si>
    <t>Реконструкция КЛ 6 кВ ТП 5689-ТП5694 для объекта по ул. Дзержинского 102 и Гагарина 30, вынос сетей</t>
  </si>
  <si>
    <t>Реконструкция КЛ 10кВ от ТП 2571 до ТП 2623 с реконструкцией КЛ 0,4кВ( инв №т 50992) ул. Молодогвардейцев г.Челябинск (вынос сетей)</t>
  </si>
  <si>
    <t>Реконструкция КЛ 6кВ от ТП 1409-ТП 1411 по ул. Курчатова г.Челябинск (вынос сетей)</t>
  </si>
  <si>
    <t xml:space="preserve">
Реконструкция КЛ 10 кВ ТП-5624-ТП-5730 (инв. № 54538, реконструкция КЛ 10 кВ ТП 5730-ТП 5662 (инв. № 54239, реконструкция КЛ 10 кВ РП 58-ТЭЦ 1 ф. 18 К1 (инв. № 54180, реконструкция КЛ 10 кВ РП 58-ТЭЦ 1 ф. 18 К2 (инв. № 54180.</t>
  </si>
  <si>
    <t>Переустройство КЛ-10 кВ ТП-4620 -РП 122 К1 (инв.№ 55807) из зоны строительства торгово-общественного комплекса, автостоянки расположенных по адресу г.Челябинск, пересечение ул.Бейвеля, Чичерина, С.Юлаева, 40 лет Победы (вынос сетей)</t>
  </si>
  <si>
    <t>Реконструкция КЛ-10 от РП м/з "Победа" - ТП 4087 (инв. № 163628), г. Челябинск (вынос)</t>
  </si>
  <si>
    <t>Строительство  объектов технологического присоединения</t>
  </si>
  <si>
    <t xml:space="preserve">Приобретение ЭСК филиала Челябэнерго </t>
  </si>
  <si>
    <t>* - в ценах отчетного года</t>
  </si>
  <si>
    <t>** - план, согласно утвержденной инвестиционной программе</t>
  </si>
  <si>
    <t>*** - накопленным итогом за год</t>
  </si>
  <si>
    <t>**** - перечень объектов заполняется согласно утв.ИПР</t>
  </si>
  <si>
    <t>№    п/п</t>
  </si>
  <si>
    <t>Наименование объекта 
нового строительства</t>
  </si>
  <si>
    <t>Местоположение объекта (населенный пункт, муниципальный район)</t>
  </si>
  <si>
    <t>Год реализации</t>
  </si>
  <si>
    <t xml:space="preserve">Реквизиты заключенного договора 
на технологическое присоединение </t>
  </si>
  <si>
    <t>Адрес объекта присоединения</t>
  </si>
  <si>
    <t>ПО</t>
  </si>
  <si>
    <t>№ договора ТП</t>
  </si>
  <si>
    <t>дата договора</t>
  </si>
  <si>
    <t>потребитель</t>
  </si>
  <si>
    <t>Кадастровый номер земельного участка (при наличии)</t>
  </si>
  <si>
    <t>Реестр объектов реконструкции технологического присоединения, в т.ч. льготной категории заявителей ИПР 2013г. филиала ОАО «МРСК Урала» – «Челябэнерго»,
 выполненных за счёт источника, включённого в тариф на оказание услуг по передаче электрической энергии</t>
  </si>
  <si>
    <t>№ п/п</t>
  </si>
  <si>
    <t>№ тома</t>
  </si>
  <si>
    <t>Производственное отделение</t>
  </si>
  <si>
    <t>Наименование объекта реконструкции</t>
  </si>
  <si>
    <t>Финансирование, тыс.руб, с НДС</t>
  </si>
  <si>
    <t>Реквизиты договора подряда</t>
  </si>
  <si>
    <t xml:space="preserve">Реквизиты договора 
на технологическое присоединение </t>
  </si>
  <si>
    <t>№ диска DVD-R</t>
  </si>
  <si>
    <t>Путь к материалам на диске</t>
  </si>
  <si>
    <t>наименование подрядной организации</t>
  </si>
  <si>
    <t>№ договора</t>
  </si>
  <si>
    <t>сумма по договору тыс.руб., с НДС</t>
  </si>
  <si>
    <t>Деятельность по технологическому присоединению</t>
  </si>
  <si>
    <t>ЗЭС</t>
  </si>
  <si>
    <t>1.1</t>
  </si>
  <si>
    <t xml:space="preserve">Подряд ЗЭС </t>
  </si>
  <si>
    <t>1.1.1</t>
  </si>
  <si>
    <t>Реконструкция "Трансформаторной подстанции КТП- 217, с.Речное" (инв. №76699). Челяб.обл., Уйский р-он, п.Речное</t>
  </si>
  <si>
    <t xml:space="preserve">ООО "Златкомэнерго"  </t>
  </si>
  <si>
    <t xml:space="preserve">6200004476  </t>
  </si>
  <si>
    <t xml:space="preserve">28.01.2013  </t>
  </si>
  <si>
    <t xml:space="preserve">286  </t>
  </si>
  <si>
    <t>ООО "Квадроинвест" управляющей компанией ООО "Уйские пески"</t>
  </si>
  <si>
    <t>Обосновывающие материалы по ТП_2013/ЗЭС/Реконструкция/Подряд/Подряд_001</t>
  </si>
  <si>
    <t xml:space="preserve">Реконструкция "Комплектной трансформаторной подстанции" (инв. №79481): Челябинская обл., г.Златоуст, п/о Куваши, пос.Южный </t>
  </si>
  <si>
    <t xml:space="preserve">ООО "Ростехэкспертиза"  </t>
  </si>
  <si>
    <t xml:space="preserve">6200005642  </t>
  </si>
  <si>
    <t xml:space="preserve">04.10.2013  </t>
  </si>
  <si>
    <t xml:space="preserve">852  </t>
  </si>
  <si>
    <t>0094</t>
  </si>
  <si>
    <t>Орган местного самоуправления "Комитет по управлению имуществом Златоустовского городского округа"</t>
  </si>
  <si>
    <t>Обосновывающие материалы по ТП_2013/ЗЭС/Реконструкция/Подряд/Подряд_002</t>
  </si>
  <si>
    <t>1.1.3</t>
  </si>
  <si>
    <t>Реконструкция "ЛЭП-0,4кВ пос.Березовый Мост" (инв. №75501) и "Трансформаторной подстанции МТП-88, с.Березовый мост" (инв. №75578): Челябинская обл., Саткинский р-он, п.Березовый Мост</t>
  </si>
  <si>
    <t xml:space="preserve">6200005676  </t>
  </si>
  <si>
    <t xml:space="preserve">18.10.2013  </t>
  </si>
  <si>
    <t xml:space="preserve">720  </t>
  </si>
  <si>
    <t>6200004052</t>
  </si>
  <si>
    <t>ООО "Дорожник"</t>
  </si>
  <si>
    <t>Обосновывающие материалы по ТП_2013/ЗЭС/Реконструкция/Подряд/Подряд_003</t>
  </si>
  <si>
    <t>Реконструкция "ВЛ-0,4кВ от ТП-1 до ул.Еловой, 4" (инв. №80074): Челябинская обл., г.Катав-Ивановск</t>
  </si>
  <si>
    <t xml:space="preserve">ООО "СПС"  </t>
  </si>
  <si>
    <t xml:space="preserve">6200005690  </t>
  </si>
  <si>
    <t xml:space="preserve">17.10.2013  </t>
  </si>
  <si>
    <t xml:space="preserve">826  </t>
  </si>
  <si>
    <t>Щукина Е.Г.</t>
  </si>
  <si>
    <t>Обосновывающие материалы по ТП_2013/ЗЭС/Реконструкция/Подряд/Подряд_004</t>
  </si>
  <si>
    <t xml:space="preserve">Реконструкция ВЛ-0,4кВ от РУ-0,4кВ гр.№4 ТП №281: Челяб. обл., Чебаркульский р-он., с.Кундравы </t>
  </si>
  <si>
    <t xml:space="preserve">  </t>
  </si>
  <si>
    <t>Прытков С.В.</t>
  </si>
  <si>
    <t>Обосновывающие материалы по ТП_2013/ЗЭС/Реконструкция/Подряд/Подряд_005</t>
  </si>
  <si>
    <t>Реконструкция отпайки 0,4кВ от опоры №26 ВЛ-0,4кВ №9 от ТП №19: Челяб.обл., г.Юрюзань</t>
  </si>
  <si>
    <t>Ульянов А.Н.</t>
  </si>
  <si>
    <t>Обосновывающие материалы по ТП_2013/ЗЭС/Реконструкция/Подряд/Подряд_006</t>
  </si>
  <si>
    <t>Хозспособ ЗЭС</t>
  </si>
  <si>
    <t>1.2.1</t>
  </si>
  <si>
    <t>Реконструкция ВЛ-0,4кВ ул.Борьбы, ул.Парковая от ТП 6/0,4кВ, опора №6: Челяб.обл.,г.Куса</t>
  </si>
  <si>
    <t>Носков С.В.</t>
  </si>
  <si>
    <t>Обосновывающие материалы по ТП_2013/ЗЭС/Реконструкция/Хозспособ/ХС_001</t>
  </si>
  <si>
    <t>1.2.2</t>
  </si>
  <si>
    <t>Реконструкция "ВЛ-0,4кВ от ул.Тропынина, 6 до ул.Сулимовых, 42; ул.Тропынина от д.27 до д.35" (инв. №80116): Челябинская обл., г.Катав-Ивановск</t>
  </si>
  <si>
    <t>Воробьева Г.А.</t>
  </si>
  <si>
    <t>Обосновывающие материалы по ТП_2013/ЗЭС/Реконструкция/Хозспособ/ХС_002</t>
  </si>
  <si>
    <t>1.2.3</t>
  </si>
  <si>
    <t>Реконструкция "Воздушная линия -0,4кВ от МТПн №7 до ул.Чехова, Куйбышева, Фрунзе" (инв. №80798): Челябинская обл., Кусинский р-он., пгт.Магнитка</t>
  </si>
  <si>
    <t>Арестов Е.Д.</t>
  </si>
  <si>
    <t>Обосновывающие материалы по ТП_2013/ЗЭС/Реконструкция/Хозспособ/ХС_003</t>
  </si>
  <si>
    <t>1.2.4</t>
  </si>
  <si>
    <t>Реконструкция ВЛ-0,4кВ №3 от ТП №422П, опора №2: Челяб.обл., Уйский р-он, с.Уйское</t>
  </si>
  <si>
    <t>Мамедов С.Н.</t>
  </si>
  <si>
    <t>Обосновывающие материалы по ТП_2013/ЗЭС/Реконструкция/Хозспособ/ХС_004</t>
  </si>
  <si>
    <t>1.2.5</t>
  </si>
  <si>
    <t>Реконструкция "ЛЭП-0,4кВ с.Кидыш" (инв. №76521): Челяб.обл., Уйский р-он., с.Кидыш</t>
  </si>
  <si>
    <t>Николаева Л.А.</t>
  </si>
  <si>
    <t>Обосновывающие материалы по ТП_2013/ЗЭС/Реконструкция/Хозспособ/ХС_005</t>
  </si>
  <si>
    <t>1.2.6</t>
  </si>
  <si>
    <t>Реконструкция "ВЛ-0,4кВ от ТП №39 до ул.Свердловской, 202; ул.Свердловская, 20 до ул.Пугачевской, 232; от ул.Свердловской 205; до ул.Красной 3; ул.Свердловская от д.207 до д.235; от ТП №39 до клуба; ул.Кошевого от д.31 до. д.2; от ул.Кошевого, 11 до ул.Есенина, 12" (инв. №80050): Челяб.обл., г.Катав-Ивановск</t>
  </si>
  <si>
    <t>Зюзина Е.А.</t>
  </si>
  <si>
    <t>Обосновывающие материалы по ТП_2013/ЗЭС/Реконструкция/Хозспособ/ХС_006</t>
  </si>
  <si>
    <t>1.2.7</t>
  </si>
  <si>
    <t>Реконструкция "ЛЭП-0,4кВ, с.Кундравы" (инв. №77296): Челяб.обл., Чебаркульский р-он, с.Кундравы</t>
  </si>
  <si>
    <t>Прыткова Т.Г.</t>
  </si>
  <si>
    <t>Обосновывающие материалы по ТП_2013/ЗЭС/Реконструкция/Хозспособ/ХС_007</t>
  </si>
  <si>
    <t>1.2.8</t>
  </si>
  <si>
    <t>Реконструкция "Оборудования КРУН-10 кВ" (инв. №77465) (ячейка ф. 10 кВ Кундравы).  Реконструкция "Трансформаторной подстанции КТП-37 с.Кундравы" (инв. №77568) (ТП № 37).  Челяб.обл.,Чебаркульский р-н, с.Кундравы</t>
  </si>
  <si>
    <t>0165</t>
  </si>
  <si>
    <t>ООО "Уралпром"</t>
  </si>
  <si>
    <t>Обосновывающие материалы по ТП_2013/ЗЭС/Реконструкция/Хозспособ/ХС_008</t>
  </si>
  <si>
    <t>1.2.9</t>
  </si>
  <si>
    <t xml:space="preserve">Реконструкция "ТП №36 Овощехранилище ул.Пушкина, у д.№78" (инв. №79951): Челяб.обл., г.Юрюзань                                  </t>
  </si>
  <si>
    <t>ООО "УралПромМашАтом"</t>
  </si>
  <si>
    <t>Обосновывающие материалы по ТП_2013/ЗЭС/Реконструкция/Хозспособ/ХС_009</t>
  </si>
  <si>
    <t>1.2.10</t>
  </si>
  <si>
    <t>Реконструкция "Трансформатор ТМ-630/6 №1</t>
  </si>
  <si>
    <t>ИП Алешин А.В.</t>
  </si>
  <si>
    <t>Обосновывающие материалы по ТП_2013/ЗЭС/Реконструкция/Хозспособ/ХС_010</t>
  </si>
  <si>
    <t>2</t>
  </si>
  <si>
    <t>МЭС</t>
  </si>
  <si>
    <t>2.1</t>
  </si>
  <si>
    <t xml:space="preserve">Подряд МЭС </t>
  </si>
  <si>
    <t>2.1.1</t>
  </si>
  <si>
    <t>Реконструкция  ТП № 505,  г.Верхнеуральск</t>
  </si>
  <si>
    <t xml:space="preserve">ООО "Гиперпроектплюс"  </t>
  </si>
  <si>
    <t xml:space="preserve">6400002176  </t>
  </si>
  <si>
    <t xml:space="preserve">24.10.2011  </t>
  </si>
  <si>
    <t xml:space="preserve">572  </t>
  </si>
  <si>
    <t>1523</t>
  </si>
  <si>
    <t>ОВД по Верхнеуральскому муниципальному району</t>
  </si>
  <si>
    <t>Обосновывающие материалы по ТП_2013/МЭС/Реконструкция/Подряд/Подряд_001</t>
  </si>
  <si>
    <t>2.1.2</t>
  </si>
  <si>
    <t>Реконструкция ТП №391, Верхнеуральский район, п.Новотоминский</t>
  </si>
  <si>
    <t xml:space="preserve">ООО "Строй-М"  </t>
  </si>
  <si>
    <t xml:space="preserve">6400003126  </t>
  </si>
  <si>
    <t xml:space="preserve">17.09.2012  </t>
  </si>
  <si>
    <t xml:space="preserve">441  </t>
  </si>
  <si>
    <t>1437</t>
  </si>
  <si>
    <t>Администрация Петропавловского сельского поселения</t>
  </si>
  <si>
    <t>Обосновывающие материалы по ТП_2013/МЭС/Реконструкция/Подряд/Подряд_002</t>
  </si>
  <si>
    <t>2.1.3</t>
  </si>
  <si>
    <t>Реконструкция ВЛ-0,4 кВ ф.1, Кизильский район, п.Карабулак</t>
  </si>
  <si>
    <t xml:space="preserve">6400003392  </t>
  </si>
  <si>
    <t xml:space="preserve">17.12.2012  </t>
  </si>
  <si>
    <t xml:space="preserve">332  </t>
  </si>
  <si>
    <t>1860</t>
  </si>
  <si>
    <t>СПОССК "Клевер"</t>
  </si>
  <si>
    <t>Обосновывающие материалы по ТП_2013/МЭС/Реконструкция/Подряд/Подряд_003</t>
  </si>
  <si>
    <t>2.1.4</t>
  </si>
  <si>
    <t>Реконструкция ВЛ-0,4 кВ ф.1 от ТП №103, Верхнеуральский район, п.Казанцевский</t>
  </si>
  <si>
    <t xml:space="preserve">ООО "Град"  </t>
  </si>
  <si>
    <t xml:space="preserve">6400003649  </t>
  </si>
  <si>
    <t xml:space="preserve">11.03.2013  </t>
  </si>
  <si>
    <t xml:space="preserve">645  </t>
  </si>
  <si>
    <t>3059</t>
  </si>
  <si>
    <t>Кулямин В.В.</t>
  </si>
  <si>
    <t>Обосновывающие материалы по ТП_2013/МЭС/Реконструкция/Подряд/Подряд_004</t>
  </si>
  <si>
    <t>2.1.5</t>
  </si>
  <si>
    <t>Реконструкция ВЛ-10 кВ ф."ЖОС"; ВЛ 0,4кВ,  Агаповский район, п.Желтинский</t>
  </si>
  <si>
    <t xml:space="preserve">ООО "ГРАД"  </t>
  </si>
  <si>
    <t xml:space="preserve">6400003650  </t>
  </si>
  <si>
    <t xml:space="preserve">680  </t>
  </si>
  <si>
    <t>2984</t>
  </si>
  <si>
    <t>Бурмистрова О.Д.</t>
  </si>
  <si>
    <t>Обосновывающие материалы по ТП_2013/МЭС/Реконструкция/Подряд/Подряд_005</t>
  </si>
  <si>
    <t>2.1.6</t>
  </si>
  <si>
    <t>Реконструкция ВЛ-0,4 кВ  ф.4 ТП №519, установить прибор учёта на ГБП (на опоре №6), Агаповский район, п.Желтинский</t>
  </si>
  <si>
    <t>2.1.7</t>
  </si>
  <si>
    <t>Реконструкция ВЛ-0,4 кВ ф.2  от        ТП №156 до опоры №9  на           ВЛИ -0,4 кВ,  Нагайбакский район,   с. Фершампенуаз</t>
  </si>
  <si>
    <t xml:space="preserve">6400003658  </t>
  </si>
  <si>
    <t xml:space="preserve">01.04.2013  </t>
  </si>
  <si>
    <t xml:space="preserve">353  </t>
  </si>
  <si>
    <t>2742</t>
  </si>
  <si>
    <t>Гарибян Г.В.</t>
  </si>
  <si>
    <t>Обосновывающие материалы по ТП_2013/МЭС/Реконструкция/Подряд/Подряд_006</t>
  </si>
  <si>
    <t>2.1.8</t>
  </si>
  <si>
    <t>Реконструкция ВЛ-0,4 кВ ф.2 от ТП №309  до опоры  №17, установить расчетный учет электроэнергии на опоре №17,  Нагайбакский район,  п.Кужебаевский</t>
  </si>
  <si>
    <t>2831</t>
  </si>
  <si>
    <t>Хадиева Х.Т.</t>
  </si>
  <si>
    <t>2.1.9</t>
  </si>
  <si>
    <t>Реконструкция ТП №385, Нагайбакский район, с.Фершампенуаз</t>
  </si>
  <si>
    <t>2712</t>
  </si>
  <si>
    <t>ИП Шагалиханов Д.Ф.</t>
  </si>
  <si>
    <t>2.1.10</t>
  </si>
  <si>
    <t>Реконструкция Системы дистанционного сбора данных</t>
  </si>
  <si>
    <t>ООО "Зевс-М"  ООО "МПСК"</t>
  </si>
  <si>
    <t>6400004218  6400004328</t>
  </si>
  <si>
    <t>21.10.2013  11.11.2013</t>
  </si>
  <si>
    <t>605  854</t>
  </si>
  <si>
    <t>Ержанов Н.И.</t>
  </si>
  <si>
    <t>Обосновывающие материалы по ТП_2013/МЭС/Реконструкция/Подряд/Подряд_007</t>
  </si>
  <si>
    <t>2.1.11</t>
  </si>
  <si>
    <t xml:space="preserve">ООО "Зевс-М"  </t>
  </si>
  <si>
    <t xml:space="preserve">6400004218  </t>
  </si>
  <si>
    <t xml:space="preserve">21.10.2013  </t>
  </si>
  <si>
    <t xml:space="preserve">605  </t>
  </si>
  <si>
    <t>Жакаева С.М.</t>
  </si>
  <si>
    <t>2.1.12</t>
  </si>
  <si>
    <t>Реконструкция ВЛ-10 кВ Шеметовский-к; ТП №45, Верхнеуральский район, п.Сурменевский</t>
  </si>
  <si>
    <t xml:space="preserve">ООО "МПСК"  </t>
  </si>
  <si>
    <t xml:space="preserve">6400004251  </t>
  </si>
  <si>
    <t xml:space="preserve">240  </t>
  </si>
  <si>
    <t xml:space="preserve">ОАО "Ростелеком" </t>
  </si>
  <si>
    <t>Обосновывающие материалы по ТП_2013/МЭС/Реконструкция/Подряд/Подряд_008</t>
  </si>
  <si>
    <t>2.1.13</t>
  </si>
  <si>
    <t>Реконструкция ВЛ-0,4 кВ ф.3 от ТП №348; ТП №348, Карталинский район, п.Варшавка</t>
  </si>
  <si>
    <t>2.1.14</t>
  </si>
  <si>
    <t>Реконструкция ТП №259, Карталинский район, п.Южно-Степной</t>
  </si>
  <si>
    <t>2.1.15</t>
  </si>
  <si>
    <t>Создание cистемы дистанционного сбора данных учета электрической энергии
(Агаповский РЭС)</t>
  </si>
  <si>
    <t>Дрогина Т.А.</t>
  </si>
  <si>
    <t>Обосновывающие материалы по ТП_2013/МЭС/Реконструкция/Подряд/Подряд_009</t>
  </si>
  <si>
    <t>2.1.16</t>
  </si>
  <si>
    <t>Реконструкция cистемы дистанционного сбора данных</t>
  </si>
  <si>
    <t>Яковенцев К.М.</t>
  </si>
  <si>
    <t>Обосновывающие материалы по ТП_2013/МЭС/Реконструкция/Подряд/Подряд_010</t>
  </si>
  <si>
    <t>2.2</t>
  </si>
  <si>
    <t>Хозспособ МЭС</t>
  </si>
  <si>
    <t>2.2.1</t>
  </si>
  <si>
    <t>Реконструкция ВЛ-0,4 кВ ф.3 от опоры №11 до опоры №15, Верхнеуральский район, п.Новокопаловский</t>
  </si>
  <si>
    <t>Копытов С.А.</t>
  </si>
  <si>
    <t>Обосновывающие материалы по ТП_2013/МЭС/Реконструкция/Хозспособ/ХС_001</t>
  </si>
  <si>
    <t>2.2.2</t>
  </si>
  <si>
    <t>Реконструкция ВЛ-0,4 кВ ф.1 от опоры №9 до опоры №13, Верхнеуральский район, п.Новокопаловский</t>
  </si>
  <si>
    <t>3563</t>
  </si>
  <si>
    <t>Калинин А.В.</t>
  </si>
  <si>
    <t>2.2.3</t>
  </si>
  <si>
    <t>Реконструкция ТП №96; ВЛ-0,4 кВ ф.3 от ТП №96 до опоры №9, Нагайбакский район, с.Париж</t>
  </si>
  <si>
    <t>ООО "Зевс-М"  
ООО "МПСК"</t>
  </si>
  <si>
    <t>605  
854</t>
  </si>
  <si>
    <t>3695</t>
  </si>
  <si>
    <t>Вдовин П.Б.</t>
  </si>
  <si>
    <t>2.2.4</t>
  </si>
  <si>
    <t>Реконструкция ВЛ-0,4 кВ ф.4 от ТП №519 до опоры №7/1, Агаповский район, п.Желтинский</t>
  </si>
  <si>
    <t>3724</t>
  </si>
  <si>
    <t>ОАО "ВымпелКоммуникации"</t>
  </si>
  <si>
    <t>2.2.5</t>
  </si>
  <si>
    <t>Реконструкция ТП №141; ВЛ-0,4 кВ ф.Жилойсектор от опоры №9 до опоры №4/2, Нагайбакский район, п.Придорожный</t>
  </si>
  <si>
    <t xml:space="preserve">6400004328  </t>
  </si>
  <si>
    <t xml:space="preserve">11.11.2013  </t>
  </si>
  <si>
    <t xml:space="preserve">854  </t>
  </si>
  <si>
    <t>Бажакова Б.К.</t>
  </si>
  <si>
    <t>Обосновывающие материалы по ТП_2013/МЭС/Реконструкция/Хозспособ/ХС_002</t>
  </si>
  <si>
    <t>2.2.6</t>
  </si>
  <si>
    <t>Реконструкция ВЛ-0,4 кВ ф.1 от  ТП до оп, ТП №98; Верхнеуральский район</t>
  </si>
  <si>
    <t>3599</t>
  </si>
  <si>
    <t>Маркова Н.П.</t>
  </si>
  <si>
    <t>2.2.7</t>
  </si>
  <si>
    <t>Реконструкция  ВЛ-0,4 кВ ф.2 от ТП, ТП №236;  Нагайбакский район</t>
  </si>
  <si>
    <t>3722</t>
  </si>
  <si>
    <t>Утямышева А.М.</t>
  </si>
  <si>
    <t>2.2.8</t>
  </si>
  <si>
    <t>Реконструкция ВЛ-0,4 кВ от ТП №34 до опоры №28; реконструкция ТП №34, Верхнеуральский район, п.Карагайский</t>
  </si>
  <si>
    <t>Иванова Е.Ю.</t>
  </si>
  <si>
    <t>2.2.9</t>
  </si>
  <si>
    <t>Реконструкция ВЛ-0,4 кВ ф.Поселок от ТП, ТП №104, Нагайбакский район</t>
  </si>
  <si>
    <t>3741</t>
  </si>
  <si>
    <t>Администрация Нагайбакского сельского поселения</t>
  </si>
  <si>
    <t>2.2.10</t>
  </si>
  <si>
    <t>Реконструкция ТП №117, Верхнеуральский район</t>
  </si>
  <si>
    <t>Кударов С.М.</t>
  </si>
  <si>
    <t>2.2.11</t>
  </si>
  <si>
    <t>Реконструкция ВЛ-0,4 кВ ф.3, Верхнеуральский район, п.Петропавловский</t>
  </si>
  <si>
    <t>1721</t>
  </si>
  <si>
    <t>Власов А.К.</t>
  </si>
  <si>
    <t>Обосновывающие материалы по ТП_2013/МЭС/Реконструкция/Хозспособ/ХС_003</t>
  </si>
  <si>
    <t>2.2.12</t>
  </si>
  <si>
    <t xml:space="preserve">Реконструкция ВЛ-0,4 кВ ф.4 от ТП №32 до опоры № 18, п. Гумбейский, Агаповский район </t>
  </si>
  <si>
    <t>Шигапов К.И.</t>
  </si>
  <si>
    <t>Обосновывающие материалы по ТП_2013/МЭС/Реконструкция/Хозспособ/ХС_004</t>
  </si>
  <si>
    <t>2.2.13</t>
  </si>
  <si>
    <t>Реконструкция ВЛ-0,4 кВ ф.Скважина от ТП</t>
  </si>
  <si>
    <t>3653</t>
  </si>
  <si>
    <t>Обосновывающие материалы по ТП_2013/МЭС/Реконструкция/Хозспособ/ХС_005</t>
  </si>
  <si>
    <t>2.2.14</t>
  </si>
  <si>
    <t>Реконструкция  ВЛ-0,4 кВ ф.1 от опоры №3</t>
  </si>
  <si>
    <t>Каламбаева Ш.Б.</t>
  </si>
  <si>
    <t>Обосновывающие материалы по ТП_2013/МЭС/Реконструкция/Хозспособ/ХС_006</t>
  </si>
  <si>
    <t>2.2.15</t>
  </si>
  <si>
    <t>Реконструкция ВЛ-0,4 кВ от опоры №11 до опоры №11-1, Карталинский район, п.Новокаолиновый</t>
  </si>
  <si>
    <t>Ронжина О.М.</t>
  </si>
  <si>
    <t>Обосновывающие материалы по ТП_2013/МЭС/Реконструкция/Хозспособ/ХС_007</t>
  </si>
  <si>
    <t>2.2.16</t>
  </si>
  <si>
    <t>Реконструкция ВЛ-0,4 кВ ф.2 ТП №143 от опоры №19 до опоры №23, г.Карталы</t>
  </si>
  <si>
    <t>Калугин С.А.</t>
  </si>
  <si>
    <t>Обосновывающие материалы по ТП_2013/МЭС/Реконструкция/Хозспособ/ХС_008</t>
  </si>
  <si>
    <t>2.2.17</t>
  </si>
  <si>
    <t>Реконструкция ТП №21; ВЛ-0,4 кВ ф.1 от ТП №21 до опоры №20, Карталинский район, п.Ольховка</t>
  </si>
  <si>
    <t>Жапаспаев К.</t>
  </si>
  <si>
    <t>Обосновывающие материалы по ТП_2013/МЭС/Реконструкция/Хозспособ/ХС_009</t>
  </si>
  <si>
    <t>2.2.18</t>
  </si>
  <si>
    <t>Реконструкция ВЛ-0,4 кВ ф.Ленина, инв. №59179 (от опоры №4 до опоры №11), г.Верхнеуральск</t>
  </si>
  <si>
    <t>Ахмегалеев Р.И.</t>
  </si>
  <si>
    <t>Обосновывающие материалы по ТП_2013/МЭС/Реконструкция/Хозспособ/ХС_010</t>
  </si>
  <si>
    <t>2.2.19</t>
  </si>
  <si>
    <t>Реконструкция ВЛ-0,4 кВ от опоры №7 до опоры №22, Верхнеуральский район, п.Волковский</t>
  </si>
  <si>
    <t>Шульго К.М.</t>
  </si>
  <si>
    <t>Обосновывающие материалы по ТП_2013/МЭС/Реконструкция/Хозспособ/ХС_011</t>
  </si>
  <si>
    <t>2.2.20</t>
  </si>
  <si>
    <t xml:space="preserve">Реконструкция ВЛ-0,4 кВ ф.Быт ТП №59 от опоры №15 до опоры №19 (инв. №59182), Верхнеуральский район, с.Форштадт </t>
  </si>
  <si>
    <t>Гр.Курц Константин Васильевич</t>
  </si>
  <si>
    <t>Обосновывающие материалы по ТП_2013/МЭС/Реконструкция/Хозспособ/ХС_012</t>
  </si>
  <si>
    <t>2.2.21</t>
  </si>
  <si>
    <t>Реконструкция  ВЛ-0,4 кВ ф.2  (инв. №62265), ТП №277 (инв.№62633) Брединский район, п.Андреевский</t>
  </si>
  <si>
    <t>Обосновывающие материалы по ТП_2013/МЭС/Реконструкция/Хозспособ/ХС_013</t>
  </si>
  <si>
    <t>2.2.22</t>
  </si>
  <si>
    <t>Реконструкция ВЛ-0,4 кВ ф.1 (инв. №60858),  Агаповский район, п.Горный</t>
  </si>
  <si>
    <t>Муртазина З.М.</t>
  </si>
  <si>
    <t>Обосновывающие материалы по ТП_2013/МЭС/Реконструкция/Хозспособ/ХС_014</t>
  </si>
  <si>
    <t>2.2.23</t>
  </si>
  <si>
    <t>Реконструкция ВЛ-0,4 кВ ф.Столовая ТП №26 от ТП до опоры №3 (инв. №61564), Нагайбакский район, п.Нагайбакский</t>
  </si>
  <si>
    <t>Московкин Д.Ю.</t>
  </si>
  <si>
    <t>Обосновывающие материалы по ТП_2013/МЭС/Реконструкция/Хозспособ/ХС_015</t>
  </si>
  <si>
    <t>2.2.24</t>
  </si>
  <si>
    <t>Реконструкция ВЛ-0,4 кВ ф.1 от опоры №15 до опоры №15/1, Агаповский район, с.Верхнекизильское</t>
  </si>
  <si>
    <t>3711</t>
  </si>
  <si>
    <t>Кривоногова Н.Г.</t>
  </si>
  <si>
    <t>Обосновывающие материалы по ТП_2013/МЭС/Реконструкция/Хозспособ/ХС_016</t>
  </si>
  <si>
    <t>2.2.25</t>
  </si>
  <si>
    <t>Реконструкция ТП №156, Верхнеуральский район, п.Петропавловский</t>
  </si>
  <si>
    <t>Обосновывающие материалы по ТП_2013/МЭС/Реконструкция/Хозспособ/ХС_017</t>
  </si>
  <si>
    <t>2.2.26</t>
  </si>
  <si>
    <t>Реконструкция ТП №98, г. Магнитогорск</t>
  </si>
  <si>
    <t>1010
1011
1036
1028</t>
  </si>
  <si>
    <t>25.10.2010
25.10.2010
26.08.2010
23.07.2010</t>
  </si>
  <si>
    <t>Воронина О.Ю.
Пристансков А.А.
Неретина Л.Г.
Степанова В.И.</t>
  </si>
  <si>
    <t>Обосновывающие материалы по ТП_2013/МЭС/Реконструкция/Хозспособ/ХС_018</t>
  </si>
  <si>
    <t>2.2.27</t>
  </si>
  <si>
    <t>Реконструкция ТП №281, Верхнеуральский район, п.Смеловск</t>
  </si>
  <si>
    <t>1538</t>
  </si>
  <si>
    <t>Агеев С.А.</t>
  </si>
  <si>
    <t>Обосновывающие материалы по ТП_2013/МЭС/Реконструкция/Хозспособ/ХС_019</t>
  </si>
  <si>
    <t>2.2.28</t>
  </si>
  <si>
    <t>Реконструкция ТП №404, г.Верхнеуральск</t>
  </si>
  <si>
    <t>1746</t>
  </si>
  <si>
    <t>Шведова О.Г.</t>
  </si>
  <si>
    <t>Обосновывающие материалы по ТП_2013/МЭС/Реконструкция/Хозспособ/ХС_020</t>
  </si>
  <si>
    <t>2.2.29</t>
  </si>
  <si>
    <t>Реконструкция ТП №222, ВЛ-0,4 кВ г.Верхнеуральск, Верхнеуральский район</t>
  </si>
  <si>
    <t>1971</t>
  </si>
  <si>
    <t>Верета Е.Г.</t>
  </si>
  <si>
    <t>Обосновывающие материалы по ТП_2013/МЭС/Реконструкция/Хозспособ/ХС_021</t>
  </si>
  <si>
    <t>2.2.30</t>
  </si>
  <si>
    <t>Реконструкция ТП № 341, п. Спасский, Верхнеуральский район</t>
  </si>
  <si>
    <t>1332</t>
  </si>
  <si>
    <t>Пожилов С.Н.</t>
  </si>
  <si>
    <t>Обосновывающие материалы по ТП_2013/МЭС/Реконструкция/Хозспособ/ХС_022</t>
  </si>
  <si>
    <t>2.2.31</t>
  </si>
  <si>
    <t>Реконструкция ТП №35,   п.Карагайский, Верхнеуральский район</t>
  </si>
  <si>
    <t>Моисеев П.Н.</t>
  </si>
  <si>
    <t>Обосновывающие материалы по ТП_2013/МЭС/Реконструкция/Хозспособ/ХС_023</t>
  </si>
  <si>
    <t>2.2.32</t>
  </si>
  <si>
    <t xml:space="preserve">Реконструкция ТП№87, Агаповский р-н, п. Первомайский </t>
  </si>
  <si>
    <t xml:space="preserve">Администрация Первомайского сельского поселения </t>
  </si>
  <si>
    <t>Обосновывающие материалы по ТП_2013/МЭС/Реконструкция/Хозспособ/ХС_024</t>
  </si>
  <si>
    <t>2.2.33</t>
  </si>
  <si>
    <t xml:space="preserve">Реконструкция ТП № 122, Верхнеуральский </t>
  </si>
  <si>
    <t xml:space="preserve">  ООО "Строй-М"</t>
  </si>
  <si>
    <t xml:space="preserve">  6400003661</t>
  </si>
  <si>
    <t xml:space="preserve">  01.04.2013</t>
  </si>
  <si>
    <t>Хусаинов К.Г.</t>
  </si>
  <si>
    <t>Обосновывающие материалы по ТП_2013/МЭС/Реконструкция/Хозспособ/ХС_025</t>
  </si>
  <si>
    <t>2.2.34</t>
  </si>
  <si>
    <t>Реконструкция ТП №5 (инв. №61765), Нагайбакский район, с.Фершампенуаз</t>
  </si>
  <si>
    <t>ИП Ковалец Д.В.</t>
  </si>
  <si>
    <t>Обосновывающие материалы по ТП_2013/МЭС/Реконструкция/Хозспособ/ХС_026</t>
  </si>
  <si>
    <t>2.2.35</t>
  </si>
  <si>
    <t>Реконструкция ТП №26 (инв.№179979), г.Верхнеуральск</t>
  </si>
  <si>
    <t>Артемьев А.А.</t>
  </si>
  <si>
    <t>Обосновывающие материалы по ТП_2013/МЭС/Реконструкция/Хозспособ/ХС_027</t>
  </si>
  <si>
    <t>2.2.36</t>
  </si>
  <si>
    <t>Реконструкция ТП №461 ф.2, Кизильский район, п.Александровский</t>
  </si>
  <si>
    <t>Заплатин В.А.</t>
  </si>
  <si>
    <t>Обосновывающие материалы по ТП_2013/МЭС/Реконструкция/Хозспособ/ХС_028</t>
  </si>
  <si>
    <t>2.2.37</t>
  </si>
  <si>
    <t>Реконструкция ТП№374, Нагайбакский район</t>
  </si>
  <si>
    <t>0135</t>
  </si>
  <si>
    <t>Администрация Фершампенуазского сельского поселения</t>
  </si>
  <si>
    <t>Обосновывающие материалы по ТП_2013/МЭС/Реконструкция/Хозспособ/ХС_029</t>
  </si>
  <si>
    <t>2.2.38</t>
  </si>
  <si>
    <t>Реконструкция ВЛ-0,4 кВ от ТП №303 до опоры №4, г.Верхнеуральск</t>
  </si>
  <si>
    <t xml:space="preserve">  ООО "МагнитогорскСтройПроект"</t>
  </si>
  <si>
    <t xml:space="preserve">  6400003338</t>
  </si>
  <si>
    <t xml:space="preserve">  01.10.2012</t>
  </si>
  <si>
    <t>2487</t>
  </si>
  <si>
    <t>ИП Шинина Л.Н.</t>
  </si>
  <si>
    <t>Обосновывающие материалы по ТП_2013/МЭС/Реконструкция/Хозспособ/ХС_030</t>
  </si>
  <si>
    <t>2.2.39</t>
  </si>
  <si>
    <t>Реконструкция ВЛ-0,4 кВ ф.1 ТП №294, Карталинский район, п.Мичуринский</t>
  </si>
  <si>
    <t>2606
2625</t>
  </si>
  <si>
    <t>20.04.2012
26.04.2012</t>
  </si>
  <si>
    <t>Комников В.А.
Лучинин В.В.</t>
  </si>
  <si>
    <t>Обосновывающие материалы по ТП_2013/МЭС/Реконструкция/Хозспособ/ХС_031</t>
  </si>
  <si>
    <t>2.2.40</t>
  </si>
  <si>
    <t>Реконструкция ВЛ-0,4 кВ ф.2 от ТП №90 до опоры № 5/7, установка прибора учёта на опоре №5/7, Нагайбакский район, п.Астафьевский</t>
  </si>
  <si>
    <t>2619</t>
  </si>
  <si>
    <t>Филимонова К.В.</t>
  </si>
  <si>
    <t>Обосновывающие материалы по ТП_2013/МЭС/Реконструкция/Хозспособ/ХС_032</t>
  </si>
  <si>
    <t>3</t>
  </si>
  <si>
    <t>ТЭС</t>
  </si>
  <si>
    <t>3.1</t>
  </si>
  <si>
    <t xml:space="preserve">Подряд ТЭС </t>
  </si>
  <si>
    <t>3.1.1</t>
  </si>
  <si>
    <t>Реконструкция  ВЛ 0,4 кВ Фидер-4 инв.101260000830 с.Октябрь</t>
  </si>
  <si>
    <t>0104</t>
  </si>
  <si>
    <t>Кутепова У.И.</t>
  </si>
  <si>
    <t>Обосновывающие материалы по ТП_2013/ТЭС/Реконструкция/Подряд/Подряд_001</t>
  </si>
  <si>
    <t>3.1.2</t>
  </si>
  <si>
    <t>Реконструкция ВЛ-0,4кВ «Фидер-2» (инв. №47930), в селе Октябрьское</t>
  </si>
  <si>
    <t xml:space="preserve">  ООО "ЭлектроСтрой"</t>
  </si>
  <si>
    <t xml:space="preserve">  6300004339</t>
  </si>
  <si>
    <t xml:space="preserve">  18.10.2013</t>
  </si>
  <si>
    <t xml:space="preserve">  1389</t>
  </si>
  <si>
    <t>0891</t>
  </si>
  <si>
    <t>Вольф Е.В.</t>
  </si>
  <si>
    <t>Обосновывающие материалы по ТП_2013/ТЭС/Реконструкция/Подряд/Подряд_002</t>
  </si>
  <si>
    <t>3.1.3</t>
  </si>
  <si>
    <t>Реконструкция ВЛ-0,4кВ «Фидер №1» (инв.№900001000005) в городе Троицк</t>
  </si>
  <si>
    <t>0239
0546</t>
  </si>
  <si>
    <t>27.03.2012
26.07.2012</t>
  </si>
  <si>
    <t>Новиков В.П.
Попов Г.Н.</t>
  </si>
  <si>
    <t>3.1.4</t>
  </si>
  <si>
    <t>Реконструкция ВЛ-0,4кВ «Село-1» (инв. №49264) в селе Лейпциг</t>
  </si>
  <si>
    <t>0048</t>
  </si>
  <si>
    <t>Матвеева Н.А.</t>
  </si>
  <si>
    <t>Обосновывающие материалы по ТП_2013/ТЭС/Реконструкция/Подряд/Подряд_003</t>
  </si>
  <si>
    <t>3.1.5</t>
  </si>
  <si>
    <t>Реконструкция ВЛ-0,4кВ «Советская» (инв. №48913) в поселке Покровка</t>
  </si>
  <si>
    <t>0603</t>
  </si>
  <si>
    <t>Сушко В.М.</t>
  </si>
  <si>
    <t>3.1.6</t>
  </si>
  <si>
    <t>Реконструкция ВЛ-0,4кВ «Базовка-1» (инв. №48722) в поселке Солнце</t>
  </si>
  <si>
    <t>0123</t>
  </si>
  <si>
    <t>Раджабов  Р.М.</t>
  </si>
  <si>
    <t>3.1.7</t>
  </si>
  <si>
    <t>Реконструкция ВЛ-04 кВ №3 "Быт" инв. №46209, с. Клястицкое</t>
  </si>
  <si>
    <t xml:space="preserve">  6300004341</t>
  </si>
  <si>
    <t xml:space="preserve">  01.10.2013</t>
  </si>
  <si>
    <t xml:space="preserve">  1111</t>
  </si>
  <si>
    <t>0270</t>
  </si>
  <si>
    <t>Шуленин А.И.</t>
  </si>
  <si>
    <t>Обосновывающие материалы по ТП_2013/ТЭС/Реконструкция/Подряд/Подряд_004</t>
  </si>
  <si>
    <t>3.1.8</t>
  </si>
  <si>
    <t>Реконструкция ВЛ-0,4кВ «Поселок» (инв. №101260000421) в поселке Летягино</t>
  </si>
  <si>
    <t>0658</t>
  </si>
  <si>
    <t>Мельников А.И.</t>
  </si>
  <si>
    <t>Обосновывающие материалы по ТП_2013/ТЭС/Реконструкция/Подряд/Подряд_005</t>
  </si>
  <si>
    <t>3.1.9</t>
  </si>
  <si>
    <t>0726</t>
  </si>
  <si>
    <t>Брезгина С.В.</t>
  </si>
  <si>
    <t>3.1.10</t>
  </si>
  <si>
    <t>Реконструкция ВЛ-0,4кВ «Быт» (инв. №46864) в поселке Березовка</t>
  </si>
  <si>
    <t>0612</t>
  </si>
  <si>
    <t>Комитет строительства и инфраструктуры</t>
  </si>
  <si>
    <t>3.1.11</t>
  </si>
  <si>
    <t>Реконструкция ВЛ-0,4кВ «Поселок» (инв. №47173) в поселке Синий Бор</t>
  </si>
  <si>
    <t>0611</t>
  </si>
  <si>
    <t>Обосновывающие материалы по ТП_2013/ТЭС/Реконструкция/Подряд/Подряд_006</t>
  </si>
  <si>
    <t>3.1.12</t>
  </si>
  <si>
    <t>Реконструкция ВЛ-0,4кВ «Зерноток» (инв. №46529) в селе Воронино</t>
  </si>
  <si>
    <t>0695</t>
  </si>
  <si>
    <t>Ировский В.Г.</t>
  </si>
  <si>
    <t>Обосновывающие материалы по ТП_2013/ТЭС/Реконструкция/Подряд/Подряд_007</t>
  </si>
  <si>
    <t>3.1.13</t>
  </si>
  <si>
    <t>Реконструкция ВЛ-10кВ "МТМ" от ПС «Новотроицкая» Челябинская область, Троицкий район, п.Ясные Поляны</t>
  </si>
  <si>
    <t xml:space="preserve">  ОАО "ИДЦ"</t>
  </si>
  <si>
    <t xml:space="preserve">  3704/2547</t>
  </si>
  <si>
    <t xml:space="preserve">  21.01.2013</t>
  </si>
  <si>
    <t xml:space="preserve">  873</t>
  </si>
  <si>
    <t>Панова О.К.</t>
  </si>
  <si>
    <t>Тагинцев Г.И.</t>
  </si>
  <si>
    <t>Латыпова Ю.Н.</t>
  </si>
  <si>
    <t>Бернацкая В.О.</t>
  </si>
  <si>
    <t>Нещерет А.Н.</t>
  </si>
  <si>
    <t>Шумских А.В.</t>
  </si>
  <si>
    <t>Фадеев Е.В.</t>
  </si>
  <si>
    <t>Носырев А.А.</t>
  </si>
  <si>
    <t>Носыреа А.А.</t>
  </si>
  <si>
    <t>Капитонов Л.Л.</t>
  </si>
  <si>
    <t>Пещеров П.Д.</t>
  </si>
  <si>
    <t>Кашпур Д.С.</t>
  </si>
  <si>
    <t>Наухацкая Т.В.</t>
  </si>
  <si>
    <t>Алимкина Т.М.</t>
  </si>
  <si>
    <t>Кожиев М.В.</t>
  </si>
  <si>
    <t>Рыжова В.Г.</t>
  </si>
  <si>
    <t>Яцкевич Е.В.</t>
  </si>
  <si>
    <t>Ренева О.Ю.</t>
  </si>
  <si>
    <t>Богомолов В.В.</t>
  </si>
  <si>
    <t>Зверев В.А.</t>
  </si>
  <si>
    <t>Жукова А.В.</t>
  </si>
  <si>
    <t>Зверев А.А.</t>
  </si>
  <si>
    <t>Герман Н.В.</t>
  </si>
  <si>
    <t>Колосов Ю.А.</t>
  </si>
  <si>
    <t>Колосов Е.Ю.</t>
  </si>
  <si>
    <t>Васильженко Л.В.</t>
  </si>
  <si>
    <t>Бадретдинов Р.А.</t>
  </si>
  <si>
    <t>Ермолова Е.М.</t>
  </si>
  <si>
    <t>Матросова Ю.В.</t>
  </si>
  <si>
    <t>Давыдова Н.В.</t>
  </si>
  <si>
    <t>3.2</t>
  </si>
  <si>
    <t>Хозспособ ТЭС</t>
  </si>
  <si>
    <t>3.2.1</t>
  </si>
  <si>
    <t>Реконструкция ВЛ 0,4 кВ "Фидер-2" инв. №47929 с.Октябрьское</t>
  </si>
  <si>
    <t>0112</t>
  </si>
  <si>
    <t>Сидоров Е.В.</t>
  </si>
  <si>
    <t>Обосновывающие материалы по ТП_2013/ТЭС/Реконструкция/Хозспособ/ХС_001</t>
  </si>
  <si>
    <t>3.2.2</t>
  </si>
  <si>
    <t>Реконструкция ВЛ-04 кВ "Поселок" (инв. №45494) с. Дробышев</t>
  </si>
  <si>
    <t>0133</t>
  </si>
  <si>
    <t>Долматова Г.Т.</t>
  </si>
  <si>
    <t>3.2.3</t>
  </si>
  <si>
    <t>Реконструкция ВЛ- 04 кВ "Поселок-1" инв. 45494, с. Дробышево</t>
  </si>
  <si>
    <t>0292</t>
  </si>
  <si>
    <t>Аксянов Г.Н.</t>
  </si>
  <si>
    <t>3.2.4</t>
  </si>
  <si>
    <t>Реконструкция ТП-21119 инв. №182160, с. Бобровка</t>
  </si>
  <si>
    <t>0393</t>
  </si>
  <si>
    <t xml:space="preserve"> 18.07.2011</t>
  </si>
  <si>
    <t>Махнева О.Н.</t>
  </si>
  <si>
    <t>3.2.5</t>
  </si>
  <si>
    <t>Реконструкция ТП-41122 инв. №48028, с. Октябрьское</t>
  </si>
  <si>
    <t>0521</t>
  </si>
  <si>
    <t>Скорина Н.А.</t>
  </si>
  <si>
    <t>3.2.6</t>
  </si>
  <si>
    <t>Реконструкция ВЛ-0,4кВ, п.Баландино</t>
  </si>
  <si>
    <t xml:space="preserve">  6300004340</t>
  </si>
  <si>
    <t xml:space="preserve">  17.10.2013</t>
  </si>
  <si>
    <t xml:space="preserve">  1398</t>
  </si>
  <si>
    <t>0628</t>
  </si>
  <si>
    <t>Мозерова Н.Н.</t>
  </si>
  <si>
    <t>Обосновывающие материалы по ТП_2013/ТЭС/Реконструкция/Хозспособ/ХС_002</t>
  </si>
  <si>
    <t>3.2.7</t>
  </si>
  <si>
    <t>Реконструкция ВЛ-0,4кВ "Жилые дома" инв.№48800 с.Варна</t>
  </si>
  <si>
    <t>0530</t>
  </si>
  <si>
    <t>Реброва Г.М.</t>
  </si>
  <si>
    <t>3.2.8</t>
  </si>
  <si>
    <t>Реконструкция ТП-5110 инв.№48311, с. Чесма</t>
  </si>
  <si>
    <t>0337</t>
  </si>
  <si>
    <t>ИП Сорокина К.П.</t>
  </si>
  <si>
    <t>3.2.9</t>
  </si>
  <si>
    <t>Реконструкция ТП-7516 (инв. №49292) п. Алексеевка</t>
  </si>
  <si>
    <t>0911</t>
  </si>
  <si>
    <t>ОАО "Ростелеком"</t>
  </si>
  <si>
    <t>3.2.10</t>
  </si>
  <si>
    <t>Реконструкция ВЛ-0,4кВ п.Ясные Поляны</t>
  </si>
  <si>
    <t>0054</t>
  </si>
  <si>
    <t>ИП Сафарова Е.А.</t>
  </si>
  <si>
    <t>Обосновывающие материалы по ТП_2013/ТЭС/Реконструкция/Хозспособ/ХС_003</t>
  </si>
  <si>
    <t>3.2.11</t>
  </si>
  <si>
    <t>Реконструкция ВЛ 0,4 кВ ф.№2 Быт" (инв.№46212) п. Ясные Поляны</t>
  </si>
  <si>
    <t>0357</t>
  </si>
  <si>
    <t>Пелепцов А.В</t>
  </si>
  <si>
    <t>3.2.12</t>
  </si>
  <si>
    <t>Реконструкция ВЛ-0,22 кВ (инв№26212), ТП-2621 (инв№46235), п. Ляпино</t>
  </si>
  <si>
    <t>0449</t>
  </si>
  <si>
    <t>Омельченко С.Г.</t>
  </si>
  <si>
    <t>3.2.13</t>
  </si>
  <si>
    <t>Реконструкция ТП-51131 инв.№48358 с.Чесма</t>
  </si>
  <si>
    <t>Серков А.В.</t>
  </si>
  <si>
    <t>3.2.14</t>
  </si>
  <si>
    <t>Реконструкция ТП-2692, инв. №46209, с. Клястицкое</t>
  </si>
  <si>
    <t>0448</t>
  </si>
  <si>
    <t>Воронов Д.В.</t>
  </si>
  <si>
    <t>3.2.15</t>
  </si>
  <si>
    <t>Реконструкция ВЛ 0,4 кВ "Баня" ин.№101260000471 п.Каменски</t>
  </si>
  <si>
    <t>0912</t>
  </si>
  <si>
    <t>Цвирко С.К.</t>
  </si>
  <si>
    <t>Обосновывающие материалы по ТП_2013/ТЭС/Реконструкция/Хозспособ/ХС_004</t>
  </si>
  <si>
    <t>3.2.16</t>
  </si>
  <si>
    <t>Реконструкция ВЛ 0,4 кВ "Чкалова" ин №47161" п. Увельский</t>
  </si>
  <si>
    <t>0245</t>
  </si>
  <si>
    <t>Гусев С.С.</t>
  </si>
  <si>
    <t>3.2.17</t>
  </si>
  <si>
    <t>Реконструкция ВЛ-0,4 кВ "Набережная"(101260000481)</t>
  </si>
  <si>
    <t>0045</t>
  </si>
  <si>
    <t>Тюлебаев Е.С.</t>
  </si>
  <si>
    <t>Обосновывающие материалы по ТП_2013/ТЭС/Реконструкция/Хозспособ/ХС_005</t>
  </si>
  <si>
    <t>3.2.18</t>
  </si>
  <si>
    <t>Реконструкция ВЛ-0,4 кВ "Поселок №2" (45512) п. Кам. речка</t>
  </si>
  <si>
    <t>0432</t>
  </si>
  <si>
    <t>Чудаева А.В.</t>
  </si>
  <si>
    <t>Обосновывающие материалы по ТП_2013/ТЭС/Реконструкция/Хозспособ/ХС_006</t>
  </si>
  <si>
    <t>3.2.19</t>
  </si>
  <si>
    <t>Реконструкция ВЛ-0,4 кВ "Фидер 2" (инв. 10126000830) с. Октябрьское</t>
  </si>
  <si>
    <t>0438</t>
  </si>
  <si>
    <t>Гертус М.В.</t>
  </si>
  <si>
    <t>Обосновывающие материалы по ТП_2013/ТЭС/Реконструкция/Хозспособ/ХС_007</t>
  </si>
  <si>
    <t>3.2.20</t>
  </si>
  <si>
    <t>Реконструкция ВЛ 0,4кВ "Фидер№2" (45657), с. Бобровка</t>
  </si>
  <si>
    <t>0531</t>
  </si>
  <si>
    <t>Игуменщев Е.Ф.</t>
  </si>
  <si>
    <t>3.2.21</t>
  </si>
  <si>
    <t xml:space="preserve">Реконструкция ВЛ 0,4кВ от ТП51132 с.Чесма </t>
  </si>
  <si>
    <t>0682</t>
  </si>
  <si>
    <t>Безматерных С.Н.</t>
  </si>
  <si>
    <t>Обосновывающие материалы по ТП_2013/ТЭС/Реконструкция/Хозспособ/ХС_008</t>
  </si>
  <si>
    <t>3.2.22</t>
  </si>
  <si>
    <t>Реконструкция ВЛ-0,4 кВ "Мельничная" (инв48226) с. Чесма</t>
  </si>
  <si>
    <t>0347</t>
  </si>
  <si>
    <t>Миркин М.И.</t>
  </si>
  <si>
    <t>Обосновывающие материалы по ТП_2013/ТЭС/Реконструкция/Хозспособ/ХС_009</t>
  </si>
  <si>
    <t>3.2.23</t>
  </si>
  <si>
    <t>Реконструкция ВЛ- 0,4 кВ "ПропусПункт" (49264) с. Казановка</t>
  </si>
  <si>
    <t>0018</t>
  </si>
  <si>
    <t>УФСБ</t>
  </si>
  <si>
    <t>Обосновывающие материалы по ТП_2013/ТЭС/Реконструкция/Хозспособ/ХС_010</t>
  </si>
  <si>
    <t>3.2.24</t>
  </si>
  <si>
    <t>Реконструкция ВЛ 0,4 кВ "Фидер-3" (10126000830) с.Октябрь</t>
  </si>
  <si>
    <t>0439</t>
  </si>
  <si>
    <t>Грибченко Е.С.</t>
  </si>
  <si>
    <t>Обосновывающие материалы по ТП_2013/ТЭС/Реконструкция/Хозспособ/ХС_011</t>
  </si>
  <si>
    <t>3.2.25</t>
  </si>
  <si>
    <t>Реконструкция ВЛ 0,4кВ "Деревня",с. Кумляк</t>
  </si>
  <si>
    <t>0485</t>
  </si>
  <si>
    <t>Продулов В.В.</t>
  </si>
  <si>
    <t>Обосновывающие материалы по ТП_2013/ТЭС/Реконструкция/Хозспособ/ХС_012</t>
  </si>
  <si>
    <t>3.2.26</t>
  </si>
  <si>
    <t>Реконструкция ВЛ-0,4 кВ "Заречная" (48221) с. Чесма</t>
  </si>
  <si>
    <t>0477</t>
  </si>
  <si>
    <t>ИП Мылкин Е.И.</t>
  </si>
  <si>
    <t>Обосновывающие материалы по ТП_2013/ТЭС/Реконструкция/Хозспособ/ХС_013</t>
  </si>
  <si>
    <t>3.2.27</t>
  </si>
  <si>
    <t>Реконструкция ВЛ 0,4кВ "Поселок" (46310) п. Репино</t>
  </si>
  <si>
    <t xml:space="preserve">  ООО "Спец ПромСервис" изыскания</t>
  </si>
  <si>
    <t>0457</t>
  </si>
  <si>
    <t>Курмангалеев М.Н.</t>
  </si>
  <si>
    <t>Обосновывающие материалы по ТП_2013/ТЭС/Реконструкция/Хозспособ/ХС_014</t>
  </si>
  <si>
    <t>3.2.28</t>
  </si>
  <si>
    <t>Реконструкция ВЛ 0,4кВ "Фидер-1" (45656), с. Бобровка</t>
  </si>
  <si>
    <t>0446</t>
  </si>
  <si>
    <t xml:space="preserve">Чайка А.Г. </t>
  </si>
  <si>
    <t>Обосновывающие материалы по ТП_2013/ТЭС/Реконструкция/Хозспособ/ХС_015</t>
  </si>
  <si>
    <t>3.2.29</t>
  </si>
  <si>
    <t>Реконструкция ВЛ 0,4кВ "Октябрь-2" (47961), с Октябрьск</t>
  </si>
  <si>
    <t>4324</t>
  </si>
  <si>
    <t>Демидова А.В.</t>
  </si>
  <si>
    <t>Обосновывающие материалы по ТП_2013/ТЭС/Реконструкция/Хозспособ/ХС_016</t>
  </si>
  <si>
    <t>3.2.30</t>
  </si>
  <si>
    <t>Реконструкция ВЛ 0,4кВ "Фидер-2" (1012600830) с. Октябрьское</t>
  </si>
  <si>
    <t>0282</t>
  </si>
  <si>
    <t>Саханская Н.Ф.</t>
  </si>
  <si>
    <t>Обосновывающие материалы по ТП_2013/ТЭС/Реконструкция/Хозспособ/ХС_017</t>
  </si>
  <si>
    <t>3.2.31</t>
  </si>
  <si>
    <t>Реконструкция ВЛ 0,4кВ "Советская" (48919) с Катенино</t>
  </si>
  <si>
    <t>4451</t>
  </si>
  <si>
    <t>Окуловских В.А.</t>
  </si>
  <si>
    <t>Обосновывающие материалы по ТП_2013/ТЭС/Реконструкция/Хозспособ/ХС_018</t>
  </si>
  <si>
    <t>3.2.32</t>
  </si>
  <si>
    <t>Реконструкция ВЛ 0,4кВ "Мира" (48918) с. Катенино</t>
  </si>
  <si>
    <t>4452</t>
  </si>
  <si>
    <t>Змиевская Н.Н.</t>
  </si>
  <si>
    <t>Обосновывающие материалы по ТП_2013/ТЭС/Реконструкция/Хозспособ/ХС_019</t>
  </si>
  <si>
    <t>3.2.33</t>
  </si>
  <si>
    <t>Реконструкция ВЛ 0,4кВ "Фидер№2" (47553) п. Свободный</t>
  </si>
  <si>
    <t>4443</t>
  </si>
  <si>
    <t>Зайнагабдинова Л.Ю.</t>
  </si>
  <si>
    <t>Обосновывающие материалы по ТП_2013/ТЭС/Реконструкция/Хозспособ/ХС_020</t>
  </si>
  <si>
    <t>3.2.34</t>
  </si>
  <si>
    <t>Реконструкция ТП-2664 с. Кадомцево</t>
  </si>
  <si>
    <t>0430</t>
  </si>
  <si>
    <t>МКОУ Кадомцевская основная общеобразовательная школа</t>
  </si>
  <si>
    <t>Обосновывающие материалы по ТП_2013/ТЭС/Реконструкция/Хозспособ/ХС_021</t>
  </si>
  <si>
    <t>3.2.35</t>
  </si>
  <si>
    <t>Реконструкция ТП-2481 (45602), с. Дробышево</t>
  </si>
  <si>
    <t>0473</t>
  </si>
  <si>
    <t>Дергунов А.Ю.</t>
  </si>
  <si>
    <t>Обосновывающие материалы по ТП_2013/ТЭС/Реконструкция/Хозспособ/ХС_022</t>
  </si>
  <si>
    <t>3.2.36</t>
  </si>
  <si>
    <t>Реконструкция ТП-2684 (46284) с. Клястицкое</t>
  </si>
  <si>
    <t>0506</t>
  </si>
  <si>
    <t>Джанджгава М.Г.</t>
  </si>
  <si>
    <t>Обосновывающие материалы по ТП_2013/ТЭС/Реконструкция/Хозспособ/ХС_023</t>
  </si>
  <si>
    <t>4</t>
  </si>
  <si>
    <t>ЦЭС</t>
  </si>
  <si>
    <t>4.1</t>
  </si>
  <si>
    <t xml:space="preserve">Подряд ЦЭС </t>
  </si>
  <si>
    <t>4.1.1</t>
  </si>
  <si>
    <t>Реконструкция ПС Кирпичная 110/6кВ</t>
  </si>
  <si>
    <t>ООО "Энергоучет-комплект"  
ООО "Энергоучет"</t>
  </si>
  <si>
    <t>6100013644  6100013644</t>
  </si>
  <si>
    <t>01.11.2012  01.11.2012</t>
  </si>
  <si>
    <t>230  
230</t>
  </si>
  <si>
    <t>ООО "Верта"</t>
  </si>
  <si>
    <t>Обосновывающие материалы по ТП_2013/ЦЭС/Реконструкция/Подряд/Подряд_001</t>
  </si>
  <si>
    <t>4.1.2</t>
  </si>
  <si>
    <t>Реконструкция ВЛ-0,4 кВ №3, Челябинская область, Аргаяшский район, д.Б.Усманова</t>
  </si>
  <si>
    <t>ПТ ЗАО "Челябинскагропромэнерго и компания"  
ООО "ЭлектроСтрой"</t>
  </si>
  <si>
    <t>6100014689  6100017184</t>
  </si>
  <si>
    <t>29.12.2012  31.07.2013</t>
  </si>
  <si>
    <t>336  
5438</t>
  </si>
  <si>
    <t>6100009540</t>
  </si>
  <si>
    <t>Ильмурзин А.А.</t>
  </si>
  <si>
    <t>Обосновывающие материалы по ТП_2013/ЦЭС/Реконструкция/Подряд/Подряд_002</t>
  </si>
  <si>
    <t>4.1.3</t>
  </si>
  <si>
    <t>Реконструкция ВЛ-0,4 кВ №2, Челябинская область, Сосновский район, д.Султаева</t>
  </si>
  <si>
    <t xml:space="preserve">ООО "Кабель и арматура"  ООО "ЭлектроСтрой" </t>
  </si>
  <si>
    <t>6100015350  6100017946</t>
  </si>
  <si>
    <t>20.01.2013  21.08.2013</t>
  </si>
  <si>
    <t>472  
5688</t>
  </si>
  <si>
    <t>6100010604</t>
  </si>
  <si>
    <t>Ильина Я.Б.</t>
  </si>
  <si>
    <t>Обосновывающие материалы по ТП_2013/ЦЭС/Реконструкция/Подряд/Подряд_003</t>
  </si>
  <si>
    <t>4.1.4</t>
  </si>
  <si>
    <t>Реконструкция ВЛ-0,4 кВ, Челябинская область, Сосновский район, с.Кременкуль</t>
  </si>
  <si>
    <t>ООО «Инженерные Сети - Проект»  
ООО СК СтройСтандарт</t>
  </si>
  <si>
    <t>6100015585  6100017212</t>
  </si>
  <si>
    <t>05.02.2013   12.07.2013</t>
  </si>
  <si>
    <t>396 
5250</t>
  </si>
  <si>
    <t>6100010959
6100011160</t>
  </si>
  <si>
    <t>08.06.2012
18.06.2013</t>
  </si>
  <si>
    <t>Ковалева Т.В.
Касымова В.А.</t>
  </si>
  <si>
    <t>Обосновывающие материалы по ТП_2013/ЦЭС/Реконструкция/Подряд/Подряд_004</t>
  </si>
  <si>
    <t>4.1.5</t>
  </si>
  <si>
    <t>Реконструкция ВЛ-0,4 кВ №2, Челябинская область, Сосновский район, д.Новое Поле</t>
  </si>
  <si>
    <t>396  
1848</t>
  </si>
  <si>
    <t>6100011038
6100011040</t>
  </si>
  <si>
    <t>Смолина Т.В.
Керчина Ф.Г.</t>
  </si>
  <si>
    <t>4.1.6</t>
  </si>
  <si>
    <t>Реконструкция кабельных выходов от ячеек №4 и №7 ПС "Губернская", ВЛ-10 кВ №7 ПС "Губернская", Челябинская бласть, Аргаяшский район</t>
  </si>
  <si>
    <t xml:space="preserve">ООО "ЭлектроСтрой"  </t>
  </si>
  <si>
    <t xml:space="preserve">6100015615  </t>
  </si>
  <si>
    <t xml:space="preserve">25.03.2013  </t>
  </si>
  <si>
    <t xml:space="preserve">2064  </t>
  </si>
  <si>
    <t>6100004087</t>
  </si>
  <si>
    <t>ЗАО "Наука, техника и маркетинг в строительстве"</t>
  </si>
  <si>
    <t>Обосновывающие материалы по ТП_2013/ЦЭС/Реконструкция/Подряд/Подряд_005</t>
  </si>
  <si>
    <t>4.1.7</t>
  </si>
  <si>
    <t>Реконструкция ВЛ-0,4 кВ №3, Челябинская область, Аргаяшский район, д.Большая Усманова</t>
  </si>
  <si>
    <t xml:space="preserve">ПТ ЗАО "Челябинскагропромэнерго и компания"  
ООО "ЭлектроСтрой" </t>
  </si>
  <si>
    <t>6100015680  6100017185</t>
  </si>
  <si>
    <t>01.03.2013  05.09.2013</t>
  </si>
  <si>
    <t>483  
5817</t>
  </si>
  <si>
    <t>6100012912</t>
  </si>
  <si>
    <t>Хамидуллина З.А.</t>
  </si>
  <si>
    <t>Обосновывающие материалы по ТП_2013/ЦЭС/Реконструкция/Подряд/Подряд_006</t>
  </si>
  <si>
    <t>4.1.8</t>
  </si>
  <si>
    <t>Реконструкция ВЛ-0,4 кВ №1, Челябинская область, Еткульский район, с.Еманжелинка</t>
  </si>
  <si>
    <t>ООО "ЭлектроСтрой"  ООО "Трансэнергосервис"</t>
  </si>
  <si>
    <t>6100015870  6100015808</t>
  </si>
  <si>
    <t>17.04.2013  25.03.2013</t>
  </si>
  <si>
    <t>4134 
497</t>
  </si>
  <si>
    <t>6100011184</t>
  </si>
  <si>
    <t>Устьянцев Г.В.</t>
  </si>
  <si>
    <t>Обосновывающие материалы по ТП_2013/ЦЭС/Реконструкция/Подряд/Подряд_007</t>
  </si>
  <si>
    <t>4.1.9</t>
  </si>
  <si>
    <t>Реконструкция ВЛ-0,4 кВ №1, Челябинская область, Еткульский район, с.Устьянцево</t>
  </si>
  <si>
    <t>4134  
497</t>
  </si>
  <si>
    <t>6100011947</t>
  </si>
  <si>
    <t>Шапкина Т.Э.</t>
  </si>
  <si>
    <t>4.1.10</t>
  </si>
  <si>
    <t>Реконструкция ВЛ-0,4 кВ №1, Челябинская область, Сосновский район, д.Ужевка</t>
  </si>
  <si>
    <t>ООО СК "СтройСтандарт" 
ООО ЧелябЭнергоПроектКом</t>
  </si>
  <si>
    <t>6100016043  6100015909</t>
  </si>
  <si>
    <t>13.05.2013  10.04.2013</t>
  </si>
  <si>
    <t>4206  
454</t>
  </si>
  <si>
    <t>6100009645</t>
  </si>
  <si>
    <t>Ладейщиков В.А.</t>
  </si>
  <si>
    <t>Обосновывающие материалы по ТП_2013/ЦЭС/Реконструкция/Подряд/Подряд_008</t>
  </si>
  <si>
    <t>4.1.11</t>
  </si>
  <si>
    <t>Реконструкция ВЛ-0,4 кВ №4, Челябинская область, Сосновский район, п.Смолино</t>
  </si>
  <si>
    <t>6100016043  6100015908</t>
  </si>
  <si>
    <t>4206  
434</t>
  </si>
  <si>
    <t>6100009422</t>
  </si>
  <si>
    <t>Немухин Н.Н.</t>
  </si>
  <si>
    <t>4.1.12</t>
  </si>
  <si>
    <t>Реконструкция ТП-1799, Челябинская область, Сосновский район, д.Малиновка</t>
  </si>
  <si>
    <t xml:space="preserve">ООО "Электрострой"  ООО "ЭлектроСтрой" </t>
  </si>
  <si>
    <t>6100016464  6100015451</t>
  </si>
  <si>
    <t>21.05.2013  01.02.2013</t>
  </si>
  <si>
    <t>5564  
445</t>
  </si>
  <si>
    <t>Бондарюк О.А.</t>
  </si>
  <si>
    <t>Обосновывающие материалы по ТП_2013/ЦЭС/Реконструкция/Подряд/Подряд_009</t>
  </si>
  <si>
    <t>Андреев А.А.</t>
  </si>
  <si>
    <t>Мишина О.Г.</t>
  </si>
  <si>
    <t>Мохова Л.И.</t>
  </si>
  <si>
    <t>Пономарева С.А.</t>
  </si>
  <si>
    <t>Сметанина И.А.</t>
  </si>
  <si>
    <t>Сагитов С.У.</t>
  </si>
  <si>
    <t>Семенова О.Е.</t>
  </si>
  <si>
    <t>Сторожева О.Н.</t>
  </si>
  <si>
    <t>Фахритдинова Ф.А.</t>
  </si>
  <si>
    <t>Хомутовская Е.Б.</t>
  </si>
  <si>
    <t>Пантелейчук Н.П.</t>
  </si>
  <si>
    <t>4.1.13</t>
  </si>
  <si>
    <t>Реконструкция КЛ-10 кВ №34 и №102 от ПС "Полевая",   г.Челябинск</t>
  </si>
  <si>
    <t>ООО "ЭлектроСтрой"  ООО "ЭлектроСтрой"</t>
  </si>
  <si>
    <t>6100016576  6100014702;  6100016579</t>
  </si>
  <si>
    <t>04.06.2013  25.12.2012;  04.06.2013</t>
  </si>
  <si>
    <t>6100010753</t>
  </si>
  <si>
    <t>ООО "Лигас"</t>
  </si>
  <si>
    <t>Обосновывающие материалы по ТП_2013/ЦЭС/Реконструкция/Подряд/Подряд_010</t>
  </si>
  <si>
    <t>4.1.14</t>
  </si>
  <si>
    <t>Реконструкция ВЛ-0,4 кВ №1, Челябинская область, Сосновский район, п.Садовый</t>
  </si>
  <si>
    <t xml:space="preserve">ООО "ЭлектроСтрой"  ООО "ЭлектроСтрой" </t>
  </si>
  <si>
    <t>6100016646  16800</t>
  </si>
  <si>
    <t>20.02.2013  19.07.2013</t>
  </si>
  <si>
    <t xml:space="preserve">443  </t>
  </si>
  <si>
    <t>6100012942</t>
  </si>
  <si>
    <t>Вершина Н.А.</t>
  </si>
  <si>
    <t>Обосновывающие материалы по ТП_2013/ЦЭС/Реконструкция/Подряд/Подряд_011</t>
  </si>
  <si>
    <t>4.1.15</t>
  </si>
  <si>
    <t>Реконструкция ВЛ-0,4 кВ №1, Челябинская область, Сосновский район, п.Витаминный</t>
  </si>
  <si>
    <t xml:space="preserve">ООО "ЭлектроСтрой"  ООО "Зевс-М" </t>
  </si>
  <si>
    <t>6100016646  18318</t>
  </si>
  <si>
    <t>20.02.2013   22.08.2013</t>
  </si>
  <si>
    <t>6100013122</t>
  </si>
  <si>
    <t>Ткач.В.А.</t>
  </si>
  <si>
    <t>4.1.16</t>
  </si>
  <si>
    <t>Реконструкция ВЛЗ-10 кВ №17, №21, Челябинская область, Сосновский район</t>
  </si>
  <si>
    <t xml:space="preserve">ООО "ЭлектроСтрой"  ОГАУ "УГЭПД ТП и ИЗ Челябинской облачти" </t>
  </si>
  <si>
    <t>6100016742  1391</t>
  </si>
  <si>
    <t>04.06.2013  26.06.2013</t>
  </si>
  <si>
    <t xml:space="preserve">9877  </t>
  </si>
  <si>
    <t>2971</t>
  </si>
  <si>
    <t>ООО СтройГрад +</t>
  </si>
  <si>
    <t>Обосновывающие материалы по ТП_2013/ЦЭС/Реконструкция/Подряд/Подряд_012</t>
  </si>
  <si>
    <t>4.1.17</t>
  </si>
  <si>
    <t>Реконструкция ВЛ-0,4 кВ № 1, Челябинская область, Сосновский район, д.Мамаево</t>
  </si>
  <si>
    <t xml:space="preserve">ООО "СпецПромСервис"  ООО "Зевс-М" </t>
  </si>
  <si>
    <t>6100016793  18318</t>
  </si>
  <si>
    <t>20.05.2013   22.08.2013</t>
  </si>
  <si>
    <t xml:space="preserve">486  </t>
  </si>
  <si>
    <t>6100010000</t>
  </si>
  <si>
    <t>Хасанов Д.М.</t>
  </si>
  <si>
    <t>Обосновывающие материалы по ТП_2013/ЦЭС/Реконструкция/Подряд/Подряд_013</t>
  </si>
  <si>
    <t>4.1.18</t>
  </si>
  <si>
    <t>Реконструкция ВЛ-0,4 кВ № 2, Челябинская область, Сосновский район, д.Урефты</t>
  </si>
  <si>
    <t xml:space="preserve">ООО "СпецПромСервис"  </t>
  </si>
  <si>
    <t xml:space="preserve">6100016796  </t>
  </si>
  <si>
    <t xml:space="preserve">20.05.2013  </t>
  </si>
  <si>
    <t xml:space="preserve">437  </t>
  </si>
  <si>
    <t>6100009926</t>
  </si>
  <si>
    <t>Городцовой Н.Н.</t>
  </si>
  <si>
    <t>Обосновывающие материалы по ТП_2013/ЦЭС/Реконструкция/Подряд/Подряд_014</t>
  </si>
  <si>
    <t>4.1.19</t>
  </si>
  <si>
    <t>Реконструкция ТП-10/0,4 кВ (№1799), Челябинская область, Сосновский район, д.Малиновка</t>
  </si>
  <si>
    <t xml:space="preserve">6100016801  </t>
  </si>
  <si>
    <t xml:space="preserve">19.07.2013  </t>
  </si>
  <si>
    <t xml:space="preserve">6258  </t>
  </si>
  <si>
    <t>Пихуля Д.Г.</t>
  </si>
  <si>
    <t>Обосновывающие материалы по ТП_2013/ЦЭС/Реконструкция/Подряд/Подряд_015</t>
  </si>
  <si>
    <t>Габдуллин Ш.Ш.</t>
  </si>
  <si>
    <t>Абдрахманов Н.С.</t>
  </si>
  <si>
    <t>Бурлев А.Г.</t>
  </si>
  <si>
    <t>Микляев Ю.В.</t>
  </si>
  <si>
    <t>Рязанов С.В.</t>
  </si>
  <si>
    <t>Сладовская Л.А.</t>
  </si>
  <si>
    <t>Шевлякова Т.С.</t>
  </si>
  <si>
    <t>Яблонских А.С.</t>
  </si>
  <si>
    <t>Большакова С.В.</t>
  </si>
  <si>
    <t>Шароглазова С.М.</t>
  </si>
  <si>
    <t>Шаркову В.Ф.</t>
  </si>
  <si>
    <t>Набиулин Д.В.</t>
  </si>
  <si>
    <t>Орешин Е.И.</t>
  </si>
  <si>
    <t>Орешина П.В.</t>
  </si>
  <si>
    <t>4.1.20</t>
  </si>
  <si>
    <t>Реконструкция ВЛ-0,4 кВ №2, Челябинская область, Сосновский район, д.Ключевка</t>
  </si>
  <si>
    <t>ООО "ЭлектроСтрой"   ООО "ЭлектроСтрой"</t>
  </si>
  <si>
    <t>6100016955  15509</t>
  </si>
  <si>
    <t>20.06.2013  01.02.2013</t>
  </si>
  <si>
    <t xml:space="preserve">6613  </t>
  </si>
  <si>
    <t>6100010579</t>
  </si>
  <si>
    <t>Зубков А.В.</t>
  </si>
  <si>
    <t>Обосновывающие материалы по ТП_2013/ЦЭС/Реконструкция/Подряд/Подряд_016</t>
  </si>
  <si>
    <t>4.1.21</t>
  </si>
  <si>
    <t>Реконструкция ВЛ-0,4 кВ №2, Челябинская область, Сосновский район, вблизи д.Ключевка</t>
  </si>
  <si>
    <t xml:space="preserve">ООО "Электрострой"  </t>
  </si>
  <si>
    <t xml:space="preserve">6100016955  </t>
  </si>
  <si>
    <t xml:space="preserve">20.06.2013  </t>
  </si>
  <si>
    <t>6100008419</t>
  </si>
  <si>
    <t>Кильдогулова Р.Р.</t>
  </si>
  <si>
    <t>4.1.22</t>
  </si>
  <si>
    <t>Реконструкция ВЛ-0,4 кВ №4, Челябинская область, Сосновский район, п.Красное Поле</t>
  </si>
  <si>
    <t>ООО "Электрострой"   ООО "ЭлектроСтрой"</t>
  </si>
  <si>
    <t>20.06.2013   01.02.2013</t>
  </si>
  <si>
    <t>6100010126</t>
  </si>
  <si>
    <t>Рассохина Н.В.</t>
  </si>
  <si>
    <t>4.1.23</t>
  </si>
  <si>
    <t>Реконструция ВЛ-0,4 кВ "Халтурина, Ключевская", Челябинская область, г.Верхний Уфалей</t>
  </si>
  <si>
    <t xml:space="preserve">6100016958  </t>
  </si>
  <si>
    <t xml:space="preserve">21.06.2013  </t>
  </si>
  <si>
    <t xml:space="preserve">4709  </t>
  </si>
  <si>
    <t>6100011882</t>
  </si>
  <si>
    <t>Максимюк М.В.</t>
  </si>
  <si>
    <t>Обосновывающие материалы по ТП_2013/ЦЭС/Реконструкция/Подряд/Подряд_017</t>
  </si>
  <si>
    <t>4.1.24</t>
  </si>
  <si>
    <t>Реконструкция ВЛ-0,4 кВ "Мичурина", Челябинская область, г.Верхний Уфалей</t>
  </si>
  <si>
    <t>6100006187</t>
  </si>
  <si>
    <t>Жерноклеев В.В.</t>
  </si>
  <si>
    <t>4.1.25</t>
  </si>
  <si>
    <t>Реконструкция ВЛ-0,4 кВ "Ленина", Челябинская область, г.Верхний Уфалей</t>
  </si>
  <si>
    <t>6100011113</t>
  </si>
  <si>
    <t>Королев А.В.</t>
  </si>
  <si>
    <t>4.1.26</t>
  </si>
  <si>
    <t>Реконструкция ВЛ-0,4 кВ "Бабикова-Ленина", Челябинская область, г.В.Уфалей</t>
  </si>
  <si>
    <t xml:space="preserve">ООО "Зевс-М"  ПТ "ЗАО ЧАПЭ и К"  </t>
  </si>
  <si>
    <t>6100016958  15528</t>
  </si>
  <si>
    <t>21.06.2013  20.02.2013</t>
  </si>
  <si>
    <t>6100009913</t>
  </si>
  <si>
    <t>Сельницыной В.Е.</t>
  </si>
  <si>
    <t>4.1.27</t>
  </si>
  <si>
    <t>Реконструкция ВЛ-0,4 кВ "Кутузова, Уральская", Челябинская область, г.В.Уфалей</t>
  </si>
  <si>
    <t>6100007950
6100008749</t>
  </si>
  <si>
    <t>12.10.2011
20.12.2011</t>
  </si>
  <si>
    <t>Овечкина Е.П.
Галушко А.Н.</t>
  </si>
  <si>
    <t>4.1.28</t>
  </si>
  <si>
    <t>Реконструкция ВЛ-0,4 кВ № "Бахтинова", Челябинская область, г.В.Уфалей</t>
  </si>
  <si>
    <t>Шушарина Т.П.</t>
  </si>
  <si>
    <t>4.1.29</t>
  </si>
  <si>
    <t>Реконструкция ВЛ-0,4 кВ №2, Челябинская область, Аргаяшский район, с.Аргаяш</t>
  </si>
  <si>
    <t xml:space="preserve">ООО "ЭлектроСтрой"  ПТ "ЗАО ЧАПЭ и К"  </t>
  </si>
  <si>
    <t>6100017184  14692</t>
  </si>
  <si>
    <t>31.07.2013   29.12.2012</t>
  </si>
  <si>
    <t xml:space="preserve">5438  </t>
  </si>
  <si>
    <t>6100009471</t>
  </si>
  <si>
    <t>Гильмитдинова Л.А.</t>
  </si>
  <si>
    <t>Обосновывающие материалы по ТП_2013/ЦЭС/Реконструкция/Подряд/Подряд_018</t>
  </si>
  <si>
    <t>4.1.30</t>
  </si>
  <si>
    <t>Реконструкция ВЛ-0,4 кВ №1, Челябинская область, Сосновский район, д.Медиак</t>
  </si>
  <si>
    <t>6100017184  16646</t>
  </si>
  <si>
    <t>31.07.2013   20.02.2013</t>
  </si>
  <si>
    <t>6100012758</t>
  </si>
  <si>
    <t>Кузнецов С.А.</t>
  </si>
  <si>
    <t>4.1.31</t>
  </si>
  <si>
    <t>Реконструкция ВЛ-0,4 кВ №1, Челябинская область, Аргаяшский район, д.илимбетова</t>
  </si>
  <si>
    <t>6100017184  15677</t>
  </si>
  <si>
    <t>31.07.2013  01.03.2013</t>
  </si>
  <si>
    <t>6100012598</t>
  </si>
  <si>
    <t xml:space="preserve">Гузаирова Г.Г., Гузаирова Э.Р., Гузаиров Р.Р. </t>
  </si>
  <si>
    <t>4.1.32</t>
  </si>
  <si>
    <t>Рекоснтрукция ВЛ-0,4 кВ №2, Челябинская область, Аргаяшский район, с.Аргаяш</t>
  </si>
  <si>
    <t>6100012593</t>
  </si>
  <si>
    <t>Пыхтин Б.С.</t>
  </si>
  <si>
    <t>4.1.33</t>
  </si>
  <si>
    <t>Реконструкция ВЛ-0,4 кВ №2, Челябинская область, Аргаяшский район, д.Суфино</t>
  </si>
  <si>
    <t>6100013004</t>
  </si>
  <si>
    <t>Магасумов З.Н.</t>
  </si>
  <si>
    <t>4.1.34</t>
  </si>
  <si>
    <t>Реконструкция ВЛ-0,4 кВ №1, Челябинская область, Сосновский район, д.Осиновка</t>
  </si>
  <si>
    <t>6100012768</t>
  </si>
  <si>
    <t>Колупаева В.В.</t>
  </si>
  <si>
    <t>4.1.35</t>
  </si>
  <si>
    <t>Реконструкция ВЛ-0,4 кВ №1, Челябинская область, Сосновский район, п.Саргазы</t>
  </si>
  <si>
    <t>6100012743</t>
  </si>
  <si>
    <t>Лукманов Т.Ш.</t>
  </si>
  <si>
    <t>4.1.36</t>
  </si>
  <si>
    <t>Реконструкция ВЛ-0,4 кВ №2, Челябинская область, Аргаяшский район, д.Байгазина</t>
  </si>
  <si>
    <t>6100012904</t>
  </si>
  <si>
    <t>Салимгареева Л.А.</t>
  </si>
  <si>
    <t>4.1.37</t>
  </si>
  <si>
    <t>Реконструкция ВЛ-0,4 кВ №1, Челябинская область, Еткульский район, д.Печенкино</t>
  </si>
  <si>
    <t>6100017586  15515</t>
  </si>
  <si>
    <t>19.07.2013  20.02.2013</t>
  </si>
  <si>
    <t xml:space="preserve">5291  </t>
  </si>
  <si>
    <t>6100011768</t>
  </si>
  <si>
    <t>Головко С.А.</t>
  </si>
  <si>
    <t>Обосновывающие материалы по ТП_2013/ЦЭС/Реконструкция/Подряд/Подряд_019</t>
  </si>
  <si>
    <t>4.1.38</t>
  </si>
  <si>
    <t>Реконструкция ВЛ-0,4 кВ №2, Челябинская область, Еткульский район, с.Каратабан</t>
  </si>
  <si>
    <t xml:space="preserve">ООО "ЭлектроСтрой"  ООО "Трансэнергосервис" </t>
  </si>
  <si>
    <t>6100017586  15808</t>
  </si>
  <si>
    <t>19.07.2013   25.03.2013</t>
  </si>
  <si>
    <t>6100013124</t>
  </si>
  <si>
    <t>Плешко Д.П.</t>
  </si>
  <si>
    <t>4.1.39</t>
  </si>
  <si>
    <t>6100010372</t>
  </si>
  <si>
    <t>Баратов З.Г.</t>
  </si>
  <si>
    <t>4.1.40</t>
  </si>
  <si>
    <t>Реконструкция ВЛ-0,4 кВ №3, Челябинская область, Еткульский район, с.Шеломенцево</t>
  </si>
  <si>
    <t xml:space="preserve">6100017586  </t>
  </si>
  <si>
    <t>6100010124</t>
  </si>
  <si>
    <t>Симонова Н.Ю.</t>
  </si>
  <si>
    <t>4.1.41</t>
  </si>
  <si>
    <t>Реконструкция ВЛ-0,4 кВ № 2, Челябинская область, Сосновский район, п.Трубный</t>
  </si>
  <si>
    <t xml:space="preserve">ООО "ЭлектроСтрой"  ООО "СпецПромСервис" </t>
  </si>
  <si>
    <t>6100017946  16796</t>
  </si>
  <si>
    <t>21.08.2013  20.05.2013</t>
  </si>
  <si>
    <t xml:space="preserve">5688  </t>
  </si>
  <si>
    <t>Гришко Л.Д.</t>
  </si>
  <si>
    <t>Обосновывающие материалы по ТП_2013/ЦЭС/Реконструкция/Подряд/Подряд_020</t>
  </si>
  <si>
    <t>Каманцев Ю.В.
Каманцева Я.Р.
Каманцев И.Р.</t>
  </si>
  <si>
    <t>Маркарян П.А.</t>
  </si>
  <si>
    <t>Кивалова Л.С.
Кивалова К.С.</t>
  </si>
  <si>
    <t>РыжковаВ.Л.</t>
  </si>
  <si>
    <t>4.1.42</t>
  </si>
  <si>
    <t>Реконструкция ВЛ-0,4 кВ №2, Челябинская область, Сосновский район, жилая застройка "Вавиловец"</t>
  </si>
  <si>
    <t xml:space="preserve">ООО "ЭлектроСтрой"  ООО "Кабельная арматура" </t>
  </si>
  <si>
    <t>6100017946  15350</t>
  </si>
  <si>
    <t>21.08.2013  20.01.2013</t>
  </si>
  <si>
    <t>6100009402</t>
  </si>
  <si>
    <t>Вальт В.А.</t>
  </si>
  <si>
    <t>4.1.43</t>
  </si>
  <si>
    <t>Реконструкция ВЛ-0,4 кВ №3, Челябинская область, Сосновский район, с.Кременкуль</t>
  </si>
  <si>
    <t xml:space="preserve">6100017946  </t>
  </si>
  <si>
    <t xml:space="preserve">21.08.2013  </t>
  </si>
  <si>
    <t>6100010590</t>
  </si>
  <si>
    <t>Еременко В.Я.</t>
  </si>
  <si>
    <t>4.1.44</t>
  </si>
  <si>
    <t>Реконструкция ТП-10/0,4 кВ, Челябинская область, г.Челябинск, пос.Челябэнерго 37</t>
  </si>
  <si>
    <t xml:space="preserve">ООО "ЭлектроСтрой"  ООО "Легион-Проект" </t>
  </si>
  <si>
    <t>6100019089  14874</t>
  </si>
  <si>
    <t>01.10.2013  22.01.2013</t>
  </si>
  <si>
    <t xml:space="preserve">501  </t>
  </si>
  <si>
    <t>6100009873</t>
  </si>
  <si>
    <t>ЗАО "Строительная  компания- Легион"</t>
  </si>
  <si>
    <t>Обосновывающие материалы по ТП_2013/ЦЭС/Реконструкция/Подряд/Подряд_022</t>
  </si>
  <si>
    <t>4.1.45</t>
  </si>
  <si>
    <t>Реконструкция ВЛ-0,4 кВ №1, Челябинская область, Аргаяшский район, д.Куянбаева</t>
  </si>
  <si>
    <t>6100019451  14693</t>
  </si>
  <si>
    <t>24.10.2013  29.12.2012</t>
  </si>
  <si>
    <t xml:space="preserve">5389  </t>
  </si>
  <si>
    <t>6100009523</t>
  </si>
  <si>
    <t>Абдуллин А.А.</t>
  </si>
  <si>
    <t>Обосновывающие материалы по ТП_2013/ЦЭС/Реконструкция/Подряд/Подряд_023</t>
  </si>
  <si>
    <t>4.1.46</t>
  </si>
  <si>
    <t>Реконструкция ВЛ-0,4 кВ №1 Челябинская область, Аргаяшский район, д.Яраткулова</t>
  </si>
  <si>
    <t>6100019451  15676</t>
  </si>
  <si>
    <t>24.10.2013  01.03.2013</t>
  </si>
  <si>
    <t>6100012206
6100012199</t>
  </si>
  <si>
    <t>Сибагатуллина М.М.
Юнусова Ф.Ю.</t>
  </si>
  <si>
    <t>4.1.47</t>
  </si>
  <si>
    <t>Реконструкция ВЛ-0,4 кВ №1, Челябинская область, Аргаяшский район, д.Яраткулова</t>
  </si>
  <si>
    <t>6100019451  15669</t>
  </si>
  <si>
    <t>24.10.2013   01.03.2013</t>
  </si>
  <si>
    <t>6100010031</t>
  </si>
  <si>
    <t>Асадуллина Р.Р.</t>
  </si>
  <si>
    <t>4.1.48</t>
  </si>
  <si>
    <t>Реконструкция ВЛ-0,4 кВ №1, Челябинская область, Аргаяшский район, д.Мавлютова</t>
  </si>
  <si>
    <t>6100019451  16011</t>
  </si>
  <si>
    <t>24.10.2013  05.03.2013</t>
  </si>
  <si>
    <t>6100009933</t>
  </si>
  <si>
    <t>Администрация Байрамгуловского сельского поселения</t>
  </si>
  <si>
    <t>4.1.49</t>
  </si>
  <si>
    <t>Реконструкция ВЛ-0,4 кВ № 2, Челябинская область, Аргаяшский район, д.Мавлютова</t>
  </si>
  <si>
    <t>6100019451  15520</t>
  </si>
  <si>
    <t>24.10.2013   20.02.2013</t>
  </si>
  <si>
    <t>6100010025</t>
  </si>
  <si>
    <t>Хуснутдинова Р.И.</t>
  </si>
  <si>
    <t>4.1.50</t>
  </si>
  <si>
    <t>Реконструкция ТП-10/0,4 кВ, Челябинская область, Аргаяшский район, д.Крутолапова</t>
  </si>
  <si>
    <t>6100019451  15677</t>
  </si>
  <si>
    <t>6100011623
6100011636</t>
  </si>
  <si>
    <t>18.07.2012
18.04.2012</t>
  </si>
  <si>
    <t>Халяпова А.Ф.</t>
  </si>
  <si>
    <t>4.1.51</t>
  </si>
  <si>
    <t>Реконструкция ВЛ-0,4 кВ №3, Челябинская область, Сосновский район, д.Дубровка</t>
  </si>
  <si>
    <t>6100019459  16646</t>
  </si>
  <si>
    <t>21.10.2013   20.02.2013</t>
  </si>
  <si>
    <t xml:space="preserve">5582  </t>
  </si>
  <si>
    <t>6100013132</t>
  </si>
  <si>
    <t>Звягинцева Н.И., Звягинцев О.И.</t>
  </si>
  <si>
    <t>Обосновывающие материалы по ТП_2013/ЦЭС/Реконструкция/Подряд/Подряд_024</t>
  </si>
  <si>
    <t>4.1.52</t>
  </si>
  <si>
    <t>Реконструкция ВЛ-0,4 кВ №1, Челябинская область, Сосновский район, с.Большое Баландино</t>
  </si>
  <si>
    <t>6100019459  15517</t>
  </si>
  <si>
    <t>6100013214</t>
  </si>
  <si>
    <t>Ерилов В.Г.</t>
  </si>
  <si>
    <t>4.1.53</t>
  </si>
  <si>
    <t xml:space="preserve">6100019459  </t>
  </si>
  <si>
    <t>6100010538</t>
  </si>
  <si>
    <t>Позяев С.А.</t>
  </si>
  <si>
    <t>4.1.54</t>
  </si>
  <si>
    <t>Реконструкция ВЛ-0,4 кВ №2, Челябинская область, Каслинский район, с.Тюбук</t>
  </si>
  <si>
    <t>6100019460  15680</t>
  </si>
  <si>
    <t>21.10.2013  01.03.2013</t>
  </si>
  <si>
    <t xml:space="preserve">4964  </t>
  </si>
  <si>
    <t>6100013021</t>
  </si>
  <si>
    <t>Комленков Н.В.</t>
  </si>
  <si>
    <t>16</t>
  </si>
  <si>
    <t>Обосновывающие материалы по ТП_2013/ЦЭС/Реконструкция/Подряд/Подряд_025</t>
  </si>
  <si>
    <t>4.1.55</t>
  </si>
  <si>
    <t>Реконструкция ВЛ-0,4 кВ №1 Челябинская область, Екаслинский район, с.Тюбук</t>
  </si>
  <si>
    <t>6100019460  15669</t>
  </si>
  <si>
    <t>6100011945</t>
  </si>
  <si>
    <t>Хакимов Ш.Г.</t>
  </si>
  <si>
    <t>4.1.56</t>
  </si>
  <si>
    <t>Реконструкция ВЛ-0,4 кВ №2, Челябинская область, Каслинский район, с.Воскресенское</t>
  </si>
  <si>
    <t xml:space="preserve">6100019460  </t>
  </si>
  <si>
    <t>6100013705</t>
  </si>
  <si>
    <t>Пермяков Н.П.</t>
  </si>
  <si>
    <t>4.1.57</t>
  </si>
  <si>
    <t>Реконструкция ВЛ 0,4кВ с.Воскресенское</t>
  </si>
  <si>
    <t>6100019460  14694</t>
  </si>
  <si>
    <t>21.10.2013  29.12.2012</t>
  </si>
  <si>
    <t>610009398 
6100009413</t>
  </si>
  <si>
    <t>15.02.2012
15.02.2012</t>
  </si>
  <si>
    <t>Уфимцев О.Л.
Аникина О.Б.</t>
  </si>
  <si>
    <t>4.1.58</t>
  </si>
  <si>
    <t>Реконструкция ВЛ-0,4 кВ №1, Челябинская область, Каслинский район, с.Булзи</t>
  </si>
  <si>
    <t xml:space="preserve">6100019708  </t>
  </si>
  <si>
    <t xml:space="preserve">14.10.2013  </t>
  </si>
  <si>
    <t xml:space="preserve">2985  </t>
  </si>
  <si>
    <t>Лим Ю.И.</t>
  </si>
  <si>
    <t>Обосновывающие материалы по ТП_2013/ЦЭС/Реконструкция/Подряд/Подряд_026</t>
  </si>
  <si>
    <t>4.1.59</t>
  </si>
  <si>
    <t>Реконструкция ВЛ-0,4кВ №2 п. Саргазы</t>
  </si>
  <si>
    <t>Никонова Л.Г.</t>
  </si>
  <si>
    <t>4.1.60</t>
  </si>
  <si>
    <t xml:space="preserve">ООО "ЭлектроСтрой"   ООО "ЭлектроСтрой" </t>
  </si>
  <si>
    <t>17185  15510</t>
  </si>
  <si>
    <t>05.09.2013   20.02.2013</t>
  </si>
  <si>
    <t xml:space="preserve">2569  </t>
  </si>
  <si>
    <t>6100010431</t>
  </si>
  <si>
    <t>Беспалов В.Н.</t>
  </si>
  <si>
    <t>Обосновывающие материалы по ТП_2013/ЦЭС/Реконструкция/Подряд/Подряд_027</t>
  </si>
  <si>
    <t>4.1.61</t>
  </si>
  <si>
    <t>Реконструкция ВЛ-0,4кВ №6 с. Долгодеревенское</t>
  </si>
  <si>
    <t xml:space="preserve">6100020000  </t>
  </si>
  <si>
    <t>Еськов Е.Н., 
Шадыев А.С., Дададжанов М.М.</t>
  </si>
  <si>
    <t>4.1.62</t>
  </si>
  <si>
    <t>Реконструкция ВЛ-0,4кВ №3 с. МИасское</t>
  </si>
  <si>
    <t>ИП Газибаева Т.О.</t>
  </si>
  <si>
    <t>4.1.63</t>
  </si>
  <si>
    <t>Реконструкция ВЛ-0,4кВ №2 п.Сагаусты</t>
  </si>
  <si>
    <t>Гурьев А.А.</t>
  </si>
  <si>
    <t>4.1.64</t>
  </si>
  <si>
    <t>Реконструкция ВЛ-0,4кВ №1 д. Кулат</t>
  </si>
  <si>
    <t>Тетюев Н.Ю.</t>
  </si>
  <si>
    <t>4.1.65</t>
  </si>
  <si>
    <t>Реконструкция ВЛ-0,4кВ №1 с. Долгодеревенское</t>
  </si>
  <si>
    <t>Селихин С.В., 
Селихина Н.А.</t>
  </si>
  <si>
    <t>4.1.66</t>
  </si>
  <si>
    <t>Реконструкция ВЛ 0,4 кВ №1 д.Марксист</t>
  </si>
  <si>
    <t xml:space="preserve">6100020026  </t>
  </si>
  <si>
    <t xml:space="preserve">918  </t>
  </si>
  <si>
    <t>Хасанов А.Ж.</t>
  </si>
  <si>
    <t>Обосновывающие материалы по ТП_2013/ЦЭС/Реконструкция/Подряд/Подряд_028</t>
  </si>
  <si>
    <t>4.1.67</t>
  </si>
  <si>
    <t>Реконструкция ТП-2669, Челябинская область, Аргаяшский район, п.Увильды</t>
  </si>
  <si>
    <t>ООО "СПС"  
ООО "СПС"</t>
  </si>
  <si>
    <t>6100020026  6100017239</t>
  </si>
  <si>
    <t>18.10.2013  01.07.2013</t>
  </si>
  <si>
    <t>918  
1108</t>
  </si>
  <si>
    <t>6100012647
6100012648
6100012636
6100012635
6100012649
6100012651
6100012493
6100012494
6100012491
6100012609
6100012489
6100012490</t>
  </si>
  <si>
    <t>04.09.2012
04.09.2012
05.09.2012
04.08.2012
04.12.2012
04.09.2012
04.09.2012
04.09.2012
04.09.2012
04.09.2012
04.09.2012
04.09.2012</t>
  </si>
  <si>
    <t>Александрова Н.Г.
Согрина О.П.
Шангин В.П.
Смолин А.А.
Петрова Л.И.
Мишнева О.И.
Макаренко В.И.
Куренкова В.И.
Костин В.К.
Колотушкин С.В.
Бухтояров И.Г.
Мандыч А.И.</t>
  </si>
  <si>
    <t>4.1.68</t>
  </si>
  <si>
    <t>Реконструкция ВЛ 0,4 г.В.Уфалей</t>
  </si>
  <si>
    <t xml:space="preserve">6100020232  </t>
  </si>
  <si>
    <t xml:space="preserve">24.10.2013  </t>
  </si>
  <si>
    <t xml:space="preserve">1553  </t>
  </si>
  <si>
    <t>ОАО "Мегафон"</t>
  </si>
  <si>
    <t>Обосновывающие материалы по ТП_2013/ЦЭС/Реконструкция/Подряд/Подряд_029</t>
  </si>
  <si>
    <t>4.1.69</t>
  </si>
  <si>
    <t>Реконструкция ВЛ 0,4 г.В.Уф</t>
  </si>
  <si>
    <t>ИП Швалев А.И.</t>
  </si>
  <si>
    <t>4.1.70</t>
  </si>
  <si>
    <t>Реконструкция ВЛ-0,4 кВ "Чусовская", Челябинская область, г.Верхний Уфалей</t>
  </si>
  <si>
    <t>Галимьянова Р.Ф.</t>
  </si>
  <si>
    <t>4.1.71</t>
  </si>
  <si>
    <t>Реконструкция ВЛ-0,4 кВ №1, Челябинская область, Еткульский район, д.Назарово</t>
  </si>
  <si>
    <t>6100020238  15515</t>
  </si>
  <si>
    <t xml:space="preserve">5009  </t>
  </si>
  <si>
    <t>6100010986</t>
  </si>
  <si>
    <t>Курбатов Т.Н.</t>
  </si>
  <si>
    <t>Обосновывающие материалы по ТП_2013/ЦЭС/Реконструкция/Подряд/Подряд_030</t>
  </si>
  <si>
    <t>4.1.72</t>
  </si>
  <si>
    <t>Реконструкция ВЛ-0,4 кВ №2, Челябинская область, Еткульский район, д.Кораблево</t>
  </si>
  <si>
    <t>6100011658</t>
  </si>
  <si>
    <t>Саблин А.Н.</t>
  </si>
  <si>
    <t>4.1.73</t>
  </si>
  <si>
    <t>Реконструкция ВЛ-0,4 кВ №2, Челябинская область, Сосновский район, д.Бухарино</t>
  </si>
  <si>
    <t>6100020366  17940</t>
  </si>
  <si>
    <t>24.10.2013  01.05.2013</t>
  </si>
  <si>
    <t xml:space="preserve">5250  </t>
  </si>
  <si>
    <t>6100008878</t>
  </si>
  <si>
    <t>Мироненко В.М.</t>
  </si>
  <si>
    <t>Обосновывающие материалы по ТП_2013/ЦЭС/Реконструкция/Подряд/Подряд_031</t>
  </si>
  <si>
    <t>4.1.74</t>
  </si>
  <si>
    <t>Реконструкция ВЛ-0,4 кВ № 1, Челябинская область, Сосновский район, с.Кременкуль</t>
  </si>
  <si>
    <t>6100020366  16793</t>
  </si>
  <si>
    <t>24.10.2013  20.05.2013</t>
  </si>
  <si>
    <t>6100010007</t>
  </si>
  <si>
    <t>Миназова С.Д.</t>
  </si>
  <si>
    <t>4.1.75</t>
  </si>
  <si>
    <t>Реконструкция ВЛ-0,4 кВ №2, Челябинская область, Сосновский район, д.Костыли</t>
  </si>
  <si>
    <t xml:space="preserve">6100020366  </t>
  </si>
  <si>
    <t>6100009538</t>
  </si>
  <si>
    <t>Танян А.А.</t>
  </si>
  <si>
    <t>4.1.76</t>
  </si>
  <si>
    <t>Реконструкция ВЛ-0,4 кВ №1, Челябинская область, Сосновский район, д.Полетаево-1</t>
  </si>
  <si>
    <t>6100011066</t>
  </si>
  <si>
    <t>Рева А.А.</t>
  </si>
  <si>
    <t>4.1.77</t>
  </si>
  <si>
    <t>Реконструкция ВЛ-0,4 кВ №3, Челябинская область, Сосновский район, п.Солнечный</t>
  </si>
  <si>
    <t>6100010982</t>
  </si>
  <si>
    <t>Малоземова К.А.</t>
  </si>
  <si>
    <t>4.1.78</t>
  </si>
  <si>
    <t>Реконструкция ВЛ-0,4 кВ №2, Челябинская область, Сосновский район, д.Полетаево-2</t>
  </si>
  <si>
    <t>6100020366  15350</t>
  </si>
  <si>
    <t>24.10.2013  20.01.2013</t>
  </si>
  <si>
    <t>6100011523</t>
  </si>
  <si>
    <t>Смирнов Ю.А.</t>
  </si>
  <si>
    <t>4.1.79</t>
  </si>
  <si>
    <t>Реконструкция ВЛ-0,4 кВ №1, Челябинская область, Сосновский район, с.Архангельское</t>
  </si>
  <si>
    <t>6100009411</t>
  </si>
  <si>
    <t>Вонненберг В.Ф.</t>
  </si>
  <si>
    <t>4.1.80</t>
  </si>
  <si>
    <t>Реконструкция ВЛ-0,4 кВ №2, Челябинская область, Сосновский район, п.Сагаусты</t>
  </si>
  <si>
    <t>6100011871</t>
  </si>
  <si>
    <t>Шумаков А.И.</t>
  </si>
  <si>
    <t>4.1.81</t>
  </si>
  <si>
    <t>Реконструкция ВЛ-0,4 кВ №2, Челябинская область, Сосновский район, д.Казанцево</t>
  </si>
  <si>
    <t>ООО "ЭлектроСтрой"  ООО "Инженерные сети-Проект"</t>
  </si>
  <si>
    <t>6100020366  15585</t>
  </si>
  <si>
    <t>24.10.2013   05.02.2013</t>
  </si>
  <si>
    <t>6100011889</t>
  </si>
  <si>
    <t>Воронов Е.И.</t>
  </si>
  <si>
    <t>4.1.82</t>
  </si>
  <si>
    <t>Реконструкция ВЛ-0,4 кВ №1, Челябинская область, Сосновский район, д.Алишево</t>
  </si>
  <si>
    <t>6100011758</t>
  </si>
  <si>
    <t>Ахматчин Д.Х.</t>
  </si>
  <si>
    <t>4.1.83</t>
  </si>
  <si>
    <t>Реконструкция ВЛ-0,4 кВ №1, Челябинская область, Сосновский район, с.Долгодеревенское</t>
  </si>
  <si>
    <t>ООО "БазисЭнерго"  ООО "Инженерные сети-Проект"</t>
  </si>
  <si>
    <t>6100020493  15585</t>
  </si>
  <si>
    <t>30.10.2013   05.02.2013</t>
  </si>
  <si>
    <t xml:space="preserve">6560  </t>
  </si>
  <si>
    <t>6100010612</t>
  </si>
  <si>
    <t>Плаксин М.А.</t>
  </si>
  <si>
    <t>Обосновывающие материалы по ТП_2013/ЦЭС/Реконструкция/Подряд/Подряд_032</t>
  </si>
  <si>
    <t>4.1.84</t>
  </si>
  <si>
    <t>Реконструкция ТП-10/0,4 кВ (№1804), Челябинская область, Сосновский район, д.Малиновка</t>
  </si>
  <si>
    <t>6100020493  15589</t>
  </si>
  <si>
    <t>30.10.2013  05.02.2013</t>
  </si>
  <si>
    <t>6560  
1848</t>
  </si>
  <si>
    <t>6100011292
6100011226
6100011232
6100011233
6100011234
6100011236
6100011237
6100011252
6100011215
6100011213
6100011212
6100011224
6100011223
6100011238
6100011239
6100011240
6100011227
6100011229
6100011230
6100011231
6100011220
6100011219
6100011222
6100011221
6100012258</t>
  </si>
  <si>
    <t>21.06.2012
20.06.2012
20.06.2012
20.06.2012
20.06.2012
20.06.2012
20.06.2012
20.06.2012
20.06.2012
20.06.2012
20.06.2012
20.06.2012
20.06.2012
20.06.2012
20.06.2012
20.06.2012
20.06.2012
20.06.2012
20.06.2012
20.06.2012
20.06.2012
20.06.2012
20.06.2012
20.06.2012
23.08.2012</t>
  </si>
  <si>
    <t>Бриль А.И.
Васильева Н.Г.
Воличенко М.А.
Грибенникова Е.А.
Журавлев А.А.
Журавлев П.М.
Ильченко А.П.
Козырев И.Б.
Кузьмин О.Л.
Леонидова И.И.
Леонидова И.И.
Меньшенина Н.В.
Морозов С.В.
Санин О.Л.
Сосновская Е.А.
Стародубов Е.Ю.
Суханова Ю.В.
Тетюев Е.А.
Фекличев А.Б.
Черкасов Е.Н.
Бочкарев М.Ю.
Резяпкин В.П.
Морозов И.В.
Турышев О.В.
Зайцев А.В.</t>
  </si>
  <si>
    <t>4.1.85</t>
  </si>
  <si>
    <t>Реконструкция ТП-10/0,4 кВ (№1806), Челябинская область, Сосновский район, д.Малиновка</t>
  </si>
  <si>
    <t>6100011243
6100011244
6100011246
6100011241</t>
  </si>
  <si>
    <t>Хафизов Р.Р.
Мартынов В.П.
Богданова С.И.
Ядрышников А.А.</t>
  </si>
  <si>
    <t>4.1.86</t>
  </si>
  <si>
    <t>Реконструкция Вл-0,4 кВ №1, Челябинская область, Соновский район, п.Саргазы</t>
  </si>
  <si>
    <t>ООО "Зевс-М"  
ООО "ЭлектроСтрой"</t>
  </si>
  <si>
    <t>18318  
15798</t>
  </si>
  <si>
    <t>22.08.2013  20.02.2013</t>
  </si>
  <si>
    <t>6100012766
6100012765</t>
  </si>
  <si>
    <t>Бердников К.М.
Давыдова Е.А.</t>
  </si>
  <si>
    <t>4.1.87</t>
  </si>
  <si>
    <t>Реконструкция ВЛ-0,4кВ №3д.Б.Усмановка</t>
  </si>
  <si>
    <t xml:space="preserve">6100020847  </t>
  </si>
  <si>
    <t xml:space="preserve">13.11.2013  </t>
  </si>
  <si>
    <t xml:space="preserve">2948  </t>
  </si>
  <si>
    <t>6100014931</t>
  </si>
  <si>
    <t>29.01.2013</t>
  </si>
  <si>
    <t>Гилязов Р.К.</t>
  </si>
  <si>
    <t>Обосновывающие материалы по ТП_2013/ЦЭС/Реконструкция/Подряд/Подряд_033</t>
  </si>
  <si>
    <t>4.1.88</t>
  </si>
  <si>
    <t>Реконструкция ВЛ-0,4 кВ №1  с. Аргаяш</t>
  </si>
  <si>
    <t>6100014810</t>
  </si>
  <si>
    <t>22.01.2013</t>
  </si>
  <si>
    <t>Самахужин В.Ш., Самохужина Ф.Х.</t>
  </si>
  <si>
    <t>4.1.89</t>
  </si>
  <si>
    <t>Реконструкция  ВЛ-0,4 кВ №2 с. Кулуево</t>
  </si>
  <si>
    <t>6100014470</t>
  </si>
  <si>
    <t>25.12.2012</t>
  </si>
  <si>
    <t>Валеева Е.В.</t>
  </si>
  <si>
    <t>4.1.90</t>
  </si>
  <si>
    <t>Реконструкция  ВЛ-0,4 кВ №1 д. Яраткулов</t>
  </si>
  <si>
    <t>6100013843</t>
  </si>
  <si>
    <t>20.11.2012</t>
  </si>
  <si>
    <t>Климова Л.Г.</t>
  </si>
  <si>
    <t>4.1.91</t>
  </si>
  <si>
    <t>Реконструкция  ВЛ-0,4 кВ №1 с. Байрамгулово</t>
  </si>
  <si>
    <t>6100014761</t>
  </si>
  <si>
    <t>21.01.2013</t>
  </si>
  <si>
    <t>Кербс М.А., 
Кербс Н.Ю., 
Кербс К.М., 
Кербс А.М.</t>
  </si>
  <si>
    <t>4.1.92</t>
  </si>
  <si>
    <t>Реконструкция  ТП-2727  СПК "Здоровье"</t>
  </si>
  <si>
    <t>Гареев Р.К., 
Курапова Т.Н., 
Мусин П.Б.</t>
  </si>
  <si>
    <t>4.1.93</t>
  </si>
  <si>
    <t>Реконструкция ВЛ-0,4 кВ №4, Челябинская область, Сосновский район, п.Сагаусты</t>
  </si>
  <si>
    <t xml:space="preserve">6100021031  </t>
  </si>
  <si>
    <t xml:space="preserve">20.11.2013  </t>
  </si>
  <si>
    <t xml:space="preserve">4712  </t>
  </si>
  <si>
    <t>6100010375</t>
  </si>
  <si>
    <t>Капранов И.Г.</t>
  </si>
  <si>
    <t>Обосновывающие материалы по ТП_2013/ЦЭС/Реконструкция/Подряд/Подряд_034</t>
  </si>
  <si>
    <t>4.1.94</t>
  </si>
  <si>
    <t>Реконструкция ВЛ-0,4 кВ №1, Челябинская область, Сосновский район, п.Мирный</t>
  </si>
  <si>
    <t>6100010432</t>
  </si>
  <si>
    <t>Шабанова Т.М</t>
  </si>
  <si>
    <t>4.1.95</t>
  </si>
  <si>
    <t>Реконструкция ВЛ-0,4 кВ №1, Челябинская область, Сосновский район, ст.Смолино</t>
  </si>
  <si>
    <t xml:space="preserve">ООО "СПС"  ООО "СпецПромСервис" </t>
  </si>
  <si>
    <t>6100021036  16796</t>
  </si>
  <si>
    <t>18.11.2013  20.05.2013</t>
  </si>
  <si>
    <t xml:space="preserve">5227  </t>
  </si>
  <si>
    <t>6100010368
6100010367</t>
  </si>
  <si>
    <t>Дадов А.Г.
Белов Н.В.</t>
  </si>
  <si>
    <t>Обосновывающие материалы по ТП_2013/ЦЭС/Реконструкция/Подряд/Подряд_035</t>
  </si>
  <si>
    <t>4.1.96</t>
  </si>
  <si>
    <t>Реконструкция ПС "Мирная"</t>
  </si>
  <si>
    <t xml:space="preserve">ООО ПМП "Контакт"  </t>
  </si>
  <si>
    <t xml:space="preserve">6100021107  </t>
  </si>
  <si>
    <t xml:space="preserve">30.11.2013  </t>
  </si>
  <si>
    <t xml:space="preserve">342  </t>
  </si>
  <si>
    <t>ООО Агрофирма "Ильинка"</t>
  </si>
  <si>
    <t>Обосновывающие материалы по ТП_2013/ЦЭС/Реконструкция/Подряд/Подряд_036</t>
  </si>
  <si>
    <t>4.1.97</t>
  </si>
  <si>
    <t xml:space="preserve">ПТ "ЗАО ЧАПЭиК"  ПТ "ЗАО ЧАПЭ и К"  </t>
  </si>
  <si>
    <t>6100021371  15676</t>
  </si>
  <si>
    <t>05.12.2013  01.03.2013</t>
  </si>
  <si>
    <t xml:space="preserve">3829  </t>
  </si>
  <si>
    <t>6100012657</t>
  </si>
  <si>
    <t>Семенякин В.В.</t>
  </si>
  <si>
    <t>Обосновывающие материалы по ТП_2013/ЦЭС/Реконструкция/Подряд/Подряд_037</t>
  </si>
  <si>
    <t>4.1.98</t>
  </si>
  <si>
    <t>Реконструкция ВЛ-0,4 кВ №3, Челябинская область, Аргаяшский район, с.Аргаяш</t>
  </si>
  <si>
    <t>6100021371  16011</t>
  </si>
  <si>
    <t>05.12.2013  05.03.2013</t>
  </si>
  <si>
    <t>6100010482
6100011059</t>
  </si>
  <si>
    <t>10.05.2012
08.06.2012</t>
  </si>
  <si>
    <t>Тимирбулатова Х.Т.
Сайфуллин Ш.Г.</t>
  </si>
  <si>
    <t>4.1.99</t>
  </si>
  <si>
    <t>Реконструкция ВЛ 0,22кВ № 2 с.Аргаяш</t>
  </si>
  <si>
    <t>6100021371  14693</t>
  </si>
  <si>
    <t>05.12.2013  29.12.2012</t>
  </si>
  <si>
    <t>Валеев М.М., 
Влеева Е.А.</t>
  </si>
  <si>
    <t>4.1.100</t>
  </si>
  <si>
    <t>Реконструкция ВЛ-0,4 кВ№2, Челябинская область, Сосновский район, ст.Смолино</t>
  </si>
  <si>
    <t>6100021396  16796</t>
  </si>
  <si>
    <t>10.12.2013   20.05.2013</t>
  </si>
  <si>
    <t xml:space="preserve">5708  </t>
  </si>
  <si>
    <t>6100009884
6100010334</t>
  </si>
  <si>
    <t>13.04.2012
02.05.2012</t>
  </si>
  <si>
    <t>Лысов А.Д.
Лысов К.А.
Еркович О.В.</t>
  </si>
  <si>
    <t>Обосновывающие материалы по ТП_2013/ЦЭС/Реконструкция/Подряд/Подряд_038</t>
  </si>
  <si>
    <t>4.1.101</t>
  </si>
  <si>
    <t>Реконструкция  ВЛ-0,4 кВ №1, Челябинская область, Сосновский район, п.Саргазы</t>
  </si>
  <si>
    <t>6100010324
6100010361</t>
  </si>
  <si>
    <t>Герцог Г.А.
Порошина Л.Ю.</t>
  </si>
  <si>
    <t>4.1.102</t>
  </si>
  <si>
    <t>Реконструкция ПС "Пластмасс" и ПС "Ю.Копи", установка ВЧ защит</t>
  </si>
  <si>
    <t xml:space="preserve">ООО ПК "Сила тока"   ООО "ЭлектроСтрой" </t>
  </si>
  <si>
    <t xml:space="preserve">8600005052  2013-5347 </t>
  </si>
  <si>
    <t>09.07.2013  01.10.2013</t>
  </si>
  <si>
    <t xml:space="preserve">566  </t>
  </si>
  <si>
    <t>2794</t>
  </si>
  <si>
    <t>ОАО "Фортум"</t>
  </si>
  <si>
    <t>Обосновывающие материалы по ТП_2013/ЦЭС/Реконструкция/Подряд/Подряд_039</t>
  </si>
  <si>
    <t>4.1.103</t>
  </si>
  <si>
    <t>Реконструкция ВЛ-0,4 кВ №1, Челябинская область, Аргаяшский район, с.Аргаяш</t>
  </si>
  <si>
    <t>6100009113</t>
  </si>
  <si>
    <t>Алферова И.А.</t>
  </si>
  <si>
    <t>Обосновывающие материалы по ТП_2013/ЦЭС/Реконструкция/Подряд/Подряд_040</t>
  </si>
  <si>
    <t>4.1.104</t>
  </si>
  <si>
    <t>Реконструкция ВЛ-0,4 кВ "Мира", Челябинская область, г.Верхний Уфалей</t>
  </si>
  <si>
    <t>6100009548</t>
  </si>
  <si>
    <t>Мажитов М.А.</t>
  </si>
  <si>
    <t>Обосновывающие материалы по ТП_2013/ЦЭС/Реконструкция/Подряд/Подряд_041</t>
  </si>
  <si>
    <t>4.1.105</t>
  </si>
  <si>
    <t>Реконструкция ВЛ-0,4 кВ №1, Челябинская область, Сосновский район, д.Чишма</t>
  </si>
  <si>
    <t>6100009354</t>
  </si>
  <si>
    <t>Ручкина Г.С.</t>
  </si>
  <si>
    <t>Обосновывающие материалы по ТП_2013/ЦЭС/Реконструкция/Подряд/Подряд_042</t>
  </si>
  <si>
    <t>4.1.106</t>
  </si>
  <si>
    <t>Реконструкция ЛЭП-0,4 кВ, Челябинская область, Красноармейский район, п.Слава</t>
  </si>
  <si>
    <t>6100007906</t>
  </si>
  <si>
    <t>Долгов Е.В.</t>
  </si>
  <si>
    <t>Обосновывающие материалы по ТП_2013/ЦЭС/Реконструкция/Подряд/Подряд_043</t>
  </si>
  <si>
    <t>4.1.107</t>
  </si>
  <si>
    <t>6100011624</t>
  </si>
  <si>
    <t>Евгасов В.Х.</t>
  </si>
  <si>
    <t>Обосновывающие материалы по ТП_2013/ЦЭС/Реконструкция/Подряд/Подряд_044</t>
  </si>
  <si>
    <t>4.1.108</t>
  </si>
  <si>
    <t>Подкорытова Н.И.</t>
  </si>
  <si>
    <t>Обосновывающие материалы по ТП_2013/ЦЭС/Реконструкция/Подряд/Подряд_045</t>
  </si>
  <si>
    <t>4.2</t>
  </si>
  <si>
    <t>Хозспособ ЦЭС</t>
  </si>
  <si>
    <t>4.2.1</t>
  </si>
  <si>
    <t>Реконструкция ВЛ-0,4кВ  д.Сосновка</t>
  </si>
  <si>
    <t>Шарипова Р.Х.</t>
  </si>
  <si>
    <t>Обосновывающие материалы по ТП_2013/ЦЭС/Реконструкция/Хозспособ/ХС_001</t>
  </si>
  <si>
    <t>4.2.2</t>
  </si>
  <si>
    <t>Реконструкция ВЛ-0,4 кВ №2, Челябинская область, Каслинский район, с.Багаряк</t>
  </si>
  <si>
    <t>ООО "ЭлектроСтрой"  ООО "Урал Инжиниринг"</t>
  </si>
  <si>
    <t>6100021017  6100021782</t>
  </si>
  <si>
    <t>20.11.2013  25.12.2013</t>
  </si>
  <si>
    <t>4129  
5587</t>
  </si>
  <si>
    <t>6100012411</t>
  </si>
  <si>
    <t>Лаврентьева Г.Л.</t>
  </si>
  <si>
    <t>Обосновывающие материалы по ТП_2013/ЦЭС/Реконструкция/Хозспособ/ХС_002</t>
  </si>
  <si>
    <t>4.2.3</t>
  </si>
  <si>
    <t>Реконструкция ВЛ 0,4кВ №2 п.Тихомировка</t>
  </si>
  <si>
    <t xml:space="preserve">6100021141  </t>
  </si>
  <si>
    <t xml:space="preserve">02.12.2013  </t>
  </si>
  <si>
    <t xml:space="preserve">476  </t>
  </si>
  <si>
    <t>6100014548</t>
  </si>
  <si>
    <t>29.12.2012</t>
  </si>
  <si>
    <t>Стороженко А.И.</t>
  </si>
  <si>
    <t>Обосновывающие материалы по ТП_2013/ЦЭС/Реконструкция/Хозспособ/ХС_003</t>
  </si>
  <si>
    <t>4.2.4</t>
  </si>
  <si>
    <t>Реконструкция ВЛ 0,4 кВ №2 п.Маук</t>
  </si>
  <si>
    <t>Удеревская А.</t>
  </si>
  <si>
    <t>4.2.5</t>
  </si>
  <si>
    <t>Реконструкция ВЛ-0,4 кВ №2 п.Тихомировка</t>
  </si>
  <si>
    <t xml:space="preserve">6100021812  </t>
  </si>
  <si>
    <t xml:space="preserve">27.12.2013  </t>
  </si>
  <si>
    <t xml:space="preserve">1232  </t>
  </si>
  <si>
    <t>6100015318</t>
  </si>
  <si>
    <t>06.03.2013</t>
  </si>
  <si>
    <t>Санникова Т.Н.</t>
  </si>
  <si>
    <t>Обосновывающие материалы по ТП_2013/ЦЭС/Реконструкция/Хозспособ/ХС_004</t>
  </si>
  <si>
    <t>4.2.6</t>
  </si>
  <si>
    <t>Реконструкция ВЛ-0,4 кВ №1, Челябинская область, Аргаяшский район, д.Халитова</t>
  </si>
  <si>
    <t>6100007156</t>
  </si>
  <si>
    <t>Хусаинова Л.А.</t>
  </si>
  <si>
    <t>Обосновывающие материалы по ТП_2013/ЦЭС/Реконструкция/Хозспособ/ХС_005</t>
  </si>
  <si>
    <t>4.2.7</t>
  </si>
  <si>
    <t>6100006968</t>
  </si>
  <si>
    <t>Хазырова А.Р.</t>
  </si>
  <si>
    <t>Обосновывающие материалы по ТП_2013/ЦЭС/Реконструкция/Хозспособ/ХС_006</t>
  </si>
  <si>
    <t>4.2.8</t>
  </si>
  <si>
    <t>Реконструкция ВЛ-0,4 кВ №1, Челябинская область, кунашакский район, д.Баракова</t>
  </si>
  <si>
    <t>6100007497</t>
  </si>
  <si>
    <t>Закиров З.З.</t>
  </si>
  <si>
    <t>Обосновывающие материалы по ТП_2013/ЦЭС/Реконструкция/Хозспособ/ХС_007</t>
  </si>
  <si>
    <t>4.2.9</t>
  </si>
  <si>
    <t>Реконструкция ВЛ-0,4 кВ №1, Челябинская область, Кунашакский район, с.Кунашак</t>
  </si>
  <si>
    <t>6100008474</t>
  </si>
  <si>
    <t>Рожков С.Э.</t>
  </si>
  <si>
    <t>Обосновывающие материалы по ТП_2013/ЦЭС/Реконструкция/Хозспособ/ХС_008</t>
  </si>
  <si>
    <t>4.2.10</t>
  </si>
  <si>
    <t xml:space="preserve">  ПТ "ЗАО ЧАПЭ и К"  </t>
  </si>
  <si>
    <t xml:space="preserve">  6100015676</t>
  </si>
  <si>
    <t xml:space="preserve">  01.03.2013</t>
  </si>
  <si>
    <t xml:space="preserve">  470</t>
  </si>
  <si>
    <t>6100012372</t>
  </si>
  <si>
    <t>Ладейшиков С.П., Ладейщиков С.Ю., Ладейщиков Д.С., Ладейщикова О.С.</t>
  </si>
  <si>
    <t>Обосновывающие материалы по ТП_2013/ЦЭС/Реконструкция/Хозспособ/ХС_009</t>
  </si>
  <si>
    <t>4.2.11</t>
  </si>
  <si>
    <t>Реконструкция ЛЭП-0,4 кВ №1, Аргаяшский район, д.Крутолапова, Барышникова Р.Г., Кононова Н.В.</t>
  </si>
  <si>
    <t>6100008941,  6100008935</t>
  </si>
  <si>
    <t xml:space="preserve"> 27.12.2011</t>
  </si>
  <si>
    <t>Барышникова Р.Г.
Кононова Н.В.</t>
  </si>
  <si>
    <t>Обосновывающие материалы по ТП_2013/ЦЭС/Реконструкция/Хозспособ/ХС_010</t>
  </si>
  <si>
    <t>4.2.12</t>
  </si>
  <si>
    <t>Реконструкция ВЛ 0,4кВ № 1 п.Полетаево</t>
  </si>
  <si>
    <t>Пешков В.Н.</t>
  </si>
  <si>
    <t>Обосновывающие материалы по ТП_2013/ЦЭС/Реконструкция/Хозспособ/ХС_011</t>
  </si>
  <si>
    <t>4.2.13</t>
  </si>
  <si>
    <t>Реконструкция ВЛ 0,4кВ № 3 д.Б.Харлуши</t>
  </si>
  <si>
    <t>Бойко А.С.</t>
  </si>
  <si>
    <t>Обосновывающие материалы по ТП_2013/ЦЭС/Реконструкция/Хозспособ/ХС_012</t>
  </si>
  <si>
    <t>4.2.14</t>
  </si>
  <si>
    <t>Мод-ция сиситемы учета эл.энергии в ЦЭС</t>
  </si>
  <si>
    <t>6100013153</t>
  </si>
  <si>
    <t>Ушакова Л.Н.</t>
  </si>
  <si>
    <t>Обосновывающие материалы по ТП_2013/ЦЭС/Реконструкция/Хозспособ/ХС_013</t>
  </si>
  <si>
    <t>4.2.15</t>
  </si>
  <si>
    <t>Шарафутдинов Д.Р.</t>
  </si>
  <si>
    <t>Обосновывающие материалы по ТП_2013/ЦЭС/Реконструкция/Хозспособ/ХС_014</t>
  </si>
  <si>
    <t>4.2.16</t>
  </si>
  <si>
    <t>Реконструкция ВЛ-0,4 кВ №5 п.Зауральский</t>
  </si>
  <si>
    <t>6100015581</t>
  </si>
  <si>
    <t>26.03.2013</t>
  </si>
  <si>
    <t>Сахаров Т.С.</t>
  </si>
  <si>
    <t>Обосновывающие материалы по ТП_2013/ЦЭС/Реконструкция/Хозспособ/ХС_015</t>
  </si>
  <si>
    <t>4.2.17</t>
  </si>
  <si>
    <t>Реконструкция ВЛ-0,4кВ Палкина, Красная" В.Уфалей</t>
  </si>
  <si>
    <t>Сергеев В.Л.</t>
  </si>
  <si>
    <t>Обосновывающие материалы по ТП_2013/ЦЭС/Реконструкция/Хозспособ/ХС_016</t>
  </si>
  <si>
    <t>4.2.18</t>
  </si>
  <si>
    <t>Реконструкция ВЛ 0,4 кВ №1 д. Печенкино</t>
  </si>
  <si>
    <t>6100013667</t>
  </si>
  <si>
    <t>08.11.2012</t>
  </si>
  <si>
    <t>Печенкина Е.Н.</t>
  </si>
  <si>
    <t>Обосновывающие материалы по ТП_2013/ЦЭС/Реконструкция/Хозспособ/ХС_017</t>
  </si>
  <si>
    <t>4.2.19</t>
  </si>
  <si>
    <t>Реконструкция ВЛ 0,4 №2 кВ д.Бажикаева</t>
  </si>
  <si>
    <t>Ахметжанова К.М.</t>
  </si>
  <si>
    <t>Обосновывающие материалы по ТП_2013/ЦЭС/Реконструкция/Хозспособ/ХС_018</t>
  </si>
  <si>
    <t>4.2.20</t>
  </si>
  <si>
    <t>Реконструкция ВЛ0,4кВ№1 с.Воскресенское</t>
  </si>
  <si>
    <t>Дорошенко Т.И.</t>
  </si>
  <si>
    <t>Обосновывающие материалы по ТП_2013/ЦЭС/Реконструкция/Хозспособ/ХС_019</t>
  </si>
  <si>
    <t>4.2.21</t>
  </si>
  <si>
    <t>Реконструкция  ВЛ-0,4кВ №2  п.Есаульский</t>
  </si>
  <si>
    <t>6100015360</t>
  </si>
  <si>
    <t>12.03.2013</t>
  </si>
  <si>
    <t>Козлова Л.И.</t>
  </si>
  <si>
    <t>Обосновывающие материалы по ТП_2013/ЦЭС/Реконструкция/Хозспособ/ХС_020</t>
  </si>
  <si>
    <t>4.2.22</t>
  </si>
  <si>
    <t>Реконструкция ВЛ-0,4 кВ №1 д. Аминева</t>
  </si>
  <si>
    <t>6100015445</t>
  </si>
  <si>
    <t>15.03.2013</t>
  </si>
  <si>
    <t>Шарипов В.Х.</t>
  </si>
  <si>
    <t>Обосновывающие материалы по ТП_2013/ЦЭС/Реконструкция/Хозспособ/ХС_021</t>
  </si>
  <si>
    <t>4.2.23</t>
  </si>
  <si>
    <t>Реконструкция ВЛ-0,4 кВ №1 д.Чебаркуль</t>
  </si>
  <si>
    <t>6100015793</t>
  </si>
  <si>
    <t>09.04.2013</t>
  </si>
  <si>
    <t>Хажеева Л.Р.</t>
  </si>
  <si>
    <t>Обосновывающие материалы по ТП_2013/ЦЭС/Реконструкция/Хозспособ/ХС_022</t>
  </si>
  <si>
    <t>4.2.24</t>
  </si>
  <si>
    <t>Реконструкция ВЛ-0,4 кВ "Красная.."В.Уфал</t>
  </si>
  <si>
    <t>Савинов С.Н.</t>
  </si>
  <si>
    <t>Обосновывающие материалы по ТП_2013/ЦЭС/Реконструкция/Хозспособ/ХС_023</t>
  </si>
  <si>
    <t>4.2.25</t>
  </si>
  <si>
    <t>Реконструкция ВЛ 0,4 №2 кВ с.Кунашак</t>
  </si>
  <si>
    <t>Шаймарданов Р.Ж.</t>
  </si>
  <si>
    <t>Обосновывающие материалы по ТП_2013/ЦЭС/Реконструкция/Хозспособ/ХС_024</t>
  </si>
  <si>
    <t>4.2.26</t>
  </si>
  <si>
    <t>Реконструкция ВЛ-0,4 кВ №2 д.Курманова</t>
  </si>
  <si>
    <t>6100016308</t>
  </si>
  <si>
    <t>13.05.2013</t>
  </si>
  <si>
    <t>Шамсутдинов В.Р., Якупова Д.М., Шамсуутдинова В.Г.</t>
  </si>
  <si>
    <t>Обосновывающие материалы по ТП_2013/ЦЭС/Реконструкция/Хозспособ/ХС_025</t>
  </si>
  <si>
    <t>4.2.27</t>
  </si>
  <si>
    <t>Реконструкция ВЛ-0,4 кВ №1 с.Воскресенское</t>
  </si>
  <si>
    <t>06.06.2013</t>
  </si>
  <si>
    <t>Юсупов В.Ф.</t>
  </si>
  <si>
    <t>Обосновывающие материалы по ТП_2013/ЦЭС/Реконструкция/Хозспособ/ХС_026</t>
  </si>
  <si>
    <t>4.2.28</t>
  </si>
  <si>
    <t>Реконструкция ВЛ-0,4кВ №1 с.Воскресенское</t>
  </si>
  <si>
    <t>Кабиров Б.А, 
Поленкова Г.А.</t>
  </si>
  <si>
    <t>Обосновывающие материалы по ТП_2013/ЦЭС/Реконструкция/Хозспособ/ХС_027</t>
  </si>
  <si>
    <t>4.2.29</t>
  </si>
  <si>
    <t xml:space="preserve">Реконструкция ВЛ-0,4 кВ №1 п.Лесной </t>
  </si>
  <si>
    <t>Екимов С.С.</t>
  </si>
  <si>
    <t>Обосновывающие материалы по ТП_2013/ЦЭС/Реконструкция/Хозспособ/ХС_028</t>
  </si>
  <si>
    <t>4.2.30</t>
  </si>
  <si>
    <t>Реконструкция ВЛ-0,4 кВ №1 п.Депутатский</t>
  </si>
  <si>
    <t>МКУК ЦБС Еманжелинского с.п.</t>
  </si>
  <si>
    <t>Обосновывающие материалы по ТП_2013/ЦЭС/Реконструкция/Хозспособ/ХС_029</t>
  </si>
  <si>
    <t>4.2.31</t>
  </si>
  <si>
    <t>Реконструкция ВЛ-0,4 кВ №1 п.Черкаскуль</t>
  </si>
  <si>
    <t>Милова Л.В.</t>
  </si>
  <si>
    <t>Обосновывающие материалы по ТП_2013/ЦЭС/Реконструкция/Хозспособ/ХС_030</t>
  </si>
  <si>
    <t>4.2.32</t>
  </si>
  <si>
    <t>Реконструкция ВЛ-0,4 кВ №2 с.Писклово</t>
  </si>
  <si>
    <t>Семенов А.С., 
Семенова О.С.</t>
  </si>
  <si>
    <t>Обосновывающие материалы по ТП_2013/ЦЭС/Реконструкция/Хозспособ/ХС_031</t>
  </si>
  <si>
    <t>4.2.33</t>
  </si>
  <si>
    <t>Реконструкция ВЛ-0,4 кВ №1 с.Кунашак</t>
  </si>
  <si>
    <t>Сердечный А.В.</t>
  </si>
  <si>
    <t>Обосновывающие материалы по ТП_2013/ЦЭС/Реконструкция/Хозспособ/ХС_032</t>
  </si>
  <si>
    <t>4.2.34</t>
  </si>
  <si>
    <t>Реконструкция ТП-252 , ЛЭП 0,4кВ от ТП-252, д.Аракаева Аргаяшского р-</t>
  </si>
  <si>
    <t>6100007209 
6100007283</t>
  </si>
  <si>
    <t>24.08.2011
24.08.2011</t>
  </si>
  <si>
    <t>Новиков А.Б.
Плоткина У.М.</t>
  </si>
  <si>
    <t>Обосновывающие материалы по ТП_2013/ЦЭС/Реконструкция/Хозспособ/ХС_033</t>
  </si>
  <si>
    <t>4.2.35</t>
  </si>
  <si>
    <t>Реконструкция ТП 2680 , ЛЭП 0,4кВ,п.Увильды СК Здоровье(Гавриш В.В.Шмотина А.В.Толстых Т.А. и др.)</t>
  </si>
  <si>
    <t>6100006179
6100007915
6100007373
6100007370
6100006171</t>
  </si>
  <si>
    <t>29.06.2011
05.10.2011
06.09.2011
06.09.2011
29.06.2011</t>
  </si>
  <si>
    <t>Гавриш В.В.
Шмотина А.В.
Толстых Т.А.
Теренина Л.Н.
Шалышкин М.Ю.</t>
  </si>
  <si>
    <t>Обосновывающие материалы по ТП_2013/ЦЭС/Реконструкция/Хозспособ/ХС_034</t>
  </si>
  <si>
    <t>4.2.36</t>
  </si>
  <si>
    <t>Реконструкция ТП-30 г. В. Уфалей</t>
  </si>
  <si>
    <t>УПФР в г.В.Уфалее Челябинской области</t>
  </si>
  <si>
    <t>Обосновывающие материалы по ТП_2013/ЦЭС/Реконструкция/Хозспособ/ХС_035</t>
  </si>
  <si>
    <t>5</t>
  </si>
  <si>
    <t>ЧГЭС</t>
  </si>
  <si>
    <t>5.1</t>
  </si>
  <si>
    <t xml:space="preserve">Подряд ЧГЭС </t>
  </si>
  <si>
    <t>5.1.1</t>
  </si>
  <si>
    <t>001</t>
  </si>
  <si>
    <t>Реконструкция РП-89 (инв. № 51839), г. Челябинск,  ул. 250 лет Челябинску</t>
  </si>
  <si>
    <t xml:space="preserve">6000006089  </t>
  </si>
  <si>
    <t xml:space="preserve">27.08.2012  </t>
  </si>
  <si>
    <t xml:space="preserve">15700  </t>
  </si>
  <si>
    <t>ООО "АРХСТРОЙ-СЕРВИС"</t>
  </si>
  <si>
    <t>Обосновывающие материалы по ТП_2013/ЧГЭС/Реконструкция/Подряд/Подряд_001</t>
  </si>
  <si>
    <t>5.1.2</t>
  </si>
  <si>
    <t>002</t>
  </si>
  <si>
    <t>Реконструкция ПС Северная ф.20, ТП4170 для электроснабжения объекта, расположенного по адресу: г.Челябинск, ул.Островского, 81</t>
  </si>
  <si>
    <t xml:space="preserve">ЗАО "РОСИНВЕСТ-Проект"  </t>
  </si>
  <si>
    <t xml:space="preserve">6000006235  </t>
  </si>
  <si>
    <t xml:space="preserve">15.05.2014  </t>
  </si>
  <si>
    <t xml:space="preserve">252  </t>
  </si>
  <si>
    <t>5074</t>
  </si>
  <si>
    <t>ГБУЗ "Областная клиническая больница № 4"</t>
  </si>
  <si>
    <t>Обосновывающие материалы по ТП_2013/ЧГЭС/Реконструкция/Подряд/Подряд_002</t>
  </si>
  <si>
    <t>5.1.3</t>
  </si>
  <si>
    <t>003</t>
  </si>
  <si>
    <t>Реконструкция ТП1053 для электроснабжения объекта, расположенного по адресу: г.Челябинск, ул. Сулимова, 7 (стр.)</t>
  </si>
  <si>
    <t xml:space="preserve">ООО УралТехноСтрой  </t>
  </si>
  <si>
    <t xml:space="preserve">2011-0129  </t>
  </si>
  <si>
    <t xml:space="preserve">15.12.2011  </t>
  </si>
  <si>
    <t xml:space="preserve">448  </t>
  </si>
  <si>
    <t>0204-Дтп</t>
  </si>
  <si>
    <t xml:space="preserve">ООО "Челябинскавтотранс" </t>
  </si>
  <si>
    <t>Обосновывающие материалы по ТП_2013/ЧГЭС/Реконструкция/Подряд/Подряд_003</t>
  </si>
  <si>
    <t>5.1.4</t>
  </si>
  <si>
    <t>004</t>
  </si>
  <si>
    <t>Реконструкция оборудования ТП-2448, установка приборов учета в ТП для электроснабжения объекта, расположенного по адресу: г. Челябинск, ул. Володарского, 30</t>
  </si>
  <si>
    <t xml:space="preserve">ООО "Энергопрогресс"  </t>
  </si>
  <si>
    <t xml:space="preserve">6000006438  </t>
  </si>
  <si>
    <t xml:space="preserve">20.11.2012  </t>
  </si>
  <si>
    <t xml:space="preserve">296  </t>
  </si>
  <si>
    <t>0052-Дтп</t>
  </si>
  <si>
    <t xml:space="preserve">ООО "Центр эстетической реставрации "Визит к стоматологу" </t>
  </si>
  <si>
    <t>Обосновывающие материалы по ТП_2013/ЧГЭС/Реконструкция/Подряд/Подряд_004</t>
  </si>
  <si>
    <t>5.1.5</t>
  </si>
  <si>
    <t>005</t>
  </si>
  <si>
    <t>Реконструкция ТП-3026 для присоединения жилого дома, расположенного по адресу г.Челябинск ул.Хохрякова</t>
  </si>
  <si>
    <t xml:space="preserve">ЗАО "Монтажное управление №3"  </t>
  </si>
  <si>
    <t xml:space="preserve">6000006443  </t>
  </si>
  <si>
    <t xml:space="preserve">28.11.2012  </t>
  </si>
  <si>
    <t xml:space="preserve">972  </t>
  </si>
  <si>
    <t>4273</t>
  </si>
  <si>
    <t>ООО "Уралметаллургремонт-4"</t>
  </si>
  <si>
    <t>Обосновывающие материалы по ТП_2013/ЧГЭС/Реконструкция/Подряд/Подряд_005</t>
  </si>
  <si>
    <t>5.1.6</t>
  </si>
  <si>
    <t>006</t>
  </si>
  <si>
    <t>Реконструкция ТП-1144, 1139 для объекта, расположенного по адресу: г. Челябинск, ул. Курчатова, 12</t>
  </si>
  <si>
    <t xml:space="preserve">ЗАО "Энергия"  </t>
  </si>
  <si>
    <t xml:space="preserve">6000006454  </t>
  </si>
  <si>
    <t xml:space="preserve">03.10.2012  </t>
  </si>
  <si>
    <t xml:space="preserve">1805  </t>
  </si>
  <si>
    <t>1281</t>
  </si>
  <si>
    <t xml:space="preserve">ЗАО "Южурал-Транстелеком" </t>
  </si>
  <si>
    <t>Обосновывающие материалы по ТП_2013/ЧГЭС/Реконструкция/Подряд/Подряд_006</t>
  </si>
  <si>
    <t>5.1.7</t>
  </si>
  <si>
    <t>007</t>
  </si>
  <si>
    <t>Реконструкция ТП-5734 для объекта, расположенного по адресу: г. Челябинск, ул. Ш. Руставели, 49</t>
  </si>
  <si>
    <t xml:space="preserve">6000006455  </t>
  </si>
  <si>
    <t xml:space="preserve">30.11.2012  </t>
  </si>
  <si>
    <t xml:space="preserve">2799  </t>
  </si>
  <si>
    <t>3915</t>
  </si>
  <si>
    <t>ЗАО "Трест Уралавтострой"</t>
  </si>
  <si>
    <t>Обосновывающие материалы по ТП_2013/ЧГЭС/Реконструкция/Подряд/Подряд_007</t>
  </si>
  <si>
    <t>5.1.8</t>
  </si>
  <si>
    <t>008</t>
  </si>
  <si>
    <t>Реконструкция ТП-5728 для объекта, расположенного по адресу: г.Челябинск, ул. Кронштадтская</t>
  </si>
  <si>
    <t xml:space="preserve">6000006456  </t>
  </si>
  <si>
    <t xml:space="preserve">2822  </t>
  </si>
  <si>
    <t>0252-Дтп</t>
  </si>
  <si>
    <t>ООО "НТ Подрядчик"</t>
  </si>
  <si>
    <t>Обосновывающие материалы по ТП_2013/ЧГЭС/Реконструкция/Подряд/Подряд_008</t>
  </si>
  <si>
    <t>5.1.9</t>
  </si>
  <si>
    <t>009</t>
  </si>
  <si>
    <t>Реконструкция ТП-1404 с прокладкой нового кабеля 6 кВ от ТП-1030 до ТП-1404 для электроснабжения объекта, расположенного по адресу: г. Челябинск, пересечение ул. Свободы и ул. Торговая</t>
  </si>
  <si>
    <t xml:space="preserve">ООО "ЧелябЭнергоПроектКом"  </t>
  </si>
  <si>
    <t xml:space="preserve">6000006632  </t>
  </si>
  <si>
    <t xml:space="preserve">20.12.2012  </t>
  </si>
  <si>
    <t xml:space="preserve">495  </t>
  </si>
  <si>
    <t>5729</t>
  </si>
  <si>
    <t>ООО "Гарант"</t>
  </si>
  <si>
    <t>Обосновывающие материалы по ТП_2013/ЧГЭС/Реконструкция/Подряд/Подряд_009</t>
  </si>
  <si>
    <t>5.1.10</t>
  </si>
  <si>
    <t>010</t>
  </si>
  <si>
    <t>Реконструкция ТП-4610 для объекта, расположенного по адресу: г.Челябинск, ул. Молдавская - Комсомольский пр.</t>
  </si>
  <si>
    <t xml:space="preserve">ООО "Альфа-Проект"  </t>
  </si>
  <si>
    <t xml:space="preserve">6000006722  </t>
  </si>
  <si>
    <t xml:space="preserve">09.01.2013  </t>
  </si>
  <si>
    <t xml:space="preserve">114  </t>
  </si>
  <si>
    <t>3677</t>
  </si>
  <si>
    <t>ООО "ЮжУралБизнес"</t>
  </si>
  <si>
    <t>Обосновывающие материалы по ТП_2013/ЧГЭС/Реконструкция/Подряд/Подряд_010</t>
  </si>
  <si>
    <t>5.1.11</t>
  </si>
  <si>
    <t>011</t>
  </si>
  <si>
    <t>Реконструкция КЛ-10 кВ ТП-5638 - ТП-5704 для объектов, расопложенных по адресу: г. Челябинск, ул. Дзержинского, №52,53,55,56,57,58</t>
  </si>
  <si>
    <t xml:space="preserve">6000006855  </t>
  </si>
  <si>
    <t xml:space="preserve">1062  </t>
  </si>
  <si>
    <t>5580
5082
5085</t>
  </si>
  <si>
    <t>04.06.2012
28.02.2012
28.02.2012</t>
  </si>
  <si>
    <t>ООО "СтройРесурс"
ООО "Уралметаллургремонт-4"
ООО "Уралметаллургремонт-4"</t>
  </si>
  <si>
    <t>Обосновывающие материалы по ТП_2013/ЧГЭС/Реконструкция/Подряд/Подряд_011</t>
  </si>
  <si>
    <t>5.1.12</t>
  </si>
  <si>
    <t>012</t>
  </si>
  <si>
    <t>Реконструкция ТП1263 для электроснабжения объекта, расположенного, по адресу: пр.Ленина, 59</t>
  </si>
  <si>
    <t xml:space="preserve">6000006911  </t>
  </si>
  <si>
    <t xml:space="preserve">20.03.2013  </t>
  </si>
  <si>
    <t xml:space="preserve">2300  </t>
  </si>
  <si>
    <t>4625</t>
  </si>
  <si>
    <t>Управление делами Губернатора Челябинской обл.</t>
  </si>
  <si>
    <t>Обосновывающие материалы по ТП_2013/ЧГЭС/Реконструкция/Подряд/Подряд_012</t>
  </si>
  <si>
    <t>5.1.13</t>
  </si>
  <si>
    <t>013</t>
  </si>
  <si>
    <t>Реконструкция ТП-1296, КЛ-6 кВ от ТП-1463 до ТП-1111, ТП-1171, РП-4 (пр.Ленина, 76)</t>
  </si>
  <si>
    <t xml:space="preserve">6000006969  </t>
  </si>
  <si>
    <t xml:space="preserve">26.04.2013  </t>
  </si>
  <si>
    <t xml:space="preserve">791  </t>
  </si>
  <si>
    <t>5715</t>
  </si>
  <si>
    <t>ФГБОУ ВПО "ЮУрГУ"</t>
  </si>
  <si>
    <t>Обосновывающие материалы по ТП_2013/ЧГЭС/Реконструкция/Подряд/Подряд_013</t>
  </si>
  <si>
    <t>5.1.14</t>
  </si>
  <si>
    <t>014</t>
  </si>
  <si>
    <t>Реконструкция ТП-2573, ТП-2571, РП-62, ПС «Аэродромная» для объекта, расположенного по адресу: г. Челябинск, ул. Молодогвардейцев, 31</t>
  </si>
  <si>
    <t xml:space="preserve">6000007036  </t>
  </si>
  <si>
    <t xml:space="preserve">29.04.2013  </t>
  </si>
  <si>
    <t xml:space="preserve">1227  </t>
  </si>
  <si>
    <t>0196</t>
  </si>
  <si>
    <t>ООО КПФ "СДС"</t>
  </si>
  <si>
    <t>Обосновывающие материалы по ТП_2013/ЧГЭС/Реконструкция/Подряд/Подряд_014</t>
  </si>
  <si>
    <t>5.1.15</t>
  </si>
  <si>
    <t>015</t>
  </si>
  <si>
    <t>Реконструкция ТП-1406 для электроснабжения медицинского центра, расположенного по адресу: г. Челябинск, ул. Воровского, 38б</t>
  </si>
  <si>
    <t xml:space="preserve">6000007080  </t>
  </si>
  <si>
    <t xml:space="preserve">543  </t>
  </si>
  <si>
    <t>5717</t>
  </si>
  <si>
    <t>ГБОУ ВПО "Челябинская медицинская академия" Минздравсоцразвития РФ</t>
  </si>
  <si>
    <t>Обосновывающие материалы по ТП_2013/ЧГЭС/Реконструкция/Подряд/Подряд_015</t>
  </si>
  <si>
    <t>5.1.16</t>
  </si>
  <si>
    <t>016</t>
  </si>
  <si>
    <t>Реконструкция ПС Гранитная с установкой дополнительных ячеек 10 кВ в ЗРУ-10 ПС 110/10 кВ для электроснабжения объекта расположенного по адресу: г.Челябинск ул.Енисейская, 52</t>
  </si>
  <si>
    <t xml:space="preserve">6000007098  </t>
  </si>
  <si>
    <t xml:space="preserve">13.05.2013  </t>
  </si>
  <si>
    <t xml:space="preserve">4575  </t>
  </si>
  <si>
    <t>3349</t>
  </si>
  <si>
    <t>ООО "БВК"</t>
  </si>
  <si>
    <t>Обосновывающие материалы по ТП_2013/ЧГЭС/Реконструкция/Подряд/Подряд_016</t>
  </si>
  <si>
    <t>5.1.17</t>
  </si>
  <si>
    <t>017</t>
  </si>
  <si>
    <t>Реконструкция ТП5689 для электроснабжения объекта расположенного по адресу: г.Челябинск, ул.Гагарина-ул.Дзержинского</t>
  </si>
  <si>
    <t xml:space="preserve">6000007121  </t>
  </si>
  <si>
    <t xml:space="preserve">8536  </t>
  </si>
  <si>
    <t>5198</t>
  </si>
  <si>
    <t>Смуров Д.В.</t>
  </si>
  <si>
    <t>Обосновывающие материалы по ТП_2013/ЧГЭС/Реконструкция/Подряд/Подряд_017</t>
  </si>
  <si>
    <t>5.1.18</t>
  </si>
  <si>
    <t>018</t>
  </si>
  <si>
    <t>Реконструкция системы дистанционного сбора данных учета электрической энергии СРЭС (инв.№ 168253), ТП-1440 для объекта, расположенного по адресу: г. Челябинск, ул. Российская, 260</t>
  </si>
  <si>
    <t xml:space="preserve">ООО "Энергоучет-комплект"  </t>
  </si>
  <si>
    <t xml:space="preserve">6000007135  </t>
  </si>
  <si>
    <t xml:space="preserve">03.06.2013  </t>
  </si>
  <si>
    <t xml:space="preserve">266  </t>
  </si>
  <si>
    <t>6782</t>
  </si>
  <si>
    <t>ОАО "Челябэнергосбыт"</t>
  </si>
  <si>
    <t>Обосновывающие материалы по ТП_2013/ЧГЭС/Реконструкция/Подряд/Подряд_018</t>
  </si>
  <si>
    <t>5.1.19</t>
  </si>
  <si>
    <t>019</t>
  </si>
  <si>
    <t>Реконструкция системы дистанционного сбора данных приборов учета электрической энергии СРЭС (инв.168253), для объекта, расположенного по адресу: г.Челябинск, ул. Российская, 275</t>
  </si>
  <si>
    <t xml:space="preserve">6000007370  </t>
  </si>
  <si>
    <t xml:space="preserve">24.07.2013  </t>
  </si>
  <si>
    <t xml:space="preserve">193  </t>
  </si>
  <si>
    <t>5180</t>
  </si>
  <si>
    <t>ИП Тарасов А.Н.</t>
  </si>
  <si>
    <t>Обосновывающие материалы по ТП_2013/ЧГЭС/Реконструкция/Подряд/Подряд_019</t>
  </si>
  <si>
    <t>5.1.20</t>
  </si>
  <si>
    <t>020</t>
  </si>
  <si>
    <t>Реконструкция оборудования РП-34 (инв. № 52878) г. Челябинск, ул. Цвилинга, 77а</t>
  </si>
  <si>
    <t xml:space="preserve">ООО СК "СтройСтандарт"  </t>
  </si>
  <si>
    <t xml:space="preserve">6000007480  </t>
  </si>
  <si>
    <t xml:space="preserve">15.07.2013  </t>
  </si>
  <si>
    <t xml:space="preserve">908  </t>
  </si>
  <si>
    <t>4591</t>
  </si>
  <si>
    <t>ОАО "ЧЭК"</t>
  </si>
  <si>
    <t>Обосновывающие материалы по ТП_2013/ЧГЭС/Реконструкция/Подряд/Подряд_020</t>
  </si>
  <si>
    <t>5.1.21</t>
  </si>
  <si>
    <t>021</t>
  </si>
  <si>
    <t>Реконструкция охранной сигнализации РП,ТП СРЭС</t>
  </si>
  <si>
    <t>Обосновывающие материалы по ТП_2013/ЧГЭС/Реконструкция/Подряд/Подряд_021</t>
  </si>
  <si>
    <t>5.1.22</t>
  </si>
  <si>
    <t>022</t>
  </si>
  <si>
    <t>Реконструкция ТП4570 (монтаж ячейки 10кВ) для электроснабжения объекта, расположенного по адресу: г.Челябинск, Комсомольский пр., 65</t>
  </si>
  <si>
    <t xml:space="preserve">ООО "Каскад-Энерго"  </t>
  </si>
  <si>
    <t xml:space="preserve">6000007544  </t>
  </si>
  <si>
    <t xml:space="preserve">22.08.2013  </t>
  </si>
  <si>
    <t xml:space="preserve">594  </t>
  </si>
  <si>
    <t>5131</t>
  </si>
  <si>
    <t>ООО "Астреб"</t>
  </si>
  <si>
    <t>Обосновывающие материалы по ТП_2013/ЧГЭС/Реконструкция/Подряд/Подряд_022</t>
  </si>
  <si>
    <t>5.1.23</t>
  </si>
  <si>
    <t>023</t>
  </si>
  <si>
    <t>Реконструкция ТП-2376 для объекта, расположенного</t>
  </si>
  <si>
    <t xml:space="preserve">ООО "ПКП "ФинСтройИнвест"  </t>
  </si>
  <si>
    <t xml:space="preserve">6000007605  </t>
  </si>
  <si>
    <t xml:space="preserve">10.09.2013  </t>
  </si>
  <si>
    <t xml:space="preserve">2769  </t>
  </si>
  <si>
    <t>ООО "Планета Авто"</t>
  </si>
  <si>
    <t>Обосновывающие материалы по ТП_2013/ЧГЭС/Реконструкция/Подряд/Подряд_023</t>
  </si>
  <si>
    <t>5.1.24</t>
  </si>
  <si>
    <t>024</t>
  </si>
  <si>
    <t>Реконструкция ТП5722 для электроснабжения жилого дома, расположенного по адресу: г.Челябинск, ул. Суркова, д.5.15 (стр.)</t>
  </si>
  <si>
    <t xml:space="preserve">6000007646  </t>
  </si>
  <si>
    <t xml:space="preserve">19.09.2013  </t>
  </si>
  <si>
    <t xml:space="preserve">6892  </t>
  </si>
  <si>
    <t>4671</t>
  </si>
  <si>
    <t>ООО "Домостроительная компания № 1"</t>
  </si>
  <si>
    <t>Обосновывающие материалы по ТП_2013/ЧГЭС/Реконструкция/Подряд/Подряд_024</t>
  </si>
  <si>
    <t>5.1.25</t>
  </si>
  <si>
    <t>025</t>
  </si>
  <si>
    <t>Реконструкция ПС "Спортивная" и РП 26 для электроснабжения объекта, расположенного по адресу: г.Челябинск, ул.Энгельса - ул.Труда</t>
  </si>
  <si>
    <t xml:space="preserve">6000007647  </t>
  </si>
  <si>
    <t xml:space="preserve">20.09.2013  </t>
  </si>
  <si>
    <t xml:space="preserve">963  </t>
  </si>
  <si>
    <t>2524</t>
  </si>
  <si>
    <t>ООО "Отель Строй"</t>
  </si>
  <si>
    <t>Обосновывающие материалы по ТП_2013/ЧГЭС/Реконструкция/Подряд/Подряд_025</t>
  </si>
  <si>
    <t>5.1.26</t>
  </si>
  <si>
    <t>026</t>
  </si>
  <si>
    <t>Реконструкция ОРУ 110 кВ ПС Спортивная и РП-26, строительство распредсети 10-0,4 для объекта расположенного по адресу г. Челябинск ул. Энгельса - Ул. Труда</t>
  </si>
  <si>
    <t>Обосновывающие материалы по ТП_2013/ЧГЭС/Реконструкция/Подряд/Подряд_026</t>
  </si>
  <si>
    <t>5.1.27</t>
  </si>
  <si>
    <t>027</t>
  </si>
  <si>
    <t>Обосновывающие материалы по ТП_2013/ЧГЭС/Реконструкция/Подряд/Подряд_027</t>
  </si>
  <si>
    <t>5.1.28</t>
  </si>
  <si>
    <t>028</t>
  </si>
  <si>
    <t>Реконструкция ТП-2323 для электроснабжения объекта, расположенного по адресу: г.Челябинск, ул.Бр. Кашириных</t>
  </si>
  <si>
    <t xml:space="preserve">ООО "Электромонтажремонт"  </t>
  </si>
  <si>
    <t xml:space="preserve">6000005781  </t>
  </si>
  <si>
    <t xml:space="preserve">30.07.2012  </t>
  </si>
  <si>
    <t xml:space="preserve">1913  </t>
  </si>
  <si>
    <t>2050</t>
  </si>
  <si>
    <t>ООО "Жилстрой № 9"</t>
  </si>
  <si>
    <t>Обосновывающие материалы по ТП_2013/ЧГЭС/Реконструкция/Подряд/Подряд_028</t>
  </si>
  <si>
    <t>5.1.29</t>
  </si>
  <si>
    <t>029</t>
  </si>
  <si>
    <t>Реконструкция ЗРУ-6 кВ ПС "АМЗ 35/6 кВ"  (инв.№55120), ф.14, реконструкция оборудования ТП-1433 (инв. 52833),  реконструкция КЛ 6 кВ ЧТТУ18-ТП-1433  (инв.№52081) для объекта, расположенного по адресу: г. Челябинск, ул. Блюхера</t>
  </si>
  <si>
    <t xml:space="preserve">ООО "Проектная мастерская "ЭКСПОЛАЙН"
ООО "ЭлектроСтрой"  </t>
  </si>
  <si>
    <t>6000006640
6000007633</t>
  </si>
  <si>
    <t>20.11.2012
17.09.2013</t>
  </si>
  <si>
    <t>370
5437
92024</t>
  </si>
  <si>
    <t>Обосновывающие материалы по ТП_2013/ЧГЭС/Реконструкция/Подряд/Подряд_029</t>
  </si>
  <si>
    <t>5.1.30</t>
  </si>
  <si>
    <t>030</t>
  </si>
  <si>
    <t>РеконструкцияТП5643 для электроснабжения жилого дома, расположенного по адресу: г.Челябинск, пересечение ул. Гагарина - ул. Новороссийская</t>
  </si>
  <si>
    <t xml:space="preserve">ООО "ЭнергоПрогресс"  </t>
  </si>
  <si>
    <t xml:space="preserve">6000007671  </t>
  </si>
  <si>
    <t xml:space="preserve">2246  </t>
  </si>
  <si>
    <t>0233-Дтп</t>
  </si>
  <si>
    <t>ООО "ДЭФА"</t>
  </si>
  <si>
    <t>Обосновывающие материалы по ТП_2013/ЧГЭС/Реконструкция/Подряд/Подряд_030</t>
  </si>
  <si>
    <t>5.1.31</t>
  </si>
  <si>
    <t>031</t>
  </si>
  <si>
    <t>Реконструкция КЛ-0,4 кВ от ТП-2384 до объекта, расположенного по адресу: г. Челябинск, микрорайон №42, создание пункта учета электрической энергии ЦРЭС ПО «ЧГЭС»,</t>
  </si>
  <si>
    <t xml:space="preserve">6000007900  </t>
  </si>
  <si>
    <t xml:space="preserve">28.10.2013  </t>
  </si>
  <si>
    <t xml:space="preserve">205  </t>
  </si>
  <si>
    <t>Эфрос В.В.</t>
  </si>
  <si>
    <t>Обосновывающие материалы по ТП_2013/ЧГЭС/Реконструкция/Подряд/Подряд_031</t>
  </si>
  <si>
    <t>5.1.32</t>
  </si>
  <si>
    <t>032</t>
  </si>
  <si>
    <t>Реконструкция ВЛ-6 кВ ТП-5196 - ТП-5183</t>
  </si>
  <si>
    <t xml:space="preserve">6000008014  </t>
  </si>
  <si>
    <t xml:space="preserve">19.11.2013  </t>
  </si>
  <si>
    <t xml:space="preserve">1068  </t>
  </si>
  <si>
    <t>Обосновывающие материалы по ТП_2013/ЧГЭС/Реконструкция/Подряд/Подряд_032</t>
  </si>
  <si>
    <t>5.1.33</t>
  </si>
  <si>
    <t>034</t>
  </si>
  <si>
    <t>Реконструкция оборудования ЗРУ-10 кВ ПС 110/10 "Шершневская" (инв. №55143), Челябинская обл., Сосоновский район</t>
  </si>
  <si>
    <t>ЗАО "РОСИНВЕСТ-Проект"  ООО Вертикаль</t>
  </si>
  <si>
    <t>6000008018  6000006431</t>
  </si>
  <si>
    <t>19.11.2013  20.11.2012</t>
  </si>
  <si>
    <t>495  33</t>
  </si>
  <si>
    <t>0303-Дтп</t>
  </si>
  <si>
    <t>СНТ "Электрометаллург"</t>
  </si>
  <si>
    <t>Обосновывающие материалы по ТП_2013/ЧГЭС/Реконструкция/Подряд/Подряд_034</t>
  </si>
  <si>
    <t>5.1.34</t>
  </si>
  <si>
    <t>035</t>
  </si>
  <si>
    <t>Реконструкция ТП-2054 для объекта, расположенного по адресу: г.Челябинск, ул. К. Маркса, 81</t>
  </si>
  <si>
    <t>ЗАО "РОСИНВЕСТ-Проект"  ООО Горнозаводское объединение</t>
  </si>
  <si>
    <t>6000008018  6000006729</t>
  </si>
  <si>
    <t>19.11.2013  26.01.2013</t>
  </si>
  <si>
    <t>495  36</t>
  </si>
  <si>
    <t>6081</t>
  </si>
  <si>
    <t>Хвесюк М.С.</t>
  </si>
  <si>
    <t>Обосновывающие материалы по ТП_2013/ЧГЭС/Реконструкция/Подряд/Подряд_035</t>
  </si>
  <si>
    <t>5.1.35</t>
  </si>
  <si>
    <t>036</t>
  </si>
  <si>
    <t>Реконструкция центров питания для объектов технологического присоединения ПО "ЧГЭС"</t>
  </si>
  <si>
    <t xml:space="preserve">6000008109  </t>
  </si>
  <si>
    <t xml:space="preserve">11.12.2013  </t>
  </si>
  <si>
    <t xml:space="preserve">4302  </t>
  </si>
  <si>
    <t>2527
2010-0148
2005/04-1/8-17-11
1185
1367
0696</t>
  </si>
  <si>
    <t>18.08.2011
11.03.2010
17.02.2011
16.09.2008
12.08.2010
24.06.2010</t>
  </si>
  <si>
    <t>ООО "Энергоснабжающая сетевая компания"
ООО "Инвестпроект"
ОАО "ЮУ КЖСИ"
ОАО "Челябинский часовой завод "Молния"
ООО "КПД Заказчик"
СК "Магистр"</t>
  </si>
  <si>
    <t>Обосновывающие материалы по ТП_2013/ЧГЭС/Реконструкция/Подряд/Подряд_036</t>
  </si>
  <si>
    <t>5.1.36</t>
  </si>
  <si>
    <t>037</t>
  </si>
  <si>
    <t>Реконструкция ТП-1203 для электроснабжения объекта, расположенного по адресу: г.Челябинск, ул.Рылеева</t>
  </si>
  <si>
    <t>ООО "ПКП "ФинСтройИнвест"  ООО Олдриж Мадера</t>
  </si>
  <si>
    <t>6000008140  6000005357</t>
  </si>
  <si>
    <t>17.12.2013  16.04.2012</t>
  </si>
  <si>
    <t xml:space="preserve">1389  </t>
  </si>
  <si>
    <t>4706</t>
  </si>
  <si>
    <t>Обосновывающие материалы по ТП_2013/ЧГЭС/Реконструкция/Подряд/Подряд_037</t>
  </si>
  <si>
    <t>5.1.37</t>
  </si>
  <si>
    <t>038</t>
  </si>
  <si>
    <t>Реконструкция ТП-1203 до объекта, г. Челябинск, Реконструкция охранной сигнализации ТП</t>
  </si>
  <si>
    <t xml:space="preserve">6000008140  </t>
  </si>
  <si>
    <t xml:space="preserve">17.12.2013  </t>
  </si>
  <si>
    <t>Обосновывающие материалы по ТП_2013/ЧГЭС/Реконструкция/Подряд/Подряд_038</t>
  </si>
  <si>
    <t>5.1.38</t>
  </si>
  <si>
    <t>039</t>
  </si>
  <si>
    <t>Реконструкция системы дистанционного сбора данных приборов учета электрической энергии КРЭС (инв. №168249)</t>
  </si>
  <si>
    <t>ООО "ПКП "ФинСтройИнвест"  
ЗАО "РОСИНВЕСТ-Проект"</t>
  </si>
  <si>
    <t>6000010591  6000008274</t>
  </si>
  <si>
    <t>07.04.2015  30.12.2013</t>
  </si>
  <si>
    <t>1507  189</t>
  </si>
  <si>
    <t>ООО "Альянс"</t>
  </si>
  <si>
    <t>Обосновывающие материалы по ТП_2013/ЧГЭС/Реконструкция/Подряд/Подряд_039</t>
  </si>
  <si>
    <t>5.1.39</t>
  </si>
  <si>
    <t>040</t>
  </si>
  <si>
    <t>Реконструкция ВЛ-0,4 кВ от ТП-3398 гр. 4 для объекта, расположенного по адресу: г. Челябинск, ул. Фабрично-Заводская, д.63</t>
  </si>
  <si>
    <t xml:space="preserve">  ЗАО "РОСИНВЕСТ-Проект"</t>
  </si>
  <si>
    <t xml:space="preserve">  6000008280</t>
  </si>
  <si>
    <t xml:space="preserve">  25.12.2013</t>
  </si>
  <si>
    <t xml:space="preserve">  2317</t>
  </si>
  <si>
    <t>Борисик С.В., 
Борисик Л.Н.</t>
  </si>
  <si>
    <t>Обосновывающие материалы по ТП_2013/ЧГЭС/Реконструкция/Подряд/Подряд_040</t>
  </si>
  <si>
    <t>5.1.40</t>
  </si>
  <si>
    <t>041</t>
  </si>
  <si>
    <t>Реконструкция ВКЛ-0,4 кВ от ТП-1082 гр.2 до объекта, расположенного по адресу: г.Челябинск, ул. Архангельская, 2</t>
  </si>
  <si>
    <t>6140</t>
  </si>
  <si>
    <t>Букин Е.М.</t>
  </si>
  <si>
    <t>Обосновывающие материалы по ТП_2013/ЧГЭС/Реконструкция/Подряд/Подряд_041</t>
  </si>
  <si>
    <t>5.1.41</t>
  </si>
  <si>
    <t>042</t>
  </si>
  <si>
    <t>Реконструкция ВЛ-0,4 кВ от ТП-4090 щ.1 гр.8 до объекта, расположенного по адресу: г.Челябинск, ул. Новгородская, 14</t>
  </si>
  <si>
    <t>6017</t>
  </si>
  <si>
    <t>Бабичев В.И.</t>
  </si>
  <si>
    <t>Обосновывающие материалы по ТП_2013/ЧГЭС/Реконструкция/Подряд/Подряд_042</t>
  </si>
  <si>
    <t>5.1.42</t>
  </si>
  <si>
    <t>043</t>
  </si>
  <si>
    <t>Реконструкция ВЛ-0,4 кВ от ТП-4218 гр.2 до объекта, расположенного по адресу: г.Челябинск, ул. Ямальская, 94</t>
  </si>
  <si>
    <t>6880</t>
  </si>
  <si>
    <t>Петросян В.Д.</t>
  </si>
  <si>
    <t>Обосновывающие материалы по ТП_2013/ЧГЭС/Реконструкция/Подряд/Подряд_043</t>
  </si>
  <si>
    <t>5.1.43</t>
  </si>
  <si>
    <t>044</t>
  </si>
  <si>
    <t>Реконструкция ВЛ-0,4 кВ от ТП-5635 гр8 для объекта, расположенного по адресу: г.Челябинск, ул.Грозненская, д.34</t>
  </si>
  <si>
    <t>6191</t>
  </si>
  <si>
    <t>Хамидов М.Б.</t>
  </si>
  <si>
    <t>Обосновывающие материалы по ТП_2013/ЧГЭС/Реконструкция/Подряд/Подряд_044</t>
  </si>
  <si>
    <t>5.1.44</t>
  </si>
  <si>
    <t>045</t>
  </si>
  <si>
    <t>Реконструкция кабельного вывода 0,4 кВ от ТП-3582 (инв. № 53728) от опоры №4/2 до объекта, расположенного по адресу: г. Челябинск, ул. Каракульская, 18, кв. 1</t>
  </si>
  <si>
    <t>7103</t>
  </si>
  <si>
    <t>Горбачевских И.С.</t>
  </si>
  <si>
    <t>Обосновывающие материалы по ТП_2013/ЧГЭС/Реконструкция/Подряд/Подряд_045</t>
  </si>
  <si>
    <t>5.1.45</t>
  </si>
  <si>
    <t>046</t>
  </si>
  <si>
    <t>Реконструкция ВЛ-0,4 кВ от ТП-1037 гр.3 для объекта, расположенного по адресу: г. Челябинск, ул. Профинтерна, 66</t>
  </si>
  <si>
    <t>Пермяков В.В.</t>
  </si>
  <si>
    <t>Обосновывающие материалы по ТП_2013/ЧГЭС/Реконструкция/Подряд/Подряд_046</t>
  </si>
  <si>
    <t>5.1.46</t>
  </si>
  <si>
    <t>047</t>
  </si>
  <si>
    <t>Реконструкция ВКЛ 0,4 кВ от 2БКТП-3652, гр.10</t>
  </si>
  <si>
    <t>Ремезова О.Н.</t>
  </si>
  <si>
    <t>Обосновывающие материалы по ТП_2013/ЧГЭС/Реконструкция/Подряд/Подряд_047</t>
  </si>
  <si>
    <t>5.1.47</t>
  </si>
  <si>
    <t>048</t>
  </si>
  <si>
    <t>Реконструкция системы дистанционного сбора данных учета электрической энергии ЛРЭС (инв. № 168250), реконструкция ВЛ-0,4 кВ от ТП-5179 щ.2 гр.2 для объекта, расположенного по адресу: г. Челябинск, СНТ "Колющенец", улица 1, участок №33-а</t>
  </si>
  <si>
    <t>Черкун Г.С.</t>
  </si>
  <si>
    <t>Обосновывающие материалы по ТП_2013/ЧГЭС/Реконструкция/Подряд/Подряд_048</t>
  </si>
  <si>
    <t>5.1.48</t>
  </si>
  <si>
    <t>049</t>
  </si>
  <si>
    <t>Реконструкция ВЛ-04 кВ от ТП-ЭЧ-1 для электроснабжения объекта, расположенного по адресу: г.Челябинск, пос.Исаково, ул. Железнодорожная, д.51а</t>
  </si>
  <si>
    <t>6566</t>
  </si>
  <si>
    <t>Лысов Н.Е.</t>
  </si>
  <si>
    <t>Обосновывающие материалы по ТП_2013/ЧГЭС/Реконструкция/Подряд/Подряд_049</t>
  </si>
  <si>
    <t>5.2</t>
  </si>
  <si>
    <t>Хозспособ ЧГЭС</t>
  </si>
  <si>
    <t>5.2.1</t>
  </si>
  <si>
    <t>Реконструкция ТП4268 для электроснабжения объекта, расположенного по адресу: г.Челябинск, Свердловский тракт, 3-н</t>
  </si>
  <si>
    <t xml:space="preserve">ООО "Компания НеоКрил"  </t>
  </si>
  <si>
    <t xml:space="preserve">6000007035  </t>
  </si>
  <si>
    <t xml:space="preserve">22.04.2013  </t>
  </si>
  <si>
    <t xml:space="preserve">2327  </t>
  </si>
  <si>
    <t>ООО "Корунд"</t>
  </si>
  <si>
    <t>Обосновывающие материалы по ТП_2013/ЧГЭС/Реконструкция/Хозспособ/ХС_001</t>
  </si>
  <si>
    <t>5.2.2</t>
  </si>
  <si>
    <t>Реконструкция ВЛ-0,4 кВ от ТП-5184  гр.1 г. Челябинск мкр." Смоленский" уч. 3</t>
  </si>
  <si>
    <t xml:space="preserve">ООО "ЧЭПК"  </t>
  </si>
  <si>
    <t xml:space="preserve">6000008030  </t>
  </si>
  <si>
    <t xml:space="preserve">24.11.2013  </t>
  </si>
  <si>
    <t xml:space="preserve">424  </t>
  </si>
  <si>
    <t>Асямов А.Д.</t>
  </si>
  <si>
    <t>Обосновывающие материалы по ТП_2013/ЧГЭС/Реконструкция/Хозспособ/ХС_002</t>
  </si>
  <si>
    <t>5.2.3</t>
  </si>
  <si>
    <t xml:space="preserve">Реконструкция ВЛ-0,4 кВ от ТП-2181, гр. 1 (кабельный вывод 0,4 кВ от ТП-2181 инв. № 51532) до ул. Ижевская,50  </t>
  </si>
  <si>
    <t xml:space="preserve">6000008280  </t>
  </si>
  <si>
    <t xml:space="preserve">25.12.2013  </t>
  </si>
  <si>
    <t>Казанцев В.М., Емельянов Е.В.</t>
  </si>
  <si>
    <t>Обосновывающие материалы по ТП_2013/ЧГЭС/Реконструкция/Хозспособ/ХС_003</t>
  </si>
  <si>
    <t>5.2.4</t>
  </si>
  <si>
    <t>Реконструкция ВЛ-0,4 кВ от ТП-5179 щ.2 гр.2 до СНТ "Колющинец" улица 1, участок №57</t>
  </si>
  <si>
    <t xml:space="preserve">2317  </t>
  </si>
  <si>
    <t xml:space="preserve">Смольянов Р.П. </t>
  </si>
  <si>
    <t>Обосновывающие материалы по ТП_2013/ЧГЭС/Реконструкция/Хозспособ/ХС_004</t>
  </si>
  <si>
    <t>5.2.5</t>
  </si>
  <si>
    <t>Реконструкция ВЛ-0,4 кВ от ТП-5635  гр.1 г. Челябинск ул. Барановическая 3</t>
  </si>
  <si>
    <t>Долотказин А.Р.</t>
  </si>
  <si>
    <t>Обосновывающие материалы по ТП_2013/ЧГЭС/Реконструкция/Хозспособ/ХС_005</t>
  </si>
  <si>
    <t>5.2.6</t>
  </si>
  <si>
    <t>Реконструкция ВЛ-0,4 кВ от ТП-5635  щ.1, г. Челябинск ул. Олега Кашевого 70 -72</t>
  </si>
  <si>
    <t>Мязитов Д.Р.</t>
  </si>
  <si>
    <t>Обосновывающие материалы по ТП_2013/ЧГЭС/Реконструкция/Хозспособ/ХС_006</t>
  </si>
  <si>
    <t>5.2.7</t>
  </si>
  <si>
    <t>Реконструкция ВЛ-0,4 кВ от КТПН-5190  пос. Сухомесова пер. мятный 9</t>
  </si>
  <si>
    <t>Дунаева И.Г.</t>
  </si>
  <si>
    <t>Обосновывающие материалы по ТП_2013/ЧГЭС/Реконструкция/Хозспособ/ХС_007</t>
  </si>
  <si>
    <t>5.2.8</t>
  </si>
  <si>
    <t>Реконструкция ВЛ-0,4 кВ от ТП-1172 гр.3 г. Челябинск ул. Марата 3</t>
  </si>
  <si>
    <t>0728-1-0096-Дтп</t>
  </si>
  <si>
    <t>Козлов А.В.</t>
  </si>
  <si>
    <t>Обосновывающие материалы по ТП_2013/ЧГЭС/Реконструкция/Хозспособ/ХС_008</t>
  </si>
  <si>
    <t>5.2.9</t>
  </si>
  <si>
    <t>Реконструкция ВЛ-0,4 кВ от ТП-5190 гр.8 г. Челябинск ул. Чернотальская 2</t>
  </si>
  <si>
    <t>Децук У.В.</t>
  </si>
  <si>
    <t>Обосновывающие материалы по ТП_2013/ЧГЭС/Реконструкция/Хозспособ/ХС_009</t>
  </si>
  <si>
    <t>5.2.10</t>
  </si>
  <si>
    <t>Реконструкция ВЛ-0,4 кВ ТП-4165 ТП-4167</t>
  </si>
  <si>
    <t>Гордеев К.А.</t>
  </si>
  <si>
    <t>Обосновывающие материалы по ТП_2013/ЧГЭС/Реконструкция/Хозспособ/ХС_010</t>
  </si>
  <si>
    <t>5.2.11</t>
  </si>
  <si>
    <t>Реконструкция пункта учета э/энергии ЛРЭС</t>
  </si>
  <si>
    <t>Цейзер Т.А.</t>
  </si>
  <si>
    <t>Обосновывающие материалы по ТП_2013/ЧГЭС/Реконструкция/Хозспособ/ХС_011</t>
  </si>
  <si>
    <t>5.2.12</t>
  </si>
  <si>
    <t>Реконструкция ВЛ-0,4 кВ от ТП4127 до объекта по ул. 1 Шагольская 5</t>
  </si>
  <si>
    <t>Обосновывающие материалы по ТП_2013/ЧГЭС/Реконструкция/Хозспособ/ХС_012</t>
  </si>
  <si>
    <t>5.2.13</t>
  </si>
  <si>
    <t>реконструкция ВЛ-0,4 кВ от ТП-3311 до обьекта по ул Комарова 102</t>
  </si>
  <si>
    <t>Гунствин И.П.</t>
  </si>
  <si>
    <t>Обосновывающие материалы по ТП_2013/ЧГЭС/Реконструкция/Хозспособ/ХС_013</t>
  </si>
  <si>
    <t>5.2.14</t>
  </si>
  <si>
    <t>Реконструкция ВЛ-0,4 кВ от ТП-4117 г. Челябинск ул. Шершневская , 4</t>
  </si>
  <si>
    <t>Абузаров Г.А.</t>
  </si>
  <si>
    <t>Обосновывающие материалы по ТП_2013/ЧГЭС/Реконструкция/Хозспособ/ХС_014</t>
  </si>
  <si>
    <t>5.2.15</t>
  </si>
  <si>
    <t>Реконструкция ВЛ-0,4 кВ от ТП-2481 гр.2 до ул. Рабоче-Колхозная, 1а</t>
  </si>
  <si>
    <t>Горячева И.В.</t>
  </si>
  <si>
    <t>Обосновывающие материалы по ТП_2013/ЧГЭС/Реконструкция/Хозспособ/ХС_015</t>
  </si>
  <si>
    <t>5.2.16</t>
  </si>
  <si>
    <t>Реконструкция СДСД СРЭС</t>
  </si>
  <si>
    <t xml:space="preserve">6000004641  </t>
  </si>
  <si>
    <t xml:space="preserve">07.11.2011  </t>
  </si>
  <si>
    <t xml:space="preserve">115  </t>
  </si>
  <si>
    <t>0332-Дтп</t>
  </si>
  <si>
    <t>ООО "Капитал Сити"</t>
  </si>
  <si>
    <t>Обосновывающие материалы по ТП_2013/ЧГЭС/Реконструкция/Хозспособ/ХС_016</t>
  </si>
  <si>
    <t>5.2.17</t>
  </si>
  <si>
    <t>Реконструкция ВЛ-0,4 кВ от ТП-5199 гр.1 (инв. № 54298) для объекта по адресу: г. Челябинск, пос. Новосинеглазово, ул. Лесная, д.91</t>
  </si>
  <si>
    <t>Серебренников В.А.</t>
  </si>
  <si>
    <t>Обосновывающие материалы по ТП_2013/ЧГЭС/Реконструкция/Хозспособ/ХС_017</t>
  </si>
  <si>
    <t>5.2.18</t>
  </si>
  <si>
    <t>Реконструкция ВКЛ 0,4 кВ от ТП-1082 щ.1, до объекта по ул. Камышовая, 37</t>
  </si>
  <si>
    <t>Губайдулин М.Р.</t>
  </si>
  <si>
    <t>Обосновывающие материалы по ТП_2013/ЧГЭС/Реконструкция/Хозспособ/ХС_018</t>
  </si>
  <si>
    <t>5.2.19</t>
  </si>
  <si>
    <t>Реконструкция пункта учета э/энергии СРЭС</t>
  </si>
  <si>
    <t>0100-Дтп</t>
  </si>
  <si>
    <t>ООО "Град"</t>
  </si>
  <si>
    <t>Обосновывающие материалы по ТП_2013/ЧГЭС/Реконструкция/Хозспособ/ХС_019</t>
  </si>
  <si>
    <t>5.2.20</t>
  </si>
  <si>
    <t>Реконструкция пункта учета э/энергии ЦРЭС</t>
  </si>
  <si>
    <t>Обосновывающие материалы по ТП_2013/ЧГЭС/Реконструкция/Хозспособ/ХС_020</t>
  </si>
  <si>
    <t>5.2.21</t>
  </si>
  <si>
    <t>Реконструкция ВЛ-0,4 кВ от ТП-4127 до объекта пос. Шагол уч. 22</t>
  </si>
  <si>
    <t>Берещинова Т.А.</t>
  </si>
  <si>
    <t>Обосновывающие материалы по ТП_2013/ЧГЭС/Реконструкция/Хозспособ/ХС_021</t>
  </si>
  <si>
    <t>5.2.22</t>
  </si>
  <si>
    <t>Реконструкция ВЛ-0,4 кВ от ТП-4117 гр.1</t>
  </si>
  <si>
    <t>Сулимов А.С.</t>
  </si>
  <si>
    <t>Обосновывающие материалы по ТП_2013/ЧГЭС/Реконструкция/Хозспособ/ХС_022</t>
  </si>
  <si>
    <t>5.2.23</t>
  </si>
  <si>
    <t>Реконструкция ВЛ-0,4 кВ от ТП-1081 щ.2, г. Челябинск ул. Кировоградская, 24</t>
  </si>
  <si>
    <t>Бухина Т.А.</t>
  </si>
  <si>
    <t>Обосновывающие материалы по ТП_2013/ЧГЭС/Реконструкция/Хозспособ/ХС_023</t>
  </si>
  <si>
    <t>5.2.24</t>
  </si>
  <si>
    <t>Реконструкция ВЛ-0,4 кВ от ТП-1081 щ.2, г. Челябинск ул. Блюхера, 31</t>
  </si>
  <si>
    <t>Васильченко А.Г., Алексеев М.А., 
Ковач В.А., 
Кравченко А.В., 
Протасов С.С.</t>
  </si>
  <si>
    <t>Обосновывающие материалы по ТП_2013/ЧГЭС/Реконструкция/Хозспособ/ХС_024</t>
  </si>
  <si>
    <t>5.2.25</t>
  </si>
  <si>
    <t>Реконструкция ВЛ-0,4 кВ от ТП-2058  до объекта по ул. Дальневосточная, 22</t>
  </si>
  <si>
    <t>7119</t>
  </si>
  <si>
    <t>Попова Е.В.</t>
  </si>
  <si>
    <t>Обосновывающие материалы по ТП_2013/ЧГЭС/Реконструкция/Хозспособ/ХС_025</t>
  </si>
  <si>
    <t>5.2.26</t>
  </si>
  <si>
    <t>реконструкция ВЛ-0,4 кВ от ТП-3326 до обьекта по ул. Октябрьская , 22</t>
  </si>
  <si>
    <t>7530</t>
  </si>
  <si>
    <t>Маскаев С.Н.</t>
  </si>
  <si>
    <t>Обосновывающие материалы по ТП_2013/ЧГЭС/Реконструкция/Хозспособ/ХС_026</t>
  </si>
  <si>
    <t>5.2.27</t>
  </si>
  <si>
    <t>Реконструкция ВЛ-0,4 КВ от ТП-2484 пос. Шершни уч. 24</t>
  </si>
  <si>
    <t>7580</t>
  </si>
  <si>
    <t>Клепов Ю.В.</t>
  </si>
  <si>
    <t>Обосновывающие материалы по ТП_2013/ЧГЭС/Реконструкция/Хозспособ/ХС_027</t>
  </si>
  <si>
    <t>5.2.28</t>
  </si>
  <si>
    <t xml:space="preserve">Реконструкция ВЛ-0,4 кВ от ТП4127 до объекта по пер. 2 Шагольский, 1 </t>
  </si>
  <si>
    <t>Ветошкин В.В.</t>
  </si>
  <si>
    <t>Обосновывающие материалы по ТП_2013/ЧГЭС/Реконструкция/Хозспособ/ХС_028</t>
  </si>
  <si>
    <t>5.2.29</t>
  </si>
  <si>
    <t>Реконструкция ВЛ-0,4 кВ от ТП-1172 пер. Алданский 18</t>
  </si>
  <si>
    <t xml:space="preserve">Нечеухин О.И. </t>
  </si>
  <si>
    <t>Обосновывающие материалы по ТП_2013/ЧГЭС/Реконструкция/Хозспособ/ХС_029</t>
  </si>
  <si>
    <t>5.2.30</t>
  </si>
  <si>
    <t>Реконструкция кабельного вывода 0,4 кВ ул. Дальневосточная, 22</t>
  </si>
  <si>
    <t>Обосновывающие материалы по ТП_2013/ЧГЭС/Реконструкция/Хозспособ/ХС_030</t>
  </si>
  <si>
    <t>5.2.31</t>
  </si>
  <si>
    <t>Реконструкция ТП-4268 для объекта, расположенного по адресу: г.Челябинск, Свердловский тр., 3-н</t>
  </si>
  <si>
    <t>Обосновывающие материалы по ТП_2013/ЧГЭС/Реконструкция/Хозспособ/ХС_031</t>
  </si>
  <si>
    <t>5.2.32</t>
  </si>
  <si>
    <t>Реконструкция ТП-5602 щ.1 гр. 6 (инв. № 54501), г.Челябинск, ул. Станиславского, д.3</t>
  </si>
  <si>
    <t>6601</t>
  </si>
  <si>
    <t>Лупандин С.В.</t>
  </si>
  <si>
    <t>Обосновывающие материалы по ТП_2013/ЧГЭС/Реконструкция/Хозспособ/ХС_032</t>
  </si>
  <si>
    <t>5.2.33</t>
  </si>
  <si>
    <t>033</t>
  </si>
  <si>
    <t>Реконструкция ТП-5690  гр. 2  ул. 3-я Электровозная , 21</t>
  </si>
  <si>
    <t>Корнилова Д.В., Корнилов А.И.</t>
  </si>
  <si>
    <t>Обосновывающие материалы по ТП_2013/ЧГЭС/Реконструкция/Хозспособ/ХС_033</t>
  </si>
  <si>
    <t>Реестр поставки материалов для реализации технологического присоединения, 
выполняемых хозяйственным способом в 2013 году</t>
  </si>
  <si>
    <t>Официальный номер договора</t>
  </si>
  <si>
    <t>Предмет договора</t>
  </si>
  <si>
    <t>Дата заключения договора</t>
  </si>
  <si>
    <t>Стоимость договора 
(тыс. руб. с НДС)</t>
  </si>
  <si>
    <t>Контрагент</t>
  </si>
  <si>
    <t>Наименование</t>
  </si>
  <si>
    <t>ИНН</t>
  </si>
  <si>
    <t>КПП</t>
  </si>
  <si>
    <t>6100015239</t>
  </si>
  <si>
    <t>Поставка катанки</t>
  </si>
  <si>
    <t>ООО "Энергоспецконтракт"</t>
  </si>
  <si>
    <t>7451304043</t>
  </si>
  <si>
    <t>745101001</t>
  </si>
  <si>
    <t>6100015461</t>
  </si>
  <si>
    <t>Поставка по ТП</t>
  </si>
  <si>
    <t>ООО "РемСтройМонтаж"</t>
  </si>
  <si>
    <t>7447200450</t>
  </si>
  <si>
    <t>744701001</t>
  </si>
  <si>
    <t>6100017908</t>
  </si>
  <si>
    <t>Поставка электротехнических материалов</t>
  </si>
  <si>
    <t>ООО "ЭлитМассив"</t>
  </si>
  <si>
    <t>7447209196</t>
  </si>
  <si>
    <t>2013-0184</t>
  </si>
  <si>
    <t>Поставка провода АС-50 по ТП</t>
  </si>
  <si>
    <t>ООО "УСЭК"</t>
  </si>
  <si>
    <t>6674361371</t>
  </si>
  <si>
    <t>667950001</t>
  </si>
  <si>
    <t>2013-0252</t>
  </si>
  <si>
    <t>Покупка материалов по ТП (2квартал)</t>
  </si>
  <si>
    <t>2013-0694</t>
  </si>
  <si>
    <t>Поставка линейных изоляторов по ТП 3кв.</t>
  </si>
  <si>
    <t>ЗАО "НБЭ"</t>
  </si>
  <si>
    <t>7424022191</t>
  </si>
  <si>
    <t>742401001</t>
  </si>
  <si>
    <t>2013-3797</t>
  </si>
  <si>
    <t>Договор поставки прочих материалов дляТП</t>
  </si>
  <si>
    <t>2013-4288</t>
  </si>
  <si>
    <t>Договор поставки валов привода РЛНД</t>
  </si>
  <si>
    <t>ОМТО/ЧЭ/2013-12</t>
  </si>
  <si>
    <t>Поставка опор СВ д/ТП 1кв 2013</t>
  </si>
  <si>
    <t>ООО "Корунд Вест"</t>
  </si>
  <si>
    <t>5902704910</t>
  </si>
  <si>
    <t>590201001</t>
  </si>
  <si>
    <t>ОМТО/ЧЭ/2013-13</t>
  </si>
  <si>
    <t>Поставка сетевого ЖБ д/ТП 1 кв 2013г.</t>
  </si>
  <si>
    <t>ООО "ПО "Гарантия"</t>
  </si>
  <si>
    <t>6674335237</t>
  </si>
  <si>
    <t>667401001</t>
  </si>
  <si>
    <t>ОМТО/ЧЭ/2013-15</t>
  </si>
  <si>
    <t>Поставка арматуры к СИП до 1000 В</t>
  </si>
  <si>
    <t>ОМТО/ЧЭ/2013-17</t>
  </si>
  <si>
    <t>Поставка энерголеса ТП 1 кв. 2013г.</t>
  </si>
  <si>
    <t>ОМТО/ЧЭ/2013-20</t>
  </si>
  <si>
    <t>Поставка провода СИП</t>
  </si>
  <si>
    <t>ООО "ТД "Ункомтех"</t>
  </si>
  <si>
    <t>7731530768</t>
  </si>
  <si>
    <t>667203001</t>
  </si>
  <si>
    <t>ОМТО/ЧЭ/2013-33</t>
  </si>
  <si>
    <t>Покупка изоляторов и лин.арм.</t>
  </si>
  <si>
    <t>ОМТО/ЧЭ/2013-35</t>
  </si>
  <si>
    <t>Поставка металла ТП 2 кв. 2013г.</t>
  </si>
  <si>
    <t>ОМТО/ЧЭ/2013-36</t>
  </si>
  <si>
    <t>Поставка строит.материалов ТП 2 кв. 13г.</t>
  </si>
  <si>
    <t>ООО "Мизторг"</t>
  </si>
  <si>
    <t>7453069370</t>
  </si>
  <si>
    <t>744901001</t>
  </si>
  <si>
    <t>ОМТО/ЧЭ/2013-38</t>
  </si>
  <si>
    <t>Покупка изм тр-ров до 20кВ</t>
  </si>
  <si>
    <t>ОМТО/ЧЭ/2013-37</t>
  </si>
  <si>
    <t>Поставка щебня, песка ТП 2 кв.2013г.</t>
  </si>
  <si>
    <t>ООО "ТехноПРОМ-Инвест"</t>
  </si>
  <si>
    <t>7447139929</t>
  </si>
  <si>
    <t>ОМТО/ЧЭ/2013-34</t>
  </si>
  <si>
    <t>Поставка инструмента ТП 2 кв. 2013г.</t>
  </si>
  <si>
    <t>ООО "Форвард"</t>
  </si>
  <si>
    <t>7448144590</t>
  </si>
  <si>
    <t>744801001</t>
  </si>
  <si>
    <t>ОМТО/ЧЭ/2013-39</t>
  </si>
  <si>
    <t>Поставка металлоконструкций</t>
  </si>
  <si>
    <t>ООО "Элепром"</t>
  </si>
  <si>
    <t>6673182980</t>
  </si>
  <si>
    <t>ОМТО/ЧЭ/2013-40</t>
  </si>
  <si>
    <t>Поставка счетчиков</t>
  </si>
  <si>
    <t>ООО "ЭнергоАльянс"</t>
  </si>
  <si>
    <t>6659214421</t>
  </si>
  <si>
    <t>665901001</t>
  </si>
  <si>
    <t>ОМТО/ЧЭ/2013-42</t>
  </si>
  <si>
    <t>ООО "НИЛЕД"</t>
  </si>
  <si>
    <t>5036078497</t>
  </si>
  <si>
    <t>503601001</t>
  </si>
  <si>
    <t>ОМТО/ЧЭ/2013-46</t>
  </si>
  <si>
    <t>Поставка приставок ТП 2 кв. 2013г.</t>
  </si>
  <si>
    <t>ОМТО/ЧЭ/2013-45</t>
  </si>
  <si>
    <t>ООО "ТД "Электрокабель"</t>
  </si>
  <si>
    <t>7842490084</t>
  </si>
  <si>
    <t>784201001</t>
  </si>
  <si>
    <t>ОМТО/ЧЭ/2013-48</t>
  </si>
  <si>
    <t>Поставка разъединителей</t>
  </si>
  <si>
    <t>ООО "Тюльганский</t>
  </si>
  <si>
    <t>5650005291</t>
  </si>
  <si>
    <t>565001001</t>
  </si>
  <si>
    <t>ОМТО/ЧЭ/2013-50</t>
  </si>
  <si>
    <t>Покупка кабеля 35-110 кВ</t>
  </si>
  <si>
    <t>ООО "Северный кабель"</t>
  </si>
  <si>
    <t>7842489681</t>
  </si>
  <si>
    <t>ОМТО/ЧЭ/2013-54</t>
  </si>
  <si>
    <t>Поставка энерголеса ТП 2кв. 2013г.</t>
  </si>
  <si>
    <t>ОМТО/ЧЭ/2013-67</t>
  </si>
  <si>
    <t>Поставка ж/б изделий по ТП 2кв. 2013г.</t>
  </si>
  <si>
    <t>ОМТО/ЧЭ/2013-77</t>
  </si>
  <si>
    <t>Покупка опор СВ ТП 2 кв. 2013г.</t>
  </si>
  <si>
    <t>ОМТО/ЧЭ/2013-85</t>
  </si>
  <si>
    <t>Поставка стройки ТП 3 кв. 2013г.</t>
  </si>
  <si>
    <t>ООО"Союз"</t>
  </si>
  <si>
    <t>7438012901</t>
  </si>
  <si>
    <t>ОМТО/ЧЭ/2013-90</t>
  </si>
  <si>
    <t>Поставка энерголеса ТП 3 кв.2013г.</t>
  </si>
  <si>
    <t>ОМТО/ЧЭ/2013-94</t>
  </si>
  <si>
    <t>Поставка инструмента ТП 3кв. 2013г.</t>
  </si>
  <si>
    <t>ООО "ЭХО"</t>
  </si>
  <si>
    <t>7722543873</t>
  </si>
  <si>
    <t>772401001</t>
  </si>
  <si>
    <t>ОМТО/ЧЭ/2013-97</t>
  </si>
  <si>
    <t>Покупка сетевого жб ТП 3 кв.2013г.</t>
  </si>
  <si>
    <t>ОМТО/ЧЭ/2013-101</t>
  </si>
  <si>
    <t>Поставка опор типа СВ ТП 3 кв.2013г.</t>
  </si>
  <si>
    <t>ОМТО/ЧЭ/2013-103</t>
  </si>
  <si>
    <t>Поставка силового кабеля</t>
  </si>
  <si>
    <t>ООО "МКК"</t>
  </si>
  <si>
    <t>6670325534</t>
  </si>
  <si>
    <t>667001001</t>
  </si>
  <si>
    <t>ОМТО/ЧЭ/2013-106</t>
  </si>
  <si>
    <t>ОМТО/ЧЭ/2013-95</t>
  </si>
  <si>
    <t>ОМТО/ЧЭ/2013-107</t>
  </si>
  <si>
    <t>ОМТО/ЧЭ/2013-96</t>
  </si>
  <si>
    <t>Покупка провода СИП до 35 кВ</t>
  </si>
  <si>
    <t>ОМТО/ЧЭ/2013-111</t>
  </si>
  <si>
    <t>Поставка кирпича ТП 3 кв.2013г.</t>
  </si>
  <si>
    <t>ОМТО/ЧЭ/2013-120</t>
  </si>
  <si>
    <t>Поставка автоматических выключателей</t>
  </si>
  <si>
    <t>ООО "Спектр-Электро"</t>
  </si>
  <si>
    <t>7813130640</t>
  </si>
  <si>
    <t>780401001</t>
  </si>
  <si>
    <t>ОМТО/ЧЭ/2013-121</t>
  </si>
  <si>
    <t>Поставка разрядников</t>
  </si>
  <si>
    <t>ООО "Техэнергохолдинг"</t>
  </si>
  <si>
    <t>5038078816</t>
  </si>
  <si>
    <t>503801001</t>
  </si>
  <si>
    <t>ОМТО/ЧЭ/2013-122</t>
  </si>
  <si>
    <t>Поставка неизолированного провода</t>
  </si>
  <si>
    <t>ООО "ТД "Донкабель"</t>
  </si>
  <si>
    <t>7733828856</t>
  </si>
  <si>
    <t>773301001</t>
  </si>
  <si>
    <t>ОМТО/ЧЭ/2013-127</t>
  </si>
  <si>
    <t>Покупка линейных стеклянных изоляторов</t>
  </si>
  <si>
    <t>ООО "ДЖИ Ай ДЖИ"</t>
  </si>
  <si>
    <t>7447094900</t>
  </si>
  <si>
    <t>667101001</t>
  </si>
  <si>
    <t>ОМТО/ЧЭ/2013-126</t>
  </si>
  <si>
    <t>ООО "ТД "Кама"</t>
  </si>
  <si>
    <t>7838485719</t>
  </si>
  <si>
    <t>503101001</t>
  </si>
  <si>
    <t>ОМТО/ЧЭ/2013-129</t>
  </si>
  <si>
    <t>Покупка строительных материалов</t>
  </si>
  <si>
    <t>ОМТО/ЧЭ/2013-119</t>
  </si>
  <si>
    <t>Покупка металлопродукции</t>
  </si>
  <si>
    <t>ООО "УралМеталлСтрой"</t>
  </si>
  <si>
    <t>6670296298</t>
  </si>
  <si>
    <t>ОМТО/ЧЭ/2013-133</t>
  </si>
  <si>
    <t>Поставка электродов ТП 3 кв.2013г.</t>
  </si>
  <si>
    <t>ОМТО/ЧЭ/2013-137</t>
  </si>
  <si>
    <t>Покупка кабеля до 35-110 кВ</t>
  </si>
  <si>
    <t>ООО "Торговый Дом "Ункомтех"</t>
  </si>
  <si>
    <t>745343001</t>
  </si>
  <si>
    <t>ОМТО/ЧЭ/2013-135</t>
  </si>
  <si>
    <t>Поставка приставок ТП 4 кв.2013г.</t>
  </si>
  <si>
    <t>ОМТО/ЧЭ/2013-136</t>
  </si>
  <si>
    <t>Покупка линейной арматуры</t>
  </si>
  <si>
    <t>ЗАО "ЮИК"</t>
  </si>
  <si>
    <t>7424006376</t>
  </si>
  <si>
    <t>ОМТО/ЧЭ/2013-148</t>
  </si>
  <si>
    <t>ООО ТД "Уральский кабель"</t>
  </si>
  <si>
    <t>7706787745</t>
  </si>
  <si>
    <t>772201001</t>
  </si>
  <si>
    <t>ОМТО/ЧЭ/2013-134</t>
  </si>
  <si>
    <t>Поставка опор СВ ТП 4кв.2013г.</t>
  </si>
  <si>
    <t>ОМТО/ЧЭ/2013-14</t>
  </si>
  <si>
    <t>Покупка подстанций КТП,СКТП</t>
  </si>
  <si>
    <t>ОМТО/ЧЭ/2013-44</t>
  </si>
  <si>
    <t>Покупка шкафов учета</t>
  </si>
  <si>
    <t>ООО "Энергомера Сибирь"</t>
  </si>
  <si>
    <t>7536071165</t>
  </si>
  <si>
    <t>753601001</t>
  </si>
  <si>
    <t>ОМТО/ЧЭ/2013-80</t>
  </si>
  <si>
    <t>Покупка КТП,МТП,КТПБ</t>
  </si>
  <si>
    <t>ООО "РегионАлтТранс"</t>
  </si>
  <si>
    <t>2222047211</t>
  </si>
  <si>
    <t>222201001</t>
  </si>
  <si>
    <t>ОМТО/ЧЭ/2013-86</t>
  </si>
  <si>
    <t>Покупка силовых трансформаторов 6-20кВ</t>
  </si>
  <si>
    <t>ЗАО "Новации и бизнес</t>
  </si>
  <si>
    <t>ОМТО/ЧЭ/2013-115</t>
  </si>
  <si>
    <t>Покупка КТП,МТП,КТПБ  ТП3 кв.</t>
  </si>
  <si>
    <t>ЗАО "ГК "ЭЛЕКТРОЩИТ"-ТМ САМАРА"</t>
  </si>
  <si>
    <t>6313009980</t>
  </si>
  <si>
    <t>631050001</t>
  </si>
  <si>
    <t>ОМТО/ЧЭ/2013-131</t>
  </si>
  <si>
    <t>Поставка устройств Сириус-2МЛ</t>
  </si>
  <si>
    <t>ЗАО"Союзэлектроавтоматика"</t>
  </si>
  <si>
    <t>2128043629</t>
  </si>
  <si>
    <t>213001001</t>
  </si>
  <si>
    <t>ОМТО/ЧЭ/2013-163</t>
  </si>
  <si>
    <t>Покупка КТП</t>
  </si>
  <si>
    <t>Итого:</t>
  </si>
  <si>
    <t>Реестр объектов реконструкции технологического присоединения, в т.ч. льготной категории заявителей ИПР 2014г. филиала ОАО «МРСК Урала» – «Челябэнерго»,
 выполненных за счёт источника, включённого в тариф на оказание услуг по передаче электрической энергии</t>
  </si>
  <si>
    <t>Хранение материалов</t>
  </si>
  <si>
    <t>.</t>
  </si>
  <si>
    <t>Подряд ЗЭС</t>
  </si>
  <si>
    <t>Реконструкция ЛЭП-0,4кВ пос.Березовый, реконструкция ТП</t>
  </si>
  <si>
    <t>Обосновывающие материалы по ТП_2014/ЗЭС/Реконструкция/Подряд/Подряд_001</t>
  </si>
  <si>
    <t>Реконструкция ВЛ-0,4кВ от ТП-1 до ул.Еловой, 4 (инв. №80074): Челябинская обл., г.Катав-Ивановск</t>
  </si>
  <si>
    <t>Обосновывающие материалы по ТП_2014/ЗЭС/Реконструкция/Подряд/Подряд_002</t>
  </si>
  <si>
    <t>Реконструкция ВЛ-0,4 кВ от КТПН №81</t>
  </si>
  <si>
    <t xml:space="preserve">6200006676  </t>
  </si>
  <si>
    <t xml:space="preserve">23.06.2014  </t>
  </si>
  <si>
    <t xml:space="preserve">406  </t>
  </si>
  <si>
    <t>17.02.2014</t>
  </si>
  <si>
    <t>Цыганов С.Н.</t>
  </si>
  <si>
    <t>Обосновывающие материалы по ТП_2014/ЗЭС/Реконструкция/Подряд/Подряд_003</t>
  </si>
  <si>
    <t>Реконструкция ВЛ-0,4 кВ от ТП-361П</t>
  </si>
  <si>
    <t>6200006251</t>
  </si>
  <si>
    <t>Кудряшова Л.П.</t>
  </si>
  <si>
    <t>Реконструкция Высоковольтного оборудования ЗРУ-6 кВ (инв. 78053)</t>
  </si>
  <si>
    <t xml:space="preserve">6200006679  </t>
  </si>
  <si>
    <t xml:space="preserve">657  </t>
  </si>
  <si>
    <t>12.03.2014</t>
  </si>
  <si>
    <t>ЗАО "Никс"</t>
  </si>
  <si>
    <t>Обосновывающие материалы по ТП_2014/ЗЭС/Реконструкция/Подряд/Подряд_004</t>
  </si>
  <si>
    <t>Реконструкция ячейки №305 3С 6кВ ПС Город-2 110/6 кВ</t>
  </si>
  <si>
    <t xml:space="preserve">6200007285  </t>
  </si>
  <si>
    <t xml:space="preserve">20.10.2014  </t>
  </si>
  <si>
    <t xml:space="preserve">80  </t>
  </si>
  <si>
    <t>5843</t>
  </si>
  <si>
    <t>05.05.2014</t>
  </si>
  <si>
    <t>ООО АЭС Инвест</t>
  </si>
  <si>
    <t>Обосновывающие материалы по ТП_2014/ЗЭС/Реконструкция/Подряд/Подряд_005</t>
  </si>
  <si>
    <t>1.1.7</t>
  </si>
  <si>
    <t>Реконструкция "МТП-35 Матросова п.Матросова, у дома № 7" (инв. № 80020): Челяб.обл., г. Юрюзань</t>
  </si>
  <si>
    <t>ООО "СПС"</t>
  </si>
  <si>
    <t>2013-5690</t>
  </si>
  <si>
    <t>18.10.2013</t>
  </si>
  <si>
    <t>0816</t>
  </si>
  <si>
    <t>Шлемова В.В.</t>
  </si>
  <si>
    <t>Обосновывающие материалы по ТП_2014/ЗЭС/Реконструкция/Подряд/Подряд_006</t>
  </si>
  <si>
    <t>1.1.8</t>
  </si>
  <si>
    <t>Реконструкция трансформаторной подстанции КТП № 178 (инв. №79671) (ТП № 178). Челяб.обл., Ашинский р-н, п.Ук</t>
  </si>
  <si>
    <t xml:space="preserve">ООО Златкомэнерго  </t>
  </si>
  <si>
    <t xml:space="preserve">2014-6541  </t>
  </si>
  <si>
    <t xml:space="preserve">230  </t>
  </si>
  <si>
    <t>МУ "Заказчик по капитальному строительству"</t>
  </si>
  <si>
    <t>Обосновывающие материалы по ТП_2014/ЗЭС/Реконструкция/Подряд/Подряд_007</t>
  </si>
  <si>
    <t>Реконструкция "Трансформаторная подстанция КТП-166 с.Серпиевка" (инв.№76283):Челяб.обл., Катав-Ивановский р-он., с.Серпиевка</t>
  </si>
  <si>
    <t xml:space="preserve">  6200006269</t>
  </si>
  <si>
    <t xml:space="preserve">  20.03.2014</t>
  </si>
  <si>
    <t xml:space="preserve">  700</t>
  </si>
  <si>
    <t>Обосновывающие материалы по ТП_2014/ЗЭС/Реконструкция/Хозспособ/ХС_001</t>
  </si>
  <si>
    <t>Реконструкция "Нежилого здания - трансформаторная подстанция №ЦРП" (инв. №80914): г.Куса</t>
  </si>
  <si>
    <t>ООО "Проектные энергетические системы"</t>
  </si>
  <si>
    <t xml:space="preserve">  6200006310</t>
  </si>
  <si>
    <t xml:space="preserve">  01.04.2014</t>
  </si>
  <si>
    <t xml:space="preserve">  509</t>
  </si>
  <si>
    <t>ООО "Контракт"</t>
  </si>
  <si>
    <t>Обосновывающие материалы по ТП_2014/ЗЭС/Реконструкция/Хозспособ/ХС_002</t>
  </si>
  <si>
    <t>Реконструкция "ВЛ-0,4кВ Ашинский район, п.Ук" (инв. №79677): Челяб.обл., Ашинский р-он, п.Ук</t>
  </si>
  <si>
    <t>ООО "Ростехэкспертиза"</t>
  </si>
  <si>
    <t xml:space="preserve">  6200006438</t>
  </si>
  <si>
    <t xml:space="preserve">  28.04.2014</t>
  </si>
  <si>
    <t xml:space="preserve">  870</t>
  </si>
  <si>
    <t>Демакова Ю.И.</t>
  </si>
  <si>
    <t>Обосновывающие материалы по ТП_2014/ЗЭС/Реконструкция/Хозспособ/ХС_003</t>
  </si>
  <si>
    <t>Реконструкция "ВЛ-0,4кВ Ашинский р-он, п.Ук" (инв. №79677): Челяб.обл., Ашинский р-он, п.Ук</t>
  </si>
  <si>
    <t>Никитин Г.Н.</t>
  </si>
  <si>
    <t>Реконструкция "ТП-Сибирка ЛЭП-0,4кВ пос.Сибирка" (ив. №88237): г.Сатка, п.Сибирка</t>
  </si>
  <si>
    <t>Хадеев С.А.</t>
  </si>
  <si>
    <t>Реконструкция ЛЭП-0,4 кВ с.Крыжановка</t>
  </si>
  <si>
    <t xml:space="preserve">  6200006569</t>
  </si>
  <si>
    <t xml:space="preserve">  02.06.2014</t>
  </si>
  <si>
    <t xml:space="preserve">  496</t>
  </si>
  <si>
    <t>ИП Исмагулов А.Т.</t>
  </si>
  <si>
    <t>Обосновывающие материалы по ТП_2014/ЗЭС/Реконструкция/Хозспособ/ХС_004</t>
  </si>
  <si>
    <t>Реконструкция ЛЭП-0,4 кВ с.Десятилетие</t>
  </si>
  <si>
    <t>07.02.2014</t>
  </si>
  <si>
    <t>Шахматов А.Ю.</t>
  </si>
  <si>
    <t>Реконструкция ВЛ-0,4 кВ от ТП-13 до ул.8 марта, 46 (инв. №80089), Челябинская область, г.Катав-Ивановск</t>
  </si>
  <si>
    <t>11.02.2014</t>
  </si>
  <si>
    <t>Решетова И.И.</t>
  </si>
  <si>
    <t>Реконструкция ЛЭП-0,4 кВ с.Уйское(инв. №76429), Челябинская область, с. Уйское</t>
  </si>
  <si>
    <t>Шеметова Г.А.</t>
  </si>
  <si>
    <t>Реконструкция ЛЭП-0,4 кВ с.Медведево</t>
  </si>
  <si>
    <t>Чубатюк А.Ю.</t>
  </si>
  <si>
    <t>1.2.11</t>
  </si>
  <si>
    <t>Реконструкция оборудования ТП №190, 3 м/р-н (инв. № 79110): Челябинская область, г.Златоуст</t>
  </si>
  <si>
    <t>Лукьянова А.М.</t>
  </si>
  <si>
    <t>1.2.12</t>
  </si>
  <si>
    <t>Реконструкция ВЛ-0,4 кВ №4 на опоре №63</t>
  </si>
  <si>
    <t>17.03.2014</t>
  </si>
  <si>
    <t>Москвина И. И.</t>
  </si>
  <si>
    <t>1.2.13</t>
  </si>
  <si>
    <t>Реконструкция "Оборудования ТП№267, Интернат №30"  (инв. №79142).  Челябинская область, г.Златоуст, п.Айски</t>
  </si>
  <si>
    <t>ЗАО "РОСИНВЕСТ-Проект"</t>
  </si>
  <si>
    <t xml:space="preserve">  6200006676</t>
  </si>
  <si>
    <t xml:space="preserve">  23.06.2014</t>
  </si>
  <si>
    <t xml:space="preserve">  406</t>
  </si>
  <si>
    <t>24.03.2014</t>
  </si>
  <si>
    <t>Шишкина М.В.</t>
  </si>
  <si>
    <t>Обосновывающие материалы по ТП_2014/ЗЭС/Реконструкция/Хозспособ/ХС_005</t>
  </si>
  <si>
    <t>1.2.14</t>
  </si>
  <si>
    <t>Реконструкция "Участка воздушной линии 6 кВ ТП №39-ТП №17 на п/ст "Кусинские печи"" (инв. №81049). Кусинский р-н, п. Кусинские печи</t>
  </si>
  <si>
    <t xml:space="preserve">  6200006819</t>
  </si>
  <si>
    <t xml:space="preserve">  28.07.2014</t>
  </si>
  <si>
    <t xml:space="preserve">  553</t>
  </si>
  <si>
    <t>26.03.2014</t>
  </si>
  <si>
    <t>Истомин А.А.</t>
  </si>
  <si>
    <t>Обосновывающие материалы по ТП_2014/ЗЭС/Реконструкция/Хозспособ/ХС_006</t>
  </si>
  <si>
    <t>1.2.15</t>
  </si>
  <si>
    <t>Отпайка ВЛИ-0,4кВ от опоры №18 ВЛ-0,4 кВ</t>
  </si>
  <si>
    <t>03.04.2014</t>
  </si>
  <si>
    <t>ИП Колотаева Е.Р.</t>
  </si>
  <si>
    <t>1.2.16</t>
  </si>
  <si>
    <t>Реконструкция ВЛ-0,4кВ №1 от опоры №6 от ТП №503: Челяб.обл., Чебаркульский р-он., с.Непряхино</t>
  </si>
  <si>
    <t>ООО СпецПромСервис</t>
  </si>
  <si>
    <t xml:space="preserve">  2014-6127</t>
  </si>
  <si>
    <t xml:space="preserve">  10.02.2014</t>
  </si>
  <si>
    <t xml:space="preserve">  556</t>
  </si>
  <si>
    <t>Сулейманов Р.М.</t>
  </si>
  <si>
    <t>Обосновывающие материалы по ТП_2014/ЗЭС/Реконструкция/Хозспособ/ХС_007</t>
  </si>
  <si>
    <t>1.2.17</t>
  </si>
  <si>
    <t>Реконструкция ВЛИ-0,4кВ от РУ-0,4кВ гр.№4 ТП №281: Челябинская область, Чебаркульский район, с. Кундравы</t>
  </si>
  <si>
    <t>Фамбулов А.В.</t>
  </si>
  <si>
    <t>1.2.18</t>
  </si>
  <si>
    <t>Реконструкция "ЛЭП-0,4кВ, с.Сарафаново" (инв. №77451): Челяб.обл., Чебаркульский р-он., с.Сарафаново</t>
  </si>
  <si>
    <t>Смирнова Т.Н.</t>
  </si>
  <si>
    <t>1.2.19</t>
  </si>
  <si>
    <t>Реконструкция "ЛЭП-0,4кВ с.Сарафаново"</t>
  </si>
  <si>
    <t>Желавский А.В.</t>
  </si>
  <si>
    <t>1.2.20</t>
  </si>
  <si>
    <t>Реконструкция "ЛЭП-0,4кВ пос. Малково"</t>
  </si>
  <si>
    <t>Кузнецов Г.М.</t>
  </si>
  <si>
    <t>1.2.21</t>
  </si>
  <si>
    <t>Реконструкция "Устройства распределительного 6 кВ КСО-2УМ ПС 13"" (инв. №80370) (ячейка 6 кВ №50 ПС Степная 35/6). Челяб.обл., г.Сатка</t>
  </si>
  <si>
    <t>ЗАО "БИТ Морион инк"</t>
  </si>
  <si>
    <t>Обосновывающие материалы по ТП_2014/ЗЭС/Реконструкция/Хозспособ/ХС_008</t>
  </si>
  <si>
    <t>1.2.22</t>
  </si>
  <si>
    <t>Реконструкция "ВЛИ-0,4кВ"(инв.№168725): Челяб.обл., Чебаркульский р-он, с.Непряхино</t>
  </si>
  <si>
    <t>Чайка М.А.</t>
  </si>
  <si>
    <t>Обосновывающие материалы по ТП_2014/ЗЭС/Реконструкция/Хозспособ/ХС_009</t>
  </si>
  <si>
    <t>1.2.23</t>
  </si>
  <si>
    <t>Реконструкция "нежилое здание - закрытое распределительное устройство 6кВ до подстанции Западная" (инв. №79647) (ТП № 256). Челяб.обл., г.Сатка</t>
  </si>
  <si>
    <t>МАУ "САГУ"</t>
  </si>
  <si>
    <t>Обосновывающие материалы по ТП_2014/ЗЭС/Реконструкция/Хозспособ/ХС_010</t>
  </si>
  <si>
    <t>1.2.24</t>
  </si>
  <si>
    <t>Реконструкция ПС Ларино. Челяб. обл., Уйский р-н, п.Речное</t>
  </si>
  <si>
    <t>ООО "Уйские пески"</t>
  </si>
  <si>
    <t>Обосновывающие материалы по ТП_2014/ЗЭС/Реконструкция/Хозспособ/ХС_011</t>
  </si>
  <si>
    <t>1.2.25</t>
  </si>
  <si>
    <t>Реконструкция ВЛ-0,4кВ №3 от ТП №30, опора №17: Челябинская обл., Чебаркульский р-он, с.Непряхино</t>
  </si>
  <si>
    <t>Сёмина Ю.С.</t>
  </si>
  <si>
    <t>Обосновывающие материалы по ТП_2014/ЗЭС/Реконструкция/Хозспособ/ХС_012</t>
  </si>
  <si>
    <t>1.2.26</t>
  </si>
  <si>
    <t>Реконструкция ВЛ-0,4кВ №3 от ТП №27, опора №22: Челяб.обл., Чебаркульский район, д.В.Караси</t>
  </si>
  <si>
    <t>Ахметдинов Н.А.</t>
  </si>
  <si>
    <t>Обосновывающие материалы по ТП_2014/ЗЭС/Реконструкция/Хозспособ/ХС_013</t>
  </si>
  <si>
    <t>1.2.27</t>
  </si>
  <si>
    <t>Реконструкция ВЛ-0,4кВ №1 от ТП №503, опора №3: Челяб.обл., Чебаркульский р-он, с.Непряхино</t>
  </si>
  <si>
    <t>Полторак А.А.</t>
  </si>
  <si>
    <t>Обосновывающие материалы по ТП_2014/ЗЭС/Реконструкция/Хозспособ/ХС_014</t>
  </si>
  <si>
    <t>1.2.28</t>
  </si>
  <si>
    <t>Реконструкция "Шкафа 10кВ ячейки №11 типа К-12" (инв. №75613) и реконструкция "Оборудования ТП №40, кв. Медик, 3" (инв. №79174): Челябинская обл., г.Златоуст</t>
  </si>
  <si>
    <t>МБУ "КС"</t>
  </si>
  <si>
    <t>Обосновывающие материалы по ТП_2014/ЗЭС/Реконструкция/Хозспособ/ХС_015</t>
  </si>
  <si>
    <t>1.2.29</t>
  </si>
  <si>
    <t>Реконструкция ВЛ-0,4кВ №1 от ТП №25, опора №33: Челяб.обл., Чебаркульский р-он, с.Непряхино</t>
  </si>
  <si>
    <t>Ленкевич Г.П.</t>
  </si>
  <si>
    <t>Обосновывающие материалы по ТП_2014/ЗЭС/Реконструкция/Хозспособ/ХС_016</t>
  </si>
  <si>
    <t>1.2.30</t>
  </si>
  <si>
    <t>Реконструкция ВЛ-0,4кВ №1 от ТП №25, опора №35: Челяб.обл., Чебаркульский р-он, с.Непряхино</t>
  </si>
  <si>
    <t>Баймакова Е.В.</t>
  </si>
  <si>
    <t>Обосновывающие материалы по ТП_2014/ЗЭС/Реконструкция/Хозспособ/ХС_017</t>
  </si>
  <si>
    <t>1.2.31</t>
  </si>
  <si>
    <t>Реконструкция "ВЛ-0,4кВ Меседа"</t>
  </si>
  <si>
    <t>Обосновывающие материалы по ТП_2014/ЗЭС/Реконструкция/Хозспособ/ХС_018</t>
  </si>
  <si>
    <t>1.2.32</t>
  </si>
  <si>
    <t>Реконструкция ВЛ-0,4кВ №2 от ТП №308, опора №29: Челяб.обл., Чебаркульский район, п.Кумысный</t>
  </si>
  <si>
    <t>Исламов Р.Н.</t>
  </si>
  <si>
    <t>Обосновывающие материалы по ТП_2014/ЗЭС/Реконструкция/Хозспособ/ХС_019</t>
  </si>
  <si>
    <t>1.2.33</t>
  </si>
  <si>
    <t>Реконструкция "Воздушная линия-0,4 кВ ТП №33 фидер ""Население лесхоза" (инв.№80976): Челяб.обл., г.Куса</t>
  </si>
  <si>
    <t>Сидоров Ю.М.</t>
  </si>
  <si>
    <t>Обосновывающие материалы по ТП_2014/ЗЭС/Реконструкция/Хозспособ/ХС_020</t>
  </si>
  <si>
    <t>1.2.34</t>
  </si>
  <si>
    <t>Реконструкция "Трансформатора  ТМ-180/6 №1 ТП №189" (инв. №78887): Челяб. обл., г.Златоуст</t>
  </si>
  <si>
    <t>СТЖ "Уреньга"</t>
  </si>
  <si>
    <t>Обосновывающие материалы по ТП_2014/ЗЭС/Реконструкция/Хозспособ/ХС_021</t>
  </si>
  <si>
    <t>1.2.35</t>
  </si>
  <si>
    <t>Реконструкция ВЛ-0,4кВ №2 от ТП №308, опора №35: Челяб.обл., Чебаркульский район, п.Кумысный</t>
  </si>
  <si>
    <t>Егоров А.С.</t>
  </si>
  <si>
    <t>Обосновывающие материалы по ТП_2014/ЗЭС/Реконструкция/Хозспособ/ХС_022</t>
  </si>
  <si>
    <t>1.2.36</t>
  </si>
  <si>
    <t>18.07.2012</t>
  </si>
  <si>
    <t>Агафонов Д.М.</t>
  </si>
  <si>
    <t>Обосновывающие материалы по ТП_2014/ЗЭС/Реконструкция/Хозспособ/ХС_023</t>
  </si>
  <si>
    <t>1.2.37</t>
  </si>
  <si>
    <t>Реконструкция ВЛ-0,4кВ №1 от ТП №71, опора №31: Челяб.обл., Чебаркульский район, с.Кундравы</t>
  </si>
  <si>
    <t>Богомолова М.А.</t>
  </si>
  <si>
    <t>Обосновывающие материалы по ТП_2014/ЗЭС/Реконструкция/Хозспособ/ХС_024</t>
  </si>
  <si>
    <t>1.2.38</t>
  </si>
  <si>
    <t>Реконструкция "Воздушной линии 0,4кВ ТП №20 фидер ул.Юбилейная " (инв.№81087): Челяб.обл., г.Куса</t>
  </si>
  <si>
    <t>Лысяков Ю.А.</t>
  </si>
  <si>
    <t>Обосновывающие материалы по ТП_2014/ЗЭС/Реконструкция/Хозспособ/ХС_025</t>
  </si>
  <si>
    <t>1.2.39</t>
  </si>
  <si>
    <t>Реконструкция "Воздушной линии-0,4 кВ от п/ст 35/6 кВ "ММК" (ф. "Рабочий поселок") до ул. Лесная,Рабочая, Ключевая п.Уртюшка" (инв.№80695): Челябинская область, Кусинский р-н, с.Медведевка</t>
  </si>
  <si>
    <t>23.08.2012</t>
  </si>
  <si>
    <t>Русин А.В.</t>
  </si>
  <si>
    <t>Обосновывающие материалы по ТП_2014/ЗЭС/Реконструкция/Хозспособ/ХС_026</t>
  </si>
  <si>
    <t>1.2.40</t>
  </si>
  <si>
    <t>Реконструкция ВЛ-0,4кВ №2 от ТП №23, опора №25: Челяб.обл., Чебаркульский р-он, с.Непряхино</t>
  </si>
  <si>
    <t>Ботова Е.М.</t>
  </si>
  <si>
    <t>Обосновывающие материалы по ТП_2014/ЗЭС/Реконструкция/Хозспособ/ХС_027</t>
  </si>
  <si>
    <t>1.2.41</t>
  </si>
  <si>
    <t>Реконструкция "МТП-43 Райпо, ул.Усть-Катавская, за стадионом" (инв. №80001): Челябинская обл., г.Катав-Ивановск</t>
  </si>
  <si>
    <t>ИП Емельянов С.П.</t>
  </si>
  <si>
    <t>Обосновывающие материалы по ТП_2014/ЗЭС/Реконструкция/Хозспособ/ХС_028</t>
  </si>
  <si>
    <t>1.2.42</t>
  </si>
  <si>
    <t>Реконструкция "ВЛ-0,4кВ от ТП №41 до.ул.Заречной, 25; от ул.Заречной, 20 до ул.Речной, 5; от т.4 до гаражей"  (инв. № 80040): Челяб.обл., г.Катав-Ивановск</t>
  </si>
  <si>
    <t>Кодаевская Р.Х.</t>
  </si>
  <si>
    <t>Обосновывающие материалы по ТП_2014/ЗЭС/Реконструкция/Хозспособ/ХС_029</t>
  </si>
  <si>
    <t>1.2.43</t>
  </si>
  <si>
    <t>Гильманов Р.З.</t>
  </si>
  <si>
    <t>Обосновывающие материалы по ТП_2014/ЗЭС/Реконструкция/Хозспособ/ХС_030</t>
  </si>
  <si>
    <t>1.2.44</t>
  </si>
  <si>
    <t>Реконструкция ВЛ-0,4кВ №2 от ТП №22, опора №6: Челяб.обл., Чебаркульский район, с.Непряхино</t>
  </si>
  <si>
    <t>Буланова Е.О.</t>
  </si>
  <si>
    <t>Обосновывающие материалы по ТП_2014/ЗЭС/Реконструкция/Хозспособ/ХС_031</t>
  </si>
  <si>
    <t>1.2.45</t>
  </si>
  <si>
    <t>Реконструкция «Оборудование ТП №90, территория горбольницы» (инв № 79188)6 г.Златоуст</t>
  </si>
  <si>
    <t>СНТ "Медик-3"</t>
  </si>
  <si>
    <t>Обосновывающие материалы по ТП_2014/ЗЭС/Реконструкция/Хозспособ/ХС_032</t>
  </si>
  <si>
    <t>1.2.46</t>
  </si>
  <si>
    <t>Реконструкция ВЛ-0,4кВ №1 от ТП №255, опора №2: Челяб. обл., Чебаркульский р-он., с.Непряхино</t>
  </si>
  <si>
    <t>Мастюкина Н.С.</t>
  </si>
  <si>
    <t>Обосновывающие материалы по ТП_2014/ЗЭС/Реконструкция/Хозспособ/ХС_033</t>
  </si>
  <si>
    <t>1.2.47</t>
  </si>
  <si>
    <t>Реконструкция ВЛ-0,4кВ №3 от ТП №503, опора №12: Челяб.обл., Чебаркульский р-он., с.Непряхино</t>
  </si>
  <si>
    <t>Арешкин А.С.</t>
  </si>
  <si>
    <t>Обосновывающие материалы по ТП_2014/ЗЭС/Реконструкция/Хозспособ/ХС_034</t>
  </si>
  <si>
    <t>1.2.48</t>
  </si>
  <si>
    <t xml:space="preserve">Реконструкция "ВЛ-0,4кВ Тюлюк" </t>
  </si>
  <si>
    <t>Мирошниченко А.В.</t>
  </si>
  <si>
    <t>Обосновывающие материалы по ТП_2014/ЗЭС/Реконструкция/Хозспособ/ХС_035</t>
  </si>
  <si>
    <t>1.2.49</t>
  </si>
  <si>
    <t>Пекач С.П.</t>
  </si>
  <si>
    <t>Обосновывающие материалы по ТП_2014/ЗЭС/Реконструкция/Хозспособ/ХС_036</t>
  </si>
  <si>
    <t>1.2.50</t>
  </si>
  <si>
    <t>Реконструкция "ВЛ-0,4кВ ул.Тараканова д.3 до д.35; от ТП №53 до ул. Тараканова, 37; от ТП №53 до ул. Тараканова, 83; ул.Тараканова 88 до д.138; ул.Ленина, 128 до ул.Тараканова, 138; ул.Тараканова, 145 до д.155, от д.42 до д.34; ул.Тараканова, 138 до ул.К.Маркса, 165" (инв. №80039): Челяб.обл., г.Катав-Ивановск</t>
  </si>
  <si>
    <t>ООО "Развитие"</t>
  </si>
  <si>
    <t>Обосновывающие материалы по ТП_2014/ЗЭС/Реконструкция/Хозспособ/ХС_037</t>
  </si>
  <si>
    <t>1.2.51</t>
  </si>
  <si>
    <t>Реконструкция ВЛ-0,4кВ №1 от ТП №302, опора №11: Челяб.обл., Чебаркульский район, д.Нижние Караси</t>
  </si>
  <si>
    <t>Дряхлова Н.Г.</t>
  </si>
  <si>
    <t>Обосновывающие материалы по ТП_2014/ЗЭС/Реконструкция/Хозспособ/ХС_038</t>
  </si>
  <si>
    <t>1.2.52</t>
  </si>
  <si>
    <t>Захарова Т.М.</t>
  </si>
  <si>
    <t>Обосновывающие материалы по ТП_2014/ЗЭС/Реконструкция/Хозспособ/ХС_039</t>
  </si>
  <si>
    <t>1.2.53</t>
  </si>
  <si>
    <t>Реконструкция ВЛ-0,4кВ №3 от ТП №26 на опоре №7: Челяб.обл., Чебаркульский р-он, с.Непряхино</t>
  </si>
  <si>
    <t>Соснина В.Е.</t>
  </si>
  <si>
    <t>Обосновывающие материалы по ТП_2014/ЗЭС/Реконструкция/Хозспособ/ХС_040</t>
  </si>
  <si>
    <t>1.2.54</t>
  </si>
  <si>
    <t>Реконструкция "ЛЭП-0,4кВ с.Ёлкино" (инв. №77988): Саткинский р-он., д.Сикиязтамак</t>
  </si>
  <si>
    <t>Махов М.А.</t>
  </si>
  <si>
    <t>Обосновывающие материалы по ТП_2014/ЗЭС/Реконструкция/Хозспособ/ХС_041</t>
  </si>
  <si>
    <t>1.2.55</t>
  </si>
  <si>
    <t>Реконструкция "ЛЭП-0,4кВ, с.В.Караси" (инв. №77329): Чебаркульский р-он., д.Верхние Караси</t>
  </si>
  <si>
    <t>Соловьев В.Б.</t>
  </si>
  <si>
    <t>Обосновывающие материалы по ТП_2014/ЗЭС/Реконструкция/Хозспособ/ХС_042</t>
  </si>
  <si>
    <t>1.2.56</t>
  </si>
  <si>
    <t>Реконструкция "ЛЭП-0,4кВ с.Ярославка"</t>
  </si>
  <si>
    <t>Маликов А.М.</t>
  </si>
  <si>
    <t>Обосновывающие материалы по ТП_2014/ЗЭС/Реконструкция/Хозспособ/ХС_043</t>
  </si>
  <si>
    <t>1.2.57</t>
  </si>
  <si>
    <t>Реконструкция "ЛЭП-0,4кВ, с.Ярославка"</t>
  </si>
  <si>
    <t>Маликова А.Г.</t>
  </si>
  <si>
    <t>Обосновывающие материалы по ТП_2014/ЗЭС/Реконструкция/Хозспособ/ХС_044</t>
  </si>
  <si>
    <t>1.2.58</t>
  </si>
  <si>
    <t>Реконструкция "Трансформатора ТМ-100/6 №1 ТП№264" (инв. №79001): Челяб.обл., г.Златоуст</t>
  </si>
  <si>
    <t>Баталов О.Б.</t>
  </si>
  <si>
    <t>Обосновывающие материалы по ТП_2014/ЗЭС/Реконструкция/Хозспособ/ХС_045</t>
  </si>
  <si>
    <t>1.2.59</t>
  </si>
  <si>
    <t>Реконструкция ВЛ-0,4кВ №2 от ТП №27 на опоре №22: Челяб.обл., Чебаркульский р-он., д.Верхние Караси</t>
  </si>
  <si>
    <t>Степанов Е.С.</t>
  </si>
  <si>
    <t>Обосновывающие материалы по ТП_2014/ЗЭС/Реконструкция/Хозспособ/ХС_046</t>
  </si>
  <si>
    <t>1.2.60</t>
  </si>
  <si>
    <t>Реконструкция ВЛ-0,4кВ №1 от ТП №30 на опоре №40: Челяб.обл., Чебаркульский р-он, с.Непряхино</t>
  </si>
  <si>
    <t>Родюков А.В.</t>
  </si>
  <si>
    <t>Обосновывающие материалы по ТП_2014/ЗЭС/Реконструкция/Хозспособ/ХС_047</t>
  </si>
  <si>
    <t>1.2.61</t>
  </si>
  <si>
    <t>Реконструкция "ВЛ-0,4кВ от ул.Революционной, 10 до ул.Рабочей, 16; ул.Рабочая от д. 2 до д.34" (инв. №80061): Челяб.обл., г.Катав-Ивановск</t>
  </si>
  <si>
    <t>Кузнецов С.И.</t>
  </si>
  <si>
    <t>Обосновывающие материалы по ТП_2014/ЗЭС/Реконструкция/Хозспособ/ХС_048</t>
  </si>
  <si>
    <t>1.2.62</t>
  </si>
  <si>
    <t>Реконструкция ВЛ-0,4кВ №2 от ТП №41 на опоре №50: Челяб.обл., Чебаркульский р-он., с.Кундравы</t>
  </si>
  <si>
    <t>Дурманова М.Т.</t>
  </si>
  <si>
    <t>Обосновывающие материалы по ТП_2014/ЗЭС/Реконструкция/Хозспособ/ХС_049</t>
  </si>
  <si>
    <t>1.2.63</t>
  </si>
  <si>
    <t>Реконструкция "ВЛ-0,4кВ отТП №41 до ул.Дачной , 2; от ул.Дачной, 12 до т.6; ул.Дачной, 20 до ул.Литейной, 14; ул.Морозова, 2б до д.26; ул.2-я Матросова, 20 до д.2 от д.22 до д.24; ул.Матросова от д.22 до д.2, от д.29 до д.47; от ул.Морозова, 26 до ул.2-ой Матросовой, 11" (инв. №80045): Челяб.обл., г.Катав-Ивановск</t>
  </si>
  <si>
    <t>Кочкин В.Н.</t>
  </si>
  <si>
    <t>Обосновывающие материалы по ТП_2014/ЗЭС/Реконструкция/Хозспособ/ХС_050</t>
  </si>
  <si>
    <t>1.2.64</t>
  </si>
  <si>
    <t>Реконструкция "ЛЭП-0,4кВ с.Алексеевка" (инв. №78005): Челябинская обл., Саткинский р-он., д.Алексеевка</t>
  </si>
  <si>
    <t>Рыженкова Т.И.</t>
  </si>
  <si>
    <t>Обосновывающие материалы по ТП_2014/ЗЭС/Реконструкция/Хозспособ/ХС_051</t>
  </si>
  <si>
    <t>1.2.65</t>
  </si>
  <si>
    <t>Реконструкция РУ-0,4кВ гр.№7 ТП №19: Челяб.обл., г.Златоуст</t>
  </si>
  <si>
    <t>10.07.2013</t>
  </si>
  <si>
    <t>ИП Накашидзе А.Х.</t>
  </si>
  <si>
    <t>Обосновывающие материалы по ТП_2014/ЗЭС/Реконструкция/Хозспособ/ХС_052</t>
  </si>
  <si>
    <t>1.2.66</t>
  </si>
  <si>
    <t>Реконструкция "ЛЭП-0,4кВ с.Варламово" (инв. №77389): Челяб.обл., Чебяркульский р-он., с.Варламово</t>
  </si>
  <si>
    <t>Хайдуков В.А.</t>
  </si>
  <si>
    <t>Обосновывающие материалы по ТП_2014/ЗЭС/Реконструкция/Хозспособ/ХС_053</t>
  </si>
  <si>
    <t>1.2.67</t>
  </si>
  <si>
    <t>Реконструкция ВЛ-0,4кВ №2 от ТП №212 на опоре №15: Челяб.обл., Уйский р-он, с.Уйское</t>
  </si>
  <si>
    <t>Михайлов А.С.</t>
  </si>
  <si>
    <t>Обосновывающие материалы по ТП_2014/ЗЭС/Реконструкция/Хозспособ/ХС_054</t>
  </si>
  <si>
    <t>1.2.68</t>
  </si>
  <si>
    <t>Реконструкция ВЛ-0,4кВ №3 от ТП №43 на опоре №7:  Челяб.обл., Чебаркульский р-он., с.Кундравы</t>
  </si>
  <si>
    <t>Мещеряков А.П.</t>
  </si>
  <si>
    <t>Обосновывающие материалы по ТП_2014/ЗЭС/Реконструкция/Хозспособ/ХС_055</t>
  </si>
  <si>
    <t>1.2.69</t>
  </si>
  <si>
    <t>Реконструкция "ВЛ-0,4кВ от ТП №4 п.Ключи "Котелная быт"" (инв. №79725): Чебаркульский р-он., п.Ключи</t>
  </si>
  <si>
    <t>УЗО администрации Чебаркулского Муниципального района</t>
  </si>
  <si>
    <t>Обосновывающие материалы по ТП_2014/ЗЭС/Реконструкция/Хозспособ/ХС_056</t>
  </si>
  <si>
    <t>1.2.70</t>
  </si>
  <si>
    <t>Реконструкция "ВЛИ-0,4кВ №4 от ТП №21" (инв. №182619): Челяб.обл., г.Юрюзань</t>
  </si>
  <si>
    <t>ООО "Гран-Пласт"</t>
  </si>
  <si>
    <t>Обосновывающие материалы по ТП_2014/ЗЭС/Реконструкция/Хозспособ/ХС_057</t>
  </si>
  <si>
    <t>1.2.71</t>
  </si>
  <si>
    <t>Реконструкция ВЛ-0,4кВ ул.Чапаева, Дачная</t>
  </si>
  <si>
    <t>Королев А.П.</t>
  </si>
  <si>
    <t>Обосновывающие материалы по ТП_2014/ЗЭС/Реконструкция/Хозспособ/ХС_058</t>
  </si>
  <si>
    <t>1.2.72</t>
  </si>
  <si>
    <t>Реконструкция ВЛ-0,4кВ №1 на опоре №29 от ТП №428: Чебаркульский р-он., с.Непряхино</t>
  </si>
  <si>
    <t>Петрова Н.Н.</t>
  </si>
  <si>
    <t>Обосновывающие материалы по ТП_2014/ЗЭС/Реконструкция/Хозспособ/ХС_059</t>
  </si>
  <si>
    <t>1.2.73</t>
  </si>
  <si>
    <t>реконструкция "Трансформатор ТМ-630/6 №1 ТП №335" (инв. №78996): Челяб.обл., г.Златоуст</t>
  </si>
  <si>
    <t>Аракчеева Е.Ю.</t>
  </si>
  <si>
    <t>Обосновывающие материалы по ТП_2014/ЗЭС/Реконструкция/Хозспособ/ХС_060</t>
  </si>
  <si>
    <t>1.2.74</t>
  </si>
  <si>
    <t>Реконструкция РУ-0,4кВ ТП №221: Челяб.обл., г.Златоуст</t>
  </si>
  <si>
    <t>ФГБУ "Национальный парк "Таганай""</t>
  </si>
  <si>
    <t>Обосновывающие материалы по ТП_2014/ЗЭС/Реконструкция/Хозспособ/ХС_061</t>
  </si>
  <si>
    <t>1.2.75</t>
  </si>
  <si>
    <t>Реконструкция "ЛЭП-0,4кВ с.Ваняшкино" (инв. №77975): Челяб.обл., Саткинский р-он., р.п. Межевой</t>
  </si>
  <si>
    <t>Горбанюк Е.Ю.</t>
  </si>
  <si>
    <t>Обосновывающие материалы по ТП_2014/ЗЭС/Реконструкция/Хозспособ/ХС_062</t>
  </si>
  <si>
    <t>1.2.76</t>
  </si>
  <si>
    <t>Реконструкция "Нежилого здания ТП №51" (инв. №90943): Челяб.обл., г.Сатка</t>
  </si>
  <si>
    <t>ИП Малухин А.А.</t>
  </si>
  <si>
    <t>Обосновывающие материалы по ТП_2014/ЗЭС/Реконструкция/Хозспособ/ХС_063</t>
  </si>
  <si>
    <t>1.2.77</t>
  </si>
  <si>
    <t>Реконструкция "ЛЭП-0,4кВ с.Каскыново" (инв. №75492): Челяб.обл., Кусинский р-он., д.Каскыново</t>
  </si>
  <si>
    <t>Юсупов М.Ф.</t>
  </si>
  <si>
    <t>Обосновывающие материалы по ТП_2014/ЗЭС/Реконструкция/Хозспособ/ХС_064</t>
  </si>
  <si>
    <t>1.2.78</t>
  </si>
  <si>
    <t>Реконструкция "Воздушной линии 0,4кВ</t>
  </si>
  <si>
    <t>Ермакова К.С.</t>
  </si>
  <si>
    <t>Обосновывающие материалы по ТП_2014/ЗЭС/Реконструкция/Хозспособ/ХС_065</t>
  </si>
  <si>
    <t>1.2.79</t>
  </si>
  <si>
    <t>Реконструкция ВЛ-0,4кВ №4 на опоре №5 от ТП №23: Чебаркульский р-он., с.Непряхино</t>
  </si>
  <si>
    <t>Кутейников И.А.</t>
  </si>
  <si>
    <t>Обосновывающие материалы по ТП_2014/ЗЭС/Реконструкция/Хозспособ/ХС_066</t>
  </si>
  <si>
    <t>1.2.80</t>
  </si>
  <si>
    <t>Реконструкция ВЛ-0,4кВ №1 от ТП №45 опора №22: Челяб.обл., Чебаркульский р-он., с.Кундравы</t>
  </si>
  <si>
    <t>Будагян А.Б.</t>
  </si>
  <si>
    <t>Обосновывающие материалы по ТП_2014/ЗЭС/Реконструкция/Хозспособ/ХС_067</t>
  </si>
  <si>
    <t>1.2.81</t>
  </si>
  <si>
    <t xml:space="preserve">Реконструкция "ВЛ-0,4кВ Ашинский р-он., п.Ук" (инв. №79677): Ашинский р-он., п.Ук </t>
  </si>
  <si>
    <t>Рамут А.В.</t>
  </si>
  <si>
    <t>Обосновывающие материалы по ТП_2014/ЗЭС/Реконструкция/Хозспособ/ХС_068</t>
  </si>
  <si>
    <t>1.2.82</t>
  </si>
  <si>
    <t>Реконструкция "Воздушной линии 0,4кВ пос.Тундуш" (инв. №79440): Челяб.обл., г.Златоуст, п.Тундуш</t>
  </si>
  <si>
    <t>Мухамадьяров В.А.</t>
  </si>
  <si>
    <t>Обосновывающие материалы по ТП_2014/ЗЭС/Реконструкция/Хозспособ/ХС_069</t>
  </si>
  <si>
    <t>1.2.83</t>
  </si>
  <si>
    <t>Реконструкция ВЛ-0,4кВ №3 на опоре №14 от ТП №503: Чебаркульский р-он., с.Непряхино</t>
  </si>
  <si>
    <t>Максакова И.В.</t>
  </si>
  <si>
    <t>Обосновывающие материалы по ТП_2014/ЗЭС/Реконструкция/Хозспособ/ХС_070</t>
  </si>
  <si>
    <t>1.2.84</t>
  </si>
  <si>
    <t>ВЛИ-0,4кВ от РУ-0,4кВ гр. №4 ТП №506: Чебаркульский район, с.Варламово</t>
  </si>
  <si>
    <t>ТД «Варламовская СХТ»</t>
  </si>
  <si>
    <t>Обосновывающие материалы по ТП_2014/ЗЭС/Реконструкция/Хозспособ/ХС_071</t>
  </si>
  <si>
    <t>1.2.85</t>
  </si>
  <si>
    <t>Реконструкция "ЛЭП-0,4кВ с.Айлино" (инв. №77976): Саткинский р-он., с.Айлино</t>
  </si>
  <si>
    <t>Мальцева Г.А.</t>
  </si>
  <si>
    <t>Обосновывающие материалы по ТП_2014/ЗЭС/Реконструкция/Хозспособ/ХС_072</t>
  </si>
  <si>
    <t>1.2.86</t>
  </si>
  <si>
    <t>Реконструкция "ВЛИ-0,4кВ от КТПН-255"</t>
  </si>
  <si>
    <t>Гидревич В.К.</t>
  </si>
  <si>
    <t>Обосновывающие материалы по ТП_2014/ЗЭС/Реконструкция/Хозспособ/ХС_073</t>
  </si>
  <si>
    <t>1.2.87</t>
  </si>
  <si>
    <t>Реконструкция "Оборудования ТП №28, 3м/р-н, 11" (инв. №79143): г.Златоуст</t>
  </si>
  <si>
    <t>ИП Сурков Е.Ю.</t>
  </si>
  <si>
    <t>Обосновывающие материалы по ТП_2014/ЗЭС/Реконструкция/Хозспособ/ХС_074</t>
  </si>
  <si>
    <t>1.2.88</t>
  </si>
  <si>
    <t>Реконструкция "ЛЭП-0,4кВ с.Бишкиль" (инв. №77287): Чебаркульский р-он., п.Бишкиль</t>
  </si>
  <si>
    <t>Фоминых Г.А.</t>
  </si>
  <si>
    <t>Обосновывающие материалы по ТП_2014/ЗЭС/Реконструкция/Хозспособ/ХС_075</t>
  </si>
  <si>
    <t>1.2.89</t>
  </si>
  <si>
    <t>Реконструкция ВЛ-0,4кВ №3 на опоре №6 от ТП №98: Уйский р-он., с.Уйское</t>
  </si>
  <si>
    <t>ИП Ярина С.А.</t>
  </si>
  <si>
    <t>Обосновывающие материалы по ТП_2014/ЗЭС/Реконструкция/Хозспособ/ХС_076</t>
  </si>
  <si>
    <t>1.2.90</t>
  </si>
  <si>
    <t>Реконструкция "Водушной линии 0,4кВ ТП №15 фидер ул.Литейная, Есенина" (инв. №80992): г.Куса</t>
  </si>
  <si>
    <t>Гариев Ф.А.</t>
  </si>
  <si>
    <t>Обосновывающие материалы по ТП_2014/ЗЭС/Реконструкция/Хозспособ/ХС_077</t>
  </si>
  <si>
    <t>1.2.91</t>
  </si>
  <si>
    <t>Реконструкция "ЛЭП-0,4кВ с.Кундравы" (инв. №77297): Чебаркульский р-он., с.Кундравы</t>
  </si>
  <si>
    <t xml:space="preserve"> 04.10.2013</t>
  </si>
  <si>
    <t>Арсенов С.В.</t>
  </si>
  <si>
    <t>Обосновывающие материалы по ТП_2014/ЗЭС/Реконструкция/Хозспособ/ХС_078</t>
  </si>
  <si>
    <t>1.2.92</t>
  </si>
  <si>
    <t>Реконструкция "ЛЭП-0,4кВ, с.Уйское" (инв. №76429): Уйский р-он., с.Уйское</t>
  </si>
  <si>
    <t>Кашигин О.А.</t>
  </si>
  <si>
    <t>Обосновывающие материалы по ТП_2014/ЗЭС/Реконструкция/Хозспособ/ХС_079</t>
  </si>
  <si>
    <t>1.2.93</t>
  </si>
  <si>
    <t>Реконструкция "Воздушная линия 0,4кВ КТПн №18 до ул.Кр.Горка 2-34, 1-33, Горького, Матросова" (инв. №80865): Кусинский р-он., р.п.Магнитка</t>
  </si>
  <si>
    <t>Старков К.С.</t>
  </si>
  <si>
    <t>Обосновывающие материалы по ТП_2014/ЗЭС/Реконструкция/Хозспособ/ХС_080</t>
  </si>
  <si>
    <t>1.2.94</t>
  </si>
  <si>
    <t xml:space="preserve">Реконструкция "ВЛ-0,4кВ от ТП №54" (инр. №80418): Уйский р-он., п.Октябрьский54" </t>
  </si>
  <si>
    <t>Уткина Т.А.</t>
  </si>
  <si>
    <t>Обосновывающие материалы по ТП_2014/ЗЭС/Реконструкция/Хозспособ/ХС_081</t>
  </si>
  <si>
    <t>1.2.95</t>
  </si>
  <si>
    <t>Реконструкция "ВЛ-0,4кВ Меседа" (инв. №80314): Катав-Ивановский р-он., с.Меседа</t>
  </si>
  <si>
    <t>Лысов А.Т.</t>
  </si>
  <si>
    <t>Обосновывающие материалы по ТП_2014/ЗЭС/Реконструкция/Хозспособ/ХС_082</t>
  </si>
  <si>
    <t>1.2.96</t>
  </si>
  <si>
    <t>Реконструкция "ЛЭП-0,4 кВ с. Смородинка"</t>
  </si>
  <si>
    <t>6200005707</t>
  </si>
  <si>
    <t>08.10.2013</t>
  </si>
  <si>
    <t>Хафизов А.Р.</t>
  </si>
  <si>
    <t>Обосновывающие материалы по ТП_2014/ЗЭС/Реконструкция/Хозспособ/ХС_083</t>
  </si>
  <si>
    <t>1.2.97</t>
  </si>
  <si>
    <t>Реконструкция РУ-0,4кВ ТП №108: г.Сатка</t>
  </si>
  <si>
    <t>ООО "Магсибтранс"</t>
  </si>
  <si>
    <t>Обосновывающие материалы по ТП_2014/ЗЭС/Реконструкция/Хозспособ/ХС_084</t>
  </si>
  <si>
    <t>1.2.98</t>
  </si>
  <si>
    <t>Реконструкция "Воздушной линии 0,4кВ ТП №5 фидер ул.Спартак" (инв. №81082): г.Куса</t>
  </si>
  <si>
    <t>Пискунова В.В.</t>
  </si>
  <si>
    <t>Обосновывающие материалы по ТП_2014/ЗЭС/Реконструкция/Хозспособ/ХС_085</t>
  </si>
  <si>
    <t>1.2.99</t>
  </si>
  <si>
    <t>Реконструкция ВЛ-0,4кВ №2 на опоре №23от ТП №23: Чебаркульский р-он., с.Непряхино</t>
  </si>
  <si>
    <t>31.10.2013</t>
  </si>
  <si>
    <t>Купцов В.П.</t>
  </si>
  <si>
    <t>Обосновывающие материалы по ТП_2014/ЗЭС/Реконструкция/Хозспособ/ХС_086</t>
  </si>
  <si>
    <t>1.2.100</t>
  </si>
  <si>
    <t>Реконструкция "Воздушной линии 0,4кВ от опоры по ул.Суворова до ул.Лесная 7-14 с.Медведевка" (инв. №80700): Кусинский р-он., п.Уртюшка</t>
  </si>
  <si>
    <t>Дурегин К.А.</t>
  </si>
  <si>
    <t>Обосновывающие материалы по ТП_2014/ЗЭС/Реконструкция/Хозспособ/ХС_087</t>
  </si>
  <si>
    <t>1.2.101</t>
  </si>
  <si>
    <t>Реконструкция "Воздушной линии 0,4кВ от ТП №492 до щита потребителя" (инв. №79887): г.Миасс, с.Устиново</t>
  </si>
  <si>
    <t>Стеняхин С.Н.,</t>
  </si>
  <si>
    <t>Обосновывающие материалы по ТП_2014/ЗЭС/Реконструкция/Хозспособ/ХС_088</t>
  </si>
  <si>
    <t>1.2.102</t>
  </si>
  <si>
    <t>Реконструкция "ЛЭП-0,4кВ, с.Шахматово" (инв. №77398): Чебаркульский р-он., с.Шахматово</t>
  </si>
  <si>
    <t>Домовитова Н.Н.</t>
  </si>
  <si>
    <t>Обосновывающие материалы по ТП_2014/ЗЭС/Реконструкция/Хозспособ/ХС_089</t>
  </si>
  <si>
    <t>1.2.103</t>
  </si>
  <si>
    <t>Реконструкция ВЛ-0,4кВ №5 на опоре №7 ТП №503: Чебаркульский р-он., с.Непряхино</t>
  </si>
  <si>
    <t>Лифенцов В.И.</t>
  </si>
  <si>
    <t>Обосновывающие материалы по ТП_2014/ЗЭС/Реконструкция/Хозспособ/ХС_090</t>
  </si>
  <si>
    <t>1.2.104</t>
  </si>
  <si>
    <t>Реконструкция "ЛЭП-0,4кВ с.Серпиевка"</t>
  </si>
  <si>
    <t>Администрация Серпиевского с/п</t>
  </si>
  <si>
    <t>Обосновывающие материалы по ТП_2014/ЗЭС/Реконструкция/Хозспособ/ХС_091</t>
  </si>
  <si>
    <t>1.2.105</t>
  </si>
  <si>
    <t>Реконструкция ВЛ-0,4кВ №2 на опоре №46 от ТП №179: Чебаркульский р-он., с.Непряхино</t>
  </si>
  <si>
    <t>Крылов А.В.</t>
  </si>
  <si>
    <t>Обосновывающие материалы по ТП_2014/ЗЭС/Реконструкция/Хозспособ/ХС_092</t>
  </si>
  <si>
    <t>1.2.106</t>
  </si>
  <si>
    <t>Реконструкция "ВЛ-0,4кВ от ТП №25 до ул.Подлесной,2;ул.Подлесная от д.54 до д.74;от ул.Подлесной,42 до ул.Чкалова,52;ул.Чкалова от д.34 до д.20;от ул.Подлесной,16 до ул.Щорса,6а;ул.Щорса от д.1а до д.10;ул.Чкалова от д.16 до д.2; ул.Подлесная от д.80 до д.34" (инв. №80058): г.Катав-Ивановск</t>
  </si>
  <si>
    <t>Баранова С.Н.</t>
  </si>
  <si>
    <t>Обосновывающие материалы по ТП_2014/ЗЭС/Реконструкция/Хозспособ/ХС_093</t>
  </si>
  <si>
    <t>1.2.107</t>
  </si>
  <si>
    <t>Обосновывающие материалы по ТП_2014/ЗЭС/Реконструкция/Хозспособ/ХС_094</t>
  </si>
  <si>
    <t>1.2.108</t>
  </si>
  <si>
    <t>Реконструкция "ВЛ-0,4 кВ Ашинский район, п.Ук" (инв. №79677):Ашинский р-н, п. Ук</t>
  </si>
  <si>
    <t>6200005913</t>
  </si>
  <si>
    <t>20.11.2013</t>
  </si>
  <si>
    <t>Лукьянов В.В.</t>
  </si>
  <si>
    <t>Обосновывающие материалы по ТП_2014/ЗЭС/Реконструкция/Хозспособ/ХС_095</t>
  </si>
  <si>
    <t>1.2.109</t>
  </si>
  <si>
    <t>Реконструкция "ЛЭП-0,4кВ с.Камбулат" (инв. №77334): Чебаркульский р-он., д.Камбулат</t>
  </si>
  <si>
    <t>Ковалев С.И.</t>
  </si>
  <si>
    <t>Обосновывающие материалы по ТП_2014/ЗЭС/Реконструкция/Хозспособ/ХС_096</t>
  </si>
  <si>
    <t>1.2.110</t>
  </si>
  <si>
    <t>Реконструкция ВЛ-0,4кВ №1 на опоре №3 ТП №206: Уйский р-он., с.Уйкое</t>
  </si>
  <si>
    <t>Мамедов Э.Н.</t>
  </si>
  <si>
    <t>Обосновывающие материалы по ТП_2014/ЗЭС/Реконструкция/Хозспособ/ХС_097</t>
  </si>
  <si>
    <t>1.2.111</t>
  </si>
  <si>
    <t>Реконструкция "Воздушной линии-0,4 кВ от КТПН №3 до ул.Пушкина, ул. Одинарная, Железнодорожная" (инв. №80850). :Кусинский р-н, р.п. Магнитка</t>
  </si>
  <si>
    <t>6200005985</t>
  </si>
  <si>
    <t>Обосновывающие материалы по ТП_2014/ЗЭС/Реконструкция/Хозспособ/ХС_098</t>
  </si>
  <si>
    <t>1.2.112</t>
  </si>
  <si>
    <t>Реконструкция  "Воздушной линии-0,4 кВ ТП №34 фидер КБО (инв. №81061): г.Куса</t>
  </si>
  <si>
    <t>Калганов А.Т.</t>
  </si>
  <si>
    <t>Обосновывающие материалы по ТП_2014/ЗЭС/Реконструкция/Хозспособ/ХС_099</t>
  </si>
  <si>
    <t>1.2.113</t>
  </si>
  <si>
    <t>Реконструкция ВЛ-0,4кВ №2 на опоре №23 от ТП №27: Чебаркульский р-н, д. Верхние Караси</t>
  </si>
  <si>
    <t>6200005991</t>
  </si>
  <si>
    <t>Кулиненко И.А.</t>
  </si>
  <si>
    <t>Обосновывающие материалы по ТП_2014/ЗЭС/Реконструкция/Хозспособ/ХС_100</t>
  </si>
  <si>
    <t>1.2.114</t>
  </si>
  <si>
    <t>Реконструкция ВЛ-0,4кВ №2 на опоре №23 от ТП №27: Чебаркульский р-н, д .Верхние Караси</t>
  </si>
  <si>
    <t>6200005992</t>
  </si>
  <si>
    <t>Кунцевич А.О.</t>
  </si>
  <si>
    <t>Обосновывающие материалы по ТП_2014/ЗЭС/Реконструкция/Хозспособ/ХС_101</t>
  </si>
  <si>
    <t>1.2.115</t>
  </si>
  <si>
    <t>Реконструкция "Трансформаторная подстанция КТП-181, с.Черное" (инв. №77538) г.Миасс, с.Черновское</t>
  </si>
  <si>
    <t>6200005993</t>
  </si>
  <si>
    <t>17.12.2013</t>
  </si>
  <si>
    <t>Якупов Г.А.</t>
  </si>
  <si>
    <t>Обосновывающие материалы по ТП_2014/ЗЭС/Реконструкция/Хозспособ/ХС_102</t>
  </si>
  <si>
    <t>1.2.116</t>
  </si>
  <si>
    <t>Реконструкция "ЛЭП-0,4кВ, с.Медведево" (инв. №77405): Чебаркульский р-н, с. Медведево</t>
  </si>
  <si>
    <t>Павлова Л.В.</t>
  </si>
  <si>
    <t>Обосновывающие материалы по ТП_2014/ЗЭС/Реконструкция/Хозспособ/ХС_103</t>
  </si>
  <si>
    <t>1.2.117</t>
  </si>
  <si>
    <t>Реконструкция ВЛ-0,4кВ №1 на опоре №29 от ТП №27: Чебаркульский р-н, д. Верхние Караси</t>
  </si>
  <si>
    <t>Кулаев И.А.</t>
  </si>
  <si>
    <t>Обосновывающие материалы по ТП_2014/ЗЭС/Реконструкция/Хозспособ/ХС_104</t>
  </si>
  <si>
    <t>1.2.118</t>
  </si>
  <si>
    <t>Реконструкция ВЛ-0,4кВ №1 на опоре №17 от ТП №428: Чебаркульский р-н, с.Непряхино</t>
  </si>
  <si>
    <t>Стебельская О.В.</t>
  </si>
  <si>
    <t>Обосновывающие материалы по ТП_2014/ЗЭС/Реконструкция/Хозспособ/ХС_105</t>
  </si>
  <si>
    <t>1.2.119</t>
  </si>
  <si>
    <t>Реконструкция "ВЛ-0,4кВ от ТП №15 до ул. К.Маркса, 1" (инв. №80202): г. Юрюзань</t>
  </si>
  <si>
    <t>ИП Кузнецова П.А.</t>
  </si>
  <si>
    <t>Обосновывающие материалы по ТП_2014/ЗЭС/Реконструкция/Хозспособ/ХС_106</t>
  </si>
  <si>
    <t>1.2.120</t>
  </si>
  <si>
    <t>Реконструкция  "Воздушной линии-0,4 кВ ТП №15 фидер ул. Правда (инв. №80989): г.Куса
Реконструкция "Нежилого здания - закрытая трансформаторная подстанция №15" (инв. №80932): г.Куса</t>
  </si>
  <si>
    <t>Шубенков С.А.</t>
  </si>
  <si>
    <t>Обосновывающие материалы по ТП_2014/ЗЭС/Реконструкция/Хозспособ/ХС_107</t>
  </si>
  <si>
    <t>1.2.121</t>
  </si>
  <si>
    <t>Реконструкция ЛЭП-0,4 кВ с.Медведево (инв. №77405), Челябинская область, Чебаркульский район, п. Бишкиль</t>
  </si>
  <si>
    <t>6200006027</t>
  </si>
  <si>
    <t>25.12.2013</t>
  </si>
  <si>
    <t>Новичева Н.Н.</t>
  </si>
  <si>
    <t>Обосновывающие материалы по ТП_2014/ЗЭС/Реконструкция/Хозспособ/ХС_108</t>
  </si>
  <si>
    <t>1.2.122</t>
  </si>
  <si>
    <t>Реконструкция "ЛЭП-0,4кВ, с.Травники" (инв. №77339): Чебаркульский р-н, с. Травники</t>
  </si>
  <si>
    <t>Архипов А.Н.</t>
  </si>
  <si>
    <t>Обосновывающие материалы по ТП_2014/ЗЭС/Реконструкция/Хозспособ/ХС_109</t>
  </si>
  <si>
    <t>1.2.123</t>
  </si>
  <si>
    <t>Реконструкция "ВЛ-0,4 кВ Ашинский р-н, п. Ук" (инв. №79677): Ашинский р-н, п. Ук</t>
  </si>
  <si>
    <t>Мухамадеев Д.Х.</t>
  </si>
  <si>
    <t>Обосновывающие материалы по ТП_2014/ЗЭС/Реконструкция/Хозспособ/ХС_110</t>
  </si>
  <si>
    <t>1.2.124</t>
  </si>
  <si>
    <t>Мухамадеев И.Х.</t>
  </si>
  <si>
    <t>Обосновывающие материалы по ТП_2014/ЗЭС/Реконструкция/Хозспособ/ХС_111</t>
  </si>
  <si>
    <t>1.2.125</t>
  </si>
  <si>
    <t>Реконструкция "ВЛ-0,4кВ ТП №37 фидер Молодежная вверх" (инв. №80629): г. Куса</t>
  </si>
  <si>
    <t>Гайнетдинова З.М.</t>
  </si>
  <si>
    <t>Обосновывающие материалы по ТП_2014/ЗЭС/Реконструкция/Хозспособ/ХС_112</t>
  </si>
  <si>
    <t>1.2.126</t>
  </si>
  <si>
    <t>Реконструкция "ЛЭП-0,4 кВ, с.Палкино"</t>
  </si>
  <si>
    <t>15.01.2014</t>
  </si>
  <si>
    <t>Челпанов Н.В.</t>
  </si>
  <si>
    <t>Обосновывающие материалы по ТП_2014/ЗЭС/Реконструкция/Хозспособ/ХС_113</t>
  </si>
  <si>
    <t>1.2.127</t>
  </si>
  <si>
    <t>Реконструкция "ЛЭП-0,4кВ, с.Аминево" (инв. №76499): Уйский р-н, с. Аминево</t>
  </si>
  <si>
    <t>Тажитдинова З.Г.</t>
  </si>
  <si>
    <t>Обосновывающие материалы по ТП_2014/ЗЭС/Реконструкция/Хозспособ/ХС_114</t>
  </si>
  <si>
    <t>1.2.128</t>
  </si>
  <si>
    <t>Отпайка 0,4кВ от опоры №25 ВЛ-0,4кВ №3 от ТП №110: Чебаркульский р-он., с.Пустозерово</t>
  </si>
  <si>
    <t>Захарова О.Ю.</t>
  </si>
  <si>
    <t>Обосновывающие материалы по ТП_2014/ЗЭС/Реконструкция/Хозспособ/ХС_115</t>
  </si>
  <si>
    <t>1.2.129</t>
  </si>
  <si>
    <t>Реконструкция ВЛ-0,4кВ №2 на опоре №29-1</t>
  </si>
  <si>
    <t>6200006091</t>
  </si>
  <si>
    <t>Хакимова М.Ш.</t>
  </si>
  <si>
    <t>Обосновывающие материалы по ТП_2014/ЗЭС/Реконструкция/Хозспособ/ХС_116</t>
  </si>
  <si>
    <t>1.2.130</t>
  </si>
  <si>
    <t>Реконструкция ВЛ-0,4кВ №3 на опоре №14 от ТП №43: Чебаркульский р-н, с. Кундравы</t>
  </si>
  <si>
    <t>6200006119</t>
  </si>
  <si>
    <t>Яковлева А.А.</t>
  </si>
  <si>
    <t>Обосновывающие материалы по ТП_2014/ЗЭС/Реконструкция/Хозспособ/ХС_117</t>
  </si>
  <si>
    <t>1.2.131</t>
  </si>
  <si>
    <t>Реконструкция "Воздушной линии-0,4 кВ от КТПН №30 до ул.Таганайская, ул. Свобода, ул. Володарского" (инв. №80848). Кусинский р-н, р.п. Магнитка</t>
  </si>
  <si>
    <t>13.02.2014</t>
  </si>
  <si>
    <t>Тишковец Е.А.</t>
  </si>
  <si>
    <t>Обосновывающие материалы по ТП_2014/ЗЭС/Реконструкция/Хозспособ/ХС_118</t>
  </si>
  <si>
    <t>1.2.132</t>
  </si>
  <si>
    <t>Реконструкция "ЛЭП-0,4 кВ пос. Тимирязев</t>
  </si>
  <si>
    <t>6200006246</t>
  </si>
  <si>
    <t>27.03.2014</t>
  </si>
  <si>
    <t>Кузина В.М.</t>
  </si>
  <si>
    <t>Обосновывающие материалы по ТП_2014/ЗЭС/Реконструкция/Хозспособ/ХС_119</t>
  </si>
  <si>
    <t>1.2.133</t>
  </si>
  <si>
    <t>Реконструкция "ЛЭП-0,4 кВ с. Устиново"</t>
  </si>
  <si>
    <t>04.04.2014</t>
  </si>
  <si>
    <t>Партина Е.П.</t>
  </si>
  <si>
    <t>Обосновывающие материалы по ТП_2014/ЗЭС/Реконструкция/Хозспособ/ХС_120</t>
  </si>
  <si>
    <t>1.2.134</t>
  </si>
  <si>
    <t>Реконструкция ВЛ-0,4кВ №2 от ТП №22, на опоре №36: Чебаркульский р-н, с.Непряхино</t>
  </si>
  <si>
    <t>6200006261</t>
  </si>
  <si>
    <t>23.07.2014</t>
  </si>
  <si>
    <t>Ткачуков Д.Б.</t>
  </si>
  <si>
    <t>Обосновывающие материалы по ТП_2014/ЗЭС/Реконструкция/Хозспособ/ХС_121</t>
  </si>
  <si>
    <t>1.2.135</t>
  </si>
  <si>
    <t>Реконструкция ВЛ-0,4 кВ №2 от ТП №308 на опоре №13, Челябинская область, Чебаркульский р-н, п.Кумысный</t>
  </si>
  <si>
    <t>Муртазина Т.Ф.</t>
  </si>
  <si>
    <t>Обосновывающие материалы по ТП_2014/ЗЭС/Реконструкция/Хозспособ/ХС_122</t>
  </si>
  <si>
    <t>1.2.136</t>
  </si>
  <si>
    <t>Реконструкция "Воздушной линии-0,4кВ от КТПн №36 до ул.К.Маркса, магазин 10" (инв. №80799):Кусинский р-н, р.п.Магнитка</t>
  </si>
  <si>
    <t>Общество с ограниченной ответственностью ПКП Гарант Строй</t>
  </si>
  <si>
    <t>Обосновывающие материалы по ТП_2014/ЗЭС/Реконструкция/Хозспособ/ХС_123</t>
  </si>
  <si>
    <t>1.2.137</t>
  </si>
  <si>
    <t>Реконструкция "Оборудования ТП №115, пр.Гагарина 1 линия, д..24" (инв. №79062), Челябинская область, г.Златоуст</t>
  </si>
  <si>
    <t>13.03.2014</t>
  </si>
  <si>
    <t>Давлетов А.Р.</t>
  </si>
  <si>
    <t>Обосновывающие материалы по ТП_2014/ЗЭС/Реконструкция/Хозспособ/ХС_124</t>
  </si>
  <si>
    <t>1.2.138</t>
  </si>
  <si>
    <t>Реконструкция "ЛЭП-0,4 кВ, с.Медведево"</t>
  </si>
  <si>
    <t>6200006301</t>
  </si>
  <si>
    <t>23.05.2014</t>
  </si>
  <si>
    <t>Сумина А.А.</t>
  </si>
  <si>
    <t>Обосновывающие материалы по ТП_2014/ЗЭС/Реконструкция/Хозспособ/ХС_125</t>
  </si>
  <si>
    <t>1.2.139</t>
  </si>
  <si>
    <t>Реконструкция ВЛ-0,4 кВ №2 от ТП №202 на опоре №13, Челябинская область, с.Уйское</t>
  </si>
  <si>
    <t>21.03.2014</t>
  </si>
  <si>
    <t>Ионова Н.А.</t>
  </si>
  <si>
    <t>Обосновывающие материалы по ТП_2014/ЗЭС/Реконструкция/Хозспособ/ХС_126</t>
  </si>
  <si>
    <t>1.2.140</t>
  </si>
  <si>
    <t>Реконструкция "ЛЭП-0,4 кВ с.Кундравы" (инв. №77297):Чебаркульский р-н, с.Кундравы</t>
  </si>
  <si>
    <t>6200006321</t>
  </si>
  <si>
    <t>Кадочников А.Э.</t>
  </si>
  <si>
    <t>Обосновывающие материалы по ТП_2014/ЗЭС/Реконструкция/Хозспособ/ХС_127</t>
  </si>
  <si>
    <t>1.2.141</t>
  </si>
  <si>
    <t>Реконструкция Воздушной линии 0,4 кВ ТП №17 фидер ул. Кр. Звезда (инв. №81078) (ВЛ-0,4 кВ ул. Красная Звезда от ТП №17): г. Куса</t>
  </si>
  <si>
    <t>6200006346</t>
  </si>
  <si>
    <t>30.04.2014</t>
  </si>
  <si>
    <t>Чистяков Н.А.</t>
  </si>
  <si>
    <t>Обосновывающие материалы по ТП_2014/ЗЭС/Реконструкция/Хозспособ/ХС_128</t>
  </si>
  <si>
    <t>1.2.142</t>
  </si>
  <si>
    <t>Реконструкция ЛЭП-0,4 кВ с. Камбулат (инв. №77344) (ВЛ-0,4 кВ №2 от ТП №182): Чебаркульский район, д.Камбулат</t>
  </si>
  <si>
    <t>6200006357</t>
  </si>
  <si>
    <t>08.04.2014</t>
  </si>
  <si>
    <t>Волынкин С.М.</t>
  </si>
  <si>
    <t>Обосновывающие материалы по ТП_2014/ЗЭС/Реконструкция/Хозспособ/ХС_129</t>
  </si>
  <si>
    <t>1.2.143</t>
  </si>
  <si>
    <t>Реконструкция Участка Воздушная линия 6 кВ ТП №39-ТП №17 на п/ст "Кусинские печи" (инв. №81049) (ВЛ-0,4 кВ Солнечная от ТП №61): Кусинский район, п. Кусинские Печи</t>
  </si>
  <si>
    <t>6200006425</t>
  </si>
  <si>
    <t>21.04.2014</t>
  </si>
  <si>
    <t>Сатонин М.П.</t>
  </si>
  <si>
    <t>Обосновывающие материалы по ТП_2014/ЗЭС/Реконструкция/Хозспособ/ХС_130</t>
  </si>
  <si>
    <t>1.2.144</t>
  </si>
  <si>
    <t>Реконструкция "МТП-13 ул.Белорецкая, у д. №2" (инв. №79995): г.Катав-Ивановск</t>
  </si>
  <si>
    <t>6200006439</t>
  </si>
  <si>
    <t>13.05.2014</t>
  </si>
  <si>
    <t>Волков Н.И.</t>
  </si>
  <si>
    <t>Обосновывающие материалы по ТП_2014/ЗЭС/Реконструкция/Хозспособ/ХС_131</t>
  </si>
  <si>
    <t>1.2.145</t>
  </si>
  <si>
    <t>Реконструкция "Воздушной линии 0,4 кВ ТП №20 фидер "ул. Юбилейная"" (инв. №81087): г.Куса</t>
  </si>
  <si>
    <t>Ватолина Л. Н.</t>
  </si>
  <si>
    <t>Обосновывающие материалы по ТП_2014/ЗЭС/Реконструкция/Хозспособ/ХС_132</t>
  </si>
  <si>
    <t>1.2.146</t>
  </si>
  <si>
    <t>Реконструкция "Воздушной линии 0,4 кВ ТП №39 фидер ул.Матросова" (инв. №81085): г.Куса</t>
  </si>
  <si>
    <t>6200006456</t>
  </si>
  <si>
    <t>25.04.2014</t>
  </si>
  <si>
    <t>Севостьянов А.В.</t>
  </si>
  <si>
    <t>Обосновывающие материалы по ТП_2014/ЗЭС/Реконструкция/Хозспособ/ХС_133</t>
  </si>
  <si>
    <t>1.2.147</t>
  </si>
  <si>
    <t>Реконструкция "ВЛ-0,4 кВ Ашинский район, п.Ук" (инв. №79677): Ашинский район, п.Ук</t>
  </si>
  <si>
    <t>6200006462</t>
  </si>
  <si>
    <t>Григорьева Н.В.</t>
  </si>
  <si>
    <t>Обосновывающие материалы по ТП_2014/ЗЭС/Реконструкция/Хозспособ/ХС_134</t>
  </si>
  <si>
    <t>1.2.148</t>
  </si>
  <si>
    <t>Реконструкция "ЛЭП-0,4 кВ пос. Тимирязевский" (инв. №77386) (ВЛ 0,4 кВ №2): Чебаркульский район, п.Тимирязевский</t>
  </si>
  <si>
    <t>6200006466</t>
  </si>
  <si>
    <t>26.05.2014</t>
  </si>
  <si>
    <t>Семенова С.В.</t>
  </si>
  <si>
    <t>Обосновывающие материалы по ТП_2014/ЗЭС/Реконструкция/Хозспособ/ХС_135</t>
  </si>
  <si>
    <t>1.2.149</t>
  </si>
  <si>
    <t>Реконструкция "ВЛ-0,4 кВ,  Ашинский район, п. Усть-Курышка" (инв. №79676) (ВЛ-0,4кВ №2) Ашинский р-н, п.Усть-Курышка</t>
  </si>
  <si>
    <t>6200006522</t>
  </si>
  <si>
    <t>Хафизова Н.В.</t>
  </si>
  <si>
    <t>Обосновывающие материалы по ТП_2014/ЗЭС/Реконструкция/Хозспособ/ХС_136</t>
  </si>
  <si>
    <t>1.2.150</t>
  </si>
  <si>
    <t>Реконструкция "ЛЭП-0,4 кВ пос. Атлян" (инв. №77252) (ВЛ 0,4 кВ №1): г. Миасс</t>
  </si>
  <si>
    <t>6200006534</t>
  </si>
  <si>
    <t>14.05.2014</t>
  </si>
  <si>
    <t>Вегеле Я.В.</t>
  </si>
  <si>
    <t>Обосновывающие материалы по ТП_2014/ЗЭС/Реконструкция/Хозспособ/ХС_137</t>
  </si>
  <si>
    <t>1.2.151</t>
  </si>
  <si>
    <t>Реконструкция "ЛЭП-0,4кВ, с. Петропавлов</t>
  </si>
  <si>
    <t>6200006538</t>
  </si>
  <si>
    <t>Пуртов С.В.</t>
  </si>
  <si>
    <t>Обосновывающие материалы по ТП_2014/ЗЭС/Реконструкция/Хозспособ/ХС_138</t>
  </si>
  <si>
    <t>1.2.152</t>
  </si>
  <si>
    <t>Реконструкция "ЛЭП-0,4 кВ с. Бишкиль" (инв. №77287) (ВЛ 0,4 кВ №4): Чебаркульский район, п.Бишкиль</t>
  </si>
  <si>
    <t>6200006593</t>
  </si>
  <si>
    <t>10.06.2014</t>
  </si>
  <si>
    <t>Дорофеев В.Г.</t>
  </si>
  <si>
    <t>Обосновывающие материалы по ТП_2014/ЗЭС/Реконструкция/Хозспособ/ХС_139</t>
  </si>
  <si>
    <t>1.2.153</t>
  </si>
  <si>
    <t>Реконструкция  "Оборудования ТП №14, пр. 30 лет Победы, 7" (инв. №79079). г.Златоуст</t>
  </si>
  <si>
    <t>6200006618</t>
  </si>
  <si>
    <t>24.06.2014</t>
  </si>
  <si>
    <t>Сгоян М.А.</t>
  </si>
  <si>
    <t>Обосновывающие материалы по ТП_2014/ЗЭС/Реконструкция/Хозспособ/ХС_140</t>
  </si>
  <si>
    <t>1.2.154</t>
  </si>
  <si>
    <t>Реконструкция ЛЭП-0,4 кВ с. Бишкиль (инв. №77287) (ВЛ-0,4 кВ №1 от ТП №249): Чебаркульский район, п. Бишкиль</t>
  </si>
  <si>
    <t>6200006670</t>
  </si>
  <si>
    <t>Чураев Т.Ф.</t>
  </si>
  <si>
    <t>Обосновывающие материалы по ТП_2014/ЗЭС/Реконструкция/Хозспособ/ХС_141</t>
  </si>
  <si>
    <t>1.2.155</t>
  </si>
  <si>
    <t>Реконструкция ЛЭП-0,4 кВ пос. Центральный (инв. № 75495) (ВЛ-0,4 кВ ул. Лесная): г. Златоуст, п. Центральный</t>
  </si>
  <si>
    <t>6200006737</t>
  </si>
  <si>
    <t>30.06.2014</t>
  </si>
  <si>
    <t>Гречишников С.Н.</t>
  </si>
  <si>
    <t>Обосновывающие материалы по ТП_2014/ЗЭС/Реконструкция/Хозспособ/ХС_142</t>
  </si>
  <si>
    <t>1.2.156</t>
  </si>
  <si>
    <t>Реконструкция ЛЭП-0,4 кВ с. Кундравы (инв. №77296) (ВЛ-0,4 кВ №2 от ТП №44): Чебаркульский район, с. Кундравы</t>
  </si>
  <si>
    <t>6200006771</t>
  </si>
  <si>
    <t>10.07.2014</t>
  </si>
  <si>
    <t>Манаков В.А.</t>
  </si>
  <si>
    <t>Обосновывающие материалы по ТП_2014/ЗЭС/Реконструкция/Хозспособ/ХС_143</t>
  </si>
  <si>
    <t>1.2.157</t>
  </si>
  <si>
    <t>Реконструкция "ЛЭП-0,4 кВ, с.Черное" (инв. №77424) (ВЛ-0,4кВ №2): г.Миасс, с. Черновское</t>
  </si>
  <si>
    <t>6200006789</t>
  </si>
  <si>
    <t>15.07.2014</t>
  </si>
  <si>
    <t>Гринина С.В.</t>
  </si>
  <si>
    <t>Обосновывающие материалы по ТП_2014/ЗЭС/Реконструкция/Хозспособ/ХС_144</t>
  </si>
  <si>
    <t>1.2.158</t>
  </si>
  <si>
    <t>Реконструкция ВЛ-0,4кВ №2 от ТП №41, на опоре №10:Чебаркульский р-н, с. Кундравы</t>
  </si>
  <si>
    <t>6200006816</t>
  </si>
  <si>
    <t>30.07.2014</t>
  </si>
  <si>
    <t>Клещенок Н.А.</t>
  </si>
  <si>
    <t>Обосновывающие материалы по ТП_2014/ЗЭС/Реконструкция/Хозспособ/ХС_145</t>
  </si>
  <si>
    <t>1.2.159</t>
  </si>
  <si>
    <t>Реконструкция "ВЛИ-0,4кВ №4 от ТП №21" (инв. №182619) : г.Юрюзань</t>
  </si>
  <si>
    <t>6200007032</t>
  </si>
  <si>
    <t>30.09.2014</t>
  </si>
  <si>
    <t>Обосновывающие материалы по ТП_2014/ЗЭС/Реконструкция/Хозспособ/ХС_146</t>
  </si>
  <si>
    <t>1.2.160</t>
  </si>
  <si>
    <t>Реконструкия "ВЛ-0,4кВ от ТП №2 (инв. №80902) (ВЛ-0,4кВ ул.Пушкина,шк. №7). г.Куса</t>
  </si>
  <si>
    <t>6200007139</t>
  </si>
  <si>
    <t>07.10.2014</t>
  </si>
  <si>
    <t>Распопов А.В.</t>
  </si>
  <si>
    <t>Обосновывающие материалы по ТП_2014/ЗЭС/Реконструкция/Хозспособ/ХС_147</t>
  </si>
  <si>
    <t>1.2.161</t>
  </si>
  <si>
    <t>Реконструкция "ЛЭП-0,4 кВ, с.Уйское" (инв.№76430): с.Уйское</t>
  </si>
  <si>
    <t>6200007140</t>
  </si>
  <si>
    <t>23.09.2014</t>
  </si>
  <si>
    <t>Трапезников В.В.</t>
  </si>
  <si>
    <t>Обосновывающие материалы по ТП_2014/ЗЭС/Реконструкция/Хозспособ/ХС_148</t>
  </si>
  <si>
    <t>1.2.162</t>
  </si>
  <si>
    <t>Реконструкция ВЛ-0,4кВ №3 от ТП №21П на опоре №26: г.Златоуст</t>
  </si>
  <si>
    <t>6200007167</t>
  </si>
  <si>
    <t>12.09.2014</t>
  </si>
  <si>
    <t>ООО "Таганайский</t>
  </si>
  <si>
    <t>Обосновывающие материалы по ТП_2014/ЗЭС/Реконструкция/Хозспособ/ХС_149</t>
  </si>
  <si>
    <t>1.2.163</t>
  </si>
  <si>
    <t>Реконструкция "ЛЭП-0,4кВ с. Айлино (инв. №77977) (ВЛ-0,4кВ №2): Саткинский р-н, с.Айлино</t>
  </si>
  <si>
    <t>18.09.2014</t>
  </si>
  <si>
    <t>МДОУ д/с 28</t>
  </si>
  <si>
    <t>Обосновывающие материалы по ТП_2014/ЗЭС/Реконструкция/Хозспособ/ХС_150</t>
  </si>
  <si>
    <t>1.2.164</t>
  </si>
  <si>
    <t>Реконструкия "КТП с трансформатором 400кВА п.Жукатау ТП-304" (инв. №79768) (ТП №304): Кусинский р-н, п. Жукатау, Реконструкция "ВЛ-0,4кВ от КТП п.Жукатау"  (инв. №79769) (ВЛ-0,4кВ дом 35): Кусинский р-н, п. Жукатау</t>
  </si>
  <si>
    <t>6200007288</t>
  </si>
  <si>
    <t>08.10.2014</t>
  </si>
  <si>
    <t>Еськова Л.А.</t>
  </si>
  <si>
    <t>Обосновывающие материалы по ТП_2014/ЗЭС/Реконструкция/Хозспособ/ХС_151</t>
  </si>
  <si>
    <t>1.2.165</t>
  </si>
  <si>
    <t>Реконструкция «Нежилого здания - трансформаторная подстанция №33» (инв. № 80786) (ТП № 233)</t>
  </si>
  <si>
    <t>0047
0048</t>
  </si>
  <si>
    <t>УСЖКХ Кусинского муниципального района</t>
  </si>
  <si>
    <t>Обосновывающие материалы по ТП_2014/ЗЭС/Реконструкция/Хозспособ/ХС_152</t>
  </si>
  <si>
    <t>1.2.166</t>
  </si>
  <si>
    <t>Реконструкция Воздушной линии-0,4 кВ ТП№15 фидер "ул. Правда"  (инв. №80989), Челябинская область, г.Куса</t>
  </si>
  <si>
    <t>Вахитов И.Р.</t>
  </si>
  <si>
    <t>Обосновывающие материалы по ТП_2014/ЗЭС/Реконструкция/Хозспособ/ХС_153</t>
  </si>
  <si>
    <t>1.2.167</t>
  </si>
  <si>
    <t>Вахитова Ю.Р.</t>
  </si>
  <si>
    <t>1.2.168</t>
  </si>
  <si>
    <t>Реконструкция "ЛЭП-0,4 кВ, с.Черное" (инв. №77424) (ВЛ-0,4кВ №3): г.Миасс, с. Черновское</t>
  </si>
  <si>
    <t>Сатеев Н.И.</t>
  </si>
  <si>
    <t>Обосновывающие материалы по ТП_2014/ЗЭС/Реконструкция/Хозспособ/ХС_154</t>
  </si>
  <si>
    <t>1.2.169</t>
  </si>
  <si>
    <t>Маклаков В.М.</t>
  </si>
  <si>
    <t>Подряд МЭС</t>
  </si>
  <si>
    <t xml:space="preserve">  ООО "МПСК"</t>
  </si>
  <si>
    <t xml:space="preserve">  6400004703</t>
  </si>
  <si>
    <t xml:space="preserve">  15.04.2014</t>
  </si>
  <si>
    <t xml:space="preserve">  19</t>
  </si>
  <si>
    <t>Обосновывающие материалы по ТП_2014/МЭС/Реконструкция/Подряд/Подряд_001</t>
  </si>
  <si>
    <t>Реконструкция ВЛ-0,4 кВ (инв.№ 60909), Агаповский район, п.Новобурановка</t>
  </si>
  <si>
    <t>Сафронова С.М.</t>
  </si>
  <si>
    <t>Обосновывающие материалы по ТП_2014/МЭС/Реконструкция/Подряд/Подряд_002</t>
  </si>
  <si>
    <t>Реконструкция ТП №621, Верхнеуральский район, п.Карагайский</t>
  </si>
  <si>
    <t>Боборов Е.В.</t>
  </si>
  <si>
    <t>Обосновывающие материалы по ТП_2014/МЭС/Реконструкция/Подряд/Подряд_003</t>
  </si>
  <si>
    <t>Реконструкция ТП №125, г.Магнитогорск, Орджоникидзевский район</t>
  </si>
  <si>
    <t>Никитин А.В.</t>
  </si>
  <si>
    <t>Обосновывающие материалы по ТП_2014/МЭС/Реконструкция/Подряд/Подряд_004</t>
  </si>
  <si>
    <t>Реконструкция  ВЛ-0,4 кВ ф.2 от ТП до;  ТП №236;  Нагайбакский район</t>
  </si>
  <si>
    <t>Реконструкция ТП №201, Агаповский район, п.Буранный</t>
  </si>
  <si>
    <t>Саблин К.Ю.</t>
  </si>
  <si>
    <t>Обосновывающие материалы по ТП_2014/МЭС/Реконструкция/Подряд/Подряд_005</t>
  </si>
  <si>
    <t>Реконструкция ТП №б/н, г.Магнитогорск, ул.Красносельская</t>
  </si>
  <si>
    <t>Тырин Б.А.</t>
  </si>
  <si>
    <t>Обосновывающие материалы по ТП_2014/МЭС/Реконструкция/Подряд/Подряд_006</t>
  </si>
  <si>
    <t>Реконструкция ВЛ-0,4 кВ ф.Поселок (от ТП; ТП №80 (инв.№61828), Нагай</t>
  </si>
  <si>
    <t>Тлеумбаев Р.Н.</t>
  </si>
  <si>
    <t>Обосновывающие материалы по ТП_2014/МЭС/Реконструкция/Подряд/Подряд_007</t>
  </si>
  <si>
    <t>Реконструкция ТП № 222 (инв.№62024), Нагайбакский район, п.Знаменка</t>
  </si>
  <si>
    <t>Панченко В.А.</t>
  </si>
  <si>
    <t>Реконструкция ТП № 193 (инв.№61783); Нагайбакский район, п.Требиятский</t>
  </si>
  <si>
    <t>Кугенев Ю.Н.</t>
  </si>
  <si>
    <t>Реконструкция ВЛ-0,4 кВ (инв.№ 61567); ТП № 207 (инв.№62026)</t>
  </si>
  <si>
    <t>Дюсьмикеев С.Н.</t>
  </si>
  <si>
    <t>Обосновывающие материалы по ТП_2014/МЭС/Реконструкция/Подряд/Подряд_008</t>
  </si>
  <si>
    <t>Реконструкция ТП-393  Фершампенуаз - население КТП-10/0,4кВ,160 кВА (инв.№61830)</t>
  </si>
  <si>
    <t>Горбунов А.В.</t>
  </si>
  <si>
    <t>Реконструкция трансформаторной подстанции №309 КТП10/0,4кВ-25кВА (инв. №61306)</t>
  </si>
  <si>
    <t>Коростелева Т.В.</t>
  </si>
  <si>
    <t>Обосновывающие материалы по ТП_2014/МЭС/Реконструкция/Подряд/Подряд_009</t>
  </si>
  <si>
    <t>Елисеев Е.В.</t>
  </si>
  <si>
    <t>Коткина А.Н.</t>
  </si>
  <si>
    <t>2.1.17</t>
  </si>
  <si>
    <t>Акрамутдинова Л.В.</t>
  </si>
  <si>
    <t>2.1.18</t>
  </si>
  <si>
    <t>Обосновывающие материалы по ТП_2014/МЭС/Реконструкция/Подряд/Подряд_010</t>
  </si>
  <si>
    <t>2.1.19</t>
  </si>
  <si>
    <t>Реконструкция ВЛ-0,4 кВ ф.1 от опоры №8 до опоры №23, установить прибор учёта  на опоре № 23 ГБП, Кизильский район, с.Кизильское
Инв. № 60116</t>
  </si>
  <si>
    <t>от 28.05.12г.</t>
  </si>
  <si>
    <t>Аджамоглян Н.В.</t>
  </si>
  <si>
    <t>2.1.20</t>
  </si>
  <si>
    <t>Реконструкция ТП №126; г.Верхнеуральск</t>
  </si>
  <si>
    <t>от 19.10.12</t>
  </si>
  <si>
    <t>Зайцева Г.М.</t>
  </si>
  <si>
    <t>Обосновывающие материалы по ТП_2014/МЭС/Реконструкция/Подряд/Подряд_011</t>
  </si>
  <si>
    <t>2.1.21</t>
  </si>
  <si>
    <t>Реконструкция ВЛ-0,4 кВ ф.2 от ТП №127 до опоры №1/16, Нагайбакский район, п.Остроленский</t>
  </si>
  <si>
    <t>Юдин Е.В.</t>
  </si>
  <si>
    <t>2.1.22</t>
  </si>
  <si>
    <t>ОАО ВымпелКоммуникации</t>
  </si>
  <si>
    <t>Обосновывающие материалы по ТП_2014/МЭС/Реконструкция/Подряд/Подряд_012</t>
  </si>
  <si>
    <t>2.1.23</t>
  </si>
  <si>
    <t>Реконструкция ВЛ-0,4 кВ ф.3 от ТП №348; ТП №348, Карталинский район</t>
  </si>
  <si>
    <t>Обосновывающие материалы по ТП_2014/МЭС/Реконструкция/Подряд/Подряд_013</t>
  </si>
  <si>
    <t>2.1.24</t>
  </si>
  <si>
    <t>Реконструкция  ВЛ-0,4 кВ ф.2, Верхнеуральский район, п.Шеметовский</t>
  </si>
  <si>
    <t>Шарипов Д.М.</t>
  </si>
  <si>
    <t>Обосновывающие материалы по ТП_2014/МЭС/Реконструкция/Подряд/Подряд_014</t>
  </si>
  <si>
    <t>2.1.25</t>
  </si>
  <si>
    <t>Реконструкция ВЛ-0,4 кВ ф.2 от ТП №602 до опоры №21, реконструкция ТП№602, Верхнеуральский район, п.Бабарыкинский</t>
  </si>
  <si>
    <t>Жумагулов К.Т.</t>
  </si>
  <si>
    <t>2.1.26</t>
  </si>
  <si>
    <t>Реконструкция ТП№602, Верхнеуральский район, п.Бабарыкинский</t>
  </si>
  <si>
    <t xml:space="preserve"> 21.06.2012</t>
  </si>
  <si>
    <t>2.1.27</t>
  </si>
  <si>
    <t>Реконструкция ВЛ-0,4 кВ ф.1 от  ТП до; ТП №98; Верхнеуральский район</t>
  </si>
  <si>
    <t>Обосновывающие материалы по ТП_2014/МЭС/Реконструкция/Подряд/Подряд_015</t>
  </si>
  <si>
    <t>2.1.28</t>
  </si>
  <si>
    <t>Реконструкция  ВЛ-0,4 кВ ф.3 от ТП №96; ТП №96;  Нагайбакский район</t>
  </si>
  <si>
    <t>2.1.29</t>
  </si>
  <si>
    <t>2.1.30</t>
  </si>
  <si>
    <t>Реконструкция ТП №117, Верхнеуральский район, п.Спасский</t>
  </si>
  <si>
    <t>2.1.31</t>
  </si>
  <si>
    <t>Реконструкция системы дистанционного сбора данных электроэнергии (СДСДЭ), инв. №223631 (Агаповский РЭС)</t>
  </si>
  <si>
    <t xml:space="preserve">ООО "Зевс-М" </t>
  </si>
  <si>
    <t xml:space="preserve">2013-4371  </t>
  </si>
  <si>
    <t xml:space="preserve">06.12.2013  </t>
  </si>
  <si>
    <t>Иртикеев Е.В.</t>
  </si>
  <si>
    <t>Обосновывающие материалы по ТП_2014/МЭС/Реконструкция/Подряд/Подряд_016</t>
  </si>
  <si>
    <t>2.1.32</t>
  </si>
  <si>
    <t>Реконструкция системы дистанционного сбора данных электроэнергии, инв. № 182478 (Верхнеуральский РЭС)</t>
  </si>
  <si>
    <t>3610
3562
3563
3730
3763
3769
3780</t>
  </si>
  <si>
    <t>12.03.2013
15.02.2013
27.05.2013
30.04.2013
22.05.2013
22.05.2013
05.06.2013</t>
  </si>
  <si>
    <t>Ержанов Н.И.
Копытов С.А.
Калинин А.В.
ОАО "МТС"
ОАО "МТС" 
Шеметов В.М.
Васильев Д.В.</t>
  </si>
  <si>
    <t>Кудлачева Г.В.</t>
  </si>
  <si>
    <t>Минеев В.В.</t>
  </si>
  <si>
    <t>Кушнарев П. Н.</t>
  </si>
  <si>
    <t>Латыпова З.К.</t>
  </si>
  <si>
    <t>МУЗ Верхнеуральская ЦРБ</t>
  </si>
  <si>
    <t>2.1.33</t>
  </si>
  <si>
    <t>Реконструкция системы дистанционного сбора данных электроэнергии (СДСДЭ), инв. № 182477  (Кизильский РЭС)</t>
  </si>
  <si>
    <t>3760
3692</t>
  </si>
  <si>
    <t>24.05.2013   22.04.2013</t>
  </si>
  <si>
    <t>Жакаева С.М.
Платонов Ю.М.</t>
  </si>
  <si>
    <t>2.1.34</t>
  </si>
  <si>
    <t>Реконструкция системы дистанционного сбора данных, инв. №171123 (Магнитогорский РЭС)</t>
  </si>
  <si>
    <t>3435
3605
3667
3690
3710
3721
3773
3777
3707
3799
3811</t>
  </si>
  <si>
    <t>29.12.2012
15.03.2013
15.04.2013
22.04.2013
24.04.2013
24.04.2013
24.05.2013
24.05.2013
24.04.2013
14.06.2013
14.06.2013</t>
  </si>
  <si>
    <t>Янбирдина Р.К.
Слейманов Г.И.
Ананьин А.В.
Коптев А.В.
Макоед В.В.
Перцева Е.В.
Дегтярева Л.В.
Дегтярев С.Л.
Воротинцева Ю.В.
Савченко А.В.
Канищев Д.И.</t>
  </si>
  <si>
    <t>2.1.35</t>
  </si>
  <si>
    <t>Реконструкция системы дистанционного сбора данных электроэнергии, инв. № 182479 (Нагайбакский РЭС)</t>
  </si>
  <si>
    <t>2.1.36</t>
  </si>
  <si>
    <t xml:space="preserve">2013-4371 </t>
  </si>
  <si>
    <t xml:space="preserve">06.12.2013 </t>
  </si>
  <si>
    <t>2.1.37</t>
  </si>
  <si>
    <t>Реконструкция системы дистанционного сбора данных электроэнергии, инв. № 182478 (Верхнеуральский РЭС);</t>
  </si>
  <si>
    <t>3610
3611
3628
3687
3700
3562
3563
3730
3763
3769
3780</t>
  </si>
  <si>
    <t>12.03.2013
12.03.2013
02.04.2013
22.04.2013
22.04.2013
15.02.2013
27.05.2013
30.04.2013
22.05.2013
22.05.2013
05.06.2013</t>
  </si>
  <si>
    <t>Ержанов Н.И.
Кудлачева Г.В.
Минеев В.В.
Кушнарев П.Н.
Латыпова З.К.
Копытов С.А.
Калинин А.В
ОАО "МТС"
ОАО "МТС" 
Шеметов В.М.
Васильев Д.В.</t>
  </si>
  <si>
    <t>2.1.38</t>
  </si>
  <si>
    <t>Реконструкция системы дистанционного сбора данных электроэнергии (СДСДЭ), инв. № 182477  (Кизильский РЭС);</t>
  </si>
  <si>
    <t xml:space="preserve">  22.04.2013</t>
  </si>
  <si>
    <t>Платонов Ю.М.</t>
  </si>
  <si>
    <t>2.1.39</t>
  </si>
  <si>
    <t>2.1.40</t>
  </si>
  <si>
    <t>Реконструкция системы дистанционного сбора данных, инв. №171123 (Магнитогорский РЭС);</t>
  </si>
  <si>
    <t>Янбирдина Р.К.
Сулейманов Г.И.
Ананьин А.В.
Коптев А.В.
Макоед В.В.
Перцева Е.В.
Дегтярева Л.В.
Дегтярев С.Л.
Воротинцева Ю.В.
Савченко А.В.
Канищев Д.И.</t>
  </si>
  <si>
    <t>2.1.41</t>
  </si>
  <si>
    <t>Реконструкция  системы дистанционного сбора данных электроэнергии (СДСДЭ), инв. №223631 (Агаповский РЭС)</t>
  </si>
  <si>
    <t>Дрогина В.Н.</t>
  </si>
  <si>
    <t>Обосновывающие материалы по ТП_2014/МЭС/Реконструкция/Подряд/Подряд_017</t>
  </si>
  <si>
    <t>Реконструкция ВЛ-0,4 кВ (инв. № 59197); ТП №75 (инв. № 59384), п. Вятский</t>
  </si>
  <si>
    <t>МДОУ дет.сад "Светлячок" с.Степное</t>
  </si>
  <si>
    <t>Обосновывающие материалы по ТП_2014/МЭС/Реконструкция/Хозспособ/ХС_001</t>
  </si>
  <si>
    <t>Реконструкция ТП №575 (инв. № 237558), г.Магнитогорск, Орджоникидзевский район, ул.Калмыкова</t>
  </si>
  <si>
    <t>Крюков Д.В.</t>
  </si>
  <si>
    <t>Обосновывающие материалы по ТП_2014/МЭС/Реконструкция/Хозспособ/ХС_002</t>
  </si>
  <si>
    <t>Реконструкция системы дистанционного сбора данных, инв. №171123  (Магнитогорский РЭС)</t>
  </si>
  <si>
    <t>Паников А.В.</t>
  </si>
  <si>
    <t>Обосновывающие материалы по ТП_2014/МЭС/Реконструкция/Хозспособ/ХС_003</t>
  </si>
  <si>
    <t>Реконструкция ВЛ-0,4 кВ ф.Станиславского  (инв.№ 59179), г.Верхнеуральск</t>
  </si>
  <si>
    <t>Кошевец Е.Г.</t>
  </si>
  <si>
    <t>Обосновывающие материалы по ТП_2014/МЭС/Реконструкция/Хозспособ/ХС_004</t>
  </si>
  <si>
    <t>Реконструкция ВЛ-0,4 кВ (от ТП №160 до опоры №5 ВЛ-0,4 кВ ф.Жилой сектор (инв.№61524); ТП №160 (инв.№61944); Нагайбакский район, п.Придорожный</t>
  </si>
  <si>
    <t>Нурманова Г.С.</t>
  </si>
  <si>
    <t>Обосновывающие материалы по ТП_2014/МЭС/Реконструкция/Хозспособ/ХС_005</t>
  </si>
  <si>
    <t>Реконструкция ВЛ 0,4 кВ с.Париж 1 и 5отд., с.Лебединое 2отд (инв. №61567);  ТП-94 Париж Нагайбакское лесничество КТП-10/0,4кВ (инв. №61753)</t>
  </si>
  <si>
    <t>Михайлова Л.И.</t>
  </si>
  <si>
    <t>Обосновывающие материалы по ТП_2014/МЭС/Реконструкция/Хозспособ/ХС_006</t>
  </si>
  <si>
    <t xml:space="preserve">Реконструкция ТП №504 (инв.№ 64831), Агапвоский район, п.Приморский </t>
  </si>
  <si>
    <t>ОГУ "Противопожарная служба Челябинской области"</t>
  </si>
  <si>
    <t>Обосновывающие материалы по ТП_2014/МЭС/Реконструкция/Хозспособ/ХС_007</t>
  </si>
  <si>
    <t>Реконструкция ВЛ-0,4 кВ (инв. №60922)</t>
  </si>
  <si>
    <t>МУЗ Агаповская ЦРБ</t>
  </si>
  <si>
    <t xml:space="preserve">Реконструкция ВЛ-0,4 кВ (инв.№ 64489 ), Брединский район, п.Бреды </t>
  </si>
  <si>
    <t>Абдурзаков С.А.</t>
  </si>
  <si>
    <t>Реконструкция ВЛ-0,4 кВ  (инв.61524), Нагайбакский район, п.Придорожный</t>
  </si>
  <si>
    <t>Макаева К.С.</t>
  </si>
  <si>
    <t>Реконструкция закрытой трансформаторной подстанции №137 (здание) (инв. №59925)</t>
  </si>
  <si>
    <t>МОУ Путь-Октябрьская СОШ Т.И. Хабалиной</t>
  </si>
  <si>
    <t>Реконструкция ВЛ-0,4 кВ (инв №59240), Верхнеуральский район, п.Казанцевский</t>
  </si>
  <si>
    <t>Соловьева Л.А.</t>
  </si>
  <si>
    <t>Реконструкция ВЛ 0,4 кВ п. Карагайка (инв.№59175); ТП-621 п.Карагайский КТП 10/0,4 кВ - 160кВА (инв. № 59570)</t>
  </si>
  <si>
    <t>Петров А.В.</t>
  </si>
  <si>
    <t>Обосновывающие материалы по ТП_2014/МЭС/Реконструкция/Хозспособ/ХС_008</t>
  </si>
  <si>
    <t>Реконструкция ВЛ-0,4 кВ (инв.№ 60933), Агаповский район, п.Янгельский</t>
  </si>
  <si>
    <t>Насибулин Р.Г.</t>
  </si>
  <si>
    <t>Реконструкция ВЛ 0,4 кВ п. Карагайка  (инв. №59175)</t>
  </si>
  <si>
    <t>Религиозная организация Прихода храма Вознесения Господня Магнитогорской Епархии Русской Православной Церкви (Московский Патриархат)</t>
  </si>
  <si>
    <t>Реконструкция ТП №237 (инв.№62062), Кизи</t>
  </si>
  <si>
    <t>Бабушкин В.Н.</t>
  </si>
  <si>
    <t>Обосновывающие материалы по ТП_2014/МЭС/Реконструкция/Хозспособ/ХС_009</t>
  </si>
  <si>
    <t>Реконструкция ВЛ-0,4 кВ (инв.№61562), Нагайбакский район, с.Фершампенуаз</t>
  </si>
  <si>
    <t>Гуреев И.И.</t>
  </si>
  <si>
    <t>Реконструкция  ВЛ-0,4 кВ (отопоры №6/5 до опоры №6/7 ВЛ-0,4 кВ ф.2 (инв.№64556) ТП №457), Агаповский район, с.Агаповка</t>
  </si>
  <si>
    <t>Кухтевина Н.М.</t>
  </si>
  <si>
    <t>Обосновывающие материалы по ТП_2014/МЭС/Реконструкция/Хозспособ/ХС_010</t>
  </si>
  <si>
    <t>Реконструкция ВЛ-0,4 кВ (инв.№60973), Агаповский район, п.Воздвиженка</t>
  </si>
  <si>
    <t>Абдразаков Н.Ф.</t>
  </si>
  <si>
    <t>Обосновывающие материалы по ТП_2014/МЭС/Реконструкция/Хозспособ/ХС_011</t>
  </si>
  <si>
    <t>Реконструкция ТП №269 (инв.№61141), Челябинская область, Агаповский район, п.Магнитный</t>
  </si>
  <si>
    <t>ОАО "Вымпел-Коммуникации"</t>
  </si>
  <si>
    <t>Обосновывающие материалы по ТП_2014/МЭС/Реконструкция/Хозспособ/ХС_012</t>
  </si>
  <si>
    <t>Реконструкция ВЛ-0,4 кВ ф.1 ТП №379, Брединский район, п.Бреды</t>
  </si>
  <si>
    <t>Паскин М.С.</t>
  </si>
  <si>
    <t>Обосновывающие материалы по ТП_2014/МЭС/Реконструкция/Хозспособ/ХС_013</t>
  </si>
  <si>
    <t>Реконструкция  РУ-10 кВ (инв. №5661) яч.№ 6 ВЛ-10 кВ «Михайловка-к» ПС 110/10 кВ «Еленинка», Карталинский район, п. Еленинка</t>
  </si>
  <si>
    <t>ЗАО "Феникс"</t>
  </si>
  <si>
    <t>Обосновывающие материалы по ТП_2014/МЭС/Реконструкция/Хозспособ/ХС_014</t>
  </si>
  <si>
    <t xml:space="preserve">Реконструкция ТП №520 (инв. № 64881), г.Магнитогорск, п. Приморский </t>
  </si>
  <si>
    <t>Обосновывающие материалы по ТП_2014/МЭС/Реконструкция/Хозспособ/ХС_015</t>
  </si>
  <si>
    <t>Реконструкция ВЛ-0,4 кВ  ф.РВС, Верхнеуральский район, г.Верхнеуральск</t>
  </si>
  <si>
    <t>Бакеев Р.С.</t>
  </si>
  <si>
    <t>Обосновывающие материалы по ТП_2014/МЭС/Реконструкция/Хозспособ/ХС_016</t>
  </si>
  <si>
    <t>Реконструкция  системы дистанционного сбора данных электроэнергии (СДСДЭ), инв. №182479 (Нагайбакский РЭС)</t>
  </si>
  <si>
    <t>Кадыкеева О.Е.</t>
  </si>
  <si>
    <t>Обосновывающие материалы по ТП_2014/МЭС/Реконструкция/Хозспособ/ХС_017</t>
  </si>
  <si>
    <t>Реконструкция ВЛ-0,4 кВ ф.1 от ТП№231 до опоры №34, установка прибора учета на опоре №34, Нагайбакский район, п.Новочерниговский</t>
  </si>
  <si>
    <t>Базарбаев С.Г.</t>
  </si>
  <si>
    <t>Обосновывающие материалы по ТП_2014/МЭС/Реконструкция/Хозспособ/ХС_018</t>
  </si>
  <si>
    <t>Реконструкция ТП №14, г.Верхнеуральск</t>
  </si>
  <si>
    <t>Хасбуладов Н.М.</t>
  </si>
  <si>
    <t>Обосновывающие материалы по ТП_2014/МЭС/Реконструкция/Хозспособ/ХС_019</t>
  </si>
  <si>
    <t>Реконструкция ВЛ-10 кВ ф.""ЖОС"";  ВЛ 0,4 кВ Агаповский район, п.Желтинский</t>
  </si>
  <si>
    <t>Обосновывающие материалы по ТП_2014/МЭС/Реконструкция/Хозспособ/ХС_020</t>
  </si>
  <si>
    <t>Реконструкция ТП №219, г.Магнитогорск</t>
  </si>
  <si>
    <t>Горбатова С.В.</t>
  </si>
  <si>
    <t>Обосновывающие материалы по ТП_2014/МЭС/Реконструкция/Хозспособ/ХС_021</t>
  </si>
  <si>
    <t>Реконструкция ВЛ-0,4 кВ ф.3 ТП №288 от опоры №6/2до опоры №6/4, г.Магнитогорск, ул.Липецкая</t>
  </si>
  <si>
    <t xml:space="preserve"> от 15.03.13</t>
  </si>
  <si>
    <t>Воробьев А.А.</t>
  </si>
  <si>
    <t>Обосновывающие материалы по ТП_2014/МЭС/Реконструкция/Хозспособ/ХС_022</t>
  </si>
  <si>
    <t>Реконструкция  ВЛ-0,4 кВ ф.Жилойсектор; ТП №141; Нагайбакский район</t>
  </si>
  <si>
    <t>Обосновывающие материалы по ТП_2014/МЭС/Реконструкция/Хозспособ/ХС_023</t>
  </si>
  <si>
    <t>Реконструкция ВЛ-0,4 кВ ф.3 от ТП до опоры; ТП №43, Карталинский район</t>
  </si>
  <si>
    <t>ИП Темникова М.В.</t>
  </si>
  <si>
    <t>Обосновывающие материалы по ТП_2014/МЭС/Реконструкция/Хозспособ/ХС_024</t>
  </si>
  <si>
    <t>Реконструкция ВЛ-0,4 кВ ф.2 (инв.№ 60872) от ТП №6 (инв.№60986); Агаповский район, п.Наровчатка</t>
  </si>
  <si>
    <r>
      <t xml:space="preserve">МУ "Комитет по физической культуре и спорту администрации </t>
    </r>
    <r>
      <rPr>
        <sz val="12"/>
        <rFont val="Times New Roman"/>
        <family val="1"/>
        <charset val="204"/>
      </rPr>
      <t>м.р"</t>
    </r>
  </si>
  <si>
    <t>Обосновывающие материалы по ТП_2014/МЭС/Реконструкция/Хозспособ/ХС_025</t>
  </si>
  <si>
    <t>Реконструкция ВЛ-0,4 кВ ф.2 ТП №109 от опоры №1 до опоры №4/2 (инв. №64656), Агаповский район, с.Агаповка</t>
  </si>
  <si>
    <t>Шалеев Ф.А.</t>
  </si>
  <si>
    <t>Обосновывающие материалы по ТП_2014/МЭС/Реконструкция/Хозспособ/ХС_026</t>
  </si>
  <si>
    <t>Реконструкция ВЛ-0,4 кВ (от опоры №8 до опоры №19 ВЛ-0,4 кВ (инв.№  ) ф.1 ТП №189), Верхнеуральский район, п.Уфимский</t>
  </si>
  <si>
    <t>Виноградов Н.Н.</t>
  </si>
  <si>
    <t>Обосновывающие материалы по ТП_2014/МЭС/Реконструкция/Хозспособ/ХС_027</t>
  </si>
  <si>
    <t>Реконструкция ВЛ-0,4 кВ (от ТП№403 до опоры №5 ВЛ-0,4 кВ ф.1 (инв.№ 59192)), Верхнеуральский район, п.Краснинский</t>
  </si>
  <si>
    <t>Неклюдов А.И.</t>
  </si>
  <si>
    <t>Обосновывающие материалы по ТП_2014/МЭС/Реконструкция/Хозспособ/ХС_028</t>
  </si>
  <si>
    <t>Реконтсрукция ВЛ-0,4 кВ (от опоры №16 до опоры №18 ВЛ-0,4 кВ ф.1 (инв.№ 59204) ТП №282), Верхнеуральский район, п.Смеловский</t>
  </si>
  <si>
    <t>от 14.10.2013</t>
  </si>
  <si>
    <t>Давыдов О.А.</t>
  </si>
  <si>
    <t>Обосновывающие материалы по ТП_2014/МЭС/Реконструкция/Хозспособ/ХС_029</t>
  </si>
  <si>
    <t>Реконструкция ВЛ-0,4 кВ ф.1 (от опоры №16 до опоры №17 (инв.№ 59174  ); Верхнеуральский район, п.Тайсара</t>
  </si>
  <si>
    <t>от 24.10.2013</t>
  </si>
  <si>
    <t>Атанова В.З.</t>
  </si>
  <si>
    <t>Обосновывающие материалы по ТП_2014/МЭС/Реконструкция/Хозспособ/ХС_030</t>
  </si>
  <si>
    <t>Реконструкция ВЛ-0,4 кВ ф.1 (инв.№ 59192);  ТП №85 (инв.№59386), Верхнеуральский район, п.Краснинский</t>
  </si>
  <si>
    <t>Мануков С.Л.</t>
  </si>
  <si>
    <t>Обосновывающие материалы по ТП_2014/МЭС/Реконструкция/Хозспособ/ХС_031</t>
  </si>
  <si>
    <t>Реконструкция ВЛ-0,4 кВ ф.2  (инв.№ 59996), Кизильский район, п.Ильинка</t>
  </si>
  <si>
    <t>Мансуров З.Г.</t>
  </si>
  <si>
    <t>Обосновывающие материалы по ТП_2014/МЭС/Реконструкция/Хозспособ/ХС_032</t>
  </si>
  <si>
    <t>2.2.41</t>
  </si>
  <si>
    <t>Реконструкция ВЛ-0,4 кВ ф.2 ТП №83 (от опоры №5-6 до опоры №5-10 (инв.№62824); Карталинский район, с.Анненское</t>
  </si>
  <si>
    <t>Крутов Ю.В.</t>
  </si>
  <si>
    <t>Обосновывающие материалы по ТП_2014/МЭС/Реконструкция/Хозспособ/ХС_033</t>
  </si>
  <si>
    <t>2.2.42</t>
  </si>
  <si>
    <t>Реконструкция ВЛ-0,4 кВ ф.1 (от ТП № 219)</t>
  </si>
  <si>
    <t>Рахматуллоев М.У.</t>
  </si>
  <si>
    <t>Обосновывающие материалы по ТП_2014/МЭС/Реконструкция/Хозспособ/ХС_034</t>
  </si>
  <si>
    <t>2.2.43</t>
  </si>
  <si>
    <t>Реконструкция ВЛ-0,4 кВ ф.2 ТП №72 (от опоры №15 до опоры №17(инв.№59199); Верхнеуральский район, п.Малый Бугодак</t>
  </si>
  <si>
    <t>Богач А.В.</t>
  </si>
  <si>
    <t>Обосновывающие материалы по ТП_2014/МЭС/Реконструкция/Хозспособ/ХС_035</t>
  </si>
  <si>
    <t>2.2.44</t>
  </si>
  <si>
    <t>Реконструкция ТП №283 (инв.№622833), Брединский район, п.Мариинский</t>
  </si>
  <si>
    <t>Обосновывающие материалы по ТП_2014/МЭС/Реконструкция/Хозспособ/ХС_036</t>
  </si>
  <si>
    <t>2.2.45</t>
  </si>
  <si>
    <t>Реконструкция ВЛ-0,4 кВ (инв.№59247), Верхнеуральский район, п.Спасский</t>
  </si>
  <si>
    <t>Макшаков С.А.</t>
  </si>
  <si>
    <t>Обосновывающие материалы по ТП_2014/МЭС/Реконструкция/Хозспособ/ХС_037</t>
  </si>
  <si>
    <t>2.2.46</t>
  </si>
  <si>
    <t>Реконструкция ТП № 344 (инв №61726), Нагайбакский район, д.Слюда</t>
  </si>
  <si>
    <t>ООО "Первая Производственная База-Урал"</t>
  </si>
  <si>
    <t>Обосновывающие материалы по ТП_2014/МЭС/Реконструкция/Хозспособ/ХС_038</t>
  </si>
  <si>
    <t>2.2.47</t>
  </si>
  <si>
    <t>Реконструкция ТП №505 (инв.№64510), Верхнеуральский район, г.Верхнеуральск, ул.Энгельса</t>
  </si>
  <si>
    <t>Сапрыкина К.С.</t>
  </si>
  <si>
    <t>Обосновывающие материалы по ТП_2014/МЭС/Реконструкция/Хозспособ/ХС_039</t>
  </si>
  <si>
    <t>2.2.48</t>
  </si>
  <si>
    <t>Реконструкция ВЛ-0,4 кВ (от опоры №2-12 и №2-13 ВЛ-0,4 кВ ф.2 (инв.№   ) ТП №34), Карталинский район, п.Родники</t>
  </si>
  <si>
    <t>Костин А.М.</t>
  </si>
  <si>
    <t>Обосновывающие материалы по ТП_2014/МЭС/Реконструкция/Хозспособ/ХС_040</t>
  </si>
  <si>
    <t>2.2.49</t>
  </si>
  <si>
    <t>Реконструкция ВЛ-0,4 кВ (инв.№61539), Нагайбакский район, п.Балканы</t>
  </si>
  <si>
    <t>Гриневич Л.А.</t>
  </si>
  <si>
    <t>Обосновывающие материалы по ТП_2014/МЭС/Реконструкция/Хозспособ/ХС_041</t>
  </si>
  <si>
    <t>2.2.50</t>
  </si>
  <si>
    <t>Реконструкция ВЛ-0,4 кВ ф.7 (инв. №59178); установить прибор учета на ГБП, Верхнеуральский район, г.Верхнеуральск</t>
  </si>
  <si>
    <t>Довыдович Л.Г.</t>
  </si>
  <si>
    <t>Обосновывающие материалы по ТП_2014/МЭС/Реконструкция/Хозспособ/ХС_042</t>
  </si>
  <si>
    <t>2.2.51</t>
  </si>
  <si>
    <t>Реконструкция ВЛ-0,4кВ ф.Баня (инв.№61511), Нагайбакский район, с.Фершампенуаз</t>
  </si>
  <si>
    <t>Мухамеджанов Е.С.</t>
  </si>
  <si>
    <t>Обосновывающие материалы по ТП_2014/МЭС/Реконструкция/Хозспособ/ХС_043</t>
  </si>
  <si>
    <t>2.2.52</t>
  </si>
  <si>
    <t>Реконструкция ТП №356 (инв.№ 64499), Карталинский район, п.Джабык</t>
  </si>
  <si>
    <t xml:space="preserve">ФГУП РТРС </t>
  </si>
  <si>
    <t>Обосновывающие материалы по ТП_2014/МЭС/Реконструкция/Хозспособ/ХС_044</t>
  </si>
  <si>
    <t>2.2.53</t>
  </si>
  <si>
    <t>Реконструкция ВЛ-0,4 кВ  ф.1 (от опоры № 12/5 до опоры №12/10 (инв.№60836)ТП №192). Г.Магнитогорск, ул.Прибрежная</t>
  </si>
  <si>
    <t>Стерхов А.А.</t>
  </si>
  <si>
    <t>Обосновывающие материалы по ТП_2014/МЭС/Реконструкция/Хозспособ/ХС_045</t>
  </si>
  <si>
    <t>2.2.54</t>
  </si>
  <si>
    <t>Реконструкция ТП №153 (инв.№60219), Кизильский район, с.Кизильское</t>
  </si>
  <si>
    <t>Кириллова Г.Ф.</t>
  </si>
  <si>
    <t>Обосновывающие материалы по ТП_2014/МЭС/Реконструкция/Хозспособ/ХС_046</t>
  </si>
  <si>
    <t>2.2.55</t>
  </si>
  <si>
    <t>Реконструкция ТП №286 (инв.№61318), г.Магнитогорск, ул.Мраморная</t>
  </si>
  <si>
    <t>Шкирмонтов А.Ю.</t>
  </si>
  <si>
    <t>Обосновывающие материалы по ТП_2014/МЭС/Реконструкция/Хозспособ/ХС_047</t>
  </si>
  <si>
    <t>2.2.56</t>
  </si>
  <si>
    <t>Реконстструкция ВЛ-0,4 кВ (от опоры №7/1 до опоры №7/2 ВЛ-0,4 кВ ф.5 (инв.№64556) ТП №452), Агаповский район, с.Агаповка</t>
  </si>
  <si>
    <t>Вейберт А.Н.</t>
  </si>
  <si>
    <t>Обосновывающие материалы по ТП_2014/МЭС/Реконструкция/Хозспособ/ХС_048</t>
  </si>
  <si>
    <t>2.2.57</t>
  </si>
  <si>
    <t>Реконструкция ТП №185 (инв.№61105), Агаповский район, п.Буранный</t>
  </si>
  <si>
    <t>Обосновывающие материалы по ТП_2014/МЭС/Реконструкция/Хозспособ/ХС_049</t>
  </si>
  <si>
    <t>2.2.58</t>
  </si>
  <si>
    <t>050</t>
  </si>
  <si>
    <t>Реконструкция ВЛ-0,4 кВ (инв.№ 59247), Верхнеуральский район, п.Спасский</t>
  </si>
  <si>
    <t>Трясин Е.В.</t>
  </si>
  <si>
    <t>Обосновывающие материалы по ТП_2014/МЭС/Реконструкция/Хозспособ/ХС_050</t>
  </si>
  <si>
    <t>2.2.59</t>
  </si>
  <si>
    <t>051</t>
  </si>
  <si>
    <t>Реконструкция ВЛ-10 кВ (инв.№62920), Челябинская область, Карталинский район, п.Краснотал</t>
  </si>
  <si>
    <t>ООО "Агрофирма Циркон"</t>
  </si>
  <si>
    <t>Обосновывающие материалы по ТП_2014/МЭС/Реконструкция/Хозспособ/ХС_051</t>
  </si>
  <si>
    <t>2.2.60</t>
  </si>
  <si>
    <t>052</t>
  </si>
  <si>
    <t>Реконструкция ТП №129 (инв.№61336), Челябинская область, Агаповский район, п.Ближний</t>
  </si>
  <si>
    <t>ООО "Уралпайп"</t>
  </si>
  <si>
    <t>Обосновывающие материалы по ТП_2014/МЭС/Реконструкция/Хозспособ/ХС_052</t>
  </si>
  <si>
    <t>2.2.61</t>
  </si>
  <si>
    <t>053</t>
  </si>
  <si>
    <t>Реконструкция ТП №6 (инв.№61963), Нагайбакский район, с.Фершампенуаз</t>
  </si>
  <si>
    <t>Яндулова В.Г.</t>
  </si>
  <si>
    <t>Обосновывающие материалы по ТП_2014/МЭС/Реконструкция/Хозспособ/ХС_053</t>
  </si>
  <si>
    <t>2.2.62</t>
  </si>
  <si>
    <t>054</t>
  </si>
  <si>
    <t>Реконструкция ВЛ-0,4 кВ (инв.№61539), Челябинская область, Нагайбакский район, п.Балканы</t>
  </si>
  <si>
    <t>Жургунов Т.Ж.</t>
  </si>
  <si>
    <t>Обосновывающие материалы по ТП_2014/МЭС/Реконструкция/Хозспособ/ХС_054</t>
  </si>
  <si>
    <t>2.2.63</t>
  </si>
  <si>
    <t>055</t>
  </si>
  <si>
    <t>Реконструкция ВЛ-0,4 кВ ф.1 (инв.№61511), Челябинская область, Нагайбакский район, с.Фершампенуаз</t>
  </si>
  <si>
    <t>Бочкарев М.А.</t>
  </si>
  <si>
    <t>Обосновывающие материалы по ТП_2014/МЭС/Реконструкция/Хозспособ/ХС_055</t>
  </si>
  <si>
    <t>2.2.64</t>
  </si>
  <si>
    <t>056</t>
  </si>
  <si>
    <t>Реконструкция ВЛ-0,4 кВ ф.1 (от ТП №171 до опоры №31 (инв.№59209); ТП №171 (инв.№59557); Верхнеуральский район, п.Крутой Лог.</t>
  </si>
  <si>
    <t>2013-4204</t>
  </si>
  <si>
    <t>Артамонова В.К.</t>
  </si>
  <si>
    <t>Обосновывающие материалы по ТП_2014/МЭС/Реконструкция/Хозспособ/ХС_056</t>
  </si>
  <si>
    <t>2.2.65</t>
  </si>
  <si>
    <t>057</t>
  </si>
  <si>
    <t>Реконструкция ВЛ-0,4 кВ  ф.1 (от опоры №11 до опоры №14 (инв.№     ) ТП №600), Кизильский район, п.Карабулак</t>
  </si>
  <si>
    <t>2013-4346</t>
  </si>
  <si>
    <t>Сынгизова А.Х.</t>
  </si>
  <si>
    <t>Обосновывающие материалы по ТП_2014/МЭС/Реконструкция/Хозспособ/ХС_057</t>
  </si>
  <si>
    <t>2.2.66</t>
  </si>
  <si>
    <t>058</t>
  </si>
  <si>
    <t>Реконструкция ВЛ-0,4 кВ (инв.№61646), Нагайбакский район, п.Переселенческий</t>
  </si>
  <si>
    <t>2013-4362</t>
  </si>
  <si>
    <t>Дедова О.А.</t>
  </si>
  <si>
    <t>Обосновывающие материалы по ТП_2014/МЭС/Реконструкция/Хозспособ/ХС_058</t>
  </si>
  <si>
    <t>2.2.67</t>
  </si>
  <si>
    <t>059</t>
  </si>
  <si>
    <t xml:space="preserve">Реконструкция ВЛ 0,4кВ (инв.№62885), Карталинский р-н, п. Вишневый </t>
  </si>
  <si>
    <t>2013-4395</t>
  </si>
  <si>
    <t>Шулакова М.В.</t>
  </si>
  <si>
    <t>Обосновывающие материалы по ТП_2014/МЭС/Реконструкция/Хозспособ/ХС_059</t>
  </si>
  <si>
    <t>2.2.68</t>
  </si>
  <si>
    <t>060</t>
  </si>
  <si>
    <t>Реконструкция ВЛ-0,4 кВ (инв.№64911), Агаповский район, п.Приморский</t>
  </si>
  <si>
    <t>2014-4558</t>
  </si>
  <si>
    <t>24.02.2014</t>
  </si>
  <si>
    <t>Тонина Т.А.</t>
  </si>
  <si>
    <t>Обосновывающие материалы по ТП_2014/МЭС/Реконструкция/Хозспособ/ХС_060</t>
  </si>
  <si>
    <t>2.2.69</t>
  </si>
  <si>
    <t>061</t>
  </si>
  <si>
    <t>Система дистанционного сбора данных электроэнергии (СДСДЭ), инв. №182478 (Верхнеуральский РЭС)</t>
  </si>
  <si>
    <t>Денисов П.А.</t>
  </si>
  <si>
    <t>Обосновывающие материалы по ТП_2014/МЭС/Реконструкция/Хозспособ/ХС_061</t>
  </si>
  <si>
    <t>Гревцев Н.В.</t>
  </si>
  <si>
    <t xml:space="preserve"> 06.03.2012</t>
  </si>
  <si>
    <t>Махмутов А.М.</t>
  </si>
  <si>
    <t>Ахметгалеев Р.И.</t>
  </si>
  <si>
    <t>Штрекер А.В.</t>
  </si>
  <si>
    <t>Кудабаев С.Х.</t>
  </si>
  <si>
    <t>Ткачукова О.Н.</t>
  </si>
  <si>
    <t>Арыстанбаева А.А.</t>
  </si>
  <si>
    <t>Никитенко П.П.</t>
  </si>
  <si>
    <t>2.2.70</t>
  </si>
  <si>
    <t>062</t>
  </si>
  <si>
    <t>Система дистанционного сбора данных электроэнергии (СДСДЭ), инв. №182477 (Кизильский РЭС)</t>
  </si>
  <si>
    <t>Ахудьянов И.М.</t>
  </si>
  <si>
    <t>Обосновывающие материалы по ТП_2014/МЭС/Реконструкция/Хозспособ/ХС_062</t>
  </si>
  <si>
    <t>Мишко Н.А.</t>
  </si>
  <si>
    <t>Кисикбасов Т.М.</t>
  </si>
  <si>
    <t>Беков Е.Ж.</t>
  </si>
  <si>
    <t>2.2.71</t>
  </si>
  <si>
    <t>063</t>
  </si>
  <si>
    <t>Реконструкция ТП №180 (инв.№61780), Нагайбакский район, с.Крупское</t>
  </si>
  <si>
    <t>Куркова А.В.</t>
  </si>
  <si>
    <t>Обосновывающие материалы по ТП_2014/МЭС/Реконструкция/Хозспособ/ХС_063</t>
  </si>
  <si>
    <t>Алиарстанова К.А.</t>
  </si>
  <si>
    <t>2.2.72</t>
  </si>
  <si>
    <t>064</t>
  </si>
  <si>
    <t>Реконструкция ТП №574 (инв.№  ), Челябинская область, г.Магнитогорск, жилой район "Радужный"</t>
  </si>
  <si>
    <t>Оголихин А.С.</t>
  </si>
  <si>
    <t>Обосновывающие материалы по ТП_2014/МЭС/Реконструкция/Хозспособ/ХС_064</t>
  </si>
  <si>
    <t>Крючков Б.П.</t>
  </si>
  <si>
    <t>Кабачевский Д.А.</t>
  </si>
  <si>
    <t>2.2.73</t>
  </si>
  <si>
    <t>065</t>
  </si>
  <si>
    <t>Реконструкция ТП № 214 (инв №  ), Верхнеуральский район, п.Малый Бугодак</t>
  </si>
  <si>
    <t>Михалева Е.П.</t>
  </si>
  <si>
    <t>Обосновывающие материалы по ТП_2014/МЭС/Реконструкция/Хозспособ/ХС_065</t>
  </si>
  <si>
    <t>Перивалова Е.Б.</t>
  </si>
  <si>
    <t>2.2.74</t>
  </si>
  <si>
    <t>066</t>
  </si>
  <si>
    <t xml:space="preserve">Реконструкция ВЛ-0,4 кВ ф.Поселок (инв.№ 61538), Нагайбакский район, п.Балканы. </t>
  </si>
  <si>
    <t xml:space="preserve">Аймухаметов Ч.С.                                              </t>
  </si>
  <si>
    <t>Обосновывающие материалы по ТП_2014/МЭС/Реконструкция/Хозспособ/ХС_066</t>
  </si>
  <si>
    <t>Аймухаметова С.Г.</t>
  </si>
  <si>
    <t>Семенченко А.В.</t>
  </si>
  <si>
    <t>2.2.75</t>
  </si>
  <si>
    <t>067</t>
  </si>
  <si>
    <t>Реконструкция ТП №606 (инв.№162491), Верхнеуральский район, г.Верхнеуральск</t>
  </si>
  <si>
    <t>Родионов А.В.</t>
  </si>
  <si>
    <t>Обосновывающие материалы по ТП_2014/МЭС/Реконструкция/Хозспособ/ХС_067</t>
  </si>
  <si>
    <t>Родионова С.В.</t>
  </si>
  <si>
    <t>Россадин А.А.</t>
  </si>
  <si>
    <t>Подряд ТЭС</t>
  </si>
  <si>
    <t>Реконструкция ВЛ 0,4 кВ (инв. 47559) с. Подовинное</t>
  </si>
  <si>
    <t>ПТ ЗАО "ЧАПЭиК"</t>
  </si>
  <si>
    <t xml:space="preserve">  6300004937</t>
  </si>
  <si>
    <t xml:space="preserve">  23.07.2014</t>
  </si>
  <si>
    <t xml:space="preserve">  649</t>
  </si>
  <si>
    <t>ОАО "ВымпелКом"</t>
  </si>
  <si>
    <t>Обосновывающие материалы по ТП_2014/ТЭС/Реконструкция/Подряд/Подряд_001</t>
  </si>
  <si>
    <t>Реконструкция ТП-21100 (инв. №45784) в городе Троицк</t>
  </si>
  <si>
    <t xml:space="preserve">ООО  "Энергоучет-Комплект"                          </t>
  </si>
  <si>
    <t xml:space="preserve">2014-4734  </t>
  </si>
  <si>
    <t xml:space="preserve">24.04.2014  </t>
  </si>
  <si>
    <t>Дудов О.В.</t>
  </si>
  <si>
    <t>Обосновывающие материалы по ТП_2014/ТЭС/Реконструкция/Подряд/Подряд_002</t>
  </si>
  <si>
    <t>ООО "ЭлектроСтрой"</t>
  </si>
  <si>
    <t>Реконструкция ВЛ-0,4кВ «Фидер-2» (инв. №47929), в селе Октябрьское</t>
  </si>
  <si>
    <t xml:space="preserve"> 15.03.2013</t>
  </si>
  <si>
    <t>0114</t>
  </si>
  <si>
    <t>Герцен И.Г.</t>
  </si>
  <si>
    <t>Реконструкция ВЛ-0,4кВ «Поселок» (инв. №45669) в поселке Морозкино</t>
  </si>
  <si>
    <t xml:space="preserve">4493  </t>
  </si>
  <si>
    <t xml:space="preserve">0494 </t>
  </si>
  <si>
    <t>Мухаев Б.Н.</t>
  </si>
  <si>
    <t>0493</t>
  </si>
  <si>
    <t>Мухаев А.Н.</t>
  </si>
  <si>
    <t>0495</t>
  </si>
  <si>
    <t>Гаджиев А.Г.</t>
  </si>
  <si>
    <t>27.04.2012</t>
  </si>
  <si>
    <t>Обосновывающие материалы по ТП_2014/ТЭС/Реконструкция/Подряд/Подряд_003</t>
  </si>
  <si>
    <t>Реконструкция ВЛ-0,4кВ «Быт» (инв. №46864) в поселке Березовка Увельского района Челябинской области</t>
  </si>
  <si>
    <t>ООО "ПКБ "Энергостальпроект"</t>
  </si>
  <si>
    <t xml:space="preserve">  6300004364</t>
  </si>
  <si>
    <t xml:space="preserve">  937</t>
  </si>
  <si>
    <t>Обосновывающие материалы по ТП_2014/ТЭС/Реконструкция/Подряд/Подряд_004</t>
  </si>
  <si>
    <t>Реконструкция ВЛ-0,23кВ «ф.3» (инв. №46610) в селе Степное</t>
  </si>
  <si>
    <t xml:space="preserve">  6300004390</t>
  </si>
  <si>
    <t xml:space="preserve">  28.10.2013</t>
  </si>
  <si>
    <t xml:space="preserve">  800</t>
  </si>
  <si>
    <t>Кузнецова З.С.</t>
  </si>
  <si>
    <t>Обосновывающие материалы по ТП_2014/ТЭС/Реконструкция/Подряд/Подряд_005</t>
  </si>
  <si>
    <t>Реконструкция ВЛ-0,4кВ «Поселок-2» в селе Михайловка Пластовского района Челябинской области</t>
  </si>
  <si>
    <t>Иванов Н.В.</t>
  </si>
  <si>
    <t>Реконструкция  ЛЭП-0,4кВ от ТП-3161 Челябинская область, Увельский район, п.Синий Бор. (Инв.№47173)</t>
  </si>
  <si>
    <t>ООО "ЧЭПК"</t>
  </si>
  <si>
    <t xml:space="preserve">  6300004434</t>
  </si>
  <si>
    <t xml:space="preserve">  15.11.2013</t>
  </si>
  <si>
    <t xml:space="preserve">  425</t>
  </si>
  <si>
    <t>23.08.2013</t>
  </si>
  <si>
    <t>Обосновывающие материалы по ТП_2014/ТЭС/Реконструкция/Подряд/Подряд_006</t>
  </si>
  <si>
    <t>Реконструкция ОРУ ПС Кичигинская (47335)</t>
  </si>
  <si>
    <t xml:space="preserve">6300004597  </t>
  </si>
  <si>
    <t xml:space="preserve">31.01.2014  </t>
  </si>
  <si>
    <t xml:space="preserve">4364  </t>
  </si>
  <si>
    <t>ООО Агрофирма Ариант</t>
  </si>
  <si>
    <t>Обосновывающие материалы по ТП_2014/ТЭС/Реконструкция/Подряд/Подряд_007</t>
  </si>
  <si>
    <t>Реконструкция  ВЛ-0,4кВ "Поселок" (инв. №47157) в поселке Увельский</t>
  </si>
  <si>
    <t xml:space="preserve">  6300004657</t>
  </si>
  <si>
    <t xml:space="preserve">  702</t>
  </si>
  <si>
    <t>Тоцкая А.В.</t>
  </si>
  <si>
    <t>Обосновывающие материалы по ТП_2014/ТЭС/Реконструкция/Подряд/Подряд_008</t>
  </si>
  <si>
    <t>Реконструкция ВЛ-0,4кВ "№2 Быт" (инв. №46217) в селе Карсы</t>
  </si>
  <si>
    <t>Малявкина Т.И.</t>
  </si>
  <si>
    <t>Реконструкция ВЛ-0,4кВ, ТП-2607 (инв.№46237) п.Ясные Поляны</t>
  </si>
  <si>
    <t xml:space="preserve">ООО "Энергоучет-комплект  </t>
  </si>
  <si>
    <t>13.02.2013</t>
  </si>
  <si>
    <t>Обосновывающие материалы по ТП_2014/ТЭС/Реконструкция/Подряд/Подряд_009</t>
  </si>
  <si>
    <t>01.10.2013</t>
  </si>
  <si>
    <t>3.1.14</t>
  </si>
  <si>
    <t>рек.ВЛ10кВ(инв.169432)Саламат с.Варна</t>
  </si>
  <si>
    <t>ПТ "ЗАО ЧАПЭиК"</t>
  </si>
  <si>
    <t>4525</t>
  </si>
  <si>
    <t>ОАО Ростелеком</t>
  </si>
  <si>
    <t>Обосновывающие материалы по ТП_2014/ТЭС/Реконструкция/Подряд/Подряд_010</t>
  </si>
  <si>
    <t>3.1.15</t>
  </si>
  <si>
    <t>Реконструкция ВЛ-0,4кВ "Поселок" (инв.№46749)       в селе Половинка</t>
  </si>
  <si>
    <t xml:space="preserve">  6300004869</t>
  </si>
  <si>
    <t xml:space="preserve">  03.06.2014</t>
  </si>
  <si>
    <t xml:space="preserve">  342</t>
  </si>
  <si>
    <t>Бобылева Л.В.</t>
  </si>
  <si>
    <t>3.1.16</t>
  </si>
  <si>
    <t>Реконструкция ВЛ 0,4 кВ (инв. 45711) п. Кварцитный</t>
  </si>
  <si>
    <t>Крохин А.С.</t>
  </si>
  <si>
    <t>3.1.17</t>
  </si>
  <si>
    <t>Реконструкция ВЛ 0,4кВ (инв.48770) с.Солнце</t>
  </si>
  <si>
    <t>4718</t>
  </si>
  <si>
    <t>Шапошников В.С.</t>
  </si>
  <si>
    <t>3.1.18</t>
  </si>
  <si>
    <t>Реконструкция ВЛ 0,4 кВ Сириус (49015) п.Арчаглы-Аят</t>
  </si>
  <si>
    <t xml:space="preserve">  6300005257</t>
  </si>
  <si>
    <t xml:space="preserve">  12.11.2014</t>
  </si>
  <si>
    <t xml:space="preserve">  883</t>
  </si>
  <si>
    <t>ИП Половников С.Г.</t>
  </si>
  <si>
    <t>Обосновывающие материалы по ТП_2014/ТЭС/Реконструкция/Подряд/Подряд_011</t>
  </si>
  <si>
    <t>3.1.19</t>
  </si>
  <si>
    <t>Реконструкция ВЛ-0,4кВ «Детсад» (инв. №1010000484) в селе Красносельское</t>
  </si>
  <si>
    <t>30.01.2013</t>
  </si>
  <si>
    <t>Обосновывающие материалы по ТП_2014/ТЭС/Реконструкция/Подряд/Подряд_013</t>
  </si>
  <si>
    <t>3.1.20</t>
  </si>
  <si>
    <t>Реконструкция ВЛ-0,4кВ "Село-2" (инв№47928) с.Октябрьское</t>
  </si>
  <si>
    <t xml:space="preserve">ООО "ПЭС"                   </t>
  </si>
  <si>
    <t xml:space="preserve">  2014-4732</t>
  </si>
  <si>
    <t xml:space="preserve">       15.04.2014г.</t>
  </si>
  <si>
    <t xml:space="preserve">  828</t>
  </si>
  <si>
    <t>Обосновывающие материалы по ТП_2014/ТЭС/Реконструкция/Подряд/Подряд_014</t>
  </si>
  <si>
    <t>3.1.21</t>
  </si>
  <si>
    <t>Реконструкция ВЛ-0,4кВ «ф. №2» (инв. №45494) в селе Дробышево</t>
  </si>
  <si>
    <t>ООО Энергоучет-Комплект"  ООО ЭлектроСтрой</t>
  </si>
  <si>
    <t>6300004734  2013-4339</t>
  </si>
  <si>
    <t xml:space="preserve"> 24.04.2014г.  18.10.2013</t>
  </si>
  <si>
    <t>4493  1389</t>
  </si>
  <si>
    <t>Асоскова  Т.Г.</t>
  </si>
  <si>
    <t>Обосновывающие материалы по ТП_2014/ТЭС/Реконструкция/Подряд/Подряд_015</t>
  </si>
  <si>
    <t>3.1.22</t>
  </si>
  <si>
    <t>Реконструкция ВЛ-0,4кВ «Поселок» (инв. №101260001223) в посёлке Кварцитовый</t>
  </si>
  <si>
    <t>Янцен Г.А.</t>
  </si>
  <si>
    <t>3.1.23</t>
  </si>
  <si>
    <t>Реконструкция ВЛ-0,4кВ «Поселок-2» (инв. №45560) в селе Бобровка</t>
  </si>
  <si>
    <t>Валеева Н.Ю.</t>
  </si>
  <si>
    <t>3.1.24</t>
  </si>
  <si>
    <t>Реконструкция ТП-21119 (инв. №182155) в селе Бобровка</t>
  </si>
  <si>
    <t xml:space="preserve">  ООО ЭлектроСтрой</t>
  </si>
  <si>
    <t xml:space="preserve">  2013-4339</t>
  </si>
  <si>
    <t>3.1.25</t>
  </si>
  <si>
    <t>Реконструкция ТП-41122 (инв №48028) в селе Октябрьское</t>
  </si>
  <si>
    <t xml:space="preserve"> 09.07.2012</t>
  </si>
  <si>
    <t>3.1.26</t>
  </si>
  <si>
    <t xml:space="preserve"> 18.10.2012</t>
  </si>
  <si>
    <t>Халиуллина Е.А.</t>
  </si>
  <si>
    <t>3.1.27</t>
  </si>
  <si>
    <t xml:space="preserve"> 14.11.2012</t>
  </si>
  <si>
    <t>3.1.28</t>
  </si>
  <si>
    <t xml:space="preserve">  2013-4340</t>
  </si>
  <si>
    <t>Обосновывающие материалы по ТП_2014/ТЭС/Реконструкция/Подряд/Подряд_016</t>
  </si>
  <si>
    <t>3.1.29</t>
  </si>
  <si>
    <t>Реконструкция ВЛ 0,4 кВ "Базовка1" п.Солнце ВРС</t>
  </si>
  <si>
    <t>18.03.2013</t>
  </si>
  <si>
    <t>Раджабов Р.М.</t>
  </si>
  <si>
    <t>3.1.30</t>
  </si>
  <si>
    <t>Реконструкция ТП-51131 инв №48358 сЧесма</t>
  </si>
  <si>
    <t>07.06.2011</t>
  </si>
  <si>
    <t>3.1.31</t>
  </si>
  <si>
    <t>3.1.32</t>
  </si>
  <si>
    <t>Реконструкция ВЛ-0,4кВ «Запад» (инв. №48917) в поселке Комсомольский</t>
  </si>
  <si>
    <t>Халимова М.Р.</t>
  </si>
  <si>
    <t>3.1.33</t>
  </si>
  <si>
    <t>Реконструкция ТП-7516 (инв. №49292) в поселке Алексеевка</t>
  </si>
  <si>
    <t>3.1.34</t>
  </si>
  <si>
    <t>Реконструкция ТП-2689,инв.№46286, с. Карсы</t>
  </si>
  <si>
    <t xml:space="preserve">ООО Энергоучет-Комплект"  </t>
  </si>
  <si>
    <t xml:space="preserve"> 24.04.2014  </t>
  </si>
  <si>
    <t>ИП Дадонова</t>
  </si>
  <si>
    <t>Обосновывающие материалы по ТП_2014/ТЭС/Реконструкция/Подряд/Подряд_017</t>
  </si>
  <si>
    <t>ООО ЭлектроСтрой</t>
  </si>
  <si>
    <t>2013-4341</t>
  </si>
  <si>
    <t>3.1.35</t>
  </si>
  <si>
    <t>Реконструкция ВЛ 0,4 кВ "ф №2 Быт" (инв№46212) п. Ясные Поляны</t>
  </si>
  <si>
    <t xml:space="preserve">  2013-4341</t>
  </si>
  <si>
    <t>23.08.2010</t>
  </si>
  <si>
    <t>Пелепцов А.В.</t>
  </si>
  <si>
    <t>3.1.36</t>
  </si>
  <si>
    <t>Реконструкция ВЛ-0,4кВ «Поселок-2» (инв. №47158) в поселке Увельский</t>
  </si>
  <si>
    <t xml:space="preserve">ООО ПКБ Энергостальпроект </t>
  </si>
  <si>
    <t xml:space="preserve">  2013-4364</t>
  </si>
  <si>
    <t>Суханова Ю.С.</t>
  </si>
  <si>
    <t>Обосновывающие материалы по ТП_2014/ТЭС/Реконструкция/Подряд/Подряд_018</t>
  </si>
  <si>
    <t>3.1.37</t>
  </si>
  <si>
    <t>Реконструкция ВЛ-0,4кВ «Чкалова» (инв. №47161) в поселке Увельский Увельского района Челябинской области</t>
  </si>
  <si>
    <t>3.1.38</t>
  </si>
  <si>
    <t>Реконструкция ВЛ-0,4кВ «Пожарка» (инв. №47158) в поселке Увельский</t>
  </si>
  <si>
    <t>Мотин В.П.</t>
  </si>
  <si>
    <t>3.1.39</t>
  </si>
  <si>
    <t>Реконструкция ВЛ-0,4кВ «Поселок» (инв. №101260000421) в поселке Летягино Увельского района Челябинской области</t>
  </si>
  <si>
    <t>3.1.40</t>
  </si>
  <si>
    <t>3.1.41</t>
  </si>
  <si>
    <t>Реконструкция ВЛ-0,4кВ «Баня» (инв. №101260000471) в поселке Каменский Увельского района Челябинской области</t>
  </si>
  <si>
    <t>3.1.42</t>
  </si>
  <si>
    <t>Реконструкция ТП-3280 (инв.№101410000763), ВЛ-0,4кВ "Набережная" (101260000481) в  селе Красносельское</t>
  </si>
  <si>
    <t xml:space="preserve">ООО СК "СтройСтандарт"       </t>
  </si>
  <si>
    <t xml:space="preserve">2014-4789   </t>
  </si>
  <si>
    <t xml:space="preserve">12.05.2014  </t>
  </si>
  <si>
    <t>07.02.2013</t>
  </si>
  <si>
    <t>Обосновывающие материалы по ТП_2014/ТЭС/Реконструкция/Подряд/Подряд_019</t>
  </si>
  <si>
    <t>ООО ЧЭПК</t>
  </si>
  <si>
    <t>2013-4434</t>
  </si>
  <si>
    <t>15.11.2013</t>
  </si>
  <si>
    <t>3.1.43</t>
  </si>
  <si>
    <t>Реконструкция ВЛ-0,4кВ «Блюхера» (инв. №46867) в селе Красносельское</t>
  </si>
  <si>
    <t xml:space="preserve">  2013-4434</t>
  </si>
  <si>
    <t>Администрация Красносельского сельского поселения Увельского муниципального района</t>
  </si>
  <si>
    <t>3.1.44</t>
  </si>
  <si>
    <t>Реконструкция ВЛ-10кВ "МТМ" п.Ясные Поляны Троицкого р-на Челябинской обл.</t>
  </si>
  <si>
    <t xml:space="preserve">ООО Каскад-Энерго  </t>
  </si>
  <si>
    <t xml:space="preserve">2013-4473  </t>
  </si>
  <si>
    <t xml:space="preserve">23.12.2013  </t>
  </si>
  <si>
    <t xml:space="preserve">4409  </t>
  </si>
  <si>
    <t>05.05.2011</t>
  </si>
  <si>
    <t>Обосновывающие материалы по ТП_2014/ТЭС/Реконструкция/Подряд/Подряд_020</t>
  </si>
  <si>
    <t>3.1.45</t>
  </si>
  <si>
    <t>Реконструкция ВЛ 04 "Фидер№2" (45657), с. Бобровка</t>
  </si>
  <si>
    <t xml:space="preserve">6300004734  </t>
  </si>
  <si>
    <t xml:space="preserve"> 24.04.2014г.  </t>
  </si>
  <si>
    <t>3.1.46</t>
  </si>
  <si>
    <t>Реконструкция ВЛ-0,4кВ «Зерноток» в селе Воронино Пластовского района Челябинской области</t>
  </si>
  <si>
    <t>ООО ПКБ "Энергостальпроект"</t>
  </si>
  <si>
    <t xml:space="preserve">  2013-4390 </t>
  </si>
  <si>
    <t xml:space="preserve">  28.10.2013г.</t>
  </si>
  <si>
    <t>3.1.47</t>
  </si>
  <si>
    <t>Реконструкция ТП-2688 "Поселок-2" (инв. 46287) с. Карсы</t>
  </si>
  <si>
    <t>03.06.2013</t>
  </si>
  <si>
    <t>Обосновывающие материалы по ТП_2014/ТЭС/Реконструкция/Подряд/Подряд_021</t>
  </si>
  <si>
    <t>3.1.48</t>
  </si>
  <si>
    <t>Реконструкция ВЛ 04 "Фидер-1" (45656), с. Бобровка</t>
  </si>
  <si>
    <t>Обосновывающие материалы по ТП_2014/ТЭС/Реконструкция/Подряд/Подряд_022</t>
  </si>
  <si>
    <t>3.1.49</t>
  </si>
  <si>
    <t>Обосновывающие материалы по ТП_2014/ТЭС/Реконструкция/Подряд/Подряд_023</t>
  </si>
  <si>
    <t>3.1.50</t>
  </si>
  <si>
    <t>Реконструкция ТП-21104 (45770), п. Мирный</t>
  </si>
  <si>
    <t>Шабарова А.В.</t>
  </si>
  <si>
    <t>Обосновывающие материалы по ТП_2014/ТЭС/Реконструкция/Подряд/Подряд_024</t>
  </si>
  <si>
    <t>3.1.51</t>
  </si>
  <si>
    <t>Реконструкция ТП-2684 (46284) с. Клястицкое; ТП-2484(46284), с.Клястицкое.</t>
  </si>
  <si>
    <t>Обосновывающие материалы по ТП_2014/ТЭС/Реконструкция/Подряд/Подряд_025</t>
  </si>
  <si>
    <t>Реконструкция ВЛ-0,4кВ «Мельничная» (инв.№48226) ТП-5112 в селе Чесма</t>
  </si>
  <si>
    <t>ООО"СПС"</t>
  </si>
  <si>
    <t xml:space="preserve">  5827</t>
  </si>
  <si>
    <t xml:space="preserve">  14.03.2014</t>
  </si>
  <si>
    <t>Обосновывающие материалы по ТП_2014/ТЭС/Реконструкция/Хозспособ/ХС_001</t>
  </si>
  <si>
    <t>Реконструкция ПС Береговая. АЧР</t>
  </si>
  <si>
    <t>Обосновывающие материалы по ТП_2014/ТЭС/Реконструкция/Хозспособ/ХС_002</t>
  </si>
  <si>
    <t>Реконструкция ВЛ-0,4кВ "Западный" (инв.№46318)    в селе Целинное</t>
  </si>
  <si>
    <t>Кандакова Н.С.</t>
  </si>
  <si>
    <t>Обосновывающие материалы по ТП_2014/ТЭС/Реконструкция/Хозспособ/ХС_003</t>
  </si>
  <si>
    <t>Реконструкция ТП 2627 инв. 46233 с. Клястицкое</t>
  </si>
  <si>
    <t>Журов В.А.</t>
  </si>
  <si>
    <t>Реконструкция ВЛ-0,4кВ "Поселок" (инв.№ 47158) в поселке Увельский</t>
  </si>
  <si>
    <t>Гресь В.Ф.</t>
  </si>
  <si>
    <t>Реконструкция ВЛ-0,4кВ "Колодец" (инв.№ 46534) ВЛ-0,4кВ в селе Борисовка</t>
  </si>
  <si>
    <t>Запьянцев А.Н.</t>
  </si>
  <si>
    <t>Реконструкция ВЛ-0,4кВ «Фрунзе» (Инв.№47162) от ТП-3122 в поселке Увельский</t>
  </si>
  <si>
    <t xml:space="preserve">  6300004730</t>
  </si>
  <si>
    <t xml:space="preserve">  14.04.2014</t>
  </si>
  <si>
    <t xml:space="preserve">  517</t>
  </si>
  <si>
    <t>Румянцева С.М.</t>
  </si>
  <si>
    <t>Обосновывающие материалы по ТП_2014/ТЭС/Реконструкция/Хозспособ/ХС_004</t>
  </si>
  <si>
    <t>Реконструкция ВЛ 10 Чесма-2 (48263) с. Чесма; ВЛ-0,4кВ (инв. 91357) с. Чесма</t>
  </si>
  <si>
    <t xml:space="preserve">  6300004732</t>
  </si>
  <si>
    <t>Туров Д.А.</t>
  </si>
  <si>
    <t>Обосновывающие материалы по ТП_2014/ТЭС/Реконструкция/Хозспособ/ХС_005</t>
  </si>
  <si>
    <t>Реконструкция ТП-41105 (инв. 48029) с. Октябрьское</t>
  </si>
  <si>
    <t>Шаталина В.Н.</t>
  </si>
  <si>
    <t>Реконструкция ТП-41104 (инв. 48007) с. Октябрьское</t>
  </si>
  <si>
    <t>Большаков К.В.</t>
  </si>
  <si>
    <t>Реконструкция ВЛ 04 "Ф-1" (инв. 47930) с. Октябрьское</t>
  </si>
  <si>
    <t>Денисова Г.Н.</t>
  </si>
  <si>
    <t>Реконструкция ВЛ 04 "Ф-1" (инв. 47928) с. Октябрьское</t>
  </si>
  <si>
    <t>Куплевацкий Д.Я.</t>
  </si>
  <si>
    <t>Реконструкция ВЛ 04 "Советская" (48919) с Катенино</t>
  </si>
  <si>
    <t>Реконструкция ВЛ 04 "Мира" (48918) с. Катенино</t>
  </si>
  <si>
    <t>Реконструкция ВЛ 0,4 Кирова (инв.48288) с. Чесма</t>
  </si>
  <si>
    <t>Умаров С.Р.</t>
  </si>
  <si>
    <t>Реконструкция ВЛ0 ,4 Село 1 (инв. 49271) с. Алексеевка</t>
  </si>
  <si>
    <t>Короткевич Ф.В.</t>
  </si>
  <si>
    <t>Реконструкция ТП-51134 (48368) с. Чесма</t>
  </si>
  <si>
    <t xml:space="preserve">ИП Еркина </t>
  </si>
  <si>
    <t>Реконструкция ТП-7125 (инв. 48844) п. Большевик</t>
  </si>
  <si>
    <t>Самаркин Н.В.</t>
  </si>
  <si>
    <t>Реконструкция ВЛ 0,4 кВ (инв. 48766) п. Большевик</t>
  </si>
  <si>
    <t>Лыткин С.М.</t>
  </si>
  <si>
    <t>Реконструкция ВЛ-10 сХомутинино</t>
  </si>
  <si>
    <t xml:space="preserve">6300004789  </t>
  </si>
  <si>
    <t xml:space="preserve">3296  </t>
  </si>
  <si>
    <t>23.11.2012</t>
  </si>
  <si>
    <t>Белов Г.А.</t>
  </si>
  <si>
    <t>Обосновывающие материалы по ТП_2014/ТЭС/Реконструкция/Хозспособ/ХС_006</t>
  </si>
  <si>
    <t>Реконструкция ВЛ-0,4кВ "Степная" (инв.№47836)  в селе Каракульское</t>
  </si>
  <si>
    <t>Храмова Н.Ю.</t>
  </si>
  <si>
    <t>Обосновывающие материалы по ТП_2014/ТЭС/Реконструкция/Хозспособ/ХС_007</t>
  </si>
  <si>
    <t>Реконструкция ВЛ-0,4кВ "Фидер-2" (инв.№47928) в селе Октябрьскле</t>
  </si>
  <si>
    <t>Копп А.А.</t>
  </si>
  <si>
    <t>Реконструкция ТП 3126 (инв. 47228) п. Увельский</t>
  </si>
  <si>
    <t>Обосновывающие материалы по ТП_2014/ТЭС/Реконструкция/Хозспособ/ХС_008</t>
  </si>
  <si>
    <t>Реконструкция ТП-7524 инв. 49307 с. Алексеевка</t>
  </si>
  <si>
    <t>Пимахина Т.В.</t>
  </si>
  <si>
    <t>Обосновывающие материалы по ТП_2014/ТЭС/Реконструкция/Хозспособ/ХС_009</t>
  </si>
  <si>
    <t>Реконструкция ВЛ 0,4 кВ Фидер-3 (47938) с. Лысково</t>
  </si>
  <si>
    <t>Титов С.Н.</t>
  </si>
  <si>
    <t>Реконструкция ВЛ-0,4кВ «Село-2» (Инв.№ 49272) в селе Алексеевка</t>
  </si>
  <si>
    <t>Голуб М.С.</t>
  </si>
  <si>
    <t>Реконструкция ВЛ 0,4 кВ (инв. 47928) с. Октябрьское</t>
  </si>
  <si>
    <t>Ширинкин В.Ф.</t>
  </si>
  <si>
    <t>Реконструкция ВЛ 0,4 кВ (инв. 46209) с. Клястицкое; ТП-2627 (инв. 46233) с. Клястицкое</t>
  </si>
  <si>
    <t>Игуменщев В.В.</t>
  </si>
  <si>
    <t>Реконструкция ВЛ 0,4 кВ (инв. 45496); ТП-2462 (инв. 45556) с. Метличье</t>
  </si>
  <si>
    <t>Митрошкин В.А.</t>
  </si>
  <si>
    <t>РеконструкцияВЛ 0.4 кВ Поселок (47163) п. Увельский</t>
  </si>
  <si>
    <t>Созонов И.Н.</t>
  </si>
  <si>
    <t>Реконструкция ВЛ 0,4 (инв. 47928) с. Октябрьское</t>
  </si>
  <si>
    <t>Лыков А.М.</t>
  </si>
  <si>
    <t>Обосновывающие материалы по ТП_2014/ТЭС/Реконструкция/Хозспособ/ХС_010</t>
  </si>
  <si>
    <t>Реконструкция ВЛ 0,4 Быт 1 (46208) ТП 2627 с. Клястицкое</t>
  </si>
  <si>
    <t>Барковская Е.В.</t>
  </si>
  <si>
    <t>Реконструкция ВЛ 0,4 кВ Село-3 (49272) с. Алексеевка</t>
  </si>
  <si>
    <t>Овсянников Н.П.</t>
  </si>
  <si>
    <t>Реконструкция ВЛ 04 кВ (инв. 45504) ТП 2402  с. Ключевка</t>
  </si>
  <si>
    <t>Зайцева А.С.</t>
  </si>
  <si>
    <t>Реконструкция. ВЛ 0,4 Ф-1 (47702) с. Чудиново</t>
  </si>
  <si>
    <t>Угрюмова Н.А.</t>
  </si>
  <si>
    <t>Реконструкция ВЛ 0.4 кВ Поселок (инв. 48386) п. Березинский</t>
  </si>
  <si>
    <t>Коробкова П.В.</t>
  </si>
  <si>
    <t>3.2.37</t>
  </si>
  <si>
    <t>Реконструкция ВЛ 0,4 (инв. 48243) п. Редутово</t>
  </si>
  <si>
    <t>Вагапова Д.З.</t>
  </si>
  <si>
    <t>3.2.38</t>
  </si>
  <si>
    <t>Реконструкция ТП-51130 (48365), с. Чесма</t>
  </si>
  <si>
    <t>Томилов А.Г.</t>
  </si>
  <si>
    <t>Обосновывающие материалы по ТП_2014/ТЭС/Реконструкция/Хозспособ/ХС_011</t>
  </si>
  <si>
    <t>3.2.39</t>
  </si>
  <si>
    <t>Реконструкция ВЛ-10кВ «Пласт-2» (инв.№46436) в селе Кочкарь (Петухов А.В.)</t>
  </si>
  <si>
    <t>Петухов А.В.</t>
  </si>
  <si>
    <t>3.2.40</t>
  </si>
  <si>
    <t>Реконструкция ТП-2510 (Инв.№ 46021) в селе Песчаное (Кондосенко Д.В.)</t>
  </si>
  <si>
    <t>Кондосенко Д.В.</t>
  </si>
  <si>
    <t>3.2.41</t>
  </si>
  <si>
    <t>Реконструкция ВЛ-04 "Фидер-1" (45669), п. Морозкино</t>
  </si>
  <si>
    <t>Стаценко Л.М.</t>
  </si>
  <si>
    <t>Обосновывающие материалы по ТП_2014/ТЭС/Реконструкция/Хозспособ/ХС_012</t>
  </si>
  <si>
    <t>3.2.42</t>
  </si>
  <si>
    <t>Реконструкция ВЛ-0,4кВ «Фидер-3» (Инв.№47930) в селе Октябрьское (Сырцева Е.Я.)</t>
  </si>
  <si>
    <t>Сырцева Е.Я.</t>
  </si>
  <si>
    <t>3.2.43</t>
  </si>
  <si>
    <t>Реконструкция ВЛ-0,4кВ «Поселок» (Инв.№ 45891) от ТП-2206 в селе Уйско-Санарское Рычкова О.И.)</t>
  </si>
  <si>
    <t>Рычкова О.И.</t>
  </si>
  <si>
    <t>3.2.44</t>
  </si>
  <si>
    <t>Реконструкция ВЛ 0,4 кВ Ф-1 (47930) с. Октябрьское</t>
  </si>
  <si>
    <t>Коровин Е.В.</t>
  </si>
  <si>
    <t>Обосновывающие материалы по ТП_2014/ТЭС/Реконструкция/Хозспособ/ХС_013</t>
  </si>
  <si>
    <t>3.2.45</t>
  </si>
  <si>
    <t>Реконструкция ТП-4437 (инв. 47475) с. Журавлиное</t>
  </si>
  <si>
    <t xml:space="preserve">Деревянко Г.И. </t>
  </si>
  <si>
    <t>3.2.46</t>
  </si>
  <si>
    <t>Реконструкция ВЛ 0,4"Фидер-4"(47418), с.Кочердык</t>
  </si>
  <si>
    <t>Ковальчук Л.Н.</t>
  </si>
  <si>
    <t>3.2.47</t>
  </si>
  <si>
    <t>Реконструкция ВЛ 0,4"Поселок-1"(45494с.Дробышево</t>
  </si>
  <si>
    <t>Ледовских О.А.</t>
  </si>
  <si>
    <t>3.2.48</t>
  </si>
  <si>
    <t>Реконструкция ВЛ 0,4 кВ "Деревня" (инв. 46427) с. Чукса</t>
  </si>
  <si>
    <t>Ершов Н.В.</t>
  </si>
  <si>
    <t>3.2.49</t>
  </si>
  <si>
    <t>Реконструкция ВЛ-0,4"Кирова"(48225), с.Чесма</t>
  </si>
  <si>
    <t>Комбаров Н.С.</t>
  </si>
  <si>
    <t>3.2.50</t>
  </si>
  <si>
    <t>Реконструкция ВЛ-0,4 кВ Рынок (47164) п. Увельский</t>
  </si>
  <si>
    <t>Местная православная религиозная организация прихода Рождества Христова</t>
  </si>
  <si>
    <t>3.2.51</t>
  </si>
  <si>
    <t>Реконструкция ВЛ 0,4 кВ "Фидер-2" (46611); ТП-6357 с.Черноречье</t>
  </si>
  <si>
    <t>Егоренкова Т.Л.</t>
  </si>
  <si>
    <t>3.2.52</t>
  </si>
  <si>
    <t>Реконструкция ВЛ 0,4 кВ "Кутепов" (45971), с.Белозеры</t>
  </si>
  <si>
    <t>Ярош В.Д.</t>
  </si>
  <si>
    <t>3.2.53</t>
  </si>
  <si>
    <t>Реконструкция ВЛ 0,4 Ф-2 (инв.47928) с.Октябрьское</t>
  </si>
  <si>
    <t>Мануилова С.А.</t>
  </si>
  <si>
    <t>3.2.54</t>
  </si>
  <si>
    <t>Реконструкция ВЛ 0,4 кВ Ф-2 (47930) с. Октябрьское</t>
  </si>
  <si>
    <t>Литвякова Н.В.</t>
  </si>
  <si>
    <t>3.2.55</t>
  </si>
  <si>
    <t>Реконструкция ВЛ 0,4 Село-1 (инв.48769) с.Толсты</t>
  </si>
  <si>
    <t>Кульмухаметова Ж.М.</t>
  </si>
  <si>
    <t>3.2.56</t>
  </si>
  <si>
    <t>рек. ВЛ 0,4 кВ (инв. 46312) с. Кособродка</t>
  </si>
  <si>
    <t>Кривошей Е.А.</t>
  </si>
  <si>
    <t>3.2.57</t>
  </si>
  <si>
    <t>рек.ВЛ04 Павлова (48222)с.Чесма</t>
  </si>
  <si>
    <t>Минаков А.Н.</t>
  </si>
  <si>
    <t>3.2.58</t>
  </si>
  <si>
    <t>рекВЛ04 Ф-3(инв.46623)с.Степное</t>
  </si>
  <si>
    <t>Семьянов А.Н.</t>
  </si>
  <si>
    <t>3.2.59</t>
  </si>
  <si>
    <t>рекВЛ04Домд.тв-ва(48225)с.Чесма</t>
  </si>
  <si>
    <t>Руднев О.А.</t>
  </si>
  <si>
    <t>3.2.60</t>
  </si>
  <si>
    <t>ТП с.Чесма Дом творчества</t>
  </si>
  <si>
    <t>3.2.61</t>
  </si>
  <si>
    <t>Реконструкция ВЛ-0,4кВ «Фидер №1» (Инв.№ 45702) в городе Троицк (Кенарева Н.Н.)</t>
  </si>
  <si>
    <t>Кенарева Н.Н.</t>
  </si>
  <si>
    <t>Обосновывающие материалы по ТП_2014/ТЭС/Реконструкция/Хозспособ/ХС_014</t>
  </si>
  <si>
    <t>3.2.62</t>
  </si>
  <si>
    <t>Реконструкция ВЛ-0,4 кВ (инв. 47703) с. Чудиново</t>
  </si>
  <si>
    <t>Сидорик А.В.</t>
  </si>
  <si>
    <t>Обосновывающие материалы по ТП_2014/ТЭС/Реконструкция/Хозспособ/ХС_015</t>
  </si>
  <si>
    <t>3.2.63</t>
  </si>
  <si>
    <t>Реконструкция ВЛ-0,4 кВ «Фидер-2» (инв. №47930), в селе Октябрьское</t>
  </si>
  <si>
    <t>Обосновывающие материалы по ТП_2014/ТЭС/Реконструкция/Хозспособ/ХС_016</t>
  </si>
  <si>
    <t>3.2.64</t>
  </si>
  <si>
    <t>Реконструкция ТП-71139 (инв. №48857) в с.Варна</t>
  </si>
  <si>
    <t xml:space="preserve"> 21.12.2012</t>
  </si>
  <si>
    <t>Рыхальский В.А.</t>
  </si>
  <si>
    <t>Обосновывающие материалы по ТП_2014/ТЭС/Реконструкция/Хозспособ/ХС_017</t>
  </si>
  <si>
    <t>3.2.65</t>
  </si>
  <si>
    <t>Реконструкция ВЛ 10 кВ "Кумысная-1" ин №46205 с Клястицко</t>
  </si>
  <si>
    <t>02.05.2012</t>
  </si>
  <si>
    <t>Москвичев Б.В.</t>
  </si>
  <si>
    <t>Обосновывающие материалы по ТП_2014/ТЭС/Реконструкция/Хозспособ/ХС_018</t>
  </si>
  <si>
    <t>3.2.66</t>
  </si>
  <si>
    <t>Реконструкция ВЛ-0,4кВ «Пропускной пункт» (Инв.№49263) от ТП-7508 в селе Казановка</t>
  </si>
  <si>
    <t>Пограничное управление ФСБ России по Челябинской области</t>
  </si>
  <si>
    <t>Обосновывающие материалы по ТП_2014/ТЭС/Реконструкция/Хозспособ/ХС_019</t>
  </si>
  <si>
    <t>3.2.67</t>
  </si>
  <si>
    <t>Реконструкция ВЛ-0,4кВ «Фидер-2» (Инв.№47703) ТП-4535 в селе Чудиново</t>
  </si>
  <si>
    <t>Столярова Г.С.</t>
  </si>
  <si>
    <t>Обосновывающие материалы по ТП_2014/ТЭС/Реконструкция/Хозспособ/ХС_020</t>
  </si>
  <si>
    <t>3.2.68</t>
  </si>
  <si>
    <t>Реконструкция ВЛ 0,4 кВ Поселок (45494) с. Дробышево</t>
  </si>
  <si>
    <t>0324</t>
  </si>
  <si>
    <t>Фомина Т.Д .</t>
  </si>
  <si>
    <t>Обосновывающие материалы по ТП_2014/ТЭС/Реконструкция/Хозспособ/ХС_021</t>
  </si>
  <si>
    <t>3.2.69</t>
  </si>
  <si>
    <t>Реконструкция ВЛ-0,4 кВ "Набережная" (45977) д. Сбитнево</t>
  </si>
  <si>
    <t>Тараканов Н.Ф.</t>
  </si>
  <si>
    <t>Обосновывающие материалы по ТП_2014/ТЭС/Реконструкция/Хозспособ/ХС_022</t>
  </si>
  <si>
    <t>3.2.70</t>
  </si>
  <si>
    <t>Реконструкция ВЛ 0,4 кВ "Поселок" (46310) п. Репино</t>
  </si>
  <si>
    <t>Обосновывающие материалы по ТП_2014/ТЭС/Реконструкция/Хозспособ/ХС_023</t>
  </si>
  <si>
    <t>3.2.71</t>
  </si>
  <si>
    <t>Реконструкция ВЛ-0,4кВ "Новостройка" ТП-71139 (инв.№48857) в селе Варна</t>
  </si>
  <si>
    <t>Савицкая О.Н.</t>
  </si>
  <si>
    <t>Обосновывающие материалы по ТП_2014/ТЭС/Реконструкция/Хозспособ/ХС_024</t>
  </si>
  <si>
    <t>3.2.72</t>
  </si>
  <si>
    <t>Реконструкция ВЛ-0,4кВ «Заречная» (инв.№48221) ТП-51138 в селе Чесма</t>
  </si>
  <si>
    <t>Обосновывающие материалы по ТП_2014/ТЭС/Реконструкция/Хозспособ/ХС_025</t>
  </si>
  <si>
    <t>3.2.73</t>
  </si>
  <si>
    <t>Реконструкция ВЛ-0,4кВ «Деревня» (инв.№46417) в селе Новый Кумляк (Продулов В.А.)</t>
  </si>
  <si>
    <t>15.08.2013</t>
  </si>
  <si>
    <t>Продулов В.А.</t>
  </si>
  <si>
    <t>Обосновывающие материалы по ТП_2014/ТЭС/Реконструкция/Хозспособ/ХС_026</t>
  </si>
  <si>
    <t>3.2.74</t>
  </si>
  <si>
    <t>Реконструкция ВЛ-0,4кВ «Фидер №1» (Инв.№ 45665) в поселке Кварцитный (Бурлаченко В.Е.)</t>
  </si>
  <si>
    <t>Бурлаченко В.Е.</t>
  </si>
  <si>
    <t>Обосновывающие материалы по ТП_2014/ТЭС/Реконструкция/Хозспособ/ХС_027</t>
  </si>
  <si>
    <t>3.2.75</t>
  </si>
  <si>
    <t>Реконструкция ВЛ-0,4кВ «Поселок» (Инв.№ 45665) в поселке Каменная Речка (Костюченко Т.А.)</t>
  </si>
  <si>
    <t xml:space="preserve">Костюченко Т.А. </t>
  </si>
  <si>
    <t>Обосновывающие материалы по ТП_2014/ТЭС/Реконструкция/Хозспособ/ХС_028</t>
  </si>
  <si>
    <t>3.2.76</t>
  </si>
  <si>
    <t>Реконструкция ВЛ-0,4кВ «Контора» (Инв.№ 45969) от ТП-2562 в селе Травянка (Яшакова Г.Д.)</t>
  </si>
  <si>
    <t>Яшакова Г.Д.</t>
  </si>
  <si>
    <t>Обосновывающие материалы по ТП_2014/ТЭС/Реконструкция/Хозспособ/ХС_029</t>
  </si>
  <si>
    <t>3.2.77</t>
  </si>
  <si>
    <t>Реконструкция ВЛ-0,4 (инв.47164) п.Увельский</t>
  </si>
  <si>
    <t>4721</t>
  </si>
  <si>
    <t>Белобородов В.П.</t>
  </si>
  <si>
    <t>Обосновывающие материалы по ТП_2014/ТЭС/Реконструкция/Хозспособ/ХС_030</t>
  </si>
  <si>
    <t>3.2.78</t>
  </si>
  <si>
    <t>Реконструкция ВЛ 0,4 кВ (48928) с. Октябрьское ТП 41134</t>
  </si>
  <si>
    <t>Проповедникова А.Н.</t>
  </si>
  <si>
    <t>Обосновывающие материалы по ТП_2014/ТЭС/Реконструкция/Хозспособ/ХС_031</t>
  </si>
  <si>
    <t>3.2.79</t>
  </si>
  <si>
    <t>Реконструкция ВЛ 0,4 Фидер-1(47928) с.Октябрьское</t>
  </si>
  <si>
    <t>4749</t>
  </si>
  <si>
    <t>Цивенко О.А.</t>
  </si>
  <si>
    <t>Обосновывающие материалы по ТП_2014/ТЭС/Реконструкция/Хозспособ/ХС_032</t>
  </si>
  <si>
    <t>3.2.80</t>
  </si>
  <si>
    <t>Реконструкция ВЛ 0,4кВ (инв.48914) с.Новопокровка</t>
  </si>
  <si>
    <t>4754</t>
  </si>
  <si>
    <t>Лебедев С.М.</t>
  </si>
  <si>
    <t>Обосновывающие материалы по ТП_2014/ТЭС/Реконструкция/Хозспособ/ХС_033</t>
  </si>
  <si>
    <t>3.2.81</t>
  </si>
  <si>
    <t>Реконструкция оборудования ЗРУ 10 кВ ПС Новая им. Хамаду (232920)</t>
  </si>
  <si>
    <t>ЗАО " Барамист-Урал"</t>
  </si>
  <si>
    <t>Обосновывающие материалы по ТП_2014/ТЭС/Реконструкция/Хозспособ/ХС_034</t>
  </si>
  <si>
    <t>3.2.82</t>
  </si>
  <si>
    <t>Обосновывающие материалы по ТП_2014/ТЭС/Реконструкция/Хозспособ/ХС_035</t>
  </si>
  <si>
    <t>Ромакер Н.Г.</t>
  </si>
  <si>
    <t>3.2.83</t>
  </si>
  <si>
    <t>Реконструкция ВЛ 0,4кВ Больничная (47158) п.Увельский</t>
  </si>
  <si>
    <t>6300004828</t>
  </si>
  <si>
    <t xml:space="preserve">Акулич Н.В. </t>
  </si>
  <si>
    <t>Обосновывающие материалы по ТП_2014/ТЭС/Реконструкция/Хозспособ/ХС_036</t>
  </si>
  <si>
    <t>3.2.84</t>
  </si>
  <si>
    <t>Реконструкция ВЛ 0,4 кВ Ф-3 (47709) с. Боровое</t>
  </si>
  <si>
    <t>6300004834</t>
  </si>
  <si>
    <t>Смотрова Е.И.</t>
  </si>
  <si>
    <t>Обосновывающие материалы по ТП_2014/ТЭС/Реконструкция/Хозспособ/ХС_037</t>
  </si>
  <si>
    <t>3.2.85</t>
  </si>
  <si>
    <t>Реконструкция ВЛ 0,4кВ Почта (47158) п.Увельский</t>
  </si>
  <si>
    <t>6300004849</t>
  </si>
  <si>
    <t>Исаев А.Ю.</t>
  </si>
  <si>
    <t>Обосновывающие материалы по ТП_2014/ТЭС/Реконструкция/Хозспособ/ХС_038</t>
  </si>
  <si>
    <t>3.2.86</t>
  </si>
  <si>
    <t>Реконструкция ТП-2126 (инв.45727) с.Бобровка</t>
  </si>
  <si>
    <t>6300004864</t>
  </si>
  <si>
    <t>Чайченко Е.А.</t>
  </si>
  <si>
    <t>Обосновывающие материалы по ТП_2014/ТЭС/Реконструкция/Хозспособ/ХС_039</t>
  </si>
  <si>
    <t>3.2.87</t>
  </si>
  <si>
    <t>Реконструкция ВЛ 0,4кВ (инв.48914) с.Покровка</t>
  </si>
  <si>
    <t>6300004880</t>
  </si>
  <si>
    <t>Буранбаев К.К.</t>
  </si>
  <si>
    <t>Обосновывающие материалы по ТП_2014/ТЭС/Реконструкция/Хозспособ/ХС_040</t>
  </si>
  <si>
    <t>3.2.88</t>
  </si>
  <si>
    <t>Реконструкция ВЛ-0,4кВ «Посёлок» (Инв.№46747) и ТП-3481 (Инв.№46822) в селе Хуторка</t>
  </si>
  <si>
    <t>МКДОУ №Детский сад №5"</t>
  </si>
  <si>
    <t>Обосновывающие материалы по ТП_2014/ТЭС/Реконструкция/Хозспособ/ХС_041</t>
  </si>
  <si>
    <t>3.2.89</t>
  </si>
  <si>
    <t>Реконструкция ТП 4352 (инв.47889) с.Каракульское</t>
  </si>
  <si>
    <t>6300005105</t>
  </si>
  <si>
    <t>ОАО "Мобильные ТелеСистемы"</t>
  </si>
  <si>
    <t>Обосновывающие материалы по ТП_2014/ТЭС/Реконструкция/Хозспособ/ХС_042</t>
  </si>
  <si>
    <t>3.2.90</t>
  </si>
  <si>
    <t>Реконструкция ВЛ 0,4 кВ Лесная (46318) п. Целинный</t>
  </si>
  <si>
    <t>МКОУ ДОД "Детская школа искусств"</t>
  </si>
  <si>
    <t>Обосновывающие материалы по ТП_2014/ТЭС/Реконструкция/Хозспособ/ХС_043</t>
  </si>
  <si>
    <t>3.2.91</t>
  </si>
  <si>
    <t>Реконструкция ТП-53102 (инв49951) п. Огнеупорный</t>
  </si>
  <si>
    <t>ООО "Бускуль"</t>
  </si>
  <si>
    <t>Обосновывающие материалы по ТП_2014/ТЭС/Реконструкция/Хозспособ/ХС_044</t>
  </si>
  <si>
    <t>3.2.92</t>
  </si>
  <si>
    <t>Реконструкция ВЛ 0,4 кВ Поселок (46415)с.Михайловка</t>
  </si>
  <si>
    <t>Эсипова Л.В.</t>
  </si>
  <si>
    <t>Обосновывающие материалы по ТП_2014/ТЭС/Реконструкция/Хозспособ/ХС_045</t>
  </si>
  <si>
    <t>3.2.93</t>
  </si>
  <si>
    <t>Реконструкция ВЛ 0,4кВ "конд.цех" с.Кочкарь (инв46413)</t>
  </si>
  <si>
    <t>Лядов И.Р.</t>
  </si>
  <si>
    <t>Обосновывающие материалы по ТП_2014/ТЭС/Реконструкция/Хозспособ/ХС_046</t>
  </si>
  <si>
    <t>3.2.94</t>
  </si>
  <si>
    <t>Реконструкция ВЛ 0,4 кВ Поселок (инв. 45494) с. Дробышево</t>
  </si>
  <si>
    <t>Малофеев С.П.</t>
  </si>
  <si>
    <t>Обосновывающие материалы по ТП_2014/ТЭС/Реконструкция/Хозспособ/ХС_047</t>
  </si>
  <si>
    <t>3.2.95</t>
  </si>
  <si>
    <t>Реконструкция ВЛ 0,4 кВ Поселок (инв. 46320) с. Михайловка</t>
  </si>
  <si>
    <t>6300005263</t>
  </si>
  <si>
    <t>Воронин А.В.</t>
  </si>
  <si>
    <t>Обосновывающие материалы по ТП_2014/ТЭС/Реконструкция/Хозспособ/ХС_048</t>
  </si>
  <si>
    <t>3.2.96</t>
  </si>
  <si>
    <t>Реконструкция ВЛ 10 кВ (инв. 47957); ВЛ 0.4 кВ Ф-3 (инв. 47967); ТП-4123 (инв. 47986) с. Октябрьское</t>
  </si>
  <si>
    <t>6300005281</t>
  </si>
  <si>
    <t>Михалев Д.Л.</t>
  </si>
  <si>
    <t>Обосновывающие материалы по ТП_2014/ТЭС/Реконструкция/Хозспособ/ХС_049</t>
  </si>
  <si>
    <t>3.2.97</t>
  </si>
  <si>
    <t>Реконструкция ТП-5115 (инв. 239221) с. Чесма</t>
  </si>
  <si>
    <t>0394</t>
  </si>
  <si>
    <t>08.07.2013</t>
  </si>
  <si>
    <t>Андреева Ю.В.</t>
  </si>
  <si>
    <t>Обосновывающие материалы по ТП_2014/ТЭС/Реконструкция/Хозспособ/ХС_050</t>
  </si>
  <si>
    <t>0306</t>
  </si>
  <si>
    <t>07.06.2013</t>
  </si>
  <si>
    <t>Чугунова И.В.</t>
  </si>
  <si>
    <t>Мусина Л.П.</t>
  </si>
  <si>
    <t>0392</t>
  </si>
  <si>
    <t>Сосновских А.П.</t>
  </si>
  <si>
    <t>0483</t>
  </si>
  <si>
    <t>Донченко Т.А.</t>
  </si>
  <si>
    <t>3.2.98</t>
  </si>
  <si>
    <t>Реконструкция ВЛ-0,4кВ «Деревня» (Инв.№46413) от ТП-6103 в селе Кочкарь (Пунттус Т.А. Демьяненко М.И.)</t>
  </si>
  <si>
    <t>Пунттус Т.А.</t>
  </si>
  <si>
    <t>Обосновывающие материалы по ТП_2014/ТЭС/Реконструкция/Хозспособ/ХС_051</t>
  </si>
  <si>
    <t>Демьяненко М.И.</t>
  </si>
  <si>
    <t>Подряд ЦЭС</t>
  </si>
  <si>
    <t>Реконструкция ВЛ 0,4 кВ №3 с. Туктубаево</t>
  </si>
  <si>
    <t xml:space="preserve">ООО СпецПромСервис  </t>
  </si>
  <si>
    <t xml:space="preserve">13310  </t>
  </si>
  <si>
    <t xml:space="preserve">01.10.2012  </t>
  </si>
  <si>
    <t xml:space="preserve">465  </t>
  </si>
  <si>
    <t>Исламетдинова Т.М.</t>
  </si>
  <si>
    <t>Обосновывающие материалы по ТП_2014/ЦЭС/Реконструкция/Подряд/Подряд_001</t>
  </si>
  <si>
    <t>Реконструкция ТП-1751, Сосновский район, п.Северный (Шушарин М.С.)</t>
  </si>
  <si>
    <t xml:space="preserve">13314  </t>
  </si>
  <si>
    <t xml:space="preserve">485  </t>
  </si>
  <si>
    <t>Шушарин М.С.</t>
  </si>
  <si>
    <t>Обосновывающие материалы по ТП_2014/ЦЭС/Реконструкция/Подряд/Подряд_002</t>
  </si>
  <si>
    <t>Реконструкция ТП-1784 д.Ужевка</t>
  </si>
  <si>
    <t xml:space="preserve">ООО ГиперПроектПлюс  </t>
  </si>
  <si>
    <t xml:space="preserve">13339  </t>
  </si>
  <si>
    <t xml:space="preserve">493  </t>
  </si>
  <si>
    <t xml:space="preserve"> 23.09.2011</t>
  </si>
  <si>
    <t>Жуков А.Н.</t>
  </si>
  <si>
    <t>Обосновывающие материалы по ТП_2014/ЦЭС/Реконструкция/Подряд/Подряд_003</t>
  </si>
  <si>
    <t>Реконструкция ВЛ 0,4кВ п.Н.Уфалей</t>
  </si>
  <si>
    <t xml:space="preserve">13342  </t>
  </si>
  <si>
    <t xml:space="preserve">161  </t>
  </si>
  <si>
    <t>Черников О.Л.</t>
  </si>
  <si>
    <t>Обосновывающие материалы по ТП_2014/ЦЭС/Реконструкция/Подряд/Подряд_004</t>
  </si>
  <si>
    <t>Реконструкция ВЛ 0,4 кВ Толбухина-Мраморная</t>
  </si>
  <si>
    <t>Шрейдер А.А.</t>
  </si>
  <si>
    <t>Реконструкция ВЛ 0,4 кВ №10 с. Миасское</t>
  </si>
  <si>
    <t xml:space="preserve">13343  </t>
  </si>
  <si>
    <t xml:space="preserve">246  </t>
  </si>
  <si>
    <t>Богданова Е.В.</t>
  </si>
  <si>
    <t>Обосновывающие материалы по ТП_2014/ЦЭС/Реконструкция/Подряд/Подряд_005</t>
  </si>
  <si>
    <t>Реконструкция ВЛ-0,4 кВ №1, Красноармейский район, п.Березово (Сучкова В.И.)</t>
  </si>
  <si>
    <t xml:space="preserve">13642  </t>
  </si>
  <si>
    <t xml:space="preserve">241  </t>
  </si>
  <si>
    <t>Сучкова В.И.</t>
  </si>
  <si>
    <t>Обосновывающие материалы по ТП_2014/ЦЭС/Реконструкция/Подряд/Подряд_006</t>
  </si>
  <si>
    <t>Реконструкция ЛЭП-0,4 кВ №1 д. Абдырова</t>
  </si>
  <si>
    <t xml:space="preserve">ООО Кабель и арматура  </t>
  </si>
  <si>
    <t xml:space="preserve">15348  </t>
  </si>
  <si>
    <t xml:space="preserve">20.01.2013  </t>
  </si>
  <si>
    <t xml:space="preserve">451  </t>
  </si>
  <si>
    <t>ИП Бухин С.В.</t>
  </si>
  <si>
    <t>Обосновывающие материалы по ТП_2014/ЦЭС/Реконструкция/Подряд/Подряд_007</t>
  </si>
  <si>
    <t>Реконструкция ВЛ-0,4 Ленина г. В. Уфалей</t>
  </si>
  <si>
    <t xml:space="preserve">15349  </t>
  </si>
  <si>
    <t xml:space="preserve">457  </t>
  </si>
  <si>
    <t>Гордеева О.Ю.</t>
  </si>
  <si>
    <t>Обосновывающие материалы по ТП_2014/ЦЭС/Реконструкция/Подряд/Подряд_008</t>
  </si>
  <si>
    <t xml:space="preserve">15350  </t>
  </si>
  <si>
    <t xml:space="preserve">472  </t>
  </si>
  <si>
    <t>Обосновывающие материалы по ТП_2014/ЦЭС/Реконструкция/Подряд/Подряд_009</t>
  </si>
  <si>
    <t>Реконструкция ТП-1751, Челябинская область, Сосновский район, п.Северный</t>
  </si>
  <si>
    <t xml:space="preserve">ООО ЭлектроСтрой  </t>
  </si>
  <si>
    <t xml:space="preserve">15729  </t>
  </si>
  <si>
    <t xml:space="preserve">20.02.2013  </t>
  </si>
  <si>
    <t xml:space="preserve">395  </t>
  </si>
  <si>
    <t>Вороная О.В.</t>
  </si>
  <si>
    <t>Обосновывающие материалы по ТП_2014/ЦЭС/Реконструкция/Подряд/Подряд_010</t>
  </si>
  <si>
    <t>Реконструкция по ЛЭП-0,4 кВ с. Багаряк</t>
  </si>
  <si>
    <t xml:space="preserve">ООО ЭнергоПартнер  </t>
  </si>
  <si>
    <t xml:space="preserve">16373  </t>
  </si>
  <si>
    <t xml:space="preserve">05.03.2013  </t>
  </si>
  <si>
    <t xml:space="preserve">492  </t>
  </si>
  <si>
    <t>Чернышков А.А.</t>
  </si>
  <si>
    <t>Обосновывающие материалы по ТП_2014/ЦЭС/Реконструкция/Подряд/Подряд_011</t>
  </si>
  <si>
    <t>Реконструкция ВЛ 0,4 кВ№1 с. Б. Харлуши</t>
  </si>
  <si>
    <t xml:space="preserve">16375  </t>
  </si>
  <si>
    <t xml:space="preserve">331  </t>
  </si>
  <si>
    <t xml:space="preserve"> 20.07.2012</t>
  </si>
  <si>
    <t>Семенова С.В</t>
  </si>
  <si>
    <t>Обосновывающие материалы по ТП_2014/ЦЭС/Реконструкция/Подряд/Подряд_012</t>
  </si>
  <si>
    <t>Реконструкция ВЛ-0,4 кВ с.Кременкуль Сафи</t>
  </si>
  <si>
    <t xml:space="preserve">16794  </t>
  </si>
  <si>
    <t xml:space="preserve">433  </t>
  </si>
  <si>
    <t>Сафина Н.И.</t>
  </si>
  <si>
    <t>Обосновывающие материалы по ТП_2014/ЦЭС/Реконструкция/Подряд/Подряд_013</t>
  </si>
  <si>
    <t xml:space="preserve">16977  </t>
  </si>
  <si>
    <t xml:space="preserve">15.05.2013  </t>
  </si>
  <si>
    <t>Обосновывающие материалы по ТП_2014/ЦЭС/Реконструкция/Подряд/Подряд_014</t>
  </si>
  <si>
    <t>Реконструкция ТП-1725 п.Западный</t>
  </si>
  <si>
    <t xml:space="preserve">17940  </t>
  </si>
  <si>
    <t xml:space="preserve">01.05.2013  </t>
  </si>
  <si>
    <t xml:space="preserve">305  </t>
  </si>
  <si>
    <t>Байбара О.Л.</t>
  </si>
  <si>
    <t>Обосновывающие материалы по ТП_2014/ЦЭС/Реконструкция/Подряд/Подряд_015</t>
  </si>
  <si>
    <t>Реконтсрукция ВЛ-0,4 кВ №3, Челябинская область, Сосновский район, д.Дубровка</t>
  </si>
  <si>
    <t xml:space="preserve">19459  </t>
  </si>
  <si>
    <t>Звягинцева Н.И.  Звягинцев О.И.</t>
  </si>
  <si>
    <t>Обосновывающие материалы по ТП_2014/ЦЭС/Реконструкция/Подряд/Подряд_016</t>
  </si>
  <si>
    <t>Реконструкция ВЛ-0,4 кВ №2, Челябинская область,Кунашакский район, с.Кунашак</t>
  </si>
  <si>
    <t xml:space="preserve">19708  </t>
  </si>
  <si>
    <t>Тимеркаева С.Х.</t>
  </si>
  <si>
    <t>Обосновывающие материалы по ТП_2014/ЦЭС/Реконструкция/Подряд/Подряд_017</t>
  </si>
  <si>
    <t>Реконструкция ВЛ-0,4 кВ, Челябинская область, Кунашакский район, д.Сосновка</t>
  </si>
  <si>
    <t>30.11.2012</t>
  </si>
  <si>
    <t>Реконструкция ВЛ-0,4 кВ №3, Челябинская область, Каслинский район, д.Знаменка</t>
  </si>
  <si>
    <t>Колобов Ю.Б.</t>
  </si>
  <si>
    <t>Реконструкция ВЛ-0,4 кВ №3, Челябинская область, каслинский район, п.Бектыш</t>
  </si>
  <si>
    <t xml:space="preserve">19896  </t>
  </si>
  <si>
    <t xml:space="preserve">15.10.2013  </t>
  </si>
  <si>
    <t xml:space="preserve">922  </t>
  </si>
  <si>
    <t>01.11.2012</t>
  </si>
  <si>
    <t>Лыжин С.В.</t>
  </si>
  <si>
    <t>Обосновывающие материалы по ТП_2014/ЦЭС/Реконструкция/Подряд/Подряд_018</t>
  </si>
  <si>
    <t>Реконструкция ВЛ-0,4 кВ №4, Челябинская область, Сосновский район, п.Кременкуль</t>
  </si>
  <si>
    <t>06.12.2012</t>
  </si>
  <si>
    <t>Животовский А.Э.</t>
  </si>
  <si>
    <t>Реконструкция ВЛ-0,4 кВ №2,
 Красноармейский район, с.Харино, Колесникова Е.А., Колесникова Н.А</t>
  </si>
  <si>
    <t xml:space="preserve">ООО Электромонтаж  </t>
  </si>
  <si>
    <t xml:space="preserve">20739  </t>
  </si>
  <si>
    <t xml:space="preserve">447  </t>
  </si>
  <si>
    <r>
      <t xml:space="preserve">Колесникова Е.А.
</t>
    </r>
    <r>
      <rPr>
        <sz val="12"/>
        <rFont val="Times New Roman"/>
        <family val="1"/>
        <charset val="204"/>
      </rPr>
      <t>Колесникова Н.А.</t>
    </r>
  </si>
  <si>
    <t>Обосновывающие материалы по ТП_2014/ЦЭС/Реконструкция/Подряд/Подряд_019</t>
  </si>
  <si>
    <t>Реконструкция ТП-441, Челябинская область, Нязепетровский район, с.Ункурда</t>
  </si>
  <si>
    <t xml:space="preserve">20740  </t>
  </si>
  <si>
    <t xml:space="preserve">400  </t>
  </si>
  <si>
    <t>филиал "РТРС" "Челябинский ОРТПЦ"</t>
  </si>
  <si>
    <t>Обосновывающие материалы по ТП_2014/ЦЭС/Реконструкция/Подряд/Подряд_020</t>
  </si>
  <si>
    <t>Реконструкция ВЛ-0,4 кВ "К.Маркса", Челябинская область, г.Верхний Уфалей</t>
  </si>
  <si>
    <t>Раскостов А.В.</t>
  </si>
  <si>
    <t>Реконструкция ТП-940, Челябинская область, Красноармейский район, с.Алабуга</t>
  </si>
  <si>
    <t xml:space="preserve">20741  </t>
  </si>
  <si>
    <t xml:space="preserve">390  </t>
  </si>
  <si>
    <t>Обосновывающие материалы по ТП_2014/ЦЭС/Реконструкция/Подряд/Подряд_021</t>
  </si>
  <si>
    <t>Реконструкция ВЛ-0,4 кВ №2, Челябинская область, Сосновский район, п.Витаминный</t>
  </si>
  <si>
    <t xml:space="preserve">20952  </t>
  </si>
  <si>
    <t xml:space="preserve">455  </t>
  </si>
  <si>
    <t>27.12.2012</t>
  </si>
  <si>
    <t>Ожигин А.Р.</t>
  </si>
  <si>
    <t>Обосновывающие материалы по ТП_2014/ЦЭС/Реконструкция/Подряд/Подряд_022</t>
  </si>
  <si>
    <t>Реконструкция ВЛ-0,4 кВ №1, Челябинская область, Сосновский район, п.Ленинский</t>
  </si>
  <si>
    <t>Пряхин А.А.</t>
  </si>
  <si>
    <t>Казак И.С.</t>
  </si>
  <si>
    <r>
      <t xml:space="preserve">Федичева Н.В.
</t>
    </r>
    <r>
      <rPr>
        <sz val="12"/>
        <rFont val="Times New Roman"/>
        <family val="1"/>
        <charset val="204"/>
      </rPr>
      <t>Федичев А.Ю.
Федичев А.Ю.</t>
    </r>
  </si>
  <si>
    <t>Реконструкция ВЛ-0,4 кВ №2, Челябинская область, Сосновский район, с.Туктубаево</t>
  </si>
  <si>
    <t xml:space="preserve">21003  </t>
  </si>
  <si>
    <t xml:space="preserve">468  </t>
  </si>
  <si>
    <t>12.10.2012</t>
  </si>
  <si>
    <t>Халикова З.Х.</t>
  </si>
  <si>
    <t>Обосновывающие материалы по ТП_2014/ЦЭС/Реконструкция/Подряд/Подряд_023</t>
  </si>
  <si>
    <t>12.12.2012</t>
  </si>
  <si>
    <t>Сураилидис О.В.</t>
  </si>
  <si>
    <t>26.12.2012</t>
  </si>
  <si>
    <t>Садыкова Г.Г.</t>
  </si>
  <si>
    <t>Реконструкция ВЛ-0,4 кВ №2, Челябинская область, Сосновский район. Д.Полетаево-2</t>
  </si>
  <si>
    <t xml:space="preserve">21126  </t>
  </si>
  <si>
    <t xml:space="preserve">440  </t>
  </si>
  <si>
    <t>Аристархов В.В.</t>
  </si>
  <si>
    <t>Обосновывающие материалы по ТП_2014/ЦЭС/Реконструкция/Подряд/Подряд_024</t>
  </si>
  <si>
    <t xml:space="preserve">21136  </t>
  </si>
  <si>
    <t>21.12.2012</t>
  </si>
  <si>
    <t>Добрынин И.Ю.</t>
  </si>
  <si>
    <t>Обосновывающие материалы по ТП_2014/ЦЭС/Реконструкция/Подряд/Подряд_025</t>
  </si>
  <si>
    <t>Реконструкция ВЛ-0,4 кВ №1, Челябинская область, Сосновский район, д.Большое Таскино</t>
  </si>
  <si>
    <t>Сагдатулина М.Ф.</t>
  </si>
  <si>
    <t>11.07.2014</t>
  </si>
  <si>
    <t>Реконструкция ВЛ-0,4 кВ №2, Челябинская область, Каслинский район, п.Маук</t>
  </si>
  <si>
    <t xml:space="preserve">21141  </t>
  </si>
  <si>
    <t>Обосновывающие материалы по ТП_2014/ЦЭС/Реконструкция/Подряд/Подряд_026</t>
  </si>
  <si>
    <t>Реконструкция ВЛ-0,4 кВ №1, Челябинская область, Каслинский район, с.Воскресенска</t>
  </si>
  <si>
    <t>Уфимцев С.В.</t>
  </si>
  <si>
    <t>08.05.2014</t>
  </si>
  <si>
    <t>Реконструкция ВЛ-0,4 кВ №2, Челябинская область, Каслинский район, п.Береговой</t>
  </si>
  <si>
    <t>10.12.2012</t>
  </si>
  <si>
    <r>
      <t xml:space="preserve">Гвоздева А.М.
</t>
    </r>
    <r>
      <rPr>
        <sz val="12"/>
        <rFont val="Times New Roman"/>
        <family val="1"/>
        <charset val="204"/>
      </rPr>
      <t>Сирбаева В.К.
Сибирев М.А.</t>
    </r>
  </si>
  <si>
    <t>Реконструкция ВЛ-0,4 кВ №2, Челябинская область, Каслинский район, п.Тихомировка</t>
  </si>
  <si>
    <t>Реконструкция ВЛ-0,4 кВ №1, Челябинская область, каслинский район, с.Огневское</t>
  </si>
  <si>
    <t>Сорокина Т.В.</t>
  </si>
  <si>
    <t>Реконструкция ВЛ-0,4 кВ №1, Челябинская область, Каслинский район, с.Багаряк</t>
  </si>
  <si>
    <t>Гашев А.Л.</t>
  </si>
  <si>
    <t>Реконструкция ВЛ-0,4 кВ №1, Челябинская область, Каслинский район, с.Воскресенское</t>
  </si>
  <si>
    <t>28.02.2013</t>
  </si>
  <si>
    <t>Халиков Д.Н.</t>
  </si>
  <si>
    <t>Реконструкция ВЛ-0,4 кВ №1, Челябинская область, Красноармейский район, с.Миасское</t>
  </si>
  <si>
    <t xml:space="preserve">21142  </t>
  </si>
  <si>
    <t xml:space="preserve">480  </t>
  </si>
  <si>
    <t>05.12.2012</t>
  </si>
  <si>
    <t>Истомина Т.А.</t>
  </si>
  <si>
    <t>Обосновывающие материалы по ТП_2014/ЦЭС/Реконструкция/Подряд/Подряд_027</t>
  </si>
  <si>
    <t>Реконструкция ВЛ-0,4 кВ №2, Челябинская область, Нязепетровский район, с.Шемаха</t>
  </si>
  <si>
    <t>Власова Н.В.</t>
  </si>
  <si>
    <t>Обосновывающие материалы по ТП_2014/ЦЭС/Реконструкция/Подряд/Подряд_028</t>
  </si>
  <si>
    <t>Реконструкция ВЛ-0,4 кВ "Лесная", Челябинская область, г.Верхний Уфалей</t>
  </si>
  <si>
    <t>Пирогов В.Г.</t>
  </si>
  <si>
    <t>Реконструкция ВЛ-0,4 кВ "Чапаева, Лазо", Челябинская область, г.Верхний Уфалей</t>
  </si>
  <si>
    <t>Ямалов Б.Х.</t>
  </si>
  <si>
    <t>Реконструкция ВЛ-0,4 кВ №1, Челябинская область, Кунашакский район. с.Кунашак</t>
  </si>
  <si>
    <t xml:space="preserve">21304  </t>
  </si>
  <si>
    <t xml:space="preserve">4547  </t>
  </si>
  <si>
    <t>Загидуллина Р.Л.</t>
  </si>
  <si>
    <t>Реконструкция ВЛ 0,4кВ с.Кузнецкое(Гор)</t>
  </si>
  <si>
    <t xml:space="preserve">ПТ ЗАО Челябинскагропромэнерго и Компания   </t>
  </si>
  <si>
    <t xml:space="preserve">21371  </t>
  </si>
  <si>
    <t xml:space="preserve">05.12.2013  </t>
  </si>
  <si>
    <t>Горшкова Г.Н.</t>
  </si>
  <si>
    <t>Обосновывающие материалы по ТП_2014/ЦЭС/Реконструкция/Подряд/Подряд_029</t>
  </si>
  <si>
    <t>РеконструкцияВЛ 0,22кВ № 2 с.Аргаяш</t>
  </si>
  <si>
    <r>
      <t xml:space="preserve">Валеев М.М. 
</t>
    </r>
    <r>
      <rPr>
        <sz val="12"/>
        <rFont val="Times New Roman"/>
        <family val="1"/>
        <charset val="204"/>
      </rPr>
      <t xml:space="preserve">Валеева  Е.А.  </t>
    </r>
  </si>
  <si>
    <t>Реконструкция ВЛ-0,4 кВ №3 с. Аргаяш</t>
  </si>
  <si>
    <t>Тимирбулатова Х.Т.</t>
  </si>
  <si>
    <t>Реконструкция ВЛ-0,4 кВ №2 с. Аргаяш</t>
  </si>
  <si>
    <t>Реконструкция ВЛ 0,4 кВ№2 с. Вознесенка</t>
  </si>
  <si>
    <t xml:space="preserve">21396  </t>
  </si>
  <si>
    <t xml:space="preserve">10.12.2013  </t>
  </si>
  <si>
    <t>Тихомиров А.В.</t>
  </si>
  <si>
    <t>Обосновывающие материалы по ТП_2014/ЦЭС/Реконструкция/Подряд/Подряд_030</t>
  </si>
  <si>
    <t>Реконструкция ВЛ-0,4 кВ №1, Челябинская область, Сосновский район, п.Есаульский</t>
  </si>
  <si>
    <t xml:space="preserve"> 29.02.2012</t>
  </si>
  <si>
    <t>Проскуряков А.А.</t>
  </si>
  <si>
    <t>05.03.2013</t>
  </si>
  <si>
    <t>Реконструкция ВЛ 0,4кВ № 2 ст.Смолино</t>
  </si>
  <si>
    <r>
      <t xml:space="preserve">Лысов А.Д.
</t>
    </r>
    <r>
      <rPr>
        <sz val="12"/>
        <rFont val="Times New Roman"/>
        <family val="1"/>
        <charset val="204"/>
      </rPr>
      <t>Лысов К.А.</t>
    </r>
  </si>
  <si>
    <t>Реконструкция ВЛ 0,4 кВ№2 с. Шибаево</t>
  </si>
  <si>
    <t>Малыгина Г.В.</t>
  </si>
  <si>
    <t>Реконструкция ВЛ 0,4 кВ№2 с. Еткуль</t>
  </si>
  <si>
    <t>ИП Шеломенцева Н.Ф.</t>
  </si>
  <si>
    <t>Реконструкция ВЛ 0,4 кВ№2 с. Кайгородово</t>
  </si>
  <si>
    <t>Шумков С.В.</t>
  </si>
  <si>
    <t>Реконструкция ВЛ 0,4 кВ №2 с. Вознесенка</t>
  </si>
  <si>
    <t>Сверчкова Д.Р.</t>
  </si>
  <si>
    <t>Реконструкция ВЛ-0,4 кВ №с.Большое Баландино</t>
  </si>
  <si>
    <t xml:space="preserve">21694  </t>
  </si>
  <si>
    <t xml:space="preserve">20.12.2013  </t>
  </si>
  <si>
    <t xml:space="preserve">4770  </t>
  </si>
  <si>
    <t>Хасанов В.Ю.</t>
  </si>
  <si>
    <t>Обосновывающие материалы по ТП_2014/ЦЭС/Реконструкция/Подряд/Подряд_031</t>
  </si>
  <si>
    <t>Реконструкция ВЛ-0,4 кВ №1, Челябинская область, Сосновский район, с.Архангельское, ул. Полевая, д.34Б, ул.Полевая, д.34А</t>
  </si>
  <si>
    <t>Курамшин В.Г.</t>
  </si>
  <si>
    <t>10.02.2014</t>
  </si>
  <si>
    <t>Реконструкция  ВЛ-0,4 кВ №1, Челябинская область,Аргаяшский район, с.Аргяш,ул. Тукаева,25</t>
  </si>
  <si>
    <t xml:space="preserve">30.12.2013 </t>
  </si>
  <si>
    <t>Галимов Р.Т.</t>
  </si>
  <si>
    <t>Обосновывающие материалы по ТП_2014/ЦЭС/Реконструкция/Подряд/Подряд_032</t>
  </si>
  <si>
    <t>Реконструкция ВЛ-0,4 кВ №2, Челябинская область, Аргаяшский район, с.Кулуево, ул.Советская,д.5</t>
  </si>
  <si>
    <t>Кучуков Г.Р.</t>
  </si>
  <si>
    <t>Реконструкция ВЛ-0,4 кВ №1, Челябинская область, Аргаяшский район, с.Аргаяш, ул.Васенко,19</t>
  </si>
  <si>
    <t>Саломатов А.М.</t>
  </si>
  <si>
    <t>Реконструкция ВЛ-0,4 кВ №3 д.АкбашеваЯгуди</t>
  </si>
  <si>
    <t xml:space="preserve">22002  </t>
  </si>
  <si>
    <t xml:space="preserve">13.01.2014  </t>
  </si>
  <si>
    <t xml:space="preserve">1809  </t>
  </si>
  <si>
    <t>Ягудина С.В.</t>
  </si>
  <si>
    <t>Обосновывающие материалы по ТП_2014/ЦЭС/Реконструкция/Подряд/Подряд_033</t>
  </si>
  <si>
    <t>Реконструкция ТП-1859, Челябинская область, Сосновский район, жилая застройка "Интернационалист"</t>
  </si>
  <si>
    <t xml:space="preserve">22022  </t>
  </si>
  <si>
    <t xml:space="preserve">23.01.2014  </t>
  </si>
  <si>
    <t xml:space="preserve">2207  </t>
  </si>
  <si>
    <t>13.03.2012</t>
  </si>
  <si>
    <t>Перчаткин П.Н.</t>
  </si>
  <si>
    <t>Обосновывающие материалы по ТП_2014/ЦЭС/Реконструкция/Подряд/Подряд_034</t>
  </si>
  <si>
    <t>Реконструкция ВЛ-0,4 кВ №2 с.Кайгородово</t>
  </si>
  <si>
    <t>17.08.2013</t>
  </si>
  <si>
    <t>Авдеева Н.Л.</t>
  </si>
  <si>
    <t>Реконструкция ВЛ-0,4 кВ №2,  ТП-392, Челябинская область, Еткульский район, п.Бектыш, ул. Стрелочная , д.32, 19А, 24,30,28,34,15,кв.2,29</t>
  </si>
  <si>
    <t>Меньшенина Т.Г.</t>
  </si>
  <si>
    <t>12.05.2014</t>
  </si>
  <si>
    <t>Реконструкция ВЛ-0,4 кВ №1, Челябинская область, Еткульский район, д.Печенкино, ул. Северная 21</t>
  </si>
  <si>
    <t>01.03.2013</t>
  </si>
  <si>
    <t>Ятайкина Е.А.</t>
  </si>
  <si>
    <t>02.06.2014</t>
  </si>
  <si>
    <t>Реконструкция ВЛ-0,4 кВ №1, Челябинская область, Еткульский район, с.Потапово</t>
  </si>
  <si>
    <t xml:space="preserve">ООО СпецПромСервис </t>
  </si>
  <si>
    <t xml:space="preserve">24.01.2014  </t>
  </si>
  <si>
    <t>28.08.2012</t>
  </si>
  <si>
    <t>Крылович В.В.</t>
  </si>
  <si>
    <t>Обосновывающие материалы по ТП_2014/ЦЭС/Реконструкция/Подряд/Подряд_035</t>
  </si>
  <si>
    <t>10.03.2014</t>
  </si>
  <si>
    <t>Реконструкция ВЛ-0,4 кВ №1, Челябинская область, Сосновский район, п.Прудный</t>
  </si>
  <si>
    <t xml:space="preserve">22035  </t>
  </si>
  <si>
    <t xml:space="preserve">1307  </t>
  </si>
  <si>
    <t>Филатов В.Г.</t>
  </si>
  <si>
    <t>Реконструкция ВЛ-0,4 кВ №2, Челябинская область, Сосновский район, п.Прудный</t>
  </si>
  <si>
    <t>Ковалев Т.В.</t>
  </si>
  <si>
    <t>Реконструкция ВЛ-0,4 кВ №2, Челябинская область, Еткульский район, с.Еманжелинка</t>
  </si>
  <si>
    <t>14.12.2012</t>
  </si>
  <si>
    <t>Богатырева Ю.Н.</t>
  </si>
  <si>
    <t>10.12.2013</t>
  </si>
  <si>
    <t>Реконструкция ВЛ-0,4 кВ №1, Челябинская область, сосновский район, с.Кременкуль</t>
  </si>
  <si>
    <t>Чуксина Т.А.</t>
  </si>
  <si>
    <t>Реконструкция ВЛ-0,4 кВ №1, Челябинская область, Сосновский район, с.Кременкуль</t>
  </si>
  <si>
    <t>Темников А.Ю.</t>
  </si>
  <si>
    <t>20.06.2014</t>
  </si>
  <si>
    <t>Реконструкция ВЛ-0,4 кВ №2, Челябинская область, Сосновский район, с.Кайгородово</t>
  </si>
  <si>
    <t>Ковальчук Ю.А.</t>
  </si>
  <si>
    <t>Реконструкция ВЛ-0,4 кВ №2, Челябинская область, Еткульский район, с.Шибаево</t>
  </si>
  <si>
    <t>Валеева Е.Н.</t>
  </si>
  <si>
    <t>Реконструкция ВЛ-0,4 кВ №5, Челябинская область, Сосновский район, п.Есаульский</t>
  </si>
  <si>
    <t>Коростелев В.В.</t>
  </si>
  <si>
    <t>Реконструкция ВЛ-0,4 кВ №1, Челябинская область, Сосновский район, с.Кайгородово</t>
  </si>
  <si>
    <t>Пашков В.М.</t>
  </si>
  <si>
    <t>Реконструкция ВЛ-0,4 кВ №1, Челябинская область, Сосновский район, п.Западный</t>
  </si>
  <si>
    <t>Чупина Г.Г.</t>
  </si>
  <si>
    <t>24562</t>
  </si>
  <si>
    <t>Реконструкция ВЛ-0,4 кВ №3, Челябинская область, Сосновский район, д.Б.Таскино, ул. Победы, 7а(Загидулина Ф.И.)</t>
  </si>
  <si>
    <t xml:space="preserve">ООО СК СтройСтандарт  </t>
  </si>
  <si>
    <t xml:space="preserve">22051  </t>
  </si>
  <si>
    <t xml:space="preserve">3689  </t>
  </si>
  <si>
    <t>Загидулина Ф.И.</t>
  </si>
  <si>
    <t>35</t>
  </si>
  <si>
    <t>Обосновывающие материалы по ТП_2014/ЦЭС/Реконструкция/Подряд/Подряд_036</t>
  </si>
  <si>
    <t>Реконструкция ВЛ-0,4 кВ №2, Челябинская область, Сосновский район, с.Большое Баландиноул.Береговая , д.1а</t>
  </si>
  <si>
    <t>Овчинников Д.В.</t>
  </si>
  <si>
    <t>Реконструкция ВЛ-0,4 кВ №1, Челябинская область, Сосновский район, п.Витаминный, ул. Зеленая ,д.9</t>
  </si>
  <si>
    <r>
      <rPr>
        <sz val="12"/>
        <rFont val="Times New Roman"/>
        <family val="1"/>
        <charset val="204"/>
      </rPr>
      <t>Инкин А.А.
Сизова Г.Ю.</t>
    </r>
  </si>
  <si>
    <t>Реконструкция ВЛ-0,4 кВ № 4, Челябинская область, Сосновский район, п.Южно-Челябинский прииск</t>
  </si>
  <si>
    <t xml:space="preserve">22080  </t>
  </si>
  <si>
    <t xml:space="preserve">22.01.2014  </t>
  </si>
  <si>
    <t xml:space="preserve">4849  </t>
  </si>
  <si>
    <t>Григорьев И.Н.</t>
  </si>
  <si>
    <t>Обосновывающие материалы по ТП_2014/ЦЭС/Реконструкция/Подряд/Подряд_037</t>
  </si>
  <si>
    <t>Реконструкция ТП-1768, Челябинская область, Сосновский район, с.Кременкуль</t>
  </si>
  <si>
    <t>Пожарицкая И.В.</t>
  </si>
  <si>
    <t>Реконструкция ВЛ-0,4 кВ №2, Челябинская область, Сосновский район, п.Северный</t>
  </si>
  <si>
    <t>Позолотина С.А.</t>
  </si>
  <si>
    <t>Реконструкция ВЛ-0,4 кВ №2, Челябинская область, Сосновский район, д.Мамаева</t>
  </si>
  <si>
    <t>Мужагитдинов И.Т.</t>
  </si>
  <si>
    <t>ООО Кабель и арматура</t>
  </si>
  <si>
    <t>15349</t>
  </si>
  <si>
    <t>20.01.2013</t>
  </si>
  <si>
    <t>Реконструкция ВЛ-0,4 кВ №1, Челябинская область, Сосновский район, д.Урефты</t>
  </si>
  <si>
    <t>Поспелова Л.Ф.</t>
  </si>
  <si>
    <t>Реконструкция ВЛ-0,4 кВ №2, Челябинская область, Сосновский район, д.Б.Таскино</t>
  </si>
  <si>
    <t>Фахрисламова Т.Н.</t>
  </si>
  <si>
    <t>Хасанов Д.Г.</t>
  </si>
  <si>
    <t xml:space="preserve">Реконструкция ВЛ-0,4 кВ №2, Челябинская область, Аргаяшский район, д.Курманова, Ул. Береговая, д.2 </t>
  </si>
  <si>
    <t xml:space="preserve">22106  </t>
  </si>
  <si>
    <t xml:space="preserve">28.01.2014  </t>
  </si>
  <si>
    <t xml:space="preserve">359  </t>
  </si>
  <si>
    <r>
      <t xml:space="preserve">Шамсутдинов В.Р. </t>
    </r>
    <r>
      <rPr>
        <sz val="12"/>
        <rFont val="Times New Roman"/>
        <family val="1"/>
        <charset val="204"/>
      </rPr>
      <t>Якупова Д.М.
Шамсуутдинова В.Г.</t>
    </r>
  </si>
  <si>
    <t>Обосновывающие материалы по ТП_2014/ЦЭС/Реконструкция/Подряд/Подряд_038</t>
  </si>
  <si>
    <t>Реконструкция ВЛ-0,4 кВ №1, Челябинская область, Аргаяшский район, д.Халитова, ул. Озерная. Д. 44а</t>
  </si>
  <si>
    <t xml:space="preserve">ООО ПРОЕКТ-12  </t>
  </si>
  <si>
    <t xml:space="preserve">22182  </t>
  </si>
  <si>
    <t xml:space="preserve">30.01.2014  </t>
  </si>
  <si>
    <t xml:space="preserve">1015  </t>
  </si>
  <si>
    <t>30.04.2013</t>
  </si>
  <si>
    <t>Хайритдинова Т.В.</t>
  </si>
  <si>
    <t>Обосновывающие материалы по ТП_2014/ЦЭС/Реконструкция/Подряд/Подряд_039</t>
  </si>
  <si>
    <t xml:space="preserve">Реконструкция ВЛ-0,4 кВ, Челябинская область,Сосновский район, с.Кайгородово, ул. Береговая </t>
  </si>
  <si>
    <t xml:space="preserve">22316  </t>
  </si>
  <si>
    <t xml:space="preserve">07.02.2014  </t>
  </si>
  <si>
    <t xml:space="preserve">3298  </t>
  </si>
  <si>
    <t>Юровская И.В.</t>
  </si>
  <si>
    <t>Обосновывающие материалы по ТП_2014/ЦЭС/Реконструкция/Подряд/Подряд_040</t>
  </si>
  <si>
    <t>Реконструкция ВЛ-0,4 кВ №1, Челябинская область, Сосновский район, с.Кайгородово, ул. Школьная , д. 64к</t>
  </si>
  <si>
    <t>Печенкина Е.В.</t>
  </si>
  <si>
    <t>Реконструкция ВЛ-0,4 кВ №1, Челябинская область, Сосновский район, п.Трубный, ул. Лесная , уч.5, и д.5, строение 1</t>
  </si>
  <si>
    <t>Зиннатуллин И.Г.</t>
  </si>
  <si>
    <t>Реконструкция ВЛ-0,4 кВ №1, Челябинская область, Сосновский район, с.Кременкуль, ул. Береговая, участок 6А</t>
  </si>
  <si>
    <r>
      <t xml:space="preserve">Кузнецов А.В., </t>
    </r>
    <r>
      <rPr>
        <sz val="12"/>
        <rFont val="Times New Roman"/>
        <family val="1"/>
        <charset val="204"/>
      </rPr>
      <t>Кузнецова О.А.</t>
    </r>
  </si>
  <si>
    <t>Реконструкция ВЛ-0,4 кВ №2, ШУРЭ, Челябинская область, Сосновский район, д.Малиновка, ул.Лесная , участок б/н</t>
  </si>
  <si>
    <t>Галязимов А.П.</t>
  </si>
  <si>
    <t>Реконструкция ВЛ-0,4 кВ №2, Челябинская область, Аргаяшский район, д.Курманова, ул.Береговая,д.5,9,3,7</t>
  </si>
  <si>
    <t xml:space="preserve">11.02.2014  </t>
  </si>
  <si>
    <t>Ахметшин Р.А.</t>
  </si>
  <si>
    <t>Обосновывающие материалы по ТП_2014/ЦЭС/Реконструкция/Подряд/Подряд_041</t>
  </si>
  <si>
    <t>30.12.2013</t>
  </si>
  <si>
    <t>Реконструкция ТП-2680, Челябинская область, Аргаяшский район, СК "Здоровье", квартал 1, участок №43,№92,10</t>
  </si>
  <si>
    <t xml:space="preserve">22328  </t>
  </si>
  <si>
    <t xml:space="preserve">812  </t>
  </si>
  <si>
    <t>Зайченко В.Н.</t>
  </si>
  <si>
    <t>Реконструкция ВЛ-0,4 кВ №1, Челябинская область, Сосновский район, д.Осиновка, ул.Полевая, участок №2а</t>
  </si>
  <si>
    <t xml:space="preserve">22342  </t>
  </si>
  <si>
    <t xml:space="preserve">658  </t>
  </si>
  <si>
    <t>08.05.2013</t>
  </si>
  <si>
    <t>Зиновьева Л.А.</t>
  </si>
  <si>
    <t>Обосновывающие материалы по ТП_2014/ЦЭС/Реконструкция/Подряд/Подряд_042</t>
  </si>
  <si>
    <t>Реконструкция ВЛ-0,4 кВ №2, Челябинская область, Аргаяшский  район, д.Бажикаева, ул.Челябинская, д.53</t>
  </si>
  <si>
    <t xml:space="preserve">22346  </t>
  </si>
  <si>
    <t xml:space="preserve">586  </t>
  </si>
  <si>
    <t>Обосновывающие материалы по ТП_2014/ЦЭС/Реконструкция/Подряд/Подряд_043</t>
  </si>
  <si>
    <t>Реконструкция ВЛ-0,4 кВ №2, Челябинская область, Кунашакский район, с.Кунашак, ул.Ленина , д.49</t>
  </si>
  <si>
    <t>Гусейнов И.Г. Оглы</t>
  </si>
  <si>
    <t>Реконструкция ВЛ-0,4 кВ №3, Челябинская область, Кунашакский район, с.Кунашак</t>
  </si>
  <si>
    <t>Садритдинова Д.Х.</t>
  </si>
  <si>
    <t>4.1.109</t>
  </si>
  <si>
    <t>Реконструкция ВЛ-0,4 кВ №1, Челябинская область, Аргаяшский район, д.Акбашево, ул.Хафиза Кушаева, д.1, кв.2, ул.Хафиза Кушаева , д.1,кв.1</t>
  </si>
  <si>
    <t>Искандаров В.В.</t>
  </si>
  <si>
    <t>4.1.110</t>
  </si>
  <si>
    <t>Реконструкция ВЛ-0,4 кВ №1, Челябинская область, Кунашакский район, п.Дружный, ул.Луговая, д.1</t>
  </si>
  <si>
    <t>ООО СпецПромСервис  ООО СпецПромСервис</t>
  </si>
  <si>
    <t>22346  27153</t>
  </si>
  <si>
    <t>11.02.2014  28.10.2014</t>
  </si>
  <si>
    <t>586  586</t>
  </si>
  <si>
    <t>Низамутдинов Д.Н.</t>
  </si>
  <si>
    <t>4.1.111</t>
  </si>
  <si>
    <t>Реконструкция ВЛ-0,4 кВ №1, Челябинская область,Аргаяшский район, с.Аргаяш, ул. Тукаева, д.26, ул. Тукаева, д.25, ул. Тукаева, д.28</t>
  </si>
  <si>
    <r>
      <t xml:space="preserve">Мухаметшин Т.Ф., </t>
    </r>
    <r>
      <rPr>
        <sz val="12"/>
        <rFont val="Times New Roman"/>
        <family val="1"/>
        <charset val="204"/>
      </rPr>
      <t>Мухаметшина Ф.Г.</t>
    </r>
  </si>
  <si>
    <t>4.1.112</t>
  </si>
  <si>
    <t>Реконструкция ВЛ-0,4 кВ №1, Челябинская область, Сосновский район, с.Б.Харлуши, ул. Трактовая, д.24А</t>
  </si>
  <si>
    <t xml:space="preserve">22409  </t>
  </si>
  <si>
    <t xml:space="preserve">12.02.2014  </t>
  </si>
  <si>
    <t xml:space="preserve">2561  </t>
  </si>
  <si>
    <t>16.04.2013</t>
  </si>
  <si>
    <t>Обосновывающие материалы по ТП_2014/ЦЭС/Реконструкция/Подряд/Подряд_044</t>
  </si>
  <si>
    <t>4.1.113</t>
  </si>
  <si>
    <t>Реконструкция ВЛ-0,4 кВ №2, Челябинская область, Еткульский район, с.Писклово</t>
  </si>
  <si>
    <t>20.05.2013</t>
  </si>
  <si>
    <r>
      <t xml:space="preserve">Семенов А.С., </t>
    </r>
    <r>
      <rPr>
        <sz val="12"/>
        <rFont val="Times New Roman"/>
        <family val="1"/>
        <charset val="204"/>
      </rPr>
      <t>Семенова О.С.</t>
    </r>
  </si>
  <si>
    <t>4.1.114</t>
  </si>
  <si>
    <t>Реконструкция ВЛ-0,4 кВ №1, Челябинская область, Еткульский район, с.Сухоруково, ул.Совхозная, д.3</t>
  </si>
  <si>
    <t>11.06.2013</t>
  </si>
  <si>
    <t>Петренко А.П.</t>
  </si>
  <si>
    <t>4.1.115</t>
  </si>
  <si>
    <t>Реконструкция ВЛ-0,4 кВ №1, Челябинская область, Сосновский район, п.Кременкуль, кад.№ 74:19:0000000:10838</t>
  </si>
  <si>
    <t>19.06.2013</t>
  </si>
  <si>
    <t>Мирошниченко К.В.</t>
  </si>
  <si>
    <t>4.1.116</t>
  </si>
  <si>
    <t>Реконструкция ВЛ-0,4 кВ №1, Челябинская область, Сосновский район, д.Султаево</t>
  </si>
  <si>
    <t xml:space="preserve">22424  </t>
  </si>
  <si>
    <t xml:space="preserve">13.02.2014  </t>
  </si>
  <si>
    <t xml:space="preserve">5943  </t>
  </si>
  <si>
    <t>Обабков А.Н.</t>
  </si>
  <si>
    <t>Обосновывающие материалы по ТП_2014/ЦЭС/Реконструкция/Подряд/Подряд_045</t>
  </si>
  <si>
    <t>4.1.117</t>
  </si>
  <si>
    <t>ООО СпецПромСервис  ООО ЭнергоПартнер</t>
  </si>
  <si>
    <t>22424  
16375</t>
  </si>
  <si>
    <t>13.02.2014  20.02.2013</t>
  </si>
  <si>
    <t>Артамонов В.А.</t>
  </si>
  <si>
    <t>4.1.118</t>
  </si>
  <si>
    <t>Реконструкция ВЛ-0,4 кВ №3, Челябинская область, Еткульский район, с.Еткуль,пер.5,д.2</t>
  </si>
  <si>
    <t xml:space="preserve">22463  </t>
  </si>
  <si>
    <t xml:space="preserve">1150  </t>
  </si>
  <si>
    <t>Бикжанов С.С.</t>
  </si>
  <si>
    <t>Обосновывающие материалы по ТП_2014/ЦЭС/Реконструкция/Подряд/Подряд_046</t>
  </si>
  <si>
    <t>4.1.119</t>
  </si>
  <si>
    <t>Реконструкция ВЛ-0,4 кВ № 2, Челябинская область, Еткульский район, с.Шибаево, ул.40 лет Победы,д.43</t>
  </si>
  <si>
    <t>22463  
22738</t>
  </si>
  <si>
    <t>11.02.2014  10.03.2014</t>
  </si>
  <si>
    <t>1150  1150</t>
  </si>
  <si>
    <t>ИП Утеева А.Ю.</t>
  </si>
  <si>
    <t>4.1.120</t>
  </si>
  <si>
    <t>Реконструкция ТП-1806, Челябинская область, Сосновский район, д.Малиновка ПО "Полет"</t>
  </si>
  <si>
    <t>22463 
24572</t>
  </si>
  <si>
    <t>11.02.2014  20.06.2014</t>
  </si>
  <si>
    <t>Горохов С.М.</t>
  </si>
  <si>
    <t>4.1.121</t>
  </si>
  <si>
    <t>Реконструкция ВЛ-0,4 кВ №5, Челябинская область, Еткульский район, п.Зауральский, ул.Красноармейская,д.40</t>
  </si>
  <si>
    <t>4.1.122</t>
  </si>
  <si>
    <t>Реконструкция ВЛ-0,4 кВ №2, Челябинская область, Сосоновский район, с.Кременкуль, ул. Салютная, д.12-А</t>
  </si>
  <si>
    <t>Башкова Е.Ф.</t>
  </si>
  <si>
    <t>4.1.123</t>
  </si>
  <si>
    <t>11.04.2013</t>
  </si>
  <si>
    <r>
      <t xml:space="preserve">Фахретдинова Г.С. </t>
    </r>
    <r>
      <rPr>
        <sz val="12"/>
        <rFont val="Times New Roman"/>
        <family val="1"/>
        <charset val="204"/>
      </rPr>
      <t>Фахритдинова А.Р.</t>
    </r>
  </si>
  <si>
    <t>4.1.124</t>
  </si>
  <si>
    <t>Реконструкция ВЛ-0,4 кВ №1, Челябинская область, Еткульский район, с.Еткуль</t>
  </si>
  <si>
    <t>22463 
24240</t>
  </si>
  <si>
    <t>11.02.2014  02.06.2014</t>
  </si>
  <si>
    <t>Габайдулин Н.М.</t>
  </si>
  <si>
    <t>4.1.125</t>
  </si>
  <si>
    <t>Реконструкция ВЛ-0,4 кВ №2, Челябинская область, Еткульский район, с.Еткуль</t>
  </si>
  <si>
    <t>Тепишников К.Н.</t>
  </si>
  <si>
    <t>4.1.126</t>
  </si>
  <si>
    <t>Реконструкция ВЛ-0,4 кВ №2, Челябинская область, Еткульский район, с.Еткуль, пер.27, д.27</t>
  </si>
  <si>
    <t>22463  
24240</t>
  </si>
  <si>
    <t>Тепишкина К.Н.</t>
  </si>
  <si>
    <t>4.1.127</t>
  </si>
  <si>
    <t>Реконструкция ВЛ-0,4 кВ №1, Челябинская область, Сосновский район,д.Ключи, ул.Лесная, д.12</t>
  </si>
  <si>
    <t>19.04.2013</t>
  </si>
  <si>
    <t>Швалев С.М.</t>
  </si>
  <si>
    <t>4.1.128</t>
  </si>
  <si>
    <t>Реконструкция ВЛ-0,4 кВ №1, Челябинская область, Сосновский район, с.Кременкуль, ул. Новосозхозная ,д.6,кв.2</t>
  </si>
  <si>
    <t>29.04.2013</t>
  </si>
  <si>
    <t>Маринина Н.П.</t>
  </si>
  <si>
    <t>4.1.129</t>
  </si>
  <si>
    <t>Реконструкция ВЛ-0,4 кВ №4, Челябинская область,  Сосновский район, с.Кременкуль</t>
  </si>
  <si>
    <t>Скороходов С.А.</t>
  </si>
  <si>
    <t>4.1.130</t>
  </si>
  <si>
    <t>Реконструкция ВЛ-0,4 кВ №3, Челябинская область, Еткульский район, с.Еманжелинка, ул.Фабричная,д.2А</t>
  </si>
  <si>
    <t>22463  24240</t>
  </si>
  <si>
    <t>Мартиросян М.А.</t>
  </si>
  <si>
    <t>4.1.131</t>
  </si>
  <si>
    <t xml:space="preserve">22490  </t>
  </si>
  <si>
    <t xml:space="preserve">21.02.2014  </t>
  </si>
  <si>
    <t xml:space="preserve">2084  </t>
  </si>
  <si>
    <t>Обосновывающие материалы по ТП_2014/ЦЭС/Реконструкция/Подряд/Подряд_047</t>
  </si>
  <si>
    <t>4.1.132</t>
  </si>
  <si>
    <t>Реконструкция ВЛ-0,4 кВ №2, Челябинская область, Сосновский район, с.Кременкуль, ул. Салютная, участок №18а</t>
  </si>
  <si>
    <t>Кайбелева Р.Г.</t>
  </si>
  <si>
    <t>4.1.133</t>
  </si>
  <si>
    <t>Реконструкция ВЛ-0,4 кВ №,3 Челябинская область, Сосновский район, д.Большие Харлуши, ул. Трактовая,д.15, кв.1</t>
  </si>
  <si>
    <t>28.06.2013</t>
  </si>
  <si>
    <r>
      <t xml:space="preserve">Шахова Л.В. 
</t>
    </r>
    <r>
      <rPr>
        <sz val="12"/>
        <rFont val="Times New Roman"/>
        <family val="1"/>
        <charset val="204"/>
      </rPr>
      <t>Шахов В.В.
Шахов С.В. 
Шахова Т.В.</t>
    </r>
  </si>
  <si>
    <t>4.1.134</t>
  </si>
  <si>
    <t>Реконструкция ВЛ-0,4 кВ №1, Челябинская область, Сосновский район, с.Кременкуль, ул. Восточная,д.7</t>
  </si>
  <si>
    <t>Павлюк А.В.</t>
  </si>
  <si>
    <t>4.1.135</t>
  </si>
  <si>
    <t>Реконструкция ВЛ-0,4 кВ №1, Челябинская область, Сосновский район, п.Красное Поле,ул. Жемчужная,д.6</t>
  </si>
  <si>
    <t>Ваганова Е.В.</t>
  </si>
  <si>
    <t>4.1.136</t>
  </si>
  <si>
    <t>Реконструкция ВЛ-0,4 кВ №1, Челябинская область, Еткульский район д.Потапово, ул.Набережная,д.75</t>
  </si>
  <si>
    <t>22490  
24240</t>
  </si>
  <si>
    <t>21.02.2014  02.06.2014</t>
  </si>
  <si>
    <t>2084  2084</t>
  </si>
  <si>
    <t>Александров О.В.</t>
  </si>
  <si>
    <t>4.1.137</t>
  </si>
  <si>
    <t>Реконструкция ВЛ-0,4 кВ №3, Челябинская область, Сосновский район, с.Кременкуль, ул.Гагарина,д.3В</t>
  </si>
  <si>
    <t>06.08.2013</t>
  </si>
  <si>
    <t>Астапова  Е.Г.</t>
  </si>
  <si>
    <t>4.1.138</t>
  </si>
  <si>
    <t>Реконструкция ВЛ-0,4 кВ №1, Челябинская область, Сосновский район, с.Большие Харлуши, ул.Мостовая, д.1а, ул.Мостовая, уч.4</t>
  </si>
  <si>
    <t>Зоирова Ш.Д.</t>
  </si>
  <si>
    <t>4.1.139</t>
  </si>
  <si>
    <t xml:space="preserve"> Реконструкция ВЛ-0,4 кВ, Челябинская область,Каслинский район, с.Шаблиш, ул.Бажина,д.21</t>
  </si>
  <si>
    <t xml:space="preserve">22572  </t>
  </si>
  <si>
    <t xml:space="preserve">411  </t>
  </si>
  <si>
    <t>Мигачев С.А.</t>
  </si>
  <si>
    <t>Обосновывающие материалы по ТП_2014/ЦЭС/Реконструкция/Подряд/Подряд_048</t>
  </si>
  <si>
    <t>4.1.140</t>
  </si>
  <si>
    <t>Реконструкция ВЛ-0,4 кВ №1 "ул. Мира", Челябинская область,Каслинский район, с.Воскресенское, ул.Мира,д.33 В</t>
  </si>
  <si>
    <t>Алтухов А.Н.</t>
  </si>
  <si>
    <t>4.1.141</t>
  </si>
  <si>
    <t>Реконструкция ВЛ-0,4 кВ №1, Челябинская область, Каслинский район, д.Москвина, ул.Ленина, №17/2</t>
  </si>
  <si>
    <t>Щелконогов А.М.</t>
  </si>
  <si>
    <t>4.1.142</t>
  </si>
  <si>
    <t>Реконструкция ВЛ-0,4 кВ №3, Челябинская область, Каслинский район, с.Воскресенское, ул.Пушкина, д.5А</t>
  </si>
  <si>
    <t>Зубов В.А.</t>
  </si>
  <si>
    <t>4.1.143</t>
  </si>
  <si>
    <t>Реконструкция ТП-1783, Челябинская область, Сосновский район, п.Трубный</t>
  </si>
  <si>
    <t>22624  19896</t>
  </si>
  <si>
    <t>20.02.2014  15.10.2013</t>
  </si>
  <si>
    <t xml:space="preserve">5147  </t>
  </si>
  <si>
    <t>Чернядьев В.В.</t>
  </si>
  <si>
    <t>Обосновывающие материалы по ТП_2014/ЦЭС/Реконструкция/Подряд/Подряд_049</t>
  </si>
  <si>
    <t>4.1.144</t>
  </si>
  <si>
    <t>Реконструкция ВЛ-0,4 кВ №2, Челябинская область, Аргаяшский район, с.Аргаяш, ул.Кирова,д.8</t>
  </si>
  <si>
    <t xml:space="preserve">22625  </t>
  </si>
  <si>
    <t xml:space="preserve">26.02.2014  </t>
  </si>
  <si>
    <t xml:space="preserve">3482  </t>
  </si>
  <si>
    <t>05.08.2013</t>
  </si>
  <si>
    <t>Зимина Е.Е.</t>
  </si>
  <si>
    <t>Обосновывающие материалы по ТП_2014/ЦЭС/Реконструкция/Подряд/Подряд_050</t>
  </si>
  <si>
    <t>4.1.145</t>
  </si>
  <si>
    <t>Реконструкция ВЛ-0,4 кВ №1, Челябинская область, Красноармейский район, д.Кулат</t>
  </si>
  <si>
    <t xml:space="preserve">22701  </t>
  </si>
  <si>
    <t xml:space="preserve">28.02.2014  </t>
  </si>
  <si>
    <t xml:space="preserve">4723  </t>
  </si>
  <si>
    <t>13.11.2012</t>
  </si>
  <si>
    <t>Обосновывающие материалы по ТП_2014/ЦЭС/Реконструкция/Подряд/Подряд_051</t>
  </si>
  <si>
    <t>4.1.146</t>
  </si>
  <si>
    <t>Реконструкция ТП-1878, Челябинская область, Сосновский район, п.Красное Поле</t>
  </si>
  <si>
    <t>14.06.2013</t>
  </si>
  <si>
    <t>Заболотнев А.Н.</t>
  </si>
  <si>
    <t>4.1.147</t>
  </si>
  <si>
    <t>Реконструкция ВЛ-0,4 кВ №1, Челябинская область, Еткульский район. с.Шеломенцево, ул.Восточная, д.7</t>
  </si>
  <si>
    <t xml:space="preserve">22738  </t>
  </si>
  <si>
    <t xml:space="preserve">10.03.2014  </t>
  </si>
  <si>
    <t xml:space="preserve">5670  </t>
  </si>
  <si>
    <t>Щипунова Т.Н.</t>
  </si>
  <si>
    <t>Обосновывающие материалы по ТП_2014/ЦЭС/Реконструкция/Подряд/Подряд_052</t>
  </si>
  <si>
    <t>4.1.148</t>
  </si>
  <si>
    <t>Реконструкция ВЛ-0,4 кВ №1, Челябинская область,Кунашакский район, с.Кунашак, ул.Тихая ,д.20</t>
  </si>
  <si>
    <t xml:space="preserve">22761  </t>
  </si>
  <si>
    <t xml:space="preserve">3759  </t>
  </si>
  <si>
    <t>23.04.2013</t>
  </si>
  <si>
    <t>Гумеров Д.Д.</t>
  </si>
  <si>
    <t>Обосновывающие материалы по ТП_2014/ЦЭС/Реконструкция/Подряд/Подряд_053</t>
  </si>
  <si>
    <t>4.1.149</t>
  </si>
  <si>
    <t>Реконструкция ВЛ-0,4 кВ №3, Челябинская область,Сосновский район, с.Кременкуль, ул.Набережная, участок 2а/1</t>
  </si>
  <si>
    <t>16.08.2013</t>
  </si>
  <si>
    <t>Филимонова Т.А.</t>
  </si>
  <si>
    <t>4.1.150</t>
  </si>
  <si>
    <t>Реконструкция ВЛ-0,4 кВ №1, Челябинская область, Сосновский район, д.Осиновка, участок,2</t>
  </si>
  <si>
    <t>21.08.2013</t>
  </si>
  <si>
    <t>Хасанова Г.М.</t>
  </si>
  <si>
    <t>4.1.151</t>
  </si>
  <si>
    <t>Реконструкция ВЛ-0,4 кВ №1, Челябинская область, Сосновский район, п.Саргазы,ул.Ленина, ,д.36</t>
  </si>
  <si>
    <t xml:space="preserve">22836  </t>
  </si>
  <si>
    <t xml:space="preserve">13.03.2014  </t>
  </si>
  <si>
    <t xml:space="preserve">5549  </t>
  </si>
  <si>
    <t>Забихуллина Р.Р.</t>
  </si>
  <si>
    <t>Обосновывающие материалы по ТП_2014/ЦЭС/Реконструкция/Подряд/Подряд_054</t>
  </si>
  <si>
    <t>4.1.152</t>
  </si>
  <si>
    <t>Буторин Д.С.</t>
  </si>
  <si>
    <t>4.1.153</t>
  </si>
  <si>
    <t>Реконструкция ВЛ-0,4 кВ №2, Челябинская область, Сосновский район, с.Долгодеревенское</t>
  </si>
  <si>
    <t xml:space="preserve">22877  </t>
  </si>
  <si>
    <t xml:space="preserve">5256  </t>
  </si>
  <si>
    <t>Жернов Д.Е.</t>
  </si>
  <si>
    <t>Обосновывающие материалы по ТП_2014/ЦЭС/Реконструкция/Подряд/Подряд_055</t>
  </si>
  <si>
    <t>4.1.154</t>
  </si>
  <si>
    <t xml:space="preserve">22882  </t>
  </si>
  <si>
    <t xml:space="preserve">3840  </t>
  </si>
  <si>
    <t>27.11.2012</t>
  </si>
  <si>
    <r>
      <t xml:space="preserve">Селихин С.В.
</t>
    </r>
    <r>
      <rPr>
        <sz val="12"/>
        <rFont val="Times New Roman"/>
        <family val="1"/>
        <charset val="204"/>
      </rPr>
      <t>Селихина Н.А.</t>
    </r>
  </si>
  <si>
    <t>Обосновывающие материалы по ТП_2014/ЦЭС/Реконструкция/Подряд/Подряд_056</t>
  </si>
  <si>
    <t>4.1.155</t>
  </si>
  <si>
    <t>Реконструкция ВЛ-0,4 кВ №1, Каслинский район, с.Клепалово</t>
  </si>
  <si>
    <t xml:space="preserve">22965  </t>
  </si>
  <si>
    <t xml:space="preserve">14.03.2014  </t>
  </si>
  <si>
    <t xml:space="preserve">3879  </t>
  </si>
  <si>
    <t>Макаров Д.А.</t>
  </si>
  <si>
    <t>Обосновывающие материалы по ТП_2014/ЦЭС/Реконструкция/Подряд/Подряд_057</t>
  </si>
  <si>
    <t>4.1.156</t>
  </si>
  <si>
    <t>ООО ЭлектроСтрой 
ООО ЭлектроСтрой</t>
  </si>
  <si>
    <t>22965  
21141</t>
  </si>
  <si>
    <t>14.03.2014  02.12.2013</t>
  </si>
  <si>
    <t>Измоденовой Л.А.</t>
  </si>
  <si>
    <t>4.1.157</t>
  </si>
  <si>
    <t>Реконструкция ВЛ-0,4 кВ №1, Челябинская область, Каслинский район, д.Колясникова</t>
  </si>
  <si>
    <t>ООО ЭлектроСтрой  
ООО ЭлектроСтрой</t>
  </si>
  <si>
    <t>22965 
21141</t>
  </si>
  <si>
    <t>Силина Е.Г.</t>
  </si>
  <si>
    <t>4.1.158</t>
  </si>
  <si>
    <t>Реконструкция ВЛ-0,4 кВ №2,  ШУРЭ,  Аргаяшский район, с.Аргаяш, ул. Элеваторная, 2-1</t>
  </si>
  <si>
    <t xml:space="preserve">23253  </t>
  </si>
  <si>
    <t xml:space="preserve">30.03.2014  </t>
  </si>
  <si>
    <t xml:space="preserve">3912  </t>
  </si>
  <si>
    <r>
      <t xml:space="preserve">Мирхайдарова Р.Ф.
</t>
    </r>
    <r>
      <rPr>
        <sz val="12"/>
        <rFont val="Times New Roman"/>
        <family val="1"/>
        <charset val="204"/>
      </rPr>
      <t>Мирхайдаров Ф.Х.</t>
    </r>
  </si>
  <si>
    <t>Обосновывающие материалы по ТП_2014/ЦЭС/Реконструкция/Подряд/Подряд_058</t>
  </si>
  <si>
    <t>4.1.159</t>
  </si>
  <si>
    <t>Реконструкция ВЛ-0,4 кВ №2, Челябинская область, Аргаяшский район, с.Аргаяш,ул.Ворошилова, д.39,37</t>
  </si>
  <si>
    <t xml:space="preserve">ПТ ЗАО Челябинскагропромэнерго и Компания   
ПТ ЗАО Челябинскагропромэнерго и Компания </t>
  </si>
  <si>
    <t>23253 
22328</t>
  </si>
  <si>
    <t>30.03.2014  11.02.2014</t>
  </si>
  <si>
    <t>18.02.2013</t>
  </si>
  <si>
    <t>Уразаев Р.М.</t>
  </si>
  <si>
    <t>4.1.160</t>
  </si>
  <si>
    <t>Реконструкция ВЛ-0,4 кВ №1, Челябинская область, Сосновский район, д.Мамаева</t>
  </si>
  <si>
    <t xml:space="preserve">23273  </t>
  </si>
  <si>
    <t xml:space="preserve">04.04.2014  </t>
  </si>
  <si>
    <t xml:space="preserve">4479  </t>
  </si>
  <si>
    <t>Сулейманова Г.А.</t>
  </si>
  <si>
    <t>Обосновывающие материалы по ТП_2014/ЦЭС/Реконструкция/Подряд/Подряд_059</t>
  </si>
  <si>
    <t>4.1.161</t>
  </si>
  <si>
    <t>Реконструкция ВЛ-0,4 кВ №3, Челябинская область, Красноармейский район, п.Усольцево</t>
  </si>
  <si>
    <t>ООО ЭлектроСтрой  ООО ЭлектроСтрой</t>
  </si>
  <si>
    <t>23414  
21142</t>
  </si>
  <si>
    <t>09.04.2014  02.12.2013</t>
  </si>
  <si>
    <t>6252  480</t>
  </si>
  <si>
    <t>Казанцев Е.В.</t>
  </si>
  <si>
    <t>Обосновывающие материалы по ТП_2014/ЦЭС/Реконструкция/Подряд/Подряд_060</t>
  </si>
  <si>
    <t>4.1.162</t>
  </si>
  <si>
    <t>Реконструкция ВЛ-0,4 кВ №3, Челябинская область,Еткульский район, с.Каратабан, ул.Первомайская,д.60</t>
  </si>
  <si>
    <t xml:space="preserve">23679  </t>
  </si>
  <si>
    <t xml:space="preserve">4842  </t>
  </si>
  <si>
    <t>Циттель Э.А.</t>
  </si>
  <si>
    <t>Обосновывающие материалы по ТП_2014/ЦЭС/Реконструкция/Подряд/Подряд_061</t>
  </si>
  <si>
    <t>4.1.163</t>
  </si>
  <si>
    <t xml:space="preserve">6100011013  </t>
  </si>
  <si>
    <t xml:space="preserve">30.04.2012  </t>
  </si>
  <si>
    <t xml:space="preserve">490  </t>
  </si>
  <si>
    <t>Гусев А.А.</t>
  </si>
  <si>
    <t>Обосновывающие материалы по ТП_2014/ЦЭС/Реконструкция/Подряд/Подряд_062</t>
  </si>
  <si>
    <t>4.1.164</t>
  </si>
  <si>
    <t>Реконструкция ТП-1691, Челябинская область, Сосновский район, вблизи СНТ "Петушок"</t>
  </si>
  <si>
    <t>ООО "ЭлектроСтрой" 
ООО "ЭлектроСтрой"</t>
  </si>
  <si>
    <t>6100015519  22886</t>
  </si>
  <si>
    <t>20.02.2013  13.03.2014</t>
  </si>
  <si>
    <t>ООО "Электро-транспорт"</t>
  </si>
  <si>
    <t>Обосновывающие материалы по ТП_2014/ЦЭС/Реконструкция/Подряд/Подряд_063</t>
  </si>
  <si>
    <t>4.1.165</t>
  </si>
  <si>
    <t>Реконструкция ТП-1690, Челябинская область, Сосновский район, вблизи СНТ "Петушок"</t>
  </si>
  <si>
    <t>4.1.166</t>
  </si>
  <si>
    <t>Реконструкция ВЛ-0,4 кВ №1 Челябинская область, Каслинский район, с.Тюбук</t>
  </si>
  <si>
    <t xml:space="preserve">
6100015669  
21017</t>
  </si>
  <si>
    <t xml:space="preserve">
01.03.2013  
20.11.2013</t>
  </si>
  <si>
    <t xml:space="preserve">Кащеева Т.И.  </t>
  </si>
  <si>
    <t>Обосновывающие материалы по ТП_2014/ЦЭС/Реконструкция/Подряд/Подряд_064</t>
  </si>
  <si>
    <t>4.1.167</t>
  </si>
  <si>
    <t>Реконструкция ПС "Батурино"</t>
  </si>
  <si>
    <t xml:space="preserve">6100019869  </t>
  </si>
  <si>
    <t xml:space="preserve">496  </t>
  </si>
  <si>
    <t>ИП Давлетов А.Ф.</t>
  </si>
  <si>
    <t>Обосновывающие материалы по ТП_2014/ЦЭС/Реконструкция/Подряд/Подряд_065</t>
  </si>
  <si>
    <t>4.1.168</t>
  </si>
  <si>
    <t>Реконструкция ВЛ-0,4 кВ №1, Челябинская область, Сосновский район, д.Бухарино</t>
  </si>
  <si>
    <t>ООО "ЭлектроСтрой"  
ООО "ЭлектроСтрой"</t>
  </si>
  <si>
    <t>6100021091  20952</t>
  </si>
  <si>
    <t>20.11.2013  20.11.2013</t>
  </si>
  <si>
    <t xml:space="preserve">5038  </t>
  </si>
  <si>
    <t>6100014533
6100014980</t>
  </si>
  <si>
    <t>29.12.2012
30.01.2013</t>
  </si>
  <si>
    <t>Буданова Н.В.
Тугалев Р.А.</t>
  </si>
  <si>
    <t>Обосновывающие материалы по ТП_2014/ЦЭС/Реконструкция/Подряд/Подряд_066</t>
  </si>
  <si>
    <t>4.1.169</t>
  </si>
  <si>
    <t>Реконструкция ТП-1720, Челябинская область, Красноармейский район, с.Миасское</t>
  </si>
  <si>
    <t xml:space="preserve">6100021142  </t>
  </si>
  <si>
    <t>24.12.2012</t>
  </si>
  <si>
    <t>Петреева З.И.</t>
  </si>
  <si>
    <t>Обосновывающие материалы по ТП_2014/ЦЭС/Реконструкция/Подряд/Подряд_067</t>
  </si>
  <si>
    <t>4.1.170</t>
  </si>
  <si>
    <t>068</t>
  </si>
  <si>
    <t>Реконструкция ВЛ-0,4 кВ №2 ,Челябинская область, Кунашакский район, с.Кунашак, ул. Карла Маркса, д.1-а</t>
  </si>
  <si>
    <t xml:space="preserve">6100022252  </t>
  </si>
  <si>
    <t xml:space="preserve">06.02.2014  </t>
  </si>
  <si>
    <t xml:space="preserve">1968  </t>
  </si>
  <si>
    <t>Обосновывающие материалы по ТП_2014/ЦЭС/Реконструкция/Подряд/Подряд_068</t>
  </si>
  <si>
    <t>4.1.171</t>
  </si>
  <si>
    <t>Реконструкция ВЛ-0,4 кВ №1, Челябинская область, Кунашакский район, с.Кунашак, ул. Карла Маркса, д.12-б</t>
  </si>
  <si>
    <t>23.05.2013</t>
  </si>
  <si>
    <t>4.1.172</t>
  </si>
  <si>
    <t>Рек-ция ВЛ-0,4кВ №1 с.Воскресенское</t>
  </si>
  <si>
    <t>05.06.2013</t>
  </si>
  <si>
    <r>
      <t xml:space="preserve">Кабиров Б.А., </t>
    </r>
    <r>
      <rPr>
        <sz val="12"/>
        <rFont val="Times New Roman"/>
        <family val="1"/>
        <charset val="204"/>
      </rPr>
      <t>Поленкова Г.А.</t>
    </r>
  </si>
  <si>
    <t>4.1.173</t>
  </si>
  <si>
    <t>Рек-ция ВЛ-0,4 кВ №2 д.Новое ПолеДзеш</t>
  </si>
  <si>
    <t>Дзешкевич О.Н.</t>
  </si>
  <si>
    <t>4.1.174</t>
  </si>
  <si>
    <t>069</t>
  </si>
  <si>
    <t>Рек-ция  ВЛ-0,4 кВ №1 с.Караболка</t>
  </si>
  <si>
    <t xml:space="preserve">6100022311  </t>
  </si>
  <si>
    <t xml:space="preserve">10.02.2014  </t>
  </si>
  <si>
    <t xml:space="preserve">3658  </t>
  </si>
  <si>
    <t>02.04.2013</t>
  </si>
  <si>
    <t>Каримов Р.Г.</t>
  </si>
  <si>
    <t>Обосновывающие материалы по ТП_2014/ЦЭС/Реконструкция/Подряд/Подряд_069</t>
  </si>
  <si>
    <t>4.1.175</t>
  </si>
  <si>
    <t>Реконструкция ВЛ-0,4 кВ №2, Челябинская область, Сосновский район, п.Витаминный, ул. Щкольная, д.3Д</t>
  </si>
  <si>
    <t>04.04.2013</t>
  </si>
  <si>
    <t>Викторук В.Н.</t>
  </si>
  <si>
    <t>4.1.176</t>
  </si>
  <si>
    <t>Реконструкция ВЛ-0,4 кВ №2, Челябинская область, Сосновский район, д.Урефты, ул.Озерная, 68</t>
  </si>
  <si>
    <t>Царьков И.Ф.</t>
  </si>
  <si>
    <t>4.1.177</t>
  </si>
  <si>
    <t>Реконструкция ВЛ-0,4 кВ №1, Челябинская область, Сосновский район, п.Ленинский, ул.Центральная , д.№10</t>
  </si>
  <si>
    <t>6100022311  23680</t>
  </si>
  <si>
    <t>10.02.2014  08.05.2014</t>
  </si>
  <si>
    <t>19.10.2013</t>
  </si>
  <si>
    <t>Горяинова З.В.</t>
  </si>
  <si>
    <t>4.1.178</t>
  </si>
  <si>
    <t>Реконструкция ВЛ-0,4 кВ №1, Челябинская область, Сосновский район, д.Алишева,ул.Лесная, д.21</t>
  </si>
  <si>
    <t>6100022311  23672</t>
  </si>
  <si>
    <t>Хасанов Р.А.</t>
  </si>
  <si>
    <t>4.1.179</t>
  </si>
  <si>
    <t>Реконструкция ВЛ-0,4 кВ №1, Челябинская область, Сосновский район, с.Долгодеревенское, ул.Западная, д.8</t>
  </si>
  <si>
    <t>Шостак О.В.</t>
  </si>
  <si>
    <t>4.1.180</t>
  </si>
  <si>
    <t>070</t>
  </si>
  <si>
    <t>Реконструкция ВЛ-0,4 кВ №1, Челябинская область,Красноармейский район, с.Р.-Теча, ул.Кирова, д.28</t>
  </si>
  <si>
    <t>6100022410  24237</t>
  </si>
  <si>
    <t>12.02.2014   30.05.2014</t>
  </si>
  <si>
    <t xml:space="preserve">2525  </t>
  </si>
  <si>
    <t>10.06.2013</t>
  </si>
  <si>
    <t>Вишняков В.В.</t>
  </si>
  <si>
    <t>Обосновывающие материалы по ТП_2014/ЦЭС/Реконструкция/Подряд/Подряд_070</t>
  </si>
  <si>
    <t>4.1.181</t>
  </si>
  <si>
    <t>Реконструкция ВЛ-0,4 кВ "Урицкого", Челябинская область,г.Верхний Уфалей, ул.Ленина, д.162а</t>
  </si>
  <si>
    <t>Зайцева Г.П.</t>
  </si>
  <si>
    <t>4.1.182</t>
  </si>
  <si>
    <t>Реконструкция ВЛ-0,4 кВ "Толбухина, Мраморная", Челябинская область, г.Верхний Уфалей, ул.Мраморная №20</t>
  </si>
  <si>
    <t>Соломатина А.Е.</t>
  </si>
  <si>
    <t>4.1.183</t>
  </si>
  <si>
    <t>Реконструкция ВЛ-0,4 кВ "Халтурина", Челябинская область, г.Верхний Уфалей, ул.Уральская, д.10, Уральская,д.3, ул.Уральская , д.1</t>
  </si>
  <si>
    <t xml:space="preserve">6100022410  </t>
  </si>
  <si>
    <t>17.06.2013</t>
  </si>
  <si>
    <t>Аркадьева И.Н.</t>
  </si>
  <si>
    <t>4.1.184</t>
  </si>
  <si>
    <t>Реконструкция ВЛ-0,4 кВ "Поселок", Челябинская область, г.Верхний Уфалей, п. Чусовской, ул.Майская, д.1</t>
  </si>
  <si>
    <t>Фертиков И.Г.</t>
  </si>
  <si>
    <t>4.1.185</t>
  </si>
  <si>
    <t>Реконструкция ВЛ-0,4 кВ №1д.Б.Таскино Мухам</t>
  </si>
  <si>
    <t>24.06.2013</t>
  </si>
  <si>
    <t>Мухамедьярова Г.М.</t>
  </si>
  <si>
    <t>4.1.186</t>
  </si>
  <si>
    <t>Реконструкция ВЛ-0,4 кВ №2 п.Садовый Бздюле</t>
  </si>
  <si>
    <t>Бздюлева Н.В.</t>
  </si>
  <si>
    <t>4.1.187</t>
  </si>
  <si>
    <t>Реконструкция ВЛ-0,4 кВ №1, Челябинская область, Сосновский район, д.Моховички, участок, б/н, кад.74:19:0901001:173</t>
  </si>
  <si>
    <t>Тюрина Н.Д.</t>
  </si>
  <si>
    <t>4.1.188</t>
  </si>
  <si>
    <t xml:space="preserve">Реконструкция ВЛ-0,4 кВ №2 п.Томинский </t>
  </si>
  <si>
    <t>Рягузов С.М.</t>
  </si>
  <si>
    <t>4.1.189</t>
  </si>
  <si>
    <t>071</t>
  </si>
  <si>
    <t xml:space="preserve">Реконструкция  ВЛ-0,4 кВ №1 д.Трифонова </t>
  </si>
  <si>
    <t>6100022491  27178</t>
  </si>
  <si>
    <t>14.02.2014  30.10.2014</t>
  </si>
  <si>
    <t xml:space="preserve">3280  </t>
  </si>
  <si>
    <t>Синявская Е.В.</t>
  </si>
  <si>
    <t>36</t>
  </si>
  <si>
    <t>Обосновывающие материалы по ТП_2014/ЦЭС/Реконструкция/Подряд/Подряд_071</t>
  </si>
  <si>
    <t>4.1.190</t>
  </si>
  <si>
    <t>072</t>
  </si>
  <si>
    <t>Реконструкция ВЛ-0,4 кВ №1, Челябинская область, Красноармейский район, вблизи д.Камышенка</t>
  </si>
  <si>
    <t xml:space="preserve">6100022587  </t>
  </si>
  <si>
    <t xml:space="preserve">17.02.2014  </t>
  </si>
  <si>
    <t xml:space="preserve">350  </t>
  </si>
  <si>
    <r>
      <t xml:space="preserve">Коновалов Е.М., </t>
    </r>
    <r>
      <rPr>
        <sz val="12"/>
        <rFont val="Times New Roman"/>
        <family val="1"/>
        <charset val="204"/>
      </rPr>
      <t>Тарчанин А.И.</t>
    </r>
  </si>
  <si>
    <t>Обосновывающие материалы по ТП_2014/ЦЭС/Реконструкция/Подряд/Подряд_072</t>
  </si>
  <si>
    <t>4.1.191</t>
  </si>
  <si>
    <t>Реконструкция ВЛ-0,4 кВ, Челябинская область,Красноармейский район, с.Канашево, ул. Советская, №89Б</t>
  </si>
  <si>
    <t>Колмаер А.М.</t>
  </si>
  <si>
    <t>4.1.192</t>
  </si>
  <si>
    <t>073</t>
  </si>
  <si>
    <t>Реконструкция ВЛ-0,4 кВ №3, Челябинская область,Сосновский район, с.Архангельское</t>
  </si>
  <si>
    <t xml:space="preserve">6100022605  </t>
  </si>
  <si>
    <t xml:space="preserve">25.02.2014  </t>
  </si>
  <si>
    <t xml:space="preserve">663  </t>
  </si>
  <si>
    <t>Казыев Д.Р.</t>
  </si>
  <si>
    <t>Обосновывающие материалы по ТП_2014/ЦЭС/Реконструкция/Подряд/Подряд_073</t>
  </si>
  <si>
    <t>4.1.193</t>
  </si>
  <si>
    <t xml:space="preserve">Реконструкция ВЛ-0,4 кВ №1 п. Томинский </t>
  </si>
  <si>
    <t>09.08.2013</t>
  </si>
  <si>
    <t>Клеба Н.С.</t>
  </si>
  <si>
    <t>4.1.194</t>
  </si>
  <si>
    <t>Реконструкция ВЛ-0,4 кВ №1, Челябинская область,Сосновский район п.Томинский</t>
  </si>
  <si>
    <t>Максимова Е.А.</t>
  </si>
  <si>
    <t>4.1.195</t>
  </si>
  <si>
    <t xml:space="preserve">Реконструкция  ВЛ-0,4 кВ №1 п.Нагорный </t>
  </si>
  <si>
    <t>Ашмарина А.Н.</t>
  </si>
  <si>
    <t>4.1.196</t>
  </si>
  <si>
    <t xml:space="preserve">Реконструкция  ВЛ-0,4 кВ №1 п.Томинский </t>
  </si>
  <si>
    <t>Попов С.В.</t>
  </si>
  <si>
    <t>4.1.197</t>
  </si>
  <si>
    <t>074</t>
  </si>
  <si>
    <t>Реконструкция ВЛ-0,4 кВ №2, Челябинская область, Кунашакский район, с.Татарская  Караболка,ул.Береговая,д.4</t>
  </si>
  <si>
    <t>6100022647  24326</t>
  </si>
  <si>
    <t>28.02.2014  30.05.2014</t>
  </si>
  <si>
    <t xml:space="preserve">4460  </t>
  </si>
  <si>
    <t>Нигматуллин Ж.Г.</t>
  </si>
  <si>
    <t>Обосновывающие материалы по ТП_2014/ЦЭС/Реконструкция/Подряд/Подряд_074</t>
  </si>
  <si>
    <t>4.1.198</t>
  </si>
  <si>
    <t>Реконструкция ВЛ-0,4 кВ №1, Челябинская область,г.Верхний Уфалей, с.Иткуль,ул.Советская,д.6а</t>
  </si>
  <si>
    <t>Нигматуллин Г.Н.</t>
  </si>
  <si>
    <t>4.1.199</t>
  </si>
  <si>
    <t>Реконструкция ВЛ-0,4 кВ №2, Челябинская область, Сосновский район, д.Новое Поле, ул.Ленина,д.21</t>
  </si>
  <si>
    <t>ООО "ЭлектроСтрой"  
ЗАО "Технос"</t>
  </si>
  <si>
    <t>6100022647  24121</t>
  </si>
  <si>
    <t>25.07.2013</t>
  </si>
  <si>
    <t>Парфентьев А.П.</t>
  </si>
  <si>
    <t>4.1.200</t>
  </si>
  <si>
    <t xml:space="preserve">Реконструкция  ВЛ-0,4 кВ №1 д.Бухарино </t>
  </si>
  <si>
    <t>Воробьев Ю.А.</t>
  </si>
  <si>
    <t>4.1.201</t>
  </si>
  <si>
    <t>075</t>
  </si>
  <si>
    <t>Реконструкция ВЛ-0,4 кВ №1, Челябинская область,Каслинский район, п.Черкаскуль</t>
  </si>
  <si>
    <t xml:space="preserve">6100022705  </t>
  </si>
  <si>
    <t>Обосновывающие материалы по ТП_2014/ЦЭС/Реконструкция/Подряд/Подряд_075</t>
  </si>
  <si>
    <t>4.1.202</t>
  </si>
  <si>
    <t>Реконструкция ВЛ-0,4 кВ №1, Челябинская область,Кунашакский раон, с.Кунашак, ул.К.Маркса, 12г</t>
  </si>
  <si>
    <t>ООО "СПС"  
ООО "Энергоучет-комплект"</t>
  </si>
  <si>
    <t>6100022705  27184</t>
  </si>
  <si>
    <t>28.02.2014  06.11.2014</t>
  </si>
  <si>
    <t>Засадная О.Н.</t>
  </si>
  <si>
    <t>4.1.203</t>
  </si>
  <si>
    <t>Реконструкция ВЛ-0,4 кВ №2, Челябинская область, Каслинский район, с.Огневское, ул.Партизанская.д.28</t>
  </si>
  <si>
    <t>Уткина Е.И.</t>
  </si>
  <si>
    <t>4.1.204</t>
  </si>
  <si>
    <t>Реконструкция ВЛ-0,4 кВ №1, Челябинская область, Каслинскй район, с.Воскресенское, ул.Партизанская, напротив дома №26</t>
  </si>
  <si>
    <r>
      <t xml:space="preserve">Беспалов С.С. </t>
    </r>
    <r>
      <rPr>
        <sz val="12"/>
        <rFont val="Times New Roman"/>
        <family val="1"/>
        <charset val="204"/>
      </rPr>
      <t>Чертыковцев А.И.</t>
    </r>
  </si>
  <si>
    <t>4.1.205</t>
  </si>
  <si>
    <t>076</t>
  </si>
  <si>
    <t>Реконструкция ВЛ-0,4 кВ №2, Челябинская область, Сосновский район, с.Кайгородово, ул.Набережная, участок 19б</t>
  </si>
  <si>
    <t xml:space="preserve">6100022761  </t>
  </si>
  <si>
    <t>Волков В.В.</t>
  </si>
  <si>
    <t>Обосновывающие материалы по ТП_2014/ЦЭС/Реконструкция/Подряд/Подряд_076</t>
  </si>
  <si>
    <t>4.1.206</t>
  </si>
  <si>
    <t>077</t>
  </si>
  <si>
    <t>Реконструкция  ВЛ-0,4 кВ №1 с.Воскресенск Т</t>
  </si>
  <si>
    <t xml:space="preserve">ООО "ЭлектроСтрой"  
ООО ПКП "ФинСтройИнвест" </t>
  </si>
  <si>
    <t>6100022827  24490</t>
  </si>
  <si>
    <t>05.03.2014   09.06.2014</t>
  </si>
  <si>
    <t xml:space="preserve">5109  </t>
  </si>
  <si>
    <t>Ташбулатов Э.Т.</t>
  </si>
  <si>
    <t>Обосновывающие материалы по ТП_2014/ЦЭС/Реконструкция/Подряд/Подряд_077</t>
  </si>
  <si>
    <t>4.1.207</t>
  </si>
  <si>
    <t>Реконструкция ТП-30, Челябинская область, г.Верхний Уфалей</t>
  </si>
  <si>
    <t xml:space="preserve">6100022827  </t>
  </si>
  <si>
    <t xml:space="preserve">05.03.2014  </t>
  </si>
  <si>
    <t>4.1.208</t>
  </si>
  <si>
    <t>Реконструкция ВЛ-0,4 кВ №"Кутузова, Уральская", Челябинская область,г.Верхний Уфалей, ул.Кутузова,д.15</t>
  </si>
  <si>
    <t>6100022827  24493</t>
  </si>
  <si>
    <t>05.03.2014   06.06.2014</t>
  </si>
  <si>
    <t>28.07.2013</t>
  </si>
  <si>
    <r>
      <t xml:space="preserve">Холмогоров В.Е., </t>
    </r>
    <r>
      <rPr>
        <sz val="12"/>
        <rFont val="Times New Roman"/>
        <family val="1"/>
        <charset val="204"/>
      </rPr>
      <t>Холмогорова В.В.</t>
    </r>
  </si>
  <si>
    <t>4.1.209</t>
  </si>
  <si>
    <t xml:space="preserve">Реконструкция ВЛ-0,4 кВ №2  с.Огневское </t>
  </si>
  <si>
    <t>ООО "ЭлектроСтрой"  
ООО "Энергоучет-комплект"</t>
  </si>
  <si>
    <t>6100022827  24494</t>
  </si>
  <si>
    <t>Федоров С.О.</t>
  </si>
  <si>
    <t>4.1.210</t>
  </si>
  <si>
    <t>Реконструкция ВЛ-0,4 кВ №2 д.Юшково Ширгина</t>
  </si>
  <si>
    <t>Ширгина  Л.А.</t>
  </si>
  <si>
    <t>4.1.211</t>
  </si>
  <si>
    <t>Реконструкция ВЛ-0,4 кВ №1, Челябинская область,Нязепетровский район, вблизи с.Шемаха, примерно в 150 м на юго восток от д. 8 по ул.Гагарина</t>
  </si>
  <si>
    <t>Совет прихода Святой троицы с. Шемаха</t>
  </si>
  <si>
    <t>4.1.212</t>
  </si>
  <si>
    <t>Рек-ция ВЛ-0,4 кВ №2 д.Пашнино-2 Моро</t>
  </si>
  <si>
    <t>ООО "ЭлектроСтрой"  
ООО СпецПромСервис</t>
  </si>
  <si>
    <t>6100022827  24426</t>
  </si>
  <si>
    <t>05.03.2014  06.06.2014</t>
  </si>
  <si>
    <t>Морозов Е.П.</t>
  </si>
  <si>
    <t>4.1.213</t>
  </si>
  <si>
    <t>Реконструкция ВЛ-0,4 кВ "Ленина", Челябинская область,г.Верхний Уфалей, ул.Крупской, № 46А</t>
  </si>
  <si>
    <t>Голоднев И.В.</t>
  </si>
  <si>
    <t>4.1.214</t>
  </si>
  <si>
    <t>Рек-ция ВЛ-0,4 кВ №3 с.Багаряк Говору</t>
  </si>
  <si>
    <t>Говорухина Л.А.</t>
  </si>
  <si>
    <t>4.1.215</t>
  </si>
  <si>
    <t>Реконструкция ВЛ-0,4 кВ №1, Челябинская область,Сосновский район, с.Большое Таскино, ул.Победы,д.3</t>
  </si>
  <si>
    <t>Иконникова Л.А.</t>
  </si>
  <si>
    <t>4.1.216</t>
  </si>
  <si>
    <t>Рек-ция ВЛ-0,4 кВ №1 с. Б. Таскино Жиряко</t>
  </si>
  <si>
    <t>Жиряков А.Е.</t>
  </si>
  <si>
    <t>4.1.217</t>
  </si>
  <si>
    <t>Реконструкция ВЛ-0,4 кВ №1, Челябинская область,Сосновский район, д.Бутаки, ул.Ленина,д.27. кв.1</t>
  </si>
  <si>
    <t>Сулейманов С.Р.</t>
  </si>
  <si>
    <t>4.1.218</t>
  </si>
  <si>
    <t>Рек-ция ВЛ-0,4 кВ №1с.Б. Баландино Б</t>
  </si>
  <si>
    <t>Быков В.В.</t>
  </si>
  <si>
    <t>4.1.219</t>
  </si>
  <si>
    <t>078</t>
  </si>
  <si>
    <t>Реконструкция ВЛ-0,4 кВ №1, Челябинская область, Красноармейский район, с.Канашево, ул.Комсомола,д.3</t>
  </si>
  <si>
    <t xml:space="preserve">6100022830  </t>
  </si>
  <si>
    <t xml:space="preserve">578  </t>
  </si>
  <si>
    <t>Вострецов В.В.</t>
  </si>
  <si>
    <t>Обосновывающие материалы по ТП_2014/ЦЭС/Реконструкция/Подряд/Подряд_078</t>
  </si>
  <si>
    <t>4.1.220</t>
  </si>
  <si>
    <t>079</t>
  </si>
  <si>
    <t>Реконструкция ТП-1783, Челябинская область, Сосновский район, возле п.Трубный, северная окраина, участок №151,58</t>
  </si>
  <si>
    <t xml:space="preserve">ООО "Проектные энергетические системы"  </t>
  </si>
  <si>
    <t xml:space="preserve">6100022846  </t>
  </si>
  <si>
    <t xml:space="preserve">1582  </t>
  </si>
  <si>
    <t>Попов М.Ю.</t>
  </si>
  <si>
    <t>Обосновывающие материалы по ТП_2014/ЦЭС/Реконструкция/Подряд/Подряд_079</t>
  </si>
  <si>
    <t>4.1.221</t>
  </si>
  <si>
    <t>080</t>
  </si>
  <si>
    <t>Реконструкция ВЛ-0,4 кВ №2, Челябинская область, Сосновский район, д.Ужевка, ул. Береговая,д.17</t>
  </si>
  <si>
    <t>ООО "ЧЭПК"  
ООО СК "СтройСтандарт"</t>
  </si>
  <si>
    <t>6100022967  24761</t>
  </si>
  <si>
    <t>18.03.2014   03.07.2014</t>
  </si>
  <si>
    <t xml:space="preserve">2318  </t>
  </si>
  <si>
    <r>
      <t xml:space="preserve">Овчинникова Л.А, </t>
    </r>
    <r>
      <rPr>
        <sz val="12"/>
        <rFont val="Times New Roman"/>
        <family val="1"/>
        <charset val="204"/>
      </rPr>
      <t>Овчинников Д.А.</t>
    </r>
  </si>
  <si>
    <t>Обосновывающие материалы по ТП_2014/ЦЭС/Реконструкция/Подряд/Подряд_080</t>
  </si>
  <si>
    <t>4.1.222</t>
  </si>
  <si>
    <t>Реконструкция ВЛ-0,4 кВ №2, Челябинская область, Сосновский район, п.Есаульский, ул.Российская,д.34,д.36</t>
  </si>
  <si>
    <t xml:space="preserve">6100022967  </t>
  </si>
  <si>
    <t xml:space="preserve">18.03.2014  </t>
  </si>
  <si>
    <t>06.05.2013</t>
  </si>
  <si>
    <t>Кускова М.Г.</t>
  </si>
  <si>
    <t>4.1.223</t>
  </si>
  <si>
    <t>Реконструкция ВЛ-0,4 кВ №1, Челябинская область, Сосновский район, п.Теченский, ул.Зеленая, участок №20-А</t>
  </si>
  <si>
    <t>Нургалина Л.З.</t>
  </si>
  <si>
    <t>4.1.224</t>
  </si>
  <si>
    <t>Реконструкция ВЛ-0,4 кВ №2, Челябинская область, Сосновский район, п.Красное Поле, участок по генплану №459; ул.Жемчужная, д.16</t>
  </si>
  <si>
    <t>Гайнанов Р.В.</t>
  </si>
  <si>
    <t>4.1.225</t>
  </si>
  <si>
    <t>Реконструкция ВЛ-0,4 кВ №2, Челябинская область, Сосновский район, д.Новое Поле, ул.Береговая,  участок №26-А</t>
  </si>
  <si>
    <t>22.05.2013</t>
  </si>
  <si>
    <t>Гудкова О.В.</t>
  </si>
  <si>
    <t>4.1.226</t>
  </si>
  <si>
    <t>081</t>
  </si>
  <si>
    <t>Реконструкция ВЛ-0,4 кВ №3, Челябинская область, Каслинский район, с.Воскресенское, ул.Уральская№2А</t>
  </si>
  <si>
    <t>6100022972  27184</t>
  </si>
  <si>
    <t>18.03.2014  06.11.2014</t>
  </si>
  <si>
    <t xml:space="preserve">388  </t>
  </si>
  <si>
    <t>Устинов В.Г.</t>
  </si>
  <si>
    <t>Обосновывающие материалы по ТП_2014/ЦЭС/Реконструкция/Подряд/Подряд_081</t>
  </si>
  <si>
    <t>4.1.227</t>
  </si>
  <si>
    <t>Реконструкция ВЛ-0,4 кВ №1, Челябинская область, Кунашакский район, с.Татарская Караболка, ул.Ленина, 10</t>
  </si>
  <si>
    <t xml:space="preserve">6100022972  </t>
  </si>
  <si>
    <t>Нажмутдинов Х.А.</t>
  </si>
  <si>
    <t>4.1.228</t>
  </si>
  <si>
    <t>082</t>
  </si>
  <si>
    <t>Реконструкция ВЛ-0,4 кВ №1, Челябинская область, Сосновский район, п.Трубный, ул.Зеленая,д.15</t>
  </si>
  <si>
    <t xml:space="preserve">6100022974  </t>
  </si>
  <si>
    <t xml:space="preserve">704  </t>
  </si>
  <si>
    <t>Казанцев И.Г.</t>
  </si>
  <si>
    <t>Обосновывающие материалы по ТП_2014/ЦЭС/Реконструкция/Подряд/Подряд_082</t>
  </si>
  <si>
    <t>4.1.229</t>
  </si>
  <si>
    <t>083</t>
  </si>
  <si>
    <t>Реконструкция ВЛ-0,4 кВ №3, Челябинская область, Сосновский район, п.Есаульский</t>
  </si>
  <si>
    <t xml:space="preserve">ООО "СПС"   
ООО "СпецПромСервис" </t>
  </si>
  <si>
    <t>6100023150  5825</t>
  </si>
  <si>
    <t>21.03.2014  14.03.2014</t>
  </si>
  <si>
    <t xml:space="preserve">520  </t>
  </si>
  <si>
    <t>Миндубаев Р.А.</t>
  </si>
  <si>
    <t>Обосновывающие материалы по ТП_2014/ЦЭС/Реконструкция/Подряд/Подряд_083</t>
  </si>
  <si>
    <t>4.1.230</t>
  </si>
  <si>
    <t>084</t>
  </si>
  <si>
    <t>Реконструкция ВЛ-0,4 кВ №3, Челябинская область,Аргаяшский район. С.Кулуево, ул.Салават Юлаева, д.25</t>
  </si>
  <si>
    <t xml:space="preserve">ПТ "ЗАО ЧАПЭиК"  </t>
  </si>
  <si>
    <t xml:space="preserve">6100023252  </t>
  </si>
  <si>
    <t xml:space="preserve">25.03.2014  </t>
  </si>
  <si>
    <t xml:space="preserve">1114  </t>
  </si>
  <si>
    <t>26.04.2013</t>
  </si>
  <si>
    <t>Еганшина Н.Г.</t>
  </si>
  <si>
    <t>Обосновывающие материалы по ТП_2014/ЦЭС/Реконструкция/Подряд/Подряд_084</t>
  </si>
  <si>
    <t>4.1.231</t>
  </si>
  <si>
    <t>085</t>
  </si>
  <si>
    <t xml:space="preserve">Реконструкция  ВЛ 0,4 кВ д. Полетаево-2 </t>
  </si>
  <si>
    <t xml:space="preserve">6100023272  </t>
  </si>
  <si>
    <t xml:space="preserve">2298  </t>
  </si>
  <si>
    <t>Полетаевское сельское поселение</t>
  </si>
  <si>
    <t>Обосновывающие материалы по ТП_2014/ЦЭС/Реконструкция/Подряд/Подряд_085</t>
  </si>
  <si>
    <t>4.1.232</t>
  </si>
  <si>
    <t>086</t>
  </si>
  <si>
    <t>Реконструкция   ВЛ-0,4кВ №2  п.Есаульский</t>
  </si>
  <si>
    <t xml:space="preserve">ООО "РЗК"  </t>
  </si>
  <si>
    <t xml:space="preserve">6100023378  </t>
  </si>
  <si>
    <t xml:space="preserve">09.04.2014  </t>
  </si>
  <si>
    <t xml:space="preserve">5960  </t>
  </si>
  <si>
    <t>Обосновывающие материалы по ТП_2014/ЦЭС/Реконструкция/Подряд/Подряд_086</t>
  </si>
  <si>
    <t>4.1.233</t>
  </si>
  <si>
    <t>Реконструкция  ВЛ-0,4 кВ №1 д. Аминева</t>
  </si>
  <si>
    <t>4.1.234</t>
  </si>
  <si>
    <t>Реконструкция ВЛ-0,4 кВ №1, Челябинская область, Сосновский район, с.Архангельское, ул.Колющенко, участок №67</t>
  </si>
  <si>
    <t>ООО "РЗК"  
ООО "ЭлектроСтрой"</t>
  </si>
  <si>
    <t>6100023378  23668</t>
  </si>
  <si>
    <t>09.04.2014  08.05.2014</t>
  </si>
  <si>
    <t>Евгасов Ф.Х.</t>
  </si>
  <si>
    <t>4.1.235</t>
  </si>
  <si>
    <t>087</t>
  </si>
  <si>
    <t>Реконструкция ТП-1689, Челябинская область, Сосновский район, вблизи СНТ "Петушок"</t>
  </si>
  <si>
    <t xml:space="preserve">6100023414  </t>
  </si>
  <si>
    <t xml:space="preserve">6252  </t>
  </si>
  <si>
    <t>Обосновывающие материалы по ТП_2014/ЦЭС/Реконструкция/Подряд/Подряд_087</t>
  </si>
  <si>
    <t>4.1.236</t>
  </si>
  <si>
    <t>088</t>
  </si>
  <si>
    <t>Реконструкция ВЛ-0,4 кВ №2, Челябинская область, Сосновский район, д.Новое Поле, участок,№478</t>
  </si>
  <si>
    <t xml:space="preserve">6100023638  </t>
  </si>
  <si>
    <t xml:space="preserve">30.04.2014  </t>
  </si>
  <si>
    <t xml:space="preserve">3633  </t>
  </si>
  <si>
    <t>Аджемян А.С.</t>
  </si>
  <si>
    <t>Обосновывающие материалы по ТП_2014/ЦЭС/Реконструкция/Подряд/Подряд_088</t>
  </si>
  <si>
    <t>4.1.237</t>
  </si>
  <si>
    <t>089</t>
  </si>
  <si>
    <t>Реконструкция ВЛ-0,4 кВ "Коммуны", Челябинская область, г.Верхний Уфалей, ул.Крупской,д.32</t>
  </si>
  <si>
    <t>ООО "Челябгорсвет"  
ООО "ЭлектроСтрой"</t>
  </si>
  <si>
    <t>6100023666  21812</t>
  </si>
  <si>
    <t>08.05.2014  27.12.2013</t>
  </si>
  <si>
    <t xml:space="preserve">5900  </t>
  </si>
  <si>
    <t>Гребенщиков В.Ю.</t>
  </si>
  <si>
    <t>Обосновывающие материалы по ТП_2014/ЦЭС/Реконструкция/Подряд/Подряд_089</t>
  </si>
  <si>
    <t>4.1.238</t>
  </si>
  <si>
    <t>090</t>
  </si>
  <si>
    <t>Реконструкция ВЛ-0,4 кВ "Уральская, Крылова", Челябинская область, г.Верхний Уфалей</t>
  </si>
  <si>
    <t xml:space="preserve">6100023668  </t>
  </si>
  <si>
    <t xml:space="preserve">08.05.2014  </t>
  </si>
  <si>
    <t xml:space="preserve">7899  </t>
  </si>
  <si>
    <t>Уразов В.Е.</t>
  </si>
  <si>
    <t>Обосновывающие материалы по ТП_2014/ЦЭС/Реконструкция/Подряд/Подряд_090</t>
  </si>
  <si>
    <t>4.1.239</t>
  </si>
  <si>
    <t>Реконструкция ВЛ-0,4 кВ "М.Горького", Челябинская область, г.Верхний Уфалей</t>
  </si>
  <si>
    <t>6100023668  21812</t>
  </si>
  <si>
    <t>Антонова О.А.</t>
  </si>
  <si>
    <t>4.1.240</t>
  </si>
  <si>
    <t>Реконструкция ВЛ-0,4 кВ "Советская, Заречная", Челябинская область, г.Верхний Уфалей, п.Уфимка ул, Заречная,д.1А,кв.2</t>
  </si>
  <si>
    <r>
      <t xml:space="preserve">Сорокин Д.М., </t>
    </r>
    <r>
      <rPr>
        <sz val="12"/>
        <rFont val="Times New Roman"/>
        <family val="1"/>
        <charset val="204"/>
      </rPr>
      <t>Сорокина А.Д., Сорокин М.Д., Сорокина О.И.</t>
    </r>
  </si>
  <si>
    <t>4.1.241</t>
  </si>
  <si>
    <t>091</t>
  </si>
  <si>
    <t>Реконструкция ВЛ-0,4 кВ "Хохрякова, Морозова", Челябинская область, г.Верхний Уфалей, пер. Морозова, д.6.д.2</t>
  </si>
  <si>
    <t>6100023672  21812</t>
  </si>
  <si>
    <t xml:space="preserve">8050  </t>
  </si>
  <si>
    <t>Швалев К.В.</t>
  </si>
  <si>
    <t>Обосновывающие материалы по ТП_2014/ЦЭС/Реконструкция/Подряд/Подряд_091</t>
  </si>
  <si>
    <t>4.1.242</t>
  </si>
  <si>
    <t>Реконструкция ВЛ-0,4 кВ "Красная, Бабикова, Суркова", Челябинская область, г.Верхний Уфалей</t>
  </si>
  <si>
    <t>4.1.243</t>
  </si>
  <si>
    <t>092</t>
  </si>
  <si>
    <t>Реконструкция ВЛ-0,4 кВ , Челябинская область, г.В.Уфалей, п.Н.Уфалейул, Луначарского,д.127</t>
  </si>
  <si>
    <t xml:space="preserve">6100023680  </t>
  </si>
  <si>
    <t xml:space="preserve">6478  </t>
  </si>
  <si>
    <t>Мишарин А.Г.</t>
  </si>
  <si>
    <t>Обосновывающие материалы по ТП_2014/ЦЭС/Реконструкция/Подряд/Подряд_092</t>
  </si>
  <si>
    <t>4.1.244</t>
  </si>
  <si>
    <t>093</t>
  </si>
  <si>
    <t>Реконструкция ВЛ-0,4 кВ №1, Челябинская область, Сосновский район, д.Заварузино</t>
  </si>
  <si>
    <t>6100023832  20952</t>
  </si>
  <si>
    <t>15.05.2014   20.11.2013</t>
  </si>
  <si>
    <t xml:space="preserve">9500  </t>
  </si>
  <si>
    <t>Кручинина Е.С.</t>
  </si>
  <si>
    <t>Обосновывающие материалы по ТП_2014/ЦЭС/Реконструкция/Подряд/Подряд_093</t>
  </si>
  <si>
    <t>Гилев А.В.</t>
  </si>
  <si>
    <t>4.1.245</t>
  </si>
  <si>
    <t>094</t>
  </si>
  <si>
    <t>Реконструкция ВЛ-0,4 кВ №2, Челябинская область, Сосновский район, с.Большие Харлуши</t>
  </si>
  <si>
    <t xml:space="preserve">ООО "Проектные энергетические системы"   ООО "СпецПромСервис" </t>
  </si>
  <si>
    <t>6100024400  5825</t>
  </si>
  <si>
    <t>02.06.2014  14.03.2014</t>
  </si>
  <si>
    <t xml:space="preserve">899  </t>
  </si>
  <si>
    <t>Магасумов М.В.</t>
  </si>
  <si>
    <t>Обосновывающие материалы по ТП_2014/ЦЭС/Реконструкция/Подряд/Подряд_094</t>
  </si>
  <si>
    <t>4.1.246</t>
  </si>
  <si>
    <t>Реконструкция ВЛ-0,4 кВ "Урицкого", Челябинская область, г.Верхний Уфалей, ул. Славы ,д.10</t>
  </si>
  <si>
    <t>ООО "Проектные энергетические системы"  ООО "ЭлектроСтрой"</t>
  </si>
  <si>
    <t>6100024400  21964</t>
  </si>
  <si>
    <t>02.06.2014  30.12.2013</t>
  </si>
  <si>
    <t>Синютина З.А.</t>
  </si>
  <si>
    <t>4.1.247</t>
  </si>
  <si>
    <t xml:space="preserve">Реконструкция ВЛ-0,4 кВ №1 д.Осиновка Реконструкция </t>
  </si>
  <si>
    <t>6100024400  27755</t>
  </si>
  <si>
    <t>02.06.2014  28.11.201</t>
  </si>
  <si>
    <t>Смирнов М.Ю.</t>
  </si>
  <si>
    <t>4.1.248</t>
  </si>
  <si>
    <t>095</t>
  </si>
  <si>
    <t>Реконструкция ВЛ-0,4 кВ №2 с.Воскресенск</t>
  </si>
  <si>
    <t>ООО "Энергоучет-комплект  ООО "Энергоучет-комплект"</t>
  </si>
  <si>
    <t>6100024406  24406</t>
  </si>
  <si>
    <t>06.06.2014   06.06.2014</t>
  </si>
  <si>
    <t xml:space="preserve">11382  </t>
  </si>
  <si>
    <t>Козыбаева Л.А.</t>
  </si>
  <si>
    <t>Обосновывающие материалы по ТП_2014/ЦЭС/Реконструкция/Подряд/Подряд_095</t>
  </si>
  <si>
    <t>4.1.249</t>
  </si>
  <si>
    <t>Реконструкция ВЛ-0,4 кВ №2 с.Кабанское</t>
  </si>
  <si>
    <t>Каслинское ПО</t>
  </si>
  <si>
    <t>4.1.250</t>
  </si>
  <si>
    <t>096</t>
  </si>
  <si>
    <t>Реконструкция ВЛ-0,4 кВ № 2, Челябинская область, Сосновский район, п.Северный, ул. Лесная , д.6</t>
  </si>
  <si>
    <t xml:space="preserve">6100024689  </t>
  </si>
  <si>
    <t xml:space="preserve">27.06.2014  </t>
  </si>
  <si>
    <t xml:space="preserve">5123  </t>
  </si>
  <si>
    <t>Пшеничников С.В.</t>
  </si>
  <si>
    <t>Обосновывающие материалы по ТП_2014/ЦЭС/Реконструкция/Подряд/Подряд_096</t>
  </si>
  <si>
    <t>4.1.251</t>
  </si>
  <si>
    <t>097</t>
  </si>
  <si>
    <t>Реконструкция ВЛ-0,4 кВ №1 с.ЧипышевоСе</t>
  </si>
  <si>
    <t xml:space="preserve">6100027178  </t>
  </si>
  <si>
    <t xml:space="preserve">30.10.2014  </t>
  </si>
  <si>
    <t xml:space="preserve">13438  </t>
  </si>
  <si>
    <t>Середа Е.Н.</t>
  </si>
  <si>
    <t>Обосновывающие материалы по ТП_2014/ЦЭС/Реконструкция/Подряд/Подряд_097</t>
  </si>
  <si>
    <t>4.1.252</t>
  </si>
  <si>
    <t>098</t>
  </si>
  <si>
    <t xml:space="preserve">Реконструкция ВЛ-0,4 кВ, Челябинская область,Сосновский район, с.Большие Харлуши, ул. Заречная , участок 100В, ул. Заречная , д. 100А </t>
  </si>
  <si>
    <t xml:space="preserve">ООО "ЭлектроСтрой"  
ООО "СпецПромСервис" </t>
  </si>
  <si>
    <t>6100027369  22316</t>
  </si>
  <si>
    <t>11.11.2014   07.02.2014</t>
  </si>
  <si>
    <t xml:space="preserve">13495  </t>
  </si>
  <si>
    <t>ИП Товмасян А.П.</t>
  </si>
  <si>
    <t>Обосновывающие материалы по ТП_2014/ЦЭС/Реконструкция/Подряд/Подряд_098</t>
  </si>
  <si>
    <t>4.1.253</t>
  </si>
  <si>
    <t xml:space="preserve">Реконструкция ВЛ-0,4 кВ, Челябинская область,Красноармейский район, с.Миасское, ул.40 лет Побелы.напротив д.№1, западнее жилого дома №2 по ул.40 лет Победы </t>
  </si>
  <si>
    <t>6100027369  22587</t>
  </si>
  <si>
    <t>11.11.2014  17.02.2014</t>
  </si>
  <si>
    <t>4.1.254</t>
  </si>
  <si>
    <t>099</t>
  </si>
  <si>
    <t>Реконструкция ТП-1852 п. Западный</t>
  </si>
  <si>
    <t>ООО "ЭлектроСтрой"   ООО "СпецПромСервис"</t>
  </si>
  <si>
    <t>6100028371  16015</t>
  </si>
  <si>
    <t>18.01.2015  05.03.2013</t>
  </si>
  <si>
    <t xml:space="preserve">30671  </t>
  </si>
  <si>
    <t>Шиповалов А.В.</t>
  </si>
  <si>
    <t>Обосновывающие материалы по ТП_2014/ЦЭС/Реконструкция/Подряд/Подряд_099</t>
  </si>
  <si>
    <t>4.1.255</t>
  </si>
  <si>
    <t>6100028371  22035</t>
  </si>
  <si>
    <t>18.01.2015   24.01.2014</t>
  </si>
  <si>
    <t xml:space="preserve"> 29.01.2013</t>
  </si>
  <si>
    <t>Левин О.И.</t>
  </si>
  <si>
    <t>4.1.256</t>
  </si>
  <si>
    <t>100</t>
  </si>
  <si>
    <t xml:space="preserve">Реконструкция ВЛ 110кВ "ЧГРЭС-Новометаллургическая 1,2 цепь"      </t>
  </si>
  <si>
    <t xml:space="preserve">8600006165  </t>
  </si>
  <si>
    <t xml:space="preserve">15.08.2014  </t>
  </si>
  <si>
    <t xml:space="preserve">19066  </t>
  </si>
  <si>
    <t>Обосновывающие материалы по ТП_2014/ЦЭС/Реконструкция/Подряд/Подряд_100</t>
  </si>
  <si>
    <t>4.1.257</t>
  </si>
  <si>
    <t>Реконструкция ВЛ-0,4 кВ "Свободы", Челябинская область, г.Верхний Уфалей, , ул. Худякова, д.19/2</t>
  </si>
  <si>
    <t xml:space="preserve">21964  </t>
  </si>
  <si>
    <t xml:space="preserve">30.12.2013  </t>
  </si>
  <si>
    <t>Султанов Ф.Г.</t>
  </si>
  <si>
    <t>Обосновывающие материалы по ТП_2014/ЦЭС/Реконструкция/Подряд/Подряд_101</t>
  </si>
  <si>
    <t>4.1.258</t>
  </si>
  <si>
    <t>Реконструкция ВЛ-0,4 кВ №3, Челябинская область, Сосновский район, с.Туктубаево</t>
  </si>
  <si>
    <t>21003  
22701</t>
  </si>
  <si>
    <t>20.11.2013  28.02.2014</t>
  </si>
  <si>
    <t>Тагиров С.С.</t>
  </si>
  <si>
    <t>Обосновывающие материалы по ТП_2014/ЦЭС/Реконструкция/Подряд/Подряд_102</t>
  </si>
  <si>
    <t>Салихова Н.И.</t>
  </si>
  <si>
    <t>Реконструкция ВЛ-0,4 кВ "Ленина",  г.Верхний Уфалей (Алферов В.Г.)</t>
  </si>
  <si>
    <t>ООО ГиперПроектПлюс</t>
  </si>
  <si>
    <t xml:space="preserve">  11026</t>
  </si>
  <si>
    <t xml:space="preserve">  30.04.2012</t>
  </si>
  <si>
    <t xml:space="preserve">  335</t>
  </si>
  <si>
    <t>Алферов В.Г.</t>
  </si>
  <si>
    <t>37</t>
  </si>
  <si>
    <t>Обосновывающие материалы по ТП_2014/ЦЭС/Реконструкция/Хозспособ/ХС_001</t>
  </si>
  <si>
    <t>Реконструкция ВЛ-0,4кВ №2 д. Пашнино-2</t>
  </si>
  <si>
    <t xml:space="preserve">  13642</t>
  </si>
  <si>
    <t xml:space="preserve">  241</t>
  </si>
  <si>
    <t>Кравченко Л.Н.</t>
  </si>
  <si>
    <t>Обосновывающие материалы по ТП_2014/ЦЭС/Реконструкция/Хозспособ/ХС_002</t>
  </si>
  <si>
    <t>Реконструкция ВЛ 0,4 кВ№1 п. Есаульский</t>
  </si>
  <si>
    <t>ООО ЭнергоПартнер</t>
  </si>
  <si>
    <t xml:space="preserve">  16371</t>
  </si>
  <si>
    <t xml:space="preserve">  05.03.2013</t>
  </si>
  <si>
    <t xml:space="preserve">  351</t>
  </si>
  <si>
    <t>Вахабова А.М.</t>
  </si>
  <si>
    <t>Обосновывающие материалы по ТП_2014/ЦЭС/Реконструкция/Хозспособ/ХС_003</t>
  </si>
  <si>
    <t>Реконструкция ВЛ 0,4 кВ№1 п. Томинский</t>
  </si>
  <si>
    <t xml:space="preserve">  16375</t>
  </si>
  <si>
    <t xml:space="preserve">  20.02.2013</t>
  </si>
  <si>
    <t xml:space="preserve">  331</t>
  </si>
  <si>
    <t>Черная Е.В.</t>
  </si>
  <si>
    <t>Обосновывающие материалы по ТП_2014/ЦЭС/Реконструкция/Хозспособ/ХС_004</t>
  </si>
  <si>
    <t>Реконструкция ВЛ-0,4 кВ №1, Челябинская область, Красноармейский район, п.Малиновка</t>
  </si>
  <si>
    <t xml:space="preserve">  21304</t>
  </si>
  <si>
    <t xml:space="preserve">  02.12.2013</t>
  </si>
  <si>
    <t xml:space="preserve">  4547</t>
  </si>
  <si>
    <t>08.02.2013</t>
  </si>
  <si>
    <t>Шульгин В.Е.</t>
  </si>
  <si>
    <t>Обосновывающие материалы по ТП_2014/ЦЭС/Реконструкция/Хозспособ/ХС_005</t>
  </si>
  <si>
    <t>Реконструкция ВЛ-0,4 кВ №1, Челябинская область, Еткульский район, п.Бектыш</t>
  </si>
  <si>
    <t>ООО "СПС"  
ООО СпецПромСервис</t>
  </si>
  <si>
    <t>21396  
22035</t>
  </si>
  <si>
    <t>10.12.2013  24.01.2014</t>
  </si>
  <si>
    <t>5708  1307</t>
  </si>
  <si>
    <t>Чекмышев И.М.</t>
  </si>
  <si>
    <t>Обосновывающие материалы по ТП_2014/ЦЭС/Реконструкция/Хозспособ/ХС_006</t>
  </si>
  <si>
    <t>Реконструкция ВЛ-0,4 кВ №2, Челябинская область, Сосновский район, д.Ключи</t>
  </si>
  <si>
    <t xml:space="preserve">  22035</t>
  </si>
  <si>
    <t xml:space="preserve">  24.01.2014</t>
  </si>
  <si>
    <t xml:space="preserve">  1307</t>
  </si>
  <si>
    <t>Луганский Е.В.</t>
  </si>
  <si>
    <t>Обосновывающие материалы по ТП_2014/ЦЭС/Реконструкция/Хозспособ/ХС_007</t>
  </si>
  <si>
    <t>Реконструкция ВЛ-0,4 кВ, Челябинская область, Аргаяшский район, с.Кузнецкое, ул. Свердлова, д.143А</t>
  </si>
  <si>
    <t>ООО ПРОЕКТ-12</t>
  </si>
  <si>
    <t xml:space="preserve">  22182</t>
  </si>
  <si>
    <t xml:space="preserve">  30.01.2014</t>
  </si>
  <si>
    <t xml:space="preserve">  1015</t>
  </si>
  <si>
    <t>Манукян В.И.</t>
  </si>
  <si>
    <t>Обосновывающие материалы по ТП_2014/ЦЭС/Реконструкция/Хозспособ/ХС_008</t>
  </si>
  <si>
    <t>Реконструкция ВЛ-0,4 кВ №3, Челябинская область, Каслинский район, с.Тюбук, ул.Революционная,д.15</t>
  </si>
  <si>
    <t xml:space="preserve">  22316</t>
  </si>
  <si>
    <t xml:space="preserve">  07.02.2014</t>
  </si>
  <si>
    <t xml:space="preserve">  3298</t>
  </si>
  <si>
    <t>Косолапова В.П.</t>
  </si>
  <si>
    <t>Обосновывающие материалы по ТП_2014/ЦЭС/Реконструкция/Хозспособ/ХС_009</t>
  </si>
  <si>
    <t>Реконструкция ВЛ-0,4 кВ №1 д.Давлетбаева Са</t>
  </si>
  <si>
    <t xml:space="preserve">  22346</t>
  </si>
  <si>
    <t xml:space="preserve">  11.02.2014</t>
  </si>
  <si>
    <t xml:space="preserve">  586</t>
  </si>
  <si>
    <t>Садретинова З.Г.</t>
  </si>
  <si>
    <t>Обосновывающие материалы по ТП_2014/ЦЭС/Реконструкция/Хозспособ/ХС_010</t>
  </si>
  <si>
    <t>Реконструкция ВЛ-0,4 кВ №1, Челябинская область, Кунашакский район, д.Каинкуль</t>
  </si>
  <si>
    <t>Аминев Р.В.</t>
  </si>
  <si>
    <t>Реконструкция ВЛ-0,4 кВ №1, Челябинская область, Сосновский район, с.Кременкуль, ул. Новосовхозная ,д.14,ул. Новосовхозная, 15-1</t>
  </si>
  <si>
    <t xml:space="preserve">  22463</t>
  </si>
  <si>
    <t xml:space="preserve">  1150</t>
  </si>
  <si>
    <t>03.04.2013</t>
  </si>
  <si>
    <r>
      <t xml:space="preserve">Трифонов Н.А., </t>
    </r>
    <r>
      <rPr>
        <sz val="12"/>
        <rFont val="Times New Roman"/>
        <family val="1"/>
        <charset val="204"/>
      </rPr>
      <t>Трифонова А.Д.</t>
    </r>
  </si>
  <si>
    <t>Обосновывающие материалы по ТП_2014/ЦЭС/Реконструкция/Хозспособ/ХС_011</t>
  </si>
  <si>
    <t>Реконструкция ВЛ-0,4 кВ №3, Челябинская область, Сосновский район, с.Большие Харлуши, участок б/н</t>
  </si>
  <si>
    <t xml:space="preserve">  22490</t>
  </si>
  <si>
    <t xml:space="preserve">  21.02.2014</t>
  </si>
  <si>
    <t xml:space="preserve">  2084</t>
  </si>
  <si>
    <t>Алексеев А.П.</t>
  </si>
  <si>
    <t>38</t>
  </si>
  <si>
    <t>Обосновывающие материалы по ТП_2014/ЦЭС/Реконструкция/Хозспособ/ХС_012</t>
  </si>
  <si>
    <t>Реконструкция ВЛ-0,4 кВ №3, Челябинская область,Каслинский район, с.Булзи,ул. Р. Глазырина,5</t>
  </si>
  <si>
    <t xml:space="preserve">  22572</t>
  </si>
  <si>
    <t xml:space="preserve">  411</t>
  </si>
  <si>
    <t>Хайрулина Е.Р.</t>
  </si>
  <si>
    <t>Обосновывающие материалы по ТП_2014/ЦЭС/Реконструкция/Хозспособ/ХС_013</t>
  </si>
  <si>
    <t>Реконструкция ВЛ-0,4 кВ №1 д.Колясниково Пр</t>
  </si>
  <si>
    <t>Прибытков Р.А.</t>
  </si>
  <si>
    <t>Реконструкция ВЛ-0,4 кВ №3 с.Тюбук Кулебаки</t>
  </si>
  <si>
    <t>Кулебакин Г. В.</t>
  </si>
  <si>
    <t>Реконструкция ВЛ-0,4 кВ №1, Челябинская область,Кунашакский район, д.Каикуль</t>
  </si>
  <si>
    <t xml:space="preserve">  22761</t>
  </si>
  <si>
    <t xml:space="preserve">  28.02.2014</t>
  </si>
  <si>
    <t xml:space="preserve">  3759</t>
  </si>
  <si>
    <t>Хамматова Г.Б.</t>
  </si>
  <si>
    <t>Обосновывающие материалы по ТП_2014/ЦЭС/Реконструкция/Хозспособ/ХС_014</t>
  </si>
  <si>
    <t>Реконструкция ТП-2541, Челябинская область, Кунашакский район, с.Большой Куяш</t>
  </si>
  <si>
    <t>Шафигин Р.Н.</t>
  </si>
  <si>
    <t xml:space="preserve">Реконструкция ВЛ-0,4 кВ "Пушкина", Челябинская область, г.Верхний Уфалей, ул. 8 Марта, д.43 </t>
  </si>
  <si>
    <t xml:space="preserve">  6100022252</t>
  </si>
  <si>
    <t xml:space="preserve">  06.02.2014</t>
  </si>
  <si>
    <t xml:space="preserve">  1968</t>
  </si>
  <si>
    <t>29.05.2013</t>
  </si>
  <si>
    <t>Тимошенко В.П.</t>
  </si>
  <si>
    <t>Обосновывающие материалы по ТП_2014/ЦЭС/Реконструкция/Хозспособ/ХС_015</t>
  </si>
  <si>
    <t>Реконструкция ВЛ-0,4 кВ №3 п.Слава</t>
  </si>
  <si>
    <t>Паюсова Г.М.</t>
  </si>
  <si>
    <t>Реконструкция ВЛ-0,4 кВ №1, Челябинская область, Кунашакский район, д.Чебакуль, ул. Тимергазина, д.4</t>
  </si>
  <si>
    <t xml:space="preserve">  6100022311</t>
  </si>
  <si>
    <t xml:space="preserve">  3658</t>
  </si>
  <si>
    <t>Обосновывающие материалы по ТП_2014/ЦЭС/Реконструкция/Хозспособ/ХС_016</t>
  </si>
  <si>
    <t>Реконструкция ВЛ-0,4 кВ №2, Челябинская область, Кунашакский район, с.Халитово,ул.Степная,д.59</t>
  </si>
  <si>
    <t xml:space="preserve">  6100022647</t>
  </si>
  <si>
    <t xml:space="preserve">  4460</t>
  </si>
  <si>
    <t>Исламова Ю.С.</t>
  </si>
  <si>
    <t>Обосновывающие материалы по ТП_2014/ЦЭС/Реконструкция/Хозспособ/ХС_017</t>
  </si>
  <si>
    <t>Реконструкция ВЛ-0,4 кВ №1 с.Зотино Щелконо</t>
  </si>
  <si>
    <t>Реконструкция ВЛ-0,4 кВ №1, Челябинская область, Кунашакский район, д.Голубинка</t>
  </si>
  <si>
    <t xml:space="preserve">  6100022705</t>
  </si>
  <si>
    <t xml:space="preserve">  472</t>
  </si>
  <si>
    <t>Мухамедьяров М.Р.</t>
  </si>
  <si>
    <t>39</t>
  </si>
  <si>
    <t>Обосновывающие материалы по ТП_2014/ЦЭС/Реконструкция/Хозспособ/ХС_018</t>
  </si>
  <si>
    <t>Реконструкция ВЛ-0,4 кВ №2, Челябинская область, Каслинский район, с.Тюбук, ул.Шорса, 22-2</t>
  </si>
  <si>
    <r>
      <t xml:space="preserve">Махмутов А.С., </t>
    </r>
    <r>
      <rPr>
        <sz val="12"/>
        <rFont val="Times New Roman"/>
        <family val="1"/>
        <charset val="204"/>
      </rPr>
      <t>Махмутова Е.Б.</t>
    </r>
  </si>
  <si>
    <t>Реконструкция ВЛ-0,4 кВ №2, Челябинская область, Каслинский район, с.Огневское, ул.Ленина, 48в</t>
  </si>
  <si>
    <t>Ярушина Г.В.</t>
  </si>
  <si>
    <t>Модернизация сиситемы учета эл.энергии в ЦЭС</t>
  </si>
  <si>
    <t>ООО "Каскад-Энерго"</t>
  </si>
  <si>
    <t xml:space="preserve">  6100022720</t>
  </si>
  <si>
    <t xml:space="preserve">  05.03.2014</t>
  </si>
  <si>
    <t xml:space="preserve">  484</t>
  </si>
  <si>
    <t>ООО "Челстрой Плюс"</t>
  </si>
  <si>
    <t>Обосновывающие материалы по ТП_2014/ЦЭС/Реконструкция/Хозспособ/ХС_019</t>
  </si>
  <si>
    <t>Реконструкция ВЛ-0,4 кВ №1 с.Шабурово Узу</t>
  </si>
  <si>
    <t xml:space="preserve">  6100022827</t>
  </si>
  <si>
    <t xml:space="preserve">  5109</t>
  </si>
  <si>
    <t>26.08.2013</t>
  </si>
  <si>
    <t>Узунов А.Ю.</t>
  </si>
  <si>
    <t>Обосновывающие материалы по ТП_2014/ЦЭС/Реконструкция/Хозспособ/ХС_020</t>
  </si>
  <si>
    <t>31.07.2013</t>
  </si>
  <si>
    <t>Кадочников А.М.</t>
  </si>
  <si>
    <t>Реконструкция ВЛ-0,4 кВ №2, Челябинская область,Каслинский район, с.Воскресенское</t>
  </si>
  <si>
    <r>
      <t xml:space="preserve">Юмангулов З.С., </t>
    </r>
    <r>
      <rPr>
        <sz val="12"/>
        <rFont val="Times New Roman"/>
        <family val="1"/>
        <charset val="204"/>
      </rPr>
      <t>Юмангулова Г.С.</t>
    </r>
  </si>
  <si>
    <t>Реконструкция ВЛ-0,4 кВ №1 д.Альмеева</t>
  </si>
  <si>
    <t xml:space="preserve">  6100022834</t>
  </si>
  <si>
    <t xml:space="preserve">  1449</t>
  </si>
  <si>
    <t>Гилязова И.Г.</t>
  </si>
  <si>
    <t>Обосновывающие материалы по ТП_2014/ЦЭС/Реконструкция/Хозспособ/ХС_021</t>
  </si>
  <si>
    <t>Реконструкция ВЛ-0,4 кВ №2, Челябинская область, Еткульский район, п.Белоносово</t>
  </si>
  <si>
    <t xml:space="preserve">  6100022846</t>
  </si>
  <si>
    <t xml:space="preserve">  10.03.2014</t>
  </si>
  <si>
    <t xml:space="preserve">  1582</t>
  </si>
  <si>
    <t>Архипова Ж.А.</t>
  </si>
  <si>
    <t>Обосновывающие материалы по ТП_2014/ЦЭС/Реконструкция/Хозспособ/ХС_022</t>
  </si>
  <si>
    <t>Реконструкция  ВЛ-0,4 кВ №1с.Еманжелинка</t>
  </si>
  <si>
    <t>Зубарева М.М.</t>
  </si>
  <si>
    <t>Реконструкция ВЛ-0,4 кВ №4 с.КременкульЗа</t>
  </si>
  <si>
    <t>Заболотских В.В.</t>
  </si>
  <si>
    <t>Реконструкция ВЛ-0,4 кВ №4с.Вознесенка Агее</t>
  </si>
  <si>
    <t xml:space="preserve">  6100022970</t>
  </si>
  <si>
    <t xml:space="preserve">  18.03.2014</t>
  </si>
  <si>
    <t xml:space="preserve">  851</t>
  </si>
  <si>
    <t>Агеев А.Н.</t>
  </si>
  <si>
    <t>40</t>
  </si>
  <si>
    <t>Обосновывающие материалы по ТП_2014/ЦЭС/Реконструкция/Хозспособ/ХС_023</t>
  </si>
  <si>
    <t xml:space="preserve">Реконструкция ВЛ-0,4 кВ №1, Челябинская область, Сосновский район, п.Садовый </t>
  </si>
  <si>
    <t>Чуприн П.В.</t>
  </si>
  <si>
    <t>4.2.37</t>
  </si>
  <si>
    <t>Реконструкция ВЛ-0,4 кВ №1 п.НагорныйШушко</t>
  </si>
  <si>
    <t>Шушков В.В.</t>
  </si>
  <si>
    <t>4.2.38</t>
  </si>
  <si>
    <t>Реконструкция ВЛ-0,4 кВ №1 д.Москвина Треть</t>
  </si>
  <si>
    <t xml:space="preserve">  6100022972</t>
  </si>
  <si>
    <t xml:space="preserve">  388</t>
  </si>
  <si>
    <r>
      <t xml:space="preserve">Третьяков Г.П., </t>
    </r>
    <r>
      <rPr>
        <sz val="12"/>
        <rFont val="Times New Roman"/>
        <family val="1"/>
        <charset val="204"/>
      </rPr>
      <t>Ермаков В.Г.</t>
    </r>
  </si>
  <si>
    <t>Обосновывающие материалы по ТП_2014/ЦЭС/Реконструкция/Хозспособ/ХС_024</t>
  </si>
  <si>
    <t>4.2.39</t>
  </si>
  <si>
    <t>Верзунова О.В.</t>
  </si>
  <si>
    <t>4.2.40</t>
  </si>
  <si>
    <t>Реконструкция ВЛ-0,4 кВ №1 с.Шаблиш Асташов</t>
  </si>
  <si>
    <r>
      <t xml:space="preserve">Асташов М.В.,  
</t>
    </r>
    <r>
      <rPr>
        <sz val="12"/>
        <rFont val="Times New Roman"/>
        <family val="1"/>
        <charset val="204"/>
      </rPr>
      <t>Чутков И.В.</t>
    </r>
  </si>
  <si>
    <t>4.2.41</t>
  </si>
  <si>
    <t>Реконструкция ТП-1650 с.Еманжелинка Усанова Т.</t>
  </si>
  <si>
    <t xml:space="preserve">  6100022974</t>
  </si>
  <si>
    <t xml:space="preserve">  704</t>
  </si>
  <si>
    <t>Усанова Т.А.</t>
  </si>
  <si>
    <t>Обосновывающие материалы по ТП_2014/ЦЭС/Реконструкция/Хозспособ/ХС_025</t>
  </si>
  <si>
    <t>4.2.42</t>
  </si>
  <si>
    <t>Реконструкция ВЛ-0,4 кВ №3 п.Прудный Абрамян</t>
  </si>
  <si>
    <t>Абрамян А.В.</t>
  </si>
  <si>
    <t>4.2.43</t>
  </si>
  <si>
    <t>Реконструкция ВЛ-0,4 кВ №2, Челябинская область, Красноармейский район,с.Якупово</t>
  </si>
  <si>
    <t xml:space="preserve">  6100023150</t>
  </si>
  <si>
    <t xml:space="preserve">  21.03.2014</t>
  </si>
  <si>
    <t xml:space="preserve">  520</t>
  </si>
  <si>
    <t>Бигильдина Г.М.</t>
  </si>
  <si>
    <t>Обосновывающие материалы по ТП_2014/ЦЭС/Реконструкция/Хозспособ/ХС_026</t>
  </si>
  <si>
    <t>4.2.44</t>
  </si>
  <si>
    <t>Реконструкция ВЛ-0,4 кВ №4, Челябинская область, Красноармейский район, с.Якупово, ул.Южная, д.16</t>
  </si>
  <si>
    <t>Абитова Г.З.</t>
  </si>
  <si>
    <t>4.2.45</t>
  </si>
  <si>
    <t>Реконструкция ВЛ 0,4кВ №3 д.Ванюши Миндубае</t>
  </si>
  <si>
    <t>4.2.46</t>
  </si>
  <si>
    <t>Реконструкция ВЛ-0,4 кВ №2 п.МирныйМулюков</t>
  </si>
  <si>
    <r>
      <t xml:space="preserve">Мулюков Ф.Т., </t>
    </r>
    <r>
      <rPr>
        <sz val="12"/>
        <rFont val="Times New Roman"/>
        <family val="1"/>
        <charset val="204"/>
      </rPr>
      <t>Мулюкова Л.П.</t>
    </r>
  </si>
  <si>
    <t>4.2.47</t>
  </si>
  <si>
    <t>Реконструкция ВЛ-0,4 кВ №3 д.Чекурова Зайнулл</t>
  </si>
  <si>
    <t xml:space="preserve">  6100023654</t>
  </si>
  <si>
    <t xml:space="preserve">  29.04.2014</t>
  </si>
  <si>
    <t xml:space="preserve">  593</t>
  </si>
  <si>
    <t>Зайнуллин З.Н.</t>
  </si>
  <si>
    <t>Обосновывающие материалы по ТП_2014/ЦЭС/Реконструкция/Хозспособ/ХС_027</t>
  </si>
  <si>
    <t>4.2.48</t>
  </si>
  <si>
    <t>Реконструкция ВЛ-0,4 кВ №3 п.Маук Пашнина</t>
  </si>
  <si>
    <t xml:space="preserve">  6100023702</t>
  </si>
  <si>
    <t xml:space="preserve">  12.05.2014</t>
  </si>
  <si>
    <t xml:space="preserve">  631</t>
  </si>
  <si>
    <t>Пашнина Л.Ф.</t>
  </si>
  <si>
    <t>Обосновывающие материалы по ТП_2014/ЦЭС/Реконструкция/Хозспособ/ХС_028</t>
  </si>
  <si>
    <t>4.2.49</t>
  </si>
  <si>
    <t>Реконструкция ВЛ-0,4 кВ №3 с.ЩербаковкаКари</t>
  </si>
  <si>
    <t>Каримова Л.Ю.</t>
  </si>
  <si>
    <t>4.2.50</t>
  </si>
  <si>
    <t>Реконструкция ВЛ-0,4 кВ №1 д.Иркабаево Саля</t>
  </si>
  <si>
    <t>Саляхов Р.М.</t>
  </si>
  <si>
    <t>4.2.51</t>
  </si>
  <si>
    <t>Реконструкция ВЛ-0,4 кВ №2, Челябинская область, Еткульский район, г.Коркино, п.Первомайский</t>
  </si>
  <si>
    <t xml:space="preserve">  6100023915</t>
  </si>
  <si>
    <t xml:space="preserve">  14.05.2014</t>
  </si>
  <si>
    <t>Юрков А.А.</t>
  </si>
  <si>
    <t>41</t>
  </si>
  <si>
    <t>Обосновывающие материалы по ТП_2014/ЦЭС/Реконструкция/Хозспособ/ХС_029</t>
  </si>
  <si>
    <t>4.2.52</t>
  </si>
  <si>
    <t>Реконструкция ВЛ-0,4 кВ №2, Челябинская область, Еткульский район, п.Грознецкий</t>
  </si>
  <si>
    <t xml:space="preserve">  6100023925</t>
  </si>
  <si>
    <t xml:space="preserve">  19.05.2014</t>
  </si>
  <si>
    <t xml:space="preserve">  473</t>
  </si>
  <si>
    <t>Каширин О.Ю.</t>
  </si>
  <si>
    <t>Обосновывающие материалы по ТП_2014/ЦЭС/Реконструкция/Хозспособ/ХС_030</t>
  </si>
  <si>
    <t>4.2.53</t>
  </si>
  <si>
    <t>Реконструкция ВЛ-0,4 кВ №1 д.Большое Таскино</t>
  </si>
  <si>
    <t xml:space="preserve">  6100024400</t>
  </si>
  <si>
    <t xml:space="preserve">  899</t>
  </si>
  <si>
    <r>
      <t xml:space="preserve">Карабанова Е.Н., </t>
    </r>
    <r>
      <rPr>
        <sz val="12"/>
        <rFont val="Times New Roman"/>
        <family val="1"/>
        <charset val="204"/>
      </rPr>
      <t>Воробьева  Е.В., Воробьев Н.А.</t>
    </r>
  </si>
  <si>
    <t>Обосновывающие материалы по ТП_2014/ЦЭС/Реконструкция/Хозспособ/ХС_031</t>
  </si>
  <si>
    <t>4.2.54</t>
  </si>
  <si>
    <t>Реконструкция ВЛ-0,4 кВ №1 п.Северный</t>
  </si>
  <si>
    <t>Теплых А.П.</t>
  </si>
  <si>
    <t>4.2.55</t>
  </si>
  <si>
    <t>Уткина Е.Ю.</t>
  </si>
  <si>
    <t>4.2.56</t>
  </si>
  <si>
    <t>Реконструкция ВЛ 0,4 кВ  с.Миасское Захарова</t>
  </si>
  <si>
    <t>Захарова Э.Р.</t>
  </si>
  <si>
    <t>4.2.57</t>
  </si>
  <si>
    <t>Реконструкция ВЛ-0,4 кВ д.Урефты Захарова</t>
  </si>
  <si>
    <t xml:space="preserve">  6100027369</t>
  </si>
  <si>
    <t xml:space="preserve">  11.11.2014</t>
  </si>
  <si>
    <t xml:space="preserve">  13495</t>
  </si>
  <si>
    <t>Захарова М.А.</t>
  </si>
  <si>
    <t>Обосновывающие материалы по ТП_2014/ЦЭС/Реконструкция/Хозспособ/ХС_032</t>
  </si>
  <si>
    <t>4.2.58</t>
  </si>
  <si>
    <t>Реконструкция ВЛ-0,4 кВ №1 с.Арсланово Нигамат</t>
  </si>
  <si>
    <t>ОАО "ИДЦ"</t>
  </si>
  <si>
    <t xml:space="preserve">  6100027445</t>
  </si>
  <si>
    <t xml:space="preserve">  14.11.2014</t>
  </si>
  <si>
    <t xml:space="preserve">  1059</t>
  </si>
  <si>
    <t>Нигаматов В.М.</t>
  </si>
  <si>
    <t>Обосновывающие материалы по ТП_2014/ЦЭС/Реконструкция/Хозспособ/ХС_033</t>
  </si>
  <si>
    <t>4.2.59</t>
  </si>
  <si>
    <t>Реконструкция ВЛ-0,4 кВ №2, Челябинская область, Еткульский район, п.Сары</t>
  </si>
  <si>
    <t xml:space="preserve">  6100027502</t>
  </si>
  <si>
    <t xml:space="preserve">  17.11.2014</t>
  </si>
  <si>
    <t xml:space="preserve">  2075</t>
  </si>
  <si>
    <t>Шестаков А.С.</t>
  </si>
  <si>
    <t>42</t>
  </si>
  <si>
    <t>Обосновывающие материалы по ТП_2014/ЦЭС/Реконструкция/Хозспособ/ХС_034</t>
  </si>
  <si>
    <t>4.2.60</t>
  </si>
  <si>
    <t>Реконструкция ВЛ-0,4 кВ №2 с.Аргаяш Рожкова Г.</t>
  </si>
  <si>
    <r>
      <t xml:space="preserve">Рожкова Г.В.,
</t>
    </r>
    <r>
      <rPr>
        <sz val="12"/>
        <rFont val="Times New Roman"/>
        <family val="1"/>
        <charset val="204"/>
      </rPr>
      <t>Садыков Р.Б.
Сибагатуллина Э.С.</t>
    </r>
  </si>
  <si>
    <t>4.2.61</t>
  </si>
  <si>
    <t>Реконструкция ВЛ-0,4 кВ №3 г.Коркино Бочинин</t>
  </si>
  <si>
    <t>Бочинин М.В.</t>
  </si>
  <si>
    <t>4.2.62</t>
  </si>
  <si>
    <t>Реконструкция ВЛ-0,4 кВ №1, Челябинская область, Еткульский район, с.Селезян</t>
  </si>
  <si>
    <t>Ялменбетов Р.Р.</t>
  </si>
  <si>
    <t>4.2.63</t>
  </si>
  <si>
    <t>Реконструкция ТП-10/0,4 д.Дербишево Чернияз</t>
  </si>
  <si>
    <t>Черниязов Э.Б.</t>
  </si>
  <si>
    <t>4.2.64</t>
  </si>
  <si>
    <t>Реконструкция ВЛ-0,4 кВ №1 с.Клеопино Фетищ</t>
  </si>
  <si>
    <t>Фетищева О.Д.</t>
  </si>
  <si>
    <t>4.2.65</t>
  </si>
  <si>
    <t>Реконструкция ВЛ-0,4 кВ №1 д.Ильино Трунтов</t>
  </si>
  <si>
    <t>Трунтова Л.В.</t>
  </si>
  <si>
    <t>4.2.66</t>
  </si>
  <si>
    <t>Реконструкция ВЛ-0,4 кВ №1 п.Томинск Нерсисян</t>
  </si>
  <si>
    <t>Нерсисян Р.Т.</t>
  </si>
  <si>
    <t>4.2.67</t>
  </si>
  <si>
    <t>Реконструкция ВЛ-0,4 кВ №2 с.ВознесенскоеГневы</t>
  </si>
  <si>
    <t>Гневышева О.Н.</t>
  </si>
  <si>
    <t>4.2.68</t>
  </si>
  <si>
    <t>Реконструкция ВЛ-0,4 кВ №1 д.Суртаныш Ижбулато</t>
  </si>
  <si>
    <t xml:space="preserve">  6100027722</t>
  </si>
  <si>
    <t xml:space="preserve">  28.11.2014</t>
  </si>
  <si>
    <t xml:space="preserve">  613</t>
  </si>
  <si>
    <t>Ижбулатова М.З.</t>
  </si>
  <si>
    <t>Обосновывающие материалы по ТП_2014/ЦЭС/Реконструкция/Хозспособ/ХС_035</t>
  </si>
  <si>
    <t>4.2.69</t>
  </si>
  <si>
    <t>Реконструкция ВЛ-0,4 кВ №1 с.Томино Бутина Т.А</t>
  </si>
  <si>
    <t xml:space="preserve">  6100027758</t>
  </si>
  <si>
    <t xml:space="preserve">  05.12.2014</t>
  </si>
  <si>
    <t xml:space="preserve">  1443</t>
  </si>
  <si>
    <t>Бутина Т.А.</t>
  </si>
  <si>
    <t>Обосновывающие материалы по ТП_2014/ЦЭС/Реконструкция/Хозспособ/ХС_036</t>
  </si>
  <si>
    <t>4.2.70</t>
  </si>
  <si>
    <t>Реконструкция  ВЛ-0,4 кВ №1 д.Журавлево Вереме</t>
  </si>
  <si>
    <t>Веремейчик С.Н.</t>
  </si>
  <si>
    <t>4.2.71</t>
  </si>
  <si>
    <t>Реконструкция  ВЛ-0,4 кВ №1 с.Багаряк Чернышко</t>
  </si>
  <si>
    <t>Чернышкова Е.А.</t>
  </si>
  <si>
    <t>4.2.72</t>
  </si>
  <si>
    <t>Реконструкция ТП 247 д. Костыли Пожарицкая Е.Ю</t>
  </si>
  <si>
    <t xml:space="preserve">  6100028130</t>
  </si>
  <si>
    <t xml:space="preserve">  23.12.2014</t>
  </si>
  <si>
    <t xml:space="preserve">  664</t>
  </si>
  <si>
    <t>Савин И.П.</t>
  </si>
  <si>
    <t>43</t>
  </si>
  <si>
    <t>Обосновывающие материалы по ТП_2014/ЦЭС/Реконструкция/Хозспособ/ХС_037</t>
  </si>
  <si>
    <t>4.2.73</t>
  </si>
  <si>
    <t>Реконструкция ВЛ-0,4 кВ №3 п.Зауральский Исмои</t>
  </si>
  <si>
    <t>Исмоилова З.Э.</t>
  </si>
  <si>
    <t>4.2.74</t>
  </si>
  <si>
    <t>Реконструкция ВЛ-0,4 кВ №2с.Усть-Багаряк За</t>
  </si>
  <si>
    <t xml:space="preserve">  6100028310</t>
  </si>
  <si>
    <t xml:space="preserve">  09.01.2015</t>
  </si>
  <si>
    <t xml:space="preserve">  2181</t>
  </si>
  <si>
    <t>Зарипова А.Д.</t>
  </si>
  <si>
    <t>Обосновывающие материалы по ТП_2014/ЦЭС/Реконструкция/Хозспособ/ХС_038</t>
  </si>
  <si>
    <t>4.2.75</t>
  </si>
  <si>
    <t>Реконструкция ВЛ-0,4 кВ №3 с.Клеопино Чулков</t>
  </si>
  <si>
    <t>Чулков В.В.</t>
  </si>
  <si>
    <t>4.2.76</t>
  </si>
  <si>
    <t>Реконструкция ПС "Октябрьская" 110/35/6 кВ, Челябинская область,г. Копейск, п. Октябрьский</t>
  </si>
  <si>
    <t xml:space="preserve">  6100021267</t>
  </si>
  <si>
    <t xml:space="preserve">  01.12.2013</t>
  </si>
  <si>
    <t xml:space="preserve">  119</t>
  </si>
  <si>
    <t>ООО "Логоцентр"</t>
  </si>
  <si>
    <t>Обосновывающие материалы по ТП_2014/ЦЭС/Реконструкция/Хозспособ/ХС_039</t>
  </si>
  <si>
    <t>4.2.77</t>
  </si>
  <si>
    <t>Реконструкция ТП-107 г.В.Уфалей Гасанова</t>
  </si>
  <si>
    <t>Гасанова М.Р.</t>
  </si>
  <si>
    <t>Обосновывающие материалы по ТП_2014/ЦЭС/Реконструкция/Хозспособ/ХС_040</t>
  </si>
  <si>
    <t>4.2.78</t>
  </si>
  <si>
    <t>Реконструкция ВЛ-0,4 кВ №1 от ТП-259 Челябинская область, Аргаяшский район, с.Губернское (Рыженьков)</t>
  </si>
  <si>
    <r>
      <t xml:space="preserve">Рыженьков А.Н.
</t>
    </r>
    <r>
      <rPr>
        <sz val="12"/>
        <rFont val="Times New Roman"/>
        <family val="1"/>
        <charset val="204"/>
      </rPr>
      <t>Рыженькова Н.А.</t>
    </r>
  </si>
  <si>
    <t>Обосновывающие материалы по ТП_2014/ЦЭС/Реконструкция/Хозспособ/ХС_041</t>
  </si>
  <si>
    <t>4.2.79</t>
  </si>
  <si>
    <t>Реконструкция ВЛ-0,4 кВ №2  с.Тюбук Зайнутдино</t>
  </si>
  <si>
    <t>Зайнутдинов Р.Г.</t>
  </si>
  <si>
    <t>Обосновывающие материалы по ТП_2014/ЦЭС/Реконструкция/Хозспособ/ХС_042</t>
  </si>
  <si>
    <t>4.2.80</t>
  </si>
  <si>
    <t>Гавриш В.В.</t>
  </si>
  <si>
    <t>44</t>
  </si>
  <si>
    <t>Обосновывающие материалы по ТП_2014/ЦЭС/Реконструкция/Хозспособ/ХС_043</t>
  </si>
  <si>
    <t>4.2.81</t>
  </si>
  <si>
    <t>Реконструкция ТП-2078 п.Береговой</t>
  </si>
  <si>
    <t>ОАО "МТС"</t>
  </si>
  <si>
    <t>Обосновывающие материалы по ТП_2014/ЦЭС/Реконструкция/Хозспособ/ХС_044</t>
  </si>
  <si>
    <t>4.2.82</t>
  </si>
  <si>
    <t>Реконструкция ВЛ-0,4 кВ №2, Челябинская область, Аргаяшский район, д.Малая Ультракова</t>
  </si>
  <si>
    <t>Фахрисламов А.Ф.</t>
  </si>
  <si>
    <t>Обосновывающие материалы по ТП_2014/ЦЭС/Реконструкция/Хозспособ/ХС_045</t>
  </si>
  <si>
    <t>4.2.83</t>
  </si>
  <si>
    <t>Реконструкция ТП-1290, ВЛ-0,4 кВ №2, 
Челябинская область, Сосновский район, с.Большие Харлуши</t>
  </si>
  <si>
    <t>Решетов В.В.</t>
  </si>
  <si>
    <t>Обосновывающие материалы по ТП_2014/ЦЭС/Реконструкция/Хозспособ/ХС_046</t>
  </si>
  <si>
    <t>4.2.84</t>
  </si>
  <si>
    <t>Реконструкция ВЛ-0,4 кВ №1, Челябинская область, Еткульский район, п.Новобатурино</t>
  </si>
  <si>
    <t>Сураева С.В.</t>
  </si>
  <si>
    <t>Обосновывающие материалы по ТП_2014/ЦЭС/Реконструкция/Хозспособ/ХС_047</t>
  </si>
  <si>
    <t>4.2.85</t>
  </si>
  <si>
    <t>Реконструкция ВЛ 0,4кВ № 2 д.Мансурова</t>
  </si>
  <si>
    <t>Марданова В.С.</t>
  </si>
  <si>
    <t>Обосновывающие материалы по ТП_2014/ЦЭС/Реконструкция/Хозспособ/ХС_048</t>
  </si>
  <si>
    <t>4.2.86</t>
  </si>
  <si>
    <t>Реконструкция ВЛ 0,4кВ № 1 д.Илимбетова</t>
  </si>
  <si>
    <t>Баймухаметов Р.Р.</t>
  </si>
  <si>
    <t>Обосновывающие материалы по ТП_2014/ЦЭС/Реконструкция/Хозспособ/ХС_049</t>
  </si>
  <si>
    <t>4.2.87</t>
  </si>
  <si>
    <t>Реконструкция ВЛ 0,4кВ Мичурина В.Уфалей</t>
  </si>
  <si>
    <t>Городилов А.И.</t>
  </si>
  <si>
    <t>Обосновывающие материалы по ТП_2014/ЦЭС/Реконструкция/Хозспособ/ХС_050</t>
  </si>
  <si>
    <t>4.2.88</t>
  </si>
  <si>
    <t>Реконструкция ВЛ-0,4 кВ №2 с. Щербаковка Казе</t>
  </si>
  <si>
    <t>Казеева М.А.</t>
  </si>
  <si>
    <t>Обосновывающие материалы по ТП_2014/ЦЭС/Реконструкция/Хозспособ/ХС_051</t>
  </si>
  <si>
    <t>4.2.89</t>
  </si>
  <si>
    <t>Реконструкция ВЛ 0,4 кВ г. В. Уфалей Мал</t>
  </si>
  <si>
    <t>Малышкин В.С.</t>
  </si>
  <si>
    <t>Обосновывающие материалы по ТП_2014/ЦЭС/Реконструкция/Хозспособ/ХС_052</t>
  </si>
  <si>
    <t>4.2.90</t>
  </si>
  <si>
    <t>Шабунина Е.М.</t>
  </si>
  <si>
    <t>Обосновывающие материалы по ТП_2014/ЦЭС/Реконструкция/Хозспособ/ХС_053</t>
  </si>
  <si>
    <t>4.2.91</t>
  </si>
  <si>
    <t>Реконструкция ВЛ-0,4 кВ, Челябинская область, г.Верхний Уфалей</t>
  </si>
  <si>
    <t>ООО "Электрострой"</t>
  </si>
  <si>
    <t xml:space="preserve">  21812</t>
  </si>
  <si>
    <t xml:space="preserve">  27.12.2013</t>
  </si>
  <si>
    <t xml:space="preserve">  1232</t>
  </si>
  <si>
    <t>Швалев В.И.</t>
  </si>
  <si>
    <t>Обосновывающие материалы по ТП_2014/ЦЭС/Реконструкция/Хозспособ/ХС_054</t>
  </si>
  <si>
    <t>4.2.92</t>
  </si>
  <si>
    <t>Реконструкция ВЛ-0,4 кВ №3 с. Аргаяш Юмангуло</t>
  </si>
  <si>
    <t>130.01.2013</t>
  </si>
  <si>
    <t>Юмангулова Н.А.</t>
  </si>
  <si>
    <t>Обосновывающие материалы по ТП_2014/ЦЭС/Реконструкция/Хозспособ/ХС_055</t>
  </si>
  <si>
    <t>4.2.93</t>
  </si>
  <si>
    <t>Реконструкция ВЛ-0,4 кВ "ул.К.Марксас.Губернск</t>
  </si>
  <si>
    <t>Стрижов А.И., Стрижова Л.Ф.</t>
  </si>
  <si>
    <t>Обосновывающие материалы по ТП_2014/ЦЭС/Реконструкция/Хозспособ/ХС_056</t>
  </si>
  <si>
    <t>4.2.94</t>
  </si>
  <si>
    <t>Реконструкция ВЛ-0,4 кВ №1 д.Б.Ямбаеа Кунак</t>
  </si>
  <si>
    <t>Кунакильдина Л.Е.</t>
  </si>
  <si>
    <t>45</t>
  </si>
  <si>
    <t>Обосновывающие материалы по ТП_2014/ЦЭС/Реконструкция/Хозспособ/ХС_057</t>
  </si>
  <si>
    <t>4.2.95</t>
  </si>
  <si>
    <t>Реконструкция КЛ 0,4кВ №1 с. Тюбук ООО "ТЭСиС"</t>
  </si>
  <si>
    <t>ООО "Челябгорсвет"</t>
  </si>
  <si>
    <t xml:space="preserve">  29159</t>
  </si>
  <si>
    <t xml:space="preserve">  16.03.2015</t>
  </si>
  <si>
    <t xml:space="preserve">  1127</t>
  </si>
  <si>
    <t>ООО "ТЭСиС"</t>
  </si>
  <si>
    <t>Обосновывающие материалы по ТП_2014/ЦЭС/Реконструкция/Хозспособ/ХС_058</t>
  </si>
  <si>
    <t>4.2.96</t>
  </si>
  <si>
    <t>Реконструкция ВЛ-0,4 кВ №1 д.Сухово УЖКХ</t>
  </si>
  <si>
    <t>МКУ "Нязепетровского УЖКХ"</t>
  </si>
  <si>
    <t>Обосновывающие материалы по ТП_2014/ЦЭС/Реконструкция/Хозспособ/ХС_059</t>
  </si>
  <si>
    <t>4.2.97</t>
  </si>
  <si>
    <t>Реконструкция ВЛ-0,4кВ№2вблизи д.Канзафарова С</t>
  </si>
  <si>
    <t>СП Кунашакского РО ОО "СООиР"</t>
  </si>
  <si>
    <t>Обосновывающие материалы по ТП_2014/ЦЭС/Реконструкция/Хозспособ/ХС_060</t>
  </si>
  <si>
    <t>4.2.98</t>
  </si>
  <si>
    <t>Реконструкция ВЛ-0,4 кВ "Халтурина", Челябинская область, г.Верхний Уфалей</t>
  </si>
  <si>
    <t>ИП Анфилофьева О.В.</t>
  </si>
  <si>
    <t>Обосновывающие материалы по ТП_2014/ЦЭС/Реконструкция/Хозспособ/ХС_061</t>
  </si>
  <si>
    <t>4.2.99</t>
  </si>
  <si>
    <t>Реконструкция ВЛ-0,4 кВ №1 д.Заварухино Малясо</t>
  </si>
  <si>
    <t>Малясов Д.С.</t>
  </si>
  <si>
    <t>Обосновывающие материалы по ТП_2014/ЦЭС/Реконструкция/Хозспособ/ХС_062</t>
  </si>
  <si>
    <t>4.2.100</t>
  </si>
  <si>
    <t>Реконструкция ВЛ-0,4 кВ №3 с.Ункурда Симо</t>
  </si>
  <si>
    <t>Симонов А.Н.</t>
  </si>
  <si>
    <t>Обосновывающие материалы по ТП_2014/ЦЭС/Реконструкция/Хозспособ/ХС_063</t>
  </si>
  <si>
    <t>4.2.101</t>
  </si>
  <si>
    <t>Реконструкция ВЛ-0,4 кВ с.Воскресенское Ханова</t>
  </si>
  <si>
    <t>ЧЭПК</t>
  </si>
  <si>
    <t xml:space="preserve">  28416</t>
  </si>
  <si>
    <t xml:space="preserve">  03.02.2015</t>
  </si>
  <si>
    <t xml:space="preserve">  2479</t>
  </si>
  <si>
    <t>Ханова Н.В.</t>
  </si>
  <si>
    <t>Обосновывающие материалы по ТП_2014/ЦЭС/Реконструкция/Хозспособ/ХС_064</t>
  </si>
  <si>
    <t>4.2.102</t>
  </si>
  <si>
    <t>Реконструкция ВЛ-0,4 кВ №2 п.Маук Дрозд Н.В.</t>
  </si>
  <si>
    <t>Дрозд Н.В.</t>
  </si>
  <si>
    <t>Обосновывающие материалы по ТП_2014/ЦЭС/Реконструкция/Хозспособ/ХС_065</t>
  </si>
  <si>
    <t>4.2.103</t>
  </si>
  <si>
    <t>Реконструкция ВЛ-0,4 кВ №3 д.Сураково Хисма</t>
  </si>
  <si>
    <t>Хисматуллина А.Ж.</t>
  </si>
  <si>
    <t>Обосновывающие материалы по ТП_2014/ЦЭС/Реконструкция/Хозспособ/ХС_066</t>
  </si>
  <si>
    <t>4.2.104</t>
  </si>
  <si>
    <t>Реконструкция ВЛ-0,4 кВ №2 д.АллакиЗубченко М.</t>
  </si>
  <si>
    <t>Зубченко М.С.</t>
  </si>
  <si>
    <t>Обосновывающие материалы по ТП_2014/ЦЭС/Реконструкция/Хозспособ/ХС_067</t>
  </si>
  <si>
    <t>4.2.105</t>
  </si>
  <si>
    <t>Реконструкция ВЛ-0,4 кВ №1 с.Аргаяш Пермяк</t>
  </si>
  <si>
    <t>Пермяков С.К.</t>
  </si>
  <si>
    <t>Обосновывающие материалы по ТП_2014/ЦЭС/Реконструкция/Хозспособ/ХС_068</t>
  </si>
  <si>
    <t>4.2.106</t>
  </si>
  <si>
    <t>Реконструкция ВЛ-0,4 кВ №3 с.Кременкуль Шумова</t>
  </si>
  <si>
    <t>Шумова Е.В.</t>
  </si>
  <si>
    <t>45а</t>
  </si>
  <si>
    <t>Обосновывающие материалы по ТП_2014/ЦЭС/Реконструкция/Хозспособ/ХС_069</t>
  </si>
  <si>
    <t>4.2.107</t>
  </si>
  <si>
    <t>Реконструкция ВЛ-0,4 кВ №3 с.Еткуль Малкин Е.В</t>
  </si>
  <si>
    <r>
      <t xml:space="preserve">Малкин Е.В., 
</t>
    </r>
    <r>
      <rPr>
        <sz val="12"/>
        <rFont val="Times New Roman"/>
        <family val="1"/>
        <charset val="204"/>
      </rPr>
      <t>Малкина Н.П.</t>
    </r>
  </si>
  <si>
    <t>Обосновывающие материалы по ТП_2014/ЦЭС/Реконструкция/Хозспособ/ХС_070</t>
  </si>
  <si>
    <t>4.2.108</t>
  </si>
  <si>
    <t>Реконструкция ВЛ-0,4 кВ №1с.Татарская Караболк</t>
  </si>
  <si>
    <t>Кинжабаева Э.Р.</t>
  </si>
  <si>
    <t>Обосновывающие материалы по ТП_2014/ЦЭС/Реконструкция/Хозспособ/ХС_071</t>
  </si>
  <si>
    <t>4.2.109</t>
  </si>
  <si>
    <t>Реконструкция ВЛ-0,4 кВ №2 п.Первомайский Долг</t>
  </si>
  <si>
    <t xml:space="preserve">  29157</t>
  </si>
  <si>
    <t xml:space="preserve">  1074</t>
  </si>
  <si>
    <t>Долгов А.В.</t>
  </si>
  <si>
    <t>Обосновывающие материалы по ТП_2014/ЦЭС/Реконструкция/Хозспособ/ХС_072</t>
  </si>
  <si>
    <t>4.2.110</t>
  </si>
  <si>
    <t>Реконструкция ТП-1374 вблизи с.Лебедевка ИП Ро</t>
  </si>
  <si>
    <t>ИП Родин А.В.</t>
  </si>
  <si>
    <t>Обосновывающие материалы по ТП_2014/ЦЭС/Реконструкция/Хозспособ/ХС_073</t>
  </si>
  <si>
    <t>4.2.111</t>
  </si>
  <si>
    <t>Реконструкция ВЛ-0,4 кВ №6 г.Коркино Кривощеко</t>
  </si>
  <si>
    <t>Кривощеков А.С.</t>
  </si>
  <si>
    <t>Обосновывающие материалы по ТП_2014/ЦЭС/Реконструкция/Хозспособ/ХС_074</t>
  </si>
  <si>
    <t>4.2.112</t>
  </si>
  <si>
    <t>Реконструкция ВЛ-0,4 кВ №2 с.Еткуль Борзенко В</t>
  </si>
  <si>
    <t>Борзенко В.Л.</t>
  </si>
  <si>
    <t>Обосновывающие материалы по ТП_2014/ЦЭС/Реконструкция/Хозспособ/ХС_075</t>
  </si>
  <si>
    <t>4.2.113</t>
  </si>
  <si>
    <t>Реконструкция ВЛ-0,4 кВ №2 с.Кременкуль Шев</t>
  </si>
  <si>
    <t>Шевнина О.А.</t>
  </si>
  <si>
    <t>Обосновывающие материалы по ТП_2014/ЦЭС/Реконструкция/Хозспособ/ХС_076</t>
  </si>
  <si>
    <t>4.2.114</t>
  </si>
  <si>
    <t xml:space="preserve">Реконструкция ВЛ-0,4 кВ №2 с.Кременкуль </t>
  </si>
  <si>
    <t>Жбанков А.Е.</t>
  </si>
  <si>
    <t>Обосновывающие материалы по ТП_2014/ЦЭС/Реконструкция/Хозспособ/ХС_077</t>
  </si>
  <si>
    <t>4.2.115</t>
  </si>
  <si>
    <t>Обосновывающие материалы по ТП_2014/ЦЭС/Реконструкция/Хозспособ/ХС_078</t>
  </si>
  <si>
    <t>Бурлакова В.А.</t>
  </si>
  <si>
    <t>4.2.116</t>
  </si>
  <si>
    <t xml:space="preserve">  ООО "СПС"</t>
  </si>
  <si>
    <t>Касинов С.А.</t>
  </si>
  <si>
    <t>Обосновывающие материалы по ТП_2014/ЦЭС/Реконструкция/Хозспособ/ХС_079</t>
  </si>
  <si>
    <t>Вольнов А.Н.</t>
  </si>
  <si>
    <t>Подряд ЧГЭС</t>
  </si>
  <si>
    <t>Реконструкция ПС «Новоградская 110/10кВ (инв. №55042) для объекта, расположенного по адресу: Челябинская обл., Сосновский район, п. Новый Кременкуль</t>
  </si>
  <si>
    <t xml:space="preserve">ООО УК "Энергоарсенал"  </t>
  </si>
  <si>
    <t xml:space="preserve">6000004408  </t>
  </si>
  <si>
    <t xml:space="preserve">15.08.2011  </t>
  </si>
  <si>
    <t xml:space="preserve">45  </t>
  </si>
  <si>
    <t>0432-Дтп</t>
  </si>
  <si>
    <t>НП "Полянки"</t>
  </si>
  <si>
    <t>73</t>
  </si>
  <si>
    <t>Обосновывающие материалы по ТП_2014/ЧГЭС/Реконструкция/Подряд/Подряд_001</t>
  </si>
  <si>
    <t>Реконструкция оборудования ТП-2 (ТП-2661 инв. № 57934)</t>
  </si>
  <si>
    <t xml:space="preserve">6000005452  </t>
  </si>
  <si>
    <t xml:space="preserve">04.05.2012  </t>
  </si>
  <si>
    <t xml:space="preserve">72  </t>
  </si>
  <si>
    <t>ООО "Урал-Кар"</t>
  </si>
  <si>
    <t>Обосновывающие материалы по ТП_2014/ЧГЭС/Реконструкция/Подряд/Подряд_002</t>
  </si>
  <si>
    <t>Реконструкция ВЛ 0,4 кВ ТП-1093 гр.5 (инв. № 52599) ул. Шаумяна, 66</t>
  </si>
  <si>
    <t xml:space="preserve">ЗАО РОСИНВЕСТ-Проект  </t>
  </si>
  <si>
    <t xml:space="preserve">6000005506  </t>
  </si>
  <si>
    <t xml:space="preserve">22.05.2012  </t>
  </si>
  <si>
    <t xml:space="preserve">354  </t>
  </si>
  <si>
    <t>Роговских Е.В.</t>
  </si>
  <si>
    <t>Обосновывающие материалы по ТП_2014/ЧГЭС/Реконструкция/Подряд/Подряд_003</t>
  </si>
  <si>
    <t xml:space="preserve">ЗАО Энергия  </t>
  </si>
  <si>
    <t xml:space="preserve">6000006150  </t>
  </si>
  <si>
    <t xml:space="preserve">7991  </t>
  </si>
  <si>
    <t>0306-Дтп</t>
  </si>
  <si>
    <t>ООО "Вариант-СТ"</t>
  </si>
  <si>
    <t>Обосновывающие материалы по ТП_2014/ЧГЭС/Реконструкция/Подряд/Подряд_004</t>
  </si>
  <si>
    <t>Реконструкция ТП4176 для электроснабжения объекта, расположенного по адресу г.Челябинск, Комсомольский пр. - ул.Краснознамённая</t>
  </si>
  <si>
    <t xml:space="preserve">ООО Компания Неокрил  </t>
  </si>
  <si>
    <t xml:space="preserve">6000006201  </t>
  </si>
  <si>
    <t xml:space="preserve">22.10.2012  </t>
  </si>
  <si>
    <t xml:space="preserve">3926  </t>
  </si>
  <si>
    <t>0175-Дтп</t>
  </si>
  <si>
    <t xml:space="preserve">АСФ "Челябстрой" </t>
  </si>
  <si>
    <t>Обосновывающие материалы по ТП_2014/ЧГЭС/Реконструкция/Подряд/Подряд_005</t>
  </si>
  <si>
    <t xml:space="preserve">6000006422  </t>
  </si>
  <si>
    <t xml:space="preserve">19.11.2012  </t>
  </si>
  <si>
    <t xml:space="preserve">1180  </t>
  </si>
  <si>
    <t>ООО "Энергоснабжающая сетевая компания"</t>
  </si>
  <si>
    <t>Обосновывающие материалы по ТП_2014/ЧГЭС/Реконструкция/Подряд/Подряд_006</t>
  </si>
  <si>
    <t>Реконструкция  ТП-1463 для объекта, расположенного по адресу: г. Челябинск, ул. Воровского 68А</t>
  </si>
  <si>
    <t xml:space="preserve">Горнозаводское объединение  </t>
  </si>
  <si>
    <t xml:space="preserve">6000006657  </t>
  </si>
  <si>
    <t xml:space="preserve">10.01.2013  </t>
  </si>
  <si>
    <t xml:space="preserve">61  </t>
  </si>
  <si>
    <t>ФГБУН УНПЦ РМ ФМБА России</t>
  </si>
  <si>
    <t>Обосновывающие материалы по ТП_2014/ЧГЭС/Реконструкция/Подряд/Подряд_007</t>
  </si>
  <si>
    <t>Реконструкция ТП2054 для электроснабжения объекта, расположенного по адресу: г.Челябинск, ул. Карла Маркса</t>
  </si>
  <si>
    <t xml:space="preserve">ООО "УралГазМонтаж-Проект"  </t>
  </si>
  <si>
    <t xml:space="preserve">6000006717  </t>
  </si>
  <si>
    <t xml:space="preserve">14.01.2013  </t>
  </si>
  <si>
    <t xml:space="preserve">94  </t>
  </si>
  <si>
    <t>ЗАО "Челябинская финансовая компания"</t>
  </si>
  <si>
    <t>Обосновывающие материалы по ТП_2014/ЧГЭС/Реконструкция/Подряд/Подряд_008</t>
  </si>
  <si>
    <t>Реконструкция ТП-4154, ТП-4097 для объекта, расопложенного по адресу: г. Челябинск, ул. Каслинская</t>
  </si>
  <si>
    <t xml:space="preserve">6000006767  </t>
  </si>
  <si>
    <t xml:space="preserve">06.03.2013  </t>
  </si>
  <si>
    <t xml:space="preserve">1166  </t>
  </si>
  <si>
    <t>ООО "СтройСтандарт"</t>
  </si>
  <si>
    <t>Обосновывающие материалы по ТП_2014/ЧГЭС/Реконструкция/Подряд/Подряд_009</t>
  </si>
  <si>
    <t>Реконструкция ТП- 4268, г. Челябинск, Свердловский тракт-Б.Западный проезд</t>
  </si>
  <si>
    <t>Обосновывающие материалы по ТП_2014/ЧГЭС/Реконструкция/Подряд/Подряд_010</t>
  </si>
  <si>
    <t>Реконструкция РУ 10 кВ ТП-2387 (инв. № 181257)  для электроснабжения объектов, расположенных по адресу: г.Челябинск, ТСЖ "Карповый Пруд"</t>
  </si>
  <si>
    <t xml:space="preserve">6000007398  </t>
  </si>
  <si>
    <t xml:space="preserve">31.07.2013  </t>
  </si>
  <si>
    <t xml:space="preserve">4540  </t>
  </si>
  <si>
    <t>0206-Дтп</t>
  </si>
  <si>
    <t xml:space="preserve">ТСЖ "Карповый пруд" </t>
  </si>
  <si>
    <t>Обосновывающие материалы по ТП_2014/ЧГЭС/Реконструкция/Подряд/Подряд_011</t>
  </si>
  <si>
    <t>Охранная сигнализация ТП,РП  ЦРЭС</t>
  </si>
  <si>
    <t xml:space="preserve">11.09.2013  </t>
  </si>
  <si>
    <t>Обосновывающие материалы по ТП_2014/ЧГЭС/Реконструкция/Подряд/Подряд_012</t>
  </si>
  <si>
    <t xml:space="preserve">6000007670  </t>
  </si>
  <si>
    <t xml:space="preserve">5026  </t>
  </si>
  <si>
    <t>Обосновывающие материалы по ТП_2014/ЧГЭС/Реконструкция/Подряд/Подряд_013</t>
  </si>
  <si>
    <t>рек. КЛ-10 кВ от ТП-1070 до ТП-1404, Реконструкция ТП-1404  г. Челябинск, реконструкция КЛ-10 кВ от ТП-1041 до ТП-</t>
  </si>
  <si>
    <t xml:space="preserve">6000007797  </t>
  </si>
  <si>
    <t xml:space="preserve">13.10.2013  </t>
  </si>
  <si>
    <t xml:space="preserve">25714  </t>
  </si>
  <si>
    <t xml:space="preserve">ООО "Гарант" </t>
  </si>
  <si>
    <t>Обосновывающие материалы по ТП_2014/ЧГЭС/Реконструкция/Подряд/Подряд_014</t>
  </si>
  <si>
    <t>Реконструкция ТП-2196</t>
  </si>
  <si>
    <t xml:space="preserve">6000007836  </t>
  </si>
  <si>
    <t xml:space="preserve">22.10.2013  </t>
  </si>
  <si>
    <t xml:space="preserve">673  </t>
  </si>
  <si>
    <t>ИП Зеленова Л.А.</t>
  </si>
  <si>
    <t>Обосновывающие материалы по ТП_2014/ЧГЭС/Реконструкция/Подряд/Подряд_015</t>
  </si>
  <si>
    <t>Реконструкция ТП-3571 (инв. № 53849), создание пункта учета электроэнергии Тракторозаводского РЭС для объекта, расположенного по адресу: г. Челябинск, ул. Ферросплавная, 78</t>
  </si>
  <si>
    <t xml:space="preserve">6000007842  </t>
  </si>
  <si>
    <t xml:space="preserve">23.10.2013  </t>
  </si>
  <si>
    <t xml:space="preserve">177  </t>
  </si>
  <si>
    <t xml:space="preserve">ООО "Лотос" </t>
  </si>
  <si>
    <t>Обосновывающие материалы по ТП_2014/ЧГЭС/Реконструкция/Подряд/Подряд_016</t>
  </si>
  <si>
    <t>Реконструкция системы дистанционного сбора данных приборов учета ПО ЧГЭС (инв.№231415)</t>
  </si>
  <si>
    <t xml:space="preserve">6000007864  </t>
  </si>
  <si>
    <t xml:space="preserve">27.10.2013  </t>
  </si>
  <si>
    <t xml:space="preserve">19179  </t>
  </si>
  <si>
    <t xml:space="preserve">ЗАО "Челябинский завод ЖБИ № 1" </t>
  </si>
  <si>
    <t>Обосновывающие материалы по ТП_2014/ЧГЭС/Реконструкция/Подряд/Подряд_017</t>
  </si>
  <si>
    <t>Реконструкция ТП-2017 (инв. №51607) для объекта, расположенного по адресу: г. Челябинск, ул. Кирова, 42</t>
  </si>
  <si>
    <t xml:space="preserve">6000007899  </t>
  </si>
  <si>
    <t xml:space="preserve">420  </t>
  </si>
  <si>
    <t xml:space="preserve">ОАО "Центр образования" </t>
  </si>
  <si>
    <t>Обосновывающие материалы по ТП_2014/ЧГЭС/Реконструкция/Подряд/Подряд_018</t>
  </si>
  <si>
    <t>Реконструкция РП-101 (инв. № 54858)</t>
  </si>
  <si>
    <t xml:space="preserve">ОАО "ИДЦ"  </t>
  </si>
  <si>
    <t xml:space="preserve">6000007902  </t>
  </si>
  <si>
    <t xml:space="preserve">467  </t>
  </si>
  <si>
    <t>3639-1-0987-Дтп</t>
  </si>
  <si>
    <t>ООО "Оптиум-Снаб"</t>
  </si>
  <si>
    <t>Обосновывающие материалы по ТП_2014/ЧГЭС/Реконструкция/Подряд/Подряд_019</t>
  </si>
  <si>
    <t>Реконструкция ТП-2061 для объекта, расположенного по адресу: г. Челябинск, ул. Кирова, 78</t>
  </si>
  <si>
    <t xml:space="preserve">6000007905  </t>
  </si>
  <si>
    <t xml:space="preserve">7197  </t>
  </si>
  <si>
    <t>ОГУК "Челябинское концертное объединение"</t>
  </si>
  <si>
    <t>Обосновывающие материалы по ТП_2014/ЧГЭС/Реконструкция/Подряд/Подряд_020</t>
  </si>
  <si>
    <t>Реконструкция ТП- 2059 для объекта, г.Челябинск, ул.Стартовая</t>
  </si>
  <si>
    <t xml:space="preserve">6000007976  </t>
  </si>
  <si>
    <t xml:space="preserve">291  </t>
  </si>
  <si>
    <t>Кузьмичев В.Э.</t>
  </si>
  <si>
    <t>Обосновывающие материалы по ТП_2014/ЧГЭС/Реконструкция/Подряд/Подряд_021</t>
  </si>
  <si>
    <t>Реконструкция оборудования ТП-1454 (инв.</t>
  </si>
  <si>
    <t xml:space="preserve">6000007977  </t>
  </si>
  <si>
    <t xml:space="preserve">04.11.2013  </t>
  </si>
  <si>
    <t xml:space="preserve">2028  </t>
  </si>
  <si>
    <r>
      <t xml:space="preserve">4319
</t>
    </r>
    <r>
      <rPr>
        <sz val="12"/>
        <rFont val="Times New Roman"/>
        <family val="1"/>
        <charset val="204"/>
      </rPr>
      <t>4320</t>
    </r>
  </si>
  <si>
    <t>ГЛПУЗ ЧОДКБ</t>
  </si>
  <si>
    <t>Обосновывающие материалы по ТП_2014/ЧГЭС/Реконструкция/Подряд/Подряд_022</t>
  </si>
  <si>
    <t>Реконструкция ВЛ-0,4 кВ от ТП-1160 до объекта, г.Челябинск, ул.Курская, 52-А (инв.№52603)</t>
  </si>
  <si>
    <t xml:space="preserve">6000007988  </t>
  </si>
  <si>
    <t xml:space="preserve">05.11.2013  </t>
  </si>
  <si>
    <t xml:space="preserve">259  </t>
  </si>
  <si>
    <t>Корнеева Т.Г.</t>
  </si>
  <si>
    <t>Обосновывающие материалы по ТП_2014/ЧГЭС/Реконструкция/Подряд/Подряд_023</t>
  </si>
  <si>
    <t>Реконструкция системы дистанционного сбора данных учета электрической энергии ЦРЭС (инв.№ 168252), ТП-2292 для объекта, расположенного по адресу: г. Челябинск, ул. Володарского, 9-А</t>
  </si>
  <si>
    <t xml:space="preserve">6000007989  </t>
  </si>
  <si>
    <t xml:space="preserve">269  </t>
  </si>
  <si>
    <t>ООО "Уральский строительный центр"</t>
  </si>
  <si>
    <t>Обосновывающие материалы по ТП_2014/ЧГЭС/Реконструкция/Подряд/Подряд_024</t>
  </si>
  <si>
    <t xml:space="preserve">Реконструкция ВЛ 6 кВ ТП-5196-ТП-5183 (инв. № 54618) для объекта, расположенного по адресу: г. Челябинск,  пос. Агромаш </t>
  </si>
  <si>
    <t>Обосновывающие материалы по ТП_2014/ЧГЭС/Реконструкция/Подряд/Подряд_025</t>
  </si>
  <si>
    <t>Реконструкция ВЛ-10 кВ ПС «Шершневская» - ТП-2486 (инв. № 51355) для энергоснабжения объекта, расположенного по адресу: г. Челябинск, северо-западный берег Шершневского водохранилища (установка пункта коммерческого учета и секционирования (ПКУиС) и реконструкция опоры №11)</t>
  </si>
  <si>
    <t xml:space="preserve">6000008015  </t>
  </si>
  <si>
    <t xml:space="preserve">159  </t>
  </si>
  <si>
    <t>12.08.2013</t>
  </si>
  <si>
    <t>МБУДОД СДЮСШ "Олимпийского резерва № 11 по гребле на байдарках и каноэ"</t>
  </si>
  <si>
    <t>Обосновывающие материалы по ТП_2014/ЧГЭС/Реконструкция/Подряд/Подряд_026</t>
  </si>
  <si>
    <t xml:space="preserve">6000008018  </t>
  </si>
  <si>
    <t>Обосновывающие материалы по ТП_2014/ЧГЭС/Реконструкция/Подряд/Подряд_027</t>
  </si>
  <si>
    <t>Реконструкция ТП-4176 (инв. №56490) для объекта, расположенного по адресу: г. Челябинск, ул. Осипенко</t>
  </si>
  <si>
    <t xml:space="preserve">6000008029  </t>
  </si>
  <si>
    <t xml:space="preserve">497  </t>
  </si>
  <si>
    <t>ООО "Челябспецтранс"</t>
  </si>
  <si>
    <t>Обосновывающие материалы по ТП_2014/ЧГЭС/Реконструкция/Подряд/Подряд_028</t>
  </si>
  <si>
    <t>Реконструкция ВЛ-0,4 кВ от ТП-5184  гр.1</t>
  </si>
  <si>
    <t>Обосновывающие материалы по ТП_2014/ЧГЭС/Реконструкция/Подряд/Подряд_029</t>
  </si>
  <si>
    <t>Реконструкция ЗРУ-10 кВ ПС «Новоградская» (инв. № 181267) для электроснабжения объектов, расположенных по адресам: Челябинская обл., Сосновский р-н, пос. Терема, п. Новый Кременкуль</t>
  </si>
  <si>
    <t xml:space="preserve">ООО "БазисЭнерго"  </t>
  </si>
  <si>
    <t xml:space="preserve">6000008031  </t>
  </si>
  <si>
    <t xml:space="preserve">608  </t>
  </si>
  <si>
    <t>0065-Дтп</t>
  </si>
  <si>
    <t>ООО "Строительные инвестиции"</t>
  </si>
  <si>
    <t>Обосновывающие материалы по ТП_2014/ЧГЭС/Реконструкция/Подряд/Подряд_030</t>
  </si>
  <si>
    <t>Реконструкция ВЛ-0,4 кВ ТП-3582 гр.1 (ка</t>
  </si>
  <si>
    <t xml:space="preserve">ООО ЧЭПК  </t>
  </si>
  <si>
    <t xml:space="preserve">6000008107  </t>
  </si>
  <si>
    <t xml:space="preserve">381  </t>
  </si>
  <si>
    <t>Обосновывающие материалы по ТП_2014/ЧГЭС/Реконструкция/Подряд/Подряд_031</t>
  </si>
  <si>
    <t>Обосновывающие материалы по ТП_2014/ЧГЭС/Реконструкция/Подряд/Подряд_032</t>
  </si>
  <si>
    <t>Реконструкция оборудования ПС "ЧЭРЗ" (инв. №55111) для объекта расположенного по адресу: г. Челябинск, ул Автодорожная, 1</t>
  </si>
  <si>
    <t xml:space="preserve">6000008141  </t>
  </si>
  <si>
    <t xml:space="preserve">1092  </t>
  </si>
  <si>
    <t>0557-Дтп</t>
  </si>
  <si>
    <t>Обосновывающие материалы по ТП_2014/ЧГЭС/Реконструкция/Подряд/Подряд_033</t>
  </si>
  <si>
    <t>Реконструкция ТП-4524 (инв. № 56405)</t>
  </si>
  <si>
    <t xml:space="preserve">6000008156  </t>
  </si>
  <si>
    <t xml:space="preserve">210  </t>
  </si>
  <si>
    <t>7032; 7004</t>
  </si>
  <si>
    <t>15.04.2013; 15.04.2013</t>
  </si>
  <si>
    <t>Тарасов А.Н.; м</t>
  </si>
  <si>
    <t>Обосновывающие материалы по ТП_2014/ЧГЭС/Реконструкция/Подряд/Подряд_034</t>
  </si>
  <si>
    <t>Реконструция  РП-101 (инв.№54858), ул. Бобруйская, 73-79</t>
  </si>
  <si>
    <t xml:space="preserve">6000008218  </t>
  </si>
  <si>
    <t xml:space="preserve">17081  </t>
  </si>
  <si>
    <t>ООО "СТЕП"</t>
  </si>
  <si>
    <t>Обосновывающие материалы по ТП_2014/ЧГЭС/Реконструкция/Подряд/Подряд_035</t>
  </si>
  <si>
    <t>реконструкция ВЛ-0,4 кВ от ТП-5198 гр.1, п. Сухомесово, пер. Кольцевой,20</t>
  </si>
  <si>
    <r>
      <t xml:space="preserve">Муругов А.А., </t>
    </r>
    <r>
      <rPr>
        <sz val="12"/>
        <rFont val="Times New Roman"/>
        <family val="1"/>
        <charset val="204"/>
      </rPr>
      <t>Муругова Е.А.</t>
    </r>
  </si>
  <si>
    <t>Обосновывающие материалы по ТП_2014/ЧГЭС/Реконструкция/Подряд/Подряд_036</t>
  </si>
  <si>
    <t xml:space="preserve">6000008351  </t>
  </si>
  <si>
    <t xml:space="preserve">6249  </t>
  </si>
  <si>
    <t>Обосновывающие материалы по ТП_2014/ЧГЭС/Реконструкция/Подряд/Подряд_037</t>
  </si>
  <si>
    <t>Реконструкция РП-43 (инв. №55464),  г. Челябинск, ул. Сетевая, 5/5</t>
  </si>
  <si>
    <t xml:space="preserve">ООО Ростехэкспертиза  </t>
  </si>
  <si>
    <t xml:space="preserve">6000008409  </t>
  </si>
  <si>
    <t xml:space="preserve">18.02.2014  </t>
  </si>
  <si>
    <t xml:space="preserve">556  </t>
  </si>
  <si>
    <t>Григоренко С.В.</t>
  </si>
  <si>
    <t>Обосновывающие материалы по ТП_2014/ЧГЭС/Реконструкция/Подряд/Подряд_038</t>
  </si>
  <si>
    <t>Реконструкция системы дистанционного сбора данных приборов учета электрической энергии КРЭС (инв. №168249), реконструкция ТП-4567 (инв. №56440)</t>
  </si>
  <si>
    <t xml:space="preserve">6000008414  </t>
  </si>
  <si>
    <t xml:space="preserve">19.02.2014  </t>
  </si>
  <si>
    <t xml:space="preserve">2611  </t>
  </si>
  <si>
    <t>ООО "Трансойлгрупп"</t>
  </si>
  <si>
    <t>Обосновывающие материалы по ТП_2014/ЧГЭС/Реконструкция/Подряд/Подряд_039</t>
  </si>
  <si>
    <t>Реконструкция ВЛ-0,4 кВ от ТП-5185, 5188</t>
  </si>
  <si>
    <t xml:space="preserve">ООО Вертикаль  </t>
  </si>
  <si>
    <t xml:space="preserve">6000008482  </t>
  </si>
  <si>
    <t xml:space="preserve">293  </t>
  </si>
  <si>
    <t>Панкова Л.А.</t>
  </si>
  <si>
    <t>Обосновывающие материалы по ТП_2014/ЧГЭС/Реконструкция/Подряд/Подряд_040</t>
  </si>
  <si>
    <t xml:space="preserve">ООО ПКП "ФинСтройИнвест"  </t>
  </si>
  <si>
    <t xml:space="preserve">6000008488  </t>
  </si>
  <si>
    <t xml:space="preserve">2437  </t>
  </si>
  <si>
    <t>Обосновывающие материалы по ТП_2014/ЧГЭС/Реконструкция/Подряд/Подряд_041</t>
  </si>
  <si>
    <t>Реконструкция ТП-4608 (инв. №56518), для объекта, расположенного по адресу: г. Челябинск, ул. Захаренко, 17</t>
  </si>
  <si>
    <t xml:space="preserve">6000008517  </t>
  </si>
  <si>
    <t xml:space="preserve">9188  </t>
  </si>
  <si>
    <t>ООО "Альтаир"</t>
  </si>
  <si>
    <t>Обосновывающие материалы по ТП_2014/ЧГЭС/Реконструкция/Подряд/Подряд_042</t>
  </si>
  <si>
    <t>Реконструкция ТП-1421 (инв. №52862)</t>
  </si>
  <si>
    <t xml:space="preserve">6000008571  </t>
  </si>
  <si>
    <t xml:space="preserve">20.03.2014  </t>
  </si>
  <si>
    <t xml:space="preserve">168  </t>
  </si>
  <si>
    <t>ИП Ехлакова Ю.М.</t>
  </si>
  <si>
    <t>Обосновывающие материалы по ТП_2014/ЧГЭС/Реконструкция/Подряд/Подряд_043</t>
  </si>
  <si>
    <t>Реконструкция оборудования ТП-1220 (инв. № 52783) для объекта, расположенного по адресу: г. Челябинск, ул. Карла Либкнехта, 2</t>
  </si>
  <si>
    <t xml:space="preserve">6000008572  </t>
  </si>
  <si>
    <t xml:space="preserve">84  </t>
  </si>
  <si>
    <t>ЗАО "Инсистрой"</t>
  </si>
  <si>
    <t>Обосновывающие материалы по ТП_2014/ЧГЭС/Реконструкция/Подряд/Подряд_044</t>
  </si>
  <si>
    <t>Реконструкция ТП-3512 (инв. №53830) для объекта, расположенного по адресу: г. Челябинск, ул. 3-я Арзамасская</t>
  </si>
  <si>
    <t xml:space="preserve">6000008575  </t>
  </si>
  <si>
    <t xml:space="preserve">21.03.2014  </t>
  </si>
  <si>
    <t xml:space="preserve">341  </t>
  </si>
  <si>
    <t>УКС Администрации г. Челябинска</t>
  </si>
  <si>
    <t>Обосновывающие материалы по ТП_2014/ЧГЭС/Реконструкция/Подряд/Подряд_045</t>
  </si>
  <si>
    <t>Реконструкция РП-115 (инв. №232250), г. Челябинск, ул. Труда (ост. Общественного транспорта «Зоопарк» по направлению на Северо-запад»)</t>
  </si>
  <si>
    <t xml:space="preserve">6000008645  </t>
  </si>
  <si>
    <t xml:space="preserve">14.04.2014  </t>
  </si>
  <si>
    <t>ООО "Городской Сад"</t>
  </si>
  <si>
    <t>Обосновывающие материалы по ТП_2014/ЧГЭС/Реконструкция/Подряд/Подряд_046</t>
  </si>
  <si>
    <t>Реконструкция ВЛ-0,4 кВ от ТП-5630, 5660 (дисп. наименование – ВЛ-0,4 кВ от ТП-5660 (инв. № 54709)) до объекта, расположенного по адресу: г. Челябинск, ул. Латвийская, 33</t>
  </si>
  <si>
    <t xml:space="preserve">6000008647  </t>
  </si>
  <si>
    <t xml:space="preserve">234  </t>
  </si>
  <si>
    <r>
      <t xml:space="preserve">Надыршин Р.Ю., </t>
    </r>
    <r>
      <rPr>
        <sz val="12"/>
        <rFont val="Times New Roman"/>
        <family val="1"/>
        <charset val="204"/>
      </rPr>
      <t>Надыршина Р.Р, Надыршин Ф.Р., Надыршина К.Ф.</t>
    </r>
  </si>
  <si>
    <t>Обосновывающие материалы по ТП_2014/ЧГЭС/Реконструкция/Подряд/Подряд_047</t>
  </si>
  <si>
    <t>Реконструкция ВЛ-0,4кВ от ТП-5617 (диспе</t>
  </si>
  <si>
    <t xml:space="preserve">6000008723  </t>
  </si>
  <si>
    <t xml:space="preserve">21.04.2014  </t>
  </si>
  <si>
    <t xml:space="preserve">198  </t>
  </si>
  <si>
    <t>Подивилова Наталья Егоровна</t>
  </si>
  <si>
    <t>Обосновывающие материалы по ТП_2014/ЧГЭС/Реконструкция/Подряд/Подряд_048</t>
  </si>
  <si>
    <t>5.1.49</t>
  </si>
  <si>
    <t>реконструкция РП-17 (инв. №53902) для об</t>
  </si>
  <si>
    <t xml:space="preserve">6000008764  </t>
  </si>
  <si>
    <t xml:space="preserve">05.05.2014  </t>
  </si>
  <si>
    <t>МБОУ СОШ №116</t>
  </si>
  <si>
    <t>Обосновывающие материалы по ТП_2014/ЧГЭС/Реконструкция/Подряд/Подряд_049</t>
  </si>
  <si>
    <t>5.1.50</t>
  </si>
  <si>
    <t>Реконструкция ТП-1145, г. Челябинск, ул. Елькина, 81А</t>
  </si>
  <si>
    <t xml:space="preserve">6000008816  </t>
  </si>
  <si>
    <t xml:space="preserve">410  </t>
  </si>
  <si>
    <t>Управление гражданской защиты г. Челябинска</t>
  </si>
  <si>
    <t>Обосновывающие материалы по ТП_2014/ЧГЭС/Реконструкция/Подряд/Подряд_050</t>
  </si>
  <si>
    <t>5.1.51</t>
  </si>
  <si>
    <t>Реконструкция оборудования РП-92 (инв.№5</t>
  </si>
  <si>
    <t xml:space="preserve">6000008817  </t>
  </si>
  <si>
    <t xml:space="preserve">310  </t>
  </si>
  <si>
    <t>ООО "Кепяк"</t>
  </si>
  <si>
    <t>Обосновывающие материалы по ТП_2014/ЧГЭС/Реконструкция/Подряд/Подряд_051</t>
  </si>
  <si>
    <t>5.1.52</t>
  </si>
  <si>
    <t>Реконструкция ТП-5728 (инв.№54914) для объекта, расположенного по адресу: г.Челябинск, ул. Батумская</t>
  </si>
  <si>
    <t xml:space="preserve">6000008829  </t>
  </si>
  <si>
    <t xml:space="preserve">1876  </t>
  </si>
  <si>
    <t>ООО "Агентство КПД" (бывш.ООО "НТ Подрядчик")</t>
  </si>
  <si>
    <t>Обосновывающие материалы по ТП_2014/ЧГЭС/Реконструкция/Подряд/Подряд_052</t>
  </si>
  <si>
    <t>5.1.53</t>
  </si>
  <si>
    <t>Реконструкция ТП-4505 (инв. №56391), г.</t>
  </si>
  <si>
    <t xml:space="preserve">6000008848  </t>
  </si>
  <si>
    <t xml:space="preserve">23.05.2014  </t>
  </si>
  <si>
    <t xml:space="preserve">335  </t>
  </si>
  <si>
    <t>ООО Компания "ПРОМ-КАПИТАЛЪ"</t>
  </si>
  <si>
    <t>Обосновывающие материалы по ТП_2014/ЧГЭС/Реконструкция/Подряд/Подряд_053</t>
  </si>
  <si>
    <t>5.1.54</t>
  </si>
  <si>
    <t>Реконструкция ВЛ-0,4 кВ гр.2 от ТП-5195 до объекта, г. Челябинск, ж.р. Сухомесово, ул. Согласия, уч. 1 (стр.) и уч. № 9 (стр.)</t>
  </si>
  <si>
    <t xml:space="preserve">ООО "ПО "ЮУЭМ"  </t>
  </si>
  <si>
    <t xml:space="preserve">6000008854  </t>
  </si>
  <si>
    <t xml:space="preserve">366  </t>
  </si>
  <si>
    <r>
      <t xml:space="preserve">4619
</t>
    </r>
    <r>
      <rPr>
        <sz val="12"/>
        <rFont val="Times New Roman"/>
        <family val="1"/>
        <charset val="204"/>
      </rPr>
      <t>4620</t>
    </r>
  </si>
  <si>
    <t>Юнышева Д.Р.</t>
  </si>
  <si>
    <t>Обосновывающие материалы по ТП_2014/ЧГЭС/Реконструкция/Подряд/Подряд_054</t>
  </si>
  <si>
    <t>5.1.55</t>
  </si>
  <si>
    <t>Реконструкция охранной сигнализация ТП,РП  ТРЭС</t>
  </si>
  <si>
    <t xml:space="preserve">6000008887  </t>
  </si>
  <si>
    <t xml:space="preserve">09.06.2014  </t>
  </si>
  <si>
    <t xml:space="preserve">290  </t>
  </si>
  <si>
    <t>Белоножко А.А.</t>
  </si>
  <si>
    <t>Обосновывающие материалы по ТП_2014/ЧГЭС/Реконструкция/Подряд/Подряд_055</t>
  </si>
  <si>
    <t>5.1.56</t>
  </si>
  <si>
    <t>Реконструкция ТП-4102 (инв.№57818) для объекта, г.Челябинск, 2-й Северо-Западный промрайон, ул.Радонежская (ул.Верстовая, 41)</t>
  </si>
  <si>
    <t xml:space="preserve">ООО "ЭМР"  </t>
  </si>
  <si>
    <t xml:space="preserve">6000008910  </t>
  </si>
  <si>
    <t xml:space="preserve">06.06.2014  </t>
  </si>
  <si>
    <t xml:space="preserve">1490  </t>
  </si>
  <si>
    <t>Зеленовский В.В.</t>
  </si>
  <si>
    <t>Обосновывающие материалы по ТП_2014/ЧГЭС/Реконструкция/Подряд/Подряд_056</t>
  </si>
  <si>
    <t>5.1.57</t>
  </si>
  <si>
    <t>Реконструкция ПС "Паклинская" для объекта, расположенного по адресу: г. Челябинск, ул. Ун. Набережная, ул. Бр. Кашириных в Центральном и Калиниском районах г. Челябинска (1этап)</t>
  </si>
  <si>
    <t xml:space="preserve">ООО "ЕЭЛС"  </t>
  </si>
  <si>
    <t xml:space="preserve">6000008946  </t>
  </si>
  <si>
    <t xml:space="preserve">18.06.2014  </t>
  </si>
  <si>
    <t xml:space="preserve">48858  </t>
  </si>
  <si>
    <t>ООО "Гринфлайт"</t>
  </si>
  <si>
    <t>Обосновывающие материалы по ТП_2014/ЧГЭС/Реконструкция/Подряд/Подряд_057</t>
  </si>
  <si>
    <t>5.1.58</t>
  </si>
  <si>
    <t>Реконструкция КЛ-6 кВ ТП-1087 - РП-55; ТП-1087</t>
  </si>
  <si>
    <t xml:space="preserve">ООО "ЭнергоСпецСтрой"  </t>
  </si>
  <si>
    <t xml:space="preserve">6000008947  </t>
  </si>
  <si>
    <t xml:space="preserve">4831  </t>
  </si>
  <si>
    <t>ООО СК "Стройкор"</t>
  </si>
  <si>
    <t>Обосновывающие материалы по ТП_2014/ЧГЭС/Реконструкция/Подряд/Подряд_058</t>
  </si>
  <si>
    <t>5.1.59</t>
  </si>
  <si>
    <t>Реконструкция КТПН-1172 (инв.№58254) для объекта, расположенного по адресу: г. Челябинск, ул. Клиническая/Гоголя,12/53</t>
  </si>
  <si>
    <t xml:space="preserve">6000008986  </t>
  </si>
  <si>
    <t xml:space="preserve">01.07.2014  </t>
  </si>
  <si>
    <t xml:space="preserve">278  </t>
  </si>
  <si>
    <t>Гриб А.М.</t>
  </si>
  <si>
    <t>Обосновывающие материалы по ТП_2014/ЧГЭС/Реконструкция/Подряд/Подряд_059</t>
  </si>
  <si>
    <t>5.1.60</t>
  </si>
  <si>
    <t>Реконструкция оборудования РП33 (инв. №56459), реконструкция оборудования ТП-4227 (инв. №56372) для электроснабжения объекта, расположенного по адресу: г.Челябинск, ул. Чайковского, 20</t>
  </si>
  <si>
    <t xml:space="preserve">6000008997  </t>
  </si>
  <si>
    <t xml:space="preserve">07.07.2014  </t>
  </si>
  <si>
    <t xml:space="preserve">4375  </t>
  </si>
  <si>
    <t>ЗАО "Обувная фабрика "Юничел"</t>
  </si>
  <si>
    <t>Обосновывающие материалы по ТП_2014/ЧГЭС/Реконструкция/Подряд/Подряд_060</t>
  </si>
  <si>
    <t>5.1.61</t>
  </si>
  <si>
    <t>Реконструкция кабельного вывода 0,4 кВ о</t>
  </si>
  <si>
    <t xml:space="preserve">6000009035  </t>
  </si>
  <si>
    <t xml:space="preserve">09.07.2014  </t>
  </si>
  <si>
    <t xml:space="preserve">142  </t>
  </si>
  <si>
    <t>Обосновывающие материалы по ТП_2014/ЧГЭС/Реконструкция/Подряд/Подряд_061</t>
  </si>
  <si>
    <t>5.1.62</t>
  </si>
  <si>
    <t>Реконструкция оборудования ПС "Новоградская", монтаж ПКУ для объекта, расположенного по адресу: Челябинская область, Сосновский район, 2-й километр автодороги Челябинск-Кременкуль</t>
  </si>
  <si>
    <t xml:space="preserve">6000009199  </t>
  </si>
  <si>
    <t xml:space="preserve">01.08.2014  </t>
  </si>
  <si>
    <t xml:space="preserve">5539  </t>
  </si>
  <si>
    <t>ООО "Газпромнефть-Челябинск"</t>
  </si>
  <si>
    <t>Обосновывающие материалы по ТП_2014/ЧГЭС/Реконструкция/Подряд/Подряд_062</t>
  </si>
  <si>
    <t>5.1.63</t>
  </si>
  <si>
    <t>Реконструкция ЗРУ-10 кВ (инв. №90859) ПС Гранитная (установка дополнительных ячеек 307,308,407,408)</t>
  </si>
  <si>
    <t xml:space="preserve">ООО "Энергия"  </t>
  </si>
  <si>
    <t xml:space="preserve">6000009217  </t>
  </si>
  <si>
    <t xml:space="preserve">30.07.2014  </t>
  </si>
  <si>
    <t xml:space="preserve">103938  </t>
  </si>
  <si>
    <t>ООО "Родник"</t>
  </si>
  <si>
    <t>Обосновывающие материалы по ТП_2014/ЧГЭС/Реконструкция/Подряд/Подряд_063</t>
  </si>
  <si>
    <t>5.1.64</t>
  </si>
  <si>
    <t>Реконструкция ТП-5188 для объекта, расположенного по адресу: г.Челябинск, ул.Рудная, 15</t>
  </si>
  <si>
    <t xml:space="preserve">6000009339  </t>
  </si>
  <si>
    <t xml:space="preserve">12.08.2014  </t>
  </si>
  <si>
    <t xml:space="preserve">147  </t>
  </si>
  <si>
    <t>Бачилов А.В.</t>
  </si>
  <si>
    <t>Обосновывающие материалы по ТП_2014/ЧГЭС/Реконструкция/Подряд/Подряд_064</t>
  </si>
  <si>
    <t>5.1.65</t>
  </si>
  <si>
    <t>реконструкция КЛ-10 кВ ТП- 3328- ТП-3344; КЛ-0,4 кВ ТП- 3328;  КЛ-0,4 кВ ТП- 3344</t>
  </si>
  <si>
    <t xml:space="preserve">6000009416  </t>
  </si>
  <si>
    <t xml:space="preserve">22.08.2014  </t>
  </si>
  <si>
    <t xml:space="preserve">592  </t>
  </si>
  <si>
    <t>Общество с ограниченнойответственностью "Барная линия"</t>
  </si>
  <si>
    <t>Обосновывающие материалы по ТП_2014/ЧГЭС/Реконструкция/Подряд/Подряд_065</t>
  </si>
  <si>
    <t>5.1.66</t>
  </si>
  <si>
    <t>Реконструкция оборудования ТП-4656 (2БКТ</t>
  </si>
  <si>
    <t xml:space="preserve">6000009679  </t>
  </si>
  <si>
    <t xml:space="preserve">14.10.2014  </t>
  </si>
  <si>
    <t xml:space="preserve">1624  </t>
  </si>
  <si>
    <t>ООО "Строитель"</t>
  </si>
  <si>
    <t>Обосновывающие материалы по ТП_2014/ЧГЭС/Реконструкция/Подряд/Подряд_066</t>
  </si>
  <si>
    <t>5.1.67</t>
  </si>
  <si>
    <t>Реконструкция ТП-5185 (инв.№54881), для объекта г.Челябинск, пос.Исаково, ул.Новая, №8</t>
  </si>
  <si>
    <t xml:space="preserve">6000009719  </t>
  </si>
  <si>
    <t xml:space="preserve">1758  </t>
  </si>
  <si>
    <t>Кузнецова А.С.</t>
  </si>
  <si>
    <t>Обосновывающие материалы по ТП_2014/ЧГЭС/Реконструкция/Подряд/Подряд_067</t>
  </si>
  <si>
    <t>5.1.68</t>
  </si>
  <si>
    <t>Реконструкция ТП-2346 (инв. №51743)</t>
  </si>
  <si>
    <t xml:space="preserve">6000009753  </t>
  </si>
  <si>
    <t xml:space="preserve">24.10.2014  </t>
  </si>
  <si>
    <t xml:space="preserve">693  </t>
  </si>
  <si>
    <t>Туртаев А.С.</t>
  </si>
  <si>
    <t>Обосновывающие материалы по ТП_2014/ЧГЭС/Реконструкция/Подряд/Подряд_068</t>
  </si>
  <si>
    <t>5.1.69</t>
  </si>
  <si>
    <t>Реконструкция КЛ 0,4 кВ от ТП-1156 до объекта, г. Челябинск, ул. С.Кривой, 38 (инв. №52163)</t>
  </si>
  <si>
    <t xml:space="preserve">6000009850  </t>
  </si>
  <si>
    <t xml:space="preserve">04.11.2014  </t>
  </si>
  <si>
    <t xml:space="preserve">1520  </t>
  </si>
  <si>
    <t>Чигинцева В.В.</t>
  </si>
  <si>
    <t>Обосновывающие материалы по ТП_2014/ЧГЭС/Реконструкция/Подряд/Подряд_069</t>
  </si>
  <si>
    <t>5.1.70</t>
  </si>
  <si>
    <t>Реконструкция ТП-4555 (инв. № 56431)</t>
  </si>
  <si>
    <t xml:space="preserve">6000009918  </t>
  </si>
  <si>
    <t xml:space="preserve">17.11.2014  </t>
  </si>
  <si>
    <t xml:space="preserve">580  </t>
  </si>
  <si>
    <t>24.05.2013</t>
  </si>
  <si>
    <t>ИП Рустамов Ч.З. оглы</t>
  </si>
  <si>
    <t>Обосновывающие материалы по ТП_2014/ЧГЭС/Реконструкция/Подряд/Подряд_070</t>
  </si>
  <si>
    <t>5.1.71</t>
  </si>
  <si>
    <t>Реконструкция кабельного вывода 0,4 кВ от ТП-2069 (инв. № 51524) от опоры №6 до опоры №2/5 для объекта, расположенного по адресу: г. Челябинск, ул. Стартовая, 10</t>
  </si>
  <si>
    <t>Гусельцева И.Н.</t>
  </si>
  <si>
    <t>Обосновывающие материалы по ТП_2014/ЧГЭС/Реконструкция/Подряд/Подряд_071</t>
  </si>
  <si>
    <t>5.1.72</t>
  </si>
  <si>
    <t>Реконструкция ВЛ-0,4 кВ от ТП-3589 (инв. № 53731) в пролетах опор №13 – 14 для объекта, расположенного по адресу: г. Челябинск, ул. Кудрявцева, уч. 2 (стр.)</t>
  </si>
  <si>
    <t xml:space="preserve">6400004657  </t>
  </si>
  <si>
    <t xml:space="preserve">31.03.2014  </t>
  </si>
  <si>
    <t xml:space="preserve">1239  </t>
  </si>
  <si>
    <t>Иванова И.В.</t>
  </si>
  <si>
    <t>Обосновывающие материалы по ТП_2014/ЧГЭС/Реконструкция/Подряд/Подряд_072</t>
  </si>
  <si>
    <t>5.1.73</t>
  </si>
  <si>
    <t>Реконструкция оборудования ТП-5728 (инв. № 54914)</t>
  </si>
  <si>
    <t xml:space="preserve">6400004710  </t>
  </si>
  <si>
    <t xml:space="preserve">18.04.2014  </t>
  </si>
  <si>
    <t xml:space="preserve">403  </t>
  </si>
  <si>
    <t>ЗАО "ИКС 5 Недвижимость"</t>
  </si>
  <si>
    <t>Обосновывающие материалы по ТП_2014/ЧГЭС/Реконструкция/Подряд/Подряд_073</t>
  </si>
  <si>
    <t>5.1.74</t>
  </si>
  <si>
    <t>Реконструкция КЛ-0,4 кВ от ТП-1087  щ.2, гр.3 до ул.Энтузиастов, 19</t>
  </si>
  <si>
    <t xml:space="preserve">ЧГДЮФСОО «Арена» </t>
  </si>
  <si>
    <t>Обосновывающие материалы по ТП_2014/ЧГЭС/Реконструкция/Подряд/Подряд_074</t>
  </si>
  <si>
    <t>5.1.75</t>
  </si>
  <si>
    <t>Реконструкция СДСД   ПО ЧГЭС</t>
  </si>
  <si>
    <t>Поварова Л.В.</t>
  </si>
  <si>
    <t>Обосновывающие материалы по ТП_2014/ЧГЭС/Реконструкция/Подряд/Подряд_075</t>
  </si>
  <si>
    <t>5.1.76</t>
  </si>
  <si>
    <t>Реконструкция ТП- 3306, г. Челябинск, ул. 40 лет Октября, 15</t>
  </si>
  <si>
    <t>ООО "Очки и Мода"</t>
  </si>
  <si>
    <t>Обосновывающие материалы по ТП_2014/ЧГЭС/Реконструкция/Подряд/Подряд_076</t>
  </si>
  <si>
    <t>5.1.77</t>
  </si>
  <si>
    <t>Реконструкция ТП1280 с перезаводом существующих кабелей 6кВ в сторону ТП-1222, ТП-1018 и ТП-1208.</t>
  </si>
  <si>
    <t>Администрация г. Челябинска</t>
  </si>
  <si>
    <t>Обосновывающие материалы по ТП_2014/ЧГЭС/Реконструкция/Подряд/Подряд_077</t>
  </si>
  <si>
    <t>5.1.78</t>
  </si>
  <si>
    <t>Реконструкция ВЛ-0,4 кВ от ТП-3311 (инв. № 53654) в пролетах опор №2/5 – 2/10 для объекта, расположенного по адресу: г. Челябинск, ул. Комарова, 102</t>
  </si>
  <si>
    <t>Гумствин И.П.</t>
  </si>
  <si>
    <t>Обосновывающие материалы по ТП_2014/ЧГЭС/Реконструкция/Подряд/Подряд_078</t>
  </si>
  <si>
    <t>5.1.79</t>
  </si>
  <si>
    <t>Реконструкция ВЛ-0,4 кВ с кабельным выводом от ТП-5179 (инв. № 58186) до объекта, расположенного по адресу: г. Челябинск, СНТ «Колющенец», улица 1, уч. №57, реконструкция пункта учета электроэнергии ЛРЭС (инв.№229341) ПО "ЧГЭС"</t>
  </si>
  <si>
    <t>Смольянов Р.П.</t>
  </si>
  <si>
    <t>Обосновывающие материалы по ТП_2014/ЧГЭС/Реконструкция/Подряд/Подряд_079</t>
  </si>
  <si>
    <t>5.1.80</t>
  </si>
  <si>
    <t>Реконструкция  ТП-1030 для объекта расположенного по адресу: г. Челябинск, ул. Овчинникова - ул. Замятина</t>
  </si>
  <si>
    <t>ООО "Авто-К"</t>
  </si>
  <si>
    <t>Обосновывающие материалы по ТП_2014/ЧГЭС/Реконструкция/Подряд/Подряд_080</t>
  </si>
  <si>
    <t>5.1.81</t>
  </si>
  <si>
    <t>реконструкция ВЛ-0,4 кВ от ТП-5186 гр.1 до ул. Трактовая, 6</t>
  </si>
  <si>
    <t>Петров П.И.</t>
  </si>
  <si>
    <t>Обосновывающие материалы по ТП_2014/ЧГЭС/Реконструкция/Подряд/Подряд_081</t>
  </si>
  <si>
    <t>5.1.82</t>
  </si>
  <si>
    <t>Реконструкция ВЛ-0,4кВ от ТП-1050 для объекта, расположенного по адресу: г. Челябинск, ул. Карпинского, 65</t>
  </si>
  <si>
    <r>
      <t xml:space="preserve">Тюлькин В.А., </t>
    </r>
    <r>
      <rPr>
        <sz val="12"/>
        <rFont val="Times New Roman"/>
        <family val="1"/>
        <charset val="204"/>
      </rPr>
      <t>Тюлькина Г.Н., Тюлькина Е.В., Тюлькин И.В.</t>
    </r>
  </si>
  <si>
    <t>Обосновывающие материалы по ТП_2014/ЧГЭС/Реконструкция/Подряд/Подряд_082</t>
  </si>
  <si>
    <t>5.1.83</t>
  </si>
  <si>
    <t xml:space="preserve">Реконструкция ТП-3524 (инв. № 53974) для объекта, расположенного по адресу: г. Челябинск, ул. Танкистов, 179-в, реконструкция пункта учета электроэнергии ТРЭС ПО ЧГЭС </t>
  </si>
  <si>
    <t>ООО "Компания Три-С"</t>
  </si>
  <si>
    <t>Обосновывающие материалы по ТП_2014/ЧГЭС/Реконструкция/Подряд/Подряд_083</t>
  </si>
  <si>
    <t>5.1.84</t>
  </si>
  <si>
    <t>Реконструкция ВЛ-0,4 кВ от ТП-1172 по ул. Гоголя (инв. № 58332) до объекта, расположенного по адресу: г. Челябинск, ул. Сосновская, 30а</t>
  </si>
  <si>
    <r>
      <t xml:space="preserve">Недавный Е.М., </t>
    </r>
    <r>
      <rPr>
        <sz val="12"/>
        <rFont val="Times New Roman"/>
        <family val="1"/>
        <charset val="204"/>
      </rPr>
      <t>Недавняя Л.К.</t>
    </r>
  </si>
  <si>
    <t>Обосновывающие материалы по ТП_2014/ЧГЭС/Реконструкция/Подряд/Подряд_084</t>
  </si>
  <si>
    <t>5.1.85</t>
  </si>
  <si>
    <t>Реконструкция ВЛ-0,4 кВ от ТП-5704 щ.1, ул.Баталова,17</t>
  </si>
  <si>
    <r>
      <t xml:space="preserve">Сапожников В.Г., </t>
    </r>
    <r>
      <rPr>
        <sz val="12"/>
        <rFont val="Times New Roman"/>
        <family val="1"/>
        <charset val="204"/>
      </rPr>
      <t>Соколов Д.В.</t>
    </r>
  </si>
  <si>
    <t>Обосновывающие материалы по ТП_2014/ЧГЭС/Реконструкция/Подряд/Подряд_085</t>
  </si>
  <si>
    <t>5.1.86</t>
  </si>
  <si>
    <t>Реконструкция ТП-3318 (инв. № 53761)г. Ч</t>
  </si>
  <si>
    <t>Савиных Б.В.</t>
  </si>
  <si>
    <t>Обосновывающие материалы по ТП_2014/ЧГЭС/Реконструкция/Подряд/Подряд_086</t>
  </si>
  <si>
    <t>5.1.87</t>
  </si>
  <si>
    <t>Реконструкция ВЛ-0,4 кВ с кабельным выводом от ТП-5179 (инв. № 58186) до объекта, расположенного по адресу: г. Челябинск, СНТ «Колющенец», ул. 1, уч. 33а, реконструкция пункта учета электроэнергии ЛРЭС (инв.№229341) ПО "ЧГЭС"</t>
  </si>
  <si>
    <t>Обосновывающие материалы по ТП_2014/ЧГЭС/Реконструкция/Подряд/Подряд_087</t>
  </si>
  <si>
    <t>5.1.88</t>
  </si>
  <si>
    <t>Реконструкция ВЛ 0,4 кВ от ТП-4090 щ.1,</t>
  </si>
  <si>
    <t>Обосновывающие материалы по ТП_2014/ЧГЭС/Реконструкция/Подряд/Подряд_088</t>
  </si>
  <si>
    <t>5.1.89</t>
  </si>
  <si>
    <t>Реконструкция кабельного вывода 0,4 кВ от ТП-1082 (инв. № 121941) до объекта, расположенного по адресу: г. Челябинск, ул. Архангельская, 2</t>
  </si>
  <si>
    <t>Обосновывающие материалы по ТП_2014/ЧГЭС/Реконструкция/Подряд/Подряд_089</t>
  </si>
  <si>
    <t>5.1.90</t>
  </si>
  <si>
    <r>
      <t xml:space="preserve">Казанцев В.М., </t>
    </r>
    <r>
      <rPr>
        <sz val="12"/>
        <rFont val="Times New Roman"/>
        <family val="1"/>
        <charset val="204"/>
      </rPr>
      <t>Емельянов Е.В.</t>
    </r>
  </si>
  <si>
    <t>Обосновывающие материалы по ТП_2014/ЧГЭС/Реконструкция/Подряд/Подряд_090</t>
  </si>
  <si>
    <t>5.1.91</t>
  </si>
  <si>
    <t>Реконструкция ВЛ-0,4 кВ от ТП-5635  щ.1,</t>
  </si>
  <si>
    <t>Обосновывающие материалы по ТП_2014/ЧГЭС/Реконструкция/Подряд/Подряд_091</t>
  </si>
  <si>
    <t>5.1.92</t>
  </si>
  <si>
    <t>Реконструкция ВЛ-0,4 кВ от ТП-5635  гр.1</t>
  </si>
  <si>
    <t>Обосновывающие материалы по ТП_2014/ЧГЭС/Реконструкция/Подряд/Подряд_092</t>
  </si>
  <si>
    <t>5.1.93</t>
  </si>
  <si>
    <t>Реконструкция кабельного вывода 0,4 кВ от ТП-1172 (инв. № 58347) от опоры на пер., ул. Полетаевская - ул. Пестеля до объекта расположенного по адресу: г. Челябинск, пер. Виноградный, 7</t>
  </si>
  <si>
    <r>
      <t xml:space="preserve">Сысоев Е.Ю., 
</t>
    </r>
    <r>
      <rPr>
        <sz val="12"/>
        <rFont val="Times New Roman"/>
        <family val="1"/>
        <charset val="204"/>
      </rPr>
      <t>Сысоев Д.Е., 
Сысоева Д.Е.</t>
    </r>
  </si>
  <si>
    <t>Обосновывающие материалы по ТП_2014/ЧГЭС/Реконструкция/Подряд/Подряд_093</t>
  </si>
  <si>
    <t>5.1.94</t>
  </si>
  <si>
    <t>Реконструкция ВЛ-0,4 кВ от ТП 3398 гр.4 (кабельный вывод 0,4 кВ от ТП 3325) (инв. № 53663) до объекта,  расположенного по адресу: г.Челябинск, ул. Фабрично-Заводская,63</t>
  </si>
  <si>
    <r>
      <t xml:space="preserve">Борисик С.В.,
</t>
    </r>
    <r>
      <rPr>
        <sz val="12"/>
        <rFont val="Times New Roman"/>
        <family val="1"/>
        <charset val="204"/>
      </rPr>
      <t>Борисик Л.Н.</t>
    </r>
  </si>
  <si>
    <t>Обосновывающие материалы по ТП_2014/ЧГЭС/Реконструкция/Подряд/Подряд_094</t>
  </si>
  <si>
    <t>5.1.95</t>
  </si>
  <si>
    <t>Реконструкция ВЛ 0,4 кВ (инв. № 55592) от ТП-4218  гр.2, г. Челябинск, ул. Ямальская, д.94</t>
  </si>
  <si>
    <t>Обосновывающие материалы по ТП_2014/ЧГЭС/Реконструкция/Подряд/Подряд_095</t>
  </si>
  <si>
    <t>5.1.96</t>
  </si>
  <si>
    <t>Реконструкция ВЛ-0,4 кВ от ТП-1081 (инв. № 52596) до объекта, расположенного по адресу: г. Челябинск, ул. Кировоградская, 24</t>
  </si>
  <si>
    <t>Бухин Т.А.</t>
  </si>
  <si>
    <t>74</t>
  </si>
  <si>
    <t>Обосновывающие материалы по ТП_2014/ЧГЭС/Реконструкция/Подряд/Подряд_096</t>
  </si>
  <si>
    <t>5.1.97</t>
  </si>
  <si>
    <t>Реконструкция ВЛ 0,4 кВ ТП-1050 гр.3, г.</t>
  </si>
  <si>
    <t>Федоров Н.В.</t>
  </si>
  <si>
    <t>Обосновывающие материалы по ТП_2014/ЧГЭС/Реконструкция/Подряд/Подряд_097</t>
  </si>
  <si>
    <t>5.1.98</t>
  </si>
  <si>
    <t>Реконструкция ВЛ-0,4 кВ от ТП-1037 щ.1,</t>
  </si>
  <si>
    <t>Обосновывающие материалы по ТП_2014/ЧГЭС/Реконструкция/Подряд/Подряд_098</t>
  </si>
  <si>
    <t>5.1.99</t>
  </si>
  <si>
    <t>Реконструкция ВЛ-0,4 кВ от КТПН-5190 гр.</t>
  </si>
  <si>
    <t>Обосновывающие материалы по ТП_2014/ЧГЭС/Реконструкция/Подряд/Подряд_099</t>
  </si>
  <si>
    <t>5.1.100</t>
  </si>
  <si>
    <t>Реконструкция ВЛ-0,4 кВ от ТП-5190 (инв.№166997) для электроснабжения объекта, расположенного по адресу г. Челябинск, ул. Чернотальская, №2 (стр.)</t>
  </si>
  <si>
    <t>Децук Е.В.</t>
  </si>
  <si>
    <t>Обосновывающие материалы по ТП_2014/ЧГЭС/Реконструкция/Подряд/Подряд_100</t>
  </si>
  <si>
    <t>5.1.101</t>
  </si>
  <si>
    <t>101</t>
  </si>
  <si>
    <t>Реконструкция ВЛ-0,4 кВ ТП-4165 ТП-4167 РП-59 (инв. № 56111) для объекта, расположенного по адресу: г. Челябинск, ул. Жуковского, 32</t>
  </si>
  <si>
    <t>Обосновывающие материалы по ТП_2014/ЧГЭС/Реконструкция/Подряд/Подряд_101</t>
  </si>
  <si>
    <t>5.1.102</t>
  </si>
  <si>
    <t>102</t>
  </si>
  <si>
    <t>ВЛ-0,4 кВ от опоры №9 кабельного вывода 0,4 кВ от ТП-2058 (инв. № 51521) до объекта, расположенного по адресу: г. Челябинск, пр. Победы, 249-А</t>
  </si>
  <si>
    <t xml:space="preserve">Лепишин Г.А. </t>
  </si>
  <si>
    <t>Обосновывающие материалы по ТП_2014/ЧГЭС/Реконструкция/Подряд/Подряд_102</t>
  </si>
  <si>
    <t>5.1.103</t>
  </si>
  <si>
    <t>103</t>
  </si>
  <si>
    <t>Реконструкция кабельного вывода 0,4 кВ от ТП-5184 (инв. № 54766) до объекта, расположенного по адресу: г. Челябинск, пос. Смолино, ул. Чапаева, 67</t>
  </si>
  <si>
    <t>Носырева Л.П.</t>
  </si>
  <si>
    <t>Обосновывающие материалы по ТП_2014/ЧГЭС/Реконструкция/Подряд/Подряд_103</t>
  </si>
  <si>
    <t>5.1.104</t>
  </si>
  <si>
    <t>104</t>
  </si>
  <si>
    <t>ВЛ- 0,4 кВ от опоры №2/2 кабельного вывода 0,4 кВ ТП-2091 (инв. № 58239) до объекта, расположенного по адресу: г. Челябинск, ул. Сельскохозяйственная, 20</t>
  </si>
  <si>
    <r>
      <t xml:space="preserve">АфанасьевГ.В., </t>
    </r>
    <r>
      <rPr>
        <sz val="12"/>
        <rFont val="Times New Roman"/>
        <family val="1"/>
        <charset val="204"/>
      </rPr>
      <t>Афанасьева И.Г.</t>
    </r>
  </si>
  <si>
    <t>Обосновывающие материалы по ТП_2014/ЧГЭС/Реконструкция/Подряд/Подряд_104</t>
  </si>
  <si>
    <t>5.1.105</t>
  </si>
  <si>
    <t>105</t>
  </si>
  <si>
    <t>Реконструкция ВЛ-0,4 кВ от ТП-3311 (инв. № 53654) в пролетах опор №1 – 1/3 для объекта, расположенного по адресу: г. Челябинск, ул. Мечникова</t>
  </si>
  <si>
    <t>ИП Ледянкина Л.А.</t>
  </si>
  <si>
    <t>Обосновывающие материалы по ТП_2014/ЧГЭС/Реконструкция/Подряд/Подряд_105</t>
  </si>
  <si>
    <t>5.1.106</t>
  </si>
  <si>
    <t>106</t>
  </si>
  <si>
    <t>Реконструкция ВЛ-0,4 кВ от ТП-1172 по ул. Гоголя (инв. № 58332) до объекта, расположенного по адресу: г. Челябинск, ул. Марата, 3</t>
  </si>
  <si>
    <t>0728-1-0096</t>
  </si>
  <si>
    <t>Обосновывающие материалы по ТП_2014/ЧГЭС/Реконструкция/Подряд/Подряд_106</t>
  </si>
  <si>
    <t>5.1.107</t>
  </si>
  <si>
    <t>107</t>
  </si>
  <si>
    <t>Реконструкция ТП-4523 (инв. №56404), г. Челябинск, сквер по ул. Молодогвардейцев</t>
  </si>
  <si>
    <t>ООО "Заречный рынок"</t>
  </si>
  <si>
    <t>Обосновывающие материалы по ТП_2014/ЧГЭС/Реконструкция/Подряд/Подряд_107</t>
  </si>
  <si>
    <t>5.1.108</t>
  </si>
  <si>
    <t>108</t>
  </si>
  <si>
    <t>Реконструкция ТП-4620 (инв. №56526), г. Челябинск, мкрн. №12, ул. 40 лет Победы, 24 (стр.)</t>
  </si>
  <si>
    <t>Акопян Э.Ю.</t>
  </si>
  <si>
    <t>Обосновывающие материалы по ТП_2014/ЧГЭС/Реконструкция/Подряд/Подряд_108</t>
  </si>
  <si>
    <t>5.1.109</t>
  </si>
  <si>
    <t>109</t>
  </si>
  <si>
    <t>Реконструкция ВЛ-0,4 кВ от ТП-5185, ТП-5188 (инв. №54768) до объекта, расположенного по адресу: г. Челябинск, ул. Крестьянская, 5</t>
  </si>
  <si>
    <t>Мосеева О.И.</t>
  </si>
  <si>
    <t>Обосновывающие материалы по ТП_2014/ЧГЭС/Реконструкция/Подряд/Подряд_109</t>
  </si>
  <si>
    <t>5.1.110</t>
  </si>
  <si>
    <t>110</t>
  </si>
  <si>
    <t>Реконструкция кабельного вывода 0,4 кВ от ТП-5195 (инв. № 54767) до объекта, расположенного по адресу: г. Челябинск, ул. Сухомесовская, 23, 25</t>
  </si>
  <si>
    <t>Вихорев Н.В.</t>
  </si>
  <si>
    <t>Обосновывающие материалы по ТП_2014/ЧГЭС/Реконструкция/Подряд/Подряд_110</t>
  </si>
  <si>
    <t>Нургаянов Р.М.</t>
  </si>
  <si>
    <t>5.1.111</t>
  </si>
  <si>
    <t>111</t>
  </si>
  <si>
    <t>Реконструкция КЛ-0,4 кВ от ТП-1091 (инв. № 52199) до объекта, расположенного по адресу: г. Челябинск, ул. Воровского, 57</t>
  </si>
  <si>
    <t>Никулина В.А.</t>
  </si>
  <si>
    <t>Обосновывающие материалы по ТП_2014/ЧГЭС/Реконструкция/Подряд/Подряд_111</t>
  </si>
  <si>
    <t>5.1.112</t>
  </si>
  <si>
    <t>112</t>
  </si>
  <si>
    <t>Реконструкция КЛ-0,4 кВ от ТП-1069; оборудования ТП-1069</t>
  </si>
  <si>
    <t>Валинуров С.И.</t>
  </si>
  <si>
    <t>Обосновывающие материалы по ТП_2014/ЧГЭС/Реконструкция/Подряд/Подряд_112</t>
  </si>
  <si>
    <t>5.1.113</t>
  </si>
  <si>
    <t>113</t>
  </si>
  <si>
    <t>Реконструкция ТП-1263 для  электроснабжения объекта, расположенного по адресу: г. Челябинск, пр. Ленина, 59</t>
  </si>
  <si>
    <t xml:space="preserve"> ООО "ЭлектроСтрой"   100004152  </t>
  </si>
  <si>
    <t>Обосновывающие материалы по ТП_2014/ЧГЭС/Реконструкция/Подряд/Подряд_113</t>
  </si>
  <si>
    <t>5.1.114</t>
  </si>
  <si>
    <t>114</t>
  </si>
  <si>
    <t>Реконструкция ТП-1263 для объекта, расположенного по адресу: г. Челябинск, ул. С. Кривой, 24</t>
  </si>
  <si>
    <t xml:space="preserve">6000007431  </t>
  </si>
  <si>
    <t xml:space="preserve">05.08.2013  </t>
  </si>
  <si>
    <t xml:space="preserve">6250  </t>
  </si>
  <si>
    <t>0358-Дтп</t>
  </si>
  <si>
    <t>Кынкурогов В.И.</t>
  </si>
  <si>
    <t>Обосновывающие материалы по ТП_2014/ЧГЭС/Реконструкция/Подряд/Подряд_114</t>
  </si>
  <si>
    <t>5.1.115</t>
  </si>
  <si>
    <t>115</t>
  </si>
  <si>
    <t xml:space="preserve">ООО   "Каскад -Энерго" 100026735  </t>
  </si>
  <si>
    <t xml:space="preserve">20.09.2013г.   </t>
  </si>
  <si>
    <t>Планета Авто</t>
  </si>
  <si>
    <t>Обосновывающие материалы по ТП_2014/ЧГЭС/Реконструкция/Подряд/Подряд_115</t>
  </si>
  <si>
    <t>Реконструкция кабельного вывода 0,4 кВ от ТП-2484 (инв. №51573) (дисп. наименование – КЛ-0,4кВ от ТП-2484) до объекта, расположенного по адресу: г. Челябинск, п. Шершни, ул. Центральная, 10</t>
  </si>
  <si>
    <t>ЗАО РОСИНВЕСТ-Проект</t>
  </si>
  <si>
    <t xml:space="preserve">  30.12.2013</t>
  </si>
  <si>
    <t>Ятченко Н.Г.</t>
  </si>
  <si>
    <t>72</t>
  </si>
  <si>
    <t>Обосновывающие материалы по ТП_2014/ЧГЭС/Реконструкция/Хозспособ/ХС_001</t>
  </si>
  <si>
    <t>Реконструкция ПС Аэродромная 110/10 кВ (инв. №55050) для объекта, расположенного по адресу: г. Челябинск, ул. Производственная, 3</t>
  </si>
  <si>
    <t>ООО "Горнозаводское объединение"</t>
  </si>
  <si>
    <t xml:space="preserve">  6000008371</t>
  </si>
  <si>
    <t xml:space="preserve">  521</t>
  </si>
  <si>
    <t>ООО Фирма "Ланс"</t>
  </si>
  <si>
    <t>Обосновывающие материалы по ТП_2014/ЧГЭС/Реконструкция/Хозспособ/ХС_002</t>
  </si>
  <si>
    <t>реконструкция кабельного вывода 0,4 кВ от ТП-2159 (инв. №51530) (диспетчерское наименование: ВЛ-0,4 кВ от ТП-2159) от опоры №3 до опоры №1/3, реконструкция системы дистанционного сбора данных абонентов ЦРЭС (инв. №168252) для объекта, расположенного по адресу: г. Челябинск, ул. Спорта, 35</t>
  </si>
  <si>
    <t xml:space="preserve">  6000008403</t>
  </si>
  <si>
    <t xml:space="preserve">  18.02.2014</t>
  </si>
  <si>
    <t xml:space="preserve">  379</t>
  </si>
  <si>
    <t>Басов С.В.</t>
  </si>
  <si>
    <t>Обосновывающие материалы по ТП_2014/ЧГЭС/Реконструкция/Хозспособ/ХС_003</t>
  </si>
  <si>
    <t>Реконструкция ВЛ-0,4 кВ от ТП-5183 гр. 1  (инв. № 54766),  до объекта,  г. Челябинск, пос. Смолино, пер. Дивный,3</t>
  </si>
  <si>
    <t>ООО "Электросетстрой-11"</t>
  </si>
  <si>
    <t xml:space="preserve">  6000008426</t>
  </si>
  <si>
    <t xml:space="preserve">  27.02.2014</t>
  </si>
  <si>
    <t xml:space="preserve">  2656</t>
  </si>
  <si>
    <t>Чертовикова В.Ю., Чертовиков С.Ю.</t>
  </si>
  <si>
    <t>Обосновывающие материалы по ТП_2014/ЧГЭС/Реконструкция/Хозспособ/ХС_004</t>
  </si>
  <si>
    <t>Реконструкция ВЛ-0,4 кВ от ТП-5660 (инв. №54709) до объекта, расположенного по адресу: г. Челябинск, ул. Карельская, 33</t>
  </si>
  <si>
    <t>ООО Вертикаль</t>
  </si>
  <si>
    <t xml:space="preserve">  6000008482</t>
  </si>
  <si>
    <t xml:space="preserve">  293</t>
  </si>
  <si>
    <t>Сулейманов Р.Р.</t>
  </si>
  <si>
    <t>Обосновывающие материалы по ТП_2014/ЧГЭС/Реконструкция/Хозспособ/ХС_005</t>
  </si>
  <si>
    <t>Реконструкция ВКЛ-0,4 кВ от ТП 5195 (инв.№54767) для объектов, расположенных по адресу: г.Челябинск, ул. Сухомесовская, 23, 25</t>
  </si>
  <si>
    <t xml:space="preserve">  6000008647</t>
  </si>
  <si>
    <t xml:space="preserve">  234</t>
  </si>
  <si>
    <t xml:space="preserve">Нургоянов Р.М. </t>
  </si>
  <si>
    <t>Обосновывающие материалы по ТП_2014/ЧГЭС/Реконструкция/Хозспособ/ХС_006</t>
  </si>
  <si>
    <t>Шулепова Е.И.</t>
  </si>
  <si>
    <t>Реконструкция ВЛ-0,4кВ от ТП-2128 (инв№51317) от опоры №1 до опоры №3 для объекта, расположенного по адресу г.Челябинск, ул. Заводская, уч.№3-в (стр)</t>
  </si>
  <si>
    <t xml:space="preserve">  6000008723</t>
  </si>
  <si>
    <t xml:space="preserve">  21.04.2014</t>
  </si>
  <si>
    <t xml:space="preserve">  198</t>
  </si>
  <si>
    <t>Маськов А.А.</t>
  </si>
  <si>
    <t>Обосновывающие материалы по ТП_2014/ЧГЭС/Реконструкция/Хозспособ/ХС_007</t>
  </si>
  <si>
    <t>Реконструкция ВЛ 0,4 кВ от ТП-3592,3650, для объекта, расположенного по адресу: г. Челябинск, ул. Луначарского д. 22</t>
  </si>
  <si>
    <t xml:space="preserve">  6000008859</t>
  </si>
  <si>
    <t xml:space="preserve">  04.06.2014</t>
  </si>
  <si>
    <t xml:space="preserve">  172</t>
  </si>
  <si>
    <t>Газизов М.Х.</t>
  </si>
  <si>
    <t>Обосновывающие материалы по ТП_2014/ЧГЭС/Реконструкция/Хозспособ/ХС_008</t>
  </si>
  <si>
    <t>Реконструкция ВЛ-0,4 кВ от опоры №4 до объекта, расположенный по адресу ул. Молодогвардейцев, 68-г</t>
  </si>
  <si>
    <t xml:space="preserve">  6000008874</t>
  </si>
  <si>
    <t xml:space="preserve">  259</t>
  </si>
  <si>
    <t>Вишняков И.Н.</t>
  </si>
  <si>
    <t>Обосновывающие материалы по ТП_2014/ЧГЭС/Реконструкция/Хозспособ/ХС_009</t>
  </si>
  <si>
    <t>Реконструкция оборудования ТП-5738 (инв. №54924)</t>
  </si>
  <si>
    <t>ООО "ПО "ЮУЭМ"</t>
  </si>
  <si>
    <t xml:space="preserve">  6000008892</t>
  </si>
  <si>
    <t xml:space="preserve">  06.06.2014</t>
  </si>
  <si>
    <t xml:space="preserve">  231</t>
  </si>
  <si>
    <t>ООО "Уралинвестпроект"</t>
  </si>
  <si>
    <t>Обосновывающие материалы по ТП_2014/ЧГЭС/Реконструкция/Хозспособ/ХС_010</t>
  </si>
  <si>
    <t>Реконструкция ВЛ-0,4 кВ от ТП-1037 до объекта, расположенного по адресу: г. Челябинск, ул. Плужная, 9А</t>
  </si>
  <si>
    <t xml:space="preserve">  6000008983</t>
  </si>
  <si>
    <t xml:space="preserve">  27.06.2014</t>
  </si>
  <si>
    <t xml:space="preserve">  63</t>
  </si>
  <si>
    <t>Согрина Е.А.</t>
  </si>
  <si>
    <t>Обосновывающие материалы по ТП_2014/ЧГЭС/Реконструкция/Хозспособ/ХС_011</t>
  </si>
  <si>
    <t>Реконструкция ВКЛ - 0,4кВ ТП-2181 для объекта, расположенного по адресу: ул. Кутансская, 16</t>
  </si>
  <si>
    <t xml:space="preserve">  6000008987</t>
  </si>
  <si>
    <t xml:space="preserve">  01.07.2014</t>
  </si>
  <si>
    <t xml:space="preserve">  191</t>
  </si>
  <si>
    <t>Астапов И.М.</t>
  </si>
  <si>
    <t>Обосновывающие материалы по ТП_2014/ЧГЭС/Реконструкция/Хозспособ/ХС_012</t>
  </si>
  <si>
    <t>Реконструкция ВЛИ-0,4 кВ ТП-3578 (инв. № 57509) от опоры №2/4 до объекта, расположенного по адресу: г. Челябинск, пер. 5-й Норильский, д.7 (стр.)</t>
  </si>
  <si>
    <t xml:space="preserve">  6000009035</t>
  </si>
  <si>
    <t xml:space="preserve">  09.07.2014</t>
  </si>
  <si>
    <t xml:space="preserve">  142</t>
  </si>
  <si>
    <t>Кухарская Г.А.</t>
  </si>
  <si>
    <t>Обосновывающие материалы по ТП_2014/ЧГЭС/Реконструкция/Хозспособ/ХС_013</t>
  </si>
  <si>
    <t>Реконструкция ТП-3366  для объекта, расположенного по адресу: г. Челябинск, пер. Артиллерийский, д.2а, стр.1.</t>
  </si>
  <si>
    <t xml:space="preserve">  6000009094</t>
  </si>
  <si>
    <t xml:space="preserve">  14.07.2014</t>
  </si>
  <si>
    <t xml:space="preserve">  128</t>
  </si>
  <si>
    <t>ИП Кузьмин С.А.</t>
  </si>
  <si>
    <t>Обосновывающие материалы по ТП_2014/ЧГЭС/Реконструкция/Хозспособ/ХС_014</t>
  </si>
  <si>
    <t>Реконструкция пункта учета э/энергии КРЭС</t>
  </si>
  <si>
    <t xml:space="preserve">  6000009197</t>
  </si>
  <si>
    <t xml:space="preserve">  01.08.2014</t>
  </si>
  <si>
    <t xml:space="preserve">  237</t>
  </si>
  <si>
    <t>ИП Иванов О.В.</t>
  </si>
  <si>
    <t>Обосновывающие материалы по ТП_2014/ЧГЭС/Реконструкция/Хозспособ/ХС_015</t>
  </si>
  <si>
    <t>Реконструкция ВЛ-0,4 кВ ТП-5641 щ.1 гр. 7 до объекта, расположенного по адресу: г. Челябинск, пер. 1-й Вагонный, 10</t>
  </si>
  <si>
    <t xml:space="preserve">  6000009367</t>
  </si>
  <si>
    <t xml:space="preserve">  12.08.2014</t>
  </si>
  <si>
    <t xml:space="preserve">  165</t>
  </si>
  <si>
    <t>Ситдиков Х.А.</t>
  </si>
  <si>
    <t>Обосновывающие материалы по ТП_2014/ЧГЭС/Реконструкция/Хозспособ/ХС_016</t>
  </si>
  <si>
    <t>Реконструкция ВКЛ-0,4 кВ ТП-1174  для электроснабжения объекта по адресу: г. Челябинск, ул. Гоголя, д.2</t>
  </si>
  <si>
    <t xml:space="preserve">  6000009592</t>
  </si>
  <si>
    <t xml:space="preserve">  01.10.2014</t>
  </si>
  <si>
    <t xml:space="preserve">  173</t>
  </si>
  <si>
    <t>Веденикин О.Е.</t>
  </si>
  <si>
    <t>Обосновывающие материалы по ТП_2014/ЧГЭС/Реконструкция/Хозспособ/ХС_017</t>
  </si>
  <si>
    <t>Реконструкция КЛ-0,4 кВ от ТП-4715 для объекта, расположенного по адресу: г. Челябинск, Краснополькая пдощадка 1, мкр. № 55ул. Г. Тукая 13</t>
  </si>
  <si>
    <t>ООО "Урал Инжиниринг"</t>
  </si>
  <si>
    <t xml:space="preserve">  6000009835</t>
  </si>
  <si>
    <t xml:space="preserve">  05.11.2014</t>
  </si>
  <si>
    <t xml:space="preserve">  1229</t>
  </si>
  <si>
    <t>3362/ПС4/03-12</t>
  </si>
  <si>
    <t>Обосновывающие материалы по ТП_2014/ЧГЭС/Реконструкция/Хозспособ/ХС_018</t>
  </si>
  <si>
    <t>Реконструкция ВКЛ- 0,4кВ  ТП-3570 для объекта, расположенного по адресу: г. Челябинск, ул. Турбинная, 35</t>
  </si>
  <si>
    <t xml:space="preserve">  6000009900</t>
  </si>
  <si>
    <t xml:space="preserve">  25.11.2014</t>
  </si>
  <si>
    <t xml:space="preserve">  516</t>
  </si>
  <si>
    <t>Борисова Л.И.</t>
  </si>
  <si>
    <t>Обосновывающие материалы по ТП_2014/ЧГЭС/Реконструкция/Хозспособ/ХС_019</t>
  </si>
  <si>
    <t>Реконструкция ВЛ-0,4кВ от ТП-2179 для объекта, расположенного по адресу: Г. Челябинск, ул. Серафимовича, 27</t>
  </si>
  <si>
    <t xml:space="preserve">  6000009985</t>
  </si>
  <si>
    <t xml:space="preserve">  08.12.2014</t>
  </si>
  <si>
    <t xml:space="preserve">  137</t>
  </si>
  <si>
    <t>Мкртчян Г.Л.</t>
  </si>
  <si>
    <t>Обосновывающие материалы по ТП_2014/ЧГЭС/Реконструкция/Хозспособ/ХС_020</t>
  </si>
  <si>
    <t>Реконструкция ВЛ-0,4 кВ от ТП-2496 для объекта, расположенного по адресу: пос. Шершни, ул. Трактовая, 32</t>
  </si>
  <si>
    <t xml:space="preserve">  6000010095</t>
  </si>
  <si>
    <t xml:space="preserve">  10.12.2014</t>
  </si>
  <si>
    <t xml:space="preserve">  456</t>
  </si>
  <si>
    <t>ООО Автотранспортная Компания "Гратион"</t>
  </si>
  <si>
    <t>Обосновывающие материалы по ТП_2014/ЧГЭС/Реконструкция/Хозспособ/ХС_021</t>
  </si>
  <si>
    <t>Реконструкция ВКЛ-0,4 кВ от ТП-1050 для электроснабжения объекта по адресу: г. Челябинск, ул. Курская, 10</t>
  </si>
  <si>
    <t xml:space="preserve">  6000010100</t>
  </si>
  <si>
    <t xml:space="preserve">  18.12.2014</t>
  </si>
  <si>
    <t xml:space="preserve">  246</t>
  </si>
  <si>
    <r>
      <t xml:space="preserve">Васильева М.А., </t>
    </r>
    <r>
      <rPr>
        <sz val="12"/>
        <rFont val="Times New Roman"/>
        <family val="1"/>
        <charset val="204"/>
      </rPr>
      <t>Яровская В.М.</t>
    </r>
  </si>
  <si>
    <t>Обосновывающие материалы по ТП_2014/ЧГЭС/Реконструкция/Хозспособ/ХС_022</t>
  </si>
  <si>
    <t>Реконструкция ТП-4097 для объекта, расположенного по адресу: г. Челябинск, ул. Каслинская, 24-а</t>
  </si>
  <si>
    <t xml:space="preserve">  6000010108</t>
  </si>
  <si>
    <t xml:space="preserve">  16.12.2014</t>
  </si>
  <si>
    <t>ЗАО "Медицинский центр ЧТПЗ"</t>
  </si>
  <si>
    <t>Обосновывающие материалы по ТП_2014/ЧГЭС/Реконструкция/Хозспособ/ХС_023</t>
  </si>
  <si>
    <t>Реконструкция ВЛ-0,4 кВ от ТП-5198 гр 1 для объекта расположенного по адресу: г. Челябинск, ул, Ивлева, д.14</t>
  </si>
  <si>
    <t xml:space="preserve">  6000010110</t>
  </si>
  <si>
    <t xml:space="preserve">  29.12.2014</t>
  </si>
  <si>
    <t xml:space="preserve">  244</t>
  </si>
  <si>
    <r>
      <t xml:space="preserve">Казанцев Ю.А. </t>
    </r>
    <r>
      <rPr>
        <sz val="12"/>
        <rFont val="Times New Roman"/>
        <family val="1"/>
        <charset val="204"/>
      </rPr>
      <t>Казанцева И.В.</t>
    </r>
  </si>
  <si>
    <t>Обосновывающие материалы по ТП_2014/ЧГЭС/Реконструкция/Хозспособ/ХС_024</t>
  </si>
  <si>
    <t>Реконструкция ВКЛ-0,4 кВ от ТП-2159 гр.9 для электроснабжения жилого дома по адресу: ул. Спорта, 26</t>
  </si>
  <si>
    <t xml:space="preserve">  6000010170</t>
  </si>
  <si>
    <t xml:space="preserve">  31.12.2014</t>
  </si>
  <si>
    <t xml:space="preserve">  159</t>
  </si>
  <si>
    <t>Голинковская З.П.</t>
  </si>
  <si>
    <t>Обосновывающие материалы по ТП_2014/ЧГЭС/Реконструкция/Хозспособ/ХС_025</t>
  </si>
  <si>
    <t>ИП Богатова Л.Г.</t>
  </si>
  <si>
    <t>Обосновывающие материалы по ТП_2014/ЧГЭС/Реконструкция/Хозспособ/ХС_026</t>
  </si>
  <si>
    <t>ВЛ-0,4 кВ от ВЛ-0,4 кВ ТП-5192 гр. 3 до</t>
  </si>
  <si>
    <t>ООО "Зевс-М"</t>
  </si>
  <si>
    <t xml:space="preserve">  6400004653</t>
  </si>
  <si>
    <t xml:space="preserve">  31.03.2014</t>
  </si>
  <si>
    <t xml:space="preserve">  1053</t>
  </si>
  <si>
    <t>Шаховский А.П.</t>
  </si>
  <si>
    <t>Обосновывающие материалы по ТП_2014/ЧГЭС/Реконструкция/Хозспособ/ХС_027</t>
  </si>
  <si>
    <t>Реконструкция системы дистанционного сбора данных приборов учета электрической энергии ЛРЭС (инв. № 168250)</t>
  </si>
  <si>
    <t>ООО "МПСК"</t>
  </si>
  <si>
    <t xml:space="preserve">  413</t>
  </si>
  <si>
    <t>Обосновывающие материалы по ТП_2014/ЧГЭС/Реконструкция/Хозспособ/ХС_028</t>
  </si>
  <si>
    <t>Реконструкция пункта учета э/энергии ТРЭС</t>
  </si>
  <si>
    <t>Обосновывающие материалы по ТП_2014/ЧГЭС/Реконструкция/Хозспособ/ХС_029</t>
  </si>
  <si>
    <t>Реконструкция ТП5668 с установкой рубильника и прибора учёта эл.энегрии для электроснабжения объекта, расположенного по адресу: г.Челябинск, ГСК Теплоэнергетик</t>
  </si>
  <si>
    <t>Максимов Т.В.</t>
  </si>
  <si>
    <t>Обосновывающие материалы по ТП_2014/ЧГЭС/Реконструкция/Хозспособ/ХС_030</t>
  </si>
  <si>
    <t>ЗАО "Альянс-Проф"</t>
  </si>
  <si>
    <t>Обосновывающие материалы по ТП_2014/ЧГЭС/Реконструкция/Хозспособ/ХС_031</t>
  </si>
  <si>
    <t>Реконструкция системы дистанционного сбора данных учета электрической энергии ТРЭС (инв.№ 168251) для объекта, расположенного по адресу: г. Челябинск, ул. Первой Пятилетки</t>
  </si>
  <si>
    <t>ЗАО Корпорация "Стальконструкция"</t>
  </si>
  <si>
    <t>Обосновывающие материалы по ТП_2014/ЧГЭС/Реконструкция/Хозспособ/ХС_032</t>
  </si>
  <si>
    <t>ВЛ- 0,4 кВ от опоры ВЛ-0,4 кВ ТП-3652 до объекта, расположенного по адресу: г. Челябинск, п. Чурилово, мкр. "Новый", 21 (стр.)</t>
  </si>
  <si>
    <t>Ремезова О. Н.</t>
  </si>
  <si>
    <t>Обосновывающие материалы по ТП_2014/ЧГЭС/Реконструкция/Хозспособ/ХС_033</t>
  </si>
  <si>
    <t>5.2.34</t>
  </si>
  <si>
    <t>Реконструкция ВЛ-0,4 кВ (ТП 5621) гр2 для электроснабжения объекта расположенного по адресу: г.Челябинск ул.Ереванская,2</t>
  </si>
  <si>
    <t>Беспалов Виктор Федорович</t>
  </si>
  <si>
    <t>Обосновывающие материалы по ТП_2014/ЧГЭС/Реконструкция/Хозспособ/ХС_034</t>
  </si>
  <si>
    <t>5.2.35</t>
  </si>
  <si>
    <t>Реконструкция ВЛ-0,4 кВ от ТП-5635 гр.8, г.Челябинск ул.Грозненская, 34</t>
  </si>
  <si>
    <t>Обосновывающие материалы по ТП_2014/ЧГЭС/Реконструкция/Хозспособ/ХС_035</t>
  </si>
  <si>
    <t>5.2.36</t>
  </si>
  <si>
    <t xml:space="preserve">Реконструкция ВЛ-0,4 кВ от ТП-5199 гр.1. г.Челябинск, п. Новосинеглазово, ул. Лесная,96 </t>
  </si>
  <si>
    <t xml:space="preserve">Серебренников В.А. </t>
  </si>
  <si>
    <t>Обосновывающие материалы по ТП_2014/ЧГЭС/Реконструкция/Хозспособ/ХС_036</t>
  </si>
  <si>
    <t>5.2.37</t>
  </si>
  <si>
    <t>Обосновывающие материалы по ТП_2014/ЧГЭС/Реконструкция/Хозспособ/ХС_037</t>
  </si>
  <si>
    <t>5.2.38</t>
  </si>
  <si>
    <t>Реконструкция системы дистанционного сбора данных приборов учета электрической энергии СРЭС (инв. №168253), реконструция ТП-1145 (инв. №52747)</t>
  </si>
  <si>
    <t>ООО "Мороз и К"</t>
  </si>
  <si>
    <t>Обосновывающие материалы по ТП_2014/ЧГЭС/Реконструкция/Хозспособ/ХС_038</t>
  </si>
  <si>
    <t>5.2.39</t>
  </si>
  <si>
    <t>Реконструкция системы дистанционного сбора данных учета электрической энергии ЦРЭС (инв.№ 168252)</t>
  </si>
  <si>
    <t>ООО "Регион 74"</t>
  </si>
  <si>
    <t>Обосновывающие материалы по ТП_2014/ЧГЭС/Реконструкция/Хозспособ/ХС_039</t>
  </si>
  <si>
    <t>5.2.40</t>
  </si>
  <si>
    <t xml:space="preserve">Реконструкция ВЛ-0,4 кВ от ТП-5690 до объекта, расположенного по адресу: г. Челябинск, пересечение ул. Артема – а/д «Меридиан» </t>
  </si>
  <si>
    <t>ГСК №304</t>
  </si>
  <si>
    <t>Обосновывающие материалы по ТП_2014/ЧГЭС/Реконструкция/Хозспособ/ХС_040</t>
  </si>
  <si>
    <t>5.2.41</t>
  </si>
  <si>
    <t>Бондаренко А.В.</t>
  </si>
  <si>
    <t>Обосновывающие материалы по ТП_2014/ЧГЭС/Реконструкция/Хозспособ/ХС_041</t>
  </si>
  <si>
    <t>5.2.42</t>
  </si>
  <si>
    <t>Реконструкция ВЛ-0,4 кВ от ТП4127 до объекта, расположенного по адрес: г. Челябинск, ул. 1-ая Шагольская,5</t>
  </si>
  <si>
    <t>Цейзер Т.Х.</t>
  </si>
  <si>
    <t>Обосновывающие материалы по ТП_2014/ЧГЭС/Реконструкция/Хозспособ/ХС_042</t>
  </si>
  <si>
    <t>5.2.43</t>
  </si>
  <si>
    <t>Реконструкция кабельного вывода 0,4 кВ от ТП-4090 (инв. № 56105) в пролетах опор №11-14, ВЛ-0,4 кВ от ВЛ-0,4 кВ ТП-4090 до объекта, расположенного по адресу: г. Челябинск, пос. Мельзавод-2, №6-а</t>
  </si>
  <si>
    <t>Кокшаров А.А.</t>
  </si>
  <si>
    <t>Обосновывающие материалы по ТП_2014/ЧГЭС/Реконструкция/Хозспособ/ХС_043</t>
  </si>
  <si>
    <t>5.2.44</t>
  </si>
  <si>
    <t>Реконструкция кабельного вывода ВЛ-0,4 кВ от ТП-3505 (дисп. наименование – ВЛ-0,4 кВ от ТП-3505 гр.6) (инв. №53713) до объекта, расположенного по адресу: г. Челябинск, пер. Загорский, 2</t>
  </si>
  <si>
    <t>Поляков Е.С.</t>
  </si>
  <si>
    <t>Обосновывающие материалы по ТП_2014/ЧГЭС/Реконструкция/Хозспособ/ХС_044</t>
  </si>
  <si>
    <t>5.2.45</t>
  </si>
  <si>
    <t>Реконструкция ВЛ-0,4 КВ от ТП-5195 (кабельного вывода ВЛ 0,4 кВ от ТП 5195 г.Челябинск ул.Милосердия,5</t>
  </si>
  <si>
    <t>Исмаева Ю.Р.</t>
  </si>
  <si>
    <t>Обосновывающие материалы по ТП_2014/ЧГЭС/Реконструкция/Хозспособ/ХС_045</t>
  </si>
  <si>
    <t>5.2.46</t>
  </si>
  <si>
    <t>Реконструкция ВЛ-0,4 кВ от ТП-4117 (инв. № 56108) до объекта, расположенного по адресу: г. Челябинск, ул. Шершневская, 4</t>
  </si>
  <si>
    <t>Абузаров</t>
  </si>
  <si>
    <t>Обосновывающие материалы по ТП_2014/ЧГЭС/Реконструкция/Хозспособ/ХС_046</t>
  </si>
  <si>
    <t>5.2.47</t>
  </si>
  <si>
    <t>Реконструкция  ВЛ-0,4 кВ от ТП-3589 (инв. №53731) до объекта, расположенного по адресу: г. Челябинск, ул. Потемкина, 54</t>
  </si>
  <si>
    <t>Панова Н.Р.</t>
  </si>
  <si>
    <t>Обосновывающие материалы по ТП_2014/ЧГЭС/Реконструкция/Хозспособ/ХС_047</t>
  </si>
  <si>
    <t>5.2.48</t>
  </si>
  <si>
    <t>Реконструкция кабельного вывода ВЛ-0,4 кВ от ТП-3574 (дисп. наименование – ВЛ-0,4кВ от ТП-3574 гр. 3) (инв. № 53727)до объекта, расположенного по адресу: г. Челябинск, ул. Горького, 89</t>
  </si>
  <si>
    <t>Коротченкова Т.П.</t>
  </si>
  <si>
    <t>Обосновывающие материалы по ТП_2014/ЧГЭС/Реконструкция/Хозспособ/ХС_048</t>
  </si>
  <si>
    <t>5.2.49</t>
  </si>
  <si>
    <t>Реконструкция  ВКЛ-0,4 кВ ТП-1050 для электроснабжения объекта по адресу: г.Челябинск, ул.Курская, 12 Литер Б</t>
  </si>
  <si>
    <t>Добрынина С.А.</t>
  </si>
  <si>
    <t>Обосновывающие материалы по ТП_2014/ЧГЭС/Реконструкция/Хозспособ/ХС_049</t>
  </si>
  <si>
    <t>5.2.50</t>
  </si>
  <si>
    <t>Реконструкция ВЛ-0,4 кВ от ТП-4128 (инв. 55704) до объекта, расположенного по адресу: г. Челябинск, ул. Шагольская, 86</t>
  </si>
  <si>
    <t>Великорецкий А.И.</t>
  </si>
  <si>
    <t>Обосновывающие материалы по ТП_2014/ЧГЭС/Реконструкция/Хозспособ/ХС_050</t>
  </si>
  <si>
    <t>5.2.51</t>
  </si>
  <si>
    <t>Реконструкция ТП-3546 для объекта по адресу: г. Челябинск, ул. Сормовская, ГСК "Сплав", участок №5, Гаражи №265, 5-023</t>
  </si>
  <si>
    <r>
      <t xml:space="preserve">Климович А.А., </t>
    </r>
    <r>
      <rPr>
        <sz val="12"/>
        <rFont val="Times New Roman"/>
        <family val="1"/>
        <charset val="204"/>
      </rPr>
      <t>Шумаков А.А.</t>
    </r>
  </si>
  <si>
    <t>Обосновывающие материалы по ТП_2014/ЧГЭС/Реконструкция/Хозспособ/ХС_051</t>
  </si>
  <si>
    <t>5.2.52</t>
  </si>
  <si>
    <t>Реконструкция ВЛ-0,4кВ от ТП-3301 для объекта, расположенного по адресу г.Челябинск, ул.Бажова, 51</t>
  </si>
  <si>
    <t>Исагов Р.А.</t>
  </si>
  <si>
    <t>Обосновывающие материалы по ТП_2014/ЧГЭС/Реконструкция/Хозспособ/ХС_052</t>
  </si>
  <si>
    <t>5.2.53</t>
  </si>
  <si>
    <t>Реконструкция ВЛ- 0,4 кВ  от ТП-3318 гр. 10, расположенного по адресу: г.Челябинск, ул. Артиллерийская, ул. Ловина, ГСК №402, участок 4, гараж №11.</t>
  </si>
  <si>
    <t>Казеев Сергей Юрьевич</t>
  </si>
  <si>
    <t>Обосновывающие материалы по ТП_2014/ЧГЭС/Реконструкция/Хозспособ/ХС_053</t>
  </si>
  <si>
    <t>5.2.54</t>
  </si>
  <si>
    <t>Реконструкция  ВЛ-0,4кВ от ТП-5192 для электроснабжения объекта по адресу: г. Челябинск п.Сухомесово, ГСК-316</t>
  </si>
  <si>
    <t>ГСК 316</t>
  </si>
  <si>
    <t>Обосновывающие материалы по ТП_2014/ЧГЭС/Реконструкция/Хозспособ/ХС_054</t>
  </si>
  <si>
    <t>5.2.55</t>
  </si>
  <si>
    <t>Реконструкция ВЛ-0,4 кВ от ТП- 5190  гр.8 для электроснабжения объекта расположенного по адресу: г.Челябинск пос Сухомесово, уч. №83</t>
  </si>
  <si>
    <t>Касьянова Е.М</t>
  </si>
  <si>
    <t>Обосновывающие материалы по ТП_2014/ЧГЭС/Реконструкция/Хозспособ/ХС_055</t>
  </si>
  <si>
    <t>5.2.56</t>
  </si>
  <si>
    <t>Реконструкция ВКЛ 0,4 кВ от ТП-3576 гр. 2 для объекта, расположенного по адресу: г. Челябинск, ул. Линейная, 22а.</t>
  </si>
  <si>
    <t>6000009148</t>
  </si>
  <si>
    <t>Волошина С.Н.</t>
  </si>
  <si>
    <t>Обосновывающие материалы по ТП_2014/ЧГЭС/Реконструкция/Хозспособ/ХС_056</t>
  </si>
  <si>
    <t>5.2.57</t>
  </si>
  <si>
    <t>Реконструкция ТП-5675  (инв. № 54814), для электроснабжения объекта расположенного по адресу: г. Челябинск ул. Южный Бульвар, д.22,31, ул. Агалакова, д.15,17, ул. Коммунаров д.15,17, ул. Коммунаров д. 19,21.</t>
  </si>
  <si>
    <t>Обосновывающие материалы по ТП_2014/ЧГЭС/Реконструкция/Хозспособ/ХС_057</t>
  </si>
  <si>
    <t>5.2.58</t>
  </si>
  <si>
    <t>Реконструкция  ТП - 5780 для электроснабжения объекта расположенного по адресу: г. Челябинск ул.  Бугурусланская, ул. Цимлянская</t>
  </si>
  <si>
    <t>Обосновывающие материалы по ТП_2014/ЧГЭС/Реконструкция/Хозспособ/ХС_058</t>
  </si>
  <si>
    <t>5.2.59</t>
  </si>
  <si>
    <t>Реконструкция ВЛ 0,4 кВ от ТП-1050 1С гр. 1 для электроснабжения объекта по адресу: г. Челябинск, ул. Карагандинская, д.31</t>
  </si>
  <si>
    <t>Бородулин В.А.</t>
  </si>
  <si>
    <t>Обосновывающие материалы по ТП_2014/ЧГЭС/Реконструкция/Хозспособ/ХС_059</t>
  </si>
  <si>
    <t>5.2.60</t>
  </si>
  <si>
    <t>Реконструкция ВЛ-0,4 кВ от ТП-2496  для объекта, расположенного по адресу: пос. Шершни, СНТ "Родничок", уч. №55.</t>
  </si>
  <si>
    <t>6000009528</t>
  </si>
  <si>
    <t>Никифорова Е.А.</t>
  </si>
  <si>
    <t>Обосновывающие материалы по ТП_2014/ЧГЭС/Реконструкция/Хозспособ/ХС_060</t>
  </si>
  <si>
    <t>5.2.61</t>
  </si>
  <si>
    <t>Реконструкция  ТП- 5738 гр 3 для объекта расположенного по адресу: г. Челябинск ул. Энергетиков, 21-Б</t>
  </si>
  <si>
    <t>0468-Дтп</t>
  </si>
  <si>
    <t>ООО "Инвест-Строй"</t>
  </si>
  <si>
    <t>Обосновывающие материалы по ТП_2014/ЧГЭС/Реконструкция/Хозспособ/ХС_061</t>
  </si>
  <si>
    <t>5.2.62</t>
  </si>
  <si>
    <t>Реконструкция  КТПН-3402 (установка трансформаторов Т1 (инв.№57340), Т2 (инв. №57341)) для объекта, расположенного по адресу: г. Челябинск, пр.Победы - ул. Горького</t>
  </si>
  <si>
    <t>0866-1-0195-Дтп</t>
  </si>
  <si>
    <t>ЗАО "РОСАП"</t>
  </si>
  <si>
    <t>Обосновывающие материалы по ТП_2014/ЧГЭС/Реконструкция/Хозспособ/ХС_062</t>
  </si>
  <si>
    <t>5.2.63</t>
  </si>
  <si>
    <t>Реконструкция ВЛ-0,4 кВ от ТП 5195 гр 2 для электроснабжения объектов расположенных по адресу: г. Челябинск, по Сухомесово ул. 2я Отрадная, 174; Чернотальская, д.7</t>
  </si>
  <si>
    <t>6000009187; 6000009653</t>
  </si>
  <si>
    <t>16.07.2014; 30.09.2014</t>
  </si>
  <si>
    <t>Иванов А.О.; 
Солдаева О.Б.</t>
  </si>
  <si>
    <t>Обосновывающие материалы по ТП_2014/ЧГЭС/Реконструкция/Хозспособ/ХС_063</t>
  </si>
  <si>
    <t>5.2.64</t>
  </si>
  <si>
    <t>Реконструкция ВЛ-0,4 кВ от ТП-5192 гр 3 для объекта расположенного по адресу: г. Челябинск, п. Сухомесово уч №71</t>
  </si>
  <si>
    <t>Платонова С.Г.</t>
  </si>
  <si>
    <t>Обосновывающие материалы по ТП_2014/ЧГЭС/Реконструкция/Хозспособ/ХС_064</t>
  </si>
  <si>
    <t>5.2.65</t>
  </si>
  <si>
    <t>Реконструкция КЛ-0,4 кВ от ТП-1148 1 С гр. 7 для объекта, расположенного по адресу: г. Челябинск, квартал ул. Воровского, (у ж/дома №18 ул. Курчатова) Гараж-стоянка №1</t>
  </si>
  <si>
    <t>Филин В.В.</t>
  </si>
  <si>
    <t>Обосновывающие материалы по ТП_2014/ЧГЭС/Реконструкция/Хозспособ/ХС_065</t>
  </si>
  <si>
    <t>5.2.66</t>
  </si>
  <si>
    <t>Реконструкция ВЛ-0,4 кВ ТП-1160 1С гр.2 для электроснабжения объекта по адресу: г. Челябинск, ул. Московская, д.26</t>
  </si>
  <si>
    <t>Байдацкая Л.П.</t>
  </si>
  <si>
    <t>Обосновывающие материалы по ТП_2014/ЧГЭС/Реконструкция/Хозспособ/ХС_066</t>
  </si>
  <si>
    <t>5.2.67</t>
  </si>
  <si>
    <t>Реконструкцмя ВЛ 0,4 кВ (ТП-5195) гр.1 для электроснабжения  объекта расположенного по адресу: г. Челябинск, п. Сухомесово ул. Адлерская, д. 28 (стр.)</t>
  </si>
  <si>
    <t>Жабкин С.П.</t>
  </si>
  <si>
    <t>Обосновывающие материалы по ТП_2014/ЧГЭС/Реконструкция/Хозспособ/ХС_067</t>
  </si>
  <si>
    <t>5.2.68</t>
  </si>
  <si>
    <t>Реконструкция ВЛ 0,4 кВ от ТП-3592 гр. 2 для объекта, расположенного по адресу: г. Челябинск, ул. Никопольская/Верхоянская, д.16/10.</t>
  </si>
  <si>
    <t>Этитеен И.И.</t>
  </si>
  <si>
    <t>Обосновывающие материалы по ТП_2014/ЧГЭС/Реконструкция/Хозспособ/ХС_068</t>
  </si>
  <si>
    <t>5.2.69</t>
  </si>
  <si>
    <t>Реконструкция ВКЛ-0,4 кВ от ТП-1050  для объекта по адресу: г. Челябинск, ул. Златоустовская, 72</t>
  </si>
  <si>
    <t>Жильчикова Т.И.</t>
  </si>
  <si>
    <t>Обосновывающие материалы по ТП_2014/ЧГЭС/Реконструкция/Хозспособ/ХС_069</t>
  </si>
  <si>
    <t>5.2.70</t>
  </si>
  <si>
    <t>Реконструкция ВЛ-0,4 кВ от ТП-5198 для объектов расположенных по адресу: г. Челябинск, п.Сухомесово, ул. Крестьянская, д.2, д.2А (уч.2)</t>
  </si>
  <si>
    <t>Обосновывающие материалы по ТП_2014/ЧГЭС/Реконструкция/Хозспособ/ХС_070</t>
  </si>
  <si>
    <t>Миронова З.Ш., Миронов Т.А., Миронов П.А., Миронов А.В.</t>
  </si>
  <si>
    <t>5.2.71</t>
  </si>
  <si>
    <t>Реконструкция ВЛ-0,4 кВ от ТП-5190 (инв. №166997) для объекта, расположенного по адресу: г. Челябинск, ул. Местная, 94</t>
  </si>
  <si>
    <t>Акулич М.В.</t>
  </si>
  <si>
    <t>Обосновывающие материалы по ТП_2014/ЧГЭС/Реконструкция/Хозспособ/ХС_071</t>
  </si>
  <si>
    <t>5.2.72</t>
  </si>
  <si>
    <t>Реконструкция кабельного вывода 0,4 кВ от ТП1422, ул.Силикатная, 64</t>
  </si>
  <si>
    <t>Обосновывающие материалы по ТП_2014/ЧГЭС/Реконструкция/Хозспособ/ХС_072</t>
  </si>
  <si>
    <t>5.2.73</t>
  </si>
  <si>
    <t>Реконструкция ВЛ-0,4 КВ от ТП-1081  (инв. № 52596) для объекта по адресу: г. Челябинск, ул.Красных Зорь, 26/ Сосновская, 21</t>
  </si>
  <si>
    <t>Иванцова С.В.</t>
  </si>
  <si>
    <t>Обосновывающие материалы по ТП_2014/ЧГЭС/Реконструкция/Хозспособ/ХС_073</t>
  </si>
  <si>
    <t>5.2.74</t>
  </si>
  <si>
    <t>Реконструкция ВЛ-0,4кВ от КТПН-5190 (инв.№166997) до объекта, расположенного по адресу г.Челябинск, ул. Чернотальская,53</t>
  </si>
  <si>
    <t>Еременко О.А.</t>
  </si>
  <si>
    <t>Обосновывающие материалы по ТП_2014/ЧГЭС/Реконструкция/Хозспособ/ХС_074</t>
  </si>
  <si>
    <t>5.2.75</t>
  </si>
  <si>
    <t>Реконструкция ВЛ-0,4 кВ ТП-2069 для электроснабжения объекта по адресу: г. Челябинск, ул. Герцена,26</t>
  </si>
  <si>
    <t>Калинин А.С.</t>
  </si>
  <si>
    <t>Обосновывающие материалы по ТП_2014/ЧГЭС/Реконструкция/Хозспособ/ХС_075</t>
  </si>
  <si>
    <t>5.2.76</t>
  </si>
  <si>
    <t>Реконструкция ВКЛ-0,4 кВ ТП- 3398 гр.4 для объекта, расположенного по адресу: г. Челябинск, ул. Катерная, 86</t>
  </si>
  <si>
    <t>Кривоногов В.Ю., Кривоногова Г.П.</t>
  </si>
  <si>
    <t>Обосновывающие материалы по ТП_2014/ЧГЭС/Реконструкция/Хозспособ/ХС_076</t>
  </si>
  <si>
    <t>5.2.77</t>
  </si>
  <si>
    <t>Реконструкция ВКЛ-0,4 кВ от ТП-3325 (инв. №53663) для объекта, расположенного по адроесу: г. Челябинск, ул. Южноуральская, 5А</t>
  </si>
  <si>
    <t>Стариков Н.А.</t>
  </si>
  <si>
    <t>Обосновывающие материалы по ТП_2014/ЧГЭС/Реконструкция/Хозспособ/ХС_077</t>
  </si>
  <si>
    <t>5.2.78</t>
  </si>
  <si>
    <t>ВЛ-0,4 кВ от опоры №9 ВЛ-0,4кВ от ТП-205</t>
  </si>
  <si>
    <t>Сухов Ю.Н.</t>
  </si>
  <si>
    <t>Обосновывающие материалы по ТП_2014/ЧГЭС/Реконструкция/Хозспособ/ХС_078</t>
  </si>
  <si>
    <t>Реестр поставки материалов для реализации технологического присоединения, 
выполняемых хозяйственным способом в 2014 году</t>
  </si>
  <si>
    <t>Стоимость договора (тыс. руб. с НДС)</t>
  </si>
  <si>
    <t>6000009038</t>
  </si>
  <si>
    <t>Поставка материалов</t>
  </si>
  <si>
    <t>6000009807</t>
  </si>
  <si>
    <t>Поставка СИЗ</t>
  </si>
  <si>
    <t>ООО Торговый дом "Авангард"</t>
  </si>
  <si>
    <t>7451330854</t>
  </si>
  <si>
    <t>6000009808</t>
  </si>
  <si>
    <t>Посавка кабеля КВВГ 10*2,5</t>
  </si>
  <si>
    <t>6100023438</t>
  </si>
  <si>
    <t>Поставка ТМЦ для ТП</t>
  </si>
  <si>
    <t>ООО «Технострой»</t>
  </si>
  <si>
    <t>7448165470</t>
  </si>
  <si>
    <t>110/01/2014</t>
  </si>
  <si>
    <t>Поставка материалов по тех. присоединени</t>
  </si>
  <si>
    <t>/110/13/2014</t>
  </si>
  <si>
    <t>Поставка ТМЦ по тех.пр.(метизы,провод ПВ</t>
  </si>
  <si>
    <t>110/20/2014</t>
  </si>
  <si>
    <t>Поставка муфт кабельных</t>
  </si>
  <si>
    <t>110/21/2014</t>
  </si>
  <si>
    <t>Поставка крепежа</t>
  </si>
  <si>
    <t>110/22/2014</t>
  </si>
  <si>
    <t>Поставка рубильников РПС</t>
  </si>
  <si>
    <t>110/23/2014</t>
  </si>
  <si>
    <t>Поставка кирпича М200</t>
  </si>
  <si>
    <t>110/24/2014</t>
  </si>
  <si>
    <t>Поставка щитов с мон-ой панелью</t>
  </si>
  <si>
    <t>2014-0088</t>
  </si>
  <si>
    <t>Поставка эл.изделий для ТП 1 кв.2014 год</t>
  </si>
  <si>
    <t>2014-4875</t>
  </si>
  <si>
    <t>Получение клещей натяжных НК-20</t>
  </si>
  <si>
    <t>4956</t>
  </si>
  <si>
    <t>Поставка ЩМП-02</t>
  </si>
  <si>
    <t>ООО "ТД"УСЭК"</t>
  </si>
  <si>
    <t>6686042732</t>
  </si>
  <si>
    <t>668601001</t>
  </si>
  <si>
    <t>ОМТО/ЧЭ/2014-9/211/А-14</t>
  </si>
  <si>
    <t>Покупка лин.изоляторов(фарфор)</t>
  </si>
  <si>
    <t>АО "ЮАИЗ"</t>
  </si>
  <si>
    <t>6164235725</t>
  </si>
  <si>
    <t>745450001</t>
  </si>
  <si>
    <t>ОМТО/ЧЭ/2014-10/212/А-14</t>
  </si>
  <si>
    <t>Покупка подв.стекл.изоляторов</t>
  </si>
  <si>
    <t>ОМТО/ЧЭ/2014-13</t>
  </si>
  <si>
    <t>Поставка ЖБИ ТП 1 кв. 2014г.</t>
  </si>
  <si>
    <t>ОМТО/ЧЭ/2014-17</t>
  </si>
  <si>
    <t>ОМТО/ЧЭ/2014-24</t>
  </si>
  <si>
    <t>Поставка арматуры СИП</t>
  </si>
  <si>
    <t>ОМТО/ЧЭ/2014-14</t>
  </si>
  <si>
    <t>Покупка силового кабеля 6-10(20)кВ</t>
  </si>
  <si>
    <t>ООО "Кабелькомплект"</t>
  </si>
  <si>
    <t>5907053740</t>
  </si>
  <si>
    <t>590701001</t>
  </si>
  <si>
    <t>ОМТО/ЧЭ/2014-27</t>
  </si>
  <si>
    <t>ООО "Камский кабель"</t>
  </si>
  <si>
    <t>5904184047</t>
  </si>
  <si>
    <t>590150001</t>
  </si>
  <si>
    <t>ОМТО/ЧЭ/2014-29</t>
  </si>
  <si>
    <t>Поставка энерголеса ТП 1 кв. 2014г.</t>
  </si>
  <si>
    <t>ОМТО/ЧЭ/2014-37</t>
  </si>
  <si>
    <t>ОМТО/ЧЭ/2014-36</t>
  </si>
  <si>
    <t>Покупка неизолированного провода</t>
  </si>
  <si>
    <t>ОМТО/ЧЭ/2014-35</t>
  </si>
  <si>
    <t>Поставка опор СВ ТП 1 кв.2014г.</t>
  </si>
  <si>
    <t>ОМТО/ЧЭ/2014-40</t>
  </si>
  <si>
    <t>Поставка прочих (отделка) ТП 1 кв. 14г.</t>
  </si>
  <si>
    <t>ОМТО/ЧЭ/2014-41</t>
  </si>
  <si>
    <t>Поставка инструмента ТП 1 кв.2014г.</t>
  </si>
  <si>
    <t>ОМТО/ЧЭ/2014-46</t>
  </si>
  <si>
    <t>Поставка металла ТП 1 кв. 2014г.</t>
  </si>
  <si>
    <t>ОМТО/ЧЭ/2014-58</t>
  </si>
  <si>
    <t>ОМТО/ЧЭ/2014-59</t>
  </si>
  <si>
    <t>Покупка линейн.изолят.(фарфор)</t>
  </si>
  <si>
    <t>ОМТО/ЧЭ/2014-57</t>
  </si>
  <si>
    <t>Покупка линейн.армат.и гасит.вибрации</t>
  </si>
  <si>
    <t>ОМТО/ЧЭ/2014-65</t>
  </si>
  <si>
    <t>Поставка кабельных муфт</t>
  </si>
  <si>
    <t>ОАО "ЗЭТА"</t>
  </si>
  <si>
    <t>5405340660</t>
  </si>
  <si>
    <t>543301001</t>
  </si>
  <si>
    <t>ОМТО/ЧЭ/2014-55</t>
  </si>
  <si>
    <t>Поставка прочих (отделка) ТП 2 кв. 14г.</t>
  </si>
  <si>
    <t>ОМТО/ЧЭ/2014-50</t>
  </si>
  <si>
    <t>Поставка кирпича</t>
  </si>
  <si>
    <t>ОМТО/ЧЭ/2014-66</t>
  </si>
  <si>
    <t>Поставка прочих СИЗ ТП 2 кв.</t>
  </si>
  <si>
    <t>ООО  "УРЦСЗ"</t>
  </si>
  <si>
    <t>6670398268</t>
  </si>
  <si>
    <t>ОМТО/ЧЭ/2014-72</t>
  </si>
  <si>
    <t>Поставка электронных счетчиков</t>
  </si>
  <si>
    <t>ООО "Энергомера-Урал"</t>
  </si>
  <si>
    <t>6678017250</t>
  </si>
  <si>
    <t>667801001</t>
  </si>
  <si>
    <t>ОМТО/ЧЭ/2014-76</t>
  </si>
  <si>
    <t>ООО "СанМарин"</t>
  </si>
  <si>
    <t>6315651624</t>
  </si>
  <si>
    <t>631501001</t>
  </si>
  <si>
    <t>ОМТО/ЧЭ/2014-77</t>
  </si>
  <si>
    <t>Поставка прочих (припой,свинец) ТП 2 кв.</t>
  </si>
  <si>
    <t>ЗАО "Кромэкс Плюс"</t>
  </si>
  <si>
    <t>7802109735</t>
  </si>
  <si>
    <t>781401001</t>
  </si>
  <si>
    <t>ОМТО/ЧЭ/2014-82</t>
  </si>
  <si>
    <t>Покупка трансф-ов тока 6-35 кВ</t>
  </si>
  <si>
    <t>ОАО "СЗТТ"</t>
  </si>
  <si>
    <t>6658017928</t>
  </si>
  <si>
    <t>665801001</t>
  </si>
  <si>
    <t>ОМТО/ЧЭ/2014-84</t>
  </si>
  <si>
    <t>ООО "Промэко"</t>
  </si>
  <si>
    <t>5410131623</t>
  </si>
  <si>
    <t>541001001</t>
  </si>
  <si>
    <t>ОМТО/ЧЭ/2014-88</t>
  </si>
  <si>
    <t>ООО "Челтелекабель"</t>
  </si>
  <si>
    <t>7447187344</t>
  </si>
  <si>
    <t>ОМТО/ЧЭ/2014-89</t>
  </si>
  <si>
    <t>Покупка разъединителей ТП 2 кв.</t>
  </si>
  <si>
    <t>ООО "ТЭМЗ"</t>
  </si>
  <si>
    <t>ОМТО/ЧЭ/2014-92</t>
  </si>
  <si>
    <t>Поставка щебня, песка 1 пол 14г.ТП</t>
  </si>
  <si>
    <t>ОМТО/ЧЭ/2014-75</t>
  </si>
  <si>
    <t>Поставка опор СВ ТП 2 кв. 2014г.</t>
  </si>
  <si>
    <t>ОМТО/ЧЭ/2014-93</t>
  </si>
  <si>
    <t>Поставка кирпича, цемента ТП 2 кв.14г.</t>
  </si>
  <si>
    <t>ОМТО/ЧЭ/2014-98</t>
  </si>
  <si>
    <t>ОМТО/ЧЭ/2014-99</t>
  </si>
  <si>
    <t>ОМТО/ЧЭ/2014-80</t>
  </si>
  <si>
    <t>Покупка энерголеса ТП 2 кв. 2014г.</t>
  </si>
  <si>
    <t>ЗАО ПГ  "Проминдустрия"</t>
  </si>
  <si>
    <t>7826740795</t>
  </si>
  <si>
    <t>781001001</t>
  </si>
  <si>
    <t>ОМТО/ЧЭ/2014-64</t>
  </si>
  <si>
    <t>Поставка ЖБИ ТП 2 кв. 2014г.</t>
  </si>
  <si>
    <t>ОМТО/ЧЭ/2014-105</t>
  </si>
  <si>
    <t>Покупка неизолированного провода ТП 2 кв</t>
  </si>
  <si>
    <t>ОМТО/ЧЭ/2014-106</t>
  </si>
  <si>
    <t>Покупка силового кабеля ТП 2 кв.</t>
  </si>
  <si>
    <t>ОМТО/ЧЭ/2014-110</t>
  </si>
  <si>
    <t>Поставка общепр.оборуд. и инструм.ТП 2кв</t>
  </si>
  <si>
    <t>ОМТО/ЧЭ/2014-111</t>
  </si>
  <si>
    <t>Поставка интервальных счетчиков</t>
  </si>
  <si>
    <t>ООО "Корум Трейдинг"</t>
  </si>
  <si>
    <t>7702531823</t>
  </si>
  <si>
    <t>772101001</t>
  </si>
  <si>
    <t>ОМТО/ЧЭ/2014-109</t>
  </si>
  <si>
    <t>Поставка металла ТП 2 кв.2014г.</t>
  </si>
  <si>
    <t>ОМТО/ЧЭ/2014-114</t>
  </si>
  <si>
    <t>Поставка ОПН-10 кВ</t>
  </si>
  <si>
    <t>ЗАО "Полимер-Аппарат"</t>
  </si>
  <si>
    <t>7838002312</t>
  </si>
  <si>
    <t>783801001</t>
  </si>
  <si>
    <t>ОМТО/ЧЭ/2014-116</t>
  </si>
  <si>
    <t>ООО "ТД "УНКОМТЕХ"</t>
  </si>
  <si>
    <t>668543001</t>
  </si>
  <si>
    <t>ОМТО/ЧЭ/2014-117</t>
  </si>
  <si>
    <t>ООО "ЭнергоПартнер"</t>
  </si>
  <si>
    <t>7451343170</t>
  </si>
  <si>
    <t>ОМТО/ЧЭ/2014-118</t>
  </si>
  <si>
    <t>ОМТО/ЧЭ/2014-119</t>
  </si>
  <si>
    <t>Поставка общепр.оборуд. и инструм.ТП 3кв</t>
  </si>
  <si>
    <t>ООО "Мировой инструмент"</t>
  </si>
  <si>
    <t>5903069281</t>
  </si>
  <si>
    <t>590501001</t>
  </si>
  <si>
    <t>ОМТО/ЧЭ/2014-124</t>
  </si>
  <si>
    <t>ОМТО/ЧЭ/2014-128</t>
  </si>
  <si>
    <t>Поставка подвесных полимерных изоляторов</t>
  </si>
  <si>
    <t>АО "Энеръгия+21"</t>
  </si>
  <si>
    <t>7424004347</t>
  </si>
  <si>
    <t>ОМТО/ЧЭ/2014-129</t>
  </si>
  <si>
    <t>АО "Энергомера"</t>
  </si>
  <si>
    <t>2635133470</t>
  </si>
  <si>
    <t>263550001</t>
  </si>
  <si>
    <t>ОМТО/ЧЭ/2014-120</t>
  </si>
  <si>
    <t>Поставка щебня, песка ТП 3 кв. 2014г.</t>
  </si>
  <si>
    <t>ОМТО/ЧЭ/2014-121</t>
  </si>
  <si>
    <t>Поставка прочих (отделка) ТП 3 кв.2014г.</t>
  </si>
  <si>
    <t>ОМТО/ЧЭ/2014-127</t>
  </si>
  <si>
    <t>Поставка металла ТП 3 кв.2014г.</t>
  </si>
  <si>
    <t>ОМТО/ЧЭ/2014-126</t>
  </si>
  <si>
    <t>Поставка провода СИП ТП 3 кв. 2014г.</t>
  </si>
  <si>
    <t>ОМТО/ЧЭ/2014-132</t>
  </si>
  <si>
    <t>Поставка изоляторов</t>
  </si>
  <si>
    <t>ОМТО/ЧЭ/2014-133</t>
  </si>
  <si>
    <t>Поставка линейной арматуры</t>
  </si>
  <si>
    <t>ОМТО/ЧЭ/2014-122</t>
  </si>
  <si>
    <t>Поставка энерголеса ТП 3 кв. 2014г.</t>
  </si>
  <si>
    <t>ОМТО/ЧЭ/2014-125</t>
  </si>
  <si>
    <t>Поставка опор типа СВ ТП 3 кв. 2014г.</t>
  </si>
  <si>
    <t>ОМТО/ЧЭ/2014-138</t>
  </si>
  <si>
    <t>Поставка арматуры к СИП</t>
  </si>
  <si>
    <t>ОМТО/ЧЭ/2014-144</t>
  </si>
  <si>
    <t>ОАО "Ростовдонконтракт"</t>
  </si>
  <si>
    <t>6164102524</t>
  </si>
  <si>
    <t>616401001</t>
  </si>
  <si>
    <t>ОМТО/ЧЭ/2014-147</t>
  </si>
  <si>
    <t>ОМТО/ЧЭ/2014-149</t>
  </si>
  <si>
    <t>Поставка измерительных и прочих приборов</t>
  </si>
  <si>
    <t>ООО "ЭнергоКурс"</t>
  </si>
  <si>
    <t>6659220947</t>
  </si>
  <si>
    <t>ОМТО/ЧЭ/2014-150</t>
  </si>
  <si>
    <t>Поставка неиз. провода Есаулка</t>
  </si>
  <si>
    <t>ОМТО/ЧЭ/2014-145</t>
  </si>
  <si>
    <t>Поставка неиз. провода ТП 3кв.2014г.</t>
  </si>
  <si>
    <t>ОМТО/ЧЭ/2014-156</t>
  </si>
  <si>
    <t>Поставка генераторов ИПР 2014г.</t>
  </si>
  <si>
    <t>ОМТО/ЧЭ/2014-161</t>
  </si>
  <si>
    <t>Поставка шкафов учета</t>
  </si>
  <si>
    <t>ООО "Завод ЭлТи"</t>
  </si>
  <si>
    <t>3128042232</t>
  </si>
  <si>
    <t>312801001</t>
  </si>
  <si>
    <t>ОМТО/ЧЭ/2014-166</t>
  </si>
  <si>
    <t>Поставка линейных изоляторов (фарфор)</t>
  </si>
  <si>
    <t>ООО "ЮИК"</t>
  </si>
  <si>
    <t>7424032866</t>
  </si>
  <si>
    <t>ОМТО/ЧЭ/2014-11</t>
  </si>
  <si>
    <t>Покупка разъединителей 6-110кВ</t>
  </si>
  <si>
    <t>ОМТО/ЧЭ/2014-23</t>
  </si>
  <si>
    <t>Покупка шкафов учета для ТП</t>
  </si>
  <si>
    <t>ООО "ЦФЭР  Сибирь Энерго"</t>
  </si>
  <si>
    <t>2225134624</t>
  </si>
  <si>
    <t>222501001</t>
  </si>
  <si>
    <t>ОМТО/ЧЭ/2014-30</t>
  </si>
  <si>
    <t>Покупка разъед.(в т.ч. разъед./предохр.)</t>
  </si>
  <si>
    <t>ОМТО/ЧЭ/2014-31</t>
  </si>
  <si>
    <t>Покупка вакуумных выключ.6-20 кВ</t>
  </si>
  <si>
    <t>ООО "Таврида Электрик Урал"</t>
  </si>
  <si>
    <t>6660149343</t>
  </si>
  <si>
    <t>744843001</t>
  </si>
  <si>
    <t>ОМТО/ЧЭ/2014-51</t>
  </si>
  <si>
    <t>Покупка КТП,МТП ТП 2 кв.</t>
  </si>
  <si>
    <t>ЗАО "Энергопродукт"</t>
  </si>
  <si>
    <t>5902814783</t>
  </si>
  <si>
    <t>ОМТО/ЧЭ/2014-81</t>
  </si>
  <si>
    <t>Покупка силовых трансф-ов 6-20 кВ</t>
  </si>
  <si>
    <t>ЗАО "ЭнергоТехПроект"</t>
  </si>
  <si>
    <t>6319171724</t>
  </si>
  <si>
    <t>631901001</t>
  </si>
  <si>
    <t>ОМТО/ЧЭ/2014-102</t>
  </si>
  <si>
    <t>Покупка КТП,МТП ТП 2 кв.2014г.</t>
  </si>
  <si>
    <t>ОМТО/ЧЭ/2014-113</t>
  </si>
  <si>
    <t>ОМТО/ЧЭ/2014-123</t>
  </si>
  <si>
    <t>Поставка КТП</t>
  </si>
  <si>
    <t>ОМТО/ЧЭ/2014-130</t>
  </si>
  <si>
    <t>Поставка силовых трансформаторов</t>
  </si>
  <si>
    <t/>
  </si>
  <si>
    <t>Сырвачева Светлана Георгиевна (серия 7504 номер 504709)</t>
  </si>
  <si>
    <t>Трушина Надежда Анатольевна (серия 5303 номер 715812)</t>
  </si>
  <si>
    <t>Иванников Виктор Николаевич (серия 75 03 номер 097028)</t>
  </si>
  <si>
    <t>ООО "общество с ограниченной ответственностью  "Регион""</t>
  </si>
  <si>
    <t>Чернякова  Мария Вячеславовна (серия 7503 номер 286604)</t>
  </si>
  <si>
    <t>МБУ "Администрация Сосновского муниципального района"</t>
  </si>
  <si>
    <t>Федеральное Государственное Унитарное Предприятие "Российская телевизионная и радиовещательная сеть"</t>
  </si>
  <si>
    <t>ПАО "Ростелеком"</t>
  </si>
  <si>
    <t>Юсупов Альберт Ринатович (серия 7511 номер 993698)</t>
  </si>
  <si>
    <t>ООО "ЛУКОЙЛ-Уралнефтепродукт"</t>
  </si>
  <si>
    <t>Выдрин Сергей Александрович (серия 7507 номер 215986)</t>
  </si>
  <si>
    <t>ООО "Т2 Мобайл"</t>
  </si>
  <si>
    <t>Худоногов Сергей Владимирович (серия 7523 номер 195655)</t>
  </si>
  <si>
    <t>Мусаев Каиргалей Каербекович (серия 7513 номер 304344)</t>
  </si>
  <si>
    <t>Ульянов Александр Владимирович (серия 7518 номер 246192)</t>
  </si>
  <si>
    <t>Султанов Александр Ильсурович (серия 7514 номер 613983)</t>
  </si>
  <si>
    <t>Рябов Андрей Вадимович (серия 7504 номер 227981)</t>
  </si>
  <si>
    <t>Уланов Игорь Александрович (серия 7523 номер 001101)</t>
  </si>
  <si>
    <t>Славков Владислав Олегович (серия 75 18 номер 019262)</t>
  </si>
  <si>
    <t>Адаев Алексей Сергеевич (серия 7520 номер 516014)</t>
  </si>
  <si>
    <t>Керелюк Вадим Филиппович (серия 75 13 номер 433849)</t>
  </si>
  <si>
    <t>Зайцев Артем Валерьевич (серия 7507 номер 142638)</t>
  </si>
  <si>
    <t>Димитренко Людмила Николаевна (серия 7505 номер 667859)</t>
  </si>
  <si>
    <t>Ващенко Павел Владимирович (серия 7504 номер 542331)</t>
  </si>
  <si>
    <t>ООО "Орион"</t>
  </si>
  <si>
    <t>Зарипова Галина Хамитовна (серия 7504 номер 196851)</t>
  </si>
  <si>
    <t>МУП "МУНИЦИПАЛЬНОЕ УНИТАРНОЕ ПРЕДПРИЯТИЕ «Карабашское коммунальное предприятие»"</t>
  </si>
  <si>
    <t>Пронов Сергей Юрьевич (серия 7521 номер 690107)</t>
  </si>
  <si>
    <t>Зеленцов Андрей Алексеевич (серия 7513 номер 305414)</t>
  </si>
  <si>
    <t>Зингареев Сергей Русланович (серия 7510 номер 899115)</t>
  </si>
  <si>
    <t>АО "Национальная Башенная Компания"</t>
  </si>
  <si>
    <t>Сладковская Ольга Александровна</t>
  </si>
  <si>
    <t>Шнырев Михаил Викторович (серия 7504 номер 459015)</t>
  </si>
  <si>
    <t>ГБУ "Министерство дорожного хозяйства и транспорта Челябинской области"</t>
  </si>
  <si>
    <t>Параскун Александр Юрьевич</t>
  </si>
  <si>
    <t>Пряхин Евгений Валерьевич (серия 7505 номер 761707)</t>
  </si>
  <si>
    <t>Галеева Гольсара Мулложановна (серия 7503 номер 817252)</t>
  </si>
  <si>
    <t>АО "Газпром газораспределение Челябинск" Филиал в г.Копейске</t>
  </si>
  <si>
    <t>Соколов Андрей Васильевич (серия 7518 номер 196951)</t>
  </si>
  <si>
    <t>Юкаев Александр Викторович (серия 7504 номер 551832)</t>
  </si>
  <si>
    <t>Курьятов Ян Владимирович (серия 7519 номер 498229)</t>
  </si>
  <si>
    <t>ИП Султанов Александр Ильсурович</t>
  </si>
  <si>
    <t>Бахарев Денис Юрьевич (серия 7501 номер 857236)</t>
  </si>
  <si>
    <t>ООО СЗ "Жилгражданстрой"</t>
  </si>
  <si>
    <t>АО "Акционерное общество "Первая Башенная Компания""</t>
  </si>
  <si>
    <t>Паринцев Андрей Александрович (серия 7513 номер 333177)</t>
  </si>
  <si>
    <t>Томин Константин Валерьевич (серия 7521 номер 749190)</t>
  </si>
  <si>
    <t>АО "Акционерное общество "Челябинское рыбоводное хозяйство""</t>
  </si>
  <si>
    <t>Мезенцев Николай Александрович (серия 7522 номер 951193)</t>
  </si>
  <si>
    <t>ГКУ ""ОГКУ Челябинскавтодор""</t>
  </si>
  <si>
    <t>Завьялов Дмитрий Сергеевич (серия 5721 номер 127265)</t>
  </si>
  <si>
    <t>Никулин Сергей Валерьевич (серия 7504 номер 350503)</t>
  </si>
  <si>
    <t>Байдерина Елена Александровна (серия 7512 номер 071826)</t>
  </si>
  <si>
    <t>Саночкина Екатерина Сергеевна (серия 7504 номер 205196)</t>
  </si>
  <si>
    <t>Питель Наталья Сергеевна (серия 7510 номер 856815)</t>
  </si>
  <si>
    <t>Петракова Ирина Владимировна (серия 7513 номер 297176)</t>
  </si>
  <si>
    <t>Юриков Сергей Анатольевич (серия 7512 номер 111309)</t>
  </si>
  <si>
    <t>Кузнецова Елена Юрьевна (серия 7510 номер 760435)</t>
  </si>
  <si>
    <t>Локтионов Сергей Геннадьевич (серия 7516 номер 893035)</t>
  </si>
  <si>
    <t>Гончарова Яна Равилевна (серия 7512 номер 149851)</t>
  </si>
  <si>
    <t>ГКУ "Управление строительства и инженерной инфраструктуры администрации Красноармейского муниципального района"</t>
  </si>
  <si>
    <t>ИП Эшматов Шахбоз Нозирджонович</t>
  </si>
  <si>
    <t>ООО "Общество с ограниченной ответственностью фирма "Интерсвязь""</t>
  </si>
  <si>
    <t>Даниленко Павел Викторович (серия 7512 номер 219321)</t>
  </si>
  <si>
    <t>Евдокимов Сергей Анатольевич (серия 7521 номер 694801)</t>
  </si>
  <si>
    <t>Корчагин Сергей Игоревич</t>
  </si>
  <si>
    <t>Апонасенко Светлана Геннадьевна (серия 7516 номер 874149)</t>
  </si>
  <si>
    <t>Лучников Александр Анатольевич (серия 7519 номер 374780)</t>
  </si>
  <si>
    <t>Черных Елена Алексеевна (серия 7503 номер 944318)</t>
  </si>
  <si>
    <t>ИП Питель Наталья Сергеевна</t>
  </si>
  <si>
    <t>АО "Почта России"</t>
  </si>
  <si>
    <t>Спадарь Виталий Сергеевич (серия 7504 номер 231190)</t>
  </si>
  <si>
    <t>Ярулина Анастасия Игоревна (серия 6508 номер 498411)</t>
  </si>
  <si>
    <t>Сексясов Константин Владимирович (серия 75 21 номер 683865)</t>
  </si>
  <si>
    <t>Телелюхина Яна Валерьевна (серия 7510 номер 761187)</t>
  </si>
  <si>
    <t>Централизованная религиозная организация - "Региональное духовное управление мусульман Челябинской области в составе Центрального духовного управления</t>
  </si>
  <si>
    <t>Менщикова Елена Николаевна (серия 7516 номер 902650)</t>
  </si>
  <si>
    <t>ПАО " Публичное Акционерное Общество  "Сбербанк России""</t>
  </si>
  <si>
    <t>Пейс Виталий Викторович (серия 7504 номер 134343)</t>
  </si>
  <si>
    <t>Абрашкина Татьяна Евгеньевна (серия 7504 номер 590939)</t>
  </si>
  <si>
    <t>Куштаева Аяна Конспековна (серия 7513 номер 387178)</t>
  </si>
  <si>
    <t>Миронкова Раиса Викторовна (серия 7504 номер 570341)</t>
  </si>
  <si>
    <t>ГОСУДАРСТВЕННОЕ БЮДЖЕТНОЕ УЧРЕЖДЕНИЕ ЗДРАВООХРАНЕНИЯ "РАЙОННАЯ БОЛЬНИЦА С. АГАПОВКА""</t>
  </si>
  <si>
    <t>ООО "Общество с ограниченно ответственностью Развитие"</t>
  </si>
  <si>
    <t>Низамов Наиль Шафигуллович</t>
  </si>
  <si>
    <t>Лопатин Константин Александрович (серия 7504 номер 182845)</t>
  </si>
  <si>
    <t>МКУ "Муниципальное учреждение Копейского городского округа "Городская служба заказчика""</t>
  </si>
  <si>
    <t>Валеев Борис Юрьевич (серия 7520 номер 552745)</t>
  </si>
  <si>
    <t>ИП Сергиенко Людмила Владимировна</t>
  </si>
  <si>
    <t>Шмакова Наталья Николаевна (серия 7519 номер 373934)</t>
  </si>
  <si>
    <t>МКУ "Управление инженерной инфраструктуры администрации Ашинского муниципального района"</t>
  </si>
  <si>
    <t>Шумкова Гюзель Шамиловна (серия 7511 номер 972450)</t>
  </si>
  <si>
    <t>МКУ "Администрация Миасского сельского поселения"</t>
  </si>
  <si>
    <t>Шагивалеева Наиля Гальмитовна (серия 7519 номер 499162)</t>
  </si>
  <si>
    <t>ООО Строительная компания Мир</t>
  </si>
  <si>
    <t>Милых Александр Владимирович (серия 7504 номер 248345)</t>
  </si>
  <si>
    <t>Пичугин Сергей Сергеевич (серия 7505 номер 668878)</t>
  </si>
  <si>
    <t>ИП Шумских Денис Константинович</t>
  </si>
  <si>
    <t>Казанцев Леонид Андреевич (серия 7508 номер 253147)</t>
  </si>
  <si>
    <t>Городов Иван Александрович (серия 7504 номер 330235)</t>
  </si>
  <si>
    <t>Государственное бюджетное учреждение здравоохранения Районная больница" г.Верхнеуральск</t>
  </si>
  <si>
    <t>Дерхо Ирина Вилебальдовна (серия 7502 номер 458076)</t>
  </si>
  <si>
    <t>ИП Сурхиев Муджибулло Бобиевич</t>
  </si>
  <si>
    <t>Лебедев Алексей Геннадьевич (серия 6515 номер 139936)</t>
  </si>
  <si>
    <t>Красноперов Михаил Александрович (серия 7520 номер 540485)</t>
  </si>
  <si>
    <t>Ярулин Эдуард Михайлович (серия 7514 номер 589082)</t>
  </si>
  <si>
    <t>Лопухов  Ярослав Анатольевич (серия 7505 номер 919351)</t>
  </si>
  <si>
    <t>Хисаметдинова Альфира Бареевна (серия 0914 номер 469661)</t>
  </si>
  <si>
    <t>Закирова Валия Мухамедьяновна (серия 7522 номер 952804)</t>
  </si>
  <si>
    <t>Булатов Александр Григорьевич (серия 7504 номер 586758)</t>
  </si>
  <si>
    <t>Обвинцев Николай Александрович (серия 7507 номер 155884)</t>
  </si>
  <si>
    <t>Белоус Алёна Леонидовна (серия 7521 номер 820149)</t>
  </si>
  <si>
    <t>Николаец Ольга Александровна (серия 7517 номер 978583)</t>
  </si>
  <si>
    <t>Тюрин Антон Юрьевич (серия 7510 номер 861789)</t>
  </si>
  <si>
    <t>Елисеев Леонид Сергеевич (серия 7508 номер 226924)</t>
  </si>
  <si>
    <t>МАКАРОВ ЕВГЕНИЙ ИВАНОВИЧ (серия 75 02 номер 841309)</t>
  </si>
  <si>
    <t>Миронков Денис Александрович (серия 7510 номер 789888)</t>
  </si>
  <si>
    <t>Сагателян Хачатур Меликсетович (серия 7518 номер 188085)</t>
  </si>
  <si>
    <t>ИП Кириллов Олег Анатольевич</t>
  </si>
  <si>
    <t>Сорока Александр Михайлович (серия 7518 номер 010185)</t>
  </si>
  <si>
    <t>Волкова Надежда Александровна (серия 3711 номер 442943)</t>
  </si>
  <si>
    <t>Исламов Ринат Талипович (серия 7508 номер 426021)</t>
  </si>
  <si>
    <t>Ярыгин Владимир Викторович (серия 7508 номер 462893)</t>
  </si>
  <si>
    <t>Ячина Алина Владимировна (серия 7503 номер 754867)</t>
  </si>
  <si>
    <t>Степанов Александр Андреевич</t>
  </si>
  <si>
    <t>Климинченко Артур Иванович (серия 75 12 номер 010091)</t>
  </si>
  <si>
    <t>Галимов Жамиль Сибагатуллович (серия 7516 номер 844893)</t>
  </si>
  <si>
    <t>Администрация Дербишевского сельского поселения</t>
  </si>
  <si>
    <t>Слободчиков Сергей  Геннадьевич (серия 7508 номер 224129)</t>
  </si>
  <si>
    <t>Мительман Семен Аркадьевич (серия 7597 номер 093401)</t>
  </si>
  <si>
    <t>Мусаев Игбал Мамед Оглы (серия 7018 номер 829178)</t>
  </si>
  <si>
    <t>Карпова Мария Анатольевна (серия 7507 номер 149397)</t>
  </si>
  <si>
    <t>Согомонян Завен Аршавирович (серия 7512 номер 064447)</t>
  </si>
  <si>
    <t>Козлова Татьяна Ивановна (серия 7504 номер 567759)</t>
  </si>
  <si>
    <t>ООО "ОБЩЕСТВО С ОГРАНИЧЕННОЙ ОТВЕТСТВЕННОСТЬЮ СТРОИТЕЛЬНАЯ КОМПАНИЯ "ПОКРОВСКИЙ""</t>
  </si>
  <si>
    <t>Демидовец Сергей Александрович (серия 7523 номер 131979)</t>
  </si>
  <si>
    <t>Муртодин Данис Рафизович (серия 7519 номер 453964)</t>
  </si>
  <si>
    <t>АО "УФПС по челябинской области АО Почта России"</t>
  </si>
  <si>
    <t>ООО СП "Русское зерно"</t>
  </si>
  <si>
    <t>Роднова Екатерина Александровна (серия 4623 номер 322691)</t>
  </si>
  <si>
    <t>МБУ "Администрация Есаульского сельского поселения"</t>
  </si>
  <si>
    <t>Вятчинов Сергей Федорович (серия 7508 номер 316644)</t>
  </si>
  <si>
    <t>Кулектинов Артур Тимурович (серия 7504 номер 336170)</t>
  </si>
  <si>
    <t>Бочкарев Павел Леонидович (серия 7518 номер 094432)</t>
  </si>
  <si>
    <t>Якубенко Сергей Валерьевич (серия 7507 номер 125403)</t>
  </si>
  <si>
    <t>Гредусов Вадим Владимирович (серия 7509 номер 651489)</t>
  </si>
  <si>
    <t>Михайлов Дмитрий Сергеевич (серия 7507 номер 136121)</t>
  </si>
  <si>
    <t>Гречухин Александр Владимирович (серия 7512 номер 155446)</t>
  </si>
  <si>
    <t>ИП Рахметов Жамол Абдуллаевич</t>
  </si>
  <si>
    <t>ИП Гладских Татьяна Юрьевна</t>
  </si>
  <si>
    <t>МУ "Администрация Сарафановского сельского поселения</t>
  </si>
  <si>
    <t>Плешков Сергей Михайлович (серия 6515 номер 065020)</t>
  </si>
  <si>
    <t>ЗАО "Ламинарные системы"</t>
  </si>
  <si>
    <t>Корешков Тимофей Михайлович (серия 7504 номер 286835)</t>
  </si>
  <si>
    <t>Захарова Светлана Викторовна (серия 7518 номер 161674)</t>
  </si>
  <si>
    <t>МБУ "АДМИНИСТРАЦИЯ ПАВЛОВСКОГО СЕЛЬСКОГО ПОСЕЛЕНИЯ БРЕДИНСКОГО МУНИЦИПАЛЬНОГО РАЙОНА ЧЕЛЯБИНСКОЙ ОБЛАСТИ"</t>
  </si>
  <si>
    <t>Нестерова Наталья Сергеевна (серия 7513 номер 414046)</t>
  </si>
  <si>
    <t>Позолотина Татьяна Ивановна (серия 7515 номер 752958)</t>
  </si>
  <si>
    <t>Керусенко Григорий Викторович (серия 7522 номер 844844)</t>
  </si>
  <si>
    <t>Тарабаева Наталья Николаевна (серия 7507 номер 119193)</t>
  </si>
  <si>
    <t>Юдин Виталий Анатольевич (серия 7524 номер 250220)</t>
  </si>
  <si>
    <t>МКУ "Администрация Магнитского городского поселения"</t>
  </si>
  <si>
    <t>Администрация Рымникского сельского поселения Брединского муниципального района Челябинской области</t>
  </si>
  <si>
    <t>Берсенева Олеся Анатольевна (серия 7514 номер 576104)</t>
  </si>
  <si>
    <t>Лесун Денис Владимирович (серия 7524 номер 956275)</t>
  </si>
  <si>
    <t>Родионова Наталья Владимировна (серия 7522 номер 856500)</t>
  </si>
  <si>
    <t>ИНО "Еткульский Районный союз потребительских обществ"</t>
  </si>
  <si>
    <t>Карпова Кристина  Витальевна  (серия 7518 номер 191285)</t>
  </si>
  <si>
    <t>Желтоухов Александр Васильевич (серия 7521 номер 824188)</t>
  </si>
  <si>
    <t>Ахметов Вадим Фасхитдинович (серия 7510 номер 737137)</t>
  </si>
  <si>
    <t>Гурбанов Ирзан Ибрагим оглы (серия 7520 номер 607083)</t>
  </si>
  <si>
    <t>Морозов Александр Сергеевич (серия 7508 номер 449844)</t>
  </si>
  <si>
    <t>Хайрутдинова Екатерина Наилевна (серия 7515 номер 727434)</t>
  </si>
  <si>
    <t>Маматкулов Аслиддин Тохирович (серия 7519 номер 417722)</t>
  </si>
  <si>
    <t>Оганисян Самвел Грачяевич  (серия 7508 номер 359550)</t>
  </si>
  <si>
    <t>Минеев  Василий Васильевич (серия 7515 номер 667609)</t>
  </si>
  <si>
    <t>МУП "Муниципальное унитарное предприятие Кунашакского района по рыборазведению и рыболовству "Балык""</t>
  </si>
  <si>
    <t>ООО "Теплоснабжающая компания-7"</t>
  </si>
  <si>
    <t>ПАО "Ашинский металлургический завод"</t>
  </si>
  <si>
    <t>Цыганок Антон Владимирович (серия 7504 номер 493455)</t>
  </si>
  <si>
    <t>Колобанов Егор Сергеевич (серия 7518 номер 136961)</t>
  </si>
  <si>
    <t>Шуляков Сергей Юрьевич (серия 7515 номер 625778)</t>
  </si>
  <si>
    <t>МБУ "Администрация Брединского сельского поселения Брединского муниципального района Челябинской области "</t>
  </si>
  <si>
    <t>МКУ "УПРАВЛЕНИЕ ПО ЖИЛИЩНО - КОММУНАЛЬНОМУ ХОЗЯЙСТВУ, СТРОИТЕЛЬСТВУ И ЭНЕРГООБЕСПЕЧЕНИЮ АДМИНИСТРАЦИИ КУНАШАКСКОГО МУНИЦИПАЛЬНОГО РАЙОНА"</t>
  </si>
  <si>
    <t>МБУ "Администрация Агаповского сельского поселения"</t>
  </si>
  <si>
    <t>Егошина  Елизавета  Андреевна  (серия 7518 номер 295706)</t>
  </si>
  <si>
    <t>Областное Государственное Казенное Учреждение Челябинской области"Центр обработки вызовов Системы 112-Безопасный регион"</t>
  </si>
  <si>
    <t>ИП Сазонов Владимир Александрович</t>
  </si>
  <si>
    <t>Администрация Янгельского сельского поселения</t>
  </si>
  <si>
    <t>Дайнес Виктория  Витальевна (серия 7520 номер 541257)</t>
  </si>
  <si>
    <t>БОНДАРЕНКО АЛЕКСЕЙ АЛЕКСАНДРОВИЧ (серия 7508 номер 463238)</t>
  </si>
  <si>
    <t>Рахматуллин Ильдар Уралович (серия 7518 номер 209897)</t>
  </si>
  <si>
    <t>Саидов Фарход Абдукаримович (серия 7521 номер 481908)</t>
  </si>
  <si>
    <t>АО "Газпром газораспределение Челябинск" филиал в г. Кыштыме</t>
  </si>
  <si>
    <t>Лобов Евгений Дмитриевич (серия 7514 номер 514378)</t>
  </si>
  <si>
    <t>ИП Звездаков Алексей Николаевич</t>
  </si>
  <si>
    <t>Беллер Андрей Александрович (серия 7504 номер 273737)</t>
  </si>
  <si>
    <t>ГКУ "Областное Государственное Казенное Учреждение "Челябоблинвестстрой""</t>
  </si>
  <si>
    <t>Красноперова Елена Александровна (серия 7508 номер 459621)</t>
  </si>
  <si>
    <t>ИП Удалов Артём Алексеевич</t>
  </si>
  <si>
    <t>Бакин Валерий Николаевич (серия 7513 номер 333367)</t>
  </si>
  <si>
    <t>Воронин Александр Петрович (серия 7504 номер 508198)</t>
  </si>
  <si>
    <t>МКУ "Администрация Увельского сельского поселения Увельского муниципального  района Челябинской области"</t>
  </si>
  <si>
    <t>Управление жилищно-коммунального хозяйства и инженерной инфраструктуры администрации Троицкого муниципального района</t>
  </si>
  <si>
    <t>Администрация Урукульского сельского поселения</t>
  </si>
  <si>
    <t>Миронков Александр Владимирович (серия 7503 номер 991069)</t>
  </si>
  <si>
    <t>Джураев Рашиджон Джапарович (серия 7521 номер 756894)</t>
  </si>
  <si>
    <t>ООО УРАЛЬСКАЯ БАШЕННАЯ КОМПАНИЯ</t>
  </si>
  <si>
    <t>Габбасов Роберт Рифкатуллович (серия 7504 номер 560935)</t>
  </si>
  <si>
    <t>Григорян Рузанна Айказовна (серия 7512 номер 064471)</t>
  </si>
  <si>
    <t>Виноградов Дмитрий Петрович (серия 7518 номер 186952)</t>
  </si>
  <si>
    <t>МКУ "Администрация Сухореченского сельского поселения"</t>
  </si>
  <si>
    <t>Челябинская обл, Сосновский р-н</t>
  </si>
  <si>
    <t>456518, Челябинская обл, Сосновский р-н, д. Ключевка</t>
  </si>
  <si>
    <t>0, Челябинская обл, Сосновский р-н</t>
  </si>
  <si>
    <t>456602, Челябинская обл, г. Копейск, ул. Линейная, дом № 14</t>
  </si>
  <si>
    <t>456660, Челябинская обл, Красноармейский р-н</t>
  </si>
  <si>
    <t>454000, Челябинская обл, г. Копейск</t>
  </si>
  <si>
    <t>454000, Челябинская обл, Сосновский р-н</t>
  </si>
  <si>
    <t>454000, Челябинская обл, р-н Сосновский</t>
  </si>
  <si>
    <t>454000, Челябинская обл, Челябинская область, р-н Сосновский, д Ключи, Западный планировочный район</t>
  </si>
  <si>
    <t>0, Челябинская обл, Челябинская область, Сосновский район, 7,7 км на юго-восток от центра с. Кременкуль</t>
  </si>
  <si>
    <t>0, Челябинская обл, Сосновский район</t>
  </si>
  <si>
    <t>0, Челябинская обл, р-н Сосновский</t>
  </si>
  <si>
    <t>0, Челябинская обл, Челябинская область, р-н Сосновский</t>
  </si>
  <si>
    <t>456501, Челябинская обл, Сосновский р-н, с. Кременкуль</t>
  </si>
  <si>
    <t>456501, Челябинская обл, Сосновский район</t>
  </si>
  <si>
    <t>454000, Челябинская обл, Сосновский район</t>
  </si>
  <si>
    <t>0, Челябинская обл, Челябинская область, Сосновский район</t>
  </si>
  <si>
    <t>456501, Челябинская обл, Сосновский р-н</t>
  </si>
  <si>
    <t>0, Челябинская обл, Российская Федерация, Челябинская область, Сосновский район. Участок находится примерно в 4.5 км по направлению на юг от ориентира. Ориентир с Кременкуль.</t>
  </si>
  <si>
    <t>456518, Челябинская обл, Сосновский р-н, д. Ключи</t>
  </si>
  <si>
    <t>0, Челябинская обл, р-н Сосновский, 1,17 км по направлению на северо-восток от центра д. Ключи</t>
  </si>
  <si>
    <t>456000, Челябинская обл, Сосновский р-н</t>
  </si>
  <si>
    <t>456000, Челябинская обл, Сосновский район</t>
  </si>
  <si>
    <t>456688, Челябинская обл, г. Копейск, п. Заозерный</t>
  </si>
  <si>
    <t>456510, Челябинская обл, Сосновский р-н</t>
  </si>
  <si>
    <t>0, Челябинская обл, Челябинская область, Сосновский р-н, д. Ключи, Западный планировочный район</t>
  </si>
  <si>
    <t>0, Челябинская обл, Челябинская область, р-н Сосновский, д. Ключи, Западный планировочный район</t>
  </si>
  <si>
    <t>0, Челябинская обл, Сосновский район, п. Новый Кременкуль</t>
  </si>
  <si>
    <t>0, Челябинская обл, Челябинская область Сосновский район</t>
  </si>
  <si>
    <t>456000, Челябинская обл, Сосновский р-н, с. Кременкуль</t>
  </si>
  <si>
    <t>456000, Челябинская обл,  Сосновский район</t>
  </si>
  <si>
    <t>0, Челябинская обл, Челябинская область, Сосновский район, село Кременкуль</t>
  </si>
  <si>
    <t>0, Челябинская обл, Челябинская область, Сосновский район.</t>
  </si>
  <si>
    <t>0, Челябинская обл, Челябинская область, р-н Сосновский, участок б/н</t>
  </si>
  <si>
    <t>0, Челябинская обл, Челябинская область, р-н Сосновский, 1280 м по направлению на северо-восток от центра д. Ключи и 4070 м по направлению на юго-запад от южной окраины д. Бухарино, расположенного за пределами участка</t>
  </si>
  <si>
    <t>0, Челябинская обл, Сосновский р-н, с. Кременкуль</t>
  </si>
  <si>
    <t>456600, Челябинская обл, г. Копейск, п. Заозерный</t>
  </si>
  <si>
    <t>0, Челябинская обл, Челябинская область , Сосновский район</t>
  </si>
  <si>
    <t>456510, Челябинская обл, р-н Сосновский</t>
  </si>
  <si>
    <t>0, Челябинская обл, Челябинская область, Сосновский р-н</t>
  </si>
  <si>
    <t>456600, Челябинская обл, г. Копейск</t>
  </si>
  <si>
    <t>454084, Челябинская обл, г. Челябинск, пр-кт. Победы, дом № 159</t>
  </si>
  <si>
    <t>0, Челябинская обл, Сосновский район, деревня Ключи</t>
  </si>
  <si>
    <t>Челябинская обл, г. Миасс, п. Ленинск</t>
  </si>
  <si>
    <t>0, Челябинская обл, р-н Сосновский, д Ключи, Западный планировочный район</t>
  </si>
  <si>
    <t>0, Челябинская обл, Челябинская область, р-н Сосновский, 7,7 км на юго-восток от центра с. Кременкуль</t>
  </si>
  <si>
    <t>0, Челябинская обл, Челябинская обл., Сосновский р-н</t>
  </si>
  <si>
    <t>0, Челябинская обл, Российская Федерация, Челябинская область, район Сосновский,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</si>
  <si>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0, Челябинская обл, Челябинская область, р-н Сосновский, д Ключи, Западный планировочный район</t>
  </si>
  <si>
    <t>457040, Челябинская обл, г. Южноуральск, ул. Спортивная, дом № 27</t>
  </si>
  <si>
    <t>0, Челябинская обл, Сосновский район, д. Малиновка</t>
  </si>
  <si>
    <t>456510, Челябинская обл, Сосновский р-н, д. Осиновка</t>
  </si>
  <si>
    <t>0, Челябинская обл, Челябинская область, Сосновский район,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</si>
  <si>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456510, Челябинская обл, район Сосновский,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</si>
  <si>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0, Челябинская обл, Челябинская область, р-н Сосновский, д.Ключи, Западный планировочный район</t>
  </si>
  <si>
    <t>0, Челябинская обл, Российская Федерация, Челябинская область, Сосновский район, деревня Осиновка, по гп ЗАО СПФ СИЖ</t>
  </si>
  <si>
    <t>456510, Челябинская обл, р-н Сосновский, участок б/н</t>
  </si>
  <si>
    <t>456510, Челябинская обл, Сосновский район</t>
  </si>
  <si>
    <t>Челябинская обл, Чебаркульский р-н</t>
  </si>
  <si>
    <t>0, Челябинская обл, Челябинская область, Аргаяшский р-н</t>
  </si>
  <si>
    <t>456510, Челябинская обл, р-н Сосновский, 1280 м по направлению на северо-восток от центра д. Ключи и 4070 м по направлению на юго-запад от южной окраины д. Бухарино, расположенного за пределами участка</t>
  </si>
  <si>
    <t>456510, Челябинская обл, р-н Сосновский, д Ключи, Западный планировочный район</t>
  </si>
  <si>
    <t>0, Челябинская обл, Челябинская область, р-н Сосновский, АОЗТ "Архангельское"</t>
  </si>
  <si>
    <t>0, Челябинская обл, Челябинская область, Сосновский район, деревня Осиновка, по гп ЗАО СПФ СИЖ</t>
  </si>
  <si>
    <t>0, Челябинская обл, Красноармейский район</t>
  </si>
  <si>
    <t>0, Челябинская обл, Область Челябинская, Район Сосновский, Деревня Ключи, Западный планировочный район</t>
  </si>
  <si>
    <t>0, Челябинская обл, Челябинская область, р-н Сосновский, п Полевой, ул Центральная, д 17</t>
  </si>
  <si>
    <t>0, Челябинская обл, Российская Федерация, Челябинская область, Сосновский район</t>
  </si>
  <si>
    <t>0, Челябинская обл, Челябинская область, Сосновский район, д. Ключи, Западный планировочный район</t>
  </si>
  <si>
    <t>0, Челябинская обл, Челябинская область, Красноармейский район</t>
  </si>
  <si>
    <t>456510, Челябинская обл, район Сосновский</t>
  </si>
  <si>
    <t>0, Челябинская обл, Сосновский район, д.Ключи, Западный планировочный район</t>
  </si>
  <si>
    <t>0, Челябинская обл, Челябинская область, р-н Сосновский, участок находится примерно в 2 км по направлению на восток от д. Ключи</t>
  </si>
  <si>
    <t>0, Челябинская обл, Сосновский р-н, 740 м на северо-восток от п. Прудный</t>
  </si>
  <si>
    <t>456510, Челябинская обл, Челябинская область, р-н Сосновский</t>
  </si>
  <si>
    <t>0, Челябинская обл, Челябинская область, район Сосновский</t>
  </si>
  <si>
    <t>0, Челябинская обл, Челябинская область, р-н Красноармейский, п Луговой, расположенный примерно 7700 м по направлению на северо-запад</t>
  </si>
  <si>
    <t>454000, Челябинская обл, г. Челябинск, ул. Университетская Набережная</t>
  </si>
  <si>
    <t>456510, Челябинская обл, Сосновский р-н, д. Малиновка</t>
  </si>
  <si>
    <t>456510, Челябинская обл,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Е.Н.</t>
  </si>
  <si>
    <t>454138, Челябинская обл, г. Челябинск, ул. Волховская, дом № 73</t>
  </si>
  <si>
    <t>0, Челябинская обл, Челябинская область, Красноармейский р-н, в 200 метрах северо-западнее п Лазурный с северной стороны коллективного сада</t>
  </si>
  <si>
    <t>456014, Челябинская обл, Ашинский р-н, г. Аша, ул. Зеленая, дом № 47</t>
  </si>
  <si>
    <t>0, Челябинская обл, Челябинская область Сосновский район севернее дер Шигаево</t>
  </si>
  <si>
    <t>456510, Челябинская обл, Сосновский р-н, д. Ключи, Западный планировочный район</t>
  </si>
  <si>
    <t>0, Челябинская обл, р-н Варненский, с Варна, пер Ленинский, д 10б/1</t>
  </si>
  <si>
    <t>0, Челябинская обл, Челябинская обл, р-н Красноармейский, в 500 м от восточной окраины д. Круглое, южнее полевой дороги</t>
  </si>
  <si>
    <t>456001, Челябинская обл, Ашинский р-н, п. Ук, ул. Луговая, дом № 9</t>
  </si>
  <si>
    <t>0, Челябинская обл, Челябинская область, р-н Сосновский, примерно в 5,3 км на юго-восток от д. Медиак</t>
  </si>
  <si>
    <t>0, Челябинская обл, Челябинская область, р-н Каслинский, в 2 км к северо-западу от с. Воскресенское, загородный комплекс "Сунгуль"</t>
  </si>
  <si>
    <t>Челябинская обл, г. Миасс</t>
  </si>
  <si>
    <t>0, Челябинская обл, Российская Федерация, Челябинская область, район Сосновский, 700 м на северо-восток от п. Прудный</t>
  </si>
  <si>
    <t>456510, Челябинская обл, р-н Сосновский, д. Ключи, Западный планировочный район</t>
  </si>
  <si>
    <t>0, Челябинская обл, Челябинская область, Сосновский район, д Ключи</t>
  </si>
  <si>
    <t>0, Челябинская обл, Российская Федерация, Челябинская область, район Сосновский</t>
  </si>
  <si>
    <t>0, Челябинская обл, р-н. Сосновский электроподстанция с. Б. Харлуши, Участок находится примерно в 2.70 км, по направлению на восток от ориентира</t>
  </si>
  <si>
    <t>0, Челябинская обл, Местоположение установлено относительно ориентира, расположенного за пределами участка. Ориентир центр д. Моховички. Участок находится примерно в 2950 м, по направлению на запад от ориентира. Почтовый адрес ориентира: Челябинская область, р-н Сосновский.</t>
  </si>
  <si>
    <t>0, Челябинская обл, Сосновский р-н, 700 м на северо-восток от п. Прудный</t>
  </si>
  <si>
    <t>0, Челябинская обл, Сосновский район, с. Кременкуль</t>
  </si>
  <si>
    <t>0, Челябинская обл, Челябинская область, р-н Сосновский, участок находится примерно в 2 км по направлению на восток от д. Ключи.</t>
  </si>
  <si>
    <t>454000, Челябинская обл, Красноармейский р-н, п Луговой</t>
  </si>
  <si>
    <t>0, Челябинская обл, Российская федерация, Челябинская область, Сосновский район</t>
  </si>
  <si>
    <t>0, Челябинская обл, Челябинская область Сосновский район д. Шигаево</t>
  </si>
  <si>
    <t>0, Челябинская обл, Челябинская область, Сосновский район, с Кременкуль</t>
  </si>
  <si>
    <t>Челябинская обл, Чебаркульский р-н, д. Верхние Караси, ул. 1-ая Озерная, дом № 7</t>
  </si>
  <si>
    <t>0, Челябинская обл, район Аргаяшский, поселок Ишалино, железнодорожная станция, улица Зеленая, дом 16</t>
  </si>
  <si>
    <t>456518, Челябинская обл, Сосновский р-н, д. Ключи, Западный планировочный район</t>
  </si>
  <si>
    <t>0, Челябинская обл, Челябинская область, р-н Сосновский, с/п Кременкульское, с. Большие Харлуши</t>
  </si>
  <si>
    <t>Челябинская обл, Агаповский район</t>
  </si>
  <si>
    <t>Челябинская обл,  Агаповский район</t>
  </si>
  <si>
    <t>0, Челябинская обл, Сосновский район, п. Саргазы</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</si>
  <si>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</si>
  <si>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456509, Челябинская обл, Сосновский р-н, д. Осиновка</t>
  </si>
  <si>
    <t>456043, Челябинская обл, г. Усть-Катав, ул. Центральная, дом № 42А</t>
  </si>
  <si>
    <t>Челябинская обл, Чебаркульский р-н, д. Малково, б-р. Малборо, участок № 11</t>
  </si>
  <si>
    <t>0, Челябинская обл, Челябинская обл., Сосновский р-н, д. Осиновка, по гп ЗАО СПФ СИЖ</t>
  </si>
  <si>
    <t>0, Челябинская обл, Челябинская обл., Красноармейский р-н, на поле № 100 правее дер. Круглое, с северной стороны, граничащий с д. Круглое</t>
  </si>
  <si>
    <t>456510, Челябинская обл, Местоположение установлено относительно ориентира, расположенного за пределами участка.Ориентир пос.Саргазы.Участок находится примерно в 1500 м, по направлению на северо-восток от ориентира. Почтовый адрес ориентира: Челябинская область, р-н. Сосновский</t>
  </si>
  <si>
    <t>0, Челябинская обл, Челябинская область, р-н Сосновский, Установлено относительно ориентира, расположенного за пределами участка. Ориентир от д. Кайгородово. Участок находится примерно в 1500 м от ориентира по направлению на юг. Почтовый адрес ориентира: Челябинская область, Сосновский район</t>
  </si>
  <si>
    <t>Челябинская обл, г. Миасс, п. Тургояк</t>
  </si>
  <si>
    <t>0, Челябинская обл, Челябинская область, г. Копейск</t>
  </si>
  <si>
    <t>0, Челябинская обл, Челябинская область, район Сосновский,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</si>
  <si>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0, Челябинская обл, Челябинская область, р-н Сосновский, д. Ключевка</t>
  </si>
  <si>
    <t>0, Челябинская обл, Челябинская область, р-н Сосновский, д Осиновка</t>
  </si>
  <si>
    <t>0, Челябинская обл, Сосновский район, село Большие Харлуши</t>
  </si>
  <si>
    <t>0, Челябинская обл, Челябинская область, р-н Сосновский, с. Кременкуль</t>
  </si>
  <si>
    <t>0, Челябинская обл, Кунашакский район, с.Сары</t>
  </si>
  <si>
    <t>0, Челябинская обл, Челябинская область, р-н Сосновский, примерно в 0,68 км по направлению на серево-восток от ориентира центр дер. Ключи и в 4,72 км по направлению на юго-запад от ориентира центр дер. Бухарино</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</si>
  <si>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Долгодеревенское.</t>
  </si>
  <si>
    <t>0, Челябинская обл, г. Магнитогорск</t>
  </si>
  <si>
    <t>0, Челябинская обл, Российская Федерация, Челябинская область, р-н Сосновский</t>
  </si>
  <si>
    <t>457100, Челябинская обл, г. Троицк, ул. Красноармейская, дом № 49</t>
  </si>
  <si>
    <t>0, Челябинская обл, р-н Кунашакский, с. Сары</t>
  </si>
  <si>
    <t>454077, Челябинская обл, г. Челябинск, ул. Мамина, дом № 15</t>
  </si>
  <si>
    <t>456958, Челябинская обл, Кусинский р-н, с. Медведевка, ул. Братьев Емельяновых, дом № 18</t>
  </si>
  <si>
    <t>0, Челябинская обл, р-н Каслинский, в 2 км к северо-западу от с. Воскресенское, загородный комплекс "Сунгуль"</t>
  </si>
  <si>
    <t>0, Челябинская обл, Челябинская область, р-н Кунашакский, с Сары</t>
  </si>
  <si>
    <t>0, Челябинская обл, Челябинская обл, р-н Аргаяшский, д Крутолапова, юго-западная часть квартала</t>
  </si>
  <si>
    <t>Челябинская обл, Ашинский р-н, г. Аша, ул.Александра Невского, в 27м на юго-запад от дома №2, в границах кадастрового квартала 74:03:1024035</t>
  </si>
  <si>
    <t>Челябинская обл, Саткинский р-н, п. Зюраткуль, ул. Главная, участок № 24</t>
  </si>
  <si>
    <t>456302, Челябинская обл, г. Миасс, ул. Казымовой, дом № 21</t>
  </si>
  <si>
    <t>0, Челябинская обл, Челябинская облдасть, Красноармейский район, д Круглое, 500 м севернее д. Круглое справа от автодороги Челябинск-Аэропорт</t>
  </si>
  <si>
    <t>456507, Челябинская обл, Сосновский р-н, п. Полевой, ул. Земляничная, дом № 3</t>
  </si>
  <si>
    <t>456470, Челябинская обл, Уйский р-н, с. Уйское, ул. Балмасова, дом № 29, квартира 2</t>
  </si>
  <si>
    <t>456940, Челябинская обл, Кусинский р-н, г. Куса, ул. Кленовая, дом № 13</t>
  </si>
  <si>
    <t>ПО Центральные ЭС</t>
  </si>
  <si>
    <t>ПО Челябинские городские ЭС</t>
  </si>
  <si>
    <t>ПО Златоустовские ЭС</t>
  </si>
  <si>
    <t>ПО Троицкие ЭС</t>
  </si>
  <si>
    <t>ПО Магнитогорские ЭС</t>
  </si>
  <si>
    <t>74:36:0501011:22</t>
  </si>
  <si>
    <t>74:19:0801002:2734</t>
  </si>
  <si>
    <t>74:30:0802002:369</t>
  </si>
  <si>
    <t>74:19:0702003:432</t>
  </si>
  <si>
    <t>74:19:0302001:297</t>
  </si>
  <si>
    <t>74:19:0801002:741</t>
  </si>
  <si>
    <t>74:34:1600005:16</t>
  </si>
  <si>
    <t>74:19:0501001:1387</t>
  </si>
  <si>
    <t>74:03:1013005:15</t>
  </si>
  <si>
    <t>74:05:0900094:5</t>
  </si>
  <si>
    <t>74:19:0801002:1411</t>
  </si>
  <si>
    <t>74:13:0602001:77</t>
  </si>
  <si>
    <t>74:19:1202008:281</t>
  </si>
  <si>
    <t>74:19:2001001:566</t>
  </si>
  <si>
    <t>74:36:0706001:1057</t>
  </si>
  <si>
    <t>74:14:0501003:27</t>
  </si>
  <si>
    <t>74:36:0203028:51</t>
  </si>
  <si>
    <t>74:18:1103005:9</t>
  </si>
  <si>
    <t>74:22:3503007:540</t>
  </si>
  <si>
    <t>74:36:0715003:406</t>
  </si>
  <si>
    <t>74:36:0706001:1033</t>
  </si>
  <si>
    <t>74:20:0000000:2172</t>
  </si>
  <si>
    <t>Сосновский РЭС</t>
  </si>
  <si>
    <t>Красноармейский РЭС</t>
  </si>
  <si>
    <t>Советский РЭС</t>
  </si>
  <si>
    <t>Курчатовский РЭС</t>
  </si>
  <si>
    <t>Каслинский РЭС</t>
  </si>
  <si>
    <t>Еткульский РЭС</t>
  </si>
  <si>
    <t>Челябинский РЭС</t>
  </si>
  <si>
    <t>Центральный РЭС</t>
  </si>
  <si>
    <t>Уйский РЭС</t>
  </si>
  <si>
    <t>Нязепетровский РЭС</t>
  </si>
  <si>
    <t>Кыштымский РЭС</t>
  </si>
  <si>
    <t>Миасский РЭС</t>
  </si>
  <si>
    <t>Чебаркульский РЭС</t>
  </si>
  <si>
    <t>Кунашакский РЭС</t>
  </si>
  <si>
    <t>Юрюзанский РЭС</t>
  </si>
  <si>
    <t>Ленинский РЭС</t>
  </si>
  <si>
    <t>Копейский РЭС</t>
  </si>
  <si>
    <t>Увельский РЭС</t>
  </si>
  <si>
    <t>Аргаяшский РЭС</t>
  </si>
  <si>
    <t>Еманжелинский РЭС</t>
  </si>
  <si>
    <t>Кусинский РЭС</t>
  </si>
  <si>
    <t>Тракторозаводский РЭС</t>
  </si>
  <si>
    <t>Златоустовский городской РЭС</t>
  </si>
  <si>
    <t>Саткинский РЭС</t>
  </si>
  <si>
    <t>Троицкий РЭС</t>
  </si>
  <si>
    <t>Уфалейский РЭС</t>
  </si>
  <si>
    <t>Пластовский РЭС</t>
  </si>
  <si>
    <t>Верхнеуральский РЭС</t>
  </si>
  <si>
    <t>Октябрьский РЭС</t>
  </si>
  <si>
    <t>Кизильский РЭС</t>
  </si>
  <si>
    <t>Агаповский РЭС</t>
  </si>
  <si>
    <t>Карталинский РЭС</t>
  </si>
  <si>
    <t>Варненский РЭС</t>
  </si>
  <si>
    <t>Чесменский РЭС</t>
  </si>
  <si>
    <t>Нагайбакский РЭС</t>
  </si>
  <si>
    <t>Брединский РЭС</t>
  </si>
  <si>
    <t>74:34:1002048:44</t>
  </si>
  <si>
    <t>Строительство ответвления от опоры ВЛ- 0,4 кВ, прибора учета, Челябинская обл., Каслинский р-н</t>
  </si>
  <si>
    <t>Строительство ответвления от опоры ВЛ- 0,4 кВ, прибора учета, Челябинская обл., Сосновский р-н, п. Саккулово, ул. Садовая</t>
  </si>
  <si>
    <t>Строительство ответвления от опоры ВЛ- 0,4 кВ, прибора учета, Челябинская обл., Сосновский р-н, д. Большое Таскино</t>
  </si>
  <si>
    <t>Строительство ответвления от опоры ВЛ- 0,4 кВ, прибора учета, Челябинская обл., Каслинский р-н, с. Воскресенское, ул. Розы Люксембург</t>
  </si>
  <si>
    <t>Строительство ответвления от опоры ВЛ- 0,4 кВ, прибора учета, Челябинская обл., Кунашакский р-н, д. Мурино, ул. Озерная</t>
  </si>
  <si>
    <t>Строительство ответвления от опоры ВЛ- 0,4 кВ, прибора учета, Челябинская обл., г. Кыштым, территория ГСК Сигнал</t>
  </si>
  <si>
    <t>Строительство ответвления от опоры ВЛ- 0,4 кВ, прибора учета, Челябинская обл., Еманжелинский р-н, г. Еманжелинск, сад Колосок</t>
  </si>
  <si>
    <t>Строительство ответвления от опоры ВЛ- 0,4 кВ, прибора учета, Челябинская обл., Кунашакский р-н, д. Серкино, ул. Школьная</t>
  </si>
  <si>
    <t>Строительство ответвления от опоры ВЛ- 0,4 кВ, прибора учета, Челябинская обл., Каслинский р-н, вблизи с. Воскресенское</t>
  </si>
  <si>
    <t>Строительство ответвления от опоры ВЛ- 0,4 кВ, прибора учета, Челябинская обл., город Верхний Уфалей</t>
  </si>
  <si>
    <t>Строительство ответвления от опоры ВЛ- 0,4 кВ, прибора учета, Челябинская обл., г. Верхний Уфалей, ул. Луначарского</t>
  </si>
  <si>
    <t>Строительство ответвления от опоры ВЛ- 0,4 кВ, прибора учета, Челябинская обл., Еманжелинский р-н, г. Еманжелинск, ул. Бульварная</t>
  </si>
  <si>
    <t>Строительство ответвления от опоры ВЛ- 0,4 кВ, прибора учета, Челябинская обл., Еткульский р-н, с. Еткуль, ул. Солнечная</t>
  </si>
  <si>
    <t>Строительство ответвления от опоры ВЛ- 0,4 кВ, прибора учета, Челябинская обл., Еманжелинский р-н, г. Еманжелинск</t>
  </si>
  <si>
    <t>Строительство ответвления от опоры ВЛ- 0,4 кВ, прибора учета, Челябинская обл., г. Верхний Уфалей, ул. Ленина</t>
  </si>
  <si>
    <t>Строительство ВЛ-0,4 кВ, ответвления от опоры ВЛ-0,4 кВ, прибора учета, Челябинская обл, Сосновский р-н, п. Красное Поле</t>
  </si>
  <si>
    <t>Строительство ВЛ-10 кВ от ВЛ-10 кВ №2 ПС «Лазурная», ТП-10/0,4 кВ, ВЛ-0,4 кВ, Челябинская обл, Красноармейский р-н, д. Сычево</t>
  </si>
  <si>
    <t>Строительство ВЛ-0,4 кВ, ответвления от опоры ВЛ-0,4 кВ, прибора учета, Челябинская обл, Сосновский р-н, д. Ключевка</t>
  </si>
  <si>
    <t>Строительство ответвления от опоры ВЛ-0,4 кВ, прибора учета, Челябинская обл, Сосновский р-н, вблизи п.Прудный</t>
  </si>
  <si>
    <t>Строительство ВЛ-10 кВ от отпайки 10кВ на ТП-2425, (ВЛ-10кВ №1), ПС «Кременкуль», ТП-10/0,4 кВ, ВЛ-0,4 кВ, 33 ответвлений от опор ВЛ-0,4 кВ, 33 приборов учета, Челябинская обл, Сосновский р-н, вблизи д. Костыли</t>
  </si>
  <si>
    <t>Строительство ВЛ-0,4 кВ, ответвления от опоры ВЛ-0,4 кВ, прибора учета, Челябинская обл, Сосновский р-н, п. Красное Поле, ул. Раздольная</t>
  </si>
  <si>
    <t>Строительство КВЛ 0,4 кВ ТП 123 гр.1, ПКУ ТП 522-ФЗ ВЛ 0,4 кВ ТП 123 гр.1, для объектов, расположенных по адресам: г. Копейск, ул. Новое Время, дом № 2, кадастровый номер участка: 74:30:0701011:80; ул. Коркинская, д. 36, кадастровый номер участка: 74:30:0701011:118, ул. Коркинская, дом № 34, кадастровый номер участка: 74:30:0701011:22</t>
  </si>
  <si>
    <t>Строительство ВЛ-0,4 кВ, ответвления от опоры ВЛ-0,4 кВ, прибора учета, Челябинская обл, Сосновский р-н, вблизи с. Кременкуль</t>
  </si>
  <si>
    <t>Строительство ТП 6/0,4 кВ (КТПН); ВЛ 0,4 кВ от проектируемой КТПН 6/0,4 кВ; КВЛ 6 кВ от опоры КВЛ 6кВ ПС Колачево ф.6 - ТП 156 с отпайкой до проектируемой КТПН, ПКУ ТП 522-ФЗ ВЛ 0,4 кВ от проектируемой КТПН 6/0,4 кВ, для объекта, расположенного по адресу: г. Копейск, Садоводческое некоммерческое товарищество "Березка-4", уч.535А, кадастровый номер участка: 74:30:0708001:173, улица Дальняя, участок 738, кадастровый номер участка: 74:30:0708001:722</t>
  </si>
  <si>
    <t>Строительство ТП-10/0,4 кВ, Челябинская обл, Сосновский р-н, д. Малиновка</t>
  </si>
  <si>
    <t>Строительство ВЛ-10 кВ от ВЛ-10кВ №9 ПС «Кременкуль», ТП-10/0,4 кВ, ВЛ-0,4 кВ, ответвления от опоры ВЛ-0,4 кВ, двух приборов учета, Челябинская обл, р-н Сосновский, кадастровый номер участка: 74:19:1116002:205</t>
  </si>
  <si>
    <t>Строительство ВЛ-10 кВ от ВЛ-10 кВ №8, ВЛ-10кВ от ВЛ-10 №2, ТП-10/0,4 кВ, прибора учета, Челябинская обл, Сосновский р-н, д. Ключи</t>
  </si>
  <si>
    <t>Строительство ТП-10/0,4 кВ, ответвления от опоры ВЛ-0,4 кВ, прибор учета, Челябинская обл, Сосновский р-н, д. Ключи</t>
  </si>
  <si>
    <t>Строительство ответвления от опоры ВЛ- 0,4 кВ, прибора учета, Челябинская обл, Сосновский р-н, с. Кременкуль</t>
  </si>
  <si>
    <t>Строительство ВЛ-10 кВ от ВЛ-10кВ №10, ТП-10/0,4 кВ, ВЛ-0,4 кВ, ответвления от опоры ВЛ-0,4 кВ, приборов учета, Челябинская обл, Сосновский р-н, с. Долгодеревенское, ул. Лесопарковая</t>
  </si>
  <si>
    <t>Строительство ответвления от опоры ВЛ- 0,4 кВ, прибора учета, Челябинская обл, Сосновский р-н, д. Ключи</t>
  </si>
  <si>
    <t>Строительство ответвления от опоры ВЛ- 0,4 кВ, прибора учета, Челябинская обл, Сосновский район, д. Ключи</t>
  </si>
  <si>
    <t>Строительство ответвления от опоры ВЛ- 0,4 кВ, прибора учета, Челябинская обл, Сосновский р-н</t>
  </si>
  <si>
    <t>Строительство ВЛ-10 кВ от ВЛ-10кВ №7 ПС «Бутаки», ТП-10/0,4 кВ, ВЛ-0,4 кВ, ответвления от опоры ВЛ-0,4 кВ, прибора учета, Челябинская обл, р-н Сосновский, п. Осиновка</t>
  </si>
  <si>
    <t>Строительство ВЛ-0,4 кВ, ответвления от опоры ВЛ-0,4 кВ, прибора учета, Челябинская обл, Сосновский р-н, вблизи д.Ключи</t>
  </si>
  <si>
    <t>Строительство ВЛ-0,4 кВ, ответвления от опоры ВЛ-0,4 кВ, прибора учета, Челябинская обл, Сосновский р-н, с. Кременкуль</t>
  </si>
  <si>
    <t>Строительство ВЛ-0,4 кВ, ответвления от опоры ВЛ-0,4 кВ, прибора учета, Челябинская обл, Красноармейский р-н, п. Петровский</t>
  </si>
  <si>
    <t>Строительство ВЛ-0,4 кВ, ответвления от опоры ВЛ-0,4 кВ, прибора учета, Челябинская обл, Сосновский р-н, д. Ключи</t>
  </si>
  <si>
    <t>Строительство ВЛ-0,4 кВ, ответвления от опоры ВЛ-0,4 кВ, прибора учета, Челябинская обл, Сосновский р-н</t>
  </si>
  <si>
    <t>Строительство ВЛ-0,4 кВ, ответвления от опоры ВЛ-0,4 кВ, прибора учета, Челябинская обл, Сосновский р-н, д. Моховички</t>
  </si>
  <si>
    <t>Строительство ВЛ-0,4 кВ, ответвления от опоры ВЛ-0,4 кВ, прибора учета, Челябинская обл, Сосновский район</t>
  </si>
  <si>
    <t>Строительство КЛ-6кВ от КТП-2А; КЛ-6кВ  от КВЛ-6кВ Очистные; двух КТП-6/0,4кВ; КЛ-0,4кВ в г. Южноуральске</t>
  </si>
  <si>
    <t>Строительство ответвления от опоры ВЛ- 0,4 кВ, прибора учета, Челябинская обл, Сосновский р-н, вблизи д. Ключи</t>
  </si>
  <si>
    <t>Строительство ВЛ-0,4 кВ, ответвления от опоры ВЛ-0,4 кВ, прибора учета, Челябинская обл, Сосновский район д. Осиновка</t>
  </si>
  <si>
    <t>Строительство ВЛ-0,4 кВ, ответвления от опоры ВЛ-0,4 кВ, прибора учета, Челябинская обл, Каслинский р-н</t>
  </si>
  <si>
    <t>Строительство ВЛ-0,4 кВ, ответвления от опоры ВЛ-0,4 кВ, прибора учета, Челябинская обл, Сосновский р-н, с. Долгодеревенское</t>
  </si>
  <si>
    <t>Строительство ответвления от опоры ВЛ- 0,4 кВ, прибора учета, Челябинская обл, Красноармейский р-н, д. Круглое</t>
  </si>
  <si>
    <t>Строительство ВЛ-0,4 кВ, ответвления от опоры ВЛ-0,4 кВ, прибора учета, Челябинская обл, Сосновский р-н, СНТ Курчатовец</t>
  </si>
  <si>
    <t>Строительство ВЛ-0,4 кВ, ответвления от опоры ВЛ-0,4 кВ, прибора учета, Челябинская обл, р-н Сосновский, д. Ключи</t>
  </si>
  <si>
    <t>Строительство ВЛ-0,4 кВ, ответвления от опоры ВЛ-0,4 кВ, прибора учета, Челябинская обл, Аргаяшский р-н, с. Аргаяш</t>
  </si>
  <si>
    <t>Строительство ответвления от опоры ВЛ- 0,4 кВ, прибора учета, Челябинская обл., Каслинский р-н, с. Воскресенское</t>
  </si>
  <si>
    <t>Строительство ответвления от опоры ВЛ- 0,4 кВ, прибора учета, Челябинская обл, Сосновский р-н, д. Осиновка</t>
  </si>
  <si>
    <t>Строительство ВЛ-0,4 кВ, ответвления от опоры ВЛ-0,4 кВ, прибора учета, Челябинская обл, Коркинский р-н, г. Коркино</t>
  </si>
  <si>
    <t>Строительство ВЛ-0,4 кВ, ответвления от опоры ВЛ-0,4 кВ, прибора учета, Челябинская обл, Сосновский район, д. Ключи</t>
  </si>
  <si>
    <t>Строительство ВЛ-0,4 кВ, ответвления от опоры ВЛ-0,4 кВ, прибора учета, Челябинская обл, Сосновский р-н, вблизи д. Ключи</t>
  </si>
  <si>
    <t>Строительство ВЛ-0,4 кВ, ответвления от опоры ВЛ-0,4 кВ, прибора учета, Челябинская обл, Сосновский р-н, д. Медиак</t>
  </si>
  <si>
    <t>Строительство ответвления от опоры ВЛ- 0,4 кВ, прибора учета, Челябинская обл, Сосновский р-н, д. Малиновка</t>
  </si>
  <si>
    <t>Строительство ВЛ-0,4 кВ, ответвления от опоры ВЛ-0,4 кВ, прибора учета, Челябинская обл, Сосновский р-н, п. Садовый</t>
  </si>
  <si>
    <t>Строительство ВЛ-0,4 кВ, ответвления от опоры ВЛ-0,4 кВ, прибора учета, Челябинская обл, Сосновский р-н, п. Солнечный</t>
  </si>
  <si>
    <t>Строительство ВЛ-0,4 кВ, ответвления от опоры ВЛ-0,4 кВ, прибора учета, Челябинская обл, Красноармейский р-н, д. Круглое, ул. Просторная</t>
  </si>
  <si>
    <t>Строительство прибора учета электроэнергии, Челябинская обл, Сосновский р-н, д. Малиновка</t>
  </si>
  <si>
    <t>Строительство ВЛ-0,4 кВ, ответвления от опоры ВЛ-0,4 кВ, прибора учета, Челябинская обл, Сосновский район, с. Кременкуль</t>
  </si>
  <si>
    <t>Строительство ВЛ-0,4 кВ, ответвления от опоры ВЛ-0,4 кВ, прибора учета, Челябинская обл, Сосновский р-н, д. Ключи, ул. Индивидуальная</t>
  </si>
  <si>
    <t>Строительство ВЛ-0,4 кВ, ответвления от опоры ВЛ-0,4 кВ, прибора учета, Челябинская обл, Сосновский р-н, с. Кременкуль, ул. Уральская</t>
  </si>
  <si>
    <t>Строительство ответвления от опоры ВЛ- 0,4 кВ, прибора учета, Челябинская обл, Красноармейский р-н, д. Анфалово, ул. Центральная</t>
  </si>
  <si>
    <t>Строительство ВЛ-10 кВ от ВЛ-10кВ №21, ТП-10/0,4 кВ, ВЛ-0,4 кВ, ответвления от опоры ВЛ-0,4 кВ, приборов учета, Челябинская обл, Сосновский р-н, сад Заречный</t>
  </si>
  <si>
    <t>Строительство ВЛ-0,4 кВ, ответвления от опоры ВЛ-0,4 кВ, прибора учета, Челябинская обл, Сосновский р-н, д. Осиновка</t>
  </si>
  <si>
    <t>Строительство ВЛ-0,4 кВ, ответвления от опоры ВЛ-0,4 кВ, прибора учета, Челябинская обл, Сосновский р-н, с. Большое Баландино</t>
  </si>
  <si>
    <t>Строительство ВЛ-0,4 кВ, ответвления от опоры ВЛ-0,4 кВ, прибора учета, Челябинская обл, Сосновский район, д. Осиновка</t>
  </si>
  <si>
    <t>Строительство ВЛ-0,4 кВ, ответвления от опоры ВЛ-0,4 кВ, прибора учета, Челябинская обл, Сосновский р-н, п. Трубный</t>
  </si>
  <si>
    <t>Строительство ВЛ-0,4 кВ, ответвления от опоры ВЛ-0,4 кВ, прибора учета, Челябинская обл, Сосновский р-н, вблизи с. Б. Харлуши</t>
  </si>
  <si>
    <t>Строительство ТП-10/0,4 кВ, ответвления от опоры ВЛ-0,4 кВ, прибор учета, Челябинская обл, Сосновский район, вблизи с. Б. Харлуши</t>
  </si>
  <si>
    <t>Строительство ПКУ ТП 522-ФЗ 0,4 кВ ТП 2214 1С гр.3, реконструкция нежилого здание (трансформаторная подстанция) (инв.№ 57389) для объекта, расположенного по адресу: г. Челябинск, пр-кт. Победы, дом № 159</t>
  </si>
  <si>
    <t>Строительство ВЛ-0,4 кВ, ответвления от опоры ВЛ-0,4 кВ, прибора учета, Челябинская обл, г. Копейск, п. Заозерный</t>
  </si>
  <si>
    <t>Строительство ВЛ-0,4 кВ, ответвления от опоры ВЛ-0,4 кВ, прибора учета, Челябинская обл, Красноармейский р-н, вблизи автодороги Челябинск-Новосибирск</t>
  </si>
  <si>
    <t>Строительство ВЛ-0,4 кВ, ответвления от опоры ВЛ-0,4 кВ, прибора учета, Челябинская обл, Красноармейский р-н, с. Миасское</t>
  </si>
  <si>
    <t>Строительство ВЛ-0,4 кВ, ответвления от опоры ВЛ-0,4 кВ, прибора учета, Челябинская обл, Сосновский р-н, вблизи с. Кайгородово</t>
  </si>
  <si>
    <t>Строительство ВЛ-0,4 кВ,двух ответвлений от опор ВЛ-0,4 кВ, двух приборов учета, Челябинская обл, Красноармейский р-н, д. Круглое, ул. Печорская</t>
  </si>
  <si>
    <t>Строительство ТП-10/0,4 кВ, ответвления от опоры ВЛ-0,4 кВ, прибор учета, Челябинская обл, Сосновский район, вблизи с. Кременкуль</t>
  </si>
  <si>
    <t>Строительство ВЛ-0,4 кВ, ответвления от опоры ВЛ-0,4 кВ, прибора учета, Челябинская обл, Сосновский р-н, п. Есаульский, ул. Октябрьская</t>
  </si>
  <si>
    <t>Строительство ответвления от опоры ВЛ- 0,4 кВ, прибора учета, Челябинская обл., Сосновский район, с. Б. Харлуши</t>
  </si>
  <si>
    <t>Строительство ответвления от опоры ВЛ- 0,4 кВ, прибора учета, Челябинская обл., Красноармейский район, п. Петровский</t>
  </si>
  <si>
    <t>Строительство ответвления от опоры ВЛ- 0,4 кВ, прибора учета, Челябинская обл., Сосновский р-н, д. Медиак</t>
  </si>
  <si>
    <t>Строительство ответвления от опоры ВЛ- 0,4 кВ, прибора учета, Челябинская обл., Сосновский р-н, п. Садовый, ул. Первомайская</t>
  </si>
  <si>
    <t>Строительство ответвления от опоры ВЛ- 0,4 кВ, прибора учета, Челябинская обл., Сосновский район, вблизи с. Кременкуль</t>
  </si>
  <si>
    <t>Строительство ответвления от опоры ВЛ- 0,4 кВ, прибора учета, Челябинская обл., Сосновский район, вблизи д. Ключи</t>
  </si>
  <si>
    <t>Строительство ответвления от опоры ВЛ- 0,4 кВ, прибора учета, Челябинская обл., Сосновский район, д. Малиновка</t>
  </si>
  <si>
    <t>Строительство ответвления от опоры ВЛ- 0,4 кВ, прибора учета, Челябинская обл., Сосновский р-н, д. Осиновка</t>
  </si>
  <si>
    <t>Строительство ответвления от опоры ВЛ- 0,4 кВ, прибора учета, Челябинская обл., Сосновский район, с. Кременкуль</t>
  </si>
  <si>
    <t>Строительство ответвления от опоры ВЛ- 0,4 кВ, прибора учета, Челябинская обл., Сосновский р-н, п. Садовый</t>
  </si>
  <si>
    <t>Строительство ВЛ-0,4 кВ, ответвления от опоры ВЛ-0,4 кВ, прибора учета, Челябинская обл, Красноармейский район</t>
  </si>
  <si>
    <t>Строительство ответвления от опоры ВЛ- 0,4 кВ, прибора учета, Челябинская обл., Сосновский район, вблизи с. Б. Харлуши</t>
  </si>
  <si>
    <t>Строительство ответвления от опоры ВЛ- 0,4 кВ, прибора учета, Челябинская обл., Красноармейский р-н, д. Круглое, ул. Окружная</t>
  </si>
  <si>
    <t>Строительство ответвления от опоры ВЛ- 0,4 кВ, прибора учета, Челябинская обл., Сосновский район, д. Ключи</t>
  </si>
  <si>
    <t>Строительство ответвления от опоры ВЛ- 0,4 кВ, прибора учета, Челябинская обл., Сосновский р-н, п. Рощино</t>
  </si>
  <si>
    <t>Строительство двух ВЛ-0,4 кВ, ответвления от опоры ВЛ-0,4 кВ, прибора учета, Челябинская обл, Сосновский р-н, д. Осиновка</t>
  </si>
  <si>
    <t>Строительство ответвления от опоры ВЛ- 0,4 кВ, прибора учета, Челябинская обл., Сосновский р-н, д. Заварухино, ул. Береговая</t>
  </si>
  <si>
    <t>Строительство ответвления от опоры ВЛ- 0,4 кВ, прибора учета, Челябинская обл., Сосновский район, вблизи д. Малиновка</t>
  </si>
  <si>
    <t>Строительство ответвления от опоры ВЛ- 0,4 кВ, прибора учета, Челябинская обл., Красноармейский р-н, п. Петровский</t>
  </si>
  <si>
    <t>Строительство ответвления от опоры ВЛ- 0,4 кВ, прибора учета, Челябинская обл., Сосновский р-н, вблизи с. Б. Харлуши</t>
  </si>
  <si>
    <t>Строительство ответвления от опоры ВЛ- 0,4 кВ, прибора учета, Челябинская обл., Сосновский район, п. Рощино</t>
  </si>
  <si>
    <t>Строительство ответвления от опоры ВЛ- 0,4 кВ, прибора учета, Челябинская обл., Сосновский район, с. Долгодеревенское</t>
  </si>
  <si>
    <t>Строительство ВЛ-0,4 кВ, ответвления от опоры ВЛ-0,4 кВ, прибора учета, Челябинская обл, г. Карабаш, п. Красный Камень</t>
  </si>
  <si>
    <t>Строительство ответвления от опоры ВЛ- 0,4 кВ, прибора учета, Челябинская обл., Сосновский р-н, с. Кременкуль</t>
  </si>
  <si>
    <t>Строительство ВЛ-0,4 кВ, ответвления от опоры ВЛ-0,4 кВ, прибора учета, Челябинская обл, Аргаяшский р-н, с. Кузнецкое</t>
  </si>
  <si>
    <t>Строительство ответвления от опоры ВЛ- 0,4 кВ, прибора учета, Челябинская обл., Сосновский р-н, д. Малиновка</t>
  </si>
  <si>
    <t>Строительство ВЛ-0,4 кВ, ответвления от опоры ВЛ-0,4 кВ, прибора учета, Челябинская обл, Красноармейский р-н, п. Озерный</t>
  </si>
  <si>
    <t>Строительство ответвления от опоры ВЛ- 0,4 кВ, прибора учета, Челябинская обл., Сосновский район, д. Моховички</t>
  </si>
  <si>
    <t>Строительство ответвления от опоры ВЛ- 0,4 кВ, прибора учета, Челябинская обл., Сосновский р-н, д. Моховички</t>
  </si>
  <si>
    <t>Строительство ответвления от опоры ВЛ- 0,4 кВ, прибора учета, Челябинская обл., Сосновский р-н, д. Ключи</t>
  </si>
  <si>
    <t>Строительство ответвления от опоры ВЛ- 0,4 кВ, прибора учета, Челябинская обл., Сосновский р-н, вблизи д. Малиновка</t>
  </si>
  <si>
    <t>Строительство ВЛ-0,4 кВ, ответвления от опоры ВЛ-0,4 кВ, прибора учета, Челябинская обл, Каслинский р-н, с. Ларино, ул. Свердлова</t>
  </si>
  <si>
    <t>Строительство ТП-10/0,4 кВ, ответвления от опоры ВЛ-0,4 кВ, прибор учета, Челябинская обл, Сосновский район, д. Осиновка</t>
  </si>
  <si>
    <t>Строительство ВЛ-0,4 кВ, ответвления от опоры ВЛ-0,4 кВ, прибора учета, Челябинская обл, Аргаяшский р-н, АО Кузнецкое</t>
  </si>
  <si>
    <t>Строительство ВЛ-0,4 кВ, ответвления от опоры ВЛ-0,4 кВ, прибора учета, Челябинская обл, Красноармейский р-н, п. Баландино</t>
  </si>
  <si>
    <t>Строительство ответвления от опоры ВЛ- 0,4 кВ, прибора учета, Челябинская обл., Сосновский р-н, вблизи с. Кременкуль</t>
  </si>
  <si>
    <t>Строительство ответвления от опоры ВЛ- 0,4 кВ, прибора учета, Челябинская обл., Сосновский р-н, СНТ «Курчатовец»</t>
  </si>
  <si>
    <t>Строительство ответвления от опоры ВЛ- 0,4 кВ, прибора учета, Челябинская обл., Сосновский р-н, вблизи п. Рощино</t>
  </si>
  <si>
    <t>Строительство ответвления от опоры ВЛ- 0,4 кВ, прибора учета, Челябинская обл., Сосновский район, п. Садовый</t>
  </si>
  <si>
    <t>Строительство  ответвления от опоры ВЛ- 0,4 кВ, прибора учета, Челябинская обл., Аргаяшский р-н, д. Акбашева, ул. Дорожная</t>
  </si>
  <si>
    <t>Строительство ответвления от опоры ВЛ- 0,4 кВ, прибора учета, Челябинская обл., Сосновский р-н, вблизи п. Прудный</t>
  </si>
  <si>
    <t>Строительство ответвления от опоры ВЛ- 0,4 кВ, прибора учета, Челябинская обл., Сосновский р-н, с. Кайгородово</t>
  </si>
  <si>
    <t>Строительство ВЛ-0,4 кВ, ответвления от опоры ВЛ-0,4 кВ, прибора учета, Челябинская обл, Сосновский район, п. Солнечный</t>
  </si>
  <si>
    <t>Строительство ответвления от опоры ВЛ- 0,4 кВ, прибора учета, Челябинская обл., Сосновский район, п. Саргазы</t>
  </si>
  <si>
    <t>Строительство ТП-10/0,4 кВ, Челябинская обл, Сосновский район д. Шигаево</t>
  </si>
  <si>
    <t>Строительство ответвления от опоры ВЛ- 0,4 кВ, прибора учета, Челябинская обл., Сосновский район, вблизи п. Прудный</t>
  </si>
  <si>
    <t>Строительство ответвления от опоры ВЛ- 0,4 кВ, прибора учета, Челябинская обл., Сосновский р-н, с. Б. Харлуши</t>
  </si>
  <si>
    <t>Строительство ответвления от опоры ВЛ- 0,4 кВ, прибора учета, Челябинская обл., Сосновский р-н, СНТ "Курчатовец"</t>
  </si>
  <si>
    <t>Строительство ответвления от опоры ВЛ- 0,4 кВ, прибора учета, Челябинская обл., Сосновский район, д. Осиновка</t>
  </si>
  <si>
    <t>Строительство ответвления от опоры ВЛ- 0,4 кВ, прибора учета, Челябинская обл., Сосновский район, п. Трубный</t>
  </si>
  <si>
    <t>Строительство ответвления от опоры ВЛ- 0,4 кВ, прибора учета, Челябинская обл., Сосновский р-н, вблизи д. Ключи</t>
  </si>
  <si>
    <t>Строительство ВЛ-0,4 кВ, ответвления от опоры ВЛ-0,4 кВ, прибора учета, Челябинская обл, Красноармейский район, вблизи д. Круглое</t>
  </si>
  <si>
    <t>Строительство ответвления от опоры ВЛ- 0,4 кВ, прибора учета, Челябинская обл., Сосновский район, д Ключи</t>
  </si>
  <si>
    <t>Строительство ВЛ-0,4 кВ, ответвления от опоры ВЛ-0,4 кВ, прибора учета, Челябинская обл, Сосновский р-н, п. Рощино</t>
  </si>
  <si>
    <t>Строительство ВЛ-0,4 кВ, ответвления от опоры ВЛ-0,4 кВ, прибора учета, Челябинская обл, Сосновский район, ДСНТ "Березка-1"</t>
  </si>
  <si>
    <t>Строительство ответвления от опоры ВЛ- 0,4 кВ, прибора учета, Челябинская обл., Красноармейский р-н, с. Харино</t>
  </si>
  <si>
    <t>Строительство ВЛ-0,4 кВ, ответвления от опоры ВЛ-0,4 кВ, прибора учета, автоматического выключателя, Челябинская обл, Аргаяшский р-н, с. Аргаяш, ул. 8 Марта</t>
  </si>
  <si>
    <t>Строительство ответвления от опоры ВЛ- 0,4 кВ, прибора учета, Челябинская обл., Сосновский р-н, п. Прудный</t>
  </si>
  <si>
    <t>Строительство ВЛ-0,4 кВ, ответвления от опоры ВЛ-0,4 кВ, прибора учета, Челябинская обл, Аргаяшский район, вблизи д. Ишалино</t>
  </si>
  <si>
    <t>Строительство ТП-10/0,4 кВ,ответвления от опоры ВЛ-0,4 кВ, прибор учета, Челябинская обл, Сосновский район, вблизи д. Медиак</t>
  </si>
  <si>
    <t>Строительство ответвления от опоры ВЛ- 0,4 кВ, прибора учета, Челябинская обл., Сосновский р-н, с Долгодеревенское</t>
  </si>
  <si>
    <t>Строительство ответвления от опоры ВЛ- 0,4 кВ, прибора учета, Челябинская обл., Сосновский р-н, п. Западный</t>
  </si>
  <si>
    <t>Строительство ответвления от опоры ВЛ- 0,4 кВ, прибора учета, Челябинская обл., Сосновский р-н, д. Мамаева</t>
  </si>
  <si>
    <t>Строительство ответвления от опоры ВЛ- 0,4 кВ, прибора учета, Челябинская обл., Сосновский район, п. Прудный</t>
  </si>
  <si>
    <t>Строительство ответвления от опоры ВЛ- 0,4 кВ, прибора учета, Челябинская обл., Аргаяшский р-н, п. Сайма, ул. Курортная</t>
  </si>
  <si>
    <t>Строительство ВЛ-0,4 кВ, ответвления от опоры ВЛ-0,4 кВ, прибора учета, Челябинская обл, Сосновский район, п. Рощино</t>
  </si>
  <si>
    <t>Строительство ответвления от опоры ВЛ- 0,4 кВ, прибора учета, Челябинская обл., Сосновский р-н, вблизи д. Бухарино</t>
  </si>
  <si>
    <t>Строительство ответвления от опоры ВЛ- 0,4 кВ, прибора учета, Челябинская обл., Сосновский р-н, п. Трубный</t>
  </si>
  <si>
    <t>Строительство ВЛ-0,4 кВ, ответвления от опоры ВЛ-0,4 кВ, прибора учета, Челябинская обл, Нязепетровский р-н, г. Нязепетровск</t>
  </si>
  <si>
    <t>Строительство ответвления от опоры ВЛ- 0,4 кВ, прибора учета, Челябинская обл., Аргаяшский р-н, п. Увильды</t>
  </si>
  <si>
    <t>Строительство ответвления от опоры ВЛ- 0,4 кВ, прибора учета, Челябинская обл., Сосновский р-н, с. Большие Харлуши</t>
  </si>
  <si>
    <t>Строительство ВЛ-0,4 кВ, ответвления от опоры ВЛ-0,4 кВ, прибора учета, Челябинская обл, Красноармейский район, вблизи п. Лазурный</t>
  </si>
  <si>
    <t>Строительство ВЛ-0,4 кВ, ответвления от опоры ВЛ-0,4 кВ, прибора учета, Челябинская обл, Красноармейский район, с. Харино</t>
  </si>
  <si>
    <t>Строительство ВЛ-0,4 кВ, ответвления от опоры ВЛ-0,4 кВ, прибора учета, Челябинская обл, Кунашакский р-н, с. Сары</t>
  </si>
  <si>
    <t>Строительство двух ВЛ-0,4 кВ, ответвления от опоры ВЛ-0,4 кВ, прибора учета, Челябинская обл, Сосновский район, д. Осиновка</t>
  </si>
  <si>
    <t>Строительство ответвления от опоры ВЛ- 0,4 кВ, прибора учета, Челябинская обл., Сосновский р-н, д. Ключи, ул. Народная</t>
  </si>
  <si>
    <t>Строительство ответвления от опоры ВЛ- 0,4 кВ, прибора учета, Челябинская обл., Красноармейский р-н, д. Круглое, ул. Сосновая</t>
  </si>
  <si>
    <t>Строительство ВЛ-0,4 кВ, ответвления от опоры ВЛ-0,4 кВ, прибора учета, Челябинская обл, г. Верхний Уфалей, ул. Ленина</t>
  </si>
  <si>
    <t>Строительство ответвления от опоры ВЛ- 0,4 кВ, прибора учета, Челябинская обл., Сосновский р-н, с. Долгодеревенское</t>
  </si>
  <si>
    <t>Строительство ответвления от опоры ВЛ- 0,4 кВ, прибора учета, Челябинская обл., Красноармейский р-н, п. Петровский, ул. Кедровая</t>
  </si>
  <si>
    <t>Строительство ответвления от опоры ВЛ- 0,4 кВ, прибора учета, Челябинская обл., Сосновский р-н, п. Южно-Челябинский Прииск</t>
  </si>
  <si>
    <t>Строительство ВЛ-0,4 кВ, ответвления от опоры ВЛ-0,4 кВ, прибора учета, Челябинская обл., Сосновский р-н, вблизи д. Ключи</t>
  </si>
  <si>
    <t>Строительство ответвления от опоры ВЛ- 0,4 кВ, прибора учета, Челябинская обл., Сосновский р-н, д. Ключи, Западный планировочный район</t>
  </si>
  <si>
    <t>Строительство ответвления от опоры ВЛ- 0,4 кВ, прибора учета, Челябинская обл., Сосновский р-н, с. Б.Харлуши</t>
  </si>
  <si>
    <t>Строительство ответвления от опоры ВЛ- 0,4 кВ, прибора учета, Челябинская обл., Сосновский р-н, д. Касарги</t>
  </si>
  <si>
    <t>Строительство ответвления от опоры ВЛ- 0,4 кВ, прибора учета, Челябинская обл., Сосновский р-н, п. Саргазы</t>
  </si>
  <si>
    <t>Строительство ВЛ-0,4 кВ, ответвления от опоры ВЛ-0,4 кВ, прибора учета, Челябинская обл, Сосновский район, с. Б. Харлуши</t>
  </si>
  <si>
    <t>Строительство ВЛ-0,4 кВ, ответвления от опоры ВЛ-0,4 кВ, прибора учета, Челябинская обл., Каслинский р-н, г. Касли</t>
  </si>
  <si>
    <t>Строительство ВЛ-0,4 кВ, ответвления от опоры ВЛ-0,4 кВ, прибора учета, Челябинская обл, Аргаяшский р-н, п. Кировский, ул. Парковая</t>
  </si>
  <si>
    <t>Строительство  ответвления от опоры ВЛ- 0,4 кВ, прибора учета, Челябинская обл., Сосновский р-н, с. Долгодеревенское</t>
  </si>
  <si>
    <t>Строительство ВЛ-0,4 кВ, ответвления от опоры ВЛ-0,4 кВ, прибора учета, Челябинская обл., Красноармейский р-н, п. Петровский, ул. Придорожная</t>
  </si>
  <si>
    <t>Строительство ответвления от опоры ВЛ- 0,4 кВ, прибора учета, Челябинская обл., Сосновский р-н, д Малиновка</t>
  </si>
  <si>
    <t>Строительство ответвления от опоры ВЛ- 0,4 кВ, прибора учета, Челябинская обл., Сосновский р-н, п. Есаульский</t>
  </si>
  <si>
    <t>Строительство ВЛ-0,4 кВ, ответвления от опоры ВЛ-0,4 кВ, прибора учета, Челябинская обл, г. Верхний Уфалей, территория Свободы</t>
  </si>
  <si>
    <t>Строительство ВЛ-0,4 кВ, ответвления от опоры ВЛ-0,4 кВ, прибора учета, Челябинская обл., Сосновский р-н, д. Ключи</t>
  </si>
  <si>
    <t>Строительство ответвления от опоры ВЛ- 0,4 кВ, прибора учета, Челябинская обл., Красноармейский р-н, д. Круглое, ул. Тобольская</t>
  </si>
  <si>
    <t>Строительство ВЛ-0,4 кВ, ответвления от опоры ВЛ-0,4 кВ, прибора учета, Челябинская обл, г. Коркино, ул. Новоселов</t>
  </si>
  <si>
    <t>Строительство ответвления от опоры ВЛ- 0,4 кВ, прибора учета, Челябинская обл., Каслинский р-н, п. Красный Партизан</t>
  </si>
  <si>
    <t>Строительство ответвления от опоры ВЛ- 0,4 кВ, прибора учета, Челябинская обл., Сосновский р-н, вблизи с. Кайгородово</t>
  </si>
  <si>
    <t>Строительство ответвления от опоры ВЛ- 0,4 кВ, прибора учета, Челябинская обл., Сосновский р-н, д. Ключи, ул. Абрикосовая</t>
  </si>
  <si>
    <t>Строительство ответвления от опоры ВЛ- 0,4 кВ, прибора учета, Челябинская обл., Аргаяшский р-н, д. Дербишева</t>
  </si>
  <si>
    <t>Строительство ответвления от опоры ВЛ- 0,4 кВ, прибора учета, Челябинская обл., г. Верхний Уфалей, ул. Макарова</t>
  </si>
  <si>
    <t>Строительство ВЛ-0,4 кВ, ответвления от опоры ВЛ-0,4 кВ, прибора учета, Челябинская обл, Сосновский район, вблизи п. Рощино</t>
  </si>
  <si>
    <t>Строительство ответвления от опоры ВЛ-0,4 кВ, прибора учета, Челябинская обл., Сосновский р-н, д. Ключи</t>
  </si>
  <si>
    <t>Строительство ответвления от опоры ВЛ- 0,4 кВ, прибора учета, Челябинская обл., Аргаяшский р-н, д. Крутолапова</t>
  </si>
  <si>
    <t>Строительство ответвления от опоры ВЛ- 0,4 кВ, прибора учета, Челябинская обл., Каслинский р-н, г. Касли</t>
  </si>
  <si>
    <t>Строительство ответвления от опоры ВЛ- 0,4 кВ, прибора учета, Челябинская обл., Сосновский р-н, д. Ужевка, ул. Береговая</t>
  </si>
  <si>
    <t>Строительство ответвления от опоры ВЛ- 0,4 кВ, прибора учета, Челябинская обл., Сосновский р-н, территория СНТ Курчатовец</t>
  </si>
  <si>
    <t>Строительство ответвления от опоры ВЛ- 0,4 кВ, прибора учета, Челябинская обл., Сосновский р-н, д. Ключевка</t>
  </si>
  <si>
    <t>Строительство ВЛ-0,4 кВ, ответвления от опоры ВЛ-0,4 кВ, прибора учета, Челябинская обл, Сосновский р-н, п. Саргазы</t>
  </si>
  <si>
    <t>Строительство ответвления от опоры ВЛ- 0,4 кВ, прибора учета, Челябинская обл., Сосновский р-н</t>
  </si>
  <si>
    <t>Строительство ответвления от опоры ВЛ- 0,4 кВ, прибора учета, Челябинская обл., Сосновский р-н, п. Томинский</t>
  </si>
  <si>
    <t>Строительство ВЛ-0,4 кВ, ответвления от опоры ВЛ-0,4 кВ, прибора учета, Челябинская обл., Красноармейский р-н, с. Харино</t>
  </si>
  <si>
    <t>Строительство ответвления от опоры ВЛ- 0,4 кВ, прибора учета, Челябинская обл., Сосновский р-н, вблизи с. Б.Харлуши</t>
  </si>
  <si>
    <t>Строительство ответвления от опоры ВЛ- 0,4 кВ, прибора учета, Челябинская обл., Сосновский р-н, п. Солнечный</t>
  </si>
  <si>
    <t>Строительство ответвления от опоры ВЛ- 0,4 кВ, прибора учета, Челябинская обл., г. Верхний Уфалей</t>
  </si>
  <si>
    <t>Строительство ответвления от опоры ВЛ- 0,4 кВ, прибора учета, Челябинская обл., Сосновский р-н, СНТ "Березка+1"</t>
  </si>
  <si>
    <t>Строительство ответвления от опоры ВЛ- 0,4 кВ, прибора учета, Челябинская обл., Сосновский район, с.Большие Харлуши</t>
  </si>
  <si>
    <t>Строительство ответвления от опоры ВЛ- 0,4 кВ, прибора учета, Челябинская обл., Сосновский р-н, д. Казанцево</t>
  </si>
  <si>
    <t>Строительство ответвления от опоры ВЛ- 0,4 кВ, прибора учета, Челябинская обл., Сосновский р-н, СНТ Курчатовец</t>
  </si>
  <si>
    <t>Строительство ответвления от опоры ВЛ- 0,4 кВ, прибора учета, Челябинская обл., Аргаяшский р-н, п. Бидинский</t>
  </si>
  <si>
    <t>Строительство ответвления от опоры ВЛ- 0,4 кВ, прибора учета, Челябинская обл., Сосновский р-н, вблизи д. Осиновка</t>
  </si>
  <si>
    <t>Строительство ТП-10/0,4 кВ, ВЛ-0,4 кВ, ответвления от опоры ВЛ-0,4 кВ, приборов учета, Челябинская обл, Сосновский р-н, д. Ключи</t>
  </si>
  <si>
    <t>Строительство ответвления от опоры ВЛ- 0,4 кВ, прибора учета, Челябинская обл., Сосновский р-н, вблизи д. Шигаево</t>
  </si>
  <si>
    <t>Строительство ответвления от опоры ВЛ- 0,4 кВ, прибора учета, Челябинская обл., Сосновский р-н, п. Новый Кременкуль</t>
  </si>
  <si>
    <t>Строительство ВЛ-0,4 кВ, ответвления от опоры ВЛ-0,4 кВ, прибора учета, Челябинская обл, Сосновский район, п. Красное поле</t>
  </si>
  <si>
    <t>Строительство ответвления от опоры ВЛ- 0,4 кВ, прибора учета, Челябинская обл., Аргаяшский р-н, с. Аргаяш, ул. Олимпийская</t>
  </si>
  <si>
    <t>Строительство ответвления от опоры ВЛ- 0,4 кВ, прибора учета, Челябинская обл., Сосновский р-н, п. Есаульский, ул. Заготзерно</t>
  </si>
  <si>
    <t>Строительство ответвления от опоры ВЛ- 0,4 кВ, прибора учета, Челябинская обл., Красноармейский р-н, д. Круглое, ул. Славянская</t>
  </si>
  <si>
    <t>Строительство ответвления от опоры ВЛ- 0,4 кВ, прибора учета, Челябинская обл., Сосновский р-н, д. Шимаковка</t>
  </si>
  <si>
    <t>Строительство ответвления от опоры ВЛ- 0,4 кВ, прибора учета, Челябинская обл., Сосновский р-н, вблизи д. Кайгородово</t>
  </si>
  <si>
    <t>Строительство ответвления от опоры ВЛ- 0,4 кВ, прибора учета, Челябинская обл., Сосновский р-н, д. Шигаево</t>
  </si>
  <si>
    <t>Строительство ответвления от опоры ВЛ- 0,4 кВ, прибора учета, Челябинская обл., Аргаяшский р-н, с. Аргаяш, ул. Комсомольская</t>
  </si>
  <si>
    <t>Строительство ответвления от опоры ВЛ- 0,4 кВ, прибора учета, Челябинская обл., Сосновский район, п. Красное поле</t>
  </si>
  <si>
    <t>Строительство ответвления от опоры ВЛ- 0,4 кВ, прибора учета, Челябинская обл., Сосновский р-н, п. Полетаево</t>
  </si>
  <si>
    <t>Строительство ТП-10/0,4 кВ, ответвления от опоры ВЛ-0,4 кВ, прибор учета, Челябинская обл, Сосновский район, с. Б. Харлуши</t>
  </si>
  <si>
    <t>Строительство ВЛ-0,4 кВ, ответвления от опоры ВЛ-0,4 кВ, прибора учета, Челябинская обл, Сосновский р-н, д Малиновка</t>
  </si>
  <si>
    <t>Строительство ответвления от опоры ВЛ- 0,4 кВ, прибора учета, Челябинская обл., г. Верхний Уфалей, ул. Чекасина</t>
  </si>
  <si>
    <t>Строительство ответвления от опоры ВЛ- 0,4 кВ, прибора учета, Челябинская обл., г. Верхний Уфалей, ул. Свободы</t>
  </si>
  <si>
    <t>Строительство ответвления от опоры ВЛ- 0,4 кВ, прибора учета, Челябинская обл., Аргаяшский р-н, с. Аргаяш</t>
  </si>
  <si>
    <t>Строительство ответвления от опоры ВЛ- 0,4 кВ, прибора учета, Челябинская обл., Сосновский р-н, с. Кременкуль, ул. Набережная</t>
  </si>
  <si>
    <t>Строительство ответвления от опоры ВЛ- 0,4 кВ, прибора учета, Челябинская обл., Сосновский р-н, вблизи д. Медиак</t>
  </si>
  <si>
    <t>Строительство ответвления от опоры ВЛ- 0,4 кВ, прибора учета, Челябинская обл., Сосновский р-н, п. Красное поле</t>
  </si>
  <si>
    <t>Строительство ответвления от опоры ВЛ- 0,4 кВ, прибора учета,Челябинская обл., Сосновский р-н, д. Ключи</t>
  </si>
  <si>
    <t>Строительство ответвления от опоры ВЛ- 0,4 кВ, прибора учета, Челябинская обл., Сосновский р-н, п. Красное Поле, пер. Ясный</t>
  </si>
  <si>
    <t>Строительство ответвления от опоры ВЛ- 0,4 кВ, прибора учета, Челябинская обл., Красноармейский р-н, с. Миасское</t>
  </si>
  <si>
    <t>Строительство ответвления от опоры ВЛ- 0,4 кВ, прибора учета, Челябинская обл., Сосновский район, вблизи с.Большие Харлуши</t>
  </si>
  <si>
    <t>Строительство ответвления от опоры ВЛ- 0,4 кВ, прибора учета, Челябинская обл., Сосновский р-н, д. Костыли</t>
  </si>
  <si>
    <t>Строительство ответвления от опоры ВЛ- 0,4 кВ, прибора учета, Челябинская обл., Сосновский р-н, д. Ужевка</t>
  </si>
  <si>
    <t>Строительство ответвления от опоры ВЛ- 0,4 кВ, прибора учета, Челябинская обл., Сосновский р-н, д. Ключи, ул. Северная</t>
  </si>
  <si>
    <t>Строительство ответвления от опоры ВЛ- 0,4 кВ, прибора учета, Челябинская обл., Сосновский р-н, с. Архангельское</t>
  </si>
  <si>
    <t>Строительство ответвления от опоры ВЛ- 0,4 кВ, прибора учета. Челябинская обл., Сосновский р-н, вблизи с. Б. Харлуши</t>
  </si>
  <si>
    <t>Строительство ответвления от опоры ВЛ- 0,4 кВ, прибора учета, Челябинская обл., Аргаяшский р-н, п. Ишалино</t>
  </si>
  <si>
    <t>Строительство ответвления от опоры ВЛ- 0,4 кВ, прибора учета, Челябинская обл., Каслинский р-н, п. Воздвиженка</t>
  </si>
  <si>
    <t>Строительство ответвления от опоры ВЛ- 0,4 кВ, прибора учета, Челябинская обл., Сосновский р-н, п. Полевой</t>
  </si>
  <si>
    <t>Строительство ответвления от опоры ВЛ- 0,4 кВ, прибора учета, Челябинская обл., Кунашакский р-н, с. Кунашак, ул. Жукова</t>
  </si>
  <si>
    <t>Строительство ответвления от опоры ВЛ- 0,4 кВ, прибора учета, Челябинская обл., Аргаяшский район, п. Кировский</t>
  </si>
  <si>
    <t>Строительство ВЛ-0,4 кВ, ответвления от опоры ВЛ-0,4 кВ, прибора учета, Челябинская обл, Сосновский район, п. Красное Поле</t>
  </si>
  <si>
    <t>Строительство ответвления от опоры ВЛ- 0,4 кВ, прибора учета, Челябинская обл., Каслинский р-н, рп. Вишневогорск</t>
  </si>
  <si>
    <t>Строительство ответвления от опоры ВЛ- 0,4 кВ, прибора учета, Челябинская обл., Сосновский р-н, п. Садовый, ул. Мичурина</t>
  </si>
  <si>
    <t>Строительство ответвления от опоры ВЛ- 0,4 кВ, прибора учета, Челябинская обл., Еткульский р-н, с. Шеломенцево</t>
  </si>
  <si>
    <t>Строительство ВЛ-0,4 кВ, ответвления от опоры ВЛ-0,4 кВ, прибора учета, Челябинская обл., Красноармейский район, с. Харино</t>
  </si>
  <si>
    <t>Строительство ответвления от опоры ВЛ- 0,4 кВ, прибора учета, Челябинская обл., Сосновский р-н, вблизи д. Моховички</t>
  </si>
  <si>
    <t>Строительство ответвления от опоры ВЛ- 0,4 кВ, прибора учета, Челябинская обл., Сосновский район, д. Казанцево</t>
  </si>
  <si>
    <t>Строительство ответвления от опоры ВЛ- 0,4 кВ, прибора учета, Челябинская обл., Сосновский р-н, д. Ключи, ул. Уральская</t>
  </si>
  <si>
    <t>Строительство ВЛ-0,4 кВ, ответвления от опоры ВЛ-0,4 кВ, прибора учета, Челябинская обл, Сосновский район, с. Долгодеревенское</t>
  </si>
  <si>
    <t>Строительство ответвления от опоры ВЛ- 0,4 кВ, прибора учета, Челябинская обл., г. Копейск, п. Заозерный</t>
  </si>
  <si>
    <t>Строительство ответвления от опоры ВЛ- 0,4 кВ, прибора учета, Челябинская обл., Красноармейский р-н, п. Лазурный, ул. Первомайская</t>
  </si>
  <si>
    <t>Строительство ответвления от опоры ВЛ- 0,4 кВ, прибора учета, Челябинская обл., Аргаяшский р-н, с. Губернское</t>
  </si>
  <si>
    <t>Строительство ответвления от опоры ВЛ- 0,4 кВ, прибора учета, Челябинская обл., Красноармейский р-н, д. Круглое</t>
  </si>
  <si>
    <t>Строительство ответвления от опоры ВЛ- 0,4 кВ, прибора учета, Челябинская обл., Сосновский район, п. Есаульский</t>
  </si>
  <si>
    <t>Строительство ответвления от опоры ВЛ- 0,4 кВ, прибора учета, Челябинская обл., Красноармейский р-н, п. Лазурный</t>
  </si>
  <si>
    <t>Строительство ответвления от опоры ВЛ- 0,4 кВ, прибора учета, Челябинская обл., Сосновский район, с. Кайгородово</t>
  </si>
  <si>
    <t>Строительство  ответвления от опоры ВЛ- 0,4 кВ, прибора учета, Челябинская обл., Сосновский район, д. Малиновка</t>
  </si>
  <si>
    <t>Строительство  ответвления от опоры ВЛ- 0,4 кВ, прибора учета, Челябинская обл., Сосновский район, с. Кайгородово</t>
  </si>
  <si>
    <t>Строительство ответвления от опоры ВЛ- 0,4 кВ, прибора учета, Челябинская обл., г. Кыштым</t>
  </si>
  <si>
    <t>Строительство ответвления от опоры ВЛ- 0,4 кВ, прибора учета, Челябинская обл., Красноармейский р-н, вблизи автодороги Челябинск-Новосибирск</t>
  </si>
  <si>
    <t>Строительство ВЛ-0,4 кВ, ответвления от опоры ВЛ-0,4 кВ, прибора учета, Челябинская обл., Красноармейский р-н, п. Черемушки, ул. Счастливая</t>
  </si>
  <si>
    <t>Строительство ВЛ-0,4 кВ, ответвления от опоры ВЛ-0,4 кВ, прибора учета, Челябинская обл., Сосновский район, д. Ключи</t>
  </si>
  <si>
    <t>Строительство ответвления от опоры ВЛ- 0,4 кВ, прибора учета, Челябинская обл., Еткульский район, с. Еткуль</t>
  </si>
  <si>
    <t>Строительство ответвления от опоры ВЛ- 0,4 кВ, прибора учета, Челябинская обл., Сосновский район, вблизи д. Медиак</t>
  </si>
  <si>
    <t>Строительство ВЛ-0,4 кВ, ответвления от опоры ВЛ-0,4 кВ, прибора учета, Челябинская обл., Сосновский район, д. Осиновка</t>
  </si>
  <si>
    <t>Строительство ответвления от опоры ВЛ- 0,4 кВ, прибора учета, Челябинская обл., Красноармейский р-н, д. Круглое, ул. Печорская</t>
  </si>
  <si>
    <t>Строительство ответвления от опоры ВЛ- 0,4 кВ, прибора учета, Челябинская обл., Сосновский район, п. Полевой</t>
  </si>
  <si>
    <t>Строительство  ответвления от опоры ВЛ- 0,4 кВ, прибора учета, Челябинская обл., Сосновский район, п. Саргазы</t>
  </si>
  <si>
    <t>Строительство ответвления от опоры ВЛ- 0,4 кВ, прибора учета, Челябинская обл., Сосновский р-н, п. Полевой, ул. Земляничная</t>
  </si>
  <si>
    <t>Строительство ответвления от опоры ВЛ- 0,4 кВ, прибора учета, Челябинская обл., Аргаяшский район, д. Куянбаева</t>
  </si>
  <si>
    <t>Строительство ВЛ-0,4 кВ, ответвления от опоры ВЛ-0,4 кВ, прибора учета, Челябинская обл, Еманжелинский р-н, г. Еманжелинск, п. Борисовка</t>
  </si>
  <si>
    <t>Строительство ответвления от опоры ВЛ- 0,4 кВ, прибора учета, Челябинская обл., Сосновский район, вблизи п. Рощино</t>
  </si>
  <si>
    <t>Строительство ВЛ-0,4 кВ, ответвления от опоры ВЛ-0,4 кВ, прибора учета, Челябинская обл, Каслинский р-н, с. Тюбук, ул. Свободы</t>
  </si>
  <si>
    <t>Строительство ответвления от опоры ВЛ- 0,4 кВ, прибора учета, Челябинская обл., Сосновский район, д. Шигаево</t>
  </si>
  <si>
    <t>Строительство ответвления от опоры ВЛ- 0,4 кВ, прибора учета, Челябинская обл., г. Копейск</t>
  </si>
  <si>
    <t>Строительство ответвления от опоры ВЛ- 0,4 кВ, прибора учета, Челябинская обл., Сосновский район, СНТ Курчатовец</t>
  </si>
  <si>
    <t>Строительство ВЛ-0,4 кВ, ответвления от опоры ВЛ-0,4 кВ, прибора учета, Челябинская обл., Сосновский район, вблизи с. Б. Харлуши</t>
  </si>
  <si>
    <t>Строительство ответвления от опоры ВЛ- 0,4 кВ, прибора учета, Челябинская обл., Аргаяшский район, д. Камышевка</t>
  </si>
  <si>
    <t>Строительство ВЛ-0,4 кВ, ответвления от опоры ВЛ-0,4 кВ, прибора учета, Челябинская обл., Сосновский район, п. Саргазы</t>
  </si>
  <si>
    <t>Строительство ответвления от опоры ВЛ- 0,4 кВ, прибора учета, Челябинская обл., Сосновский район, п. Кисегачинский</t>
  </si>
  <si>
    <t>Строительство ответвления от опоры ВЛ- 0,4 кВ, прибора учета, Челябинская обл., Каслинский район, г. Касли</t>
  </si>
  <si>
    <t>Строительство ответвления от опоры ВЛ- 0,4 кВ, прибора учета, Челябинская обл., Сосновский район, п. Солнечный</t>
  </si>
  <si>
    <t>Строительство ВЛ-0,4 кВ, ответвления от опоры ВЛ-0,4 кВ, прибора учета, Челябинская обл., Сосновский район, п. Прудный</t>
  </si>
  <si>
    <t>Строительство ВЛ-0,4 кВ, ответвления от опоры ВЛ-0,4 кВ, прибора учета, Челябинская обл, Красноармейский р-н, д. Круглое</t>
  </si>
  <si>
    <t>Строительство ответвления от опоры ВЛ- 0,4 кВ, прибора учета, Челябинская обл., Красноармейский р-н, п. Мирный</t>
  </si>
  <si>
    <t>Строительство  ответвления от опоры ВЛ- 0,4 кВ, прибора учета, Челябинская обл., Сосновский район, д. Ключи</t>
  </si>
  <si>
    <t>Строительство ответвления от опоры ВЛ- 0,4 кВ, прибора учета, Челябинская обл., Аргаяшский район, с. Аргаяш</t>
  </si>
  <si>
    <t>Строительство ответвления от опоры ВЛ- 0,4 кВ, прибора учета, Челябинская обл., Красноармейский р-н, д. Круглое, ул. Богатырская</t>
  </si>
  <si>
    <t>Строительство прибора учета электроэнергии, Челябинская обл, Сосновский р-н, вблизи д. Малиновка</t>
  </si>
  <si>
    <t>Строительство ответвления от опоры ВЛ- 0,4 кВ, прибора учета, Челябинская обл., Сосновский р-н, вблизи СНТ "Мысы"</t>
  </si>
  <si>
    <t>Строительство ответвления от опоры ВЛ- 0,4 кВ, прибора учета, Челябинская обл., Сосновский р-н, д. Малиновка, ул. Аквамариновая</t>
  </si>
  <si>
    <t>Строительство ответвления от опоры ВЛ- 0,4 кВ, прибора учета, Челябинская обл., Сосновский район, п. Полетаево</t>
  </si>
  <si>
    <t>Строительство ВЛ-0,4 кВ, ответвления от опоры ВЛ-0,4 кВ, прибора учета, Челябинская обл., Сосновский район, вблизи д. Ключи</t>
  </si>
  <si>
    <t>Строительство ответвления от опоры ВЛ- 0,4 кВ, прибора учета, Челябинская обл., Сосновский р-н, д. Ключи, ул. Ореховая</t>
  </si>
  <si>
    <t>Строительство ответвления от опоры ВЛ- 0,4 кВ, прибора учета, Челябинская обл., Красноармейский р-н, д. Круглое, ул. Салютная</t>
  </si>
  <si>
    <t>«Строительство ВЛ 0,4 кВ от ВЛ 0,4 кВ ТП 6353 гр.2, ПКУ ТП 522-ФЗ 0,4 кВ ВЛ 0,4 кВ ТП 6353 гр.2, ПКУ ТП 522-ФЗ 0,22 кВ ВЛ 0,4 кВ ТП 6353 гр.2 для объектов, расположенных по адресам: Красноармейский р-н, п Луговой. Участок находится примерно в 7700м, по направлению на северо-запад от ориентира, кадастровые номера участков: 74:12:1408006:524, 74:12:1408006:516, 74:12:1408006:508»</t>
  </si>
  <si>
    <t>Строительство ответвления от опоры ВЛ- 0,4 кВ, прибора учета, Челябинская обл., Сосновский район, д.Осиновка</t>
  </si>
  <si>
    <t>Строительство ответвления от опоры ВЛ- 0,4 кВ, прибора учета, Челябинская обл., г. Копейск, пос. Заозерный</t>
  </si>
  <si>
    <t>Строительство ВЛ-0,4 кВ, ответвления от опоры ВЛ-0,4 кВ, прибора учета, Челябинская обл., Увельский р-н, с. Красносельское, ул. Калинина</t>
  </si>
  <si>
    <t>Строительство ответвления от опоры ВЛ- 0,4 кВ, прибора учета, Челябинская обл., Сосновский р-н, д. Ключи, ул. Таежная</t>
  </si>
  <si>
    <t>Строительство ответвления от опоры ВЛ- 0,4 кВ, прибора учета, Челябинская обл., Аргаяшский р-н, д. Старая Соболева</t>
  </si>
  <si>
    <t>Строительство ТП-10/0,4 кВ, двух ВЛ-0,4 кВ, двух ответвлений от опор ВЛ-0,4 кВ, трех приборов учета, Челябинская обл, Красноармейский р-н, п. Петровский, ул. Придорожная</t>
  </si>
  <si>
    <t>Строительство ВЛ-0,4 кВ, ответвления от опоры ВЛ-0,4 кВ, прибора учета, Челябинская обл., Аргаяшский р-н, п. Кировский, ул. Парковая</t>
  </si>
  <si>
    <t>Строительство ответвления от опоры ВЛ- 0,4 кВ, прибора учета, Челябинская обл., Красноармейский р-н, п. Петровский, ул. Пушкина</t>
  </si>
  <si>
    <t>Строительство ответвления от опоры ВЛ- 0,4 кВ, прибора учета, Челябинская обл., Красноармейский р-н, п. Баландино</t>
  </si>
  <si>
    <t>Строительство ВЛ-0,4 кВ, ответвления от опоры ВЛ-0,4 кВ, прибора учета, Челябинская обл., Сосновский район, с. Большие Харлуши</t>
  </si>
  <si>
    <t>Строительство ВЛ-0,4 кВ, ответвления от опоры ВЛ-0,4 кВ, прибора учета, Челябинская обл, Сосновский р-н, вблизи п. Прудный</t>
  </si>
  <si>
    <t>Строительство ВЛ-0,4 кВ, ответвления от опоры ВЛ-0,4 кВ, прибора учета, Челябинская обл, Красноармейский р-н, д. Круглое, ул. Озерная</t>
  </si>
  <si>
    <t>Строительство ответвления от опоры ВЛ- 0,4 кВ, прибора учета, Челябинская обл., Аргаяшский р-н, п. Кировский</t>
  </si>
  <si>
    <t>Строительство ответвления от опоры ВЛ- 0,4 кВ, прибора учета, Челябинская обл., Сосновский район, п. Красное Поле</t>
  </si>
  <si>
    <t>Строительство ответвления от опоры ВЛ- 0,4 кВ, прибора учета, Челябинская обл., Кунашакский р-н, с. Кунашак</t>
  </si>
  <si>
    <t>Строительство ответвления от опоры ВЛ- 0,4 кВ, прибора учета, Челябинская обл., Аргаяшский район, вблизи с. Губернское</t>
  </si>
  <si>
    <t>Строительство ВЛ-0,4 кВ, ответвления от опоры ВЛ-0,4 кВ, прибора учета, Челябинская обл, Красноармейский р-н, д. Круглое, ул. Ильменская</t>
  </si>
  <si>
    <t>Строительство ответвления от опоры ВЛ- 0,4 кВ, прибора учета, Челябинская обл., Красноармейский р-н, д. Круглое, ул. Мифтахова</t>
  </si>
  <si>
    <t>Строительство ВЛ-0,4 кВ, ответвления от опоры ВЛ-0,4 кВ, прибора учета, Челябинская обл, Красноармейский р-н, д. Круглое, ул. Синарская</t>
  </si>
  <si>
    <t>Строительство ответвления от опоры ВЛ- 0,4 кВ, прибора учета, Челябинская обл., Красноармейский р-н, д. Круглое, ул. Просторная</t>
  </si>
  <si>
    <t>Строительство ВЛ-0,4 кВ, ответвления от опоры ВЛ-0,4 кВ, прибора учета, Челябинская обл, Сосновский р-н, СНТ Малиновка</t>
  </si>
  <si>
    <t>Строительство ТП-10/0,4 кВ, ответвления от опоры ВЛ-0,4 кВ, прибор учета, Челябинская обл., Сосновский район, с. Долгодеревенское</t>
  </si>
  <si>
    <t>Строительство ответвления от опоры ВЛ- 0,4 кВ, прибора учета, Челябинская обл., Аргаяшский район, с. Губернское</t>
  </si>
  <si>
    <t>Строительство ответвления от опоры ВЛ- 0,4 кВ, прибора учета, Челябинская обл., Аргаяшский район, д. Крутолапова</t>
  </si>
  <si>
    <t>Строительство ответвления от опоры ВЛ- 0,4 кВ, прибора учета, Челябинская обл., Сосновский район, с. Большие Харлуши</t>
  </si>
  <si>
    <t>Строительство ответвления от опоры ВЛ- 0,4 кВ, прибора учета, Челябинская обл., Еткульский р-н, с. Еткуль</t>
  </si>
  <si>
    <t>Строительство ответвления от опоры ВЛ- 0,4 кВ, прибора учета, Челябинская обл., Сосновский р-н, д. Султаева</t>
  </si>
  <si>
    <t>Строительство ответвления от опоры ВЛ- 0,4 кВ, прибора учета, Челябинская обл., Сосновский р-н, п. Красное Поле, ул. Мелеховская</t>
  </si>
  <si>
    <t>Строительство  ответвления от опоры ВЛ- 0,4 кВ, прибора учета, Челябинская обл., Сосновский район, с. Долгодеревенское</t>
  </si>
  <si>
    <t>Строительство ответвления от опоры ВЛ- 0,4 кВ, прибора учета, Челябинская обл., Аргаяшский район, ТСН Увильды Космос</t>
  </si>
  <si>
    <t>Строительство ВЛ-0,4 кВ, ответвления от опоры ВЛ-0,4 кВ, прибора учета, Челябинская обл, Красноармейский р-н, д. Круглое, ул. Тисовая</t>
  </si>
  <si>
    <t>Строительство ответвления от опоры ВЛ- 0,4 кВ, прибора учета, Челябинская обл., г. Копейск, вблизи п. Заозерный</t>
  </si>
  <si>
    <t>Строительство ВЛ-0,4 кВ,пяти ответвлений от опор ВЛ-0,4 кВ, пяти приборов учета, Челябинская обл, Сосновский р-н, д. Осиновка</t>
  </si>
  <si>
    <t>Строительство ответвления от опоры ВЛ- 0,4 кВ, прибора учета, Челябинская обл., Кунашакский р-н, с. Новобурино</t>
  </si>
  <si>
    <t>Строительство ВЛ-0,4 кВ, шести ответвлений от опор ВЛ-0,4 кВ, шести приборов учета, Челябинская обл, Сосновский район, п. Красное поле</t>
  </si>
  <si>
    <t>Строительство ответвления от опоры ВЛ- 0,4 кВ, прибора учета, Челябинская обл., г. Карабаш, п. Красный Камень</t>
  </si>
  <si>
    <t>Строительство ответвления от опоры ВЛ- 0,4 кВ, прибора учета, Челябинская обл., Еманжелинский р-н, рп. Красногорский</t>
  </si>
  <si>
    <t>Строительство ВЛ-0,4 кВ, ответвления от опоры ВЛ-0,4 кВ, прибора учета, Челябинская обл, Сосновский р-н, д. Чишма, ул. Гагарина</t>
  </si>
  <si>
    <t>Строительство ответвления от опоры ВЛ- 0,4 кВ, прибора учета, Челябинская обл., Сосновский р-н, п. Полевой, ул. Прудная</t>
  </si>
  <si>
    <t>Строительство ответвления от опоры ВЛ- 0,4 кВ, прибора учета, Челябинская обл., Аргаяшский р-н, п. Ишалино, ул. Зеленая</t>
  </si>
  <si>
    <t>Строительство ответвления от опоры ВЛ- 0,4 кВ, прибора учета, Челябинская обл., Аргаяшский р-н, п. Кировский, ул. Волгоградская</t>
  </si>
  <si>
    <t>Строительство ВЛ-0,4 кВ, ответвления от опоры ВЛ-0,4 кВ, прибора учета, Челябинская обл., Сосновский р-н, п. Саргазы</t>
  </si>
  <si>
    <t>Строительство  ответвления от опоры ВЛ- 0,4 кВ, прибора учета, Челябинская обл., Аргаяшский район, п. Бидинский</t>
  </si>
  <si>
    <t>Строительство ответвления от опоры ВЛ- 0,4 кВ, прибора учета, Челябинская обл., Сосновский район, п. Саккулово</t>
  </si>
  <si>
    <t>Строительство ВЛ-0,4 кВ, ответвления от опоры ВЛ-0,4 кВ, прибора учета, Челябинская обл, Красноармейский р-н, д. Круглое, ул. Окольная</t>
  </si>
  <si>
    <t>Строительство ответвления от опоры ВЛ- 0,4 кВ, прибора учета, Челябинская обл., Красноармейский р-н, вблизи п. Лазурный</t>
  </si>
  <si>
    <t>Строительство ответвления от опоры ВЛ- 0,4 кВ, прибора учета, Челябинская обл., Сосновский район, п. Мирный</t>
  </si>
  <si>
    <t>Строительство ответвления от опоры ВЛ- 0,4 кВ, прибора учета, Челябинская обл., Аргаяшский район, д. Халитова</t>
  </si>
  <si>
    <t>Строительство ответвления от опоры ВЛ- 0,4 кВ, прибора учета, Челябинская обл., Красноармейский р-н, п. Петровский, ул. Лесная</t>
  </si>
  <si>
    <t>Строительство ВЛ-0,4 кВ, ответвления от опоры ВЛ-0,4 кВ, прибора учета, Челябинская обл., Сосновский р-н, п. Полетаево</t>
  </si>
  <si>
    <t>Строительство  ответвления от опоры ВЛ- 0,4 кВ, прибора учета, Челябинская обл., Сосновский район, вблизи д. Ключи</t>
  </si>
  <si>
    <t>Строительство ВЛ-0,4 кВ, ответвления от опоры ВЛ-0,4 кВ, прибора учета, Челябинская обл., Сосновский район, с. Кайгородово</t>
  </si>
  <si>
    <t>Строительство ответвления от опоры ВЛ- 0,4 кВ, прибора учета, Челябинская обл., Сосновский район, вблизи с. Кайгородово</t>
  </si>
  <si>
    <t>Строительство ответвления от опоры ВЛ- 0,4 кВ, прибора учета, Челябинская обл., г. Кыштым, ГСК Сигнал</t>
  </si>
  <si>
    <t>Строительство ответвления от опоры ВЛ- 0,4 кВ, прибора учета, Челябинская обл., Сосновский район, вблизи п. Касарги</t>
  </si>
  <si>
    <t>Строительство ВЛ-0,4 кВ, ответвления от опоры ВЛ-0,4 кВ, прибора учета, Челябинская обл., Сосновский р-н, д. Осиновка</t>
  </si>
  <si>
    <t>Строительство  ответвления от опоры ВЛ- 0,4 кВ, прибора учета, Челябинская обл., Сосновский район, д. Касарги</t>
  </si>
  <si>
    <t>Установка прибора коммерческого учета электрической энергии (мощности) однофазного прямого включения 0,22 кВ на опоре № 1 ВЛ 0,4 кВ № 7 от ТП-14013 и монтаж контура повторного заземления нулевого провода ВЛ 0,4 кВ № 7 от ТП-14013 на опоре № 1: г. Усть-Катав</t>
  </si>
  <si>
    <t>Строительство  ответвления от опоры ВЛ- 0,4 кВ, прибора учета, Челябинская обл., Сосновский район, п. Красное Поле</t>
  </si>
  <si>
    <t>Строительство ответвления от опоры ВЛ- 0,4 кВ, прибора учета, Челябинская обл., Сосновский район, вблизи п. Саргазы</t>
  </si>
  <si>
    <t>Строительство ответвления от опоры ВЛ- 0,4 кВ, прибора учета, Челябинская обл., Сосновский район, ДСНТ Березка-1</t>
  </si>
  <si>
    <t>Строительство ответвления от опоры ВЛ- 0,4 кВ, прибора учета, Челябинская обл., Красноармейский р-н, с. Миасское, ул. Вишневая</t>
  </si>
  <si>
    <t>Строительство ВЛ-0,4 кВ, ответвления от опоры ВЛ-0,4 кВ, прибора учета, Челябинская обл., Еманжелинский р-н, п. Ключи, ул. Мира</t>
  </si>
  <si>
    <t>Строительство ответвления от опоры ВЛ- 0,4 кВ, прибора учета, Челябинская обл., Аргаяшский район, д. Малая Куйсарина</t>
  </si>
  <si>
    <t>Строительство ВЛ-0,4 кВ, ответвления от опоры ВЛ-0,4 кВ, прибора учета, Челябинская обл, Сосновский р-н, вблизи д. Полетаево-2</t>
  </si>
  <si>
    <t>Строительство ВЛ-0,4 кВ, ответвления от опоры ВЛ-0,4 кВ, прибора учета, Челябинская обл, Сосновский р-н, п. Полевой</t>
  </si>
  <si>
    <t>Строительство ответвления от опоры ВЛ- 0,4 кВ, прибора учета, Челябинская обл., Коркинский р-н, г. Коркино</t>
  </si>
  <si>
    <t>Строительство  ответвления от опоры ВЛ- 0,4 кВ, прибора учета, Челябинская обл., Сосновский район, п. Садовый</t>
  </si>
  <si>
    <t>Строительство ВЛ-10 кВ от опоры № 13 ВЛ-10 кВ МЗПО  до концевой отпаечной опоры проектируемой ВЛ-10 кВ на границе земельного участка потребителя и установка ПКУ ТП 522-ФЗ 10 кВ</t>
  </si>
  <si>
    <t>Строительство ВЛ-0,4 кВ, ответвления от опоры ВЛ-0,4 кВ, прибора учета, Челябинская обл., Сосновский район, п. Садовый</t>
  </si>
  <si>
    <t>Строительство ответвления от опоры ВЛ- 0,4 кВ, прибора учета, Челябинская обл., Красноармейский р-н, п. Петровский, ул. Павла Никитина</t>
  </si>
  <si>
    <t>Строительство ответвления от опоры ВЛ- 0,4 кВ, прибора учета, Челябинская обл., Сосновский район, д. Шимаковка</t>
  </si>
  <si>
    <t>Строительство ответвления от опоры ВЛ- 0,4 кВ, прибора учета, Челябинская обл., Красноармейский р-н, д. Камышинка</t>
  </si>
  <si>
    <t>Строительство ответвления от опоры ВЛ- 0,4 кВ, прибора учета, Челябинская обл., Коркинский р-н, п. Первомайский</t>
  </si>
  <si>
    <t>Строительство ответвления от опоры ВЛ- 0,4 кВ, прибора учета, Челябинская обл., Аргаяшский р-н, п. Аргази</t>
  </si>
  <si>
    <t>Строительство ответвления от опоры ВЛ- 0,4 кВ, прибора учета, Челябинская обл., г. Карабаш, ул. Горняк</t>
  </si>
  <si>
    <t>Строительство ответвления от опоры ВЛ- 0,4 кВ, прибора учета, Челябинская обл., г. Верхний Уфалей, ул. Бабикова</t>
  </si>
  <si>
    <t>Строительство ответвления от опоры ВЛ- 0,4 кВ, прибора учета, Челябинская обл., г. Копейск, пос. Заозёрный</t>
  </si>
  <si>
    <t>Строительство ВЛ-0,4 кВ, ответвления от опоры ВЛ-0,4 кВ, прибора учета, Челябинская обл, г. Кыштым</t>
  </si>
  <si>
    <t>Строительство ответвления от опоры ВЛ- 0,4 кВ, прибора учета, Челябинская обл., Сосновский р-н, с. Полетаево I-е</t>
  </si>
  <si>
    <t>Строительство ВЛ-0,4 кВ, ответвления от опоры ВЛ-0,4 кВ, прибора учета, Челябинская обл, Кунашакский р-н, с. Кунашак, ул. Титова</t>
  </si>
  <si>
    <t>Установка прибора коммерческого учета электрической энергии (мощности) трехфазного прямого включения 0,4 кВ на опоре № 6 ВЛ 0,4 кВ № 2 от ТП-41281 и монтаж контура повторного заземления нулевого провода ВЛ 0,4 кВ № 2 от ТП-41281 на опоре № 6: г. Златоуст</t>
  </si>
  <si>
    <t>Строительство ответвления от опоры ВЛ- 0,4 кВ, прибора учета, Челябинская обл., Аргаяшский р-н, ДСНТ Жаворонки</t>
  </si>
  <si>
    <t>Строительство ответвления от опоры ВЛ- 0,4 кВ, прибора учета, Челябинская обл., Аргаяшский район, д. Давлетбаева</t>
  </si>
  <si>
    <t>Строительство ВЛ-0,4 кВ, ответвления от опоры ВЛ-0,4 кВ, прибора учета, Челябинская обл., г. Копейск, вблизи п. Заозерный</t>
  </si>
  <si>
    <t>Строительство ответвления от опоры ВЛ- 0,4 кВ, прибора учета, Челябинская обл., Каслинский р-н, п. Воздвиженка, ул. Труда</t>
  </si>
  <si>
    <t>Строительство ответвления от опоры ВЛ- 0,4 кВ, прибора учета, Челябинская обл., Еткульский р-н, с. Шеломенцево, ул. Молодежная</t>
  </si>
  <si>
    <t>Строительство ВЛ-0,4 кВ, ответвления от опоры ВЛ-0,4 кВ, прибора учета, Челябинская обл, Сосновсеий р-н, с. Б. Харлуши</t>
  </si>
  <si>
    <t>Строительство четырех ответвлений от опор ВЛ- 0,4 кВ, четырех приборов учета, Челябинская обл., Сосновский р-н, п. Красное поле, ул. Багрецовая</t>
  </si>
  <si>
    <t>Строительство ответвления от опоры ВЛ- 0,4 кВ, прибора учета, Челябинская обл., г. Коркино, ул. Хлебозаводская</t>
  </si>
  <si>
    <t>Строительство ответвления от опоры ВЛ- 0,4 кВ, прибора учета, Челябинская обл., Красноармейский р-н, с. Миасское, ул. 40 лет Победы</t>
  </si>
  <si>
    <t>Строительство ответвления от опоры ВЛ- 0,4 кВ, прибора учета, Челябинская обл., Аргаяшский р-н, территория СТСН Солнечная поляна</t>
  </si>
  <si>
    <t>Строительство ответвления от опоры ВЛ- 0,4 кВ, прибора учета, Челябинская обл., Аргаяшский р-н, с. Кузнецкое</t>
  </si>
  <si>
    <t>Строительство ВЛ-0,4 кВ, ответвления от опоры ВЛ-0,4 кВ, прибора учета, Челябинская обл, Еманжелинский р-н, рп. Зауральский</t>
  </si>
  <si>
    <t>Строительство ВЛ-0,4 кВ, ответвления от опоры ВЛ-0,4 кВ, прибора учета, Челябинская обл., Кунашакский р-н, вблизи д. Сураково</t>
  </si>
  <si>
    <t>Установка прибора коммерческого учета электрической энергии (мощности) трехфазного прямого включения 0,4 кВ на опоре № 5 ВЛ 0,4 кВ № 2 от ТП-15108 и монтаж контура повторного заземления нулевого провода ВЛ 0,4 кВ № 2 от ТП-15108 на опоре № 5: г. Аша</t>
  </si>
  <si>
    <t>Строительство ответвления от опоры ВЛ- 0,4 кВ, прибора учета, Челябинская обл., Кунашакский р-н, д. Чебакуль, ул. Центральная</t>
  </si>
  <si>
    <t>Строительство ответвления от опоры ВЛ- 0,4 кВ, прибора учета, Челябинская обл., Еткульский р-н, с. Еткуль, ул. Ленина</t>
  </si>
  <si>
    <t>Строительство ответвления от опоры ВЛ- 0,4 кВ, прибора учета, Челябинская обл., Кунашакский р-н, с. Татарская Караболка</t>
  </si>
  <si>
    <t>Установка прибора коммерческого учета электрической энергии (мощности) трехфазного прямого включения 0,4 кВ на опоре № 53 ВЛ 0,4 кВ № 3 от ТП-61259 и монтаж контура повторного заземления нулевого провода ВЛ 0,4 кВ № 3 от ТП-61259 на опоре № 53: Чебаркульский р-н, д. Малково</t>
  </si>
  <si>
    <t>Строительство ответвления от опоры ВЛ- 0,4 кВ, прибора учета, Челябинская обл., Сосновский р-н, п. Полевой, ул. Коралловая</t>
  </si>
  <si>
    <t>Строительство ответвления от опоры ВЛ- 0,4 кВ, прибора учета, Челябинская обл., Кунашакский р-н, с. Большой Куяш, ул. Ленина</t>
  </si>
  <si>
    <t>Строительство ответвления от опоры ВЛ- 0,4 кВ, прибора учета, Челябинская обл., Кунашакский р-н, с. Кунашак, ул. Мусы Джалиля</t>
  </si>
  <si>
    <t>Установка прибора коммерческого учета электрической энергии (мощности) однофазного прямого включения 0,22 кВ на опоре № 18 ВЛ 0,4 кВ № 5 от ТП-11015 и монтаж контура повторного заземления нулевого провода ВЛ 0,4 кВ № 5 от ТП-11015 на опоре № 18: г. Юрюзань</t>
  </si>
  <si>
    <t>Строительство ответвления от опоры ВЛ- 0,4 кВ, прибора учета, Челябинская обл., г. Карабаш, ул. Комсомольская</t>
  </si>
  <si>
    <t>Строительство ответвления от опоры ВЛ- 0,4 кВ, прибора учета, Челябинская обл., Аргаяшский район, с. Кузнецкое</t>
  </si>
  <si>
    <t>Строительство ответвления от опоры ВЛ- 0,4 кВ, прибора учета, Челябинская обл., Сосновский район, вблизи п. Северный</t>
  </si>
  <si>
    <t>Установка прибора коммерческого учета электрической энергии (мощности) трехфазного прямого включения 0,4 кВ на опоре № 5 отп.-6 ВЛ 0,4 кВ № 3 от ТП-51151 и монтаж контура повторного заземления нулевого провода отп.-6 ВЛ 0,4 кВ № 3 от ТП-51151 на опоре № 5: г. Миасс</t>
  </si>
  <si>
    <t>Установка прибора коммерческого учета электрической энергии (мощности) однофазного прямого включения 0,22 кВ на опоре № 5 ВЛ 0,4 кВ Лесхоз от ТП-31009: г. Куса</t>
  </si>
  <si>
    <t>Строительство ответвления от опоры ВЛ- 0,4 кВ, прибора учета, Челябинская обл., Еманжелинский р-н, п. Красногорский</t>
  </si>
  <si>
    <t>Строительство ответвления от опоры ВЛ- 0,4 кВ, прибора учета, Челябинская обл., Кунашакский р-н, с. Кунашак, ул. Ленина</t>
  </si>
  <si>
    <t>Строительство ответвления от опоры ВЛ- 0,4 кВ, прибора учета, Челябинская обл., Сосновский р-н, п. Полевой, ул. Сапфировая</t>
  </si>
  <si>
    <t>Строительство ответвления от опоры ВЛ- 0,4 кВ, прибора учета, Челябинская обл., Сосновский р-н, с. Архангельское, ул. Салютная</t>
  </si>
  <si>
    <t>Строительство ответвления от опоры ВЛ-0,4 кВ, прибора учета, Челябинская обл., Каслинский р-н, вблизи с. Воскресенское</t>
  </si>
  <si>
    <t>Строительство ответвления от опоры ВЛ-0,4 кВ, прибора учета, Челябинская обл., Сосновский р-н, с. Кременкуль, ул. Набережная</t>
  </si>
  <si>
    <t>Строительство ответвления от опоры ВЛ-0,4 кВ, прибора учета, Челябинская обл., Сосновский р-н, вблизи с. Кременкуль</t>
  </si>
  <si>
    <t>Строительство ответвления от опоры ВЛ-0,4 кВ, прибора учета, Челябинская обл., Сосновский р-н, п. Вавиловец, ул. Школьная</t>
  </si>
  <si>
    <t>Строительство ответвления от опоры ВЛ-0,4 кВ, прибора учета, Челябинская обл., Сосновский р-н, с. Кременкуль</t>
  </si>
  <si>
    <t>Установка прибора коммерческого учета электрической энергии (мощности) однофазного прямого включения 0,22 кВ на опоре № 17 ВЛ 0,4 кВ Гаражи от ТП-21026 и монтаж контура повторного заземления нулевого провода ВЛ 0,4 кВ Гаражи от ТП-21026 на опоре № 17: г. Сатка</t>
  </si>
  <si>
    <t>Строительство ответвления от опоры ВЛ-0,4 кВ, прибора учета, Челябинская обл., Коркинский р-н, г. Коркино, ул. 30 лет ВЛКСМ</t>
  </si>
  <si>
    <t>Строительство ответвления от опоры ВЛ-0,4 кВ, прибора учета, Челябинская обл., Сосновский р-н, п. Северный, ул. 7-я база</t>
  </si>
  <si>
    <t>Строительство ответвления от опоры ВЛ- 0,4 кВ, прибора учета, Челябинская обл., Кунашакский р-н, с. Кунашак, ул. Нигматуллина</t>
  </si>
  <si>
    <t>Строительство ответвления от опоры ВЛ- 0,4 кВ, прибора учета, Челябинская обл., Каслинский р-н, с. Щербаковка</t>
  </si>
  <si>
    <t>Строительство ответвления от опоры ВЛ-0,4 кВ, прибора учета, Челябинская обл., Кунашакский р-н, с. Халитово, ул. Ленина</t>
  </si>
  <si>
    <t>Строительство ответвления от опоры ВЛ-0,4 кВ, прибора учета, Челябинская обл., Сосновский р-н, вблизи д. Ключи</t>
  </si>
  <si>
    <t>Строительство ответвления от опоры ВЛ- 0,4 кВ, прибора учета, Челябинская обл., Кунашакский р-н, с. Аширово, ул. Центральная</t>
  </si>
  <si>
    <t>Строительство ВЛ-0,4 кВ, ответвления от опоры ВЛ-0,4 кВ, прибора учета, Челябинская обл, Красноармейский р-н, вблизи д. Круглое</t>
  </si>
  <si>
    <t>Строительство ответвления от опоры ВЛ- 0,4 кВ, прибора учета, Челябинская обл., Озерский городской округ, п. Метлино</t>
  </si>
  <si>
    <t>Строительство ответвления от опоры ВЛ- 0,4 кВ, прибора учета, Челябинская обл., Еткульский р-н, с. Еткуль, ул. Зеленая</t>
  </si>
  <si>
    <t>Строительство ответвления от опоры ВЛ- 0,4 кВ, прибора учета, Челябинская обл., Аргаяшский р-н, д. Бажикаева, ул. Новая</t>
  </si>
  <si>
    <t>Реконструкция ПС 110 кВ Кременкуль (установка второго трансформатора 10 МВА, реконструкция заходов ВЛ 110 кВ, 2*3,8 км; перезавод ВЛ 10 кВ, 1,4 км), пос. Кременкуль</t>
  </si>
  <si>
    <t>Перечень объектов инвестиционной программы, реализованных для подключения потребителей льготной категории за 2025 год</t>
  </si>
  <si>
    <t>Сазыкин Александр Владимирович (серия 32 10 номер 923817)</t>
  </si>
  <si>
    <t>Шадрин Станислав Юрьевич (серия 75 08 номер 408007)</t>
  </si>
  <si>
    <t>Ленк Максим Павлович (серия 75 05 номер 888686)</t>
  </si>
  <si>
    <t>Ленк Павел Николаевич (серия 7513 номер 318213)</t>
  </si>
  <si>
    <t>Ленк Татьяна Павловна (серия 75 11 номер 995616)</t>
  </si>
  <si>
    <t>Матлина Анна Владимировна (серия 7598 номер 099610)</t>
  </si>
  <si>
    <t>Сучилин Эдуард Дмитреевич (серия 7504 номер 125259)</t>
  </si>
  <si>
    <t>Черемисин Андрей Валерьевич (серия 7507 номер 097582)</t>
  </si>
  <si>
    <t>Черемисина Наталья Андреевна (серия 7503 номер 005434)</t>
  </si>
  <si>
    <t>Брои Ходедан Владимирович (серия 7519 номер 324149)</t>
  </si>
  <si>
    <t>УСОВА ЛЮДМИЛА ПАВЛОВНА (серия 7504 номер 458715)</t>
  </si>
  <si>
    <t>Парфинович Валерий Иванович (серия 7502 номер 920236)</t>
  </si>
  <si>
    <t>Рузавина Ольга Викторовна (серия 75 09 номер 698919)</t>
  </si>
  <si>
    <t>Садыков Дамир Халикович (серия 75 10 номер 737514)</t>
  </si>
  <si>
    <t>Потапова Ольга Сергеевна (серия 7504 номер 439321)</t>
  </si>
  <si>
    <t>Соколов Владимир Геннадьевич (серия 75 19 номер 327760)</t>
  </si>
  <si>
    <t>Лукьянов Виталий Леонидович (серия 7516 номер 798870)</t>
  </si>
  <si>
    <t>Долганова Светлана Александровна (серия 75 16 номер 893122)</t>
  </si>
  <si>
    <t>Камалов Валерьян Рафкатович (серия 75 04 номер 361252)</t>
  </si>
  <si>
    <t>Хабиров Рамиль Габдулгазизович (серия 75 16 номер 816326)</t>
  </si>
  <si>
    <t>ИП Сидоров Алексей Борисович</t>
  </si>
  <si>
    <t>Хабаров Михаил Александрович (серия 75 04 номер 307739)</t>
  </si>
  <si>
    <t>Аникин Сергей Алексеевич (серия 7509 номер 538115)</t>
  </si>
  <si>
    <t>Веселова Инесса Вильгемовна (серия 7518 номер 124074)</t>
  </si>
  <si>
    <t>МКУ "Администрация Еткульского муниципального района"</t>
  </si>
  <si>
    <t>Дворников Владимир Дмитриевич (серия 75 21 номер 700213)</t>
  </si>
  <si>
    <t>Востренкова Светлана Александровна (серия 75 01 номер 069644)</t>
  </si>
  <si>
    <t>Губская Полина Сергеевна (серия 7509 номер 533465)</t>
  </si>
  <si>
    <t>Петросян Геворг Арташесович (серия 7510 номер 743283)</t>
  </si>
  <si>
    <t>Смирнов Константин Игоревич (серия 7503 номер 266351)</t>
  </si>
  <si>
    <t>ИП Кожевников Алексей Борисович</t>
  </si>
  <si>
    <t>Бобринская Таисия Николаевна (серия 7518 номер 062249)</t>
  </si>
  <si>
    <t>ИП Широков Илья Юрьевич</t>
  </si>
  <si>
    <t>Николаев Анатолий Николаевич (серия 7502 номер 376962)</t>
  </si>
  <si>
    <t>ООО ""Графит-ресурс""</t>
  </si>
  <si>
    <t>Харлов Сергей Павлович (серия 7510 номер 892337)</t>
  </si>
  <si>
    <t>ИП Пронов Сергей Юрьевич</t>
  </si>
  <si>
    <t>Нафиков Гайнитдин Шарафович (серия 7516 номер 830460)</t>
  </si>
  <si>
    <t>Александрова Татьяна Борисовна (серия 7510 номер 898838)</t>
  </si>
  <si>
    <t>Романов Константин Александрович (серия 7504 номер 542113)</t>
  </si>
  <si>
    <t>Погудина Юлия Викторовна (серия 8600 номер 073391)</t>
  </si>
  <si>
    <t>Харисов Альберт Сагитович (серия 7519 номер 384948)</t>
  </si>
  <si>
    <t>Сердеков Константин Шамурадович (серия 3708 номер 305063)</t>
  </si>
  <si>
    <t>ИП Озерская Анастасия Сергеевна</t>
  </si>
  <si>
    <t>Жарский Николай Васильевич (серия 7517 номер 976194)</t>
  </si>
  <si>
    <t>Беляев Андрей Владимирович (серия 7510 номер 910070)</t>
  </si>
  <si>
    <t>Иванова Ольга Викторовна (серия 7505 номер 732141)</t>
  </si>
  <si>
    <t>Задорожный Виталий Анатольевич (серия 7515 номер 748583)</t>
  </si>
  <si>
    <t>Шиличев Дмитрий Евгеньевич (серия 70 20 номер 603225)</t>
  </si>
  <si>
    <t>Загорский Александр Викторович (серия 7403 номер 444739)</t>
  </si>
  <si>
    <t>Сухов Вадим Анатольевич (серия 7513 номер 297059)</t>
  </si>
  <si>
    <t>Глушков Андрей Викторович (серия 7510 номер 804431)</t>
  </si>
  <si>
    <t>Сендер Яна Владимировна (серия 7515 номер 625984)</t>
  </si>
  <si>
    <t>МКУ "Администрация  Каратабанского  сельского  поселения"</t>
  </si>
  <si>
    <t>ООО КЕММА</t>
  </si>
  <si>
    <t>Винников Андрей Юрьевич (серия 7508 номер 244444)</t>
  </si>
  <si>
    <t>Яковлева Александра Владимировна (серия 7500 номер 862954)</t>
  </si>
  <si>
    <t>Колпаков Станислав Валерьевич (серия 7520 номер 611236)</t>
  </si>
  <si>
    <t>Азьмука Михаил Николаевич (серия 75 18 номер 209179)</t>
  </si>
  <si>
    <t>Погудин Павел Александрович (серия 7519 номер 336486)</t>
  </si>
  <si>
    <t>Мамаев Владимир Петрович (серия 7500 номер 855244)</t>
  </si>
  <si>
    <t>Боровинских Татьяна Сергеевна (серия 7508 номер 426621)</t>
  </si>
  <si>
    <t>Ишниязов Ильяс Салаватович (серия 7510 номер 736645)</t>
  </si>
  <si>
    <t>Чащина Зузана Иосифовна (серия 7512 номер 180026)</t>
  </si>
  <si>
    <t>Баловнев Сергей Валерьевич</t>
  </si>
  <si>
    <t>Калашников Анатолий Иванович (серия 7507 номер 097577)</t>
  </si>
  <si>
    <t>Иштимиров Даян Рашитович (серия 7522 номер 864192)</t>
  </si>
  <si>
    <t>Бичурин Андрей Олегович (серия 7512 номер 217456)</t>
  </si>
  <si>
    <t>Куимов Павел Алексеевич (серия 75 03 номер 708279)</t>
  </si>
  <si>
    <t>Трошин Владимир Михайлович (серия 7503 номер 153919)</t>
  </si>
  <si>
    <t>ИП Преображенский Максим Дмитриевич</t>
  </si>
  <si>
    <t>Азаренко Михаил Михайлович (серия 7502 номер 934412)</t>
  </si>
  <si>
    <t>Бездетных Татьяна Сергеевна (серия 7504 номер 493232)</t>
  </si>
  <si>
    <t>Токарев Дмитрий Александрович (серия 7501 номер 727520)</t>
  </si>
  <si>
    <t>Михайлова Татьяна Владимировна (серия 7509 номер 637435)</t>
  </si>
  <si>
    <t>ГАРАЖНО-СТРОИТЕЛЬНЫЙ КООПЕРАТИВ "КРАСНАЯ ГОРНЯЧКА"</t>
  </si>
  <si>
    <t>Караказарян Аветик Жоржикович (серия 7517 номер 970797)</t>
  </si>
  <si>
    <t>Петров Владимир Григорьевич (серия 7500 номер 337078)</t>
  </si>
  <si>
    <t>Булатов Виталий Александрович (серия 9205 номер 801601)</t>
  </si>
  <si>
    <t>Подкорытов Владимир Викторович (серия 7522 номер 493907)</t>
  </si>
  <si>
    <t>Сейпианова Тамила Шаликоевна (серия 7514 номер 605381)</t>
  </si>
  <si>
    <t>Малярчук Александр Иванович (серия 7512 номер 119123)</t>
  </si>
  <si>
    <t>МКУ "Комитет дорожного хозяйства города Челябинска"</t>
  </si>
  <si>
    <t>Семенихина Ирина Николаевна (серия 75 18 номер 306993)</t>
  </si>
  <si>
    <t>Семенов Александр Павлович (серия 7513 номер 307604)</t>
  </si>
  <si>
    <t>АНО "ТРОИЦКИЙ ЦЕНТР ПО РАЗВИТИЮ КОНЕВОДСТВА"</t>
  </si>
  <si>
    <t>Гильмутдинов Фарит Фанильевич (серия 7512 номер 124413)</t>
  </si>
  <si>
    <t>Мамедов Артём Вагифович (серия 7503 номер 923985)</t>
  </si>
  <si>
    <t>Косых Наталья Анатольевна (серия 7503 номер 399956)</t>
  </si>
  <si>
    <t>Серова Наталья Иосифовна (серия 7516 номер 806465)</t>
  </si>
  <si>
    <t>Ягламунов Радик Шибулдинович (серия 75 15 номер 713117)</t>
  </si>
  <si>
    <t>ИП Садчиков Андрей Борисович</t>
  </si>
  <si>
    <t>Майборода Наталья Сергеевна (серия 7508 номер 397599)</t>
  </si>
  <si>
    <t>ООО "Общество с ограниченной ответственностью "ЭРГО""</t>
  </si>
  <si>
    <t>Данилов Сергей Александрович (серия 7512 номер 121216)</t>
  </si>
  <si>
    <t>Ежукова Наталья Вячеславовна (серия 7519 номер 388719)</t>
  </si>
  <si>
    <t>Бренкман Татьяна Николаевна (серия 7512 номер 124088)</t>
  </si>
  <si>
    <t>Чуйкова Наталья Фаритовна (серия 7505 номер 967175)</t>
  </si>
  <si>
    <t>Белов Николай Витальевич (серия 75 05 номер 838667)</t>
  </si>
  <si>
    <t>Суднишников Дмитрий Сергеевич (серия 7505 номер 739847)</t>
  </si>
  <si>
    <t>Лаптева Полина Андреевна (серия 7518 номер 302193)</t>
  </si>
  <si>
    <t>Алёхин Виталий Владимирович (серия 5413 номер 297439)</t>
  </si>
  <si>
    <t>Садиков Денис Радикович (серия 7508 номер 383063)</t>
  </si>
  <si>
    <t>Максимов Сергей Васильевич (серия 7500 номер 888045)</t>
  </si>
  <si>
    <t>Коцюк Игорь Васильевич (серия 7518 номер 166400)</t>
  </si>
  <si>
    <t>ООО "ЭлектроКарс Рус"</t>
  </si>
  <si>
    <t>Башуров Сергей Анатольевич (серия 7518 номер 001293)</t>
  </si>
  <si>
    <t>Обухова Марина Владимировна (серия 7503 номер 909347)</t>
  </si>
  <si>
    <t>Крапивина Вера Ивановна (серия 7503 номер 124783)</t>
  </si>
  <si>
    <t>Зима Мария Валерьевна (серия 7518 номер 233952)</t>
  </si>
  <si>
    <t>Фаттахов Рифкат Рафаилович (серия 7520 номер 625238)</t>
  </si>
  <si>
    <t>Гришин Александр Олегович (серия 4017 номер 862120)</t>
  </si>
  <si>
    <t>Протасевич Алексей Александрович (серия 7503 номер 539519)</t>
  </si>
  <si>
    <t>Черных Виктор Сергеевич (серия 7507 номер 049147)</t>
  </si>
  <si>
    <t>Севастьянова Наталья Дмитриевна</t>
  </si>
  <si>
    <t>Шишов Григорий Сергеевич  (серия 7513 номер 345858)</t>
  </si>
  <si>
    <t>Мишарина Мария Николаевна (серия 7508 номер 380033)</t>
  </si>
  <si>
    <t>Магасумов Руслан Галиуллович (серия 7507 номер 037711)</t>
  </si>
  <si>
    <t>Садыков Рафиль Мухаметгалеевич (серия 7501 номер 015172)</t>
  </si>
  <si>
    <t>ООО "УралВектор"</t>
  </si>
  <si>
    <t>Узинцев Иван Евгеньевич (серия 7507 номер 094994)</t>
  </si>
  <si>
    <t>Киселёва Татьяна Владимировна (серия 7515 номер 637419)</t>
  </si>
  <si>
    <t>Константинов Дмитрий Юрьевич (серия 7518 номер 238444)</t>
  </si>
  <si>
    <t>Притчин Семен Владимирович (серия 3704 номер 990819)</t>
  </si>
  <si>
    <t>Ненашев Евгений Федорович (серия 7523 номер 121370)</t>
  </si>
  <si>
    <t>Чунихин Михаил Васильевич (серия 75 03 номер 144552)</t>
  </si>
  <si>
    <t>Нескоромная Татьяна Геннадьевна (серия 7508 номер 381189)</t>
  </si>
  <si>
    <t>Пермяков Никита Владимирович (серия 7512 номер 240244)</t>
  </si>
  <si>
    <t>Онищенко Ирина Александровна (серия 7515 номер 776040)</t>
  </si>
  <si>
    <t>Алханов Дамир Жавдатович (серия 7520 номер 641482)</t>
  </si>
  <si>
    <t>Важенин Владимир Александрович (серия 7500 номер 289727)</t>
  </si>
  <si>
    <t>Сорокина Елена Дмитриевна (серия 7520 номер 513486)</t>
  </si>
  <si>
    <t>Провоторова Наталья Валерьевна (серия 7508 номер 406253)</t>
  </si>
  <si>
    <t>Петросян Артур Гамлетович (серия 7514 номер 566365)</t>
  </si>
  <si>
    <t>Папанин Руслан Юлаевич (серия 7503 номер 697551)</t>
  </si>
  <si>
    <t>Биткин Иван Александрович (серия 7509 номер 603998)</t>
  </si>
  <si>
    <t>Литвинова Марина Владимировна (серия 7502 номер 947542)</t>
  </si>
  <si>
    <t>Абдуллин Фаниль Зайнуллинович (серия 7504 номер 516350)</t>
  </si>
  <si>
    <t>ООО "Инжиниринговая компания "Модернизация коммунальных систем""</t>
  </si>
  <si>
    <t>Битнер Владимир Александрович (серия 7521 номер 820518)</t>
  </si>
  <si>
    <t>Калинина Валентина Николаевна (серия 7502 номер 662812)</t>
  </si>
  <si>
    <t>ООО "Общество с ограниченной ответственностью "Злат-Гранит""</t>
  </si>
  <si>
    <t>Прокопец Александр Федорович (серия 7519 номер 380697)</t>
  </si>
  <si>
    <t>Куликовская Кристина Сергеевна (серия 7513 номер 307061)</t>
  </si>
  <si>
    <t>Кундеренко Александр Иванович (серия 7507 номер 197946)</t>
  </si>
  <si>
    <t>Кокорина Ольга Александровна (серия 75 21 номер 698648)</t>
  </si>
  <si>
    <t>Фролов  Юрий  Александрович  (серия 7515 номер 651780)</t>
  </si>
  <si>
    <t>Патракова Виктория Евгеньевна (серия 7518 номер 170339)</t>
  </si>
  <si>
    <t>Новиков Валерий Михайлович (серия 7509 номер 651291)</t>
  </si>
  <si>
    <t>Аккужин Руслан Фридович (серия 7507 номер 202530)</t>
  </si>
  <si>
    <t>ИП Боровков Юрий Викторович</t>
  </si>
  <si>
    <t>Зайцева Ольга Александровна (серия 7503 номер 300755)</t>
  </si>
  <si>
    <t>Общество с ограниченной ответственностью "Специализированный застройщик "Архитектурная практика""</t>
  </si>
  <si>
    <t>Мужипов Рустам Фаритович (серия 7516 номер 826594)</t>
  </si>
  <si>
    <t>Рязанов Алексей Сергеевич (серия 7519 номер 499345)</t>
  </si>
  <si>
    <t>Дьяков Владимир Павлович (серия 7521 номер 773770)</t>
  </si>
  <si>
    <t>Швецов Александр Олегович (серия 7520 номер 510449)</t>
  </si>
  <si>
    <t>Клещева Анна Евгеньевна (серия 7520 номер 572717)</t>
  </si>
  <si>
    <t>Малолеткова Елена Борисовна (серия 7505 номер 797877)</t>
  </si>
  <si>
    <t>Бортник Дмитрий Александрович (серия 7512 номер 075133)</t>
  </si>
  <si>
    <t>Антропов Алексей Александрович (серия 7521 номер 660984)</t>
  </si>
  <si>
    <t>Назипов Дамир Рифатович (серия 7503 номер 220524)</t>
  </si>
  <si>
    <t>Пономарева Ирина Владимировна (серия 7520 номер 581105)</t>
  </si>
  <si>
    <t>Кульпина Галина Сергеевна (серия 7503 номер 836633)</t>
  </si>
  <si>
    <t>ООО "Уральский лес"</t>
  </si>
  <si>
    <t>Голубев Иван Михайлович (серия 7502 номер 489623)</t>
  </si>
  <si>
    <t>ООО "Общество с ограниченной ответственностью "РИФ-МИКРОМРАМОР""</t>
  </si>
  <si>
    <t>Решетов Максим Олегович (серия 7504 номер 242990)</t>
  </si>
  <si>
    <t>Низамова Гульнур Гафиятовна (серия 7513 номер 399817)</t>
  </si>
  <si>
    <t>Федорова Анастасия Юрьевна (серия 7506 номер 019537)</t>
  </si>
  <si>
    <t>Редькин Александр Александрович (серия 75 09 номер 588736)</t>
  </si>
  <si>
    <t>Фаизов Дмитрий Вадимович</t>
  </si>
  <si>
    <t>Харченко Юлия Витальевна (серия 7518 номер 234309)</t>
  </si>
  <si>
    <t>Астафьева Ольга Григорьевна (серия 7512 номер 196917)</t>
  </si>
  <si>
    <t>Усольцев Александр Юрьевич (серия 7504 номер 475790)</t>
  </si>
  <si>
    <t>Новрузов Этибар Сафарали оглы (серия C номер 01084854)</t>
  </si>
  <si>
    <t>Бочкарева Оксана Викторовна (серия 7515 номер 704046)</t>
  </si>
  <si>
    <t>Даниелян Ануш Арамовна (серия 4521 номер 797539)</t>
  </si>
  <si>
    <t>Гилязов Зинур Юрикович (серия 7514 номер 483604)</t>
  </si>
  <si>
    <t>Гилязов Юрик Шамсутдинович (серия 7508 номер 302775)</t>
  </si>
  <si>
    <t>Ананьева Анжелика Владимировна (серия 7516 номер 815628)</t>
  </si>
  <si>
    <t>Чудинова Клавдия Борисовна (серия 7500 номер 681092)</t>
  </si>
  <si>
    <t>Добижа Владимир Емельянович (серия 7513 номер 319451)</t>
  </si>
  <si>
    <t>Лемнару Александр Викторович (серия 7518 номер 142614)</t>
  </si>
  <si>
    <t>Бобров Василий Генадьевич (серия 7505 номер 906235)</t>
  </si>
  <si>
    <t>ООО "Урал-РВ"</t>
  </si>
  <si>
    <t>Иванова Анна Сергеевна (серия 7508 номер 384564)</t>
  </si>
  <si>
    <t>ООО "Инвестсервис"</t>
  </si>
  <si>
    <t>ООО "ПрофИнвест"</t>
  </si>
  <si>
    <t>ООО "Общество с ограниченной ответственностью "ТЕХНО-ГМ""</t>
  </si>
  <si>
    <t>Хасанов Рамиль Хусаметдинович (серия 7505 номер 693877)</t>
  </si>
  <si>
    <t>ООО "Общество с ограниченной ответственностью "Техномет-Экспорт"</t>
  </si>
  <si>
    <t>Кошелев Дмитрий Анатольевич</t>
  </si>
  <si>
    <t>ООО "Общество с ограниченной ответственностью "Техносэта""</t>
  </si>
  <si>
    <t>Давтян Сюзанна Кареновна (серия 7521 номер 660692)</t>
  </si>
  <si>
    <t>Гайфуллина Лилия Хусаметдиновна (серия 6718 номер 728107)</t>
  </si>
  <si>
    <t>ИП Абдулин Сафаргалей Насипович</t>
  </si>
  <si>
    <t>Уткина Елена Юрьевна (серия 7599 номер 162982)</t>
  </si>
  <si>
    <t>Гайнулина Рамиля Гильмановна (серия 7516 номер 933254)</t>
  </si>
  <si>
    <t>Матвеев Роман Олегович (серия 7508 номер 416693)</t>
  </si>
  <si>
    <t>Иванов Александр Владимирович (серия 7503 номер 768940)</t>
  </si>
  <si>
    <t>Леонтьев Дмитрий Николаевич</t>
  </si>
  <si>
    <t>Пащук Ирина Владимировна (серия 7521 номер 836556)</t>
  </si>
  <si>
    <t>ООО «СК Олимп»</t>
  </si>
  <si>
    <t>ИП Галкина Евгения Владимировна</t>
  </si>
  <si>
    <t>Ташходжаев Алмазбек Анварович (серия 0519 номер 696689)</t>
  </si>
  <si>
    <t>Мхитарян Виген Граайрович (серия 7512 номер 070252)</t>
  </si>
  <si>
    <t>Никифорова Анна Петровна (серия 7521 номер 768534)</t>
  </si>
  <si>
    <t>Мананов Руслан Хикматуллович (серия 7521 номер 712982)</t>
  </si>
  <si>
    <t>Виниченко Владимир Анатольевич (серия 7519 номер 332593)</t>
  </si>
  <si>
    <t>Белобородов Иван Сергеевич</t>
  </si>
  <si>
    <t>АО "Акционерное общество АПРИ "Флай Плэнинг""</t>
  </si>
  <si>
    <t>ИП Пасынков Константин Георгиевич</t>
  </si>
  <si>
    <t>Телелюхин Александр Александрович (серия 7505 номер 923820)</t>
  </si>
  <si>
    <t>Гагаев Руслан Салавутдинович (серия 7507 номер 166486)</t>
  </si>
  <si>
    <t>Гайнитдинов Ринат Рафаилович (серия 7518 номер 089789)</t>
  </si>
  <si>
    <t>Гайсин Илья Рахимьянович (серия 7517 номер 975874)</t>
  </si>
  <si>
    <t>ООО "Капитал-Сити"</t>
  </si>
  <si>
    <t>Дремель Людмила Анатольевна (серия 7521 номер 735912)</t>
  </si>
  <si>
    <t>Тимохина Анна Анатольевна (серия 7503 номер 056317)</t>
  </si>
  <si>
    <t>Галиуллин Данир Сафиуллович (серия 7502 номер 462303)</t>
  </si>
  <si>
    <t>Драчев Виталий Леонидович</t>
  </si>
  <si>
    <t>Искандерова Ралия Ринатовна (серия 8010 номер 049410)</t>
  </si>
  <si>
    <t>Панов Артем Юрьевич (серия 7511 номер 835553)</t>
  </si>
  <si>
    <t>Смирнова Ольга Викторовна</t>
  </si>
  <si>
    <t>Фукалов Константин Федорович</t>
  </si>
  <si>
    <t>Фомов Юрий Владимирович</t>
  </si>
  <si>
    <t>Гайдамако Артем Андреевич (серия 7506 номер 029133)</t>
  </si>
  <si>
    <t>ООО "Рубин"</t>
  </si>
  <si>
    <t>Каргер Константин Сергеевич (серия 7518 номер 263846)</t>
  </si>
  <si>
    <t>Галеев Вадим Нуриахметович (серия 7503 номер 665839)</t>
  </si>
  <si>
    <t>Ильин Вячеслав Сергеевич (серия 7518 номер 109136)</t>
  </si>
  <si>
    <t>Губайдуллин Ягафар Руфгатович (серия 7518 номер 231545)</t>
  </si>
  <si>
    <t>Урванцева Ольга Геннадьевна (серия 7511 номер 984577)</t>
  </si>
  <si>
    <t>Норкина Арина Александровна (серия 7510 номер 827888)</t>
  </si>
  <si>
    <t>Житарюк Евгений Петрович (серия 7512 номер 061086)</t>
  </si>
  <si>
    <t>Салдаев Алексей Викторович (серия 7519 номер 399713)</t>
  </si>
  <si>
    <t>Фазылов Равиль Миндавилевич (серия 7512 номер 234638)</t>
  </si>
  <si>
    <t>Мустафина Эльвина Талгатовна</t>
  </si>
  <si>
    <t>Фаткуллин Насибулла Гатиятович</t>
  </si>
  <si>
    <t>Казарин Александр Юрьевич (серия 7520 номер 581054)</t>
  </si>
  <si>
    <t>Щипачёва Вера Викторовна (серия 6514 номер 913815)</t>
  </si>
  <si>
    <t>Бирюков Юрий Михайлович (серия 7504 номер 032034)</t>
  </si>
  <si>
    <t>Санников Андрей Игоревич (серия 7504 номер 288090)</t>
  </si>
  <si>
    <t>Смирнов Александр Александрович (серия 6516 номер 329238)</t>
  </si>
  <si>
    <t>Жиличкина Ольга Александровна (серия 7518 номер 086187)</t>
  </si>
  <si>
    <t>Руднева Алёна Сергеевна (серия 7505 номер 831617)</t>
  </si>
  <si>
    <t>Рогозин Максим Вячеславович (серия 7504 номер 134239)</t>
  </si>
  <si>
    <t>Крестьянникова Анастасия Андреевна (серия 7512 номер 196015)</t>
  </si>
  <si>
    <t>Юлин  Андрей Викторович (серия 7520 номер 545268)</t>
  </si>
  <si>
    <t>Мишина Галина Михайловна (серия 7503 номер 592594)</t>
  </si>
  <si>
    <t>Ковалев Владимир Васильевич (серия 7519 номер 498691)</t>
  </si>
  <si>
    <t>Шарманов Алексей Александрович (серия 7521 номер 682010)</t>
  </si>
  <si>
    <t>ООО "Проект"</t>
  </si>
  <si>
    <t>Артёмов Александр Петрович (серия 7508 номер 357874)</t>
  </si>
  <si>
    <t>Мглинец Елена Владимировна (серия 7520 номер 638890)</t>
  </si>
  <si>
    <t>Лепилина Ольга Викторовна (серия 7512 номер 161229)</t>
  </si>
  <si>
    <t>Карпенко Евгений Олегович (серия 7508 номер 478811)</t>
  </si>
  <si>
    <t>Нагорнова Наталья Григорьевна (серия 7520 номер 539129)</t>
  </si>
  <si>
    <t>Дегтярев Глеб Викторович (серия 7503 номер 766502)</t>
  </si>
  <si>
    <t>Сафонов Анатолий Михайлович</t>
  </si>
  <si>
    <t>Албасов Иван Александрович (серия 7507 номер 111828)</t>
  </si>
  <si>
    <t>Тимирбаева Асия Шайгалеевна (серия 7402 номер 998443)</t>
  </si>
  <si>
    <t>Дударева Лидия Павловна (серия 7504 номер 01600582)</t>
  </si>
  <si>
    <t>Андреев Михаил Сергеевич</t>
  </si>
  <si>
    <t>Карнацкая Ирина Ильинична (серия 7504 номер 327738)</t>
  </si>
  <si>
    <t>Семенищев Юрий Васильевич (серия 7518 номер 180858)</t>
  </si>
  <si>
    <t>ИП Щелканова Марина Владимировна</t>
  </si>
  <si>
    <t>Сапегина Мария Олеговна (серия 7516 номер 892545)</t>
  </si>
  <si>
    <t>ИП Константинова Елена Павловна</t>
  </si>
  <si>
    <t>ИП ТРЕТЬЯКОВ ЕВГЕНИЙ ВЯЧЕСЛАВОВИЧ</t>
  </si>
  <si>
    <t>Масасин Лев Михайлович (серия 6520 номер 011124)</t>
  </si>
  <si>
    <t>Романова Алена Игоревна (серия 7514 номер 471594)</t>
  </si>
  <si>
    <t>Морозов Олег Игоревич (серия 7521 номер 678449)</t>
  </si>
  <si>
    <t>Печенкин Николай Валерьевич</t>
  </si>
  <si>
    <t>Рябцева Наталья Андреевна (серия 7520 номер 616279)</t>
  </si>
  <si>
    <t>Кругляков Денис Владимирович (серия 7522 номер 914364)</t>
  </si>
  <si>
    <t>Денисова Евгения Александровна (серия 7504 номер 544231)</t>
  </si>
  <si>
    <t>Межераулис Семён Александрович (серия 7502 номер 701003)</t>
  </si>
  <si>
    <t>Курятов Алексей Сергеевич (серия 7509 номер 536688)</t>
  </si>
  <si>
    <t>Моисеенко Николай Васильевич (серия 7509 номер 670421)</t>
  </si>
  <si>
    <t>Малиновская Рената Владимировна (серия 7520 номер 519159)</t>
  </si>
  <si>
    <t>Карнишкин Николай Анатольевич (серия 3702 номер 490783)</t>
  </si>
  <si>
    <t>Паутов Виталий Геннадьевич (серия 7510 номер 731325)</t>
  </si>
  <si>
    <t>Бедило Андрей Васильевич (серия 7512 номер 209639)</t>
  </si>
  <si>
    <t>Сорокин Александр Викторович (серия 7505 номер 925520)</t>
  </si>
  <si>
    <t>Герасимов  Николай  Николаевич (серия 7510 номер 813276)</t>
  </si>
  <si>
    <t>Аверкиева Ольга Геннадьевна (серия 6508 номер 409147)</t>
  </si>
  <si>
    <t>Губин Игорь Валерьевич (серия 7522 номер 957847)</t>
  </si>
  <si>
    <t>Казаков Виктор Николаевич (серия 7508 номер 447703)</t>
  </si>
  <si>
    <t>Недбайло Юрий Викторович (серия 2206 номер 814441)</t>
  </si>
  <si>
    <t>Аминев Ильгиз Юлдашевич</t>
  </si>
  <si>
    <t>Бобровская Елизавета Евгеньевна (серия 7520 номер 646272)</t>
  </si>
  <si>
    <t>Пилатов Дмитрий Алексеевич (серия 7502 номер 725634)</t>
  </si>
  <si>
    <t>Усов Максим Валерьевич (серия 3706 номер 187532)</t>
  </si>
  <si>
    <t>Митрофанов Максим Геннадьевич (серия 7505 номер 821485)</t>
  </si>
  <si>
    <t>Воробьёва Яна Денисовна (серия 7520 номер 532075)</t>
  </si>
  <si>
    <t>Милых Денис Владимирович</t>
  </si>
  <si>
    <t>Исламов Станислав Жалилевич (серия 7505 номер 833941)</t>
  </si>
  <si>
    <t>Мурзина Екатерина Васильевна (серия 7516 номер 836354)</t>
  </si>
  <si>
    <t>Канчурин Раиль Файзуллович (серия 8011 номер 476330)</t>
  </si>
  <si>
    <t>Букреев Александр Владимирович (серия 7504 номер 583835)</t>
  </si>
  <si>
    <t>Цыганова Наталья Сергеевна (серия 7511 номер 948136)</t>
  </si>
  <si>
    <t>Хасанов Ханиф Нургалеевич (серия 7512 номер 243627)</t>
  </si>
  <si>
    <t>Ведерникова Евгения Сергеевна (серия 7508 номер 381872)</t>
  </si>
  <si>
    <t>Пригарина Ирина Николаевна (серия 7502 номер 589760)</t>
  </si>
  <si>
    <t>Клюев Максим Олегович (серия 75 12 номер 245644)</t>
  </si>
  <si>
    <t>Малашихина Светлана Владимировна (серия 7519 номер 380952)</t>
  </si>
  <si>
    <t>Поспелова Ирина Геннадьевна (серия 7518 номер 211708)</t>
  </si>
  <si>
    <t>Полежаев Александр Владимирович (серия 7518 номер 307520)</t>
  </si>
  <si>
    <t>Попов Михаил Сергеевич (серия 7522 номер 920092)</t>
  </si>
  <si>
    <t>Гусев Сергей Владимирович (серия 7519 номер 464524)</t>
  </si>
  <si>
    <t>Сикиржицкий Даниил Петрович (серия 7508 номер 366701)</t>
  </si>
  <si>
    <t>Котова Елена Викторовна</t>
  </si>
  <si>
    <t>Марина Мария Александровна (серия 7509 номер 568301)</t>
  </si>
  <si>
    <t>Кудинов Александр Петрович (серия 4519 номер 132294)</t>
  </si>
  <si>
    <t>Шварц Илья Рудольфович (серия 8009 номер 819021)</t>
  </si>
  <si>
    <t>Буценина Татьяна Викторовна (серия 7512 номер 077111)</t>
  </si>
  <si>
    <t>ООО "ПРОГРЕСС ГРУПП"</t>
  </si>
  <si>
    <t>Стерликова Людмила Михайловна (серия 7501 номер 005338)</t>
  </si>
  <si>
    <t>Грачева Светлана Геннадьевна  (серия 7521 номер 688019)</t>
  </si>
  <si>
    <t>Фирсов  Андрей  Владимирович  (серия 7508 номер 429191)</t>
  </si>
  <si>
    <t>Макаров Александр Сергеевич  (серия 7503 номер 594912)</t>
  </si>
  <si>
    <t>Казарин Вячеслав Евгеньевич (серия 7508 номер 459295)</t>
  </si>
  <si>
    <t>Котов Артем Юрьевич (серия 7522 номер 874490)</t>
  </si>
  <si>
    <t>Ветчанинова Фарида Равилевна (серия 7510 номер 787356)</t>
  </si>
  <si>
    <t>Афанасьева Оксана Александровна (серия 7521 номер 766181)</t>
  </si>
  <si>
    <t>Блиновсков Сергей Александрович (серия 7507 номер 190626)</t>
  </si>
  <si>
    <t>Ахмадов Махмадюнус Шомахмадович (серия 7523 номер 014736)</t>
  </si>
  <si>
    <t>ООО "Производственник-1"</t>
  </si>
  <si>
    <t>Калачёв Игорь Геннадьевич (серия 75 18 номер 057146)</t>
  </si>
  <si>
    <t>Грачева Александра Петровна (серия 7500 номер 442315)</t>
  </si>
  <si>
    <t>Ногаев Даурен Кайдарович (серия 7510 номер 886180)</t>
  </si>
  <si>
    <t>Валиулин Алексей Рашитович (серия 7502 номер 567829)</t>
  </si>
  <si>
    <t>Касымов Алексей Бахриддинович (серия 7510 номер 739220)</t>
  </si>
  <si>
    <t>Новикова Татьяна Юрьевна (серия 7516 номер 891362)</t>
  </si>
  <si>
    <t>Прохорова  Елена  Носратулловна  (серия 7509 номер 548545)</t>
  </si>
  <si>
    <t>Фазлыева Гульсасак Салаватовна (серия 7508 номер 335887)</t>
  </si>
  <si>
    <t>Абдухозиров Абдукодир</t>
  </si>
  <si>
    <t>Климинченко Наталья Артуровна (серия 7508 номер 477083)</t>
  </si>
  <si>
    <t>Криворотов Сергей Вячеславович (серия 7510 номер 780010)</t>
  </si>
  <si>
    <t>Ошурков Артём Андреевич (серия 7510 номер 732303)</t>
  </si>
  <si>
    <t>Котельникова Елена Валерьевна (серия 7509 номер 693907)</t>
  </si>
  <si>
    <t>Кошман Елена Александровна (серия 7500 номер 932867)</t>
  </si>
  <si>
    <t>Бердников Дмитрий Геннадьевич (серия 7518 номер 094004)</t>
  </si>
  <si>
    <t>Ратанов Виталий Валерьевич (серия 3707 номер 213497)</t>
  </si>
  <si>
    <t>Шенгуров Игорь Владимирович (серия 7510 номер 793556)</t>
  </si>
  <si>
    <t>Архипова Анастасия Сергеевна (серия 7520 номер 641605)</t>
  </si>
  <si>
    <t>Нестеров Антон Алексеевич (серия 7512 номер 184108)</t>
  </si>
  <si>
    <t>Макаров Константин Алексеевич (серия 7518 номер 169253)</t>
  </si>
  <si>
    <t>Магасумов Илья Радикович (серия III-ИВ номер 822830)</t>
  </si>
  <si>
    <t>Вялых Артем Владимирович (серия 7513 номер 432569)</t>
  </si>
  <si>
    <t>Юмадилов Ролан Радмирович (серия 7516 номер 873803)</t>
  </si>
  <si>
    <t>Черкасов Данил Андреевич (серия 7514 номер 555948)</t>
  </si>
  <si>
    <t>Первушина Ксения Олеговна (серия 7514 номер 476263)</t>
  </si>
  <si>
    <t>Левачкин Сергей Владимирович</t>
  </si>
  <si>
    <t>Хорошилов  Павел Михайлович (серия 7515 номер 648202)</t>
  </si>
  <si>
    <t>Махмадова Озода Джалолудиновна (серия 7518 номер 264978)</t>
  </si>
  <si>
    <t>Сивоконь Владислав Станиславович (серия 7515 номер 625716)</t>
  </si>
  <si>
    <t>Никонорова Лидия Васильевна</t>
  </si>
  <si>
    <t>Семченко Людмила Ильинична (серия 7503 номер 589298)</t>
  </si>
  <si>
    <t>Водолазский Александр Владимирович (серия 7504 номер 231641)</t>
  </si>
  <si>
    <t>Закирова Екатерина Александровна</t>
  </si>
  <si>
    <t>Зуев Иван Андреевич (серия 7508 номер 432614)</t>
  </si>
  <si>
    <t>Булгаков Максим Николаевич (серия 7509 номер 537080)</t>
  </si>
  <si>
    <t>Чипышев Александр Геннадьевич (серия 7501 номер 079946)</t>
  </si>
  <si>
    <t>Лавин Евгений Сергеевич</t>
  </si>
  <si>
    <t>Коростылев Владимир Леонидович (серия 7519 номер 442450)</t>
  </si>
  <si>
    <t>Тебенев Дмитрий Николаевич (серия 7519 номер 418564)</t>
  </si>
  <si>
    <t>ИП Чичкина Наталья Валерьевна</t>
  </si>
  <si>
    <t>Немчинов Сергей Васильевич (серия 7504 номер 219910)</t>
  </si>
  <si>
    <t>Худяков Сергей Сергеевич (серия 7509 номер 572460)</t>
  </si>
  <si>
    <t>Нурматов Рашод Абдулхошимович (серия 7523 номер 014583)</t>
  </si>
  <si>
    <t>Луценко Павел Андреевич (серия 7508 номер 453942)</t>
  </si>
  <si>
    <t>Куделина Ольга Викторовна (серия 7515 номер 682587)</t>
  </si>
  <si>
    <t>Попова Елена Геннадьевна</t>
  </si>
  <si>
    <t>Соляникова Оксана Сергеевна (серия 7518 номер 019437)</t>
  </si>
  <si>
    <t>Юртаманова Гульзана Фархитдиновна</t>
  </si>
  <si>
    <t>МУП ЗГО "Златоустовское водоснабжение"</t>
  </si>
  <si>
    <t>Заяшникова Анастасия Сергеевна (серия 7521 номер 802758)</t>
  </si>
  <si>
    <t>Абросимов Николай Петрович (серия 8101 номер 150869)</t>
  </si>
  <si>
    <t>Устьянцева Лариса Ивановна (серия 7516 номер 829096)</t>
  </si>
  <si>
    <t>Горожанкин Максим Дмитриевич</t>
  </si>
  <si>
    <t>Гайфуллин Вячеслав Рафаилович (серия 7502 номер 799028)</t>
  </si>
  <si>
    <t>Чадин Дмитрий Викторович (серия 7502 номер 884443)</t>
  </si>
  <si>
    <t>Новиков Максим Владимирович (серия 7520 номер 598379)</t>
  </si>
  <si>
    <t>Литвинов Никита Алексеевич (серия 7510 номер 732981)</t>
  </si>
  <si>
    <t>ООО "Общество с ограниченной ответственностью"Наш Дом""</t>
  </si>
  <si>
    <t>Голиков Евгений Юрьевич (серия 7518 номер 075016)</t>
  </si>
  <si>
    <t>Титов Дмитрий Алексеевич (серия 3204 номер 294158)</t>
  </si>
  <si>
    <t>Савельев Кирилл Александрович (серия 7508 номер 480463)</t>
  </si>
  <si>
    <t>Конышева Татьяна Сергеевна (серия 7507 номер 134133)</t>
  </si>
  <si>
    <t>Гудимов Евгений Викторович (серия 7522 номер 914513)</t>
  </si>
  <si>
    <t>Ишкильдин Адик Каримович (серия 7517 номер 985180)</t>
  </si>
  <si>
    <t>Мотовилова Татьяна Валерьевна (серия 7518 номер 033231)</t>
  </si>
  <si>
    <t>Баймурзин Артур Искандарович (серия 8006 номер 100979)</t>
  </si>
  <si>
    <t>Жамилов Исмагил Саитхужевич (серия 7508 номер 224997)</t>
  </si>
  <si>
    <t>Синцова Светлана Вадимовна (серия 7509 номер 651226)</t>
  </si>
  <si>
    <t>Шагеева  Зифа Мужагитовна (серия 7518 номер 158735)</t>
  </si>
  <si>
    <t>Гусева Юлия Сергеевна (серия 7519 номер 480315)</t>
  </si>
  <si>
    <t>Воскобойникова Алена Андреевна (серия 7510 номер 794908)</t>
  </si>
  <si>
    <t>Боровков Павел Юрьевич (серия 7520 номер 588184)</t>
  </si>
  <si>
    <t>Ханжин Денис Анатольевич (серия 7515 номер 701095)</t>
  </si>
  <si>
    <t>Кожухова Ольга Сергеевна</t>
  </si>
  <si>
    <t>Жилищно-строительный кооператив "Хрустальное озеро"</t>
  </si>
  <si>
    <t>Острогорский Дмитрий Александрович (серия 7518 номер 268671)</t>
  </si>
  <si>
    <t>Глущенко Иван Александрович (серия 7505 номер 967033)</t>
  </si>
  <si>
    <t>Крылова Екатерина Алексеевна (серия 7515 номер 637632)</t>
  </si>
  <si>
    <t>Климцова Ольга Михайловна (серия 7521 номер 800680)</t>
  </si>
  <si>
    <t>Шамсутдинов Владислав Русланович</t>
  </si>
  <si>
    <t>Тепляков Сергей Николаевич (серия 7508 номер 456196)</t>
  </si>
  <si>
    <t>Гилалов Ильмир Ильясович (серия 3715 номер 633841)</t>
  </si>
  <si>
    <t>Тарасов Андрей Андреевич (серия 7505 номер 924506)</t>
  </si>
  <si>
    <t>Денисенко Алексей Владимирович (серия 7523 номер 063792)</t>
  </si>
  <si>
    <t>Иванцова Ольга Станиславовна (серия 4519 номер 314852)</t>
  </si>
  <si>
    <t>Коростелев Дмитрий Анатольевич (серия 7508 номер 307257)</t>
  </si>
  <si>
    <t>Мингазова Гульсина Кираматовна (серия 7515 номер 732332)</t>
  </si>
  <si>
    <t>Григорьева Аксинья Сергеевна (серия 7513 номер 297681)</t>
  </si>
  <si>
    <t>Храмова Юлия Дмитриевна (серия 7515 номер 631971)</t>
  </si>
  <si>
    <t>Давлеткильдинова Айслу Тынышбаевна (серия 7511 номер 930241)</t>
  </si>
  <si>
    <t>Мамаева Валентина Владимировна (серия 7503 номер 242955)</t>
  </si>
  <si>
    <t>Четвергов Александр Александрович (серия 7512 номер 225408)</t>
  </si>
  <si>
    <t>Денисова Елена Владимировна (серия 7503 номер 562529)</t>
  </si>
  <si>
    <t>Полунина  Наталья Владимировна (серия 7511 номер 935503)</t>
  </si>
  <si>
    <t>Ладыгин Максим Евгеньевич (серия 7510 номер 887993)</t>
  </si>
  <si>
    <t>Лисянский Владимир Анатольевич (серия 7522 номер 915360)</t>
  </si>
  <si>
    <t>Глушкова Наталья Сергеевна (серия 7518 номер 165764)</t>
  </si>
  <si>
    <t>Михайлова Ольга Николаевна  (серия 75 04 номер 306499)</t>
  </si>
  <si>
    <t>Кожевникова  Татьяна Николаевна (серия 75 04 номер 560408)</t>
  </si>
  <si>
    <t>Валеев Эмиль Азатович (серия 3711 номер 442028)</t>
  </si>
  <si>
    <t>Пургин Александр Павлович (серия 7510 номер 780109)</t>
  </si>
  <si>
    <t>ТИМОФЕЕВ АЛЕКСЕЙ ВЛАДИМИРОВИЧ (серия 7519 номер 437612)</t>
  </si>
  <si>
    <t>Рябов Александр Николаевич (серия 7514 номер 520900)</t>
  </si>
  <si>
    <t>Шумкова Ирина Павловна (серия 7521 номер 798689)</t>
  </si>
  <si>
    <t>Елькина Ольга Андреевна (серия 7514 номер 465463)</t>
  </si>
  <si>
    <t>Иванцова Анжелика Владимировна (серия 7518 номер 168948)</t>
  </si>
  <si>
    <t>Бородкин  Михаил Александрович (серия 7511 номер 996499)</t>
  </si>
  <si>
    <t>ООО "КАПИТАЛ"</t>
  </si>
  <si>
    <t>Асадуллина Татьяна Викторовна (серия 7518 номер 143926)</t>
  </si>
  <si>
    <t>Климинченко Манзура Шокировна (серия 7509 номер 616136)</t>
  </si>
  <si>
    <t>Шарова Марина Алексеевна (серия 7512 номер 193529)</t>
  </si>
  <si>
    <t>ИП Уразаев Руслан  Мирзанович</t>
  </si>
  <si>
    <t>Ророкина Светлана Владимировна (серия 7516 номер 850847)</t>
  </si>
  <si>
    <t>Каримова Светлана Владимировна (серия 7515 номер 736775)</t>
  </si>
  <si>
    <t>Пантелеев Евгений Александрович (серия 7520 номер 508443)</t>
  </si>
  <si>
    <t>Субботина Екатерина Владимировна (серия 4618 номер 988533)</t>
  </si>
  <si>
    <t>Есарев Денис Владимирович</t>
  </si>
  <si>
    <t>Клементьева Валентина Кузьминична (серия 7502 номер 689817)</t>
  </si>
  <si>
    <t>Калинина Ирина Валерьевна (серия 7503 номер 125582)</t>
  </si>
  <si>
    <t>ООО кафе"Маяк"</t>
  </si>
  <si>
    <t>Старцева Татьяна Александровна (серия 7503 номер 001539)</t>
  </si>
  <si>
    <t>Балчугов  Сергей Владимирович (серия 7500 номер 269184)</t>
  </si>
  <si>
    <t>ООО "БерриБэст"</t>
  </si>
  <si>
    <t>ООО "УРАЛИНТЕГРА"</t>
  </si>
  <si>
    <t>Коченков Иван Васильевич</t>
  </si>
  <si>
    <t>Кудашева Евгения Борисовна</t>
  </si>
  <si>
    <t>Акбулатова Венера Даниловна (серия 7509 номер 693367)</t>
  </si>
  <si>
    <t>Загирова  Мавжида Шайхитдиновна (серия 7500 номер 893400)</t>
  </si>
  <si>
    <t>ИП Ахмеджанова Эльнара Алиевна</t>
  </si>
  <si>
    <t>Ширинкин Максим Александрович (серия 7503 номер 618243)</t>
  </si>
  <si>
    <t>Хисматуллина Гузель Минегалиевна (серия 7523 номер 015733)</t>
  </si>
  <si>
    <t>Сединин Олег Александрович (серия 7515 номер 709413)</t>
  </si>
  <si>
    <t>Шелаева  Юлия Викторовна (серия 7521 номер 768081)</t>
  </si>
  <si>
    <t>Лепшина Галина Яновна (серия 7502 номер 886114)</t>
  </si>
  <si>
    <t>Танатканов Аян Тулегенович (серия 7519 номер 374447)</t>
  </si>
  <si>
    <t>ООО "Карьер Краснопольский"</t>
  </si>
  <si>
    <t>Абдуллин Дамир Амирович (серия 7512 номер 059824)</t>
  </si>
  <si>
    <t>Белоусова Марина Викторовна (серия  номер )</t>
  </si>
  <si>
    <t>Захаров Олег Леонидович (серия 7518 номер 308607)</t>
  </si>
  <si>
    <t>Рахманкулов Рафият Сибятуллович</t>
  </si>
  <si>
    <t>Якимова Анна Михайловна (серия 7510 номер 821195)</t>
  </si>
  <si>
    <t>Мещерякова Ирина Владимировна (серия 7508 номер 233448)</t>
  </si>
  <si>
    <t>Клинских Анастасия Александровна (серия 7521 номер 736595)</t>
  </si>
  <si>
    <t>Хусаинов Дамир Салихьянович (серия 75 13 номер 406933)</t>
  </si>
  <si>
    <t>Чалая Ирина Владимировна (серия 7512 номер 224788)</t>
  </si>
  <si>
    <t>Екимов Алексей Юрьевич (серия 7505 номер 875512)</t>
  </si>
  <si>
    <t>Стяжкина Марина Валерьевна (серия 6715 номер 517994)</t>
  </si>
  <si>
    <t>Просянникова Елена Александровна (серия 7521 номер 767774)</t>
  </si>
  <si>
    <t>Гадиев Мархамат Барат Оглы (серия 7521 номер 697754)</t>
  </si>
  <si>
    <t>Присталова Ксения Олеговна (серия 7515 номер 645562)</t>
  </si>
  <si>
    <t>Леонченков  Михаил Васильевич (серия 7510 номер 826866)</t>
  </si>
  <si>
    <t>Трапезникова Ирина Ювинальевна (серия 7508 номер 300254)</t>
  </si>
  <si>
    <t>Кондрашова Лариса Ахматнуровна (серия 7518 номер 179439)</t>
  </si>
  <si>
    <t>Грижинку Сергей Тодорович (серия 3717 номер 709524)</t>
  </si>
  <si>
    <t>Пригаркин Сергей Викторович</t>
  </si>
  <si>
    <t>ИП Дашевская Наталья Алексеевна</t>
  </si>
  <si>
    <t>ИП Дашевский Станислав Борисович</t>
  </si>
  <si>
    <t>Динмухаметов Руслан Рожепович</t>
  </si>
  <si>
    <t>Показаньев Алексей Леонидович (серия 7502 номер 631609)</t>
  </si>
  <si>
    <t>Юнусов Руслан Мансурович (серия 7521 номер 764046)</t>
  </si>
  <si>
    <t>Новикова Лениза Маратовна (серия 7518 номер 230670)</t>
  </si>
  <si>
    <t>Хрисанов Антон Анатольевич</t>
  </si>
  <si>
    <t>Сапожников Кирилл Евгеньевич (серия 7509 номер 635016)</t>
  </si>
  <si>
    <t>Войтецова Ольга Александровна</t>
  </si>
  <si>
    <t>Мелентьев Николай Иванович (серия 7502 номер 303360)</t>
  </si>
  <si>
    <t>Антонова Любовь Николаевна (серия 75 02 номер 557282)</t>
  </si>
  <si>
    <t>Шмакова Людмила Павловна (серия 7504 номер 388700)</t>
  </si>
  <si>
    <t>Кожевникова Ксения Юрьевна (серия 75 13 номер 299591)</t>
  </si>
  <si>
    <t>Смяткин Степан Сергеевич (серия 7505 номер 865111)</t>
  </si>
  <si>
    <t>Масольдт Елена Васильевна (серия 7519 номер 431682)</t>
  </si>
  <si>
    <t>Борисов Дмитрий Владимирович (серия 7500 номер 450783)</t>
  </si>
  <si>
    <t>АО "Акционерное общество  "Первая Башенная Компания""</t>
  </si>
  <si>
    <t>Маметьева Антонина Валерьевна (серия 7500 номер 257371)</t>
  </si>
  <si>
    <t>Мананов Кирилл Дмитриевич (серия 7515 номер 692014)</t>
  </si>
  <si>
    <t>Ивков Александр Алексеевич (серия 7507 номер 134847)</t>
  </si>
  <si>
    <t>Варенникова Наталья Павловна (серия 7507 номер 140039)</t>
  </si>
  <si>
    <t>Шафикова Зарема Зинатулловна (серия 7515 номер 756236)</t>
  </si>
  <si>
    <t>Пономарева Ирина Александровна (серия 7508 номер 226863)</t>
  </si>
  <si>
    <t>ИП Вертилецкий Никита Михайлович</t>
  </si>
  <si>
    <t>Степанов  Юрий Сергеевич (серия 7514 номер 475853)</t>
  </si>
  <si>
    <t>Крупнов Павел Сергеевич (серия 7512 номер 013817)</t>
  </si>
  <si>
    <t>Чумаченко Елена Владимировна (серия 7520 номер 566142)</t>
  </si>
  <si>
    <t>ИП Щербинин Григорий Валерьевич</t>
  </si>
  <si>
    <t>Мажитов Ринат Тимержанович (серия 7514 номер 519484)</t>
  </si>
  <si>
    <t>Ульянов Дмитрий Владимирович</t>
  </si>
  <si>
    <t>Левеев Андрей Владимирович (серия 7508 номер 324132)</t>
  </si>
  <si>
    <t>Невзоров Александр Александрович (серия 7510 номер 765178)</t>
  </si>
  <si>
    <t>ИП Пермяков Никита Владимирович</t>
  </si>
  <si>
    <t>Ческидова  Анна  Валерьевна  (серия 7522 номер 861620)</t>
  </si>
  <si>
    <t>Пупышев Сергей Владимирович</t>
  </si>
  <si>
    <t>Симченко Валентина Андреевна (серия 7504 номер 423410)</t>
  </si>
  <si>
    <t>Волкова Лидия Александровна (серия 7504 номер 161657)</t>
  </si>
  <si>
    <t>Зайцев Алексей Андреевич (серия 3712 номер 497996)</t>
  </si>
  <si>
    <t>Мамаев Олег Петрович (серия 4508 номер 442852)</t>
  </si>
  <si>
    <t>Дьяконская Галина Ивановна</t>
  </si>
  <si>
    <t>Саморуков Александр Александрович</t>
  </si>
  <si>
    <t>Гусева Ольга Валерьевна (серия 7503 номер 894129)</t>
  </si>
  <si>
    <t>ООО "АВК ПЛАСТ"</t>
  </si>
  <si>
    <t>ИП Тиманов Василий  Владимирович</t>
  </si>
  <si>
    <t>Ерёмина Анна Ивановна (серия 7522 номер 903051)</t>
  </si>
  <si>
    <t>ИП Мусаев Игбал Мамед Оглы</t>
  </si>
  <si>
    <t>ООО "Общество с ограниченной ответственностью "Центр управления проектами""</t>
  </si>
  <si>
    <t>Шарифбадалов Диловар Барокотович (серия 7522 номер 900191)</t>
  </si>
  <si>
    <t>Сакунов Александр Николаевич (серия 7504 номер 399520)</t>
  </si>
  <si>
    <t>Общество с ограниченной ответственностью Специализированный застройщик "ТРЕСТМ-38"</t>
  </si>
  <si>
    <t>Васильева Юлия Юрьевна (серия 7513 номер 345950)</t>
  </si>
  <si>
    <t>Общество с ограниченной ответсвенностью специализированный застройщик "ТРЕСТМ-37"</t>
  </si>
  <si>
    <t>Торопов Алексей Андреевич (серия 7520 номер 553126)</t>
  </si>
  <si>
    <t>Климов Михаил Викторович</t>
  </si>
  <si>
    <t>Общество с ограниченной ответственностью специализированный застройщик "ТРЕСТМ-39"</t>
  </si>
  <si>
    <t>Шаимова Венера Сабитовна (серия 7510 номер 798412)</t>
  </si>
  <si>
    <t>Косинцев Павел Валерьевич (серия 75 02 номер 862850)</t>
  </si>
  <si>
    <t>Бочтанова Лилия Ивановна (серия 7518 номер 059921)</t>
  </si>
  <si>
    <t>Бардакова Светлана Сергеевна</t>
  </si>
  <si>
    <t>Блудов Андрей Владимирович (серия 7509 номер 514676)</t>
  </si>
  <si>
    <t>Иванова Наталья Владимировна (серия 7515 номер 697643)</t>
  </si>
  <si>
    <t>Гразнецкая Наталья  Евгеньевна (серия 7512 номер 142810)</t>
  </si>
  <si>
    <t>Намоян Авдал Дгарович (серия 7522 номер 905994)</t>
  </si>
  <si>
    <t>Шмакова Любовь Павловна</t>
  </si>
  <si>
    <t>Алексеевич Утешев Михаил</t>
  </si>
  <si>
    <t>Гилалова Наиля Ураловна (серия 7523 номер 033951)</t>
  </si>
  <si>
    <t>Емельянова Оксана Витальевна (серия 7516 номер 866299)</t>
  </si>
  <si>
    <t>Буров Игорь Анатольевич (серия 7512 номер 102530)</t>
  </si>
  <si>
    <t>Прихода Олег Сергеевич (серия 7516 номер 796617)</t>
  </si>
  <si>
    <t>Мезинова Олеся Владимировна (серия 7512 номер 036695)</t>
  </si>
  <si>
    <t>Белиоглов Андрей Николаевич (серия 7519 номер 497687)</t>
  </si>
  <si>
    <t>Бауэр Виктор Викторович (серия 7509 номер 610975)</t>
  </si>
  <si>
    <t>Бузуев Дмитрий Сергеевич (серия 7511 номер 957346)</t>
  </si>
  <si>
    <t>Ячменева Юлия Владимировна (серия 7512 номер 009138)</t>
  </si>
  <si>
    <t>Слук Андрей Викторович</t>
  </si>
  <si>
    <t>Черняев Евгений Михайлович (серия 3703 номер 924316)</t>
  </si>
  <si>
    <t>Ливончик Вероника Владимировна (серия 7509 номер 651953)</t>
  </si>
  <si>
    <t>Веденикина Елена Юрьевна (серия 7520 номер 548382)</t>
  </si>
  <si>
    <t>Фомина Людмила Валерьевна (серия 7520 номер 510241)</t>
  </si>
  <si>
    <t>Фомин Егор Сергеевич (серия 7505 номер 950101)</t>
  </si>
  <si>
    <t>Боргер Марина Вячеславовна (серия 7516 номер 861411)</t>
  </si>
  <si>
    <t>Ермаков Валерий Валерьевич  (серия 7522 номер 877153)</t>
  </si>
  <si>
    <t>Запускалова Надежда Николаевна (серия 7514 номер 560910)</t>
  </si>
  <si>
    <t>Бондарев Виктор Дмитриевич  (серия 7500 номер 554130)</t>
  </si>
  <si>
    <t>Анохина Юлия Фанилевна (серия 7520 номер 543824)</t>
  </si>
  <si>
    <t>Сударова Анна Борисовна (серия 7519 номер 421357)</t>
  </si>
  <si>
    <t>Гуськов Виктор Валерьевич (серия 7519 номер 436819)</t>
  </si>
  <si>
    <t>Дубинок Сергей Викторович (серия 7504 номер 612262)</t>
  </si>
  <si>
    <t>Исаев Никита Евгеньевич (серия 7521 номер 740707)</t>
  </si>
  <si>
    <t>ИП Мишкин Денис Сергеевич</t>
  </si>
  <si>
    <t>Агаркова Наталья Николаевна (серия 7518 номер 061521)</t>
  </si>
  <si>
    <t>Ачимова Светлана Викторовна</t>
  </si>
  <si>
    <t>Косычева Ирина Николаевна (серия 7508 номер 347995)</t>
  </si>
  <si>
    <t>Сатаева Юлия Абдразаковна (серия 7514 номер 491216)</t>
  </si>
  <si>
    <t>ООО "Челябинский завод металлоизделий"</t>
  </si>
  <si>
    <t>Боровинских Екатерина Александровна (серия 7509 номер 616012)</t>
  </si>
  <si>
    <t>ИП Ермохин Илья Николаевич</t>
  </si>
  <si>
    <t>Старикова Людмила Валентиновна (серия 7502 номер 343893)</t>
  </si>
  <si>
    <t>ИП Мунтаев  Александр Александрович</t>
  </si>
  <si>
    <t>Творонович Валерий Игоревич (серия 7516 номер 893682)</t>
  </si>
  <si>
    <t>ООО «ЭСМИ»</t>
  </si>
  <si>
    <t>Хомутинин Евгений Валентинович (серия 7519 номер 404515)</t>
  </si>
  <si>
    <t>Григорьев Игорь Валентинович (серия 7513 номер 388899)</t>
  </si>
  <si>
    <t>Кяреск Алексей Валериевич (серия 7521 номер 803118)</t>
  </si>
  <si>
    <t>ИП Волкова Тамара Михайловна</t>
  </si>
  <si>
    <t>Куренков Анатолий Анатольевич (серия 7509 номер 527005)</t>
  </si>
  <si>
    <t>Степанов Александр Сергеевич (серия 7514 номер 475721)</t>
  </si>
  <si>
    <t>Полунин Николай Иванович (серия 7502 номер 760717)</t>
  </si>
  <si>
    <t>ИП Денисламова Дина Рифкатовна</t>
  </si>
  <si>
    <t>Убанкин  Павел Алексеевич (серия 7308 номер 637461)</t>
  </si>
  <si>
    <t>Попов Игорь Юрьевич</t>
  </si>
  <si>
    <t>Билан Юрий  Алексеевич (серия 7519 номер 335705)</t>
  </si>
  <si>
    <t>Кирясова Елена Сергеевна (серия 7521 номер 778581)</t>
  </si>
  <si>
    <t>Киселев Алексей Геннадьевич</t>
  </si>
  <si>
    <t>Морозов Виталий Викторович (серия 7521 номер 688690)</t>
  </si>
  <si>
    <t>ИП Бородеев Данил Александрович</t>
  </si>
  <si>
    <t>ИП Третьяков Василий Вячеславович</t>
  </si>
  <si>
    <t>ООО "ОБЩЕСТВО С ОГРАНИЧЕННОЙ ОТВЕТСТВЕННОСТЬЮ "НЭТ СИРИУС""</t>
  </si>
  <si>
    <t>Титов Иван Юрьевич (серия 7500 номер 491671)</t>
  </si>
  <si>
    <t>Гусева Марина Петровна (серия 7510 номер 855578)</t>
  </si>
  <si>
    <t>Власова Изалия Ринатовна (серия 7512 номер 144772)</t>
  </si>
  <si>
    <t>Перминова Оксана Алексеевна</t>
  </si>
  <si>
    <t>Гафарова Рамзия Зайнулловна (серия 7512 номер 047291)</t>
  </si>
  <si>
    <t>Тебенев Игорь Дмитриевич</t>
  </si>
  <si>
    <t>ООО "СТРОЙМАНУФАКТУРА"</t>
  </si>
  <si>
    <t>Кошелев Павел Викторович (серия 7510 номер 822213)</t>
  </si>
  <si>
    <t>Зарипов Салават Махмутович (серия 7505 номер 845125)</t>
  </si>
  <si>
    <t>Костарев Сергей Павлович (серия 7512 номер 041626)</t>
  </si>
  <si>
    <t>Кульмухаметова Диля Маратовна (серия 7510 номер 798239)</t>
  </si>
  <si>
    <t>Варова Марина Николаевна (серия 8011 номер 444718)</t>
  </si>
  <si>
    <t>Федяшов Сергей Николаевич (серия 7509 номер 699147)</t>
  </si>
  <si>
    <t>Белькова Юлия  Константиновна (серия 7522 номер 847296)</t>
  </si>
  <si>
    <t>Смирнова Ксения Сергеевна (серия 7516 номер 798554)</t>
  </si>
  <si>
    <t>Лобкарева Екатерина Евгеньевна (серия 7509 номер 582398)</t>
  </si>
  <si>
    <t>Горшков Михаил Петрович (серия 3717 номер 706535)</t>
  </si>
  <si>
    <t>Войцеховский Андрей Леонидович (серия 7521 номер 660368)</t>
  </si>
  <si>
    <t>Мизина Оксана Сергеевна (серия 7519 номер 460461)</t>
  </si>
  <si>
    <t>ООО "ОБЩЕСТВО С ОГРАНИЧЕННОЙ ОТВЕТСТВЕННОСТЬЮ "ВТОРЧЕРМЕТУРАЛ""</t>
  </si>
  <si>
    <t>ООО "АЗИОН"</t>
  </si>
  <si>
    <t>Новгородцева Ирина Владимировна (серия 7522 номер 912769)</t>
  </si>
  <si>
    <t>Синдянкина Наталья Анатольевна (серия 7505 номер 787235)</t>
  </si>
  <si>
    <t>Новгородцев Алексей Николаевич (серия 7518 номер 254706)</t>
  </si>
  <si>
    <t>Левеева Екатерина Борисовна (серия 7511 номер 987338)</t>
  </si>
  <si>
    <t>Сенкевич Яна Федоровна (серия 7507 номер 078185)</t>
  </si>
  <si>
    <t>Ушакова Полина Вячеславовна (серия 7516 номер 874783)</t>
  </si>
  <si>
    <t>Левеев Игорь Владимирович (серия 7519 номер 472255)</t>
  </si>
  <si>
    <t>Ушенина Ольга Григорьевна (серия 7523 номер 007957)</t>
  </si>
  <si>
    <t>Погорелкин Павел Александрович (серия 7508 номер 321884)</t>
  </si>
  <si>
    <t>Хабибова Екатерина Викторовна (серия 7521 номер 716517)</t>
  </si>
  <si>
    <t>Левеев Владимир Петрович (серия 7500 номер 914080)</t>
  </si>
  <si>
    <t>Мостович Татьяна Андреевна (серия 7504 номер 133114)</t>
  </si>
  <si>
    <t>Хабибов Руслан Наилевич (серия 7515 номер 631862)</t>
  </si>
  <si>
    <t>ООО "ГоРстрой"</t>
  </si>
  <si>
    <t>Швецов Андрей Васильевич (серия 7511 номер 986047)</t>
  </si>
  <si>
    <t>Ковалев Денис Александрович (серия 7512 номер 213927)</t>
  </si>
  <si>
    <t>Данилова Тамара Михайловна</t>
  </si>
  <si>
    <t>Мухамедьжанова Людмила Байрамовна (серия 7521 номер 683048)</t>
  </si>
  <si>
    <t>Радионов Егор Владимирович (серия 7518 номер 168248)</t>
  </si>
  <si>
    <t>Галеев Рафис Габдрашитович (серия 7502 номер 793826)</t>
  </si>
  <si>
    <t>Мелентьев Сергей Николаевич (серия 7522 номер 912382)</t>
  </si>
  <si>
    <t>Кулишева Марина Владимировна (серия 7504 номер 499358)</t>
  </si>
  <si>
    <t>Гришин Николай Петрович (серия 7502 номер 640616)</t>
  </si>
  <si>
    <t>Новиков  Дмитрий  Владимирович (серия 7504 номер 256879)</t>
  </si>
  <si>
    <t>Ясько Александр Сергеевич</t>
  </si>
  <si>
    <t>КОМИТЕТ ЖКХ И СТРОИТЕЛЬСТВА АКМО</t>
  </si>
  <si>
    <t>Булдин Андрей Владимирович (серия 7505 номер 642659)</t>
  </si>
  <si>
    <t>Муравей Сергей Николаевич (серия 7504 номер 175401)</t>
  </si>
  <si>
    <t>Самоделов Сергей Сергеевич (серия 7504 номер 555433)</t>
  </si>
  <si>
    <t>Захарищева Екатерина Викторовна (серия 7519 номер 489176)</t>
  </si>
  <si>
    <t>Петрова Луиза Аликовна (серия 3718 номер 769197)</t>
  </si>
  <si>
    <t>Усольцева Татьяна Вячеславовна (серия 7505 номер 897371)</t>
  </si>
  <si>
    <t>Семененков Иван Викторович (серия 7503 номер 848998)</t>
  </si>
  <si>
    <t>Ильина Евгения Владимировна</t>
  </si>
  <si>
    <t>Бердникова Анна  Дмитриевна  (серия 7522 номер 886705)</t>
  </si>
  <si>
    <t>Кислова Наталья Викторовна (серия 7515 номер 653651)</t>
  </si>
  <si>
    <t>Игнатова  Надежда Владимировна (серия 7521 номер 835517)</t>
  </si>
  <si>
    <t>Филяев Владимир Николаевич (серия 7514 номер 554423)</t>
  </si>
  <si>
    <t>Баркина Екатерина Васильевна (серия 7521 номер 712332)</t>
  </si>
  <si>
    <t>Шайхитдинов Вадим Русланович (серия 7518 номер 231186)</t>
  </si>
  <si>
    <t>Алина Влада Павловна (серия 9916 номер 322561)</t>
  </si>
  <si>
    <t>Брусницын  Игорь Евгеньевич (серия 7519 номер 374718)</t>
  </si>
  <si>
    <t>Бурков Александр Анатольевич (серия 7523 номер 119889)</t>
  </si>
  <si>
    <t>Багаутдинова Ильсина Жалиловна</t>
  </si>
  <si>
    <t>Овсянникова Наталья Дмитриевна</t>
  </si>
  <si>
    <t>Шулятьев Николай Николаевич</t>
  </si>
  <si>
    <t>Яковлева  Татьяна  Радиевна (серия 7507 номер 053047)</t>
  </si>
  <si>
    <t>Абдрахманова Екатерина Андреевна (серия 3019 номер 616306)</t>
  </si>
  <si>
    <t>Ласьков Станислав Игоревич (серия 7510 номер 898076)</t>
  </si>
  <si>
    <t>Кожевников Алексей Борисович (серия 6521 номер 286352)</t>
  </si>
  <si>
    <t>Шагалеев Алексей Робертович (серия 7516 номер 842590)</t>
  </si>
  <si>
    <t>Симанюк Михаил Иванович (серия 7505 номер 631422)</t>
  </si>
  <si>
    <t>Касаткин  Александр  Владимирович (серия 7514 номер 611974)</t>
  </si>
  <si>
    <t>Филипьев Игорь Сергеевич</t>
  </si>
  <si>
    <t>Мезенцев Валерий Александрович (серия 7506 номер 025232)</t>
  </si>
  <si>
    <t>Соколов Алексей Анатольевич (серия 7523 номер 121713)</t>
  </si>
  <si>
    <t>Антонова Алина Заквановна</t>
  </si>
  <si>
    <t>Якшибаева Динара Каликановна (серия 7507 номер 208754)</t>
  </si>
  <si>
    <t>Малкова Наталья Геннадьевна (серия 7519 номер 364566)</t>
  </si>
  <si>
    <t>Бойко Елена Александровна (серия 7523 номер 015627)</t>
  </si>
  <si>
    <t>Голубова Нина Викторовна (серия 7504 номер 512523)</t>
  </si>
  <si>
    <t>Алексеева Надежда Андреевна (серия 7523 номер 076297)</t>
  </si>
  <si>
    <t>Лучникова Наталья Юрьевна (серия 7520 номер 515951)</t>
  </si>
  <si>
    <t>Лучников Сергей Александрович (серия 7522 номер 915802)</t>
  </si>
  <si>
    <t>Катеринкин Иван Андреевич (серия 7515 номер 646293)</t>
  </si>
  <si>
    <t>Петрова Татьяна Викторовна (серия 7522 номер 901502)</t>
  </si>
  <si>
    <t>Межевич Галина Викторовна (серия 7514 номер 556316)</t>
  </si>
  <si>
    <t>ООО "ОБЩЕСТВО С ОГРАНИЧЕННОЙ ОТВЕТСТВЕННОСТЬЮ "МЕГА""</t>
  </si>
  <si>
    <t>Голубков Александр Николаевич (серия 7509 номер 517538)</t>
  </si>
  <si>
    <t>Байдакова Ольга Вячеславовна</t>
  </si>
  <si>
    <t>Мошкин Евгений Евгеньевич (серия 7501 номер 235558)</t>
  </si>
  <si>
    <t>Шумилова  Ирина  Федоровна  (серия 7516 номер 861772)</t>
  </si>
  <si>
    <t>Белоусова Василина Владимировна (серия 7503 номер 824469)</t>
  </si>
  <si>
    <t>Гурьянов Владимир Алексеевич (серия 7504 номер 595333)</t>
  </si>
  <si>
    <t>Попова Светлана Яковлевна (серия 7509 номер 668133)</t>
  </si>
  <si>
    <t>Степанов Александр Сергеевич (серия 7508 номер 487855)</t>
  </si>
  <si>
    <t>Морозов Алмир Нурмухаметович (серия 5309 номер 877660)</t>
  </si>
  <si>
    <t>Литвинова Анастасия Эдуардовна (серия 7522 номер 910233)</t>
  </si>
  <si>
    <t>Такшеев Алексей Юрьевич (серия 7516 номер 892629)</t>
  </si>
  <si>
    <t>Мирзоев Орифджон Комилджонович (серия TJK номер 401340631)</t>
  </si>
  <si>
    <t>Хуснутдинов Раушан Аликович (серия 7514 номер 590617)</t>
  </si>
  <si>
    <t>Яковлева  Анастасия Евгеньевна (серия 7509 номер 508834)</t>
  </si>
  <si>
    <t>Малышко Елена Геннадьевна (серия 7504 номер 541638)</t>
  </si>
  <si>
    <t>Таисов Алексей Алексеевич (серия 7514 номер 554056)</t>
  </si>
  <si>
    <t>Новокрещенова Юлия Валерьевна</t>
  </si>
  <si>
    <t>Беляев Иван Владимирович (серия 7505 номер 665355)</t>
  </si>
  <si>
    <t>Голиков Александр Викторович (серия 7503 номер 562516)</t>
  </si>
  <si>
    <t>Крутов Андрей Андреевич</t>
  </si>
  <si>
    <t>Волкова Ольга Александровна (серия 7521 номер 741488)</t>
  </si>
  <si>
    <t>Орловская Татьяна Андреевна (серия 7512 номер 034652)</t>
  </si>
  <si>
    <t>Глебко Татьяна Геннадьевна (серия 7516 номер 892385)</t>
  </si>
  <si>
    <t>Петухова Анастасия Тимуровна (серия 7513 номер 317240)</t>
  </si>
  <si>
    <t>Копеев Виталий Владимирович (серия 7518 номер 011980)</t>
  </si>
  <si>
    <t>Ильина Екатерина Николаевна (серия 7504 номер 420051)</t>
  </si>
  <si>
    <t>Овсянникова Анна Сергеевна (серия 7516 номер 852588)</t>
  </si>
  <si>
    <t>Ведякова Елена Анатольевна (серия 7518 номер 036662)</t>
  </si>
  <si>
    <t>Губанова Татьяна Викторовна (серия 7519 номер 429869)</t>
  </si>
  <si>
    <t>Шергозиев Зарифжон Абдувалиевич (серия 7522 номер 944138)</t>
  </si>
  <si>
    <t>Шишмаков  Павел Борисович (серия 7509 номер 606244)</t>
  </si>
  <si>
    <t>Воловникова Любовь Владимировна (серия 75 18 номер 148911)</t>
  </si>
  <si>
    <t>Карпов Денис Юрьевич (серия 7504 номер 376712)</t>
  </si>
  <si>
    <t>Галиакбаров Руслан Айратович (серия 7503 номер 666140)</t>
  </si>
  <si>
    <t>Шимко Юлия Валерьевна (серия 7513 номер 424308)</t>
  </si>
  <si>
    <t>Федюшина Татьяна Анатольевна</t>
  </si>
  <si>
    <t>Сбродов Денис Олегович (серия 7509 номер 713036)</t>
  </si>
  <si>
    <t>Федоров Антон Викторович (серия 7505 номер 629003)</t>
  </si>
  <si>
    <t>Данилов Сергей Николаевич (серия 7508 номер 458733)</t>
  </si>
  <si>
    <t>Хасанов Айрат Дамирович (серия 8005 номер 346530)</t>
  </si>
  <si>
    <t>Петрыкина Яна Андреевна (серия 7519 номер 336068)</t>
  </si>
  <si>
    <t>Николаева Алена Аликовна (серия 7518 номер 203970)</t>
  </si>
  <si>
    <t>Сгоян Андроник Миасникович (серия 7519 номер 408100)</t>
  </si>
  <si>
    <t>Зверева  Анастасия  Анатольевна  (серия 7504 номер 490734)</t>
  </si>
  <si>
    <t>Сас Олег Анатольевич (серия 7514 номер 562431)</t>
  </si>
  <si>
    <t>Глазков Дмитрий Александрович (серия 7512 номер 239094)</t>
  </si>
  <si>
    <t>Вечтомов Алексей Александрович (серия 7510 номер 804051)</t>
  </si>
  <si>
    <t>Пяткина Кристина Вячеславовна (серия 7520 номер 553792)</t>
  </si>
  <si>
    <t>Стрикице Евгений Владимирович (серия 7507 номер 220918)</t>
  </si>
  <si>
    <t>Крохалева  Раиса Филимоновна (серия 7502 номер 469696)</t>
  </si>
  <si>
    <t>ИП Стебельский Дмитрий Викторович</t>
  </si>
  <si>
    <t>Морозов Никита Сергеевич (серия 7514 номер 463358)</t>
  </si>
  <si>
    <t>Низамова Венера Газизяновна (серия 7523 номер 034081)</t>
  </si>
  <si>
    <t>Кокшарова Наталья Витальевна (серия 7520 номер 654767)</t>
  </si>
  <si>
    <t>Попов Никита Сергеевич (серия 7515 номер 742430)</t>
  </si>
  <si>
    <t>Кириллов  Константин  Владимирович (серия 7518 номер 253777)</t>
  </si>
  <si>
    <t>Синицких Вячеслав Андреевич</t>
  </si>
  <si>
    <t>Замотаев Дмитрий Петрович (серия 7519 номер 338134)</t>
  </si>
  <si>
    <t>ИП Мусаев Айваз Мурвалат</t>
  </si>
  <si>
    <t>Медведев Константин Сергеевич (серия 7505 номер 912707)</t>
  </si>
  <si>
    <t>Хасанов Айдар Рамилевич</t>
  </si>
  <si>
    <t>Абрамов  Максим Дмитриевич (серия 7523 номер 063151)</t>
  </si>
  <si>
    <t>Савельева  Алена  Юрьевна  (серия 7522 номер 752292)</t>
  </si>
  <si>
    <t>Бирюкова Елена Вячеславовна (серия 7512 номер 193683)</t>
  </si>
  <si>
    <t>Касимова Аэлита Сарыкбаевна (серия 7519 номер 431459)</t>
  </si>
  <si>
    <t>Казаков Игорь Николаевич (серия 7521 номер 690981)</t>
  </si>
  <si>
    <t>Есикова Зульфия Наилевна</t>
  </si>
  <si>
    <t>Сафаров Ирек Гильмитдинович (серия 3711 номер 434091)</t>
  </si>
  <si>
    <t>Пестовских Василий Иванович (серия 7502 номер 746339)</t>
  </si>
  <si>
    <t>Кукушкин Николай Григорьевич (серия 7502 номер 788652)</t>
  </si>
  <si>
    <t>Юсупов  Айрат Тахирович (серия 7521 номер 808306)</t>
  </si>
  <si>
    <t>Зуев Константин Леонидович (серия 7509 номер 548494)</t>
  </si>
  <si>
    <t>Дьяконова Дарья Юрьевна (серия 7511 номер 995265)</t>
  </si>
  <si>
    <t>Лукинских Сабина Бырыевна (серия 7522 номер 889580)</t>
  </si>
  <si>
    <t>Берёзкин Кирилл Юрьевич (серия 7518 номер 140790)</t>
  </si>
  <si>
    <t>Асямолова Светлана Александровна (серия 7509 номер 707764)</t>
  </si>
  <si>
    <t>Куклев Артем Васильевич</t>
  </si>
  <si>
    <t>Хамдамов Абдулло Абдувалиевич (серия 7523 номер 049488)</t>
  </si>
  <si>
    <t>Дорожкина Марина Леонидовна (серия 7518 номер 200450)</t>
  </si>
  <si>
    <t>Муратшин Радик Нигаматович (серия 7509 номер 495049)</t>
  </si>
  <si>
    <t>Синюкин Николай Олегович (серия 7512 номер 182188)</t>
  </si>
  <si>
    <t>Королёва Кристина Леонидовна (серия 7523 номер 050507)</t>
  </si>
  <si>
    <t>Стефанович Любовь Васильевна (серия 75 18 номер 024002)</t>
  </si>
  <si>
    <t>Ковалев Юрий Васильевич (серия 7507 номер 100990)</t>
  </si>
  <si>
    <t>Рогозина Татьяна Эдуардовна (серия 7503 номер 467698)</t>
  </si>
  <si>
    <t>Костина Анна  Сергеевна  (серия 7507 номер 081184)</t>
  </si>
  <si>
    <t>Машковская  Вавифа  Файзрахмановна (серия 7502 номер 396076)</t>
  </si>
  <si>
    <t>Юртумбаев Ринат Ильдарович (серия 7517 номер 985154)</t>
  </si>
  <si>
    <t>Семёнова Елизавета Олеговна (серия 7508 номер 326065)</t>
  </si>
  <si>
    <t>Лейпи Ольга Олеговна (серия 7511 номер 976635)</t>
  </si>
  <si>
    <t>Шушарин Николай Александрович (серия 75 03 номер 727205)</t>
  </si>
  <si>
    <t>ИП Дубовиков Семен Викторович</t>
  </si>
  <si>
    <t>Кучинская Галина Сергеевна (серия 7521 номер 741212)</t>
  </si>
  <si>
    <t>Примак Василий Владимирович (серия 7521 номер 672819)</t>
  </si>
  <si>
    <t>Кононова Юлия Станиславовна (серия 7520 номер 532795)</t>
  </si>
  <si>
    <t>Скиблюк Станислав Валерьевич (серия 7505 номер 914978)</t>
  </si>
  <si>
    <t>Феч Елена Вячеславовна</t>
  </si>
  <si>
    <t>Борзов Андрей Владимирович (серия 7504 номер 013594)</t>
  </si>
  <si>
    <t>Лейман  Валерий  Александрович  (серия 7505 номер 995527)</t>
  </si>
  <si>
    <t>Макарова Елизавета Юрьевна (серия 7519 номер 384535)</t>
  </si>
  <si>
    <t>Елисеева Валентина Семеновна (серия 7500 номер 558576)</t>
  </si>
  <si>
    <t>Рой Светлана Александровна (серия 7508 номер 251564)</t>
  </si>
  <si>
    <t>Голова Светлана Владиславовна (серия 7515 номер 623869)</t>
  </si>
  <si>
    <t>Брезгин  Дмитрий  Васильевич (серия 7503 номер 903875)</t>
  </si>
  <si>
    <t>Незговорова Ольга Николаевна (серия 7522 номер 959158)</t>
  </si>
  <si>
    <t>Рожкова Елена Дмитриевна (серия 7513 номер 405535)</t>
  </si>
  <si>
    <t>Жураховская Наталья Александровна (серия 7520 номер 552122)</t>
  </si>
  <si>
    <t>Косачев  Иван Викторович (серия 7520 номер 550252)</t>
  </si>
  <si>
    <t>Панарина Юлия Евгеньевна (серия 7521 номер 819631)</t>
  </si>
  <si>
    <t>Захаров Владислав Викторович (серия 5320 номер 035353)</t>
  </si>
  <si>
    <t>Краснихин Дмитрий Станиславович (серия 7503 номер 642676)</t>
  </si>
  <si>
    <t>Самбурова Наталья Александровна (серия 8015 номер 144800)</t>
  </si>
  <si>
    <t>Буркацкая Валентина</t>
  </si>
  <si>
    <t>Лакомкина Ольга Сергеевна (серия 7519 номер 385842)</t>
  </si>
  <si>
    <t>Денисова Инна Олеговна (серия 7509 номер 532965)</t>
  </si>
  <si>
    <t>Максимова Лидия Степановна (серия 7501 номер 294141)</t>
  </si>
  <si>
    <t>Бутаков Денис Маркович (серия 7518 номер 062585)</t>
  </si>
  <si>
    <t>Чаплыгина Светлана Анатольевна (серия 0711 номер 628224)</t>
  </si>
  <si>
    <t>Юрьев Андрей Михайлович (серия 7515 номер 637996)</t>
  </si>
  <si>
    <t>Седов Андрей Николаевич (серия 7503 номер 206444)</t>
  </si>
  <si>
    <t>Русанов Иван Александрович (серия 7508 номер 389490)</t>
  </si>
  <si>
    <t>Пилищенко Евгений Владимирович (серия 7520 номер 626093)</t>
  </si>
  <si>
    <t>Воробьев Виталий Владимирович (серия 7518 номер 119401)</t>
  </si>
  <si>
    <t>Чирухина Лилия Дамировна (серия 7513 номер 330763)</t>
  </si>
  <si>
    <t>Кизилов Кирилл Дмитриевич (серия 7510 номер 855595)</t>
  </si>
  <si>
    <t>Тихонов Александр Дмитриевич (серия 7508 номер 267465)</t>
  </si>
  <si>
    <t>Устьянцева Оксана Викторовна (серия 7522 номер 852423)</t>
  </si>
  <si>
    <t>Боталов Дмитрий Леонидович (серия 7519 номер 496828)</t>
  </si>
  <si>
    <t>Хижников Владимир Яковлевич (серия 7520 номер 572366)</t>
  </si>
  <si>
    <t>Хаматова Эльвира Фаскатдиновна (серия 7520 номер 553047)</t>
  </si>
  <si>
    <t>Тушнолобов Константин Павлович (серия 7523 номер 089191)</t>
  </si>
  <si>
    <t>Перец Павел Борисович</t>
  </si>
  <si>
    <t>Дрогушева Екатерина Валерьевна (серия 7522 номер 853407)</t>
  </si>
  <si>
    <t>Бирюков  Ярослав Александрович (серия 7514 номер 602339)</t>
  </si>
  <si>
    <t>Абмаева Светлана Александровна (серия 7519 номер 431334)</t>
  </si>
  <si>
    <t>Прыткова Анастасия Александровна (серия 7512 номер 178563)</t>
  </si>
  <si>
    <t>Сафиуллин Вадим Эдуардович (серия 7509 номер 635900)</t>
  </si>
  <si>
    <t>Сорокина Ольга Александровна</t>
  </si>
  <si>
    <t>Жаркова Елена Евгеньевна (серия 7505 номер 786259)</t>
  </si>
  <si>
    <t>ДРУЖКОВ АНДРЕЙ ЮРЬЕВИЧ (серия 7504 номер 286184)</t>
  </si>
  <si>
    <t>Сербуленко Ольга Владимировна (серия 6021 номер 608303)</t>
  </si>
  <si>
    <t>Минин Константин Александрович</t>
  </si>
  <si>
    <t>Бобырева Мария Петровна (серия 7503 номер 446962)</t>
  </si>
  <si>
    <t>Воробьев Алексей Геннадьевич (серия 75 12 номер 022049)</t>
  </si>
  <si>
    <t>Кичатова Анна Валерьевна (серия 7516 номер 887948)</t>
  </si>
  <si>
    <t>Устюгов Александр Семенович (серия 7501 номер 233048)</t>
  </si>
  <si>
    <t>Мартемьянов Андрей Владимирович</t>
  </si>
  <si>
    <t>Бибер Илья Вадимович (серия 7518 номер 285950)</t>
  </si>
  <si>
    <t>Боярко Галина Михайловна</t>
  </si>
  <si>
    <t>Мирзаханов Олимжон Солижонович (серия 6507 номер 043239)</t>
  </si>
  <si>
    <t>Волкова Мария Федосеевна (серия 0303 номер 010943)</t>
  </si>
  <si>
    <t>Бурштейн Татьяна Степановна (серия 7503 номер 246274)</t>
  </si>
  <si>
    <t>Калинина Марина Ивановна (серия 7521 номер 729619)</t>
  </si>
  <si>
    <t>Соколкин Борис Борисович (серия 7519 номер 332886)</t>
  </si>
  <si>
    <t>Альмухаметов Риф Сабитович (серия 7512 номер 234538)</t>
  </si>
  <si>
    <t>Шапилов Михаил Сергеевич (серия 7519 номер 361570)</t>
  </si>
  <si>
    <t>Сельницина Ольга Дмитриевна (серия 7506 номер 019545)</t>
  </si>
  <si>
    <t>Иванова Валентина Степановна (серия 7500 номер 654461)</t>
  </si>
  <si>
    <t>Лобковский Артемий Геннадьевич (серия 7521 номер 732173)</t>
  </si>
  <si>
    <t>Шнайдер Семен Давыдович (серия 7509 номер 621732)</t>
  </si>
  <si>
    <t>Щепилов  Илья Александрович (серия 7509 номер 585312)</t>
  </si>
  <si>
    <t>Новикова Елена  Владимировна (серия 7504 номер 201521)</t>
  </si>
  <si>
    <t>Буланова Ксения Егоровна (серия 7518 номер 210258)</t>
  </si>
  <si>
    <t>Рыжова Елена Владимировна (серия 7507 номер 189208)</t>
  </si>
  <si>
    <t>Молокитина Тамара Сергеевна (серия 6519 номер 929550)</t>
  </si>
  <si>
    <t>Усманов Виктор Александрович (серия 7520 номер 588613)</t>
  </si>
  <si>
    <t>Аладышева  Юлия  Сергеевна (серия 7521 номер 761591)</t>
  </si>
  <si>
    <t>Белошицкий Евгений Алексеевич (серия 7515 номер 692874)</t>
  </si>
  <si>
    <t>Баландин Андрей Михайлович (серия 7515 номер 637969)</t>
  </si>
  <si>
    <t>Первуненских Ирина Андреевна (серия 7515 номер 662814)</t>
  </si>
  <si>
    <t>Острова Ирина Николаевна (серия 7509 номер 660423)</t>
  </si>
  <si>
    <t>Калуга Иван Андреевич (серия 7508 номер 488063)</t>
  </si>
  <si>
    <t>Буланов Анатолий Борисович (серия 7523 номер 068157)</t>
  </si>
  <si>
    <t>Когут  Ольга  Геннадьевна  (серия 7518 номер 151798)</t>
  </si>
  <si>
    <t>Балакин Иван Николаевич (серия 7504 номер 440449)</t>
  </si>
  <si>
    <t>ООО "Общество с ограниченной ответственностью Специализированный застройщик «Горстрой»"</t>
  </si>
  <si>
    <t>Гринишина  Оксана Викторовна (серия 7522 номер 879176)</t>
  </si>
  <si>
    <t>Ситникова Екатерина Сергеевна (серия 7513 номер 423141)</t>
  </si>
  <si>
    <t>Иванов Владислав Владимирович (серия 7512 номер 072186)</t>
  </si>
  <si>
    <t>Тагиев Самед Гафур Оглы (серия 7522 номер 902944)</t>
  </si>
  <si>
    <t>Дмитриев Алексей Николаевич (серия 7521 номер 709565)</t>
  </si>
  <si>
    <t>Асоев  Нусратулло Абдуллоевич (серия 7510 номер 778973)</t>
  </si>
  <si>
    <t>БАРМИНА Марина Павловна</t>
  </si>
  <si>
    <t>Исмагилова Альфия Маратовна  (серия 7505 номер 926105)</t>
  </si>
  <si>
    <t>Кашапов Рамиль Булатович (серия 7510 номер 864945)</t>
  </si>
  <si>
    <t>Сидорович Павел Михайлович (серия 7505 номер 621011)</t>
  </si>
  <si>
    <t>Токмаков Юрий Николаевич (серия 7521 номер 778553)</t>
  </si>
  <si>
    <t>Демченко Лидия Владимировна (серия 7521 номер 660873)</t>
  </si>
  <si>
    <t>Попченко Александр Николаевич (серия 7504 номер 444189)</t>
  </si>
  <si>
    <t>Мигранов Ансаф Байтимирович (серия 3608 номер 840743)</t>
  </si>
  <si>
    <t>Матвеева  Анастасия  Владимировна  (серия 7522 номер 970213)</t>
  </si>
  <si>
    <t>Усманова Айслу Кадыржановна (серия 7517 номер 999465)</t>
  </si>
  <si>
    <t>Провод Максим Леонидович (серия 7503 номер 906273)</t>
  </si>
  <si>
    <t>Копытов Александр Александрович (серия 7505 номер 923272)</t>
  </si>
  <si>
    <t>Патрушев Антон Александрович (серия 75 04 номер 457528)</t>
  </si>
  <si>
    <t>Белан Евгений  Владимирович  (серия 7507 номер 150131)</t>
  </si>
  <si>
    <t>Матросов Александр Константинович (серия 7514 номер 610279)</t>
  </si>
  <si>
    <t>Маликова Рамиля Ирековна (серия 7504 номер 549491)</t>
  </si>
  <si>
    <t>Расторгуева Ирина Александровна (серия 7513 номер 305060)</t>
  </si>
  <si>
    <t>Крамник Татьяна Евгеньевна (серия 7522 номер 941547)</t>
  </si>
  <si>
    <t>Казакова Наталья Сергеевна (серия 7517 номер 953070)</t>
  </si>
  <si>
    <t>Гражданкина Анастасия Александровна</t>
  </si>
  <si>
    <t>Новожилов Игорь Геннадьевич (серия 7513 номер 419709)</t>
  </si>
  <si>
    <t>Мурзин Сергей Владимирович (серия 7509 номер 536930)</t>
  </si>
  <si>
    <t>Вардугина Лидия Александровна (серия 7500 номер 422801)</t>
  </si>
  <si>
    <t>ИП Криволапов Михаил Юрьевич</t>
  </si>
  <si>
    <t>Валеев  Альфред  Нурмухаметович (серия 7503 номер 175888)</t>
  </si>
  <si>
    <t>Шабарин  Анатолий Павлович (серия 3714 номер 599686)</t>
  </si>
  <si>
    <t>Синельников Сергей Петрович (серия 75 05 номер 789040)</t>
  </si>
  <si>
    <t>Кузнецова Татьяна Владимировна (серия 7521 номер 788746)</t>
  </si>
  <si>
    <t>Исподов Мухаммад Бобоевич (серия 7521 номер 777653)</t>
  </si>
  <si>
    <t>Городенцева Галина Капитоновна (серия 7508 номер 332118)</t>
  </si>
  <si>
    <t>Троценко Дмитрий Алексеевич</t>
  </si>
  <si>
    <t>ИП Закирьянов Марат Гадильянович</t>
  </si>
  <si>
    <t>Ракаева Гульнара Зайнагитдиновна (серия 7522 номер 930266)</t>
  </si>
  <si>
    <t>Силкин Анатолий Павлович (серия 7502 номер 863108)</t>
  </si>
  <si>
    <t>Мухаметрахимов Александр Александрович</t>
  </si>
  <si>
    <t>Попова Анастасия Генадьевна (серия 6314 номер 022660)</t>
  </si>
  <si>
    <t>Малышев Алексей Викторович (серия 7519 номер 436710)</t>
  </si>
  <si>
    <t>Выдрина Виктория Рафитовна (серия 7510 номер 874012)</t>
  </si>
  <si>
    <t>Разин  Михаил Иванович (серия 7505 номер 903163)</t>
  </si>
  <si>
    <t>Хасанов Рустам  Тахирович (серия 7507 номер 063404)</t>
  </si>
  <si>
    <t>Ежова Наталья Валерьевна (серия 7507 номер 047537)</t>
  </si>
  <si>
    <t>Сергеева Оксана Григорьевна (серия 7513 номер 344708)</t>
  </si>
  <si>
    <t>Фазлыева Лариса Фазылжановна (серия 7519 номер 496957)</t>
  </si>
  <si>
    <t>Набиева Милена Борисовна (серия 7514 номер 483807)</t>
  </si>
  <si>
    <t>Малыгина Наталья Семеновна (серия 7503 номер 146790)</t>
  </si>
  <si>
    <t>Соляник Артём Витальевич (серия 4411 номер 286117)</t>
  </si>
  <si>
    <t>Лосинская Ирина Ивановна (серия 7508 номер 324757)</t>
  </si>
  <si>
    <t>Черкашова Валентина Васильевна (серия 7518 номер 186243)</t>
  </si>
  <si>
    <t>Паньков Владимир Константинович (серия 7502 номер 602281)</t>
  </si>
  <si>
    <t>Шумаков Дмитрий Александрович (серия 7522 номер 984205)</t>
  </si>
  <si>
    <t>Стрельникова  Лариса  Валерьевна  (серия 7521 номер 775851)</t>
  </si>
  <si>
    <t>Грубова Ирина Юрьевна (серия 7509 номер 650960)</t>
  </si>
  <si>
    <t>Кузьменко Татьяна Николаевна (серия 7508 номер 405497)</t>
  </si>
  <si>
    <t>Янузакова Анна Сергеевна (серия 7523 номер 108820)</t>
  </si>
  <si>
    <t>Климов Юрий Александрович (серия 7508 номер 351364)</t>
  </si>
  <si>
    <t>Корытный Валентин Маркович (серия 7504 номер 167051)</t>
  </si>
  <si>
    <t>Куренков Виталий Витальевич</t>
  </si>
  <si>
    <t>Долгов Николай Юрьевич (серия 7521 номер 726971)</t>
  </si>
  <si>
    <t>Дятлов Роман Андреевич (серия 7512 номер 246656)</t>
  </si>
  <si>
    <t>Галиновский Алексей Валерьевич (серия 7510 номер 757158)</t>
  </si>
  <si>
    <t>Бунакова Елена Ивановна (серия 7515 номер 757816)</t>
  </si>
  <si>
    <t>Муркаева  Людмила Николаевна (серия 7507 номер 143240)</t>
  </si>
  <si>
    <t>Муниципальное учреждение дополнительного образования "Детско-юношеская спортивная школа п.Полетаева"</t>
  </si>
  <si>
    <t>Дорохова Ирина Александровна (серия 7510 номер 862946)</t>
  </si>
  <si>
    <t>Мордвинов Геннадий Николаевич (серия 7503 номер 150267)</t>
  </si>
  <si>
    <t>Луговацкий Василий Владимирович (серия 7523 номер 146228)</t>
  </si>
  <si>
    <t>Валеев Виталий Валерьевич (серия 7521 номер 813727)</t>
  </si>
  <si>
    <t>Новикова Юлия Юрьевна (серия 7507 номер 065709)</t>
  </si>
  <si>
    <t>Загайнов Антон Юрьевич (серия 7509 номер 521156)</t>
  </si>
  <si>
    <t>Степанов Кирилл Николаевич (серия 7509 номер 628883)</t>
  </si>
  <si>
    <t>Галиева Лилия Хажиахметовна (серия 7504 номер 330087)</t>
  </si>
  <si>
    <t>Забиров Ринат Булатович (серия 7508 номер 345999)</t>
  </si>
  <si>
    <t>Усольцев Константин Александрович</t>
  </si>
  <si>
    <t>Кузякина Гузель Рамилевна  (серия 7519 номер 364596)</t>
  </si>
  <si>
    <t>Сергеева Лилия Ивановна (серия 7505 номер 620570)</t>
  </si>
  <si>
    <t>Бикмухаметов Денис Фанилевич (серия 7500 номер 472057)</t>
  </si>
  <si>
    <t>Клепиков Михаил Юрьевич (серия 7505 номер 763824)</t>
  </si>
  <si>
    <t>Суяров Муталлим Мухаммадинович (серия FA номер 5929730)</t>
  </si>
  <si>
    <t>МИЧКОВА РАИСА ГРИГОРЬЕВНА (серия 7501 номер 036976)</t>
  </si>
  <si>
    <t>Харченко Сергей Викторович (серия 7514 номер 460785)</t>
  </si>
  <si>
    <t>Нестеров Вячеслав Юрьевич  (серия 7508 номер 307093)</t>
  </si>
  <si>
    <t>Перетятько Татьяна Сергеевна (серия 7515 номер 702826)</t>
  </si>
  <si>
    <t>Ефремова  Юлия Сергеевна (серия 7518 номер 159776)</t>
  </si>
  <si>
    <t>Насырова Наталья Вениаминовна (серия 7500 номер 702816)</t>
  </si>
  <si>
    <t>Черепанов  Евгений Евгеньевич (серия 7521 номер 818059)</t>
  </si>
  <si>
    <t>Птицын Михаил Александрович (серия 7505 номер 980875)</t>
  </si>
  <si>
    <t>Зоренко  Сергей Николаевич (серия 7516 номер 908470)</t>
  </si>
  <si>
    <t>Шестаков Александр Сергеевич (серия 7515 номер 743370)</t>
  </si>
  <si>
    <t>Марцишак Владимир Вячеславович (серия 7512 номер 094438)</t>
  </si>
  <si>
    <t>Федорова Татьяна Геннадьевна (серия 7515 номер 717835)</t>
  </si>
  <si>
    <t>Кош Светлана Александровна</t>
  </si>
  <si>
    <t>Назаров Владимир Сергеевич (серия 7504 номер 013329)</t>
  </si>
  <si>
    <t>Семенцова Евгения Викторовна (серия 7515 номер 685580)</t>
  </si>
  <si>
    <t>Гречкин Илья Дмитриевич (серия 6512 номер 438811)</t>
  </si>
  <si>
    <t>Дьяконов Александр Михайлович (серия 7509 номер 573586)</t>
  </si>
  <si>
    <t>Смирнова Вера Васильевна (серия 7504 номер 599864)</t>
  </si>
  <si>
    <t>Соляник Руслан Леонидович (серия 7520 номер 652758)</t>
  </si>
  <si>
    <t>Зайков Тимофей Дмитриевич (серия 7521 номер 768103)</t>
  </si>
  <si>
    <t>Конради Вячеслав Валентинович (серия 7503 номер 779273)</t>
  </si>
  <si>
    <t>ИП ЛЕГОВ ЮРИЙ ПЕТРОВИЧ</t>
  </si>
  <si>
    <t>Белов Виктор Викторович (серия 7508 номер 479665)</t>
  </si>
  <si>
    <t>Холчев Анатолий  Владимирович (серия 7504 номер 607458)</t>
  </si>
  <si>
    <t>Пузырев Владимир Александрович (серия 7520 номер 640834)</t>
  </si>
  <si>
    <t>ИП Хужин Денис Рашитович</t>
  </si>
  <si>
    <t>Соколов Дмитрий Александрович (серия 7504 номер 133441)</t>
  </si>
  <si>
    <t>Кузьмина Елена Михайловна (серия 7516 номер 824529)</t>
  </si>
  <si>
    <t>Колдаева Юлия Юрьевна (серия 7518 номер 167032)</t>
  </si>
  <si>
    <t>Селяндин Александр Павлович (серия 7508 номер 310209)</t>
  </si>
  <si>
    <t>Драгун Ольга Александровна (серия 7519 номер 371552)</t>
  </si>
  <si>
    <t>Головина Раиса Евгеньевна (серия 7510 номер 736276)</t>
  </si>
  <si>
    <t>Лобунцов Роман Евгеньевич (серия 7521 номер 826365)</t>
  </si>
  <si>
    <t>Шинкаренко Павел Павлович (серия 7507 номер 219864)</t>
  </si>
  <si>
    <t>Снедков Олег Викторович (серия 7512 номер 191548)</t>
  </si>
  <si>
    <t>Нургалеев Эльдар Галимжанович (серия 7507 номер 098932)</t>
  </si>
  <si>
    <t>Хозов Алексей Андреевич (серия 7514 номер 552876)</t>
  </si>
  <si>
    <t>Хабаров Сергей Николаевич (серия 9204 номер 904802)</t>
  </si>
  <si>
    <t>Шитиков Иван Александрович (серия 7504 номер 395456)</t>
  </si>
  <si>
    <t>Машенцева Татьяна Дмитриевна (серия 7518 номер 302724)</t>
  </si>
  <si>
    <t>Горбушина Александра Валерьевна (серия 7518 номер 185804)</t>
  </si>
  <si>
    <t>Печенина Светлана Ивановна</t>
  </si>
  <si>
    <t>Исраилов Жобир Комилович (серия 7520 номер 587688)</t>
  </si>
  <si>
    <t>Колесников Сергей Валерьевич (серия 7517 номер 957041)</t>
  </si>
  <si>
    <t>Сибагатуллина Розалия Рауфовна (серия 7518 номер 165183)</t>
  </si>
  <si>
    <t>Смирнова Анастасия Валерьевна (серия 7509 номер 513109)</t>
  </si>
  <si>
    <t>Романова Зульфия Борисовна (серия 7511 номер 970442)</t>
  </si>
  <si>
    <t>Озерова Надежда Геннадьевна (серия 3713 номер 565368)</t>
  </si>
  <si>
    <t>Абрамовичус Янес Иозасович (серия 7518 номер 181483)</t>
  </si>
  <si>
    <t>Щербакова Людмила Александровна (серия 7505 номер 649554)</t>
  </si>
  <si>
    <t>Видинеева  Елена  Фёдоровна (серия 7516 номер 790470)</t>
  </si>
  <si>
    <t>Янгильдина Лилия Асылгареевна (серия 7518 номер 090350)</t>
  </si>
  <si>
    <t>Кравченко  Олег  Анатольевич  (серия 7505 номер 854888)</t>
  </si>
  <si>
    <t>Юсупова Фильза Ураловна (серия 7512 номер 060262)</t>
  </si>
  <si>
    <t>Свиридова Алена Сергеевна (серия 4012 номер 753970)</t>
  </si>
  <si>
    <t>Чекулаев Данил Александрович (серия 7520 номер 615913)</t>
  </si>
  <si>
    <t>Старосотников Иван Владимирович (серия 7509 номер 569444)</t>
  </si>
  <si>
    <t>Урокзода Лайлои Иброхим (серия 7521 номер 669567)</t>
  </si>
  <si>
    <t>Хисматуллин Роман Гайнуллаевич (серия 7503 номер 252660)</t>
  </si>
  <si>
    <t>ИП Хасанов Марат Галимзанович</t>
  </si>
  <si>
    <t>Чупрунов Алексей Юрьевич (серия 7500 номер 967777)</t>
  </si>
  <si>
    <t>Федоров Юрий Васильевич (серия 7502 номер 787795)</t>
  </si>
  <si>
    <t>Дорохов Артём Олегович (серия 7509 номер 605694)</t>
  </si>
  <si>
    <t>Хуршеди Рахим</t>
  </si>
  <si>
    <t>Жарлагасова Сайран Мухтариевна (серия 7504 номер 202598)</t>
  </si>
  <si>
    <t>Баязитова Хадиса Мугиновна (серия 7505 номер 740021)</t>
  </si>
  <si>
    <t>Попов Даниил Викторович (серия 7515 номер 773841)</t>
  </si>
  <si>
    <t>Артамонова Лилия Фаритовна (серия 7512 номер 256159)</t>
  </si>
  <si>
    <t>Бондаренко Марина Викторовна (серия 7508 номер 403738)</t>
  </si>
  <si>
    <t>Липеева Марина Юрьевна (серия 6517 номер 595803)</t>
  </si>
  <si>
    <t>Тарелкин Борис Александрович (серия 7507 номер 147657)</t>
  </si>
  <si>
    <t>Гейдт Артем Александрович  (серия 7510 номер 779305)</t>
  </si>
  <si>
    <t>Башлыков Евгений Алексеевич (серия 7512 номер 231375)</t>
  </si>
  <si>
    <t>Климина Евгения Александровна (серия 7505 номер 750148)</t>
  </si>
  <si>
    <t>Волостников Дмитрий Владимирович (серия 7519 номер 395362)</t>
  </si>
  <si>
    <t>Кульсафарова Гульсасак Рустамовна (серия 7518 номер 044344)</t>
  </si>
  <si>
    <t>Кучур Людмила Кимовна (серия 7504 номер 128762)</t>
  </si>
  <si>
    <t>Ефимова Диана Александровна (серия 75 16 номер 858334)</t>
  </si>
  <si>
    <t>Федоров Сергей Александрович</t>
  </si>
  <si>
    <t>Крыжановский Сергей Петрович (серия 7523 номер 006709)</t>
  </si>
  <si>
    <t>Уржанакова Анастасия Валерьевна (серия 7505 номер 776355)</t>
  </si>
  <si>
    <t>Гамов Роман Владиславович (серия 7509 номер 605081)</t>
  </si>
  <si>
    <t>Касимова Вазира Убайдуллаевна (серия 7509 номер 681221)</t>
  </si>
  <si>
    <t>Мартьянов Павел Анатольевич (серия 7504 номер 205438)</t>
  </si>
  <si>
    <t>Двоеглазов  Александр  Васильевич (серия 7505 номер 887263)</t>
  </si>
  <si>
    <t>Гиззатуллина Алина Гарафутдиновна (серия 3705 номер 116704)</t>
  </si>
  <si>
    <t>Данилов  Дмитрий Андреевич (серия 7512 номер 159512)</t>
  </si>
  <si>
    <t>Нигматулин Фарит Мирсаитович (серия 7510 номер 779235)</t>
  </si>
  <si>
    <t>Гибадуллин Эдуард Нажипович (серия 7508 номер 363368)</t>
  </si>
  <si>
    <t>Бартош Владимир  Андреевич  (серия 7513 номер 304878)</t>
  </si>
  <si>
    <t>Бизюк Ирина Гамлетовна (серия 7512 номер 223942)</t>
  </si>
  <si>
    <t>Фазлитдинова Альфия Габдиловна (серия 7504 номер 591203)</t>
  </si>
  <si>
    <t>Рябухина Татьяна Александровна (серия 7510 номер 814607)</t>
  </si>
  <si>
    <t>Кубышкин Александр Владимирович (серия 7508 номер 479767)</t>
  </si>
  <si>
    <t>Сорокин Петр Владимирович (серия 7502 номер 498566)</t>
  </si>
  <si>
    <t>Позднякова Светлана Александровна (серия 7500 номер 979060)</t>
  </si>
  <si>
    <t>Дюрягин Андрей Иванович (серия 7519 номер 373896)</t>
  </si>
  <si>
    <t>Фаткуллин Динар Азатович (серия 7523 номер 108388)</t>
  </si>
  <si>
    <t>Арефьев Сергей Владимирович (серия 7518 номер 271931)</t>
  </si>
  <si>
    <t>Пискарев  Юрий Алексеевич  (серия 6021 номер 816505)</t>
  </si>
  <si>
    <t>Осечкин Максим Николаевич (серия 7519 номер 423062)</t>
  </si>
  <si>
    <t>Радиловец Александр  Васильевич  (серия 7520 номер 588386)</t>
  </si>
  <si>
    <t>Пахомова Ольга Викторовна</t>
  </si>
  <si>
    <t>Хайрулина Анжела Олеговна (серия 7518 номер 035753)</t>
  </si>
  <si>
    <t>Цепилова Надежда Владимировна (серия 7514 номер 545156)</t>
  </si>
  <si>
    <t>Шикин Алексей Валентинович (серия 7508 номер 389637)</t>
  </si>
  <si>
    <t>Суворов Станислав Анатольевич (серия 7520 номер 639090)</t>
  </si>
  <si>
    <t>Кадочникова Олеся Николаевна (серия 7523 номер 187196)</t>
  </si>
  <si>
    <t>Пугаева Светлана Анатольевна (серия 7519 номер 351456)</t>
  </si>
  <si>
    <t>Стальмакова Наталья Николаевна  (серия 7519 номер 459502)</t>
  </si>
  <si>
    <t>Качёва Ирина Юрьевна (серия 7520 номер 651871)</t>
  </si>
  <si>
    <t>Яшенькин Станислав Вячеславович (серия 7523 номер 006574)</t>
  </si>
  <si>
    <t>Разумовская  Ирина Андреевна (серия 7522 номер 950283)</t>
  </si>
  <si>
    <t>Макаров Георгий Евгеньевич (серия 7505 номер 630987)</t>
  </si>
  <si>
    <t>Оспанов Асылбек Нурбекович (серия 7513 номер 372470)</t>
  </si>
  <si>
    <t>Крапивко Михаил Анатольевич (серия 7520 номер 548108)</t>
  </si>
  <si>
    <t>Черных Павел Александрович (серия 7510 номер 870464)</t>
  </si>
  <si>
    <t>Шадрин Александр Александрович (серия 7509 номер 639425)</t>
  </si>
  <si>
    <t>Плотникова Анжелика Валентиновна (серия 7512 номер 139934)</t>
  </si>
  <si>
    <t>Смолин Александр Александрович</t>
  </si>
  <si>
    <t>Тараненко Илья Витальевич (серия 7516 номер 858176)</t>
  </si>
  <si>
    <t>Брякова Дарья Игоревна (серия 7521 номер 661442)</t>
  </si>
  <si>
    <t>МАКСИМОВ МАКСИМ НИКОЛАЕВИЧ (серия 6521 номер 489070)</t>
  </si>
  <si>
    <t>Баранова Ксения Евгеньевна (серия 6523 номер 859444)</t>
  </si>
  <si>
    <t>Шакиров Рафаил Насимович (серия 7520 номер 605483)</t>
  </si>
  <si>
    <t>Литвиненко Татьяна Владимировна (серия 7509 номер 563069)</t>
  </si>
  <si>
    <t>Загретдинов Эльбрус Маратович (серия 7513 номер 315006)</t>
  </si>
  <si>
    <t>Гебель Евгения Николаевна (серия 7520 номер 589658)</t>
  </si>
  <si>
    <t>Косых Анна Владимировна (серия 7510 номер 749460)</t>
  </si>
  <si>
    <t>Тюрин Никита Александрович (серия 7503 номер 388616)</t>
  </si>
  <si>
    <t>Марценюк Никита Сергеевич</t>
  </si>
  <si>
    <t>Захаров Тимофей Сергеевич (серия 7519 номер 364016)</t>
  </si>
  <si>
    <t>Кучина Татьяна Сергеевна (серия 7523 номер 167475)</t>
  </si>
  <si>
    <t>Ердаков Александр Николаевич (серия 7504 номер 586446)</t>
  </si>
  <si>
    <t>Норматова Гуляссар Мухтаровна (серия 7516 номер 805953)</t>
  </si>
  <si>
    <t>Тубулбаев Тимур Сейтгалеевич (серия 7507 номер 206457)</t>
  </si>
  <si>
    <t>Гусев Сергей Павлович (серия 2003 номер 258935)</t>
  </si>
  <si>
    <t>Тараненко Виталий Анатольевич (серия 5316 номер 664507)</t>
  </si>
  <si>
    <t>Синявина Дарья Михайловна</t>
  </si>
  <si>
    <t>Губина Татьяна Николаевна  (серия 7512 номер 139400)</t>
  </si>
  <si>
    <t>Белозерская Юлия Сергеевна (серия 7508 номер 378542)</t>
  </si>
  <si>
    <t>Хузин Марат Марсельевич (серия 7510 номер 737669)</t>
  </si>
  <si>
    <t>Лебедь Сергей Сергеевич (серия 7504 номер 121495)</t>
  </si>
  <si>
    <t>Рязанская Елена Владимировна</t>
  </si>
  <si>
    <t>Бородулин  Александр Николаевич (серия 7522 номер 977750)</t>
  </si>
  <si>
    <t>Евдокимова Валентина Алексеевна (серия 7510 номер 785179)</t>
  </si>
  <si>
    <t>Королева Татьяна Васильевна (серия 7504 номер 497104)</t>
  </si>
  <si>
    <t>Рощин Денис Владимирович (серия 7520 номер 569322)</t>
  </si>
  <si>
    <t>Аюпова Рысаалда Кагармановна (серия 7502 номер 384409)</t>
  </si>
  <si>
    <t>ФЕДЕРАЛЬНОЕ КАЗЕННОЕ УЧРЕЖДЕНИЕ "УПРАВЛЕНИЕ ФЕДЕРАЛЬНЫХ АВТОМОБИЛЬНЫХ ДОРОГ "ЮЖНЫЙ УРАЛ" ФЕДЕРАЛЬНОГО ДОРОЖНОГО АГЕНТСТВА"</t>
  </si>
  <si>
    <t>Антонникова Валентина Васильевна (серия 7509 номер 617311)</t>
  </si>
  <si>
    <t>Савинов Сергей Николаевич (серия 7518 номер 078662)</t>
  </si>
  <si>
    <t>Тихомирова Ольга Владимировна (серия 7507 номер 117002)</t>
  </si>
  <si>
    <t>Чернышев Павел Иванович (серия 7500 номер 316797)</t>
  </si>
  <si>
    <t>ООО "Общество с ограниченной ответственностью М-Групп"</t>
  </si>
  <si>
    <t>Банникова Ольга Константиновна (серия 5311 номер 011209)</t>
  </si>
  <si>
    <t>Кулакова Татьяна Николаевна (серия 7521 номер 698338)</t>
  </si>
  <si>
    <t>Кирьянов Петр Петрович (серия 7512 номер 008995)</t>
  </si>
  <si>
    <t>Королёва Наталья Валерьевна (серия 7509 номер 665405)</t>
  </si>
  <si>
    <t>Черняев Владимир Юрьевич (серия 7520 номер 645172)</t>
  </si>
  <si>
    <t>Гладких Олег Сергеевич (серия 7505 номер 724376)</t>
  </si>
  <si>
    <t>Зубченко Наталья Викторовна (серия 7508 номер 251487)</t>
  </si>
  <si>
    <t>Горбунова Ирина Анатольевна (серия 7510 номер 855735)</t>
  </si>
  <si>
    <t>Крепп Нина Константиновна (серия 7500 номер 950617)</t>
  </si>
  <si>
    <t>Рагимов Ильгар Гамиль Оглы (серия 7518 номер 260386)</t>
  </si>
  <si>
    <t>Вороненков Виталий Валерьевич (серия 7504 номер 520686)</t>
  </si>
  <si>
    <t>Янтурина Юлия Рамильевна (серия 7515 номер 664780)</t>
  </si>
  <si>
    <t>Ахмадеева Салима Фаритовна (серия 3711 номер 458322)</t>
  </si>
  <si>
    <t>Зобов Александр Владимирович (серия 7509 номер 705187)</t>
  </si>
  <si>
    <t>Шелехова Анна Сергеевна (серия 7512 номер 257162)</t>
  </si>
  <si>
    <t>Кочетова Анастасия Александровна (серия 7522 номер 921303)</t>
  </si>
  <si>
    <t>Колесников Кирилл Владимирович (серия 7507 номер 153245)</t>
  </si>
  <si>
    <t>Сериков  Андрей  Викторович (серия 7503 номер 539556)</t>
  </si>
  <si>
    <t>Валеев Денис Марванович (серия 7505 номер 640518)</t>
  </si>
  <si>
    <t>Черкасов Дмитрий Геннадьевич (серия 7521 номер 739515)</t>
  </si>
  <si>
    <t>Калганова Екатерина Николаевна (серия 7519 номер 455850)</t>
  </si>
  <si>
    <t>Алтынбеков Рамиль Айдарович (серия 8016 номер 361526)</t>
  </si>
  <si>
    <t>Верещагина Елена Николаевна (серия 7504 номер 296854)</t>
  </si>
  <si>
    <t>Башкатов Александр Александрович (серия 7516 номер 790074)</t>
  </si>
  <si>
    <t>Ботов Юрий Владимирович (серия 7504 номер 265029)</t>
  </si>
  <si>
    <t>Козицын Анатолий Вячеславович (серия 7518 номер 131199)</t>
  </si>
  <si>
    <t>Макаренко Анна Викторовна (серия 7520 номер 557245)</t>
  </si>
  <si>
    <t>Баклыкова Мария  (серия 7516 номер 866297)</t>
  </si>
  <si>
    <t>Левин Юрий Анатольевич (серия 7509 номер 562331)</t>
  </si>
  <si>
    <t>ИП Утицких Александр Михайлович</t>
  </si>
  <si>
    <t>Микулич Елена Игоревна (серия 7511 номер 990240)</t>
  </si>
  <si>
    <t>Каретин Артём Александрович (серия 7523 номер 129873)</t>
  </si>
  <si>
    <t>Абхаликова Айгуль Мавлютовна (серия 7522 номер 906876)</t>
  </si>
  <si>
    <t>Каменев Александр Сергеевич (серия 5305 номер 259735)</t>
  </si>
  <si>
    <t>Фазылов Рустам Габдуллович (серия 3713 номер 540191)</t>
  </si>
  <si>
    <t>Сабурова Елена Михайловна (серия 7517 номер 970517)</t>
  </si>
  <si>
    <t>Валлиулин Наиль Хасанович</t>
  </si>
  <si>
    <t>Баязитова Альбина Рафиковна (серия 7518 номер 090677)</t>
  </si>
  <si>
    <t>Быкова  Надежда Филипповна (серия 7501 номер 154567)</t>
  </si>
  <si>
    <t>Шачин Алексей Валерьевич (серия 7508 номер 480351)</t>
  </si>
  <si>
    <t>Бармин Антон Владимирович (серия 6511 номер 280075)</t>
  </si>
  <si>
    <t>Лабусова  Ирина  Николаевна  (серия 5309 номер 960404)</t>
  </si>
  <si>
    <t>Альтин Радик Тасымович (серия 7518 номер 242795)</t>
  </si>
  <si>
    <t>Кубарко Павел Николаевич (серия 7510 номер 799897)</t>
  </si>
  <si>
    <t>Клепиков Дмитрий Михайлович (серия 7504 номер 157549)</t>
  </si>
  <si>
    <t>Коршун Артем Андреевич (серия 7505 номер 872229)</t>
  </si>
  <si>
    <t>Худякова Юлия Борисовна (серия 7521 номер 783926)</t>
  </si>
  <si>
    <t>Баймухаметова Гузель Дамировна (серия 7516 номер 851597)</t>
  </si>
  <si>
    <t>Кетова Анна Владимировна</t>
  </si>
  <si>
    <t>Луценко Константин Сергеевич (серия 7509 номер 492374)</t>
  </si>
  <si>
    <t>Исрафилов Айдар Салихьянович (серия 6521 номер 481599)</t>
  </si>
  <si>
    <t>Краснощеков Евгений Леонидович (серия 7503 номер 780025)</t>
  </si>
  <si>
    <t>Гаджиева Сона Зиятхан Кзы (серия 7511 номер 952889)</t>
  </si>
  <si>
    <t>Сериков Павел Владимирович (серия 7504 номер 150957)</t>
  </si>
  <si>
    <t>ИП Абдрафиков Динар Галимьянович</t>
  </si>
  <si>
    <t>ООО "Чебаркульская птица"</t>
  </si>
  <si>
    <t>Гирфанова Альфия Радиковна (серия 7516 номер 835656)</t>
  </si>
  <si>
    <t>Мамадалиев Абдурахмон Марипжон угли (серия 7519 номер 414136)</t>
  </si>
  <si>
    <t>Аксамидная Светлана Александровна  (серия 7518 номер 112608)</t>
  </si>
  <si>
    <t>Журавлёва Елена Юрьевна (серия 7518 номер 037060)</t>
  </si>
  <si>
    <t>Волков Дмитрий Геннадьевич (серия 7505 номер 951163)</t>
  </si>
  <si>
    <t>Бурзянцев Руслан Николаевич (серия 5312 номер 264129)</t>
  </si>
  <si>
    <t>Комлева Наталья Ивановна (серия 7510 номер 816090)</t>
  </si>
  <si>
    <t>Вяткина Евгения Петровна (серия 7510 номер 773093)</t>
  </si>
  <si>
    <t>Шутова Елена Александровна (серия 7520 номер 653755)</t>
  </si>
  <si>
    <t>Лобанова Екатерина Юрьевна (серия 7524 номер 519112)</t>
  </si>
  <si>
    <t>Фарахова Людмила Владимировна (серия 7512 номер 210751)</t>
  </si>
  <si>
    <t>Чистякова Олеся Николаевна</t>
  </si>
  <si>
    <t>Першина Анастасия Валерьевна  (серия 7516 номер 836596)</t>
  </si>
  <si>
    <t>Валиуллин Ильшат Салаватович (серия 7523 номер 075332)</t>
  </si>
  <si>
    <t>Храмцов Павел Анатольевич (серия 7518 номер 169131)</t>
  </si>
  <si>
    <t>Евсеев Виталий Владимирович (серия 7516 номер 858641)</t>
  </si>
  <si>
    <t>ИП Кольцова Юлия Фаатовна</t>
  </si>
  <si>
    <t>Брагин Иван Дмитриевич (серия 7511 номер 950091)</t>
  </si>
  <si>
    <t>Шестаков  Евгений  Сергеевич  (серия 6505 номер 446831)</t>
  </si>
  <si>
    <t>Буркова Татьяна Леонидовна (серия 7508 номер 399181)</t>
  </si>
  <si>
    <t>Богданов Алексей Сергеевич</t>
  </si>
  <si>
    <t>Прудников  Иван  Сергеевич (серия 7519 номер 332765)</t>
  </si>
  <si>
    <t>ИП Курамова Любовь Геннадьевна</t>
  </si>
  <si>
    <t>Гергерт Андрей Юрьевич (серия 7518 номер 276271)</t>
  </si>
  <si>
    <t>Коштарева Ксения Сергеевна (серия 7516 номер 829991)</t>
  </si>
  <si>
    <t>Шепелева Камила Маликовна (серия 7517 номер 974085)</t>
  </si>
  <si>
    <t>Гуцлав Денис Георгиевич (серия 7522 номер 891447)</t>
  </si>
  <si>
    <t>Шефер Елена Анатольевна  (серия 7519 номер 487050)</t>
  </si>
  <si>
    <t>Городецкая Наталья Леонидовна (серия 7523 номер 136446)</t>
  </si>
  <si>
    <t>Куц Елена Анатольевна  (серия 7512 номер 144109)</t>
  </si>
  <si>
    <t>Коромыслова Екатерина Сергеевна (серия 7518 номер 074542)</t>
  </si>
  <si>
    <t>Сюсюрко  Сергей Александрович (серия 7509 номер 664710)</t>
  </si>
  <si>
    <t>Нестеров Никита Валерьевич (серия 7518 номер 017965)</t>
  </si>
  <si>
    <t>Кулахметов Раиль Адгамович</t>
  </si>
  <si>
    <t>Захарова Татьяна  Сергеевна  (серия 7520 номер 641132)</t>
  </si>
  <si>
    <t>Попов Артём Валерьевич (серия 7508 номер 482894)</t>
  </si>
  <si>
    <t>Минеева Оксана Юрьевна</t>
  </si>
  <si>
    <t>Климов Александр Павлович (серия 7507 номер 145865)</t>
  </si>
  <si>
    <t>Жираншин Ранис Наильевич (серия 3713 номер 540057)</t>
  </si>
  <si>
    <t>Ерохина Александра Владимировна (серия 7518 номер 092478)</t>
  </si>
  <si>
    <t>Беззубова Раушания Фуатовна (серия 8023 номер 737171)</t>
  </si>
  <si>
    <t>Рябкова Татьяна  Сергеевна (серия 7516 номер 900715)</t>
  </si>
  <si>
    <t>Саргаскаева Алмагуль Корганбековна (серия 7519 номер 397618)</t>
  </si>
  <si>
    <t>Чипышева Татьяна Рашитовна (серия 7507 номер 080989)</t>
  </si>
  <si>
    <t>Говорченко Елизавета Анатольевна (серия 7510 номер 746183)</t>
  </si>
  <si>
    <t>Кормщиков Олег Вячеславович (серия 7508 номер 423011)</t>
  </si>
  <si>
    <t>Шилов Евгений Владимирович (серия 7502 номер 905394)</t>
  </si>
  <si>
    <t>Яковлева Раиса Алексеевна (серия 7508 номер 414644)</t>
  </si>
  <si>
    <t>Злобина Регина Айратовна (серия 7505 номер 711198)</t>
  </si>
  <si>
    <t>Турдибоев Турсунали Умаралиевич (серия 00000 номер 401398625)</t>
  </si>
  <si>
    <t>Чебыкин Степан Вячеславович (серия 7518 номер 117415)</t>
  </si>
  <si>
    <t>Подрядова Елена Анатольевна (серия 7516 номер 794992)</t>
  </si>
  <si>
    <t>Силантьев Николай Николаевич (серия 7504 номер 327622)</t>
  </si>
  <si>
    <t>Чередникова Ольга Сергеевна (серия 7510 номер 855249)</t>
  </si>
  <si>
    <t>Бондарь Анастасия Андреевна</t>
  </si>
  <si>
    <t>Шаляпина Ирина Викторасовна (серия 7509 номер 490643)</t>
  </si>
  <si>
    <t>Телепов Дмитрий Андреевич (серия 7522 номер 923191)</t>
  </si>
  <si>
    <t>Нарушевич Светлана Николаевна (серия 7519 номер 499102)</t>
  </si>
  <si>
    <t>Селянин Алексей Игоревич (серия 7515 номер 652691)</t>
  </si>
  <si>
    <t>Хабибуллин Айнур Фаилович (серия 7520 номер 582571)</t>
  </si>
  <si>
    <t>Сенина Наталья Владимировна</t>
  </si>
  <si>
    <t>Синицин Виктор Николаевич (серия 1822 номер 882641)</t>
  </si>
  <si>
    <t>Бондаренко Максим Александрович (серия 7523 номер 007843)</t>
  </si>
  <si>
    <t>Муртазокулова Ксения Кешафовна (серия 7523 номер 083976)</t>
  </si>
  <si>
    <t>Акишина  Альбина Альфредовна (серия 75 16 номер 815092)</t>
  </si>
  <si>
    <t>Осипова Инна Игоревна (серия 3602 номер 428571)</t>
  </si>
  <si>
    <t>Зырянова  Надежда Владимировна (серия 7512 номер 109312)</t>
  </si>
  <si>
    <t>Приступпо Александр Владимирович (серия 75 12 номер 093328)</t>
  </si>
  <si>
    <t>Гордиенко Наталья Александровна (серия 7520 номер 626080)</t>
  </si>
  <si>
    <t>Земский  Данил Андреевич (серия 7523 номер 169555)</t>
  </si>
  <si>
    <t>Ботвич Владимир Геннадиевич (серия 7514 номер 491787)</t>
  </si>
  <si>
    <t>Черкасова Лилия Рамазановна (серия 7519 номер 324313)</t>
  </si>
  <si>
    <t>Седов Антон Юрьевич (серия 7519 номер 459620)</t>
  </si>
  <si>
    <t>МКУ "Администрация Кременкульского сельского поселения"</t>
  </si>
  <si>
    <t>Ишкинин Вадит Вадимович (серия 7522 номер 894584)</t>
  </si>
  <si>
    <t>Бабенко Алексей Владимирович (серия 7520 номер 559540)</t>
  </si>
  <si>
    <t>Кадиров Бобурбек Мамуржанович (серия 7510 номер 870244)</t>
  </si>
  <si>
    <t>Самохин  Виктор Алексеевич (серия 7503 номер 290765)</t>
  </si>
  <si>
    <t>Веснин Андрей Иванович (серия 8009 номер 906662)</t>
  </si>
  <si>
    <t>Загумённов Александр Иванович (серия 7500 номер 609845)</t>
  </si>
  <si>
    <t>Букреева Наталья Виктровна</t>
  </si>
  <si>
    <t>Меркулова Ямиля Гаитуллиновна (серия 7514 номер 602231)</t>
  </si>
  <si>
    <t>Маркова Светлана Петровна (серия 7512 номер 085149)</t>
  </si>
  <si>
    <t>Никонова Любовь Борисовна (серия 7507 номер 072079)</t>
  </si>
  <si>
    <t>Прудская Лариса Геннадьевна (серия 7508 номер 392831)</t>
  </si>
  <si>
    <t>Гафаров Урал Наильевич (серия 7521 номер 682019)</t>
  </si>
  <si>
    <t>Мелентьев Никита Сергеевич (серия 7508 номер 436590)</t>
  </si>
  <si>
    <t>Сусева Елена Михайловна (серия 75 21 номер 774185)</t>
  </si>
  <si>
    <t>Якупов Вильдан Булатович (серия 7522 номер 971597)</t>
  </si>
  <si>
    <t>Ляпин Сергей Валерьевич (серия 7503 номер 981847)</t>
  </si>
  <si>
    <t>Безгин Сергей Викторович (серия 7512 номер 223863)</t>
  </si>
  <si>
    <t>Алексеев Дмитрий Вячеславович (серия 7508 номер 349788)</t>
  </si>
  <si>
    <t>Плаксин Павел Анатольевич (серия 7509 номер 571035)</t>
  </si>
  <si>
    <t>Баглай Максим Сергеевич (серия 7510 номер 892900)</t>
  </si>
  <si>
    <t>Гарипов Радмир Галимжанович (серия 7507 номер 062490)</t>
  </si>
  <si>
    <t>Перминов Никита Сергеевич (серия 7522 номер 972381)</t>
  </si>
  <si>
    <t>Загитдинов  Ринат Закиевич (серия 7510 номер 778391)</t>
  </si>
  <si>
    <t>Скорынин Станислав Олегович (серия 7504 номер 102075)</t>
  </si>
  <si>
    <t>Петров Юрий Александрович (серия 7522 номер 908219)</t>
  </si>
  <si>
    <t>Павлова Надежда Владимировна (серия 3711 номер 473760)</t>
  </si>
  <si>
    <t>Квашнин Евгений Юрьевич (серия 7501 номер 003237)</t>
  </si>
  <si>
    <t>Ставцева Алина Александровна (серия 7523 номер 143874)</t>
  </si>
  <si>
    <t>Косарев Алексей Юрьевич (серия 7515 номер 756336)</t>
  </si>
  <si>
    <t>Русакова Татьяна Михайловна (серия 7504 номер 391256)</t>
  </si>
  <si>
    <t>ИП ГИЛЬМУТДИНОВ ДАМИР ФАРИТОВИЧ</t>
  </si>
  <si>
    <t>Прилуцкая  Валентина Геннадьевна (серия 7508 номер 428980)</t>
  </si>
  <si>
    <t>Мойсюк Лев Владимирович (серия 7512 номер 143135)</t>
  </si>
  <si>
    <t>Мелдонян Гоарик Анатольевна (серия 0305 номер 914730)</t>
  </si>
  <si>
    <t>Гречишкин Максим Александрович (серия 7521 номер 763725)</t>
  </si>
  <si>
    <t>Жикин Геннадий Сергеевич (серия 7519 номер 450503)</t>
  </si>
  <si>
    <t>Сидорова Ксения Андреевна (серия 7509 номер 631834)</t>
  </si>
  <si>
    <t>Михайлов Сергей Александрович (серия 7508 номер 231742)</t>
  </si>
  <si>
    <t>Мельник Алёна Олеговна</t>
  </si>
  <si>
    <t>Пупышев Александр Егорович (серия 3702 номер 521907)</t>
  </si>
  <si>
    <t>Масленникова Екатерина Александровна</t>
  </si>
  <si>
    <t>Матвеичев Дмитрий Александрович (серия 7516 номер 817624)</t>
  </si>
  <si>
    <t>Белая Нина Илинична (серия 7508 номер 406220)</t>
  </si>
  <si>
    <t>Гончарова Марина Юрьевна (серия 7508 номер 486269)</t>
  </si>
  <si>
    <t>Борисова Анастасия Олеговна (серия 7519 номер 428936)</t>
  </si>
  <si>
    <t>Байкин Денис Эдуардович (серия 7518 номер 188250)</t>
  </si>
  <si>
    <t>Федорченко  Павел Сергеевич (серия 7519 номер 357938)</t>
  </si>
  <si>
    <t>Соколова Мадина Биссенбаевна (серия 7520 номер 518208)</t>
  </si>
  <si>
    <t>Бычковских Наталья Михайловна (серия 7519 номер 375072)</t>
  </si>
  <si>
    <t>ИП Марченко Владимир Иванович</t>
  </si>
  <si>
    <t>ООО "СВАРКАЦЕНТР"</t>
  </si>
  <si>
    <t>Жабин Алексей Михайлович (серия 7516 номер 793436)</t>
  </si>
  <si>
    <t>Климович Андрей Викторович (серия 7518 номер 313299)</t>
  </si>
  <si>
    <t>Нигматулин Рустам Ахметтабрисович (серия 7503 номер 159188)</t>
  </si>
  <si>
    <t>Котов  Роман Вячеславович (серия 7518 номер 021438)</t>
  </si>
  <si>
    <t>Каширин Никита Владиславович (серия 0319 номер 134059)</t>
  </si>
  <si>
    <t>Базлов Сергей Борисович  (серия 9205 номер 787518)</t>
  </si>
  <si>
    <t>Закирова Джамиля Андреевна (серия 7518 номер 245360)</t>
  </si>
  <si>
    <t>Ситак  Владимир Владимирович (серия 7520 номер 572196)</t>
  </si>
  <si>
    <t>Попков Евгений Александрович (серия 7505 номер 809909)</t>
  </si>
  <si>
    <t>Христенко Виталий Юрьевич (серия 7515 номер 774531)</t>
  </si>
  <si>
    <t>Корсун Степан Викторович (серия 7504 номер 389764)</t>
  </si>
  <si>
    <t>Аксенов Иван Олегович (серия 7512 номер 215086)</t>
  </si>
  <si>
    <t>Прокопьев Павел Александрович</t>
  </si>
  <si>
    <t>Баймурзин Булат Харасович (серия 6704 номер 411732)</t>
  </si>
  <si>
    <t>Свалов Иван Сергеевич (серия 7518 номер 135989)</t>
  </si>
  <si>
    <t>Киселев Виталий Васильевич (серия 0319 номер 193331)</t>
  </si>
  <si>
    <t>Мифтахов Раил Мингажевич (серия 7505 номер 662529)</t>
  </si>
  <si>
    <t>Пугач Дмитрий Сергеевич (серия 7503 номер 533228)</t>
  </si>
  <si>
    <t>Гатиатулина Анна Николаевна (серия 7500 номер 872099)</t>
  </si>
  <si>
    <t>ПЕРЕЛЬМАН СЕРГЕЙ ВЛАДИМИРОВИЧ (серия 7515 номер 735253)</t>
  </si>
  <si>
    <t>Цыганов Александр Николаевич (серия 7510 номер 850673)</t>
  </si>
  <si>
    <t>Лапшин Александр Александрович (серия 7504 номер 586326)</t>
  </si>
  <si>
    <t>Хусаенов  Рустам Салаватович (серия 7518 номер 109044)</t>
  </si>
  <si>
    <t>Жвикова Алла Ивановна</t>
  </si>
  <si>
    <t>Цейгер Сергей Владимирович (серия 7520 номер 613450)</t>
  </si>
  <si>
    <t>Волков Валерий Александрович (серия 7502 номер 979894)</t>
  </si>
  <si>
    <t>Карякин Владимир Алексеевич (серия 7523 номер 186068)</t>
  </si>
  <si>
    <t>Жукова Ольга Геннадьевна (серия 7523 номер 144692)</t>
  </si>
  <si>
    <t>Стяжкин Сергей Николаевич</t>
  </si>
  <si>
    <t>Кислицына Татьяна Владимировна (серия 7509 номер 493629)</t>
  </si>
  <si>
    <t>Постовалов Андрей Леонидович</t>
  </si>
  <si>
    <t>ООО "ОБЩЕСТВО С ОГРАНИЧЕННОЙ ОТВЕТСТВЕННОСТЬЮ "СТРОИТЕЛЬНАЯ КОМПАНИЯ ЮЖУРАЛСТРОЙДОМ-1""</t>
  </si>
  <si>
    <t>Скулыбердина Мария Нодаровна (серия 7515 номер 736903)</t>
  </si>
  <si>
    <t>Гафурова  Айгуль  Рафиковна (серия 7521 номер 763696)</t>
  </si>
  <si>
    <t>Шафоатов Маъруфжон Умарович (серия 7512 номер 106713)</t>
  </si>
  <si>
    <t>ВЕРХОЛАНЦЕВ ДАНИЛ АЛЕКСЕЕВИЧ (серия 7519 номер 324416)</t>
  </si>
  <si>
    <t>Грюканова Анна Аликовна (серия 6514 номер 863624)</t>
  </si>
  <si>
    <t>Емельянов Александр Николаевич (серия 7513 номер 288369)</t>
  </si>
  <si>
    <t>Касимов Денис Салаватович (серия 7509 номер 510206)</t>
  </si>
  <si>
    <t>Барчукова Светлана Анатольевна (серия 7523 номер 051037)</t>
  </si>
  <si>
    <t>Мельникова Татьяна Алексеевна (серия 7515 номер 627387)</t>
  </si>
  <si>
    <t>Дунаев Федор Викторович (серия 7504 номер 599710)</t>
  </si>
  <si>
    <t>Шакирова Алина Фаиловна (серия 7515 номер 781865)</t>
  </si>
  <si>
    <t>Бондарь Валерия  Николаевна (серия 7521 номер 743498)</t>
  </si>
  <si>
    <t>Неряхин Игорь Дмитриевич (серия 7516 номер 806654)</t>
  </si>
  <si>
    <t>Бороздина Наталья Михайловна (серия 7515 номер 677891)</t>
  </si>
  <si>
    <t>Легов Александр Юрьевич</t>
  </si>
  <si>
    <t>Солодков Леонид Юрьевич (серия 7512 номер 128617)</t>
  </si>
  <si>
    <t>Щербакова Александра Андреевна (серия 7520 номер 639400)</t>
  </si>
  <si>
    <t>Чупрынин Александр Александрович (серия 7505 номер 742134)</t>
  </si>
  <si>
    <t>Смолин Илья Сергеевич (серия 7516 номер 362332)</t>
  </si>
  <si>
    <t>Васильев Сергей Сергеевич (серия 7519 номер 489834)</t>
  </si>
  <si>
    <t>Юлбаева Файма Динмухаметовна (серия 7507 номер 061763)</t>
  </si>
  <si>
    <t>Никандрова Татьяна Геннадьевна (серия 7518 номер 201179)</t>
  </si>
  <si>
    <t>Каменецкий Дмитрий Михайлович  (серия 7522 номер 855048)</t>
  </si>
  <si>
    <t>Никулин Олег Владимирович</t>
  </si>
  <si>
    <t>Андреев Антон Константинович (серия 7518 номер 186602)</t>
  </si>
  <si>
    <t>Бочкова Мария Павловна (серия 7502 номер 648636)</t>
  </si>
  <si>
    <t>Тагиров Вильян Ямилевич (серия 7518 номер 150611)</t>
  </si>
  <si>
    <t>ЗАО Завод "ТрубСпецКонструкция"</t>
  </si>
  <si>
    <t>Афанасенко Дмитрий Викторович</t>
  </si>
  <si>
    <t>Каменецкая Елена Яковлевна (серия 7517 номер 989486)</t>
  </si>
  <si>
    <t>Глазунов Максим Владимирович (серия 7519 номер 335816)</t>
  </si>
  <si>
    <t>Гаеткулов Роман Юсупович (серия 7503 номер 374963)</t>
  </si>
  <si>
    <t>Соколов Алексей Касьянович (серия 7500 номер 703307)</t>
  </si>
  <si>
    <t>Мешков Сергей Олегович (серия 7509 номер 513596)</t>
  </si>
  <si>
    <t>Хайрнасов Рустам Раисович (серия 3710 номер 407363)</t>
  </si>
  <si>
    <t>Лукина Ольга Владимировна  (серия 7511 номер 935043)</t>
  </si>
  <si>
    <t>Сенинг Артем Александрович (серия 7518 номер 216422)</t>
  </si>
  <si>
    <t>Хромцова Наталья Александровна (серия 6705 номер 624149)</t>
  </si>
  <si>
    <t>Николаев Вадим Николаевич (серия 7525 номер 878775)</t>
  </si>
  <si>
    <t>Акбаров Туребек Батарбекович</t>
  </si>
  <si>
    <t>Абдурахимова  Нина Ивановна (серия 7500 номер 235565)</t>
  </si>
  <si>
    <t>Шестаков Александр Владиславович</t>
  </si>
  <si>
    <t>Дурченкова Нина Ивановна (серия 7502 номер 545488)</t>
  </si>
  <si>
    <t>Благодатских Анатолий Викторович</t>
  </si>
  <si>
    <t>Иванова Оксана Валерьевна (серия 7518 номер 229071)</t>
  </si>
  <si>
    <t>Бочерова Екатерина Степановна (серия 7502 номер 324018)</t>
  </si>
  <si>
    <t>ООО "ОБЩЕСТВО С ОГРАНИЧЕННОЙ ОТВЕТСТВЕННОСТЬЮ "ИНВЕСТКАФЕ""</t>
  </si>
  <si>
    <t>Деменев Сергей Андреевич (серия 7512 номер 119930)</t>
  </si>
  <si>
    <t>Усманова Гюзель Рифатовна (серия 7521 номер 700366)</t>
  </si>
  <si>
    <t>Дубровин Андрей Леонидович (серия 7507 номер 201760)</t>
  </si>
  <si>
    <t>Амержанов Ерлан Досмаканович</t>
  </si>
  <si>
    <t>Степук Владимир Алексеевич (серия 3616 номер 283955)</t>
  </si>
  <si>
    <t>Хайрзаманова Диляра Радиковна (серия 7515 номер 665576)</t>
  </si>
  <si>
    <t>Мансурова Гульзифа Искандаровна (серия 7503 номер 261771)</t>
  </si>
  <si>
    <t>Теплых Александр Александрович (серия 7512 номер 042541)</t>
  </si>
  <si>
    <t>Новосёлов Евгений Александрович (серия 7517 номер 968335)</t>
  </si>
  <si>
    <t>Гукасян Марине Андраниковна (серия 7513 номер 333673)</t>
  </si>
  <si>
    <t>Ведерников Данил Александрович (серия 3716 номер 688210)</t>
  </si>
  <si>
    <t>Жарков Михаил Евгеньевич (серия 7520 номер 589269)</t>
  </si>
  <si>
    <t>Копейкин Алексей Николаевич (серия 7523 номер 111623)</t>
  </si>
  <si>
    <t>Бурего Олеся Евгеньевна (серия 7504 номер 119945)</t>
  </si>
  <si>
    <t>Дворник Ольга Муратовна (серия 7516 номер 851336)</t>
  </si>
  <si>
    <t>Темникова Екатерина Сергеевна (серия 7509 номер 564163)</t>
  </si>
  <si>
    <t>Вершинин Валерий Александрович  (серия 7509 номер 561281)</t>
  </si>
  <si>
    <t>Долинин Александр Юрьевич (серия 7513 номер 336648)</t>
  </si>
  <si>
    <t>Байдюк Даниил Викторович (серия 7513 номер 290839)</t>
  </si>
  <si>
    <t>Туржубаева Людмила Алексеевна</t>
  </si>
  <si>
    <t>ООО "Стройтех"</t>
  </si>
  <si>
    <t>Кондратьева Ольга Юрьевна (серия 7517 номер 999445)</t>
  </si>
  <si>
    <t>Арестов Кирилл Андреевич (серия 7520 номер 599479)</t>
  </si>
  <si>
    <t>Кузнецов Виктор Иванович (серия 7500 номер 299324)</t>
  </si>
  <si>
    <t>Бадин Александр Михайлович (серия 7502 номер 688055)</t>
  </si>
  <si>
    <t>Варлакова Елена Григорьевна (серия 7512 номер 006777)</t>
  </si>
  <si>
    <t>Кургин Василий  Владимирович  (серия 7513 номер 315966)</t>
  </si>
  <si>
    <t>Панова Ирина Валерьевна (серия 7508 номер 395309)</t>
  </si>
  <si>
    <t>Белов Станислав Юрьевич (серия 7514 номер 587252)</t>
  </si>
  <si>
    <t>Харисов  Хайсар Садикович  (серия 7500 номер 924830)</t>
  </si>
  <si>
    <t>Леонтьева Людмила Владимировна (серия 8013 номер 888117)</t>
  </si>
  <si>
    <t>Сергушкин Вячеслав Борисович (серия 7519 номер 389947)</t>
  </si>
  <si>
    <t>Родионов Дмитрий Юрьевич  (серия 7514 номер 551788)</t>
  </si>
  <si>
    <t>Попов Леонид Михайлович</t>
  </si>
  <si>
    <t>Вязниковцева Екатерина Вячеславовна (серия 7509 номер 601534)</t>
  </si>
  <si>
    <t>Лепаловский Сергей Николаевич (серия 6504 номер 900022)</t>
  </si>
  <si>
    <t>Лапшов Максим Александрович (серия 0804 номер 110658)</t>
  </si>
  <si>
    <t>Пьецух Светлана Алексеевна (серия 7512 номер 213315)</t>
  </si>
  <si>
    <t>Запорожец Александр Афанасьевич (серия 7515 номер 651143)</t>
  </si>
  <si>
    <t>ООО "Общество с ограниченной ответственностью "РЕМ.ПЛАСТ.СЕРВИС""</t>
  </si>
  <si>
    <t>Радионов Николай Васильевич (серия 7516 номер 878378)</t>
  </si>
  <si>
    <t>Пятин Дмитрий Александрович (серия 7508 номер 268385)</t>
  </si>
  <si>
    <t>Козлов Денис Константинович (серия 7515 номер 668681)</t>
  </si>
  <si>
    <t>Довгун Сергей Владимирович (серия 7521 номер 716976)</t>
  </si>
  <si>
    <t>Сизова Яна Халиловна (серия 7518 номер 015366)</t>
  </si>
  <si>
    <t>Суворин Павел Владимирович (серия 7522 номер 950167)</t>
  </si>
  <si>
    <t>Титкова Елена Александровна (серия 7523 номер 369283)</t>
  </si>
  <si>
    <t>Иваницкая Наталья Викторовна (серия 7508 номер 294335)</t>
  </si>
  <si>
    <t>Барышникова Галина Сергеевна</t>
  </si>
  <si>
    <t>Режапов Мамарасул Сотволдиевич (серия 7507 номер 202951)</t>
  </si>
  <si>
    <t>Сафонов Виталий  Викторович  (серия 7508 номер 345011)</t>
  </si>
  <si>
    <t>Тимофеева Ольга Григорьевна (серия 7523 номер 105150)</t>
  </si>
  <si>
    <t>Шелегова Лина Викторовна  (серия 7505 номер 925086)</t>
  </si>
  <si>
    <t>Яковлев Никита Михайлович (серия 8012 номер 683505)</t>
  </si>
  <si>
    <t>Алферов Михаил Тимофеевич</t>
  </si>
  <si>
    <t>Архипова Елена Анатольевна (серия 7523 номер 132833)</t>
  </si>
  <si>
    <t>Горбатюк Максим Александрович (серия 7508 номер 395534)</t>
  </si>
  <si>
    <t>Сабрекова Гульшат Махмутовна (серия 7512 номер 243287)</t>
  </si>
  <si>
    <t>Мифтахов Радик Альбертович (серия 7513 номер 418111)</t>
  </si>
  <si>
    <t>ИП Федюков Константин Александрович</t>
  </si>
  <si>
    <t>Байгильдина Анастасия Петровна</t>
  </si>
  <si>
    <t>Цыпляева Ирина Олеговна (серия 7504 номер 010623)</t>
  </si>
  <si>
    <t>Каралева  Ольга Владимировна (серия 7512 номер 098836)</t>
  </si>
  <si>
    <t>Фальман Наталья Владимировна (серия 7518 номер 206331)</t>
  </si>
  <si>
    <t>Стариков Николай Михайлович (серия 7519 номер 404959)</t>
  </si>
  <si>
    <t>Речкалова Эльвира Хабибрахмановна (серия 7523 номер 089258)</t>
  </si>
  <si>
    <t>Ширлянова Лариса Хусаметдиновна (серия 6709 номер 960791)</t>
  </si>
  <si>
    <t>Андреев Вячеслав Борисович (серия 7505 номер 962673)</t>
  </si>
  <si>
    <t>Сафин Богдан Эдуардович (серия 7512 номер 238290)</t>
  </si>
  <si>
    <t>Кадырова Надежда Владимировна (серия 7519 номер 383871)</t>
  </si>
  <si>
    <t>Вардугина Светлана Андреевна (серия 7522 номер 852534)</t>
  </si>
  <si>
    <t>Нигаматов Артур Наркизович (серия 3709 номер 332217)</t>
  </si>
  <si>
    <t>Шевченко Анна Владимировна (серия 7519 номер 319882)</t>
  </si>
  <si>
    <t>Смирнов Олег Александрович (серия 7616 номер 891816)</t>
  </si>
  <si>
    <t>Горбов Александр Александрович (серия 7507 номер 141577)</t>
  </si>
  <si>
    <t>Садыков Вадим Рифович (серия 7508 номер 363896)</t>
  </si>
  <si>
    <t>Сянгина  Галина Сергеевна (серия 7503 номер 194563)</t>
  </si>
  <si>
    <t>Машьянов Андрей Николаевич (серия 7505 номер 966422)</t>
  </si>
  <si>
    <t>Алехин Андрей Константинович (серия 7518 номер 094566)</t>
  </si>
  <si>
    <t>Ленк Дарья  Владимировна  (серия 7516 номер 929115)</t>
  </si>
  <si>
    <t>Смирнов Евгений Вячеславович (серия 7510 номер 914403)</t>
  </si>
  <si>
    <t>Трушина Елена Леонидовна (серия 7520 номер 515363)</t>
  </si>
  <si>
    <t>Токарь Татьяна Александровна (серия 7508 номер 306977)</t>
  </si>
  <si>
    <t>Аксенова Ирина Сергеевна (серия 7518 номер 168520)</t>
  </si>
  <si>
    <t>Еремеев Андрей Олегович (серия 7521 номер 731411)</t>
  </si>
  <si>
    <t>Уваров Владимир Николаевич (серия 7519 номер 355929)</t>
  </si>
  <si>
    <t>Шмелев Артем Владимирович (серия 7508 номер 431733)</t>
  </si>
  <si>
    <t>Аверина Елена Евгеньевна (серия 7524 номер 219751)</t>
  </si>
  <si>
    <t>Кузьмин Евгений Викторович (серия 7506 номер 033180)</t>
  </si>
  <si>
    <t>Фролова Юлия Сергеевна (серия 7511 номер 937351)</t>
  </si>
  <si>
    <t>Гатауллин Вадим Рафаэлевич (серия 7505 номер 908215)</t>
  </si>
  <si>
    <t>Прохорова Елизавета Камильевна (серия 7519 номер 452507)</t>
  </si>
  <si>
    <t>Степаненко Илья Викторович (серия 7509 номер 508140)</t>
  </si>
  <si>
    <t>Достовалов Алексей Сергеевич (серия 7518 номер 064617)</t>
  </si>
  <si>
    <t>Юмагулова Анфиса Гаязовна (серия 7515 номер 732804)</t>
  </si>
  <si>
    <t>Сметанин Сергей Павлович (серия 7504 номер 075543)</t>
  </si>
  <si>
    <t>Черкасов Дмитрий Сергеевич (серия 7513 номер 291918)</t>
  </si>
  <si>
    <t>Кузубаева Нигорахан  (серия 7522 номер 888989)</t>
  </si>
  <si>
    <t>ООО СК "Строй - АС"</t>
  </si>
  <si>
    <t>ИП Васенев Михаил Викторович</t>
  </si>
  <si>
    <t>Габовская Нина Анатольевна (серия 6707 номер 733782)</t>
  </si>
  <si>
    <t>Сайфетдинов Рафис Расулевич (серия 7507 номер 152091)</t>
  </si>
  <si>
    <t>Чекрыгина Светлана Юрьевна (серия 7517 номер 935846)</t>
  </si>
  <si>
    <t>Саетгалин Ильгизар Ризванович (серия 7505 номер 946713)</t>
  </si>
  <si>
    <t>Субботин Василий Викторович (серия 7504 номер 536647)</t>
  </si>
  <si>
    <t>Кожевникова Елена Алексеевна (серия 7507 номер 125459)</t>
  </si>
  <si>
    <t>Журавлев Степан Игоревич (серия 7510 номер 836765)</t>
  </si>
  <si>
    <t>Новикова Олеся Александровна (серия 7512 номер 127012)</t>
  </si>
  <si>
    <t>Калинкин Гордей Алексеевич (серия 7517 номер 968980)</t>
  </si>
  <si>
    <t>Ошовская Кристина Геннадьевна (серия 7518 номер 153398)</t>
  </si>
  <si>
    <t>Кувалдин Владимир Николаевич (серия 7504 номер 026892)</t>
  </si>
  <si>
    <t>Юдин Сергей Михайлович (серия 3703 номер 853082)</t>
  </si>
  <si>
    <t>Михеева Светлана Александровна (серия 7515 номер 700895)</t>
  </si>
  <si>
    <t>Даутов Ринат Шакирьянович (серия 7505 номер 844976)</t>
  </si>
  <si>
    <t>Ахметвалеева Ульяна Маратовна (серия 7510 номер 905665)</t>
  </si>
  <si>
    <t>Сырцев Сергей Леонидович (серия 7522 номер 964130)</t>
  </si>
  <si>
    <t>Носова Виктория Олеговна (серия 7522 номер 853735)</t>
  </si>
  <si>
    <t>Диникаев Сергей Валерьевич (серия 7505 номер 661869)</t>
  </si>
  <si>
    <t>Стрижов Алексей Александрович (серия 7518 номер 210851)</t>
  </si>
  <si>
    <t>Чижевский Андрей Владимирович (серия 3712 номер 517494)</t>
  </si>
  <si>
    <t>Таушева Алина Дмитриевна (серия 7511 номер 957519)</t>
  </si>
  <si>
    <t>Зеленовский Николай Геннадьевич (серия 7504 номер 316816)</t>
  </si>
  <si>
    <t>Строкова Татьяна Ивановна (серия 7502 номер 572196)</t>
  </si>
  <si>
    <t>Рогова Аля Теодоровна (серия 7502 номер 699736)</t>
  </si>
  <si>
    <t>Сапожникова Ольга Ивановна (серия 7504 номер 550104)</t>
  </si>
  <si>
    <t>Башаров Тимур Рамилевич (серия 7510 номер 830986)</t>
  </si>
  <si>
    <t>Ненюкова Ксения Витальевна</t>
  </si>
  <si>
    <t>Горюнов Алексей Борисович (серия 3706 номер 147956)</t>
  </si>
  <si>
    <t>Горохов Михаил Николаевич (серия 7502 номер 976257)</t>
  </si>
  <si>
    <t>Дектярев Евгений Олегович</t>
  </si>
  <si>
    <t>Золотов Сергей Николаевич (серия 7514 номер 550845)</t>
  </si>
  <si>
    <t>Шарапов Дамир Гиляжетдинович (серия 7503 номер 043723)</t>
  </si>
  <si>
    <t>Князев Александр Игоревич (серия 7518 номер 003577)</t>
  </si>
  <si>
    <t>Ишмухаметов Равиль Гарифович (серия 7522 номер 990395)</t>
  </si>
  <si>
    <t>Игуменцева Маргарита Васильевна (серия 7518 номер 167257)</t>
  </si>
  <si>
    <t>Нафикова Лилия Раяновна (серия 7514 номер 484101)</t>
  </si>
  <si>
    <t>Асадуллина Рузалия Эдуардовна (серия 7518 номер 044278)</t>
  </si>
  <si>
    <t>Торопова Ирина Викторовна (серия 7521 номер 711748)</t>
  </si>
  <si>
    <t>Спицина Екатерина Глебовна (серия 7512 номер 019259)</t>
  </si>
  <si>
    <t>Сибагатулина Нажиба Хидиятовна (серия 7512 номер 060990)</t>
  </si>
  <si>
    <t>Большакова Анна Михайловна (серия 7514 номер 566188)</t>
  </si>
  <si>
    <t>Андреевских Андрей Александрович (серия 7509 номер 523467)</t>
  </si>
  <si>
    <t>Трофимова Ольга Алексеевна (серия 7505 номер 639717)</t>
  </si>
  <si>
    <t>Пасынков Александр Аркадьевич (серия 7521 номер 674713)</t>
  </si>
  <si>
    <t>Артюхова Татьяна Григорьевна (серия 7502 номер 788094)</t>
  </si>
  <si>
    <t>Ледяев Александр Константинович (серия 7518 номер 036053)</t>
  </si>
  <si>
    <t>Ильиных Мавлия Хашимовна</t>
  </si>
  <si>
    <t>Плаксин Алексей Александрович (серия 7505 номер 730609)</t>
  </si>
  <si>
    <t>Байгутлин Айрат Сафаргалиевич (серия 7504 номер 563504)</t>
  </si>
  <si>
    <t>Тараканова Ярослава Александровна (серия 7504 номер 452962)</t>
  </si>
  <si>
    <t>Парфенов Виталий Валерьевич (серия 7520 номер 608013)</t>
  </si>
  <si>
    <t>Кондратенко Валентина Михайловна (серия 6008 номер 294211)</t>
  </si>
  <si>
    <t>Корчагина Анастасия Петровна (серия 7513 номер 310357)</t>
  </si>
  <si>
    <t>Плотников Дмитрий Сергеевич (серия 7507 номер 200772)</t>
  </si>
  <si>
    <t>Новикова Яна Игоревна (серия 7514 номер 593012)</t>
  </si>
  <si>
    <t>Нуретдинова Разина Валиахметовна (серия 7500 номер 630011)</t>
  </si>
  <si>
    <t>Пискунов Виталий Анатольевич (серия 7516 номер 900562)</t>
  </si>
  <si>
    <t>Харисов Максим Шамилевич (серия 7508 номер 235532)</t>
  </si>
  <si>
    <t>Карнаухов Сергей Михайлович (серия 7505 номер 794426)</t>
  </si>
  <si>
    <t>Танцырев Владимир Сергеевич (серия 7519 номер 500771)</t>
  </si>
  <si>
    <t>Юрпалов Дмитрий Александрович (серия 7510 номер 921069)</t>
  </si>
  <si>
    <t>Чумак Олеся Владимировна (серия 7522 номер 920701)</t>
  </si>
  <si>
    <t>Однополова Мария Валерьевна (серия 7518 номер 117873)</t>
  </si>
  <si>
    <t>Мурашов Анатолий Тельманович (серия 7505 номер 989524)</t>
  </si>
  <si>
    <t>Хафизитдинов Рамиль Рашитович (серия 7508 номер 301322)</t>
  </si>
  <si>
    <t>Смолина Оксана Игоревна (серия 7504 номер 066983)</t>
  </si>
  <si>
    <t>Муниципальное учреждение "Администрация Тимирязевского сельского поселения"</t>
  </si>
  <si>
    <t>Бронников Алексей Анатольевич (серия 7505 номер 721851)</t>
  </si>
  <si>
    <t>Смекалов Андрей Викторович (серия 7507 номер 186849)</t>
  </si>
  <si>
    <t>Омельков Олег Павлович (серия 7514 номер 479651)</t>
  </si>
  <si>
    <t>Котышева Ольга Борисовна (серия 7508 номер 402299)</t>
  </si>
  <si>
    <t>Звонов Илья Викторович (серия 5209 номер 761312)</t>
  </si>
  <si>
    <t>Василенко Алексей Леонидович (серия 7505 номер 635164)</t>
  </si>
  <si>
    <t>ООО "Общество с ограниченной ответственностью "Газпром трансгаз Екатеринбург" филиал Красногорское ЛПУМГ"</t>
  </si>
  <si>
    <t>ИП КФХ Кутузова Лидия Александровна</t>
  </si>
  <si>
    <t>Попков Николай Иванович (серия 7505 номер 992656)</t>
  </si>
  <si>
    <t>Баутин Сергей Владимирович (серия 7503 номер 687579)</t>
  </si>
  <si>
    <t>ООО "Общество с ограниченной ответственностью "Восток-1""</t>
  </si>
  <si>
    <t>Криницына Анна Александровна (серия 7518 номер 179811)</t>
  </si>
  <si>
    <t>Бирюкова Эльвира Вазировна (серия 3707 номер 216071)</t>
  </si>
  <si>
    <t>Рустамова Ольга Александровна (серия 7514 номер 459876)</t>
  </si>
  <si>
    <t>Короткова Елена Сергеевна (серия 9803 номер 855697)</t>
  </si>
  <si>
    <t>Харлова Ирина Юрьевна (серия 7515 номер 772385)</t>
  </si>
  <si>
    <t>Шимолин Алексей Валерьевич (серия 3714 номер 573858)</t>
  </si>
  <si>
    <t>Галямова Назима Шамилевна (серия 7513 номер 414883)</t>
  </si>
  <si>
    <t>Рак Николай Витальевич (серия 7513 номер 342057)</t>
  </si>
  <si>
    <t>ИП ИП Глава КФХ Байделюк Андрей  Владимирович</t>
  </si>
  <si>
    <t>Тяжелкова Яна Сергеевна (серия 7514 номер 477903)</t>
  </si>
  <si>
    <t>Назарова Евгения  Иосифовна  (серия 7521 номер 707459)</t>
  </si>
  <si>
    <t>Некрасов Сергей Викторович (серия 7512 номер 074842)</t>
  </si>
  <si>
    <t>Чиглинцева Светлана Геннадьевна (серия 7511 номер 972166)</t>
  </si>
  <si>
    <t>Клименко Ольга Александровна (серия 7505 номер 897338)</t>
  </si>
  <si>
    <t>Мартынюк Дарья Евгеньевна (серия 7514 номер 517798)</t>
  </si>
  <si>
    <t>Минченко Виктория Витальевна</t>
  </si>
  <si>
    <t>Мачнева Екатерина Сергеевна</t>
  </si>
  <si>
    <t>Овчинников Олег Олегович (серия 7510 номер 911820)</t>
  </si>
  <si>
    <t>Фомичёва Юлия Александровна</t>
  </si>
  <si>
    <t>Худякова Юлия Сергеевна (серия 7512 номер 087771)</t>
  </si>
  <si>
    <t>Лаптев Вадим Владимирович</t>
  </si>
  <si>
    <t>Козлова Вероника Сергеевна (серия 7523 номер 018401)</t>
  </si>
  <si>
    <t>Маслов Евгений Викторович (серия 7523 номер 043618)</t>
  </si>
  <si>
    <t>Турутина Ольга Юрьевна (серия 7523 номер 146574)</t>
  </si>
  <si>
    <t>Ческидов Дмитрий Михайлович  (серия 7512 номер 209215)</t>
  </si>
  <si>
    <t>Придон Денис Александрович (серия 7512 номер 026725)</t>
  </si>
  <si>
    <t>Вахитова Елена Анатольевна (серия 7521 номер 739153)</t>
  </si>
  <si>
    <t>Гирфанова Диляра Сабиржановна (серия 7508 номер 418338)</t>
  </si>
  <si>
    <t>Иванов Владимир Александрович (серия 7519 номер 384863)</t>
  </si>
  <si>
    <t>Зырянова Наталья Викторовна (серия 7509 номер 638325)</t>
  </si>
  <si>
    <t>Фатхуллин Альфред Тамирович (серия 7516 номер 915119)</t>
  </si>
  <si>
    <t>Агаев Субхан Шакир оглы (серия 7512 номер 094295)</t>
  </si>
  <si>
    <t>Горнова Елена Борисовна (серия 7521 номер 755739)</t>
  </si>
  <si>
    <t>Закирова Лиана Дамировна (серия 7507 номер 062211)</t>
  </si>
  <si>
    <t>Смирнов Константин Сергеевич (серия 7510 номер 862082)</t>
  </si>
  <si>
    <t>Гаянова Альбина Радмиловна (серия 7521 номер 797996)</t>
  </si>
  <si>
    <t>Цветков Алексей Леонидович (серия 7519 номер 330595)</t>
  </si>
  <si>
    <t>Анашкин Евгений Вячеславович (серия 7512 номер 236979)</t>
  </si>
  <si>
    <t>Ибрагимов Рустам Хакимович (серия 6718 номер 722350)</t>
  </si>
  <si>
    <t>Алексеев Никита Геннадьевич (серия 5021 номер 329558)</t>
  </si>
  <si>
    <t>Ватолин Анатолий Григорьевич (серия 7502 номер 520180)</t>
  </si>
  <si>
    <t>Байрамгулов Вадим Маулитдинович (серия 7509 номер 662014)</t>
  </si>
  <si>
    <t>Титова Татьяна Александровна (серия 7518 номер 032368)</t>
  </si>
  <si>
    <t>Елисеева Татьяна  Олеговна  (серия 7518 номер 073647)</t>
  </si>
  <si>
    <t>Халезина Елизавета  Вячеславовна  (серия 7524 номер 214530)</t>
  </si>
  <si>
    <t>Абдрахимов Вадим Гильметдинович (серия 7510 номер 806123)</t>
  </si>
  <si>
    <t>Чечетенко Дарья Игоревна</t>
  </si>
  <si>
    <t>Кизилова Дарья  Викторовна  (серия 7514 номер 609586)</t>
  </si>
  <si>
    <t>Черноскулов Вячеслав  Анатольевич (серия 7507 номер 132006)</t>
  </si>
  <si>
    <t>Хрюкин Дмитрий Юрьевич (серия 3715 номер 631568)</t>
  </si>
  <si>
    <t>Курманов Равиль Ильгизарович (серия 7512 номер 046852)</t>
  </si>
  <si>
    <t>Ситдикова Лариса Салиховна (серия 7518 номер 309499)</t>
  </si>
  <si>
    <t>Трифонов Андрей Александрович</t>
  </si>
  <si>
    <t>Зинченко Евгений Сергеевич (серия 7518 номер 035926)</t>
  </si>
  <si>
    <t>Александров Алексей Владимирович (серия 7520 номер 543665)</t>
  </si>
  <si>
    <t>Шабалин Андрей Алексеевич (серия 7520 номер 654095)</t>
  </si>
  <si>
    <t>Хабибов Ришат Борисович (серия 7508 номер 478841)</t>
  </si>
  <si>
    <t>Тажибаев Ахмаджан Марипжанович</t>
  </si>
  <si>
    <t>Полохина Галина Вадимовна (серия 7515 номер 626057)</t>
  </si>
  <si>
    <t>Бахтигареев Тагир Тимербаевич</t>
  </si>
  <si>
    <t>Владислава Гуцул Евгеньевна</t>
  </si>
  <si>
    <t>Гареева Айгуль Айдаровна (серия 7515 номер 643992)</t>
  </si>
  <si>
    <t>Фролова Любовь Николаевна (серия 7507 номер 217325)</t>
  </si>
  <si>
    <t>Алиев Расим Алимович (серия 7523 номер 167011)</t>
  </si>
  <si>
    <t>Сагитова Юлия Фаиловна (серия 7516 номер 812485)</t>
  </si>
  <si>
    <t>Замрыга Дарья Викторовна (серия 7523 номер 018483)</t>
  </si>
  <si>
    <t>Инякин Антон Игоревич (серия 7521 номер 739037)</t>
  </si>
  <si>
    <t>Халилов Ильнур Байтуллович</t>
  </si>
  <si>
    <t>Мигранов  Марат Римович (серия 8005 номер 258389)</t>
  </si>
  <si>
    <t>Тудос Дмитрий Александрович (серия 7514 номер 572611)</t>
  </si>
  <si>
    <t>Фильков Виталий Анатольевич (серия 6505 номер 810884)</t>
  </si>
  <si>
    <t>Андреев Александр Сергеевич (серия 7522 номер 991250)</t>
  </si>
  <si>
    <t>Богач Григорий Захарович (серия 7508 номер 441454)</t>
  </si>
  <si>
    <t>Щербакова Татьяна Анатольевна (серия 7512 номер 033174)</t>
  </si>
  <si>
    <t>Усенкова Люсьена Владимировна (серия 7515 номер 763337)</t>
  </si>
  <si>
    <t>Зайнулин Руслан Раисович (серия 7505 номер 939720)</t>
  </si>
  <si>
    <t>Гичак Марина Леонидовна (серия 7509 номер 597829)</t>
  </si>
  <si>
    <t>Ладыгин Михаил Викторович (серия 7522 номер 844861)</t>
  </si>
  <si>
    <t>Молчанов Александр Львович (серия 7523 номер 192061)</t>
  </si>
  <si>
    <t>Пронин Олег Валерьевич (серия 7510 номер 977318)</t>
  </si>
  <si>
    <t>ДОЛБИЛОВА СВЕТЛАНА АНАТОЛЬЕВНА (серия 7522 номер 942055)</t>
  </si>
  <si>
    <t>Миндигалеева Кристина Ильдусовна</t>
  </si>
  <si>
    <t>Крылова Дарья Васильевна (серия 7514 номер 577983)</t>
  </si>
  <si>
    <t>Сафина Гульнара Ямилевна (серия 6505 номер 587193)</t>
  </si>
  <si>
    <t>Конева Оксана Сергеевна (серия 7522 номер 874506)</t>
  </si>
  <si>
    <t>Попов Василий Викторович  (серия 7521 номер 779644)</t>
  </si>
  <si>
    <t>Тихонова Наталья Николаевна (серия 7517 номер 982044)</t>
  </si>
  <si>
    <t>Куркин Дмитрий Сергеевич (серия 7505 номер 882609)</t>
  </si>
  <si>
    <t>Волкова Наталья Сергеевна (серия 6523 номер 808871)</t>
  </si>
  <si>
    <t>Каюмов Ильгиз Ирикович (серия 7521 номер 767322)</t>
  </si>
  <si>
    <t>Хакимова Нурсайля Габдулгазизовна (серия 7504 номер 043841)</t>
  </si>
  <si>
    <t>Юртеев Иван Сергеевич (серия 7518 номер 190190)</t>
  </si>
  <si>
    <t>Марков Павел Николаевич (серия 7507 номер 123171)</t>
  </si>
  <si>
    <t>Комилова Мухаббат Додоевна</t>
  </si>
  <si>
    <t>Герр Екатерина Сергеевна (серия 7502 номер 624794)</t>
  </si>
  <si>
    <t>Кандабаров Андрей Николаевич (серия 7516 номер 806748)</t>
  </si>
  <si>
    <t>Кучерявая Евгения Ринатовна (серия 7520 номер 508980)</t>
  </si>
  <si>
    <t>Важенина Вера Андреевна (серия 7503 номер 487152)</t>
  </si>
  <si>
    <t>Летягин Дмитрий Владимирович (серия 7522 номер 945278)</t>
  </si>
  <si>
    <t>Степченко Алексей Владимирович (серия 7505 номер 875505)</t>
  </si>
  <si>
    <t>Пеунова Мария Владимировна (серия 7512 номер 008921)</t>
  </si>
  <si>
    <t>Янбаева Рима Абдулловна</t>
  </si>
  <si>
    <t>Коваленко Елена Борисовна (серия 7514 номер 520807)</t>
  </si>
  <si>
    <t>Перетрухина  Татьяна  Михайловна (серия 7505 номер 620730)</t>
  </si>
  <si>
    <t>Творонович Сергей Валерьевич (серия 7515 номер 636619)</t>
  </si>
  <si>
    <t>ИП Тинькин Александр Владимирович</t>
  </si>
  <si>
    <t>Елисеева Галина Николаевна (серия 7503 номер 389838)</t>
  </si>
  <si>
    <t>Подзизей Олег Георгиевич (серия 7520 номер 624156)</t>
  </si>
  <si>
    <t>Сидорова Наталья СЕРГЕЕВНА (серия 7518 номер 205921)</t>
  </si>
  <si>
    <t>Сталинкова Вероника Александровна (серия 7513 номер 432631)</t>
  </si>
  <si>
    <t>Цайзер Люцина  Равильевна (серия 7512 номер 033702)</t>
  </si>
  <si>
    <t>Предеин Вячеслав Анатольевич (серия 7505 номер 687622)</t>
  </si>
  <si>
    <t>Атопкин Николай Сергеевич (серия 7502 номер 366338)</t>
  </si>
  <si>
    <t>Коршунов Алексей Александрович  (серия 7512 номер 029739)</t>
  </si>
  <si>
    <t>Кудряшов Владимир Александрович (серия 7516 номер 874751)</t>
  </si>
  <si>
    <t>Кулектинова Алёна Сергеевна (серия 7516 номер 863962)</t>
  </si>
  <si>
    <t>Нечеухин Кирилл Евгеньевич (серия 7522 номер 912522)</t>
  </si>
  <si>
    <t>Мамаджанов Шухрат Эргешович (серия 7510 номер 817426)</t>
  </si>
  <si>
    <t>Валиулин Артур Гирфанович (серия 7521 номер 678882)</t>
  </si>
  <si>
    <t>Киселева Альбина Камильевна (серия 7518 номер 253486)</t>
  </si>
  <si>
    <t>Исламова Лариса Владимировна (серия 7516 номер 916954)</t>
  </si>
  <si>
    <t>Новоселов Алексей Валерьевич (серия 7509 номер 611862)</t>
  </si>
  <si>
    <t>Канаатов Мариф Мамиржанович (серия 6611 номер 603100)</t>
  </si>
  <si>
    <t>Ткаченко Александр Григорьевич (серия 7518 номер 189260)</t>
  </si>
  <si>
    <t>Блинова Ирина Сергеевна (серия 5305 номер 249402)</t>
  </si>
  <si>
    <t>Ишмуратов Линар Айратович (серия 7522 номер 952914)</t>
  </si>
  <si>
    <t>Зарипова Райса Салаватовна (серия 7512 номер 000970)</t>
  </si>
  <si>
    <t>Новеньков Александр Михайлович (серия 7509 номер 681611)</t>
  </si>
  <si>
    <t>Салтыкова Нина Павловна (серия 7503 номер 140468)</t>
  </si>
  <si>
    <t>Пикуль Рида Мазгаровна (серия 7514 номер 611414)</t>
  </si>
  <si>
    <t>Мустафина Наталья Александровна (серия 7514 номер 565000)</t>
  </si>
  <si>
    <t>Шафигина Гульнара Ангамовна (серия 7512 номер 215427)</t>
  </si>
  <si>
    <t>Валиулина Лидия Владимировна (серия 7519 номер 420530)</t>
  </si>
  <si>
    <t>Жораев Икромжон Хайруллаевич (серия 7521 номер 817724)</t>
  </si>
  <si>
    <t>Аджиева Алина Руслановна (серия 7520 номер 657870)</t>
  </si>
  <si>
    <t>Мукимжанов Мансур</t>
  </si>
  <si>
    <t>Жоробаев Кабул Алимович (серия 7511 номер 958106)</t>
  </si>
  <si>
    <t>Бахрамов Давранбек Бахрамович (серия 7518 номер 133859)</t>
  </si>
  <si>
    <t>Чуфаров Андрей Константинович (серия 7518 номер 026851)</t>
  </si>
  <si>
    <t>Юсупов Рустам Иминджанович (серия 7510 номер 817033)</t>
  </si>
  <si>
    <t>Худякова Кристина Викторовна (серия 7515 номер 686454)</t>
  </si>
  <si>
    <t>Добрынина Анна Алексеевна (серия 7505 номер 787022)</t>
  </si>
  <si>
    <t>Белов Виктор Владимирович (серия 7503 номер 969097)</t>
  </si>
  <si>
    <t>Лепетуха Григорий Анатольевич (серия 8010 номер 027473)</t>
  </si>
  <si>
    <t>Перминова  Людмила Сергеевна (серия 75 20 номер 511393)</t>
  </si>
  <si>
    <t>Заболотнева Виктория Игоревна (серия 7507 номер 204854)</t>
  </si>
  <si>
    <t>Ткачева Ольга Сергеевна (серия 7520 номер 574122)</t>
  </si>
  <si>
    <t>Стародубов Дмитрий Андреевич</t>
  </si>
  <si>
    <t>Астафьев Денис Владимирович (серия 7503 номер 082731)</t>
  </si>
  <si>
    <t>Хисматуллина Айсылу Асхатовна</t>
  </si>
  <si>
    <t>Шевелёв Евгений Анатольевич (серия 7513 номер 431545)</t>
  </si>
  <si>
    <t>Михайлов Дмитрий Иванович</t>
  </si>
  <si>
    <t>ИП Слдоян Аршалуйс Владимирович</t>
  </si>
  <si>
    <t>Черепанова Елена Александровна (серия 7514 номер 488759)</t>
  </si>
  <si>
    <t>Кузьмин Сергей Александрович (серия 7508 номер 253348)</t>
  </si>
  <si>
    <t>Молчанов Евгений Викторович (серия 7508 номер 481132)</t>
  </si>
  <si>
    <t>Шелепенко  Александра  Евгеньевна (серия 7504 номер 592342)</t>
  </si>
  <si>
    <t>Дёмина Оксана Ивановна (серия 7515 номер 685410)</t>
  </si>
  <si>
    <t>Павлова Арина Александровна (серия 7518 номер 208758)</t>
  </si>
  <si>
    <t>Чесноков Александр Русланович  (серия 7520 номер 571356)</t>
  </si>
  <si>
    <t>ИП Горбунов Сергей Владимирович</t>
  </si>
  <si>
    <t>Дементьева Людмила Николаевна (серия 6512 номер 499756)</t>
  </si>
  <si>
    <t>Андреева Елена Васильевна (серия 7510 номер 853849)</t>
  </si>
  <si>
    <t>Подскребалин Никита  Иванович  (серия 7523 номер 028762)</t>
  </si>
  <si>
    <t>Кокорышкин Анатолий Николаевич (серия 7509 номер 654466)</t>
  </si>
  <si>
    <t>Ларионова Светлана Михайловна (серия 7504 номер 290300)</t>
  </si>
  <si>
    <t>Назарова Наталья Сергеевна</t>
  </si>
  <si>
    <t>Нуреева Минзиля Зинуровна (серия 7503 номер 318321)</t>
  </si>
  <si>
    <t>Макушкин Андрей Юрьевич (серия 7515 номер 654440)</t>
  </si>
  <si>
    <t>Матвеев Антон Владимирович (серия 3714 номер 598152)</t>
  </si>
  <si>
    <t>Бочарова Елена Викторовна (серия 7518 номер 081964)</t>
  </si>
  <si>
    <t>Данилина Алёна Игоревна  (серия 7524 номер 216502)</t>
  </si>
  <si>
    <t>Опольская Людмила Владимировна (серия 7518 номер 279515)</t>
  </si>
  <si>
    <t>Лобанов Илья Евгеньевич (серия 7518 номер 200974)</t>
  </si>
  <si>
    <t>Статник Василий Васильевич (серия 7508 номер 258281)</t>
  </si>
  <si>
    <t>Гайнутдинов Иван Николаевич (серия 7507 номер 114529)</t>
  </si>
  <si>
    <t>Ахмадова Сарвиноз Сайдалиевна (серия 7523 номер 014219)</t>
  </si>
  <si>
    <t>Смолина Екатерина Васильевна (серия 7509 номер 571539)</t>
  </si>
  <si>
    <t>Музенков Алексей Константинович (серия 7514 номер 462121)</t>
  </si>
  <si>
    <t>Дубровская  Инжеля  Анатольевна  (серия 7518 номер 135424)</t>
  </si>
  <si>
    <t>Круглов Павел Леонидович (серия 7518 номер 202200)</t>
  </si>
  <si>
    <t>Семенова Оксана Николаевна (серия 7502 номер 521215)</t>
  </si>
  <si>
    <t>Жолмухаметов Азамат Сейтчанович (серия 7512 номер 153045)</t>
  </si>
  <si>
    <t>Клочко Оксана Юрьевна (серия 7521 номер 743805)</t>
  </si>
  <si>
    <t>Шишкина Лариса Миндиахматовна (серия 7504 номер 216087)</t>
  </si>
  <si>
    <t>Калиева Татьяна  Рафисовна  (серия 7522 номер 877022)</t>
  </si>
  <si>
    <t>Антонов Данил Валентинович (серия 7518 номер 272973)</t>
  </si>
  <si>
    <t>Кузьмин Сергей Евгеньевич  (серия 7519 номер 440252)</t>
  </si>
  <si>
    <t>Кухмистров Александр Николаевич (серия 7514 номер 490603)</t>
  </si>
  <si>
    <t>Быковский Сергей Александрович (серия 7510 номер 873052)</t>
  </si>
  <si>
    <t>Латыпов  Расуль  Абдулганиевич  (серия 7523 номер 153264)</t>
  </si>
  <si>
    <t>Низамова Ралия Хамидьяновна (серия 7513 номер 393354)</t>
  </si>
  <si>
    <t>Куцайкин Александр Владимирович (серия 7512 номер 095127)</t>
  </si>
  <si>
    <t>Кодиров Ахроржон Мамадалиевич (серия TJK номер 404868019)</t>
  </si>
  <si>
    <t>Веретенникова Галина Сергеевна (серия 7505 номер 834756)</t>
  </si>
  <si>
    <t>Евгеньев Александр Олегович (серия 7503 номер 840837)</t>
  </si>
  <si>
    <t>Мусина Аделина Марсовна (серия 7524 номер 208272)</t>
  </si>
  <si>
    <t>Пикулев Даниил Сергеевич (серия 7519 номер 390105)</t>
  </si>
  <si>
    <t>Губайдуллина Екатерина Юрьевна (серия 7519 номер 315492)</t>
  </si>
  <si>
    <t>Снегова Вера Анатольевна (серия 7515 номер 646751)</t>
  </si>
  <si>
    <t>Мысливец Евгения Андреевна (серия 7513 номер 390785)</t>
  </si>
  <si>
    <t>Лебедева Яна Геннадьевна (серия 7519 номер 399649)</t>
  </si>
  <si>
    <t>Турдибоева Махлиё ЭРАМБАЕВНА (серия 5316 номер 677329)</t>
  </si>
  <si>
    <t>Медведева Гульнара Фаритовна (серия 7522 номер 995323)</t>
  </si>
  <si>
    <t>Моисеева Изалия Искандаровна (серия 7523 номер 168078)</t>
  </si>
  <si>
    <t>Сулимова Татьяна Александровна (серия 7503 номер 683613)</t>
  </si>
  <si>
    <t>Хасаншина Юлия Гайфулловна (серия 7519 номер 462905)</t>
  </si>
  <si>
    <t>Ромашкин Александр Витальевич (серия 7522 номер 882250)</t>
  </si>
  <si>
    <t>Пономарев Максим Вячеславович (серия 7511 номер 995117)</t>
  </si>
  <si>
    <t>ООО "ОРИОН"</t>
  </si>
  <si>
    <t>ЛАТЫПОВА ГУЛЬЧИРА ВАРИСОВНА</t>
  </si>
  <si>
    <t>ФЕДОТОВ СЕРГЕЙ Александрович</t>
  </si>
  <si>
    <t>Асфандияров Рамиль Гумарович (серия 7514 номер 501526)</t>
  </si>
  <si>
    <t>Утицких Александр Михайлович (серия 7519 номер 356321)</t>
  </si>
  <si>
    <t>Соколов  Сергей  Владимирович (серия 7512 номер 071654)</t>
  </si>
  <si>
    <t>Крюков Андрей Владимирович (серия 7510 номер 784281)</t>
  </si>
  <si>
    <t>Романов Александр Валерьевич (серия 7515 номер 777082)</t>
  </si>
  <si>
    <t>Баркин Максим Васильевич (серия 7512 номер 024886)</t>
  </si>
  <si>
    <t>Булгакова Надежда Андреевна</t>
  </si>
  <si>
    <t>Исупов Ермек Миндабаевич (серия 7508 номер 262403)</t>
  </si>
  <si>
    <t>Влацкий Александр Васильевич (серия 7505 номер 711272)</t>
  </si>
  <si>
    <t>ООО "Общество с ограниченной ответственностью "Уральская Мясная Компания""</t>
  </si>
  <si>
    <t>Полуротов Евгений Александрович (серия 7500 номер 787845)</t>
  </si>
  <si>
    <t>Снегирёв Евгений  Викторович (серия 7504 номер 535665)</t>
  </si>
  <si>
    <t>Салманов Денис Мидхатович (серия 7509 номер 659045)</t>
  </si>
  <si>
    <t>Бородин Дмитрий Викторович (серия 7518 номер 213419)</t>
  </si>
  <si>
    <t>Казанцева Ксения Андреевна (серия 7516 номер 892461)</t>
  </si>
  <si>
    <t>Шамшурина Галина Васильевна (серия 7504 номер 596695)</t>
  </si>
  <si>
    <t>Бачигин Виталий  Александрович  (серия 7524 номер 236538)</t>
  </si>
  <si>
    <t>Хохлов  Александр Сергеевич (серия 75 97 номер 015276)</t>
  </si>
  <si>
    <t>Мокроусов Александр Валерьевич (серия 7505 номер 926911)</t>
  </si>
  <si>
    <t>Елагин Вячеслав Вольфович (серия 7504 номер 532165)</t>
  </si>
  <si>
    <t>Башлыков Александр Александрович (серия 7504 номер 199171)</t>
  </si>
  <si>
    <t>Лященко Татьяна Юрьевна (серия 7513 номер 390354)</t>
  </si>
  <si>
    <t>Шаимова Гильминур Минихадовна (серия 7502 номер 316871)</t>
  </si>
  <si>
    <t>Острейкин Владимир Игоревич (серия 9808 номер 136457)</t>
  </si>
  <si>
    <t>Гарипова Земфира  Миратовна (серия 7516 номер 813515)</t>
  </si>
  <si>
    <t>Михнюкевич Дмитрий Алексеевич (серия 7503 номер 597066)</t>
  </si>
  <si>
    <t>МБУ "Администрация Саргазинского сельского поселения"</t>
  </si>
  <si>
    <t>Губин Юрий Николаевич (серия 7504 номер 320457)</t>
  </si>
  <si>
    <t>Худяков Николай Валерьевич (серия 7512 номер 226044)</t>
  </si>
  <si>
    <t>Коротких Светлана Ивановна (серия 7521 номер 782628)</t>
  </si>
  <si>
    <t>Ложкина Наталья Евгеньевна (серия 75 16 номер 906093)</t>
  </si>
  <si>
    <t>Староверова Татьяна Юрьевна (серия 7510 номер 840909)</t>
  </si>
  <si>
    <t>Казаков Александр Евгеньевич (серия 7509 номер 534918)</t>
  </si>
  <si>
    <t>Сибагатуллин Рамиль Рауфович (серия 7519 номер 437235)</t>
  </si>
  <si>
    <t>Белякова Ольга Владимировна (серия 7521 номер 669374)</t>
  </si>
  <si>
    <t>Лоскутникова Тамара Освальдовна (серия 7503 номер 209426)</t>
  </si>
  <si>
    <t>Белобородов  Сергей  Александрович  (серия 7503 номер 647069)</t>
  </si>
  <si>
    <t>Краснопевцев Борис Юрьевич</t>
  </si>
  <si>
    <t>Хажиев Григорий Вячеславович (серия 7519 номер 371648)</t>
  </si>
  <si>
    <t>Трухина Марианна Олеговна (серия 7518 номер 276160)</t>
  </si>
  <si>
    <t>Красева Ирина Владимировна (серия 7521 номер 694470)</t>
  </si>
  <si>
    <t>Кормышев Денис Николаевич (серия 7519 номер 455796)</t>
  </si>
  <si>
    <t>Тангатаров Ильдар Рашитович (серия 7514 номер 445020)</t>
  </si>
  <si>
    <t>Гиниятуллин Ранис Габидуллаевич (серия 7515 номер 665485)</t>
  </si>
  <si>
    <t>Рылько Сергей Викторович (серия 7520 номер 607559)</t>
  </si>
  <si>
    <t>Радионова Вера Викторовна (серия 75 03 номер 909982)</t>
  </si>
  <si>
    <t>Кадочников Алексей Васильевич (серия 7520 номер 626416)</t>
  </si>
  <si>
    <t>Амирова Татьяна Олеговна</t>
  </si>
  <si>
    <t>ИП Гусейнов Хасай Меджид оглы</t>
  </si>
  <si>
    <t>Рогачков Александр Михайлович (серия 7519 номер 316025)</t>
  </si>
  <si>
    <t>Молчанова Анастасия Андреевна (серия 7518 номер 261443)</t>
  </si>
  <si>
    <t>Дьяков Александр Сергеевич (серия 7513 номер 310389)</t>
  </si>
  <si>
    <t>Плаксин Александр Викторович (серия 7521 номер 786886)</t>
  </si>
  <si>
    <t>Фахритдинов Дистан Рафаилович (серия 7509 номер 608544)</t>
  </si>
  <si>
    <t>Печенкина Анастасия Анатольевна (серия 7512 номер 233242)</t>
  </si>
  <si>
    <t>ООО "Специализированный застройщик "Слово"</t>
  </si>
  <si>
    <t>Батракова Наталья Валерьевна (серия 7503 номер 359181)</t>
  </si>
  <si>
    <t>Проломов Николай Анатольевич (серия 8015 номер 112918)</t>
  </si>
  <si>
    <t>Коробов Андрей Сергеевич (серия 7516 номер 786923)</t>
  </si>
  <si>
    <t>Киреев Максим Амирович (серия 7512 номер 177862)</t>
  </si>
  <si>
    <t>Челнынцев Сергей Владимирович (серия 7503 номер 614788)</t>
  </si>
  <si>
    <t>Журавлёва Екатерина Михайловна (серия 7523 номер 070436)</t>
  </si>
  <si>
    <t>Хруль Юрий Михайлович (серия 7510 номер 863652)</t>
  </si>
  <si>
    <t>Счастливая Ирина Николаевна (серия 7524 номер 219087)</t>
  </si>
  <si>
    <t>Грибачёв  Сергей Петрович (серия 7503 номер 842623)</t>
  </si>
  <si>
    <t>Закирьянов Данил Наильевич (серия 7518 номер 215477)</t>
  </si>
  <si>
    <t>Владессо Владимир Леонидович (серия 7518 номер 184148)</t>
  </si>
  <si>
    <t>Низкошапко Максим Александрович (серия 7519 номер 322004)</t>
  </si>
  <si>
    <t>ИП Бобков Вадим Борисович</t>
  </si>
  <si>
    <t>Усцелемова Светлана Владимировна (серия 7507 номер 151870)</t>
  </si>
  <si>
    <t>Русанов Вячеслав Иванович (серия 7501 номер 074964)</t>
  </si>
  <si>
    <t>Ермухамбетова Лилия Кадыржановна (серия 7504 номер 116996)</t>
  </si>
  <si>
    <t>Курамшин  Дамир  Рафаилович  (серия 7516 номер 852024)</t>
  </si>
  <si>
    <t>ИП Масюк Данила Сергеевич</t>
  </si>
  <si>
    <t>Терентьев Михаил Сергеевич (серия 7507 номер 069482)</t>
  </si>
  <si>
    <t>Иванов Алик Салихович (серия 7508 номер 251855)</t>
  </si>
  <si>
    <t>Коробкин Евгений Владимирович (серия 7522 номер 887973)</t>
  </si>
  <si>
    <t>Иванцов Владислав Владимирович (серия 7505 номер 970465)</t>
  </si>
  <si>
    <t>Веретенникова Людмила Васильевна (серия 7505 номер 822176)</t>
  </si>
  <si>
    <t>Солонгин Александр Николаевич (серия 7516 номер 916724)</t>
  </si>
  <si>
    <t>Кожевников Николай Александрович (серия 7513 номер 435439)</t>
  </si>
  <si>
    <t>Кучукова Гузель Салаватовна (серия 7505 номер 857427)</t>
  </si>
  <si>
    <t>Хибатуллин Денис Рифатович (серия 7513 номер 435042)</t>
  </si>
  <si>
    <t>Камалова Юлия Флюровна (серия 7520 номер 595973)</t>
  </si>
  <si>
    <t>Маркина Анна Констаниновна</t>
  </si>
  <si>
    <t>Баранова Мария Сергеевна</t>
  </si>
  <si>
    <t>Хакимова Лилия Радмировна (серия 7522 номер 843986)</t>
  </si>
  <si>
    <t>Медведева Ирина Евгеньевна (серия 7522 номер 968611)</t>
  </si>
  <si>
    <t>Рогозин Илья Сергеевич (серия 7515 номер 773377)</t>
  </si>
  <si>
    <t>Местная православная религиозная организация Прихода храма в честь "Всех Святых"</t>
  </si>
  <si>
    <t>Николайзин Никита Владимирович (серия 7510 номер 775669)</t>
  </si>
  <si>
    <t>Нагаева Елизавета Васильевна (серия 7504 номер 528103)</t>
  </si>
  <si>
    <t>Подпятникова Наталья Павловна (серия 7500 номер 618634)</t>
  </si>
  <si>
    <t>Дернова Зилия Рамазановна (серия 7503 номер 843776)</t>
  </si>
  <si>
    <t>Лылык София Сергеевна (серия 7513 номер 275843)</t>
  </si>
  <si>
    <t>Лопатин Александр Владимирович (серия 7514 номер 596638)</t>
  </si>
  <si>
    <t>Игонина Наталья Павловна</t>
  </si>
  <si>
    <t>Худякова Ирина Николаевна</t>
  </si>
  <si>
    <t>Мучкин Максим Михайлович (серия 7509 номер 610047)</t>
  </si>
  <si>
    <t>Деревенская Оксана Владимировна (серия 7522 номер 854204)</t>
  </si>
  <si>
    <t>Рявкина Елена Васильевна (серия 7522 номер 863789)</t>
  </si>
  <si>
    <t>Ярлыков Максим Дмитриевич (серия 7517 номер 986508)</t>
  </si>
  <si>
    <t>Потапов Иван Олегович (серия 7505 номер 868451)</t>
  </si>
  <si>
    <t>Зубарева Ирина Юрьевна (серия 7514 номер 563202)</t>
  </si>
  <si>
    <t>Белова Наталья Юрьевна (серия 7507 номер 177670)</t>
  </si>
  <si>
    <t>Товпеко Виталий Владимирович (серия 7515 номер 747153)</t>
  </si>
  <si>
    <t>Васильева Анна Юрьевна</t>
  </si>
  <si>
    <t>Сердюк  Татьяна Георгиевна (серия 7518 номер 096023)</t>
  </si>
  <si>
    <t>Токарев Дмитрий Васильевич (серия 75 19 номер 416903)</t>
  </si>
  <si>
    <t>Гибадуллин Данил Идрисович (серия 7518 номер 179993)</t>
  </si>
  <si>
    <t>Серебряков Игорь Владимирович (серия 7524 номер 203354)</t>
  </si>
  <si>
    <t>Корзинова Ольга Владимировна (серия 7523 номер 194962)</t>
  </si>
  <si>
    <t>Греков Станислав Владимирович (серия 7510 номер 780102)</t>
  </si>
  <si>
    <t>Пашнин Роман Русланович (серия 7522 номер 928702)</t>
  </si>
  <si>
    <t>Полетаева Екатерина Владимировна (серия 7522 номер 858138)</t>
  </si>
  <si>
    <t>Эндаков Андрей Анатольевич  (серия 7503 номер 491891)</t>
  </si>
  <si>
    <t>Лошманова Анна Дмитриевна (серия 7523 номер 097190)</t>
  </si>
  <si>
    <t>Ярославцев  Дмитрий Александрович (серия 7520 номер 626004)</t>
  </si>
  <si>
    <t>Шуленина Елена Викторовна (серия 7518 номер 094565)</t>
  </si>
  <si>
    <t>Апальков Максим Александрович (серия 7509 номер 506909)</t>
  </si>
  <si>
    <t>Хакимов Рашид Жавдатович (серия 7520 номер 530252)</t>
  </si>
  <si>
    <t>Пономарева Любовь Васильевна (серия 7502 номер 871070)</t>
  </si>
  <si>
    <t>Байрамбаев Рафаил Гайнуллович (серия 7516 номер 858917)</t>
  </si>
  <si>
    <t>Усманов Иршат Асхатович (серия 7500 номер 818624)</t>
  </si>
  <si>
    <t>Мальчуков Валерий Геннадьевич (серия 7505 номер 813046)</t>
  </si>
  <si>
    <t>Мальнев Вячеслав Викторович (серия 7521 номер 763552)</t>
  </si>
  <si>
    <t>КОРНИЕНКО НАТАЛЬЯ МИХАЙЛОВНА (серия 7524 номер 218731)</t>
  </si>
  <si>
    <t>Чипышев Виктор Геннадьевич (серия 7509 номер 570986)</t>
  </si>
  <si>
    <t>Ерыгин Евгений Андреевич (серия 7512 номер 211048)</t>
  </si>
  <si>
    <t>Хасанов Руслан Илгамович (серия 7505 номер 987532)</t>
  </si>
  <si>
    <t>Артименя Анастасия Сергеевна (серия 7509 номер 508319)</t>
  </si>
  <si>
    <t>Амиров Рашит Галимжанович (серия 7504 номер 130075)</t>
  </si>
  <si>
    <t>Якушенко Константин Владимирович (серия 7516 номер 930067)</t>
  </si>
  <si>
    <t>Долгов Антон Алексеевич (серия 7507 номер 078710)</t>
  </si>
  <si>
    <t>Гиматов Рашид Рашидович (серия 7515 номер 649121)</t>
  </si>
  <si>
    <t>ИП Демидков Александр Николаевич</t>
  </si>
  <si>
    <t>Копылов Петр Валерьевич (серия 7522 номер 844114)</t>
  </si>
  <si>
    <t>Леонтьева Елена Геннадьевна (серия 7510 номер 742418)</t>
  </si>
  <si>
    <t>ООО "СИНЕГОРЬЕ"</t>
  </si>
  <si>
    <t>ИП Царькова Надежда Артемовна</t>
  </si>
  <si>
    <t>Гуреев Василий Иванович (серия 7516 номер 910999)</t>
  </si>
  <si>
    <t>Максунова Вера Александровна (серия 7501 номер 038498)</t>
  </si>
  <si>
    <t>Иванов Евгений Геннадьевич (серия 75 21 номер 697477)</t>
  </si>
  <si>
    <t>Каракулова Наиля Искандаровна (серия 7503 номер 286917)</t>
  </si>
  <si>
    <t>Администрация Арсинского сельского поселения Нагайбакского района Челябинской области</t>
  </si>
  <si>
    <t>Каримов Руслан Мирхатович (серия 3711 номер 442207)</t>
  </si>
  <si>
    <t>ООО "НЕО-аутдор"</t>
  </si>
  <si>
    <t>Аннин Андрей Александрович (серия 7518 номер 118236)</t>
  </si>
  <si>
    <t>Малеваный Дмитрий Александрович (серия 7519 номер 368000)</t>
  </si>
  <si>
    <t>Овчинникова Надежда Алексеевна (серия 7502 номер 549190)</t>
  </si>
  <si>
    <t>Султанов Владислав Фатыхович (серия 7522 номер 975648)</t>
  </si>
  <si>
    <t>Косов Евгений Юрьевич</t>
  </si>
  <si>
    <t>Галиуллин Владислав Нажипович</t>
  </si>
  <si>
    <t>Кириченко Юлия Викторовна</t>
  </si>
  <si>
    <t>Коновалова Татьяна Григорьевна (серия 7504 номер 207068)</t>
  </si>
  <si>
    <t>Соколов Владимир Николаевич (серия 7519 номер 436258)</t>
  </si>
  <si>
    <t>Григорьев Иван Александрович (серия 7519 номер 405681)</t>
  </si>
  <si>
    <t>Юкаева Татьяна Викторовна (серия 7504 номер 357146)</t>
  </si>
  <si>
    <t>Юдин Андрей Алексеевич (серия 7504 номер 011641)</t>
  </si>
  <si>
    <t>Овеян Карен Исраелович (серия 7521 номер 698541)</t>
  </si>
  <si>
    <t>Луканин Николай Александрович (серия 7508 номер 434644)</t>
  </si>
  <si>
    <t>Горбунов Алексей Юрьевич (серия 7505 номер 697263)</t>
  </si>
  <si>
    <t>Хисаметдинов Владислав Салаватович</t>
  </si>
  <si>
    <t>Бикбулатов Шамиль Иршатович (серия 7515 номер 664831)</t>
  </si>
  <si>
    <t>Колыханова Нина Владимировна (серия 7521 номер 794929)</t>
  </si>
  <si>
    <t>Хыдыров Махмутжан Худайберенович (серия 7513 номер 314421)</t>
  </si>
  <si>
    <t>Дегтянников Александр  Валерьевич (серия 75 22 номер 966098)</t>
  </si>
  <si>
    <t>Глазков Альберт Васильевич (серия 7503 номер 037619)</t>
  </si>
  <si>
    <t>Сафин Руслан Ринатович (серия 7509 номер 615936)</t>
  </si>
  <si>
    <t>Усманова Светлана Геннадьевна (серия 7509 номер 686045)</t>
  </si>
  <si>
    <t>Силантьев Михаил Алексеевич (серия 7507 номер 042354)</t>
  </si>
  <si>
    <t>Бояринцева Анна Александровна (серия 7512 номер 249436)</t>
  </si>
  <si>
    <t>ТСН К/С "УЧИТЕЛЬ"</t>
  </si>
  <si>
    <t>Гизатуллин Вильдан Фуатович (серия 7507 номер 152290)</t>
  </si>
  <si>
    <t>Мацегорина Светалана Викторовна (серия 7516 номер 794026)</t>
  </si>
  <si>
    <t>ИП Альгин Виктор Анатольвич</t>
  </si>
  <si>
    <t>Мочалов Павел Сергеевич (серия 7515 номер 707883)</t>
  </si>
  <si>
    <t>Турдиев Замирджон Зокирович (серия 7509 номер 583563)</t>
  </si>
  <si>
    <t>Михайлов Анатолий Селиверстович  (серия 7503 номер 060671)</t>
  </si>
  <si>
    <t>Раннева Ирина Владимировна (серия 7515 номер 766011)</t>
  </si>
  <si>
    <t>Суслова Ольга Евгеньевна (серия 7519 номер 428323)</t>
  </si>
  <si>
    <t>Зарицкая Людмила Михайловна (серия 7517 номер 991834)</t>
  </si>
  <si>
    <t>Шевчук Владислав Николаевич (серия 7518 номер 637582)</t>
  </si>
  <si>
    <t>Завалищин Александр Викторович (серия 7507 номер 206209)</t>
  </si>
  <si>
    <t>Стафеева Ольга  Сергеевна (серия 7515 номер 653697)</t>
  </si>
  <si>
    <t>Филинских  Кирилл Андреевич (серия 7514 номер 566173)</t>
  </si>
  <si>
    <t>Тимофеева Диана Валерьевна (серия 7504 номер 390873)</t>
  </si>
  <si>
    <t>Яруллин Сергей Сафаргалеевич (серия 7523 номер 142411)</t>
  </si>
  <si>
    <t>Фахритдинов Ильгиз Рамильевич (серия 7513 номер 400481)</t>
  </si>
  <si>
    <t>Кравченко Кирилл Анатольевич (серия 7509 номер 489548)</t>
  </si>
  <si>
    <t>Морозов Александр Валерьевич (серия 7512 номер 239366)</t>
  </si>
  <si>
    <t>Пискун Екатерина Игоревна (серия 7519 номер 361694)</t>
  </si>
  <si>
    <t>Шорин Владимир Александрович (серия 7505 номер 618444)</t>
  </si>
  <si>
    <t>Сироткин Кирилл Константинович (серия 7523 номер 181897)</t>
  </si>
  <si>
    <t>Мещерякова  Лариса Алексеевна (серия 7510 номер 784288)</t>
  </si>
  <si>
    <t>Иноземцева Нина Альбертовна (серия 7503 номер 705320)</t>
  </si>
  <si>
    <t>Шабаев Дмитрий Альбертович</t>
  </si>
  <si>
    <t>Соломенина Ольга Сергеевна (серия 7510 номер 886228)</t>
  </si>
  <si>
    <t>Юртеев Сергей Владимирович (серия 7523 номер 082532)</t>
  </si>
  <si>
    <t>Юлмухаметова Лиана Гайфулловна (серия 7520 номер 597133)</t>
  </si>
  <si>
    <t>Кормильцев Олег Степанович (серия 7523 номер 094084)</t>
  </si>
  <si>
    <t>Ларина Зоя Васильевна (серия 7510 номер 840520)</t>
  </si>
  <si>
    <t>Честюнин Алексей Алексеевич (серия 7504 номер 361204)</t>
  </si>
  <si>
    <t>Юртеев Вячеслав Сергеевич (серия 7515 номер 644077)</t>
  </si>
  <si>
    <t>Чиновникова Анна  Сергеевна (серия 7519 номер 472263)</t>
  </si>
  <si>
    <t>Лосев Антон Олегович (серия 7521 номер 784427)</t>
  </si>
  <si>
    <t>Кузьмин Максим Федорович (серия 7507 номер 107054)</t>
  </si>
  <si>
    <t>Шахмарданова Нармина Бахаддин кызы (серия 7509 номер 517393)</t>
  </si>
  <si>
    <t>Ямалетдинова Лариса Рамильевна (серия 7514 номер 538211)</t>
  </si>
  <si>
    <t>Нуруллина Валерия Валереьевна</t>
  </si>
  <si>
    <t>Искакова Алина Маратовна (серия 7519 номер 495550)</t>
  </si>
  <si>
    <t>Чупин Сергей Аркадиевич (серия 7504 номер 543516)</t>
  </si>
  <si>
    <t>Кожевникова Надежда Васильевна (серия 7508 номер 267706)</t>
  </si>
  <si>
    <t>Нацибулина Елена Андреевна (серия 7514 номер 553452)</t>
  </si>
  <si>
    <t>Слободин Максим Валерьевич (серия 7507 номер 205549)</t>
  </si>
  <si>
    <t>Ковин Константин Владимирович</t>
  </si>
  <si>
    <t>Русина Галина Геннадьевна (серия 7503 номер 032085)</t>
  </si>
  <si>
    <t>Новосёлов  Сергей Андреевич (серия 7515 номер 666471)</t>
  </si>
  <si>
    <t>Носиров Каримджон Додарджонович (серия 7521 номер 660995)</t>
  </si>
  <si>
    <t>Коптеев Анатолий Васильевич (серия 7598 номер 095527)</t>
  </si>
  <si>
    <t>Нурманов Азамат Амантаевич (серия 7515 номер 646010)</t>
  </si>
  <si>
    <t>Дебров Максим Юрьевич (серия 7508 номер 411212)</t>
  </si>
  <si>
    <t>Максимова Елена Анатольевна (серия 7509 номер 572078)</t>
  </si>
  <si>
    <t>Тюлембаев Даниил Раисович (серия 7504 номер 311958)</t>
  </si>
  <si>
    <t>Змиенко Елена Владимировна (серия 7513 номер 311755)</t>
  </si>
  <si>
    <t>Баранов Андрей Валерьевич (серия 7502 номер 607792)</t>
  </si>
  <si>
    <t>Рыбаков Дмитрий Викторович (серия 7504 номер 330891)</t>
  </si>
  <si>
    <t>Усачев  Василий Николаевич (серия 7504 номер 202097)</t>
  </si>
  <si>
    <t>Коршевских Андрей Иванович (серия 7514 номер 536976)</t>
  </si>
  <si>
    <t>Невзоров Алексей Анатольевич (серия 7517 номер 952744)</t>
  </si>
  <si>
    <t>Мавлитбаев Артур Рустемович (серия 7513 номер 418659)</t>
  </si>
  <si>
    <t>Мухаметшина Фания Гумаровна (серия 7503 номер 213359)</t>
  </si>
  <si>
    <t>Ахмадеева Алиса Вадимовна (серия 7522 номер 883510)</t>
  </si>
  <si>
    <t>Сафиуллин Масхут Мухасимович (серия 7502 номер 463962)</t>
  </si>
  <si>
    <t>Степовенко Алексей Юрьевич (серия 7517 номер 961469)</t>
  </si>
  <si>
    <t>Хусаинов Мурат Жамбулович (серия 7520 номер 574782)</t>
  </si>
  <si>
    <t>ООО "Меркурий"</t>
  </si>
  <si>
    <t>Закиров Вадим Равильевич (серия 7509 номер 662127)</t>
  </si>
  <si>
    <t>Маняева Марина Радиковна (серия 7513 номер 344920)</t>
  </si>
  <si>
    <t>Власова Наталья Александровна (серия 7504 номер 327134)</t>
  </si>
  <si>
    <t>Малофеева Нина Ивановна (серия 7503 номер 675981)</t>
  </si>
  <si>
    <t>Николайчук Денис Борисович (серия 7516 номер 896801)</t>
  </si>
  <si>
    <t>Галина Айгуль Файзулловна (серия 7519 номер 395258)</t>
  </si>
  <si>
    <t>Пальченков Станислав Эдуардович (серия 7522 номер 890631)</t>
  </si>
  <si>
    <t>Шалашова Раиса Георгиевна (серия 7507 номер 122174)</t>
  </si>
  <si>
    <t>Пасечник Александр Владимирович (серия 7502 номер 700570)</t>
  </si>
  <si>
    <t>Нейцель Виталий Александрович (серия 7519 номер 421702)</t>
  </si>
  <si>
    <t>Паршова Светлана Александровна (серия 7518 номер 279609)</t>
  </si>
  <si>
    <t>Фищенкова Татьяна Владимировна (серия 7512 номер 249584)</t>
  </si>
  <si>
    <t>Ишмухаметов Азат Фазыльянович (серия 7517 номер 970692)</t>
  </si>
  <si>
    <t>Галямов Марат Уралович (серия 7513 номер 413955)</t>
  </si>
  <si>
    <t>Ямалетдинов Ринат Маисович (серия 7522 номер 848777)</t>
  </si>
  <si>
    <t>Кучугова Валентина Павловна (серия 7500 номер 585919)</t>
  </si>
  <si>
    <t>Кожунова Олеся Васильевна (серия 7518 номер 016889)</t>
  </si>
  <si>
    <t>Селиванова Александра Константиновна (серия 7517 номер 954343)</t>
  </si>
  <si>
    <t>Мурыгин Сергей Васильевич (серия 7512 номер 177859)</t>
  </si>
  <si>
    <t>Максимов Сергей Геннадьевич  (серия 7519 номер 437935)</t>
  </si>
  <si>
    <t>Хоманов Алексей Анатольевич (серия 7520 номер 642317)</t>
  </si>
  <si>
    <t>Рудинский Павел Васильевич (серия 5311 номер 104933)</t>
  </si>
  <si>
    <t>Дятлова Елизавета Ивановна (серия 7519 номер 438439)</t>
  </si>
  <si>
    <t>Руськин Денис Владимирович (серия 7503 номер 730417)</t>
  </si>
  <si>
    <t>Рожнова Марина Михайловна (серия 7510 номер 816014)</t>
  </si>
  <si>
    <t>Аноскина  Светлана  Львовна (серия 6712 номер 273559)</t>
  </si>
  <si>
    <t>Леонтьева Елена Николаевна (серия 7508 номер 411528)</t>
  </si>
  <si>
    <t>Алиев Агиль Гидаят Оглы (серия 7509 номер 506983)</t>
  </si>
  <si>
    <t>Семёнкина Ксения Александровна (серия 4516 номер 472519)</t>
  </si>
  <si>
    <t>Валеева Разима Ильхужиновна (серия 7504 номер 178578)</t>
  </si>
  <si>
    <t>Васильева Лариса Александровна (серия 7508 номер 318738)</t>
  </si>
  <si>
    <t>Кульмухаметов Артур Равилевич (серия 7513 номер 316823)</t>
  </si>
  <si>
    <t>Гойда Владимир Васильевич (серия 7522 номер 914796)</t>
  </si>
  <si>
    <t>Родина Юлия Сергеевна (серия 7518 номер 255227)</t>
  </si>
  <si>
    <t>Алексеев Василий Сергеевич (серия 7518 номер 296696)</t>
  </si>
  <si>
    <t>Морозова Марина Анатольевна (серия 7504 номер 555554)</t>
  </si>
  <si>
    <t>Ситник Владимир Николаевич (серия 7504 номер 559370)</t>
  </si>
  <si>
    <t>Панина  Евгения Валерьевна (серия 7522 номер 969439)</t>
  </si>
  <si>
    <t>ИЗЮМОВА ЕВДОКИЯ ВАСИЛЬЕВНА</t>
  </si>
  <si>
    <t>Солдатенков Сергей Владимирович (серия 7501 номер 190539)</t>
  </si>
  <si>
    <t>Демина Ольга Борисовна (серия 7516 номер 858026)</t>
  </si>
  <si>
    <t>Норов Уткир Журакулович  (серия 7523 номер 056607)</t>
  </si>
  <si>
    <t>Мищенков  Артем Викторович (серия 7504 номер 440195)</t>
  </si>
  <si>
    <t>Столбов Александр Александрович (серия 7511 номер 990237)</t>
  </si>
  <si>
    <t>Баймакова Елена Валентиновна (серия 7522 номер 884240)</t>
  </si>
  <si>
    <t>Нуриахметова Мария Александровна (серия 7518 номер 108316)</t>
  </si>
  <si>
    <t>Мухаметов Тимур Валиахметович (серия 7502 номер 625738)</t>
  </si>
  <si>
    <t>Раздрогин Константин Васильевич (серия 75 05 номер 883957)</t>
  </si>
  <si>
    <t>Голов Евгений Вячеславович (серия 7507 номер 136295)</t>
  </si>
  <si>
    <t>Харина Юлия Олеговна (серия 7524 номер 211520)</t>
  </si>
  <si>
    <t>Семков Александр Владимирович (серия 9412 номер 293326)</t>
  </si>
  <si>
    <t>Останин Юрий Александрович (серия 7514 номер 501015)</t>
  </si>
  <si>
    <t>Волкова Наталья Сергеевна (серия 7523 номер 083181)</t>
  </si>
  <si>
    <t>Добрынин Дмитрий Викторович</t>
  </si>
  <si>
    <t>Валов Сергей Сергеевич (серия 7514 номер 491648)</t>
  </si>
  <si>
    <t>Волкова Елена Борисовна (серия 7521 номер 806933)</t>
  </si>
  <si>
    <t>Костенко Кирилл Викторович (серия 7508 номер 290010)</t>
  </si>
  <si>
    <t>Ивлева Татьяна Николаевна (серия 7514 номер 590226)</t>
  </si>
  <si>
    <t>Лебедев Алексей Анатольевич (серия 7503 номер 773408)</t>
  </si>
  <si>
    <t>Кузяпова Танзиля Вакилевна (серия 7509 номер 610399)</t>
  </si>
  <si>
    <t>Чугунов Дмитрий Анатольевич (серия 7521 номер 664666)</t>
  </si>
  <si>
    <t>Беседа Маргарита Александровна (серия 7513 номер 298691)</t>
  </si>
  <si>
    <t>Хайсаров Зуфар Гафарович (серия 7415 номер 888924)</t>
  </si>
  <si>
    <t>Фоминых Мария Евгеньевна (серия 7522 номер 916236)</t>
  </si>
  <si>
    <t>Амирова Эльвира Салаватовна (серия 7510 номер 737727)</t>
  </si>
  <si>
    <t>Мамыкин Константин Геннадьевич (серия 7522 номер 881124)</t>
  </si>
  <si>
    <t>Плаксин Алексей Викторович (серия 7502 номер 943039)</t>
  </si>
  <si>
    <t>Мухорин Василий Владимирович (серия 7504 номер 400094)</t>
  </si>
  <si>
    <t>Достовалова Светлана Владимировна (серия 6518 номер 709193)</t>
  </si>
  <si>
    <t>Голубятникова  Елена Юрьевна (серия 7512 номер 014418)</t>
  </si>
  <si>
    <t>Гамова Светлана Робертовна (серия 7522 номер 937216)</t>
  </si>
  <si>
    <t>Сысков Максим Сергеевич (серия 7501 номер 269412)</t>
  </si>
  <si>
    <t>Никифорова Юлия Радиковна</t>
  </si>
  <si>
    <t>Альмухаметова Гульсум Усмановна (серия 7500 номер 668470)</t>
  </si>
  <si>
    <t>Фадеев Борис Юрьевич (серия 3710 номер 432312)</t>
  </si>
  <si>
    <t>Кандова Нигина Сайнозимовна (серия 7523 номер 137963)</t>
  </si>
  <si>
    <t>Попадьин Константин Юрьевич (серия 7504 номер 599649)</t>
  </si>
  <si>
    <t>Полянский Артем Николаевич (серия 7518 номер 255481)</t>
  </si>
  <si>
    <t>Крылов Андрей Васильевич (серия 7514 номер 462256)</t>
  </si>
  <si>
    <t>Чемпалов Дмитрий Викторович (серия 7519 номер 393496)</t>
  </si>
  <si>
    <t>Минакова Эльвира Наильевна</t>
  </si>
  <si>
    <t>Черепова Светлана Александровна (серия 7520 номер 646020)</t>
  </si>
  <si>
    <t>Беляева Светлана Васильевна (серия 7503 номер 681365)</t>
  </si>
  <si>
    <t>Якимов Вадим Андреевич (серия 7514 номер 614736)</t>
  </si>
  <si>
    <t>Подивилова Виктория Александровна (серия 7522 номер 944293)</t>
  </si>
  <si>
    <t>Угрюмова Елена Борисовна (серия 7516 номер 866172)</t>
  </si>
  <si>
    <t>Юдин Александр Сергеевич (серия 7516 номер 873100)</t>
  </si>
  <si>
    <t>Рябчиков Тимофей Юрьевич (серия 7504 номер 041636)</t>
  </si>
  <si>
    <t>Шрейдер Александр Александрович (серия 7504 номер 417658)</t>
  </si>
  <si>
    <t>Стяжкина Ирина Егоровна (серия 7519 номер 364261)</t>
  </si>
  <si>
    <t>Шадрин Артём Андреевич (серия 7513 номер 370011)</t>
  </si>
  <si>
    <t>Лысых Сергей Юрьевич (серия 7516 номер 868420)</t>
  </si>
  <si>
    <t>Викторов Илья Сергеевич (серия 7510 номер 814609)</t>
  </si>
  <si>
    <t>Шабаев  Александр Анатольевич (серия 7515 номер 636891)</t>
  </si>
  <si>
    <t>Валеева Сафия Хажиахметовна (серия 7500 номер 309508)</t>
  </si>
  <si>
    <t>ИП Целоусов Валерий Леонидович</t>
  </si>
  <si>
    <t>Кудрина Арина Станиславовна (серия 7519 номер 465754)</t>
  </si>
  <si>
    <t>Нестеренко Елена Александровна (серия 7518 номер 064295)</t>
  </si>
  <si>
    <t>Крикунова Светлана Николаевна (серия 7520 номер 631585)</t>
  </si>
  <si>
    <t>Михайлова Нина Анатольевна (серия 7508 номер 225357)</t>
  </si>
  <si>
    <t>Титенкова Юлия Михайловна (серия 7510 номер 821454)</t>
  </si>
  <si>
    <t>Лисицын Владислав Викторович (серия 7519 номер 366956)</t>
  </si>
  <si>
    <t>Хуснутдинова Лидия Валеевна (серия 7510 номер 905265)</t>
  </si>
  <si>
    <t>Садыкова  Лилия  Жаудатовна (серия 7516 номер 857083)</t>
  </si>
  <si>
    <t>Бирюкова Татьяна Александровна (серия 7510 номер 858428)</t>
  </si>
  <si>
    <t>Вашин Ян Михайлович (серия 7513 номер 281893)</t>
  </si>
  <si>
    <t>Фомина Надежда Александровна (серия 7514 номер 469521)</t>
  </si>
  <si>
    <t>Цаплина Софья Николаевна (серия 7505 номер 982212)</t>
  </si>
  <si>
    <t>Скоробогатов Игорь Владиславович (серия 7507 номер 144752)</t>
  </si>
  <si>
    <t>Мухаметшин Тимур Рустамович (серия 7519 номер 354548)</t>
  </si>
  <si>
    <t>Инчаков  Кирилл  Алексеевич (серия 7504 номер 068677)</t>
  </si>
  <si>
    <t>Братухин Денис Андреевич (серия 7512 номер 161725)</t>
  </si>
  <si>
    <t>Майоров Андрей Владимирович (серия 7521 номер 736384)</t>
  </si>
  <si>
    <t>Африкян Ирина Валерьевна (серия 7512 номер 075129)</t>
  </si>
  <si>
    <t>Кожокин Сергей Иванович (серия 7514 номер 487508)</t>
  </si>
  <si>
    <t>Плотицына Людмила Анатольевна (серия 7512 номер 067856)</t>
  </si>
  <si>
    <t>Пестерева Олеся Викторовна (серия 7519 номер 383661)</t>
  </si>
  <si>
    <t>Галкина Дина Викторовна (серия 7524 номер 262601)</t>
  </si>
  <si>
    <t>Серяк Петр Петрович (серия 7505 номер 884960)</t>
  </si>
  <si>
    <t>Горбачев Николай Владимирович (серия 7513 номер 370885)</t>
  </si>
  <si>
    <t>Трякшина Анастасия Николаевна (серия 7510 номер 865422)</t>
  </si>
  <si>
    <t>Рябов Алексей Аркадьевич (серия 7505 номер 854225)</t>
  </si>
  <si>
    <t>Накарякова Антонина Владимировна (серия 7521 номер 818265)</t>
  </si>
  <si>
    <t>Кашин Сергей Владимирович (серия 7510 номер 813879)</t>
  </si>
  <si>
    <t>Крыхтина  Кристина  Александровна  (серия 7521 номер 693458)</t>
  </si>
  <si>
    <t>Исламитдинов Айвар Гаязович (серия 7509 номер 609494)</t>
  </si>
  <si>
    <t>Шульдешова Ирина Анатольевна (серия 8703 номер 748456)</t>
  </si>
  <si>
    <t>Брюхов  Дмитрий  Александрович  (серия 7515 номер 662829)</t>
  </si>
  <si>
    <t>Колесникова  Наталья  Сергеевна  (серия 7517 номер 998068)</t>
  </si>
  <si>
    <t>Лушников Виктор Анатольевич (серия 7515 номер 768077)</t>
  </si>
  <si>
    <t>Малоземов Александр Анатольевич (серия 7503 номер 562430)</t>
  </si>
  <si>
    <t>Савельева Анна Викторовна (серия 7599 номер 186986)</t>
  </si>
  <si>
    <t>Загидуллин Эдуард Альфредович (серия 7514 номер 567276)</t>
  </si>
  <si>
    <t>Рожков Виталий Сергеевич (серия 7510 номер 802242)</t>
  </si>
  <si>
    <t>Белотелов Александр Сергеевич (серия 7512 номер 139798)</t>
  </si>
  <si>
    <t>Искаков Гаяз Гаитбаевич (серия 7506 номер 035140)</t>
  </si>
  <si>
    <t>Батрутдинов Марат Раисович (серия 7522 номер 915154)</t>
  </si>
  <si>
    <t>Ческидов Петр Дмитриевич (серия 7519 номер 327289)</t>
  </si>
  <si>
    <t>Николаева Марина Николаевна (серия 7516 номер 892108)</t>
  </si>
  <si>
    <t>Козырь Александр Александрович (серия 7512 номер 467157)</t>
  </si>
  <si>
    <t>Гринько Алексей Васильевич (серия 7518 номер 281841)</t>
  </si>
  <si>
    <t>Салмина Ольга Александровна (серия 7505 номер 993870)</t>
  </si>
  <si>
    <t>Дундукова  Наталья Александровна (серия 7516 номер 856651)</t>
  </si>
  <si>
    <t>Карпов Сергей Владимирович (серия 7518 номер 231430)</t>
  </si>
  <si>
    <t>Бадов Максим Александрович (серия 7508 номер 333681)</t>
  </si>
  <si>
    <t>Талапов Артем Николаевич (серия 7510 номер 920374)</t>
  </si>
  <si>
    <t>Иванов Юрий Михайлович (серия 7507 номер 105121)</t>
  </si>
  <si>
    <t>Хасиятуллин Ильгиз Камилович</t>
  </si>
  <si>
    <t>Михайлов Олег Викторович (серия 7522 номер 897949)</t>
  </si>
  <si>
    <t>Стариков Павел Вячеславович (серия 7522 номер 970240)</t>
  </si>
  <si>
    <t>Усачёв Алексей Николаевич (серия 7508 номер 225272)</t>
  </si>
  <si>
    <t>Администрация Катав-Ивановского городского поселения</t>
  </si>
  <si>
    <t>Барыкина Светлана Геннадьевна (серия 7505 номер 769588)</t>
  </si>
  <si>
    <t>Куликова Елена Маратовна (серия 7508 номер 478095)</t>
  </si>
  <si>
    <t>Габсалямова Эльвира  Зайнулловна  (серия 7509 номер 612326)</t>
  </si>
  <si>
    <t>Мусина Эльмира Наилевна (серия 7503 номер 949820)</t>
  </si>
  <si>
    <t>Рыбакова Татьяна Геннадьевна (серия 7518 номер 312202)</t>
  </si>
  <si>
    <t>Овчинников Юрий Владимирович (серия 7513 номер 394158)</t>
  </si>
  <si>
    <t>Клюшина Ольга Владимировна (серия 7518 номер 275894)</t>
  </si>
  <si>
    <t>Буравцов Дмитрий Леонидович (серия 7524 номер 113581)</t>
  </si>
  <si>
    <t>Глод Валерия Васильевна (серия 7523 номер 195716)</t>
  </si>
  <si>
    <t>Ретивых Радик Хасанович (серия 7513 номер 307726)</t>
  </si>
  <si>
    <t>Ивина Валерия Александровна (серия 7507 номер 101860)</t>
  </si>
  <si>
    <t>Брезгулевский Андрей Александрович (серия 7504 номер 267053)</t>
  </si>
  <si>
    <t>Смородина Юлия Вячеславовна (серия 7519 номер 381099)</t>
  </si>
  <si>
    <t>Соловьев  Игорь Николаевич (серия 7504 номер 534946)</t>
  </si>
  <si>
    <t>Речкин Евгений Викторович (серия 7517 номер 977969)</t>
  </si>
  <si>
    <t>Давыдик Сергей Алексеевич (серия 7507 номер 186893)</t>
  </si>
  <si>
    <t>Евстигнеев Алексей Иванович</t>
  </si>
  <si>
    <t>Савенко Сергей Владимирович (серия 7522 номер 983852)</t>
  </si>
  <si>
    <t>Николаев Сергей Юрьевич (серия 7515 номер 747214)</t>
  </si>
  <si>
    <t>Можаева Елена  Владимировна (серия 7508 номер 258561)</t>
  </si>
  <si>
    <t>Калабугина Танзиля  (серия 7504 номер 041084)</t>
  </si>
  <si>
    <t>Матросова Анастасия Валерьевна</t>
  </si>
  <si>
    <t>Фаизов Рустам Узбекович (серия 7513 номер 268172)</t>
  </si>
  <si>
    <t>Файрузов Гайфулла Абдулхакович (серия 7502 номер 871714)</t>
  </si>
  <si>
    <t>Бурдо Наталья Алексеевна (серия 7520 номер 551814)</t>
  </si>
  <si>
    <t>Долгова Татьяна Евгеньевна (серия 7513 номер 286556)</t>
  </si>
  <si>
    <t>Маркин Сергей Григорьевич (серия 7507 номер 126435)</t>
  </si>
  <si>
    <t>Гавриш Яна Михайловна (серия 7524 номер 215023)</t>
  </si>
  <si>
    <t>Даутов Равиль Талгатович (серия 7505 номер 997612)</t>
  </si>
  <si>
    <t>Фадеева Ольга Сергеевна (серия 7504 номер 016796)</t>
  </si>
  <si>
    <t>Пузакова  Татьяна  Евгеньевна  (серия 7521 номер 711633)</t>
  </si>
  <si>
    <t>Лаптев Максим Валерьевич (серия 7523 номер 035625)</t>
  </si>
  <si>
    <t>Юкаева Елена Ивановна (серия 7505 номер 635057)</t>
  </si>
  <si>
    <t>Минеев Евгений Васильевич (серия 7511 номер 932500)</t>
  </si>
  <si>
    <t>Кузьмин Михаил Васильевич (серия 7505 номер 998186)</t>
  </si>
  <si>
    <t>Гронская Анастасия Вячеславовна (серия 7514 номер 595063)</t>
  </si>
  <si>
    <t>Тросиненко  Юлия Анатольевна (серия 7520 номер 579561)</t>
  </si>
  <si>
    <t>Куприянов  Алексей Викторович (серия 7509 номер 497933)</t>
  </si>
  <si>
    <t>Фаттахов Руслан Радмирович (серия 7515 номер 732205)</t>
  </si>
  <si>
    <t>Климина Наталья Юрьевна (серия 7520 номер 593431)</t>
  </si>
  <si>
    <t>Копьёва Людмила Исааковна (серия 7500 номер 894699)</t>
  </si>
  <si>
    <t>МКУ "Муниципальное учреждение "Администрация Бишкильского сельского поселения""</t>
  </si>
  <si>
    <t>Исаев Роман Фаритович (серия 7505 номер 640472)</t>
  </si>
  <si>
    <t>Хасанов Мансур Мухаррямович (серия 7514 номер 474756)</t>
  </si>
  <si>
    <t>Кудряшов Олег Александрович (серия 7504 номер 423401)</t>
  </si>
  <si>
    <t>Якушечкин Антон Николаевич (серия 7522 номер 859045)</t>
  </si>
  <si>
    <t>ИП Шулаиа Лиана Тарасовна</t>
  </si>
  <si>
    <t>Дустмуратова Зулайхо Абдуманановна (серия 7523 номер 142273)</t>
  </si>
  <si>
    <t>Ахметов Айрат Рамильевич (серия 7513 номер 301635)</t>
  </si>
  <si>
    <t>Усольцева Елена Дмитриевна (серия 7509 номер 563730)</t>
  </si>
  <si>
    <t>Большаков Александр Юрьевич (серия 7599 номер 178751)</t>
  </si>
  <si>
    <t>Назарова Анастасия Сергеевна (серия 7518 номер 036929)</t>
  </si>
  <si>
    <t>Сак Илья Евгеньевич (серия 7500 номер 933326)</t>
  </si>
  <si>
    <t>Тимакова Наталья Петровна (серия 7504 номер 218398)</t>
  </si>
  <si>
    <t>Белова Раиса Федоровна (серия 7518 номер 050972)</t>
  </si>
  <si>
    <t>Шеренгова Ираида Анатольевна (серия 7508 номер 453115)</t>
  </si>
  <si>
    <t>Блинов Сергей Владимирович (серия 7513 номер 278663)</t>
  </si>
  <si>
    <t>Часова Елена  Андреевна  (серия 7519 номер 343082)</t>
  </si>
  <si>
    <t>Габитова  Рамиля Гумаровна (серия 7504 номер 205319)</t>
  </si>
  <si>
    <t>Дворницын Андрей Викторович (серия 7503 номер 326624)</t>
  </si>
  <si>
    <t>Юрчук Станислав Андреевич (серия 7506 номер 027535)</t>
  </si>
  <si>
    <t>Мумджан Артур Гургенович (серия 7515 номер 668103)</t>
  </si>
  <si>
    <t>Галеева Людмила Михайловна (серия 7513 номер 436994)</t>
  </si>
  <si>
    <t>Лучин Николай Сергеевич (серия 7503 номер 678173)</t>
  </si>
  <si>
    <t>Денисова Ирина Геннадьевна (серия 7509 номер 641897)</t>
  </si>
  <si>
    <t>Мухарамов Фаниль Камилович (серия 7508 номер 296226)</t>
  </si>
  <si>
    <t>Сенькин Михаил Николаевич (серия 4723 номер 815754)</t>
  </si>
  <si>
    <t>Бурмистрова Нина Васильевна (серия 7512 номер 076715)</t>
  </si>
  <si>
    <t>Бакиевич Татьяна Петровна (серия 7521 номер 825920)</t>
  </si>
  <si>
    <t>Михайлов Александр Сергеевич (серия 7513 номер 393152)</t>
  </si>
  <si>
    <t>Сатыбалдина Олеся Дамировна (серия 7519 номер 336359)</t>
  </si>
  <si>
    <t>Шефер Наталья Ивановна (серия 7505 номер 898106)</t>
  </si>
  <si>
    <t>Чепурных Богдан Михайлович (серия 7512 номер 237112)</t>
  </si>
  <si>
    <t>Араловец Александр Сергеевич (серия 7504 номер 016350)</t>
  </si>
  <si>
    <t>Новикова Яна Анатольевна (серия 7510 номер 747046)</t>
  </si>
  <si>
    <t>Ксенофонтов Олег Сергеевич (серия 7519 номер 428037)</t>
  </si>
  <si>
    <t>Калашникова Юлия Александровна (серия 7503 номер 291140)</t>
  </si>
  <si>
    <t>Драчёв Егор Алексеевич (серия 7518 номер 199004)</t>
  </si>
  <si>
    <t>Рудой Владислав Евгеньевич (серия 7521 номер 727461)</t>
  </si>
  <si>
    <t>Присягин Денис Владимирович (серия 7505 номер 973057)</t>
  </si>
  <si>
    <t>Петров Анатолий Анатольевич (серия 7514 номер 579536)</t>
  </si>
  <si>
    <t>Сабиров Ринат Рустамович (серия 7509 номер 523186)</t>
  </si>
  <si>
    <t>Фомин Андрей Алексеевич (серия 7518 номер 202191)</t>
  </si>
  <si>
    <t>Чеснокова Анна Валерьевна (серия 7503 номер 922503)</t>
  </si>
  <si>
    <t>Петров Виталий Игоревич (серия 6516 номер 266956)</t>
  </si>
  <si>
    <t>Павленко Ольга Романовна  (серия 4518 номер 440441)</t>
  </si>
  <si>
    <t>Лобанов Павел Владимирович (серия 7509 номер 539575)</t>
  </si>
  <si>
    <t>Кирюшкин Андрей Владимирович (серия 7509 номер 714629)</t>
  </si>
  <si>
    <t>Никулин Дмитрий Анатольевич (серия 3223 номер 582411)</t>
  </si>
  <si>
    <t>Юнусов Алексей Ахмажанович (серия 7505 номер 834589)</t>
  </si>
  <si>
    <t>Хабибулин  Марат Варисович (серия 7509 номер 679958)</t>
  </si>
  <si>
    <t>Фаттахова Дарья МИХАЙЛОВНА</t>
  </si>
  <si>
    <t>Горностаев Владимир Валерьевич</t>
  </si>
  <si>
    <t>Ивлев Вадим Евгеньевич (серия 7518 номер 217601)</t>
  </si>
  <si>
    <t>Шанина Любовь Ивановна (серия 7507 номер 094779)</t>
  </si>
  <si>
    <t>Гавриляк Ярослав Васильевич (серия 7515 номер 657973)</t>
  </si>
  <si>
    <t>Бобыкина Татьяна Ивановна (серия 7502 номер 557355)</t>
  </si>
  <si>
    <t>Цыняка Татьяна Александровна (серия 7516 номер 835605)</t>
  </si>
  <si>
    <t>Курбатов Егор Александрович (серия 7501 номер 257441)</t>
  </si>
  <si>
    <t>Беспятов Станислав Сергеевич  (серия 8107 номер 166475)</t>
  </si>
  <si>
    <t>Ишекова Анастасия Григорьевна (серия 7522 номер 923451)</t>
  </si>
  <si>
    <t>Врублевский Александр Валерьевич (серия 7504 номер 274002)</t>
  </si>
  <si>
    <t>Сметанкина Ольга Юрьевна (серия 7508 номер 270294)</t>
  </si>
  <si>
    <t>Мухамедов Зинур Салаватович (серия 7519 номер 405227)</t>
  </si>
  <si>
    <t>Баюмов Гусман Юсупович (серия 7507 номер 152309)</t>
  </si>
  <si>
    <t>Цветкова Индира Рафиковна (серия 7516 номер 920588)</t>
  </si>
  <si>
    <t>Шарнина Римма Александровна (серия 7511 номер 958403)</t>
  </si>
  <si>
    <t>Баймурзин Рамис Камилович (серия 7509 номер 655264)</t>
  </si>
  <si>
    <t>Гоголев Константин Сергеевич (серия 7508 номер 414700)</t>
  </si>
  <si>
    <t>Сучилин Эдуард Дмитриевич (серия 7522 номер 996115)</t>
  </si>
  <si>
    <t>Пашнина Дарья Владимировна (серия 7508 номер 335363)</t>
  </si>
  <si>
    <t>Короткова Мария Александровна (серия 7520 номер 622882)</t>
  </si>
  <si>
    <t>Жидкова Анна Сергеевна (серия 7599 номер 165036)</t>
  </si>
  <si>
    <t>Рылова Светлана Александровна (серия 7522 номер 977932)</t>
  </si>
  <si>
    <t>Поспеева Ольга Михайловна (серия 7512 номер 014228)</t>
  </si>
  <si>
    <t>Долинин Алексей Васильевич (серия 7521 номер 746375)</t>
  </si>
  <si>
    <t>Русланов Игорь Анатольевич (серия 7518 номер 037833)</t>
  </si>
  <si>
    <t>Тихомиров Михаил Альбертович (серия 75 13 номер 431435)</t>
  </si>
  <si>
    <t>Леонова Наталья Викторовна (серия 7507 номер 146003)</t>
  </si>
  <si>
    <t>ИП Абгарян Карине Рубеновна</t>
  </si>
  <si>
    <t>Попов Сергей Андреевич (серия 5414 номер 338235)</t>
  </si>
  <si>
    <t>Такиуллин Марат Калимуллович (серия 7503 номер 294195)</t>
  </si>
  <si>
    <t>Захарова Анна Владимировна</t>
  </si>
  <si>
    <t>Каплина Елена Викторовна (серия 7510 номер 892285)</t>
  </si>
  <si>
    <t>Артемьева Юлия Сергеевна (серия 7509 номер 544400)</t>
  </si>
  <si>
    <t>Пылаев Максим Андреевич (серия 7514 номер 447913)</t>
  </si>
  <si>
    <t>Рагимова Севил  Исфендияр кызы (серия 7508 номер 247006)</t>
  </si>
  <si>
    <t>Кошелев  Данил Сергеевич (серия 7520 номер 575257)</t>
  </si>
  <si>
    <t>Рыбгаген Николай Александрович (серия 7503 номер 659164)</t>
  </si>
  <si>
    <t>Филотенкова Анна Анатольевна (серия 7518 номер 130528)</t>
  </si>
  <si>
    <t>Фризен Никита Егорович (серия 7518 номер 062432)</t>
  </si>
  <si>
    <t>Глухих Максим Дмитриевич (серия 7512 номер 137936)</t>
  </si>
  <si>
    <t>Фарафонов Виталий Александрович (серия 7504 номер 256907)</t>
  </si>
  <si>
    <t>Беляев Николай Владимирович (серия 7515 номер 743472)</t>
  </si>
  <si>
    <t>Зенкова Марина Валерьевна  (серия 6518 номер 762234)</t>
  </si>
  <si>
    <t>Стариков Никита Владиславович (серия 7514 номер 472384)</t>
  </si>
  <si>
    <t>Максимова Наталья Викторовна (серия 6116 номер 976311)</t>
  </si>
  <si>
    <t>Алаева Александра Игоревна (серия 7523 номер 111007)</t>
  </si>
  <si>
    <t>Джурабоев Сулаймонджон Джурабоевич (серия 2921 номер 059965)</t>
  </si>
  <si>
    <t>Вальшин Назар Надимович (серия 7515 номер 716587)</t>
  </si>
  <si>
    <t>Касьянов Алексей Сергеевич (серия 4402 номер 155563)</t>
  </si>
  <si>
    <t>Косулина Александра Николаевна (серия 7519 номер 376739)</t>
  </si>
  <si>
    <t>Шахмухаметова Лютсия Хурматулловна (серия 7520 номер 610735)</t>
  </si>
  <si>
    <t>Носков Андрей Юрьевич (серия 7514 номер 497266)</t>
  </si>
  <si>
    <t>Ленц Лилия Рафкатовна (серия 7523 номер 139056)</t>
  </si>
  <si>
    <t>Хоруга Яна Владимировна (серия 7523 номер 032542)</t>
  </si>
  <si>
    <t>Спицын Артем Александрович (серия 7503 номер 117217)</t>
  </si>
  <si>
    <t>Малмыгина Альбина Файзуловна</t>
  </si>
  <si>
    <t>ИП Механошин Сергей Васильевич</t>
  </si>
  <si>
    <t>Афанасова Наталья  Михайловна  (серия 7523 номер 133614)</t>
  </si>
  <si>
    <t>Маломыжев Антон Сергеевич (серия 7112 номер 992137)</t>
  </si>
  <si>
    <t>Лунева Надежда Андреевна (серия 7518 номер 114096)</t>
  </si>
  <si>
    <t>Дмитриева Марина Викторовна (серия 3705 номер 073135)</t>
  </si>
  <si>
    <t>Бугаенко  Владимир Витальевич (серия 7522 номер 908635)</t>
  </si>
  <si>
    <t>Булатов Александр Юрьевич (серия 7514 номер 462106)</t>
  </si>
  <si>
    <t>Минеев Дмитрий Владимирович (серия 7503 номер 587744)</t>
  </si>
  <si>
    <t>ИП Баймаков Игорь Юрьевич</t>
  </si>
  <si>
    <t>Клявлин Никита Николаевич (серия 7512 номер 246308)</t>
  </si>
  <si>
    <t>Стекачева Ольга Евгеньевна</t>
  </si>
  <si>
    <t>Шукшин Александр Владимирович (серия 7507 номер 213491)</t>
  </si>
  <si>
    <t>Абдулина Юлия Вячеславовна (серия 7518 номер 018225)</t>
  </si>
  <si>
    <t>Понамарев  Евгений Сергеевич (серия 7522 номер 987156)</t>
  </si>
  <si>
    <t>Медведок Вадим Вячеславович (серия 7518 номер 210880)</t>
  </si>
  <si>
    <t>Чулкова Екатерина Аликовна (серия 7512 номер 212223)</t>
  </si>
  <si>
    <t>Соловьёва Елена Михайловна (серия 7505 номер 737888)</t>
  </si>
  <si>
    <t>Кузнецов Владимир Алексеевич (серия 7510 номер 779252)</t>
  </si>
  <si>
    <t>Игошкина Екатерина Сергеевна (серия 7514 номер 521088)</t>
  </si>
  <si>
    <t>Магафурова Зульхиза Валеевна (серия 7503 номер 261455)</t>
  </si>
  <si>
    <t>Немков Георгий Михайлович (серия 3713 номер 550090)</t>
  </si>
  <si>
    <t>Шахметова Юлия Рашитовна (серия 7504 номер 306951)</t>
  </si>
  <si>
    <t>Тараканов Егор Васильевич (серия 7521 номер 777716)</t>
  </si>
  <si>
    <t>ИП Логинов Георгий Борисович</t>
  </si>
  <si>
    <t>Сорокина Ирина Викторовна (серия 7509 номер 582686)</t>
  </si>
  <si>
    <t>Мухаметзянова  Анжела Рустамовна (серия 7512 номер 139436)</t>
  </si>
  <si>
    <t>Солодилова Марина Геннадьевна (серия 5315 номер 594119)</t>
  </si>
  <si>
    <t>Мужагитдинов Нургалей Тимергалеевич (серия 7510 номер 811188)</t>
  </si>
  <si>
    <t>Жульмухаметов Арман Куанышевич (серия 8010 номер 028000)</t>
  </si>
  <si>
    <t>Смок Анна Викторовна (серия 7510 номер 732500)</t>
  </si>
  <si>
    <t>Киселев Владимир Сергеевич (серия 7507 номер 096252)</t>
  </si>
  <si>
    <t>Анипчук Александр Викторович (серия 4523 номер 660083)</t>
  </si>
  <si>
    <t>Архипова Наталья Владимировна (серия 7522 номер 844588)</t>
  </si>
  <si>
    <t>Камайкина Юлия Александровна (серия 7521 номер 776880)</t>
  </si>
  <si>
    <t>Ахатов Азат  Рафалович  (серия 7508 номер 399218)</t>
  </si>
  <si>
    <t>Вдовина Александра Валерьевна</t>
  </si>
  <si>
    <t>Быков  Николай Алексеевич (серия 7506 номер 000719)</t>
  </si>
  <si>
    <t>Рыбак Григорий Александрович (серия 7524 номер 257484)</t>
  </si>
  <si>
    <t>Хасанова Инна Данисовна (серия 7512 номер 060868)</t>
  </si>
  <si>
    <t>Курбанова Анастасия Михайловна (серия 7519 номер 388424)</t>
  </si>
  <si>
    <t>ФИШЛЕР  Владимир Александрович (серия 7503 номер 303550)</t>
  </si>
  <si>
    <t>Серажитдинова Юлия Фирусовна (серия 7518 номер 143662)</t>
  </si>
  <si>
    <t>Хадыкина Светлана Андреевна (серия 7514 номер 593246)</t>
  </si>
  <si>
    <t>Величкова Юлия Дмитриевна (серия  номер )</t>
  </si>
  <si>
    <t>Ершова Светлана Дмитриевна (серия 7513 номер 390393)</t>
  </si>
  <si>
    <t>Сафарова Рамиля Тимербулатовна (серия 7515 номер 643523)</t>
  </si>
  <si>
    <t>Горшенина Оксана Фаритовна (серия 7507 номер 061457)</t>
  </si>
  <si>
    <t>Карпов Александр Афанасьевич</t>
  </si>
  <si>
    <t>СЕМЁНОВА АЛЁНА ПАВЛОВНА (серия 7519 номер 494183)</t>
  </si>
  <si>
    <t>Шафоатов Шамсулло Умарович (серия 7514 номер 506166)</t>
  </si>
  <si>
    <t>ООО "Общество с ограниченной ответственностью Рыбозавод "Балык""</t>
  </si>
  <si>
    <t>Маркин Игорь Сергеевич (серия 7514 номер 520175)</t>
  </si>
  <si>
    <t>Шаимов Дим Фархитдинович (серия 7523 номер 179570)</t>
  </si>
  <si>
    <t>Пистер Дмитрий Николаевич (серия 7500 номер 391636)</t>
  </si>
  <si>
    <t>Кожин  Александр Иванович (серия 7519 номер 444855)</t>
  </si>
  <si>
    <t>Зуев Денис Сергеевич (серия 7501 номер 264287)</t>
  </si>
  <si>
    <t>Тепляков Дмитрий Валерьевич (серия 7512 номер 041743)</t>
  </si>
  <si>
    <t>Пшонко Андрей Владимирович (серия 7521 номер 746501)</t>
  </si>
  <si>
    <t>Исмаилова Ирина Григорьевна (серия 3710 номер 420652)</t>
  </si>
  <si>
    <t>Круглова Галина Николаевна  (серия 7523 номер 082897)</t>
  </si>
  <si>
    <t>Дубровина Валентина Афонасьевна (серия 7500 номер 723156)</t>
  </si>
  <si>
    <t>Родионова Наталья Анатольевна (серия 7513 номер 371082)</t>
  </si>
  <si>
    <t>Васильева Инна Юрьевна (серия 7521 номер 717709)</t>
  </si>
  <si>
    <t>Фадеев Валентин Александрович (серия 7504 номер 399278)</t>
  </si>
  <si>
    <t>Магафуров  Фаниль  Ринатович (серия 7506 номер 019736)</t>
  </si>
  <si>
    <t>Тимофеева Елена Викторовна (серия 7523 номер 118120)</t>
  </si>
  <si>
    <t>Денисова Лариса Петровна (серия 7512 номер 016940)</t>
  </si>
  <si>
    <t>Шепеля Элина Александровна (серия 7519 номер 412852)</t>
  </si>
  <si>
    <t>Патлусов  Дмитрий Игоревич (серия 7507 номер 131650)</t>
  </si>
  <si>
    <t>Шалик Евгений Олегович (серия 7503 номер 968140)</t>
  </si>
  <si>
    <t>Раупов Гумарь Османович (серия 7515 номер 682738)</t>
  </si>
  <si>
    <t>Пономарев  Станислав Валерьевич  (серия 7518 номер 184400)</t>
  </si>
  <si>
    <t>Спирин Илья Евгеньевич  (серия 7515 номер 735348)</t>
  </si>
  <si>
    <t>Приданникова Валерия Андриановна (серия 7521 номер 804302)</t>
  </si>
  <si>
    <t>Минаев Андрей Владимирович  (серия 7519 номер 375785)</t>
  </si>
  <si>
    <t>Первухин Константин Иванович</t>
  </si>
  <si>
    <t>Насырова Разина Рафигатовна (серия 7504 номер 177630)</t>
  </si>
  <si>
    <t>Смолин Андрей Анатольевич (серия 7513 номер 298767)</t>
  </si>
  <si>
    <t>Заплатин Александр Павлович (серия 7502 номер 702274)</t>
  </si>
  <si>
    <t>Мячков Кирилл Юрьевич (серия 7512 номер 014155)</t>
  </si>
  <si>
    <t>Малофеев Михаил Александрович (серия 7508 номер 229787)</t>
  </si>
  <si>
    <t>Ирхужин Ринат Салимжанович (серия 7523 номер 109145)</t>
  </si>
  <si>
    <t>Сорокин Артем Юрьевич (серия 7508 номер 299313)</t>
  </si>
  <si>
    <t>Воронина Екатерина Юрьевна (серия 7509 номер 662412)</t>
  </si>
  <si>
    <t>Гильмутдинов Ильдар Минтагирович (серия 7514 номер 585291)</t>
  </si>
  <si>
    <t>ШАЙХИЕВ ДАМИР САГИТОВИЧ (серия 7523 номер 031956)</t>
  </si>
  <si>
    <t>Сунарсин Дмитрий Ильшатович (серия 7513 номер 385090)</t>
  </si>
  <si>
    <t>Паршукова Анастасия Ивановна (серия 7507 номер 150522)</t>
  </si>
  <si>
    <t>Щеколдин Андрей Александрович (серия 7503 номер 947073)</t>
  </si>
  <si>
    <t>Гордеев Роман Юрьевич (серия 7519 номер 487425)</t>
  </si>
  <si>
    <t>Казымов Алексей Александрович  (серия 7504 номер 169925)</t>
  </si>
  <si>
    <t>Солодилова  Дина Юрьевна (серия 0714 номер 924259)</t>
  </si>
  <si>
    <t>Шамоян Лейла Азизовна (серия 7504 номер 558701)</t>
  </si>
  <si>
    <t>ИП Комиссаров Андрей Анатольевич</t>
  </si>
  <si>
    <t>Гильманов Данил Ильгизарович (серия 7518 номер 026817)</t>
  </si>
  <si>
    <t>ДВОРЯШИН Денис Александрович (серия 7508 номер 417075)</t>
  </si>
  <si>
    <t>Петухов Анатолий Сергеевич (серия 7504 номер 423959)</t>
  </si>
  <si>
    <t>Мулвалеева  Гульбану Минхажевна (серия 7510 номер 844474)</t>
  </si>
  <si>
    <t>Модебадзе Елена Алексеевна (серия 7522 номер 914801)</t>
  </si>
  <si>
    <t>Макурин Анатолий Валерьевич (серия 7520 номер 567036)</t>
  </si>
  <si>
    <t>Карнаухов Кирилл Андреевич (серия 7518 номер 090156)</t>
  </si>
  <si>
    <t>Быков Максим Александрович (серия 7524 номер 003828)</t>
  </si>
  <si>
    <t>Стрижов Артем Николаевич (серия 7508 номер 274644)</t>
  </si>
  <si>
    <t>Воронько Евгений Игоревич (серия 7521 номер 739431)</t>
  </si>
  <si>
    <t>Серов Андрей Викторович (серия 7503 номер 771467)</t>
  </si>
  <si>
    <t>Лопатин Александр Васильевич (серия 7521 номер 721651)</t>
  </si>
  <si>
    <t>Артамонова Елизавета Вадимовна (серия 7522 номер 848429)</t>
  </si>
  <si>
    <t>Ермухаметов Баялы Тулубаевич (серия 7504 номер 097087)</t>
  </si>
  <si>
    <t>Захарова Олеся Николаевна (серия 7522 номер 928439)</t>
  </si>
  <si>
    <t>Мартазов Анатолий Николаевич (серия 7522 номер 839278)</t>
  </si>
  <si>
    <t>Буртаева Екатерина  Сергеевна  (серия 7518 номер 241457)</t>
  </si>
  <si>
    <t>Зиновьев Игорь Витальевич (серия 7508 номер 268324)</t>
  </si>
  <si>
    <t>Камалов Валерий Рувкатович (серия 7511 номер 969321)</t>
  </si>
  <si>
    <t>Варакина Ирина Алексеевна (серия 7505 номер 651320)</t>
  </si>
  <si>
    <t>Кучина Анна Евгеньевна (серия 7520 номер 641311)</t>
  </si>
  <si>
    <t>Мансуров Вадим Филаретович (серия 7510 номер 857417)</t>
  </si>
  <si>
    <t>Кнутарева Екатерина Александровна (серия 7504 номер 389484)</t>
  </si>
  <si>
    <t>Шарыпова Екатерина Игоревна (серия 7512 номер 144077)</t>
  </si>
  <si>
    <t>Юсупов Йулдошбек Гафурович (серия 7512 номер 046804)</t>
  </si>
  <si>
    <t>Окунев Геннадий Алексеевич (серия 7502 номер 864791)</t>
  </si>
  <si>
    <t>Лямин Дмитрий Сергеевич (серия 5311 номер 129639)</t>
  </si>
  <si>
    <t>Билалова Заря Гафаровна (серия 7503 номер 149176)</t>
  </si>
  <si>
    <t>Потапов Борис Михайлович (серия 7516 номер 885600)</t>
  </si>
  <si>
    <t>Гареев Сергей Римович (серия 7513 номер 374014)</t>
  </si>
  <si>
    <t>Савёлова Ольга Александровна (серия 4708 номер 167745)</t>
  </si>
  <si>
    <t>Тарасов Валерий Владимирович (серия 7522 номер 857606)</t>
  </si>
  <si>
    <t>Чурина Екатерина Александровна (серия 7508 номер 355003)</t>
  </si>
  <si>
    <t>Гатауллина Мария Александровна (серия 7524 номер 214000)</t>
  </si>
  <si>
    <t>Андрюкова Анастасия Сергеевна (серия 7508 номер 346420)</t>
  </si>
  <si>
    <t>Калинин Евгений Михайлович (серия 7510 номер 910793)</t>
  </si>
  <si>
    <t>Желтова Екатерина Александровна (серия 7510 номер 782770)</t>
  </si>
  <si>
    <t>Кульков Денис Борисович (серия 7504 номер 401011)</t>
  </si>
  <si>
    <t>Игуменщев Сергей Васильевич  (серия 7513 номер 388515)</t>
  </si>
  <si>
    <t>Седых Екатерина  Шамильевна (серия 7519 номер 391204)</t>
  </si>
  <si>
    <t>Лукьянов Евгений Сергеевич (серия 7523 номер 080062)</t>
  </si>
  <si>
    <t>Васильев Сергей Юрьевич (серия 7522 номер 985661)</t>
  </si>
  <si>
    <t>Альмухаметов Нурлан Казбекович (серия 7514 номер 453974)</t>
  </si>
  <si>
    <t>Дашдамиров Вафадар Тафтыхович (серия 7522 номер 870673)</t>
  </si>
  <si>
    <t>Мехренин Владимир Александрович</t>
  </si>
  <si>
    <t>Пронин Сергей Николаевич (серия 7518 номер 138789)</t>
  </si>
  <si>
    <t>Коновалов Андрей Егорович (серия 7516 номер 811681)</t>
  </si>
  <si>
    <t>Артёмова Галина Викторовна (серия 7510 номер 885242)</t>
  </si>
  <si>
    <t>Дубынин Юрий Александрович (серия 7505 номер 940361)</t>
  </si>
  <si>
    <t>Уютов Дмитрий Олегович (серия 7510 номер 463566)</t>
  </si>
  <si>
    <t>Левченко Ирина Анатольевна (серия 7509 номер 600691)</t>
  </si>
  <si>
    <t>Кузнецов Владимир Михайлович (серия 7512 номер 066293)</t>
  </si>
  <si>
    <t>Лаврентьева Ирина Викторовна (серия 7503 номер 053522)</t>
  </si>
  <si>
    <t>Кашина Арина Дмитриевна (серия 7523 номер 076544)</t>
  </si>
  <si>
    <t>Макарова Лидия Владимировна</t>
  </si>
  <si>
    <t>Ханьжин Виталий Витальевич (серия 7520 номер 650145)</t>
  </si>
  <si>
    <t>Федорченко  Денис Сергеевич (серия 7519 номер 357939)</t>
  </si>
  <si>
    <t>Козочкин Николай Васильевич (серия 0402 номер 420109)</t>
  </si>
  <si>
    <t>Рогожкин Александр Игоревич (серия 7513 номер 305267)</t>
  </si>
  <si>
    <t>Рожков Евгений  Игоревич  (серия 7116 номер 253840)</t>
  </si>
  <si>
    <t>Хисматова Ольга Анатольевна</t>
  </si>
  <si>
    <t>Попцова Ирина Александровна (серия 7515 номер 683180)</t>
  </si>
  <si>
    <t>Павлова Людмила Дмитриевна (серия 7501 номер 083910)</t>
  </si>
  <si>
    <t>Ермохина  Гульнара Асылбековна (серия 7512 номер 141899)</t>
  </si>
  <si>
    <t>Притчина Екатерина Александровна (серия 7516 номер 856516)</t>
  </si>
  <si>
    <t>Ильиных Илья Николаевич (серия 6522 номер 627441)</t>
  </si>
  <si>
    <t>Карякина Карина Дмитриевна (серия 7518 номер 237663)</t>
  </si>
  <si>
    <t>Ихсанов Замир Лутфуллович (серия 7520 номер 617326)</t>
  </si>
  <si>
    <t>Изюмникова Мария Александровна (серия 7522 номер 842151)</t>
  </si>
  <si>
    <t>Корчагин Руслан Александрович (серия 7514 номер 486826)</t>
  </si>
  <si>
    <t>Чирикаева  Оксана Мухаметшарифовна (серия 7523 номер 014691)</t>
  </si>
  <si>
    <t>Сулейманова Татьяна Михайловна (серия 7500 номер 401585)</t>
  </si>
  <si>
    <t>Ванин Сергей Николаевич (серия 7507 номер 079321)</t>
  </si>
  <si>
    <t>Потрошилин Александр Иванович</t>
  </si>
  <si>
    <t>Волков Алексей Алексеевич (серия 7513 номер 374621)</t>
  </si>
  <si>
    <t>Терехин Сергей Анатольевич  (серия 7522 номер 913131)</t>
  </si>
  <si>
    <t>Килеева Ирина Анатольевна (серия 7513 номер 361540)</t>
  </si>
  <si>
    <t>ИП Куватов Газыбек Авазбекович</t>
  </si>
  <si>
    <t>Коняев Владимир Дмитриевич (серия 7504 номер 255396)</t>
  </si>
  <si>
    <t>Андреева Юлия Александровна (серия 7510 номер 814073)</t>
  </si>
  <si>
    <t>Быстрова  Полина  Максимовна  (серия 7521 номер 754849)</t>
  </si>
  <si>
    <t>Дурандина Наталья Юрьевна (серия 7522 номер 929678)</t>
  </si>
  <si>
    <t>НОВИЧЕНКО АНДРЕЙ СЕРГЕЕВИЧ (серия 7507 номер 083957)</t>
  </si>
  <si>
    <t>Климович Виталий</t>
  </si>
  <si>
    <t>Зайцев Станислав Алексеевич (серия 3703 номер 814572)</t>
  </si>
  <si>
    <t>Бикбулатов Сафуан Маулитович (серия 3711 номер 442486)</t>
  </si>
  <si>
    <t>Шушарин Александр Сергеевич (серия 7509 номер 567644)</t>
  </si>
  <si>
    <t>Кучукова Мавлида Тимергазиевна (серия 7512 номер 226962)</t>
  </si>
  <si>
    <t>Танжарыков Марат Ануарович (серия 7504 номер 269838)</t>
  </si>
  <si>
    <t>СМИРНОВ ВЛАДИМИР ФЕДОРОВИЧ (серия 7519 номер 388359)</t>
  </si>
  <si>
    <t>Халиуллин Ринат Рашитович (серия 7521 номер 706493)</t>
  </si>
  <si>
    <t>Кулахметова Гульдар Агзамовна (серия 6717 номер 646161)</t>
  </si>
  <si>
    <t>ИП Паскевич Дмитрий Владимирович</t>
  </si>
  <si>
    <t>Медведева Наталья Юрьевна (серия 7513 номер 317612)</t>
  </si>
  <si>
    <t>Мясищев Андрей Валерьевич (серия 7514 номер 465232)</t>
  </si>
  <si>
    <t>Бондарев Роман Сергеевич</t>
  </si>
  <si>
    <t>Массалитина Ольга Андреевна (серия 7516 номер 808272)</t>
  </si>
  <si>
    <t>Чувашов Сергей Валерьевич (серия 7519 номер 413929)</t>
  </si>
  <si>
    <t>Казанцев Василий Евгеньевич (серия 7521 номер 718195)</t>
  </si>
  <si>
    <t>Храмова Светлана Владимировна (серия 7518 номер 148830)</t>
  </si>
  <si>
    <t>ООО "Общество с ограниченной ответственностью"Континент""</t>
  </si>
  <si>
    <t>Наумова Лилия Петровна</t>
  </si>
  <si>
    <t>Шейерман Александр Давыдович (серия 7502 номер 429449)</t>
  </si>
  <si>
    <t>Лукановская Елена Викторовна (серия 7520 номер 530526)</t>
  </si>
  <si>
    <t>Червенко Елена Александровна (серия 7508 номер 289361)</t>
  </si>
  <si>
    <t>Трисеева Наталья Сергеевна (серия 7519 номер 318925)</t>
  </si>
  <si>
    <t>Шира Валерий Викторович (серия 7520 номер 613659)</t>
  </si>
  <si>
    <t>Прилуцкая Юлия Леонидовна</t>
  </si>
  <si>
    <t>Жуйкова Татьяна Николаевна (серия 3706 номер 145869)</t>
  </si>
  <si>
    <t>Насырова Анастасия Владимировна (серия IV-ИВ номер 742358)</t>
  </si>
  <si>
    <t>Баймухаметов Олег Зийнатович (серия 7521 номер 705519)</t>
  </si>
  <si>
    <t>Рахимов Равиль Булатович (серия 7516 номер 892978)</t>
  </si>
  <si>
    <t>Аббасалиева Раиса Мисбаховна (серия 7504 номер 221583)</t>
  </si>
  <si>
    <t>ИП Ляпичев Александр Сергеевич</t>
  </si>
  <si>
    <t>Сафин Антон Ринатович (серия 7518 номер 082230)</t>
  </si>
  <si>
    <t>Басов Иван Сергеевич</t>
  </si>
  <si>
    <t>Трофимов Александр Андреевич (серия 7502 номер 370630)</t>
  </si>
  <si>
    <t>Хальзова Римма Сергеевна</t>
  </si>
  <si>
    <t>Твеленёва Светислава Александровна (серия 7522 номер 853182)</t>
  </si>
  <si>
    <t>Бородин Александр Владимирович (серия 7510 номер 351053)</t>
  </si>
  <si>
    <t>Попцов Алексей Владимирович (серия 7515 номер 749896)</t>
  </si>
  <si>
    <t>Фауканурова Рашида Гайнисламовна (серия 7503 номер 154134)</t>
  </si>
  <si>
    <t>Зитева  Елена Александровна (серия 7520 номер 630972)</t>
  </si>
  <si>
    <t>Истомин Игорь Михайлович (серия 7518 номер 119729)</t>
  </si>
  <si>
    <t>Мамедов Илхам Байрамали оглы (серия 7507 номер 179174)</t>
  </si>
  <si>
    <t>Лысенко Леонид Сергеевич (серия 7505 номер 659643)</t>
  </si>
  <si>
    <t>Еремеев Илья Евгеньевич (серия 7513 номер 426451)</t>
  </si>
  <si>
    <t>Осипов Борис Александрович (серия 7505 номер 881024)</t>
  </si>
  <si>
    <t>Чистовский Игорь Анатольевич (серия 6521 номер 442550)</t>
  </si>
  <si>
    <t>Бикбаев Альфред Фаритович (серия 7516 номер 813092)</t>
  </si>
  <si>
    <t>Бабин Сергей Васильевич (серия 75 19 номер 348549)</t>
  </si>
  <si>
    <t>Рахимова Евгения Михайловна (серия 7514 номер 582628)</t>
  </si>
  <si>
    <t>Балахнина Валентина Александровна (серия 7511 номер 971102)</t>
  </si>
  <si>
    <t>Беловол Владислав Валерьевич (серия 7519 номер 479170)</t>
  </si>
  <si>
    <t>Григорьев Георгий Георгиевич (серия 7523 номер 033650)</t>
  </si>
  <si>
    <t>Бахман Виктор Сергеевич (серия 7504 номер 608486)</t>
  </si>
  <si>
    <t>Якупов Кайрат Нурмухаметович (серия 7519 номер 497700)</t>
  </si>
  <si>
    <t>Узелков Михаил Сергеевич (серия 7505 номер 871880)</t>
  </si>
  <si>
    <t>Улинский Дмитрий Иванович</t>
  </si>
  <si>
    <t>Джигкаев Алан Черменович (серия 6708 номер 835090)</t>
  </si>
  <si>
    <t>Крайнова Ольга Михайловна (серия 5819 номер 334463)</t>
  </si>
  <si>
    <t>Администрация Красногорского городского поселения</t>
  </si>
  <si>
    <t>Поляков Евгений Дмитриевич</t>
  </si>
  <si>
    <t>Пустаханова Любовь Алексеевна</t>
  </si>
  <si>
    <t>Савченко Андрей Иванович (серия 7509 номер 569300)</t>
  </si>
  <si>
    <t>Духонин Михаил Валерьевич (серия 7505 номер 950055)</t>
  </si>
  <si>
    <t>Денисова Анастасия Владимировна (серия 7505 номер 880911)</t>
  </si>
  <si>
    <t>Ситкова Татьяна Сергеевна (серия 7510 номер 757992)</t>
  </si>
  <si>
    <t>Зайцев  Евгений Валерьевич (серия 7512 номер 163607)</t>
  </si>
  <si>
    <t>Кувалдина Алена Андреевна (серия 7518 номер 073665)</t>
  </si>
  <si>
    <t>Устименко Анна Сергеевна (серия 7511 номер 940734)</t>
  </si>
  <si>
    <t>Зинтяпов Сафьюлла Гайфулович (серия 7523 номер 179535)</t>
  </si>
  <si>
    <t>Шемета Ирина Александровна (серия 7509 номер 720142)</t>
  </si>
  <si>
    <t>Стрижаков Вячеслав Сергеевич (серия 6009 номер 689659)</t>
  </si>
  <si>
    <t>Чистяков Алексей Андреевич (серия 7508 номер 405073)</t>
  </si>
  <si>
    <t>Иконников Олег Александрович (серия 7520 номер 511144)</t>
  </si>
  <si>
    <t>Ивакин Александр Валерьевич  (серия 7502 номер 485113)</t>
  </si>
  <si>
    <t>Колышев Сергей Владимирович (серия 7513 номер 345233)</t>
  </si>
  <si>
    <t>Рыбин Евгений Игоревич (серия 7518 номер 166589)</t>
  </si>
  <si>
    <t>МКУ "Муниципальное казенное учреждение Кыштымского городского округа "Благоустройство""</t>
  </si>
  <si>
    <t>Рогов Виталий Сергеевич (серия 7509 номер 712480)</t>
  </si>
  <si>
    <t>Олекса Михаил Михайлович (серия 7514 номер 452663)</t>
  </si>
  <si>
    <t>Родионов Борис Михайлович (серия 7502 номер 809136)</t>
  </si>
  <si>
    <t>Давыдова Юлия Алексеевна (серия 7522 номер 900454)</t>
  </si>
  <si>
    <t>Грехова Вера Владимировна (серия 7507 номер 115967)</t>
  </si>
  <si>
    <t>Мазеев Дамир Ихтиандрович (серия 7517 номер 977626)</t>
  </si>
  <si>
    <t>Сулейманова Анжелика  Элгуджевна  (серия 7519 номер 470332)</t>
  </si>
  <si>
    <t>Шевцова Валерия Владимировна (серия 7513 номер 406785)</t>
  </si>
  <si>
    <t>Закирова Юлия Ильсуровна</t>
  </si>
  <si>
    <t>Миков Сергей Михайлович (серия 7513 номер 411848)</t>
  </si>
  <si>
    <t>Юсупова  Юлия  Гатаулловна  (серия 7508 номер 256675)</t>
  </si>
  <si>
    <t>Плотникова  Анна  Андреевна  (серия 7510 номер 770824)</t>
  </si>
  <si>
    <t>Сорокин Константин Александрович (серия 4523 номер 844594)</t>
  </si>
  <si>
    <t>Краевская Елена Ивановна (серия 7512 номер 218505)</t>
  </si>
  <si>
    <t>Скачков Павел Валерьевич (серия 7521 номер 777758)</t>
  </si>
  <si>
    <t>Сунцов Данил Геннадьевич (серия 7519 номер 319542)</t>
  </si>
  <si>
    <t>Максимов Дмитрий Валерьевич (серия 7515 номер 728166)</t>
  </si>
  <si>
    <t>Тышковский Егор Юрьевич (серия 8018 номер 788492)</t>
  </si>
  <si>
    <t>Харитонов Николай  Олегович  (серия 6524 номер 130826)</t>
  </si>
  <si>
    <t>ИП Дементьева Фарида Файзулхаковна</t>
  </si>
  <si>
    <t>Мурзина Лилия Мавлитдиновна (серия 7514 номер 510008)</t>
  </si>
  <si>
    <t>Кадынцев Сергей Александрович (серия 7524 номер 202958)</t>
  </si>
  <si>
    <t>Максимова Мария Готлибовна (серия 7503 номер 877056)</t>
  </si>
  <si>
    <t>Мухаметжанов Равиль Мавлютович (серия 7507 номер 133169)</t>
  </si>
  <si>
    <t>Созыкин Александр Сергеевич (серия 7508 номер 350996)</t>
  </si>
  <si>
    <t>Гончарова Мария Александровна</t>
  </si>
  <si>
    <t>Белаш Юлия Николаевна (серия 7518 номер 089170)</t>
  </si>
  <si>
    <t>Айсина Татьяна Дмитриевна (серия 7504 номер 220112)</t>
  </si>
  <si>
    <t>Макаренко Артём Андреевич</t>
  </si>
  <si>
    <t>Фазылова Гульсира Хасановна (серия 7521 номер 759956)</t>
  </si>
  <si>
    <t>Абдрашитов Шамиль Насипович (серия 7503 номер 843929)</t>
  </si>
  <si>
    <t>Бессонова Ирина Петровна</t>
  </si>
  <si>
    <t>Дерябин Вадим Рифович (серия 7515 номер 755555)</t>
  </si>
  <si>
    <t>Эберт Светлана Александровна (серия 7524 номер 213598)</t>
  </si>
  <si>
    <t>Романова Валентина Александровна (серия 7512 номер 011373)</t>
  </si>
  <si>
    <t>Койва  Елена Васильевна (серия 7502 номер 949273)</t>
  </si>
  <si>
    <t>Крашенинникова Светлана Михайловна (серия 7514 номер 476727)</t>
  </si>
  <si>
    <t>Семенова Татьяна Александровна (серия 7503 номер 035059)</t>
  </si>
  <si>
    <t>Вишневая Татьяна Владимировна (серия 7510 номер 766886)</t>
  </si>
  <si>
    <t>Богатырев Николай Алексеевич</t>
  </si>
  <si>
    <t>Костылева Кристина Ивановна (серия 7520 номер 556931)</t>
  </si>
  <si>
    <t>Наумова Марина Владимировна (серия 7515 номер 779277)</t>
  </si>
  <si>
    <t>Плотников Роман Николаевич (серия 7520 номер 571090)</t>
  </si>
  <si>
    <t>Абдрахманов Артур Жавдатович (серия 7508 номер 336599)</t>
  </si>
  <si>
    <t>Хохрякова Елена Александровна (серия 7523 номер 107347)</t>
  </si>
  <si>
    <t>Набегаев Денис Борисович</t>
  </si>
  <si>
    <t>Кочнев Антон Игоревич (серия 7509 номер 692442)</t>
  </si>
  <si>
    <t>Войтенко Евгения Сергеевна (серия 7513 номер 353019)</t>
  </si>
  <si>
    <t>Кетова Татьяна Борисовна (серия 7514 номер 552044)</t>
  </si>
  <si>
    <t>Ржевский Сергей Викторович (серия 7518 номер 300844)</t>
  </si>
  <si>
    <t>Алибаева Аида Ринадовна (серия 7504 номер 445337)</t>
  </si>
  <si>
    <t>Сельницын Алексей Александрович (серия 7505 номер 740592)</t>
  </si>
  <si>
    <t>Крылов Константин Владимирович (серия 0703 номер 626515)</t>
  </si>
  <si>
    <t>Панова Светлана Михайловна (серия 7502 номер 309068)</t>
  </si>
  <si>
    <t>Шафикова Амина Хуснулловна (серия 7502 номер 686753)</t>
  </si>
  <si>
    <t>Пилецкий Михаил Сергеевич (серия 0914 номер 466699)</t>
  </si>
  <si>
    <t>Хамоян Цагик Григорьевна (серия 7508 номер 291086)</t>
  </si>
  <si>
    <t>Хайдуков Сергей Евгеньевич (серия 75 02 номер 505345)</t>
  </si>
  <si>
    <t>Батуева Екатерина Анатольевна (серия 7509 номер 517744)</t>
  </si>
  <si>
    <t>Галимов Эдуард Шаукатович (серия 6503 номер 791702)</t>
  </si>
  <si>
    <t>Соков  Михаил Вячеславович (серия 7504 номер 131508)</t>
  </si>
  <si>
    <t>Туражанова Раиса Габидулловна (серия 7505 номер 855871)</t>
  </si>
  <si>
    <t>Гедзюк Алексей Васильевич (серия 7504 номер 169371)</t>
  </si>
  <si>
    <t>Стенников Сергей Васильевич (серия 7504 номер 449965)</t>
  </si>
  <si>
    <t>Гордеев Александр Алексеевич (серия 7505 номер 994705)</t>
  </si>
  <si>
    <t>ИП Фазылова  Вилия  Марсовна</t>
  </si>
  <si>
    <t>ИП Алиев Сеймур Илхам Оглы</t>
  </si>
  <si>
    <t>Нурыев  Борис Анисович (серия 8015 номер 180927)</t>
  </si>
  <si>
    <t>Чистякова Инесса Викторовна (серия 7504 номер 329207)</t>
  </si>
  <si>
    <t>Первухин Николай Александрович (серия 7519 номер 415580)</t>
  </si>
  <si>
    <t>Григорьева  Екатерина  Николаевна  (серия 7512 номер 250246)</t>
  </si>
  <si>
    <t>Колиниченко Алексей Алексеевич (серия 7502 номер 975017)</t>
  </si>
  <si>
    <t>ООО "Общество с ограниченной ответственностью фермерское хозяйство «Николаевское»"</t>
  </si>
  <si>
    <t>Храмова Наталья Геннадьевна (серия 7521 номер 760628)</t>
  </si>
  <si>
    <t>Туйчиева Оксана Николаевна (серия 7523 номер 180786)</t>
  </si>
  <si>
    <t>ИП Сесюнина Ольга Александровна</t>
  </si>
  <si>
    <t>Галкин Денис Валерьевич (серия 7510 номер 779366)</t>
  </si>
  <si>
    <t>Гильмияров  Марат Минниахматович (серия 7523 номер 074875)</t>
  </si>
  <si>
    <t>Султанов Александр Викторович (серия 7520 номер 550072)</t>
  </si>
  <si>
    <t>Ермолин Артём Николаевич (серия 6508 номер 351520)</t>
  </si>
  <si>
    <t>Панухник Артем Николаевич (серия 7517 номер 991430)</t>
  </si>
  <si>
    <t>Алабугин Евгений Сергеевич (серия 7505 номер 667915)</t>
  </si>
  <si>
    <t>Булякова Зульфия Шарифулловна (серия 7513 номер 315067)</t>
  </si>
  <si>
    <t>Мастюк Дмитрий Александрович (серия 7515 номер 730081)</t>
  </si>
  <si>
    <t>Валов Валентин Васильевич (серия 7502 номер 510197)</t>
  </si>
  <si>
    <t>Сафарова Роза Кучукбаевна (серия 7509 номер 609616)</t>
  </si>
  <si>
    <t>Семенов Сергей Иванович (серия 7519 номер 374585)</t>
  </si>
  <si>
    <t>Михеев Василий Васильевич</t>
  </si>
  <si>
    <t>Питерсков Антон Алексеевич (серия 7519 номер 328747)</t>
  </si>
  <si>
    <t>Кулишева Людмила Петровна (серия 7514 номер 567352)</t>
  </si>
  <si>
    <t>Макарова Эмма Хуриятовна (серия 3719 номер 797341)</t>
  </si>
  <si>
    <t>Остроухова Ольга Владимировна (серия 7502 номер 490521)</t>
  </si>
  <si>
    <t>Коченда Петр Михайлович (серия 7519 номер 335699)</t>
  </si>
  <si>
    <t>Питерскова Мария Данииловна</t>
  </si>
  <si>
    <t>Павлов Дмитрий Владимирович (серия 7520 номер 657323)</t>
  </si>
  <si>
    <t>ИП Данилов Сергей Алексеевич</t>
  </si>
  <si>
    <t>Фесюн Надежда Егоровна (серия 7504 номер 532437)</t>
  </si>
  <si>
    <t>Шутова Диана Раилевна (серия 7523 номер 006643)</t>
  </si>
  <si>
    <t>Шаранова Венера Раилевна (серия 7518 номер 254254)</t>
  </si>
  <si>
    <t>Алплачин  Наталья Сергеевна (серия 7518 номер 158060)</t>
  </si>
  <si>
    <t>Корнилова Альбина Сафаргалеевна (серия 7523 номер 143538)</t>
  </si>
  <si>
    <t>Трубакова Светлана Сергеевна (серия 7524 номер 244608)</t>
  </si>
  <si>
    <t>Ловягина Наталья Юрьевна</t>
  </si>
  <si>
    <t>Гутевич Михаил Олегович (серия 7523 номер 027714)</t>
  </si>
  <si>
    <t>ИП Бельков Александр Павлович</t>
  </si>
  <si>
    <t>Понкратов Алексей Викторович (серия 7504 номер 302928)</t>
  </si>
  <si>
    <t>Лобко Елена Владимировна (серия 7523 номер 152405)</t>
  </si>
  <si>
    <t>Федорова Наталья Викторовна (серия 7518 номер 142228)</t>
  </si>
  <si>
    <t>Дингес Олег Викторович (серия 7519 номер 460013)</t>
  </si>
  <si>
    <t>Печень Светлана Алексеевна (серия 7521 номер 768525)</t>
  </si>
  <si>
    <t>Литвинов Александр Анатольевич (серия 7515 номер 657322)</t>
  </si>
  <si>
    <t>Пьянкина Инна Сергеевна (серия 7519 номер 365105)</t>
  </si>
  <si>
    <t>ИП Баталов Павел Александрович</t>
  </si>
  <si>
    <t>Лукманов Владислав Фуатович  (серия 7505 номер 806757)</t>
  </si>
  <si>
    <t>Чувашов Владимир Николаевич (серия 7523 номер 546576)</t>
  </si>
  <si>
    <t>Бурин Андрей Александрович (серия 7505 номер 985195)</t>
  </si>
  <si>
    <t>Мосин Валерий Николаевич (серия 7519 номер 458735)</t>
  </si>
  <si>
    <t>Шишко Олег Игоревич (серия 7509 номер 530070)</t>
  </si>
  <si>
    <t>Усенко Регина Ивановна (серия 7518 номер 160635)</t>
  </si>
  <si>
    <t>Юмагужина Зифа Хайритдиновна (серия 7511 номер 992925)</t>
  </si>
  <si>
    <t>Александрова Екатерина Сергеевна (серия 7513 номер 337085)</t>
  </si>
  <si>
    <t>Кушаковский Евгений Станиславович (серия 8017 номер 589328)</t>
  </si>
  <si>
    <t>Сидикова Юлия Анатольевна (серия 7504 номер 439594)</t>
  </si>
  <si>
    <t>Шевяков Владимир Сергеевич</t>
  </si>
  <si>
    <t>Нютина Ольга Рашитовна (серия 7504 номер 589432)</t>
  </si>
  <si>
    <t>Махмутов  Серик Ерикович (серия 7508 номер 246699)</t>
  </si>
  <si>
    <t>Рашев Радик Гайзуллович (серия 7515 номер 680922)</t>
  </si>
  <si>
    <t>Клименко Алексей Владимирович (серия 7520 номер 580588)</t>
  </si>
  <si>
    <t>Стрижов Артём Олегович (серия 7523 номер 088164)</t>
  </si>
  <si>
    <t>Нажметдинов Нуржан Сабиржанович (серия 7508 номер 302198)</t>
  </si>
  <si>
    <t>ШЕВЧЕНКО АЛЕКСАНДР ГЕННАДЬЕВИЧ (серия 7519 номер 330102)</t>
  </si>
  <si>
    <t>Истомина Мавлида Фанисовна (серия 7517 номер 958454)</t>
  </si>
  <si>
    <t>Хабибулин Ренат Алимджанович (серия 7504 номер 477050)</t>
  </si>
  <si>
    <t>Иванова Надежда Ивановна (серия 7505 номер 780918)</t>
  </si>
  <si>
    <t>Лядов Игорь Рифкатович (серия 7514 номер 500313)</t>
  </si>
  <si>
    <t>Мурзина Фаина Васильевна (серия 7503 номер 839566)</t>
  </si>
  <si>
    <t>Черняев Олег Васильевич (серия 7512 номер 168505)</t>
  </si>
  <si>
    <t>Бахтинова Анастасия Васильевна (серия 7410 номер 741037)</t>
  </si>
  <si>
    <t>Телюх Андрей Анатольевич (серия 7510 номер 761554)</t>
  </si>
  <si>
    <t>Белецкая Людмила  Ивановна (серия 7509 номер 546212)</t>
  </si>
  <si>
    <t>Зуева Инна Дмитриевна (серия 7521 номер 730969)</t>
  </si>
  <si>
    <t>Шишкина Лилия Алековна (серия 7517 номер 940037)</t>
  </si>
  <si>
    <t>Харрасова Светлана Викторовна (серия 7513 номер 286330)</t>
  </si>
  <si>
    <t>Фоменко Валентина Павловна (серия 7509 номер 558503)</t>
  </si>
  <si>
    <t>КУЗНЕЦОВ ИГОРЬ АНАТОЛЬЕВИЧ (серия 7519 номер 333566)</t>
  </si>
  <si>
    <t>Караваев Алексей Николаевич (серия 7518 номер 195093)</t>
  </si>
  <si>
    <t>Миронова Любовь Владимировна (серия 7505 номер 808987)</t>
  </si>
  <si>
    <t>Пястолова Ольга Сергеевна (серия 7522 номер 881708)</t>
  </si>
  <si>
    <t>Новиков Николай Олегович (серия 7519 номер 381329)</t>
  </si>
  <si>
    <t>Кензина Людмила Иосифовна (серия 7502 номер 567856)</t>
  </si>
  <si>
    <t>Рахматуллина Лариса Адольфовна (серия 7510 номер 852367)</t>
  </si>
  <si>
    <t>Шапочкин Сергей Михайлович (серия 7510 номер 843932)</t>
  </si>
  <si>
    <t>Ларгина Светлана Михайловна (серия 7512 номер 248223)</t>
  </si>
  <si>
    <t>Смирнов Александр Владимирович (серия 7502 номер 764105)</t>
  </si>
  <si>
    <t>Бедель Екатерина Сергеевна (серия 7507 номер 187706)</t>
  </si>
  <si>
    <t>Шутько Владимир Иванович (серия 7513 номер 392363)</t>
  </si>
  <si>
    <t>Образцов Александр Николаевич (серия 7520 номер 615374)</t>
  </si>
  <si>
    <t>Хасанов Алис Аликович (серия 7520 номер 622612)</t>
  </si>
  <si>
    <t>Савинкин Николай Федорович (серия 6704 номер 260086)</t>
  </si>
  <si>
    <t>Анкудинов Семён Владимирович (серия 0914 номер 344508)</t>
  </si>
  <si>
    <t>Мегерьян Марина Ивановна (серия 7515 номер 781685)</t>
  </si>
  <si>
    <t>Новокрещенова  Ольга  Евгеньевна  (серия 6514 номер 977719)</t>
  </si>
  <si>
    <t>Ямалиева Галина Флоридовна  (серия 7518 номер 044735)</t>
  </si>
  <si>
    <t>Мальцев Роман Борисович (серия 7514 номер 510553)</t>
  </si>
  <si>
    <t>Ларюков Андрей Владимирович (серия 7515 номер 679329)</t>
  </si>
  <si>
    <t>Слепых Константин Анатольевич (серия 7504 номер 605352)</t>
  </si>
  <si>
    <t>Гранин Андрей Владимирович</t>
  </si>
  <si>
    <t>Кильдишева Кристина Вячеславовна (серия 8010 номер 010491)</t>
  </si>
  <si>
    <t>Савельев Игорь Анатольевич (серия 7514 номер 543219)</t>
  </si>
  <si>
    <t>Филиппова Елена Валентиновна (серия 7501 номер 256174)</t>
  </si>
  <si>
    <t>Деменков Вячеслав Иванович (серия 7519 номер 486656)</t>
  </si>
  <si>
    <t>Лобова Татьяна Анатольевна (серия 7516 номер 828119)</t>
  </si>
  <si>
    <t>ИП Будагова Матанат Али-кзы</t>
  </si>
  <si>
    <t>ПАО ""Мобильные ТелеСистемы""</t>
  </si>
  <si>
    <t>Луткова  Алена  Геннадьевна  (серия 7505 номер 995023)</t>
  </si>
  <si>
    <t>Шубина Лариса Галеевна (серия 7522 номер 852467)</t>
  </si>
  <si>
    <t>Рассказов Егор Игоревич (серия 7505 номер 784807)</t>
  </si>
  <si>
    <t>Чигинцев Никита Иванович (серия 7511 номер 936251)</t>
  </si>
  <si>
    <t>Пак Альберт Вилорьевич (серия 7521 номер 694186)</t>
  </si>
  <si>
    <t>Разбойников Александр Юрьевич (серия 7509 номер 527512)</t>
  </si>
  <si>
    <t>Гареев Денис Римович (серия 7510 номер 887535)</t>
  </si>
  <si>
    <t>Поспелов Сергей Владимирович (серия 7505 номер 750486)</t>
  </si>
  <si>
    <t>Зубарева Ирина Юрьевна (серия 7514 номер 491364)</t>
  </si>
  <si>
    <t>Есарева Татьяна Владимировна (серия 7513 номер 295746)</t>
  </si>
  <si>
    <t>Темников Сергей Александрович (серия 7505 номер 899695)</t>
  </si>
  <si>
    <t>Панасенков Александр Борисович (серия 7522 номер 928714)</t>
  </si>
  <si>
    <t>Трапезникова Ольга Александровна (серия 75 04 номер 598414)</t>
  </si>
  <si>
    <t>Макарова Людмила Вячеславовна (серия 7524 номер 951382)</t>
  </si>
  <si>
    <t>Колдаев Дмитрий Андреевич (серия 7511 номер 945059)</t>
  </si>
  <si>
    <t>Кожарин Алексей Владимирович (серия 7512 номер 111796)</t>
  </si>
  <si>
    <t>Кафеев Ильдар Раилевич (серия 9208 номер 613434)</t>
  </si>
  <si>
    <t>Духанова Ирина Александровна</t>
  </si>
  <si>
    <t>Крюков Иван Игоревич (серия 6717 номер 680067)</t>
  </si>
  <si>
    <t>Сокольников Александр Александрович (серия 7510 номер 820743)</t>
  </si>
  <si>
    <t>Софьин Николай Александрович (серия 7508 номер 409943)</t>
  </si>
  <si>
    <t>Хайретдинова Гульфира Ягафаровна (серия 7505 номер 661549)</t>
  </si>
  <si>
    <t>Матвеев Геннадий Борисович (серия 7504 номер 257482)</t>
  </si>
  <si>
    <t>Либик Людмила Анатольевна (серия 7514 номер 490896)</t>
  </si>
  <si>
    <t>Николаева Татьяна Викторовна (серия 4514 номер 847275)</t>
  </si>
  <si>
    <t>МКУ "Администрация Кунашакского сельского поселения"</t>
  </si>
  <si>
    <t>Маткаримова Марина Ильгизовна (серия 7518 номер 300944)</t>
  </si>
  <si>
    <t>Вотчал Евгений Валерьевич (серия 7522 номер 879644)</t>
  </si>
  <si>
    <t>Шарабрина Людмила Геннадьевна (серия 7505 номер 678729)</t>
  </si>
  <si>
    <t>Мосейкин Валерий Павлович (серия 7503 номер 522497)</t>
  </si>
  <si>
    <t>Трапезников Алексей Михайлович (серия 7518 номер 051528)</t>
  </si>
  <si>
    <t>Жуков Валерий Иванович (серия 7508 номер 455747)</t>
  </si>
  <si>
    <t>Марковский Александр Сергеевич (серия 7502 номер 985713)</t>
  </si>
  <si>
    <t>Куров Алексей Иванович (серия 7505 номер 710742)</t>
  </si>
  <si>
    <t>Буянова Татьяна Геннадьевна (серия 7514 номер 538075)</t>
  </si>
  <si>
    <t>Чуваков Алексей Александрович (серия 7519 номер 364470)</t>
  </si>
  <si>
    <t>Павлова Эллина Раисовна (серия 7509 номер 557813)</t>
  </si>
  <si>
    <t>ИП Ковалев Антон Иванович</t>
  </si>
  <si>
    <t>Лебедева Алена Викторовна (серия 6515 номер 028756)</t>
  </si>
  <si>
    <t>Корнеева Людмила Николаевна (серия 7509 номер 529443)</t>
  </si>
  <si>
    <t>Бойко Андрей Васильевич (серия 7518 номер 227513)</t>
  </si>
  <si>
    <t>Эгамбердиев Мирсаид Рустамович (серия FA номер 1908243)</t>
  </si>
  <si>
    <t>Ковина Людмила Аркадьевна (серия 7501 номер 114136)</t>
  </si>
  <si>
    <t>ГБУ "Администрация Тракторозаводского района города Челябинска"</t>
  </si>
  <si>
    <t>Шокуров Дмитрий Сергеевич (серия 7513 номер 319979)</t>
  </si>
  <si>
    <t>Волков Владимир Викторович (серия 7510 номер 835091)</t>
  </si>
  <si>
    <t>Макуров Михаил Сергеевич (серия 7505 номер 907825)</t>
  </si>
  <si>
    <t>Клопов Максим Сергеевич (серия 7518 номер 191835)</t>
  </si>
  <si>
    <t>Савёлов Александр Николаевич (серия 7503 номер 260704)</t>
  </si>
  <si>
    <t>ООО "Общество с ограниченной ответственностью "Научно-производственное объединение "Златоустовский Завод Малого Машиностроения""</t>
  </si>
  <si>
    <t>Бойко Мария Михайловна (серия 7521 номер 712344)</t>
  </si>
  <si>
    <t>Вихляев  Андрей Сергеевич (серия 7512 номер 191415)</t>
  </si>
  <si>
    <t>Антонян  Варужан Манвелович (серия 7513 номер 334263)</t>
  </si>
  <si>
    <t>Волков Виктор Викторович</t>
  </si>
  <si>
    <t>Мажитова Расима Гайнулловна (серия 7519 номер 362095)</t>
  </si>
  <si>
    <t>Абубакиров Айрат Ризаевич (серия 7504 номер 293693)</t>
  </si>
  <si>
    <t>Загретдинов Ильшат Раисович</t>
  </si>
  <si>
    <t>Кривоногова Елена Викторовна (серия 7521 номер 676533)</t>
  </si>
  <si>
    <t>Чиченкин Николай Алексеевич (серия 7500 номер 801663)</t>
  </si>
  <si>
    <t>Прокудин Антон Владимирович (серия 7504 номер 316759)</t>
  </si>
  <si>
    <t>Ишбирдина Эльвира Хабулловна (серия 7524 номер 213365)</t>
  </si>
  <si>
    <t>Натуева Инна Александровна (серия 7514 номер 505916)</t>
  </si>
  <si>
    <t>Моисеев Лев Александрович (серия 7520 номер 557576)</t>
  </si>
  <si>
    <t>Культишова Ирина Николаевна (серия 7504 номер 410427)</t>
  </si>
  <si>
    <t>Смирнова Ольга Николаевна (серия 7516 номер 803390)</t>
  </si>
  <si>
    <t>Налетько Евгений Владимирович (серия 6505 номер 436729)</t>
  </si>
  <si>
    <t>Эрлих Наталья Григорьевна (серия 7519 номер 442375)</t>
  </si>
  <si>
    <t>Ивашкин Андрей Михайлович (серия 7520 номер 641654)</t>
  </si>
  <si>
    <t>Елизаров Евгений Вячеславович (серия 7518 номер 111342)</t>
  </si>
  <si>
    <t>Абдрезакова Лилия Рамилевна (серия 7508 номер 291156)</t>
  </si>
  <si>
    <t>Былинкин Максим Андреевич (серия 7518 номер 192065)</t>
  </si>
  <si>
    <t>Охлопков Дмитрий Владимирович (серия 6504 номер 930531)</t>
  </si>
  <si>
    <t>Байгильдин Марат Раисович (серия 7523 номер 168882)</t>
  </si>
  <si>
    <t>Летунова Ирина Андреевна (серия 7515 номер 622300)</t>
  </si>
  <si>
    <t>Хлопина Татьяна Юрьевна (серия 7512 номер 102513)</t>
  </si>
  <si>
    <t>Павлов Александр Павлович (серия 7520 номер 591754)</t>
  </si>
  <si>
    <t>Кондрашкина Татьяна Александровна (серия 7518 номер 269921)</t>
  </si>
  <si>
    <t>Рыков Павел Анатольевич (серия 7505 номер 727053)</t>
  </si>
  <si>
    <t>Гладких Александра Геннадьевна (серия 7510 номер 827905)</t>
  </si>
  <si>
    <t>Тихонова  Светлана Владимировна (серия 6519 номер 979243)</t>
  </si>
  <si>
    <t>Муллаяров Ильсур Ингизович (серия 7514 номер 457551)</t>
  </si>
  <si>
    <t>Владимиров Иван Сергеевич (серия 7523 номер 053639)</t>
  </si>
  <si>
    <t>Гиниятуллин Рустам Валерикович (серия 75 09 номер 551589)</t>
  </si>
  <si>
    <t>Коновалов Валерий Николаевич (серия 7519 номер 318289)</t>
  </si>
  <si>
    <t>Соколов Сергей Александрович (серия 7519 номер 386205)</t>
  </si>
  <si>
    <t>Луканин Владимир Иванович (серия 7516 номер 842139)</t>
  </si>
  <si>
    <t>Печенюк Людмила Ивановна (серия 7513 номер 271635)</t>
  </si>
  <si>
    <t>Казакова  Наталья  Александровна  (серия 7521 номер 779743)</t>
  </si>
  <si>
    <t>Бакшеванова Ольга Николаевна (серия 7522 номер 901964)</t>
  </si>
  <si>
    <t>ООО "Динамика"</t>
  </si>
  <si>
    <t>Заржицкая Валентина Николаевна (серия 7521 номер 725751)</t>
  </si>
  <si>
    <t>Новохацкий Сергей Олегович (серия 7508 номер 481397)</t>
  </si>
  <si>
    <t>Павенко Владислава Евгеньевна (серия 7519 номер 455871)</t>
  </si>
  <si>
    <t>Рожкова Надежда Владимировна (серия 75 12 номер 249970)</t>
  </si>
  <si>
    <t>Савинов Станислав Андреевич (серия 7508 номер 221502)</t>
  </si>
  <si>
    <t>Дудников Дмитрий Борисович (серия 7524 номер 235599)</t>
  </si>
  <si>
    <t>Отто  Станислав Викторович (серия 7510 номер 731225)</t>
  </si>
  <si>
    <t>Туркина Наталья Анатольевна (серия 7520 номер 597557)</t>
  </si>
  <si>
    <t>Кулаева Елена Юрьевна  (серия 7518 номер 206269)</t>
  </si>
  <si>
    <t>Мешакина Ольга Владимировна (серия 7518 номер 062076)</t>
  </si>
  <si>
    <t>Омельченко  Алёна Юрисовна (серия 6515 номер 118650)</t>
  </si>
  <si>
    <t>Тагиров Магафур Гафурзянович (серия 7513 номер 340691)</t>
  </si>
  <si>
    <t>Гиниятуллина Дания Абдрафиковна (серия 7508 номер 338200)</t>
  </si>
  <si>
    <t>Бруев Олег Николаевич (серия 7504 номер 617284)</t>
  </si>
  <si>
    <t>Фердер Юрий Леонидович (серия 7522 номер 973999)</t>
  </si>
  <si>
    <t>Мигас Андрей Валентинович (серия 7505 номер 675670)</t>
  </si>
  <si>
    <t>Терлецкая Александра Сергеевна (серия 7518 номер 296471)</t>
  </si>
  <si>
    <t>Букин Константин Васильевич (серия 7509 номер 585410)</t>
  </si>
  <si>
    <t>Ильин Владимир Павлович (серия 7518 номер 115379)</t>
  </si>
  <si>
    <t>Сударев Андрей Юрьевич (серия 7503 номер 845267)</t>
  </si>
  <si>
    <t>Яджак Евгений Александрович (серия 7513 номер 435504)</t>
  </si>
  <si>
    <t>Бартновский Евгений Владимирович (серия 7500 номер 346707)</t>
  </si>
  <si>
    <t>Тимашев Рустем Альфирович (серия 7521 номер 710354)</t>
  </si>
  <si>
    <t>Молчанов Игорь Дмитриевич (серия 7507 номер 153550)</t>
  </si>
  <si>
    <t>Зорина Анастасия Сергеевна (серия 7501 номер 075864)</t>
  </si>
  <si>
    <t>Шарафутдинова Аниса Рамазановна (серия 7517 номер 990709)</t>
  </si>
  <si>
    <t>Зарипов  Эдуард Радикович (серия 7513 номер 371562)</t>
  </si>
  <si>
    <t>Матросов Валерий Валентинович (серия 75 12 номер 215403)</t>
  </si>
  <si>
    <t>Сапабеков Жалгасбек</t>
  </si>
  <si>
    <t>Васильченко Евгений Викторович (серия 7521 номер 829327)</t>
  </si>
  <si>
    <t>ООО "Общество с ограниченной ответственностью ОО "МЕДСЕРВИС""</t>
  </si>
  <si>
    <t>Машлаков Петр Владимирович (серия 7522 номер 863814)</t>
  </si>
  <si>
    <t>Додатко Евгений Анатольевич (серия 7504 номер 417587)</t>
  </si>
  <si>
    <t>Уралбаева Елена Семеновна (серия 7507 номер 052960)</t>
  </si>
  <si>
    <t>Вакилова Елена Юрьевна (серия 7512 номер 138928)</t>
  </si>
  <si>
    <t>ИП Чижов Захар Николаевич</t>
  </si>
  <si>
    <t>Нуриддинов Бунйоджон Ахмаджон-угли (серия FA номер 8002072)</t>
  </si>
  <si>
    <t>Аршина Любовь Львовна (серия 7500 номер 494838)</t>
  </si>
  <si>
    <t>Кондрашин Владимир Борисович (серия 7514 номер 619704)</t>
  </si>
  <si>
    <t>Ушакова Ольга Викторовна  (серия 7523 номер 069151)</t>
  </si>
  <si>
    <t>Шляхтин Олег Игоревич (серия 7514 номер 574960)</t>
  </si>
  <si>
    <t>Иванова Алена Михайловна (серия 7524 номер 225862)</t>
  </si>
  <si>
    <t>Михеев Дмитрий Александрович (серия 7513 номер 423732)</t>
  </si>
  <si>
    <t>Хакимьянов  Анфир Миндивалиевич (серия 7505 номер 750183)</t>
  </si>
  <si>
    <t>Хафизов Айдар Рафисович (серия 7523 номер 160601)</t>
  </si>
  <si>
    <t>Таушанков Денис Вячеславович (серия 0323 номер 830691)</t>
  </si>
  <si>
    <t>Харисова Гадиля Надимовна  (серия 7508 номер 337397)</t>
  </si>
  <si>
    <t>Салдаева Наталья Валентиновна (серия 7523 номер 009753)</t>
  </si>
  <si>
    <t>Поляков Юрий Вячеславович (серия 7524 номер 231701)</t>
  </si>
  <si>
    <t>Надточий Вячеслав Вячеславович (серия 7513 номер 299522)</t>
  </si>
  <si>
    <t>Кашуба Александр Владимирович (серия 7502 номер 977218)</t>
  </si>
  <si>
    <t>Самахужин Данис Кадирович (серия 7519 номер 373305)</t>
  </si>
  <si>
    <t>Дорохов Максим Александрович (серия 7505 номер 632261)</t>
  </si>
  <si>
    <t>Нилова Ирина Владимировна (серия 2414 номер 748780)</t>
  </si>
  <si>
    <t>Идрисов Артур Дамирович</t>
  </si>
  <si>
    <t>Юсупов Тимур Арыстанович (серия 7509 номер 557594)</t>
  </si>
  <si>
    <t>Романова Ольга Васильевна (серия 7508 номер 263273)</t>
  </si>
  <si>
    <t>Хадиятулин Равиль Шамилевич (серия 7504 номер 615134)</t>
  </si>
  <si>
    <t>Чернышкова Марина Анатольевна (серия 7524 номер 252305)</t>
  </si>
  <si>
    <t>Кузнецов Георгий Сергеевич (серия 7514 номер 559446)</t>
  </si>
  <si>
    <t>Платонова Алина Тимуровна (серия 7523 номер 182054)</t>
  </si>
  <si>
    <t>Назарова Нина Федоровна (серия 7501 номер 056640)</t>
  </si>
  <si>
    <t>Евтушенко Елена Сергеевна (серия 7509 номер 586060)</t>
  </si>
  <si>
    <t>Хамидуллина Асель Амандыковна (серия 7511 номер 995537)</t>
  </si>
  <si>
    <t>Раздобреев Борис Сергеевич (серия 7503 номер 626407)</t>
  </si>
  <si>
    <t>Вилисов Ярослав Сергеевич</t>
  </si>
  <si>
    <t>Синицына Людмила Александровна (серия 7514 номер 620014)</t>
  </si>
  <si>
    <t>Талалайкин Павел Павлович (серия 7522 номер 923268)</t>
  </si>
  <si>
    <t>Семенов Виктор Алексеевич (серия 7509 номер 498095)</t>
  </si>
  <si>
    <t>Бенда Станислав Сергеевич (серия 7505 номер 904601)</t>
  </si>
  <si>
    <t>Носырев Александр Викторович (серия 7500 номер 970668)</t>
  </si>
  <si>
    <t>Сазонов  Сергей  Владимирович  (серия 7519 номер 377060)</t>
  </si>
  <si>
    <t>Сафин Рамиль Робертович</t>
  </si>
  <si>
    <t>Сайфуллин Наиль Марванович (серия 7516 номер 828394)</t>
  </si>
  <si>
    <t>Савиных Надежда Александровна (серия 7505 номер 689918)</t>
  </si>
  <si>
    <t>Денисов  Анатолий  Иванович  (серия 7514 номер 574983)</t>
  </si>
  <si>
    <t>Свинолупов Андрей Григорьевич (серия 7503 номер 822042)</t>
  </si>
  <si>
    <t>Медведев Александр Сергеевич (серия 7519 номер 454386)</t>
  </si>
  <si>
    <t>Носков Владимир Александрович (серия 7515 номер 745847)</t>
  </si>
  <si>
    <t>Сафин Арсений Артурович (серия IV-ИВ номер 596267)</t>
  </si>
  <si>
    <t>ООО "Максима"</t>
  </si>
  <si>
    <t>Лаптева Ольга Евгеньевна (серия 7519 номер 323270)</t>
  </si>
  <si>
    <t>Ваганова Яна Ивановна (серия 7511 номер 985359)</t>
  </si>
  <si>
    <t>ИП Антонова Наталия Викторовна</t>
  </si>
  <si>
    <t>Горкунова Мария Николаевна (серия 7521 номер 774808)</t>
  </si>
  <si>
    <t>Савватеева  Наталья  Александровна (серия 7503 номер 001445)</t>
  </si>
  <si>
    <t>Зарипова  Ксения Александровна (серия 7520 номер 531827)</t>
  </si>
  <si>
    <t>Конюхов Евгений Александрович (серия 7504 номер 310931)</t>
  </si>
  <si>
    <t>Крылова Зоя Павловна (серия 7512 номер 159571)</t>
  </si>
  <si>
    <t>Федеряев Сергей Александрович (серия 7505 номер 945665)</t>
  </si>
  <si>
    <t>Дегтярев Сергей Анатольевич (серия 7504 номер 114062)</t>
  </si>
  <si>
    <t>Хакимов  Радик Юрикович (серия 7518 номер 104096)</t>
  </si>
  <si>
    <t>КУЗЬМИНА ЛАРИСА АЛЕКСЕЕВНА (серия 7517 номер 989348)</t>
  </si>
  <si>
    <t>Рашевская Татьяна Андреевна (серия 7512 номер 149977)</t>
  </si>
  <si>
    <t>Омельченко Дарья  Михайловна (серия 4521 номер 275103)</t>
  </si>
  <si>
    <t>Елфимова  Зоя Ивановна  (серия 7513 номер 318045)</t>
  </si>
  <si>
    <t>Масян Татьяна Аматисовна (серия 7513 номер 302788)</t>
  </si>
  <si>
    <t>Мордань Александр Иванович (серия 7502 номер 321318)</t>
  </si>
  <si>
    <t>Чухвачев Алексей Андреевич</t>
  </si>
  <si>
    <t>Лысова Ирина Викторовна (серия 7517 номер 970494)</t>
  </si>
  <si>
    <t>Ганеева Ирина Васильевна (серия 7515 номер 757300)</t>
  </si>
  <si>
    <t>Маннанова  Тансылу Рамазановна  (серия 7504 номер 058226)</t>
  </si>
  <si>
    <t>ООО Объединение Златтабак</t>
  </si>
  <si>
    <t>Храповицкая  Светлана  Викторовна (серия 7512 номер 022373)</t>
  </si>
  <si>
    <t>Малыгин Юрий Алексеевич (серия 7508 номер 328755)</t>
  </si>
  <si>
    <t>Галкина Анна Павловна (серия 7505 номер 735781)</t>
  </si>
  <si>
    <t>Головач Ирина Владимировна (серия 7505 номер 867290)</t>
  </si>
  <si>
    <t>Юмангулова Алена Николаевна (серия 7510 номер 828037)</t>
  </si>
  <si>
    <t>Мартьянова Ольга Николаевна (серия 6507 номер 191081)</t>
  </si>
  <si>
    <t>Иванов Олег Константинович (серия 7104 номер 220361)</t>
  </si>
  <si>
    <t>Первухин  Александр Николаевич (серия 7521 номер 704489)</t>
  </si>
  <si>
    <t>Ахмадеев  Ринат Ражапович (серия 7512 номер 241880)</t>
  </si>
  <si>
    <t>Сулимова Мария Николаевна (серия 7517 номер 995361)</t>
  </si>
  <si>
    <t>Балакина Елена Владимировна (серия 7514 номер 490087)</t>
  </si>
  <si>
    <t>Гемель Дмитрий Александрович  (серия 7512 номер 135543)</t>
  </si>
  <si>
    <t>Антипина Алия Алиевна (серия 7523 номер 176416)</t>
  </si>
  <si>
    <t>Макухин Евгений Владимирович (серия 7508 номер 418687)</t>
  </si>
  <si>
    <t>Новикова Ольга Геннадьевна (серия 7507 номер 199903)</t>
  </si>
  <si>
    <t>Минхажев Артур Вадимович (серия 0914 номер 464622)</t>
  </si>
  <si>
    <t>Бикмухаметов Руслан Аданисович (серия 7508 номер 306630)</t>
  </si>
  <si>
    <t>МБУ "Администрация Айлинского сельского поселения"</t>
  </si>
  <si>
    <t>Деревсков Сергей Михайлович (серия 7508 номер 272170)</t>
  </si>
  <si>
    <t>Гонтаренко Александра Владимировна (серия 7512 номер 133403)</t>
  </si>
  <si>
    <t>Шефер Юлия Александровна (серия 7503 номер 973982)</t>
  </si>
  <si>
    <t>Притуленко Оксана Леонидовна (серия 7523 номер 166087)</t>
  </si>
  <si>
    <t>Кушнов Алексей Михайлович (серия 7502 номер 326769)</t>
  </si>
  <si>
    <t>Насырова Гульгэна  Кифиятулловна (серия 7514 номер 592196)</t>
  </si>
  <si>
    <t>Цыганков Алексей Сергеевич (серия 7505 номер 830541)</t>
  </si>
  <si>
    <t>Капранова Алла Ивановна</t>
  </si>
  <si>
    <t>ИП Коляскина Наталья Викторовна</t>
  </si>
  <si>
    <t>Садовников Павел Владимирович (серия 7516 номер 836434)</t>
  </si>
  <si>
    <t>Матвиенко Тамара Сергеевна (серия 7514 номер 620185)</t>
  </si>
  <si>
    <t>Самойлова Ольга Николаевна (серия 7504 номер 029617)</t>
  </si>
  <si>
    <t>Маскайкин Николай Владимирович (серия 7518 номер 008236)</t>
  </si>
  <si>
    <t>ООО "Производственно-коммерческая фирма Общество с ограниченной ответственностью "Стар""</t>
  </si>
  <si>
    <t>Редутко Виктор Иванович (серия 7507 номер 136853)</t>
  </si>
  <si>
    <t>Болтов Михаил Александрович (серия 7522 номер 900901)</t>
  </si>
  <si>
    <t>Нурутдинов Рим Радикович (серия 7513 номер 339550)</t>
  </si>
  <si>
    <t>Шайгарданов Минигалей Митеевич (серия 7504 номер 288911)</t>
  </si>
  <si>
    <t>Миниянов  Артур Нуриманович (серия 7516 номер 852334)</t>
  </si>
  <si>
    <t>Зайцев Алексей  Александрович  (серия 7520 номер 554653)</t>
  </si>
  <si>
    <t>Бойко Павел Евгеньевич (серия 7516 номер 901220)</t>
  </si>
  <si>
    <t>Киреева Анастасия Андреевна (серия 7524 номер 307650)</t>
  </si>
  <si>
    <t>Крюкова Наталья Михайловна (серия 7512 номер 218926)</t>
  </si>
  <si>
    <t>Нигаматуллин  Рустам Ильдарович (серия 7508 номер 362985)</t>
  </si>
  <si>
    <t>КУРОЧКИН МАКСИМ ИГОРЕВИЧ (серия 8007 номер 493877)</t>
  </si>
  <si>
    <t>Сгоян Армен Миасникович (серия 7519 номер 409400)</t>
  </si>
  <si>
    <t>Лазарев Александр Михайлович (серия 7524 номер 273535)</t>
  </si>
  <si>
    <t>Нуритдинов Руслан Исламович (серия 7513 номер 432494)</t>
  </si>
  <si>
    <t>Жук Василий  Васильевич (серия 7516 номер 827523)</t>
  </si>
  <si>
    <t>Ритцель Ольга Анатольевна (серия 7504 номер 062582)</t>
  </si>
  <si>
    <t>Логинов Виталий Сергеевич (серия 7523 номер 194829)</t>
  </si>
  <si>
    <t>Комелькова Надежда Николаевна (серия 7508 номер 242765)</t>
  </si>
  <si>
    <t>Давыдова Анна Сергеевна (серия 7507 номер 125186)</t>
  </si>
  <si>
    <t>Ковалева Наталья Вячеславовна (серия 7514 номер 572259)</t>
  </si>
  <si>
    <t>Хаерзаманов Лев Русланович (серия 7517 номер 966178)</t>
  </si>
  <si>
    <t>Кузнецова Клавдия Васильевна (серия 7500 номер 613127)</t>
  </si>
  <si>
    <t>Афонин Олег Юрьевич (серия 7513 номер 321522)</t>
  </si>
  <si>
    <t>Офицерова Людмила Сергеевна (серия 7503 номер 449064)</t>
  </si>
  <si>
    <t>ИП Григорян Вазген  ГАРСЕВАНОВИЧ</t>
  </si>
  <si>
    <t>Калугина Анна Сергеевна</t>
  </si>
  <si>
    <t>Данилова Екатерина Владимировна (серия 6522 номер 562472)</t>
  </si>
  <si>
    <t>Курдаков Андрей Иванович (серия 7519 номер 493097)</t>
  </si>
  <si>
    <t>Скрипова Азиза Махмутжановна (серия 7521 номер 799446)</t>
  </si>
  <si>
    <t>Галиуллин  Исрафиль Рамазанович (серия 7514 номер 602182)</t>
  </si>
  <si>
    <t>Никулин Дмитрий Олегович (серия 7507 номер 086204)</t>
  </si>
  <si>
    <t>Гатауллин Нияз Хадиуллович  (серия 7505 номер 878230)</t>
  </si>
  <si>
    <t>Окс Дмитрий Федорович (серия 7514 номер 509293)</t>
  </si>
  <si>
    <t>Равинский Алесь Андреевич (серия 8010 номер 239792)</t>
  </si>
  <si>
    <t>Кибанов Геннадий Викторович (серия 7504 номер 163938)</t>
  </si>
  <si>
    <t>Попов Виталий Олегович</t>
  </si>
  <si>
    <t>Ерошкина Людмила Владимировна (серия 7507 номер 036599)</t>
  </si>
  <si>
    <t>Абрамова Любовь Александровна (серия 7505 номер 635837)</t>
  </si>
  <si>
    <t>Рубцов Александр Сергеевич (серия 3707 номер 226238)</t>
  </si>
  <si>
    <t>Казанцев Александр Алексеевич (серия 7503 номер 392868)</t>
  </si>
  <si>
    <t>Марчук Анастасия  Владимировна (серия 3717 номер 709329)</t>
  </si>
  <si>
    <t>Ажоркина Лариса Львовна (серия 7517 номер 943303)</t>
  </si>
  <si>
    <t>Загрядская Наталья Ивановна (серия 7514 номер 611812)</t>
  </si>
  <si>
    <t>Кригер Алексей Михайлович (серия 7512 номер 216909)</t>
  </si>
  <si>
    <t>Денисов Дмитрий Анатольевич (серия 7503 номер 979462)</t>
  </si>
  <si>
    <t>Ушаков Евгений Сергеевич (серия 7509 номер 640396)</t>
  </si>
  <si>
    <t>Бакунина Наталья Александровна (серия 7520 номер 610468)</t>
  </si>
  <si>
    <t>Чигак Татьяна Александровна (серия 7505 номер 713834)</t>
  </si>
  <si>
    <t>Маслихова Ольга Валерьевна (серия 7524 номер 232009)</t>
  </si>
  <si>
    <t>Смирнова Людмила Юрьевна (серия 7519 номер 450510)</t>
  </si>
  <si>
    <t>Гунько Александр Андреевич</t>
  </si>
  <si>
    <t>Марков Сергей Александрович (серия 7513 номер 029955)</t>
  </si>
  <si>
    <t>Устьянцев Александр Михайлович (серия 7518 номер 290440)</t>
  </si>
  <si>
    <t>Стадникова  Марина Александровна  (серия 7519 номер 414925)</t>
  </si>
  <si>
    <t>ООО "Общество с ограниченной ответственностью "Сети и сервис""</t>
  </si>
  <si>
    <t>ООО "Общество с ограниченной ответственностью "Промсигнал""</t>
  </si>
  <si>
    <t>Абдуллин Василий Салимович</t>
  </si>
  <si>
    <t>Андреев Сергей Владимирович (серия 7500 номер 275071)</t>
  </si>
  <si>
    <t>Вильданов Алик Зияевич (серия 7518 номер 049594)</t>
  </si>
  <si>
    <t>Битиева Юлия Николаевна (серия 7522 номер 882793)</t>
  </si>
  <si>
    <t>Алексеева Елена Владимировна (серия 7513 номер 381088)</t>
  </si>
  <si>
    <t>ООО "Управляющая компания "Технопарк-Потанино"</t>
  </si>
  <si>
    <t>Фазылова Эльвера Саубановна (серия 7505 номер 844261)</t>
  </si>
  <si>
    <t>Степанов Алексей Михайлович (серия 7518 номер 139823)</t>
  </si>
  <si>
    <t>Яковлев Павел Николаевич (серия 7508 номер 462851)</t>
  </si>
  <si>
    <t>Конев Кирилл Викторович</t>
  </si>
  <si>
    <t>МЕСТНАЯ РЕЛИГИОЗНАЯ ОРГАНИЗАЦИЯ ПРАВОСЛАВНЫЙ ПРИХОД ХРАМА В ЧЕСТЬ ИКОНЫ БОЖИЕЙ МАТЕРИ "ОТРАДА И УТЕШЕНИЕ" П. МАЛЫЙ БЕРДЯУШ ЗЛАТОУСТОВСКОЙ ЕПАРХИИ РУСС</t>
  </si>
  <si>
    <t>Патракеева Оксана Леонидовна (серия 7511 номер 996631)</t>
  </si>
  <si>
    <t>Гордеев Петр Антонович (серия 7505 номер 860640)</t>
  </si>
  <si>
    <t>Идрисова Наиля Махмутовна (серия 7510 номер 883983)</t>
  </si>
  <si>
    <t>Патракеев Геннадий Иванович (серия 7503 номер 843977)</t>
  </si>
  <si>
    <t>Саудинова Миляуша Сабуровна (серия 7502 номер 730669)</t>
  </si>
  <si>
    <t>Пугин Евгений Иванович (серия 7502 номер 879562)</t>
  </si>
  <si>
    <t>Сабанин  Сергей  Вячеславович  (серия 7524 номер 278600)</t>
  </si>
  <si>
    <t>Цыбин Игорь Николаевич</t>
  </si>
  <si>
    <t>Аранцева Татьяна Владимировна (серия 7509 номер 598336)</t>
  </si>
  <si>
    <t>Сокушева Анна Викторовна (серия 7524 номер 220861)</t>
  </si>
  <si>
    <t>Бирюков Валерий Александрович (серия 7505 номер 752381)</t>
  </si>
  <si>
    <t>Бушуев Игорь Евгеньевич (серия 7516 номер 805862)</t>
  </si>
  <si>
    <t>Шаимов Эльнар Рафикович (серия 7522 номер 972357)</t>
  </si>
  <si>
    <t>Шматков Игорь Варисович (серия 5205 номер 249667)</t>
  </si>
  <si>
    <t>Кононов Евгений Михайлович (серия 7513 номер 318500)</t>
  </si>
  <si>
    <t>Мусалов Наиль Нургалеевич (серия 7523 номер 096174)</t>
  </si>
  <si>
    <t>Стрельникова Оксана Ярославовна (серия 7514 номер 619820)</t>
  </si>
  <si>
    <t>Алексушина Анна Михайловна (серия 7519 номер 426794)</t>
  </si>
  <si>
    <t>Змазов Алексей Витальевич (серия 7518 номер 223784)</t>
  </si>
  <si>
    <t>Дубовский Михаил Васильевич (серия 7524 номер 892938)</t>
  </si>
  <si>
    <t>Крымская Ирина Григорьевна (серия 7519 номер 375241)</t>
  </si>
  <si>
    <t>Старикова Елена Юрьевна (серия 7505 номер 806383)</t>
  </si>
  <si>
    <t>Ашкинадзе Римма Ивановна (серия 7502 номер 669500)</t>
  </si>
  <si>
    <t>Баженов Николай Владимирович (серия 6501 номер 809846)</t>
  </si>
  <si>
    <t>Гильмутдинов  Андрей Равильевич (серия 7516 номер 906818)</t>
  </si>
  <si>
    <t>Баскильдин Дмитрий Олегович (серия 7509 номер 547678)</t>
  </si>
  <si>
    <t>Самигин Фуат Гарифуллович (серия 7503 номер 773558)</t>
  </si>
  <si>
    <t>ИП Борисов Денис Иванович</t>
  </si>
  <si>
    <t>Любимцев Михаил Николаевич (серия 7519 номер 358019)</t>
  </si>
  <si>
    <t>Легашов Юрий Петрович (серия 7521 номер 673411)</t>
  </si>
  <si>
    <t>Гиль Наталья Александровна (серия 6508 номер 458920)</t>
  </si>
  <si>
    <t>Уразаев Римм Шафикович (серия 7510 номер 832896)</t>
  </si>
  <si>
    <t>Ханнанов Роберт Раянович (серия 7519 номер 348647)</t>
  </si>
  <si>
    <t>Гладких Виктор Владимирович (серия 7502 номер 611478)</t>
  </si>
  <si>
    <t>Саматова Евгения Владимировна (серия 7521 номер 817562)</t>
  </si>
  <si>
    <t>Костромитин Андрей Сергеевич (серия 7519 номер 430572)</t>
  </si>
  <si>
    <t>Орлов Сергей  Станиславович  (серия 2207 номер 999598)</t>
  </si>
  <si>
    <t>Федоров Алексей Владимирович</t>
  </si>
  <si>
    <t>Анчугов Дмитрий Викторович (серия 7513 номер 341794)</t>
  </si>
  <si>
    <t>Селюнин Дмитрий Андреевич (серия 7513 номер 423682)</t>
  </si>
  <si>
    <t>Кагарманова Эльвира Миннисламовна (серия 7508 номер 388353)</t>
  </si>
  <si>
    <t>Деркач Виктор Анатольевич (серия 7523 номер 116401)</t>
  </si>
  <si>
    <t>Шеломенцев Евгений Александрович (серия 7519 номер 393428)</t>
  </si>
  <si>
    <t>Худякова Любовь Григорьвна</t>
  </si>
  <si>
    <t>Якупова Юлия Юриковна (серия 3707 номер 200107)</t>
  </si>
  <si>
    <t>Саларева Наталья Ивановна  (серия 7520 номер 587472)</t>
  </si>
  <si>
    <t>Гребенщикова Ольга Александровна (серия 7505 номер 948953)</t>
  </si>
  <si>
    <t>Стародубцев Денис Викторович (серия 7515 номер 779257)</t>
  </si>
  <si>
    <t>Сычева Галина Васильевна (серия 7503 номер 955573)</t>
  </si>
  <si>
    <t>Муниципальное учреждение "Комплексный центр социального обслуживания населения" Карабашского городского округа Челябинской области"</t>
  </si>
  <si>
    <t>Самойлова Ольга Юрьевна (серия 7521 номер 828612)</t>
  </si>
  <si>
    <t>Березовский Александр Борисович (серия 7524 номер 273917)</t>
  </si>
  <si>
    <t>Верхоляк Ирина Георгиевна (серия 7521 номер 748570)</t>
  </si>
  <si>
    <t>Кузьмина Марина Кашшафовна</t>
  </si>
  <si>
    <t>Варфоламеева Ксения Валерьевна (серия 7518 номер 290370)</t>
  </si>
  <si>
    <t>Ишимникова Галина Николаевна (серия 7514 номер 466736)</t>
  </si>
  <si>
    <t>Плохих Юлия Александровна (серия 7515 номер 764835)</t>
  </si>
  <si>
    <t>Кувшинников Евгений Львович (серия 7524 номер 280676)</t>
  </si>
  <si>
    <t>Ахлюстин Николай  Алексеевич (серия 7505 номер 883239)</t>
  </si>
  <si>
    <t>Загоскина Ксения Петровна (серия 7516 номер 924804)</t>
  </si>
  <si>
    <t>Дубровина Елена Юрьевна (серия 7505 номер 689905)</t>
  </si>
  <si>
    <t>Гордеева Юлия Павловна (серия 7518 номер 143685)</t>
  </si>
  <si>
    <t>Валеев Евгений  Рахимович  (серия 7513 номер 309825)</t>
  </si>
  <si>
    <t>БОЛОТИНА ЕЛЕНА ВАСИЛЬЕВНА (серия 7504 номер 557386)</t>
  </si>
  <si>
    <t>Фомина Любовь Дмитревна</t>
  </si>
  <si>
    <t>Султанов Руслан Мухаметович (серия 7521 номер 689691)</t>
  </si>
  <si>
    <t>ООО "СБС ГРУПП"</t>
  </si>
  <si>
    <t>Нургалеев Руслан Бутабаевич (серия 7505 номер 863917)</t>
  </si>
  <si>
    <t>Машанов Дмитрий Владимирович (серия 7502 номер 674874)</t>
  </si>
  <si>
    <t>Муваракшин Алексей Николаевич (серия 7504 номер 399478)</t>
  </si>
  <si>
    <t>ГЛАЗКОВА ОЛЬГА АЛЕКСАНДРОВНА (серия 7524 номер 276893)</t>
  </si>
  <si>
    <t>Соболева Марина Владимировна (серия 7516 номер 885176)</t>
  </si>
  <si>
    <t>Ращектаева Наталья Ивановна (серия 7508 номер 313727)</t>
  </si>
  <si>
    <t>Комленко Юрий Николаевич (серия 7504 номер 393179)</t>
  </si>
  <si>
    <t>Прокин Сергей Юрьевич (серия 7517 номер 991635)</t>
  </si>
  <si>
    <t>Закирова Элеонора Ильгизовна  (серия 7523 номер 026071)</t>
  </si>
  <si>
    <t>Мелешенкова Елена Андреевна (серия 7519 номер 435289)</t>
  </si>
  <si>
    <t>Циховский Марсель Николаевич (серия 7523 номер 047165)</t>
  </si>
  <si>
    <t>Корнилович Алексей Витальевич</t>
  </si>
  <si>
    <t>Малашенко Анна Сергеевна (серия 7518 номер 010290)</t>
  </si>
  <si>
    <t>Кормина Ангелина Александровна  (серия 7504 номер 614922)</t>
  </si>
  <si>
    <t>ООО "ПТК Ареал"</t>
  </si>
  <si>
    <t>Лаврентьева Динара Газинуровна (серия 7507 номер 100681)</t>
  </si>
  <si>
    <t>Юсупова Лариса Викторовна (серия 7510 номер 887684)</t>
  </si>
  <si>
    <t>Тихонов Андрей Вячеславович (серия 7504 номер 540438)</t>
  </si>
  <si>
    <t>Гритчин Николай Сергеевич (серия 7510 номер 759963)</t>
  </si>
  <si>
    <t>Иванищев Виктор Александрович (серия 3708 номер 314363)</t>
  </si>
  <si>
    <t>Плаксин Владимир Анатольевич (серия 7516 номер 876425)</t>
  </si>
  <si>
    <t>Старков  Степан  Павлович  (серия АЕ номер 6468587)</t>
  </si>
  <si>
    <t>Миндигалимов Дамир Курбанович (серия 7508 номер 411158)</t>
  </si>
  <si>
    <t>Пашнин Евгений Сергеевич (серия 7505 номер 651720)</t>
  </si>
  <si>
    <t>Хайруллина Лариса Аскатовна (серия 0914 номер 464557)</t>
  </si>
  <si>
    <t>Бородина Ираида Александровна (серия 7503 номер 817947)</t>
  </si>
  <si>
    <t>Хисамова Денис Русланович (серия V-ИВ  номер 563513)</t>
  </si>
  <si>
    <t>Кнауб Ольга Ивановна (серия 7505 номер 787440)</t>
  </si>
  <si>
    <t>Гончар Игорь Анатольевич (серия 7510 номер 844976)</t>
  </si>
  <si>
    <t>Селютина  Юлия Андреевна (серия 7513 номер 334801)</t>
  </si>
  <si>
    <t>Тарасова Елена Хикматулловна (серия 7524 номер 276261)</t>
  </si>
  <si>
    <t>Насиковский Павел Владимирович (серия 7500 номер 652510)</t>
  </si>
  <si>
    <t>ГАВРИНА ТАТЬЯНА АЛЕКСЕЕВНА (серия 7519 номер 418362)</t>
  </si>
  <si>
    <t>Ташибаева Ирина Валерьевна (серия 7523 номер 182291)</t>
  </si>
  <si>
    <t>Терентьев Сергей Валерьевич (серия 7514 номер 477139)</t>
  </si>
  <si>
    <t>Лоренц Нелли Федоровна (серия 7508 номер 367391)</t>
  </si>
  <si>
    <t>Сайтгафарова Надия Хайбрахмановна (серия 7504 номер 531669)</t>
  </si>
  <si>
    <t>Москвин Артем Андреевич (серия 7512 номер 116875)</t>
  </si>
  <si>
    <t>ИП Иванова  Юлия  Владимировна</t>
  </si>
  <si>
    <t>Сегаль  Егор Сергеевич (серия 7524 номер 365582)</t>
  </si>
  <si>
    <t>Садовников Иван Владимирович (серия 7518 номер 311711)</t>
  </si>
  <si>
    <t>Гайсина Альфия Рашидовна (серия 7518 номер 115130)</t>
  </si>
  <si>
    <t>Друшлякова Анжела Сергеевна (серия 7521 номер 756384)</t>
  </si>
  <si>
    <t>Мохначёв  Виктор Николаевич (серия 7505 номер 805266)</t>
  </si>
  <si>
    <t>Левен Андрей Владимирович (серия 7514 номер 461254)</t>
  </si>
  <si>
    <t>Зубова Елена Борисовна (серия 7521 номер 758704)</t>
  </si>
  <si>
    <t>Шундеева Анна Владимировна (серия 7503 номер 876366)</t>
  </si>
  <si>
    <t>ООО "Пороги Тур"</t>
  </si>
  <si>
    <t>Гулин Иван Львович (серия 7510 номер 865201)</t>
  </si>
  <si>
    <t>Николаева Наталья Анатольевна (серия 7510 номер 901317)</t>
  </si>
  <si>
    <t>Гаврилов Сергей Сергеевич (серия 7520 номер 630235)</t>
  </si>
  <si>
    <t>Киптенко Мария Николаевна (серия 7516 номер 835082)</t>
  </si>
  <si>
    <t>Каримов Рифкат Аминович (серия 7504 номер 610515)</t>
  </si>
  <si>
    <t>Козлова Галина Ивановна (серия 7501 номер 126119)</t>
  </si>
  <si>
    <t>Еловиков Алексей Сергеевич (серия 7504 номер 031010)</t>
  </si>
  <si>
    <t>Эпштейн Александр Михайлович (серия 7507 номер 126513)</t>
  </si>
  <si>
    <t>Рогожников Леонид Владимирович</t>
  </si>
  <si>
    <t>Дементьева Евгения Александровна (серия 7500 номер 415504)</t>
  </si>
  <si>
    <t>Андриянов Антон Сергеевич (серия 8007 номер 493898)</t>
  </si>
  <si>
    <t>Шалагинова Юлия Дамировна (серия 7518 номер 112271)</t>
  </si>
  <si>
    <t>Альберт Валентин Евгеньевич (серия 7522 номер 891854)</t>
  </si>
  <si>
    <t>Шакиров Владислав Маратович (серия 7518 номер 130423)</t>
  </si>
  <si>
    <t>Сазонова  Екатерина  Викторовна  (серия 7508 номер 400177)</t>
  </si>
  <si>
    <t>Ошнуров Николай Андреевич (серия 7509 номер 585289)</t>
  </si>
  <si>
    <t>Иванов Денис Игоревич (серия 7508 номер 386247)</t>
  </si>
  <si>
    <t>Мухамедзакирова Найля Нажиметдиновна (серия 7521 номер 743891)</t>
  </si>
  <si>
    <t>Лычников Евгений Юрьевич (серия 7405 номер 554612)</t>
  </si>
  <si>
    <t>Больщикова Дарья Андреевна (серия 7510 номер 780447)</t>
  </si>
  <si>
    <t>МБУ "Администрация Петровского сельского поселения Увельского муниципального района Челябинской области "</t>
  </si>
  <si>
    <t>Шишкина  Дарья Дмитриевна (серия 6513 номер 712708)</t>
  </si>
  <si>
    <t>Любисток Констанция Денисовна (серия 7514 номер 463443)</t>
  </si>
  <si>
    <t>Никишина Руслана Юлаевна (серия 7517 номер 996547)</t>
  </si>
  <si>
    <t>ИП Нафиков Евгений Михайлович</t>
  </si>
  <si>
    <t>Губанова Марина Васильевна (серия 7515 номер 697786)</t>
  </si>
  <si>
    <t>Рожапов  Алексей  Николаевич  (серия 7521 номер 833893)</t>
  </si>
  <si>
    <t>Чернышева Наталья Борисовна (серия 7515 номер 639850)</t>
  </si>
  <si>
    <t>Куликов Денис Владимирович (серия 7512 номер 213906)</t>
  </si>
  <si>
    <t>Волков Вячеслав Владимирович (серия 7504 номер 220184)</t>
  </si>
  <si>
    <t>Огородов Александр Владимирович (серия 7519 номер 450493)</t>
  </si>
  <si>
    <t>Советов Егор Владимирович (серия 5319 номер 984728)</t>
  </si>
  <si>
    <t>Сафронов Василий Олегович (серия 7508 номер 451965)</t>
  </si>
  <si>
    <t>Дрогайцева Татьяна Васильевна (серия 7515 номер 648927)</t>
  </si>
  <si>
    <t>Востров  Олег Анатольевич (серия 7508 номер 309611)</t>
  </si>
  <si>
    <t>Ломкова Елена Николаевна</t>
  </si>
  <si>
    <t>Пуюл Татьяна Борисовна (серия 7524 номер 213773)</t>
  </si>
  <si>
    <t>Глазков  Юрий  Николаевич (серия 7522 номер 992966)</t>
  </si>
  <si>
    <t>Муланова Нурия Рахмоиловна (серия 7523 номер 016565)</t>
  </si>
  <si>
    <t>Хасанов Радик Фаритович (серия 7524 номер 222886)</t>
  </si>
  <si>
    <t>Новиков Павел Павлович (серия 7512 номер 073185)</t>
  </si>
  <si>
    <t>ИП Чигарин Сергей Васильевич</t>
  </si>
  <si>
    <t>ИП Трубеев  Василий Александрович</t>
  </si>
  <si>
    <t>Рольщикова Надежда Александровна (серия 7514 номер 531806)</t>
  </si>
  <si>
    <t>ООО "Общество Ограниченной Ответственностью "Протокол""</t>
  </si>
  <si>
    <t>Ванина Татьяна Дмитриевна (серия 7519 номер 429941)</t>
  </si>
  <si>
    <t>Копыл Инна Эдуардовна (серия 7512 номер 210628)</t>
  </si>
  <si>
    <t>Замыслов Александр Викторович (серия 7508 номер 403937)</t>
  </si>
  <si>
    <t>Верхотурцев Андрей  Викторович  (серия 7505 номер 930877)</t>
  </si>
  <si>
    <t>Баландин Александр Викторович (серия 7510 номер 831572)</t>
  </si>
  <si>
    <t>Фомченко Дмитрий Александрович (серия 8007 номер 499516)</t>
  </si>
  <si>
    <t>Оглоблин Сергей Константинович (серия 7504 номер 534843)</t>
  </si>
  <si>
    <t>Синебрюхова Елена Александровна (серия 7519 номер 497804)</t>
  </si>
  <si>
    <t>ПУШКАРЕВ ВИКТОР ЛЕОНИДОВИЧ</t>
  </si>
  <si>
    <t>Томина Ирина Раисовна (серия 7518 номер 058824)</t>
  </si>
  <si>
    <t>Общество с ограниченной ответственностью "Технология чистоты"</t>
  </si>
  <si>
    <t>Казанцев Александр Александрович (серия 7503 номер 430711)</t>
  </si>
  <si>
    <t>Дроботенко Евгений Владимирович (серия 7520 номер 589517)</t>
  </si>
  <si>
    <t>Куликовский Александр Николаевич (серия 7502 номер 977422)</t>
  </si>
  <si>
    <t>Жаекбаева Гульсия Такиевна (серия 7504 номер 594132)</t>
  </si>
  <si>
    <t>Мухина Анна Владимировна (серия 7520 номер 571745)</t>
  </si>
  <si>
    <t>Дарьина Ирина Вячеславовна (серия 7509 номер 693548)</t>
  </si>
  <si>
    <t>Тюрина Екатерина  Викторовна (серия 7515 номер 635285)</t>
  </si>
  <si>
    <t>Симоненко Ярослава Анатольевна (серия 1917 номер 135278)</t>
  </si>
  <si>
    <t>Заровнятных Валерия Олеговна (серия 7524 номер 208194)</t>
  </si>
  <si>
    <t>ООО "Радиус"</t>
  </si>
  <si>
    <t>Жукаускас  Юрий  Владимирович  (серия 7500 номер 341763)</t>
  </si>
  <si>
    <t>Агеева Юлия</t>
  </si>
  <si>
    <t>Зацепина Наталья Сергеевна (серия 7514 номер 465987)</t>
  </si>
  <si>
    <t>Шабалина Антонина Ивановна (серия 7505 номер 687814)</t>
  </si>
  <si>
    <t>Котыхова Светлана Николаевна (серия 7519 номер 410923)</t>
  </si>
  <si>
    <t>Белов Константин Михайлович (серия 7111 номер 923318)</t>
  </si>
  <si>
    <t>Холбобоев Фарход Суванкулович (серия 7511 номер 946586)</t>
  </si>
  <si>
    <t>Нечик Виктор Данилович (серия 7514 номер 549454)</t>
  </si>
  <si>
    <t>Коробейникова Александра Алексеевна (серия 7503 номер 338240)</t>
  </si>
  <si>
    <t>Литвяков Александр Владимирович (серия 7505 номер 865569)</t>
  </si>
  <si>
    <t>МКУ "Муниципальное общеобразовательное учреждение Архангельская средняя общеобразовательная школа"</t>
  </si>
  <si>
    <t>Давлатов Куватшо Кудратович (серия 7522 номер 903181)</t>
  </si>
  <si>
    <t>Зародов Иван Игоревич (серия 7512 номер 138267)</t>
  </si>
  <si>
    <t>Лыков Александр Александрович (серия 7523 номер 150487)</t>
  </si>
  <si>
    <t>Ольхов Денис  Сергеевич (серия 7504 номер 519705)</t>
  </si>
  <si>
    <t>Лазарева Екатерина Сергеевна (серия 7524 номер 291673)</t>
  </si>
  <si>
    <t>Абросимов Евгений Юрьевич (серия 7516 номер 824034)</t>
  </si>
  <si>
    <t>Гордиенко Марина Михайловна (серия 7517 номер 997390)</t>
  </si>
  <si>
    <t>Андросенко Дмитрий Андреевич (серия 7515 номер 702006)</t>
  </si>
  <si>
    <t>Лукьянова Галина Владимировна (серия 7518 номер 206238)</t>
  </si>
  <si>
    <t>Сушков Анатолий Николаевич</t>
  </si>
  <si>
    <t>Гусельцева Надежда Сергеевна (серия 7518 номер 033554)</t>
  </si>
  <si>
    <t>Сбродов Станислав Юрьевич (серия 1815 номер 063136)</t>
  </si>
  <si>
    <t>ИП Соколовский Виктор Сергеевич</t>
  </si>
  <si>
    <t>Лапухин Александр Леонидович (серия 7519 номер 415566)</t>
  </si>
  <si>
    <t>Шилин Илья Геннадьевич (серия 7523 номер 170201)</t>
  </si>
  <si>
    <t>Волохова Гульфия Хайдаровна (серия 7519 номер 373843)</t>
  </si>
  <si>
    <t>Панарина  Елена Викторовна  (серия 7516 номер 808177)</t>
  </si>
  <si>
    <t>Артыкбаева Дина Ахметгалимовна (серия 7523 номер 139826)</t>
  </si>
  <si>
    <t>ИП Зайцев Артем Валерьевич</t>
  </si>
  <si>
    <t>Бурцаева Ольга Васильевна (серия 7511 номер 970645)</t>
  </si>
  <si>
    <t>Романова Ульяна Юрьевна (серия 7503 номер 530264)</t>
  </si>
  <si>
    <t>ИП Морозов Юрий Николаевич</t>
  </si>
  <si>
    <t>Жилина  Юлия  Станиславовна (серия 7521 номер 777179)</t>
  </si>
  <si>
    <t>Кушнов Сергей Николаевич (серия 7504 номер 553198)</t>
  </si>
  <si>
    <t>ГБУ "Администрация Ишалинского сельского поселения "</t>
  </si>
  <si>
    <t>Тишевский Валерий Александрович (серия 7502 номер 996897)</t>
  </si>
  <si>
    <t>Максимова Ольга Владимировна (серия 7505 номер 987467)</t>
  </si>
  <si>
    <t>ИП Алексеев Константин Иванович</t>
  </si>
  <si>
    <t>Бутов Павел Владимирович</t>
  </si>
  <si>
    <t>Абдрашитова Айлита Даутовна (серия 7509 номер 662198)</t>
  </si>
  <si>
    <t>Корнев Владислав Владимирович (серия 7522 номер 885873)</t>
  </si>
  <si>
    <t>Байбурин Артур Фаритович (серия 7504 номер 396173)</t>
  </si>
  <si>
    <t>Алиев Илхам Ширмамед Оглы (серия 7510 номер 822889)</t>
  </si>
  <si>
    <t>Цыбин Сергей Владимирович (серия 7504 номер 460957)</t>
  </si>
  <si>
    <t>Будрица  Маргарита  Михайловна  (серия 7521 номер 763028)</t>
  </si>
  <si>
    <t>Шамрук Мария Владимировна (серия 7509 номер 663676)</t>
  </si>
  <si>
    <t>Лутков  Анатолий  Юрьевич  (серия 8012 номер 713884)</t>
  </si>
  <si>
    <t>Лебедев Виктор Иванович (серия 7501 номер 262500)</t>
  </si>
  <si>
    <t>Дудинский Игорь Андреевич (серия 7509 номер 491680)</t>
  </si>
  <si>
    <t>Латифьянов Айдар Ильдарович (серия 7507 номер 093755)</t>
  </si>
  <si>
    <t>Сорокин Евгений Вячеславович (серия 7523 номер 036558)</t>
  </si>
  <si>
    <t>Уваев Сергей Александрович (серия 7518 номер 073084)</t>
  </si>
  <si>
    <t>Юсупов Самат Сабитович (серия 7518 номер 308212)</t>
  </si>
  <si>
    <t>Панченко Ирина Сергеевна (серия 7509 номер 535771)</t>
  </si>
  <si>
    <t>Талалаев Александр Евгеньевич (серия 8005 номер 448155)</t>
  </si>
  <si>
    <t>Динара Салимова Альфировна (серия 7519 номер 334949)</t>
  </si>
  <si>
    <t>Маслов Алексей Вячеславович</t>
  </si>
  <si>
    <t>Юхачёв Алексей Вячеславович (серия 7504 номер 063085)</t>
  </si>
  <si>
    <t>Колистратенко Григорий Александрович (серия 7513 номер 410632)</t>
  </si>
  <si>
    <t>ИП Краснов Игорь Анатольевич</t>
  </si>
  <si>
    <t>Управление по капитальному строительству Администрации г. Троицка</t>
  </si>
  <si>
    <t>Выродова Любовь Николаевна (серия 7508 номер 404748)</t>
  </si>
  <si>
    <t>Дуброва Ирина Денисовна (серия 7519 номер 393914)</t>
  </si>
  <si>
    <t>Шайкина Ольга Викторовна (серия 7522 номер 920944)</t>
  </si>
  <si>
    <t>Шебаршов Василий Ильич (серия 75 03 номер 335994)</t>
  </si>
  <si>
    <t>Иманова Марзия Хабибулловна (серия 7510 номер 744032)</t>
  </si>
  <si>
    <t>Сподонейко Руслан Николаевич (серия 7503 номер 094678)</t>
  </si>
  <si>
    <t>Боронин Александр Сергеевич (серия 7518 номер 204909)</t>
  </si>
  <si>
    <t>Саитбаева Луиза Халиковна (серия 7523 номер 093302)</t>
  </si>
  <si>
    <t>Коровин Константин Васильевич (серия 7517 номер 970968)</t>
  </si>
  <si>
    <t>Граборов Константин Николаевич (серия 7501 номер 070567)</t>
  </si>
  <si>
    <t>Васильев Юрий Александрович (серия 6511 номер 172415)</t>
  </si>
  <si>
    <t>Карабешкин Владимир Александрович (серия 7518 номер 046338)</t>
  </si>
  <si>
    <t>Изак Денис Александрович (серия 7513 номер 350171)</t>
  </si>
  <si>
    <t>Пасерб Сергей Сергеевич (серия 7505 номер 944481)</t>
  </si>
  <si>
    <t>Журбенко Михаил Петрович (серия 7504 номер 531810)</t>
  </si>
  <si>
    <t>Шайхитдинов Вадим Камильевич (серия 7523 номер 071767)</t>
  </si>
  <si>
    <t>Хамитова Ирина  Николаевна  (серия 7523 номер 088184)</t>
  </si>
  <si>
    <t>Алисиевич Анна Викторовна (серия 7520 номер 632727)</t>
  </si>
  <si>
    <t>Ситдиков Денис Нуритдинович (серия 7502 номер 994478)</t>
  </si>
  <si>
    <t>Домрачева Надежда Ивановна (серия 7505 номер 851209)</t>
  </si>
  <si>
    <t>Пинчуков  Никита  Олегович  (серия 7510 номер 854236)</t>
  </si>
  <si>
    <t>Сафиева Аниса Юлхужаевна  (серия 7512 номер 161204)</t>
  </si>
  <si>
    <t>Кузьмин Дмитрий Сергеевич (серия 7505 номер 742330)</t>
  </si>
  <si>
    <t>Торбин Андрей Викторович (серия 7505 номер 631459)</t>
  </si>
  <si>
    <t>ИП РЫЖЕНКОВА ЕЛЕНА ЛЕОНИДОВНА</t>
  </si>
  <si>
    <t>Гилёв Алексей  Игоревич (серия 7508 номер 475424)</t>
  </si>
  <si>
    <t>Иргалина Альфия Габдулхаевна (серия 7502 номер 790488)</t>
  </si>
  <si>
    <t>Четырёва Любовь Петровна (серия 7518 номер 307087)</t>
  </si>
  <si>
    <t>Прокудович Геннадий  Леонидович (серия 7503 номер 014108)</t>
  </si>
  <si>
    <t>Андронов Олег Михайлович (серия 7518 номер 283354)</t>
  </si>
  <si>
    <t>Перицкая Виктория Николаевна (серия 7517 номер 972638)</t>
  </si>
  <si>
    <t>Тищенко Евгений Иванович (серия 7514 номер 516810)</t>
  </si>
  <si>
    <t>Увакин Владимир Геннадьевич (серия 7515 номер 745123)</t>
  </si>
  <si>
    <t>Сибагатуллин Эдуард Галимуллович (серия 7523 номер 078260)</t>
  </si>
  <si>
    <t>Шамсутдинова Зарина Ибадет Гызы (серия 7508 номер 364959)</t>
  </si>
  <si>
    <t>Овчинникова Ксения Александровна</t>
  </si>
  <si>
    <t>Шамсутдинова Наиля Салимовна (серия 7507 номер 116302)</t>
  </si>
  <si>
    <t>Мартьянов Денис Анатольевич (серия 7522 номер 953308)</t>
  </si>
  <si>
    <t>Кульмухаметов Артур Янборисович (серия 7508 номер 337952)</t>
  </si>
  <si>
    <t>Абнасыров  Артём Андреевич (серия 7518 номер 064053)</t>
  </si>
  <si>
    <t>Сарафанова Анастасия Сергеевна</t>
  </si>
  <si>
    <t>Воробьева Наталья Александровна (серия 7521 номер 708134)</t>
  </si>
  <si>
    <t>Макалова Наиля Азатовна (серия 7507 номер 085210)</t>
  </si>
  <si>
    <t>Кноль Сергей Александрович (серия 0105 номер 834893)</t>
  </si>
  <si>
    <t>Рязапов  Владислав  Вайсилевич (серия 7505 номер 650612)</t>
  </si>
  <si>
    <t>Сайфутдинова Алина Тальгатовна (серия 7515 номер 766327)</t>
  </si>
  <si>
    <t>Баязитова Гульнара Гирфановна (серия 7508 номер 302828)</t>
  </si>
  <si>
    <t>Арбузов Алексей Петрович (серия 7500 номер 478161)</t>
  </si>
  <si>
    <t>Сорокун Иван Валерьевич (серия 7514 номер 462513)</t>
  </si>
  <si>
    <t>Сагадиева  Ирина Петровна (серия 7523 номер 038001)</t>
  </si>
  <si>
    <t>Мельников Дмитрий Сергеевич (серия 7513 номер 413887)</t>
  </si>
  <si>
    <t>МКП "Администрация Центрального района города Челябинска"</t>
  </si>
  <si>
    <t>Корниенко Татьяна Александровна (серия 7519 номер 488239)</t>
  </si>
  <si>
    <t>Макнидинов Ахмаджон</t>
  </si>
  <si>
    <t>Такиуллина  Эльвира Шакировна (серия 7512 номер 046909)</t>
  </si>
  <si>
    <t>Мукминов Дмитрий Рафаилович (серия 7522 номер 965102)</t>
  </si>
  <si>
    <t>Ахматвалеев Сабирян Шарибжанович (серия 7505 номер 931982)</t>
  </si>
  <si>
    <t>ИП Рогова Людмила Якубовна</t>
  </si>
  <si>
    <t>Куликов Денис Анатольевич (серия 3602 номер 627381)</t>
  </si>
  <si>
    <t>Ревуцкий Виктор Григорьевич (серия 7500 номер 315832)</t>
  </si>
  <si>
    <t>Мазитова Райфа Абубакировна (серия 7504 номер 389004)</t>
  </si>
  <si>
    <t>ИП Принько Антон Валерьевич</t>
  </si>
  <si>
    <t>Дегтярева Александра Геннадьевна (серия 7520 номер 639698)</t>
  </si>
  <si>
    <t>Тимошенко Александр Сергеевич (серия 3411 номер 010023)</t>
  </si>
  <si>
    <t>Константинов Константин Дмитриевич (серия 7512 номер 216053)</t>
  </si>
  <si>
    <t>Тимохина Алина Игоревна (серия 7522 номер 935328)</t>
  </si>
  <si>
    <t>Рафиков Эдуард Мухаматович (серия 7523 номер 051338)</t>
  </si>
  <si>
    <t>Харисова Любовь Геннадьевна (серия 7509 номер 576670)</t>
  </si>
  <si>
    <t>Ерпылева Алена Андреевна (серия 0914 номер 467467)</t>
  </si>
  <si>
    <t>Захаров Александр Дмитриевич (серия 7504 номер 194394)</t>
  </si>
  <si>
    <t>МБУ "Администрация Анненского сельского поселения"</t>
  </si>
  <si>
    <t>Файзуллин Владислав Сабитович</t>
  </si>
  <si>
    <t>Соколовская Наталья Сергеевна (серия 7521 номер 833226)</t>
  </si>
  <si>
    <t>Администрация Краснопольского сельского поселения Сосновского муниципального района Челябинской области</t>
  </si>
  <si>
    <t>Пережогина Наталья Юрьевна (серия 7518 номер 063843)</t>
  </si>
  <si>
    <t>Шикулова Алия Хайдаровна (серия 7507 номер 220339)</t>
  </si>
  <si>
    <t>Ахметвалеев Габдулбарий  (серия 7599 номер 126773)</t>
  </si>
  <si>
    <t>Чупрын Михаил Андреевич (серия 7520 номер 550792)</t>
  </si>
  <si>
    <t>Забелин Игорь Александрович (серия 7523 номер 094994)</t>
  </si>
  <si>
    <t>Казыев Тимур Рахматуллович (серия 3706 номер 161744)</t>
  </si>
  <si>
    <t>Шишигина Лариса Викторовна (серия 7516 номер 810474)</t>
  </si>
  <si>
    <t>Сечкин Петр Викторович (серия 7518 номер 197774)</t>
  </si>
  <si>
    <t>Хвостик Вадим Александрович (серия 7513 номер 270717)</t>
  </si>
  <si>
    <t>Тураев Александр Дмитриевич (серия 7518 номер 262789)</t>
  </si>
  <si>
    <t>Рязанов Сергей Валерьевич (серия 7514 номер 467018)</t>
  </si>
  <si>
    <t>Закиров Магнави Маснавиевич (серия 7508 номер 431745)</t>
  </si>
  <si>
    <t>Левинский Сергей Анатольевич (серия 7503 номер 416364)</t>
  </si>
  <si>
    <t>Закиров  Данила Замильевич (серия 7512 номер 127756)</t>
  </si>
  <si>
    <t>ИП Кузьмин Илья Анатольевич</t>
  </si>
  <si>
    <t>Сафронова Ангелина Александровна (серия 7519 номер 474559)</t>
  </si>
  <si>
    <t>Сайфутдинов Сафиулла Габдулавалевич (серия 7510 номер 810302)</t>
  </si>
  <si>
    <t>Олефиренко Филипп Викторович (серия 7521 номер 678152)</t>
  </si>
  <si>
    <t>ООО "ГЛ-Интеграция"</t>
  </si>
  <si>
    <t>Костюченко Антонина Митрофановна (серия 7502 номер 835700)</t>
  </si>
  <si>
    <t>Магакян Вардан Меружанович (серия 7506 номер 025511)</t>
  </si>
  <si>
    <t>Яковлева Дарья Игоревна (серия 7513 номер 384579)</t>
  </si>
  <si>
    <t>Линецкая Анна Евгеньевна (серия 7519 номер 379426)</t>
  </si>
  <si>
    <t>Смирнова Диана Александровна (серия 7521 номер 768421)</t>
  </si>
  <si>
    <t>Рыкова Юлия  Николаевна (серия 7512 номер 114864)</t>
  </si>
  <si>
    <t>Шакиров Вадим Рашитович (серия 7521 номер 707433)</t>
  </si>
  <si>
    <t>ООО НПП "Парус"</t>
  </si>
  <si>
    <t>Сташевский Антон Анатольевич (серия 7510 номер 902616)</t>
  </si>
  <si>
    <t>Каратаев Евгений Александрович (серия 7503 номер 983780)</t>
  </si>
  <si>
    <t>Халитов Юлай Гайфуллович (серия 7514 номер 555419)</t>
  </si>
  <si>
    <t>Хужина Ольга Ивановна (серия 7505 номер 639730)</t>
  </si>
  <si>
    <t>Самматов Артем Зуфарович (серия 7509 номер 496792)</t>
  </si>
  <si>
    <t>Кудрявцев Александр Сергеевич (серия 7504 номер 280875)</t>
  </si>
  <si>
    <t>Пименов Владимир Сергеевич (серия 7511 номер 981232)</t>
  </si>
  <si>
    <t>Кротов Юрий Юрьевич (серия 7521 номер 798047)</t>
  </si>
  <si>
    <t>Гурин Олег Вячеславович (серия 6511 номер 186269)</t>
  </si>
  <si>
    <t>Пульдяева Ирина Сергеевна (серия 7524 номер 205270)</t>
  </si>
  <si>
    <t>Андреев Александр  Иванович (серия 7507 номер 168360)</t>
  </si>
  <si>
    <t>Анищенко Татьяна Олеговна (серия 7519 номер 374369)</t>
  </si>
  <si>
    <t>Пикуль Сергей Олегович (серия 7513 номер 425220)</t>
  </si>
  <si>
    <t>Местная православная религиозная организация прихода храма преображения господня города Южноуральска Троицкой Епархии Русской православной церкви</t>
  </si>
  <si>
    <t>ИП Глава КФХ Филиппов Виктор Николаевич</t>
  </si>
  <si>
    <t>Мельникова Ольга Ивановна</t>
  </si>
  <si>
    <t>Сенькин Максим Анатольевич (серия 7520 номер 601638)</t>
  </si>
  <si>
    <t>ИП Заварницин Алексей Юрьевич</t>
  </si>
  <si>
    <t>Коногорова Гульжиган Нуруслановна (серия 7503 номер 082825)</t>
  </si>
  <si>
    <t>Сафиуллин Рустам Фаритович  (серия 7521 номер 790292)</t>
  </si>
  <si>
    <t>Шайдуллина Ольга Николаевна (серия 7509 номер 605302)</t>
  </si>
  <si>
    <t>Валеева Марина Михайловна (серия 7509 номер 707593)</t>
  </si>
  <si>
    <t>Плищенко Екатерина Вячеславовна  (серия 7505 номер 635971)</t>
  </si>
  <si>
    <t>Зайцев Андрей Александрович (серия 5205 номер 132022)</t>
  </si>
  <si>
    <t>Зорков Владимир  Алексеевич (серия 7513 номер 414336)</t>
  </si>
  <si>
    <t>Шалгина Ирина Геннадьевна (серия 7507 номер 044141)</t>
  </si>
  <si>
    <t>Филатова Лариса Сергеевна (серия 7508 номер 221985)</t>
  </si>
  <si>
    <t>Макушев Алексей Сергеевич (серия 7504 номер 368874)</t>
  </si>
  <si>
    <t>Плесунков Александр Михайлович (серия 7503 номер 797095)</t>
  </si>
  <si>
    <t>Слатин Борис Андреевич (серия 7503 номер 402619)</t>
  </si>
  <si>
    <t>Рыжов Игорь Иванович (серия 7512 номер 236276)</t>
  </si>
  <si>
    <t>ООО "СтройУниверсал"</t>
  </si>
  <si>
    <t>Салатун Юлия Николаевна (серия 7514 номер 554235)</t>
  </si>
  <si>
    <t>Фаттахова Маргарита Ринатовна (серия 7505 номер 887988)</t>
  </si>
  <si>
    <t>Красношлык Александр Сергеевич (серия 7512 номер 079978)</t>
  </si>
  <si>
    <t>Басырова Гашура Фатиховна (серия 7520 номер 537296)</t>
  </si>
  <si>
    <t>Ярушев Юрий Александрович</t>
  </si>
  <si>
    <t>Кутлузманова Гульнара Рашитовна (серия 7518 номер 117956)</t>
  </si>
  <si>
    <t>Алимбекова Светлана Александровна (серия 7510 номер 918823)</t>
  </si>
  <si>
    <t>ИП Талиев Джамбулат Эквтимович</t>
  </si>
  <si>
    <t>Панкова Екатерина  Сергеевна (серия 7524 номер 290887)</t>
  </si>
  <si>
    <t>Джуромская Ирена Геннадьевна (серия 7513 номер 348049)</t>
  </si>
  <si>
    <t>Клюшкин Вячеслав Иванович (серия 7518 номер 145274)</t>
  </si>
  <si>
    <t>Овчинникова Анна Леонидовна (серия 7519 номер 320502)</t>
  </si>
  <si>
    <t>Фёдоров Дмитрий Евгеньевич (серия 7524 номер 246320)</t>
  </si>
  <si>
    <t>Рахманов Иван Александрович (серия 6505 номер 424553)</t>
  </si>
  <si>
    <t>Голик Татьяна Владимировна (серия 7500 номер 400967)</t>
  </si>
  <si>
    <t>Кормишин Егор Анатольевич (серия 7504 номер 597062)</t>
  </si>
  <si>
    <t>Йещилйурт Мария Александровна (серия 7521 номер 739864)</t>
  </si>
  <si>
    <t>Котов  Павел Павлович (серия 0418 номер 231852)</t>
  </si>
  <si>
    <t>Чудайкина Марина Аркадьевна  (серия 7521 номер 674167)</t>
  </si>
  <si>
    <t>Гурина Анна Дмитриевна (серия 6512 номер 539259)</t>
  </si>
  <si>
    <t>Ярмышев  Евгений  Валерьевич (серия 6504 номер 799295)</t>
  </si>
  <si>
    <t>Нуров Солих  Зубайдуллоевич (серия 7520 номер 562399)</t>
  </si>
  <si>
    <t>Лебедев Алексей Николаевич (серия 7524 номер 309205)</t>
  </si>
  <si>
    <t>Гурина Светлана Александровна (серия 7521 номер 743617)</t>
  </si>
  <si>
    <t>Назарова  Мария  Сергеевна (серия 7513 номер 302221)</t>
  </si>
  <si>
    <t>Ахметвалеев Денис Альбертович (серия 7518 номер 023543)</t>
  </si>
  <si>
    <t>Рябчик Екатерина Сергеевна (серия 6522 номер 533185)</t>
  </si>
  <si>
    <t>Пушкарева Ольга Владимировна (серия 7516 номер 926099)</t>
  </si>
  <si>
    <t>Кожевников Виктор Николаевич (серия 7512 номер 178446)</t>
  </si>
  <si>
    <t>Смирнов Михаил Юрьевич (серия 7518 номер 217669)</t>
  </si>
  <si>
    <t>Сергеев Олег Борисович (серия 7510 номер 840772)</t>
  </si>
  <si>
    <t>Симора Оксана Николаевна (серия 7521 номер 709486)</t>
  </si>
  <si>
    <t>ООО "Автолюкс"</t>
  </si>
  <si>
    <t>Козлов Иван Михайлович (серия 7514 номер 520658)</t>
  </si>
  <si>
    <t>Исламов  Рамиль Уралович (серия 7516 номер 893321)</t>
  </si>
  <si>
    <t>Ряжкина Ирина Александровна (серия 7505 номер 941381)</t>
  </si>
  <si>
    <t>Кильдеев Кешаф Равильевич (серия 7505 номер 775037)</t>
  </si>
  <si>
    <t>Семёнов Алексей Андреевич (серия 7509 номер 594425)</t>
  </si>
  <si>
    <t>Капралова Оксана Александровна (серия 7515 номер 636755)</t>
  </si>
  <si>
    <t>Кибец Дмитрий Сергеевич (серия 7514 номер 621134)</t>
  </si>
  <si>
    <t>Каширина Наталья Владимировна (серия 7501 номер 205750)</t>
  </si>
  <si>
    <t>Пястолов Александр Валерьевич (серия 7517 номер 939498)</t>
  </si>
  <si>
    <t>Каменский Андрей Юрьевич (серия 7523 номер 102508)</t>
  </si>
  <si>
    <t>Левакина Ирина Валерьевна (серия 7511 номер 938971)</t>
  </si>
  <si>
    <t>Владимирова Валентина Ивановна (серия 7500 номер 981990)</t>
  </si>
  <si>
    <t>Климов Евгений Леонидович (серия 7518 номер 208945)</t>
  </si>
  <si>
    <t>Дисько Любовь Вадимовна  (серия 7523 номер 078257)</t>
  </si>
  <si>
    <t>Зарков Андрей Иванович (серия 7511 номер 940466)</t>
  </si>
  <si>
    <t>Маз Дмитрий Владимирович (серия 7518 номер 008082)</t>
  </si>
  <si>
    <t>Мальцева Ольга Самигулловна (серия 7521 номер 668349)</t>
  </si>
  <si>
    <t>Субачева Ирина Михайловна (серия 7520 номер 547547)</t>
  </si>
  <si>
    <t>Каменецкая Татьяна Николаевна</t>
  </si>
  <si>
    <t>Мырза Виталий Федорович (серия 6522 номер 642229)</t>
  </si>
  <si>
    <t>Замятина Мария Александровна (серия 7502 номер 437607)</t>
  </si>
  <si>
    <t>Дунаев Раис Юрьевич (серия 7505 номер 949010)</t>
  </si>
  <si>
    <t>Баженов Сергей Петрович (серия 7507 номер 068442)</t>
  </si>
  <si>
    <t>ИП Гафуров Ришат Саитгареевич</t>
  </si>
  <si>
    <t>Назарова Марина Сергеевна (серия 7503 номер 782325)</t>
  </si>
  <si>
    <t>Чернова Хадиса Рахимьяновна (серия 7501 номер 042725)</t>
  </si>
  <si>
    <t>Смольников Иван Юрьевич (серия 7500 номер 479592)</t>
  </si>
  <si>
    <t>Брускова Наталья Юрьевна (серия 75 13 номер 310394)</t>
  </si>
  <si>
    <t>Байгузина Альбина Радиковна (серия 8006 номер 086276)</t>
  </si>
  <si>
    <t>Фаткин Дмитрий Юрьевич (серия 7502 номер 981227)</t>
  </si>
  <si>
    <t>Захарова Наталья Ивановна (серия 7519 номер 426653)</t>
  </si>
  <si>
    <t>Зорина Ольга Юрьевна (серия 7518 номер 241465)</t>
  </si>
  <si>
    <t>Заманов Умар Абдулла Оглы (серия 7504 номер 272526)</t>
  </si>
  <si>
    <t>Купцов Геннадий Николаевич (серия 7509 номер 546366)</t>
  </si>
  <si>
    <t>Бородкина Роза Хужатовна (серия 7500 номер 469150)</t>
  </si>
  <si>
    <t>Луцкая Христина Геннадьевна (серия 7517 номер 937219)</t>
  </si>
  <si>
    <t>Харисов  Радик Минисламович  (серия 7505 номер 804296)</t>
  </si>
  <si>
    <t>Мингажева Анастасия Сергеевна (серия 7520 номер 566929)</t>
  </si>
  <si>
    <t>Туманова Елена Викторовна (серия 7510 номер 801196)</t>
  </si>
  <si>
    <t>Иноземцев Сергей Анатольевич (серия 7504 номер 078757)</t>
  </si>
  <si>
    <t>Папшев Максим Евгеньевич (серия 7515 номер 715949)</t>
  </si>
  <si>
    <t>ИП Брекоткин Дмитрий Геннадьевич</t>
  </si>
  <si>
    <t>Халикова Яна Рамилевна (серия 3720 номер 844194)</t>
  </si>
  <si>
    <t>Дадин Дмитрий Петрович (серия 7502 номер 979843)</t>
  </si>
  <si>
    <t>Шабалина  Юлия Сергеевна (серия 7508 номер 399210)</t>
  </si>
  <si>
    <t>Насибуллина Лариса Фаритовна (серия 7513 номер 314861)</t>
  </si>
  <si>
    <t>Шамсутдинов Евгений Рашидович (серия 7519 номер 446467)</t>
  </si>
  <si>
    <t>ООО "Маркет"</t>
  </si>
  <si>
    <t>Ширяев Денис Алексеевич (серия 7510 номер 851344)</t>
  </si>
  <si>
    <t>Решетков Василий Германович (серия 7516 номер 827547)</t>
  </si>
  <si>
    <t>Михеева Ольга Геннадьевна (серия 7519 номер 473038)</t>
  </si>
  <si>
    <t>Ворошилова Елена Владимировна (серия 7504 номер 602924)</t>
  </si>
  <si>
    <t>Нафиков Игорь Радикович (серия 7512 номер 158483)</t>
  </si>
  <si>
    <t>Кононова Наталия Васильевна (серия 7505 номер 953445)</t>
  </si>
  <si>
    <t>Валеева  Ольга  Сергеевна (серия 7523 номер 078456)</t>
  </si>
  <si>
    <t>Ромашова Наталья Ивановна (серия 7512 номер 196066)</t>
  </si>
  <si>
    <t>Митрофанов Михаил Анатольевич (серия 7524 номер 241094)</t>
  </si>
  <si>
    <t>Арефьев Сергей Владимирович (серия 7520 номер 552960)</t>
  </si>
  <si>
    <t>ООО "Аргус"</t>
  </si>
  <si>
    <t>Бойченко Гульнара Раисовна (серия 7524 номер 219490)</t>
  </si>
  <si>
    <t>Бутакова Юлия Владимировна  (серия 7522 номер 908063)</t>
  </si>
  <si>
    <t>Ульенкова Антонина Петровна (серия 7504 номер 543914)</t>
  </si>
  <si>
    <t>Цой Дарья Вячеславовна (серия 4123 номер 380789)</t>
  </si>
  <si>
    <t>Абайдуллина Елена Сайфулловна (серия 7510 номер 921761)</t>
  </si>
  <si>
    <t>Хаирова Танзия Шайхетдиновна (серия 7518 номер 093569)</t>
  </si>
  <si>
    <t>Банникова Наталья Алексеевна (серия 7505 номер 861698)</t>
  </si>
  <si>
    <t>Стишенко Петр Геннадьевич (серия 7521 номер 782926)</t>
  </si>
  <si>
    <t>Воробьев Владимир Дмитриевич (серия 7598 номер 095143)</t>
  </si>
  <si>
    <t>Гришанова Алла Михайловна (серия 7500 номер 813363)</t>
  </si>
  <si>
    <t>Жаркова Надежда Сергееевна</t>
  </si>
  <si>
    <t>Кравчук Светлана Валентиновна (серия 7518 номер 102623)</t>
  </si>
  <si>
    <t>Попов Юрий Александрович (серия 7504 номер 280878)</t>
  </si>
  <si>
    <t>Олюшина Елена Викторовна (серия 7514 номер 466664)</t>
  </si>
  <si>
    <t>Ромазанов Тимур Хаиршевич (серия 75 05 номер 932541)</t>
  </si>
  <si>
    <t>Мунтаев Александр Александрович (серия 0422 номер 826814)</t>
  </si>
  <si>
    <t>Хладик Вениамин Владимирович (серия 7512 номер 238039)</t>
  </si>
  <si>
    <t>Бобин Валентин Павлович (серия 7508 номер 393829)</t>
  </si>
  <si>
    <t>Теплых Сергей Александрович (серия 7508 номер 487827)</t>
  </si>
  <si>
    <t>Ольга Астахова Владимировна</t>
  </si>
  <si>
    <t>Меньшиков Андрей Борисович (серия 7503 номер 121597)</t>
  </si>
  <si>
    <t>Логиновских Сергей Владимирович (серия 3706 номер 175546)</t>
  </si>
  <si>
    <t>Батыршин Рамазан Ахиярович (серия 7505 номер 959926)</t>
  </si>
  <si>
    <t>Харламычев Владимир Александрович</t>
  </si>
  <si>
    <t>Евгений Стариков Сергеевич</t>
  </si>
  <si>
    <t>Ергунова Екатерина Юрьевна (серия 7515 номер 665838)</t>
  </si>
  <si>
    <t>Котельников Алексей Петрович (серия 7508 номер 481972)</t>
  </si>
  <si>
    <t>Дулепова Раиса Алексеевна  (серия 7503 номер 390312)</t>
  </si>
  <si>
    <t>Балашов Денис Максимович (серия 7512 номер 123878)</t>
  </si>
  <si>
    <t>Смирнов Игорь Михайлович (серия 7500 номер 346519)</t>
  </si>
  <si>
    <t>Юсупов Фаиль Мусакалимович (серия 7514 номер 484392)</t>
  </si>
  <si>
    <t>Иванов Анатолий Анатольевич (серия 7519 номер 322171)</t>
  </si>
  <si>
    <t>Ибрагимов Рафаил Рамильевич (серия 7519 номер 321874)</t>
  </si>
  <si>
    <t>Рыбачёнок Максим Алексеевич (серия 7506 номер 006348)</t>
  </si>
  <si>
    <t>Ященко Варвара Викторовна (серия 7504 номер 503506)</t>
  </si>
  <si>
    <t>Клюев Арсений Федорович (серия 7505 номер 652270)</t>
  </si>
  <si>
    <t>Васильев Павел Александрович (серия 7510 номер 899202)</t>
  </si>
  <si>
    <t>Князева Дарья  Владимировна (серия 7518 номер 114492)</t>
  </si>
  <si>
    <t>Левицкий Максим Александрович (серия 7518 номер 097977)</t>
  </si>
  <si>
    <t>КУЛЬПИН ДМИТРИЙ ИГОРЕВИЧ</t>
  </si>
  <si>
    <t>Важова Светлана Анатольевна (серия 7509 номер 652296)</t>
  </si>
  <si>
    <t>Ерпалов Алексей Викторович (серия 7509 номер 714107)</t>
  </si>
  <si>
    <t>МБУ "Функциональный орган Администрации У-К городского округа "Управление инфраструктуры и строительства" "</t>
  </si>
  <si>
    <t>ООО" Региональная Башенная Компания</t>
  </si>
  <si>
    <t>Безрукова Любовь Никитовна (серия 7502 номер 394339)</t>
  </si>
  <si>
    <t>Совина  Галина Михайловна (серия 7509 номер 660741)</t>
  </si>
  <si>
    <t>Малахова Людмила Викторовна (серия 7504 номер 127500)</t>
  </si>
  <si>
    <t>Примерова Юлия Алексеевна (серия 7514 номер 463849)</t>
  </si>
  <si>
    <t>Попель Анна Павловна (серия 7512 номер 128219)</t>
  </si>
  <si>
    <t>Зайцев Николай Михайлович (серия 7503 номер 954448)</t>
  </si>
  <si>
    <t>Управление Росреестра по Челябинской области</t>
  </si>
  <si>
    <t>Гусельников Максим Сергеевич (серия 7500 номер 479534)</t>
  </si>
  <si>
    <t>Ахматдинов Рустам Рамильевич (серия 8004 номер 286804)</t>
  </si>
  <si>
    <t>Казанцева Евгения Викторовна (серия 7507 номер 187538)</t>
  </si>
  <si>
    <t>Иванова Олеся Викторовна (серия 7518 номер 082709)</t>
  </si>
  <si>
    <t>Яковлева Дарья Александровна (серия 7514 номер 537201)</t>
  </si>
  <si>
    <t>Глинин Павел Валерьевич (серия 7508 номер 287838)</t>
  </si>
  <si>
    <t>Абдуллин Раис Рамзисович (серия 7522 номер 994529)</t>
  </si>
  <si>
    <t>Попов Анатолий Валерьевич (серия 7524 номер 288696)</t>
  </si>
  <si>
    <t>Смирнова Ирина Анатольевна (серия 7523 номер 130137)</t>
  </si>
  <si>
    <t>Люцко Евгений Васильевич (серия 7513 номер 318430)</t>
  </si>
  <si>
    <t>Юсупов Денис Данилович (серия 6511 номер 052000)</t>
  </si>
  <si>
    <t>Лыкосов Дмитрий Игоревич</t>
  </si>
  <si>
    <t>Бурангулова Дания Баяновна (серия 7501 номер 189461)</t>
  </si>
  <si>
    <t>Спицына Марина Сергеевна (серия 7512 номер 083850)</t>
  </si>
  <si>
    <t>Казаков Владимир Федорович (серия 7508 номер 378547)</t>
  </si>
  <si>
    <t>Яковлева Кристина Викторовна (серия 7513 номер 331680)</t>
  </si>
  <si>
    <t>Курунова Гульнара  Рафаилевна (серия 8022 номер 541305)</t>
  </si>
  <si>
    <t>Ермилова Вера Юрьевна (серия 7500 номер 450869)</t>
  </si>
  <si>
    <t>Халаим Николай Николаевич (серия 7503 номер 941289)</t>
  </si>
  <si>
    <t>Сорокина Наталья Вячеславовна (серия 7519 номер 468898)</t>
  </si>
  <si>
    <t>Харченко Наталья Владимировна (серия 7504 номер 364606)</t>
  </si>
  <si>
    <t>Забирко Ирина Анатольевна (серия 7508 номер 245758)</t>
  </si>
  <si>
    <t>Коновалов Михаил Николаевич (серия 7503 номер 843335)</t>
  </si>
  <si>
    <t>Забелина Наталья Демьяновна (серия 7504 номер 285269)</t>
  </si>
  <si>
    <t>Прокопчук Александр Геннадьевич (серия 7503 номер 629768)</t>
  </si>
  <si>
    <t>ООО "АШИНСКИЙ КОМПЛЕКС"</t>
  </si>
  <si>
    <t>Золотарева Алена Николаевна (серия 7510 номер 816983)</t>
  </si>
  <si>
    <t>Никифоров Владислав Андреевич (серия 7521 номер 780348)</t>
  </si>
  <si>
    <t>Килин Максим Сергеевич (серия 9408 номер 948724)</t>
  </si>
  <si>
    <t>Галанов Антон Александрович (серия 8010 номер 226880)</t>
  </si>
  <si>
    <t>Макеев Сергей Павлович (серия 7500 номер 978567)</t>
  </si>
  <si>
    <t>Попов Алексей Владимирович (серия 7518 номер 229256)</t>
  </si>
  <si>
    <t>Панов Василий Николаевич (серия 7516 номер 834167)</t>
  </si>
  <si>
    <t>Гвоздь Сергей Григорьевич (серия 7507 номер 151814)</t>
  </si>
  <si>
    <t>Бочаров Дмитрий Павлович (серия 7515 номер 731751)</t>
  </si>
  <si>
    <t>Юмагулов Наиль Сабирович (серия 7505 номер 693795)</t>
  </si>
  <si>
    <t>Власов Анатолий Андреевич (серия 7500 номер 942886)</t>
  </si>
  <si>
    <t>Бородулин Виталий Александрович (серия 7510 номер 811900)</t>
  </si>
  <si>
    <t>Григорьев Григорий Юрьевич (серия 7523 номер 060826)</t>
  </si>
  <si>
    <t>Ярушина Анастасия Ивановна (серия 7515 номер 696550)</t>
  </si>
  <si>
    <t>Кутюшкин Олег Викторович (серия 7509 номер 535817)</t>
  </si>
  <si>
    <t>Борисова Аклима Хаятовна (серия 7510 номер 801278)</t>
  </si>
  <si>
    <t>Клещева Юлия Валерьевна (серия 7516 номер 865307)</t>
  </si>
  <si>
    <t>Ершов  Сергей  Сергеевич  (серия 7520 номер 648654)</t>
  </si>
  <si>
    <t>Безлюдный  Евгений Владимирович (серия 75 18 номер 033526)</t>
  </si>
  <si>
    <t>Бабушкин Серафим Александрович (серия 7523 номер 031832)</t>
  </si>
  <si>
    <t>Бутюгин Денис Олегович (серия 7523 номер 136469)</t>
  </si>
  <si>
    <t>Спирин Никита Павлович (серия 7511 номер 959749)</t>
  </si>
  <si>
    <t>Гулий Людмила Егоровна (серия 7500 номер 290425)</t>
  </si>
  <si>
    <t>Андрианов  Егор  Юрьевич  (серия 7519 номер 411170)</t>
  </si>
  <si>
    <t>Пьянков Анатолий Егорович (серия 7500 номер 968528)</t>
  </si>
  <si>
    <t>ИП Микрюков Валерий Александрович</t>
  </si>
  <si>
    <t>Марченко Антон  Николаевич  (серия 6511 номер 334332)</t>
  </si>
  <si>
    <t>Смирнов Антон Михайлович</t>
  </si>
  <si>
    <t>Дмитриев Денис Борисович (серия 7507 номер 169555)</t>
  </si>
  <si>
    <t>Енбаева Наталья Евгеньевна (серия 7516 номер 931518)</t>
  </si>
  <si>
    <t>Белина Наталья Юрьевна (серия 7519 номер 436771)</t>
  </si>
  <si>
    <t>Гарбузова Елена Владимировна (серия 7504 номер 281032)</t>
  </si>
  <si>
    <t>Воробьев Константин  Владимирович  (серия 7521 номер 719363)</t>
  </si>
  <si>
    <t>Трясцина Юлия Леонидовна (серия 7516 номер 833729)</t>
  </si>
  <si>
    <t>Дымшакова Мария Андреевна (серия 7520 номер 548368)</t>
  </si>
  <si>
    <t>Кудриль Дмитрий Васильевич (серия 7518 номер 090188)</t>
  </si>
  <si>
    <t>Лобас Владимир Викторович (серия 7524 номер 203648)</t>
  </si>
  <si>
    <t>Шлыкова Анастасия Михайловна (серия 7524 номер 275997)</t>
  </si>
  <si>
    <t>Карпова Елена Александровна (серия 7516 номер 869726)</t>
  </si>
  <si>
    <t>Каширин Сергей Александрович (серия 7524 номер 276981)</t>
  </si>
  <si>
    <t>Степина Ольга Александровна (серия 7524 номер 334113)</t>
  </si>
  <si>
    <t>ИП Аюпов Игорь Абрекович</t>
  </si>
  <si>
    <t>Чирков Сергей Юрьевич (серия 7518 номер 109362)</t>
  </si>
  <si>
    <t>Зубаирова Виктория Раилевна (серия 7505 номер 661533)</t>
  </si>
  <si>
    <t>Черезова Анастасия  Николаевна (серия 7518 номер 009366)</t>
  </si>
  <si>
    <t>Масалева Татьяна Валерьевна (серия 7518 номер 031347)</t>
  </si>
  <si>
    <t>Иванова Евгения Сергеевна (серия 7505 номер 871100)</t>
  </si>
  <si>
    <t>Виноградов Тимофей Дмитриевич (серия 7522 номер 905403)</t>
  </si>
  <si>
    <t>Комитет строительства и инфраструктуры администрации Увельского муниципального района</t>
  </si>
  <si>
    <t>Пузынина Любовь Владимировна (серия 7522 номер 915901)</t>
  </si>
  <si>
    <t>ИП Гурбанов Ирзан Ибрагим оглы</t>
  </si>
  <si>
    <t>Михайлов Михаил Андреевич (серия 7511 номер 996563)</t>
  </si>
  <si>
    <t>Скачкова Елена Викторовна (серия 7516 номер 915956)</t>
  </si>
  <si>
    <t>Сундукова Анна Алексеевна (серия 7518 номер 213797)</t>
  </si>
  <si>
    <t>Волков Владислав Анатольевич (серия 7524 номер 320095)</t>
  </si>
  <si>
    <t>Ридецкий Сергей Николаевич (серия 7503 номер 725554)</t>
  </si>
  <si>
    <t>Абитов Мирас Зинатович (серия 7509 номер 522268)</t>
  </si>
  <si>
    <t>МБУ "Администрация Еткульского сельского поселения"</t>
  </si>
  <si>
    <t>Уржанакова Людмила Николаевна (серия 7518 номер 119737)</t>
  </si>
  <si>
    <t>Никитина Раиса Игнатьевна (серия 7500 номер 869812)</t>
  </si>
  <si>
    <t>Киселева Ирина Витальевна (серия 7508 номер 427384)</t>
  </si>
  <si>
    <t>Гарифзянов Вагиз Вазихович (серия 6701 номер 390735)</t>
  </si>
  <si>
    <t>Елсукова Минзаля Камиловна (серия 7503 номер 821322)</t>
  </si>
  <si>
    <t>Речкалов Сергей Викторович (серия 7514 номер 515349)</t>
  </si>
  <si>
    <t>Салимова Людмила Рустемовна (серия 7514 номер 470605)</t>
  </si>
  <si>
    <t>Холстинин Сергей Евгеньевич (серия 7516 номер 899940)</t>
  </si>
  <si>
    <t>Габова Анжела Сергеевна (серия 7519 номер 449393)</t>
  </si>
  <si>
    <t>Коц Дмитрий Юрьевич (серия 7501 номер 076165)</t>
  </si>
  <si>
    <t>Долгушин Дмитрий Юрьевич (серия 7521 номер 749517)</t>
  </si>
  <si>
    <t>Хасанов Ринат Аубакирович (серия 6709 номер 999402)</t>
  </si>
  <si>
    <t>Паносян Зограб Агабекович (серия 7517 номер 981433)</t>
  </si>
  <si>
    <t>Орлова Наталья Александровна (серия 7524 номер 615299)</t>
  </si>
  <si>
    <t>Юрин Сергей  Германович (серия 7520 номер 647875)</t>
  </si>
  <si>
    <t>Мухаметшин Алексей Эдуардович (серия 7504 номер 175381)</t>
  </si>
  <si>
    <t>Маликов Сергей Александрович</t>
  </si>
  <si>
    <t>Ягудин Ильдус Сибагатович (серия 3715 номер 658054)</t>
  </si>
  <si>
    <t>Чернякова Галина Александровна (серия 7503 номер 289540)</t>
  </si>
  <si>
    <t>Мурдасов Дмитрий  Сергеевич (серия 7503 номер 255892)</t>
  </si>
  <si>
    <t>Петрова Ольга Владимировна (серия 7504 номер 532492)</t>
  </si>
  <si>
    <t>Гибатов Руслан Владикович (серия 7520 номер 597637)</t>
  </si>
  <si>
    <t>САДОВОДЧЕСКОЕ НЕКОММЕРЧЕСКОЕ ТСН "ГАЗОВИК"</t>
  </si>
  <si>
    <t>АО Тандер</t>
  </si>
  <si>
    <t>Лошкарева Ольга Михайловна (серия 7520 номер 622824)</t>
  </si>
  <si>
    <t>Пупкевич Илья Игорьевич (серия 7512 номер 140211)</t>
  </si>
  <si>
    <t>Стрельникова Нина Алексеевна (серия 7503 номер 317966)</t>
  </si>
  <si>
    <t>Айметова  Елена Валерьевна (серия 7504 номер 611507)</t>
  </si>
  <si>
    <t>Редькин Леонид Иванович (серия 7510 номер 815805)</t>
  </si>
  <si>
    <t>Калашникова Кристина Андреевна (серия 7518 номер 189971)</t>
  </si>
  <si>
    <t>Букреева Олеся Олеговна (серия 7505 номер 848602)</t>
  </si>
  <si>
    <t>Мак Александр Павлович (серия 7515 номер 735751)</t>
  </si>
  <si>
    <t>Смолин Виктор Николаевич  (серия 7515 номер 702584)</t>
  </si>
  <si>
    <t>Пупкевич Ирина Викторовна (серия 7515 номер 665153)</t>
  </si>
  <si>
    <t>Лебедев Евгений Викторович (серия 7521 номер 795711)</t>
  </si>
  <si>
    <t>Паульзен Александр Иванович (серия 7504 номер 201579)</t>
  </si>
  <si>
    <t>Манжерин Сергей Владимирович (серия 7502 номер 611583)</t>
  </si>
  <si>
    <t>Батраханов Халил Маратович (серия 7509 номер 507141)</t>
  </si>
  <si>
    <t>Соснин Денис Дмитриевич</t>
  </si>
  <si>
    <t>Чебатарев Александр  Андреевич (серия 7512 номер 176076)</t>
  </si>
  <si>
    <t>Рябцева Елена Борисовна (серия 7508 номер 289907)</t>
  </si>
  <si>
    <t>Грачева Мария Ивановна (серия 7508 номер 428326)</t>
  </si>
  <si>
    <t>Аминев Вадим Ринатович (серия 7516 номер 826123)</t>
  </si>
  <si>
    <t>Манапова Венера Темербаевна (серия 7509 номер 609149)</t>
  </si>
  <si>
    <t>Редькина Марина Валерьевна (серия 7508 номер 321546)</t>
  </si>
  <si>
    <t>Бянкин Игорь Николаевич (серия 7505 номер 664535)</t>
  </si>
  <si>
    <t>Лушникова Наталья Енриковна (серия 7520 номер 547347)</t>
  </si>
  <si>
    <t>Бухтояров Александр Владимирович  (серия 7510 номер 768153)</t>
  </si>
  <si>
    <t>Красич Александр Алексеевич (серия 5004 номер 388496)</t>
  </si>
  <si>
    <t>Волкова Елена Владимировна (серия 7518 номер 097444)</t>
  </si>
  <si>
    <t>Кокорина Оксана Сагындыковна</t>
  </si>
  <si>
    <t>Казанцев Сергей Михайлович (серия 7500 номер 449943)</t>
  </si>
  <si>
    <t>Лоскутов Анатолий Витальевич (серия 5207 номер 507304)</t>
  </si>
  <si>
    <t>Шутов Юрий Геннадьевич (серия 7509 номер 624938)</t>
  </si>
  <si>
    <t>Прозорова Дарья Александровна (серия 7523 номер 024837)</t>
  </si>
  <si>
    <t>Нуритдинова Фануза Наилевна (серия 7505 номер 995020)</t>
  </si>
  <si>
    <t>МКП "Администрация Степного сельского поселения"</t>
  </si>
  <si>
    <t>Никулин Сергей Владимирович (серия 7516 номер 827115)</t>
  </si>
  <si>
    <t>Гиенко Мирослава Алексеевна (серия 7519 номер 484701)</t>
  </si>
  <si>
    <t>Мелиджонова Татьяна Леонидовна (серия 7523 номер 074267)</t>
  </si>
  <si>
    <t>Фахрутдинов Мардан Рамазанович (серия 7509 номер 514425)</t>
  </si>
  <si>
    <t>Ферингер Альфия Нургалиевна (серия 7520 номер 542463)</t>
  </si>
  <si>
    <t>Рыжих Владислав Владимирович (серия 3708 номер 320479)</t>
  </si>
  <si>
    <t>Беккер Андрей Владимирович (серия 7518 номер 081359)</t>
  </si>
  <si>
    <t>Савлуковский Вячеслав Олегович (серия 7514 номер 456589)</t>
  </si>
  <si>
    <t>Быков Владимир Николаевич (серия 7509 номер 581053)</t>
  </si>
  <si>
    <t>Торопыно Роман Сергеевич (серия 7504 номер 392843)</t>
  </si>
  <si>
    <t>Абрамов Андрей Аркадьевич (серия 7502 номер 539248)</t>
  </si>
  <si>
    <t>Анчугов Илья Александрович (серия 7518 номер 240001)</t>
  </si>
  <si>
    <t>Корболин Николай  Валерьевич (серия 7520 номер 551829)</t>
  </si>
  <si>
    <t>Калинина Наталья Витальевна (серия 7509 номер 719685)</t>
  </si>
  <si>
    <t>КХ "КРЕСТЬЯНСКОЕ ХОЗЯЙСТВО МАРУСИНА АЛЕКСАНДРА НИКОЛАЕВИЧА"</t>
  </si>
  <si>
    <t>Телегина Татьяна Николаевна (серия 7523 номер 093047)</t>
  </si>
  <si>
    <t>Мукумов Мухаммадджон Шарифович (серия 8918 номер 496937)</t>
  </si>
  <si>
    <t>Рудаков Алексей Владимирович (серия 7507 номер 061318)</t>
  </si>
  <si>
    <t>Шакирова Алёна Евгеньевна (серия 7524 номер 215761)</t>
  </si>
  <si>
    <t>Ерошкина Юлия Дмитриевна  (серия 7521 номер 830388)</t>
  </si>
  <si>
    <t>Леонтьев Антон Олегович (серия 7502 номер 743941)</t>
  </si>
  <si>
    <t>Фахрисламов Рустам Минлебаевич (серия 7507 номер 162247)</t>
  </si>
  <si>
    <t>Старкова Евгения Владимировна (серия 7503 номер 373350)</t>
  </si>
  <si>
    <t>Иштимирова Насима  Хасановна (серия 7505 номер 663244)</t>
  </si>
  <si>
    <t>Петелин Владимир Андреевич (серия 7508 номер 438114)</t>
  </si>
  <si>
    <t>Томиловских Евгений Александрович (серия 7504 номер 505543)</t>
  </si>
  <si>
    <t>Петроченко Ольга Александровна (серия 7523 номер 092296)</t>
  </si>
  <si>
    <t>Наследов Владимир Николаевич (серия 7521 номер 688571)</t>
  </si>
  <si>
    <t>Ишкаев Эдгар Дамирович (серия 7510 номер 927275)</t>
  </si>
  <si>
    <t>Колмогоров Евгений Владимирович (серия 6503 номер 899989)</t>
  </si>
  <si>
    <t>ЦОЙ МАРИНА ВАЛЕРЬЕВНА (серия 7524 номер 205211)</t>
  </si>
  <si>
    <t>Сорокун Екатерина Владимировна (серия 7508 номер 396664)</t>
  </si>
  <si>
    <t>Титаренко Сергей Викторович (серия 7516 номер 862575)</t>
  </si>
  <si>
    <t>Управление социальной защиты населения администрации Карабашского городского округа</t>
  </si>
  <si>
    <t>Хужин Равиль Раятович (серия 7510 номер 829717)</t>
  </si>
  <si>
    <t>Шахтарин Михаил Юрьевич (серия 7521 номер 662842)</t>
  </si>
  <si>
    <t>Устинов Анатолий Александрович (серия 7503 номер 045241)</t>
  </si>
  <si>
    <t>Лисицына Светлана Геннадьевна (серия 7516 номер 797566)</t>
  </si>
  <si>
    <t>Баимов Альберт Яныбаевич (серия 7508 номер 225069)</t>
  </si>
  <si>
    <t>Шишкин Евгений Андреевич (серия 7509 номер 727781)</t>
  </si>
  <si>
    <t>Зайнуллина  Разиля Хажиахметовна (серия 7522 номер 919326)</t>
  </si>
  <si>
    <t>Костарева Екатерина Владимировна (серия 7508 номер 384862)</t>
  </si>
  <si>
    <t>Чистяков Виктор Александрович</t>
  </si>
  <si>
    <t>Баянов Андрей Владимирович  (серия 7508 номер 390307)</t>
  </si>
  <si>
    <t>Долгополова Нина Ивановна (серия 7503 номер 318861)</t>
  </si>
  <si>
    <t>Андреева Лилия Николаевна</t>
  </si>
  <si>
    <t>Шнур Сергей Михайлович (серия 7519 номер 479207)</t>
  </si>
  <si>
    <t>Зайцева Елена  Юрьевна (серия 7509 номер 573164)</t>
  </si>
  <si>
    <t>Баталов Александр Николаевич (серия 7509 номер 703680)</t>
  </si>
  <si>
    <t>Аршавирян Зограб Карапетович (серия 7521 номер 827856)</t>
  </si>
  <si>
    <t>Динисламова Анна Николаевна (серия 7523 номер 039404)</t>
  </si>
  <si>
    <t>Вакилова Аэлита Салимовна (серия 7512 номер 149047)</t>
  </si>
  <si>
    <t>ООО "Общество с ограниченной ответственностью "СитиМедиа""</t>
  </si>
  <si>
    <t>Юдинкова Любовь Александровна (серия 7514 номер 537364)</t>
  </si>
  <si>
    <t>Карелина Елена Николаевна (серия 7518 номер 092092)</t>
  </si>
  <si>
    <t>Басырова Альфира Шарифуловна (серия 7509 номер 656337)</t>
  </si>
  <si>
    <t>Ломова Валентина Петровна (серия 7501 номер 106385)</t>
  </si>
  <si>
    <t>Соломатин Алексей Сергеевич (серия 0322 номер 070357)</t>
  </si>
  <si>
    <t>Нурова Татьяна Николаевна (серия 7515 номер 628277)</t>
  </si>
  <si>
    <t>Еловикова Нафиса Нагимулловна (серия 7524 номер 239096)</t>
  </si>
  <si>
    <t>Чубаров Максим Александрович (серия 7516 номер 806671)</t>
  </si>
  <si>
    <t>Фокин Владимир Николаевич (серия 7505 номер 639711)</t>
  </si>
  <si>
    <t>Абдрахманов Константин Мухаметович</t>
  </si>
  <si>
    <t>Салагина Дарья Сергеевна (серия 6511 номер 295396)</t>
  </si>
  <si>
    <t>Кирьянова Любовь Николаевна (серия 7516 номер 808341)</t>
  </si>
  <si>
    <t>Василенкова Эльвира Анатольевна (серия 7504 номер 115362)</t>
  </si>
  <si>
    <t>Панферов Василий Витальевич (серия 7505 номер 756143)</t>
  </si>
  <si>
    <t>Николаева Елена Сергеевна (серия 7510 номер 746344)</t>
  </si>
  <si>
    <t>Скутина Алена Николаевна (серия 7523 номер 116325)</t>
  </si>
  <si>
    <t>Васильев Евгений Владимирович (серия 6505 номер 169351)</t>
  </si>
  <si>
    <t>Балдина Светлана Анатольевна (серия 7518 номер 063594)</t>
  </si>
  <si>
    <t>Суслова Анастасия Анатольевна (серия 7512 номер 147390)</t>
  </si>
  <si>
    <t>Спиридонов Максим Андреевич (серия 7508 номер 348198)</t>
  </si>
  <si>
    <t>Скрипник Александр Александрович (серия 7508 номер 439513)</t>
  </si>
  <si>
    <t>Горланов Алексей Владимирович (серия 7503 номер 536001)</t>
  </si>
  <si>
    <t>Кочев Тимофей Валерьевич (серия 7507 номер 089790)</t>
  </si>
  <si>
    <t>Хусаинов Вадим Нилевич (серия 8016 номер 422131)</t>
  </si>
  <si>
    <t>Будрица Анастасия Амировна (серия 7519 номер 466581)</t>
  </si>
  <si>
    <t>Вяргизов Андрей Александрович (серия 7500 номер 333354)</t>
  </si>
  <si>
    <t>Аргышев Дмитрий Валентинович (серия 7523 номер 029402)</t>
  </si>
  <si>
    <t>Шлюев Сергей Витальевич  (серия 7519 номер 485959)</t>
  </si>
  <si>
    <t>Мухамедьяров Денис Галиуллович (серия 7504 номер 450388)</t>
  </si>
  <si>
    <t>Исебаева Аксулу Салимжановна (серия 7505 номер 842469)</t>
  </si>
  <si>
    <t>Микайилов  Евгений Александрович (серия 7512 номер 023356)</t>
  </si>
  <si>
    <t>Кошарная Елена Валентиновна (серия 7504 номер 430352)</t>
  </si>
  <si>
    <t>ГКУ "Главное управление МЧС России по Челябинской области"</t>
  </si>
  <si>
    <t>Бикметов  Радик  Рашитович (серия 7504 номер 519297)</t>
  </si>
  <si>
    <t>Кабиров Илхомиддин Асомидинович (серия 7507 номер 095052)</t>
  </si>
  <si>
    <t>Фаткулина Алла Викторовна  (серия 7523 номер 148121)</t>
  </si>
  <si>
    <t>Куракулов Сергей Андреевич (серия 7502 номер 896366)</t>
  </si>
  <si>
    <t>Шманина Евгения Константиновна (серия 7503 номер 205542)</t>
  </si>
  <si>
    <t>Абдуллин Минди-Яр Миндуллович (серия 7518 номер 148231)</t>
  </si>
  <si>
    <t>Наговицина Валентина Александровна (серия 7519 номер 331974)</t>
  </si>
  <si>
    <t>Бикмухаметова Замзам Аманшаевна (серия 7511 номер 978778)</t>
  </si>
  <si>
    <t>Кадочникова Галина Васильевна (серия 7509 номер 537690)</t>
  </si>
  <si>
    <t>Росляков Дмитрий Валерьевич (серия 75 16 номер 803685)</t>
  </si>
  <si>
    <t>Хижняк Никита Константинович (серия 7506 номер 012075)</t>
  </si>
  <si>
    <t>Силантьев Александр Васильевич</t>
  </si>
  <si>
    <t>САИЯН Альберт Юрьевич</t>
  </si>
  <si>
    <t>Кетов Сергей Николаевич (серия 7504 номер 037822)</t>
  </si>
  <si>
    <t>Пучков Иван Николаевич (серия 7505 номер 814369)</t>
  </si>
  <si>
    <t>Закомалдин Александр Сергеевич (серия 3705 номер 109391)</t>
  </si>
  <si>
    <t>Демина Дарья Александровна (серия 7513 номер 417189)</t>
  </si>
  <si>
    <t>Еремин Алексей Алексеевич (серия 7523 номер 025026)</t>
  </si>
  <si>
    <t>Вандышев Владимир Андреевич (серия 7515 номер 633908)</t>
  </si>
  <si>
    <t>Шишкина  Елена Сергеевна (серия 7513 номер 411469)</t>
  </si>
  <si>
    <t>Никитенко Дмитрий Валентинович (серия 7510 номер 770169)</t>
  </si>
  <si>
    <t>Балаева Татьяна Алексеевна (серия 7519 номер 479139)</t>
  </si>
  <si>
    <t>Фаградян Жирайр Володяевич (серия 7513 номер 297878)</t>
  </si>
  <si>
    <t>Байкова Оксана Сергеевна (серия 7521 номер 711420)</t>
  </si>
  <si>
    <t>Мавлютова Олеся Нуритдиновна (серия 7501 номер 078897)</t>
  </si>
  <si>
    <t>Замятин Николай Анатольевич (серия 7504 номер 426150)</t>
  </si>
  <si>
    <t>Сажин Александр Викторович (серия 6508 номер 342070)</t>
  </si>
  <si>
    <t>Паничерский Алексей Сергеевич (серия 7519 номер 375662)</t>
  </si>
  <si>
    <t>ООО «ПТБ «Фактор»</t>
  </si>
  <si>
    <t>Харинасов Никита Владимирович (серия 7518 номер 124858)</t>
  </si>
  <si>
    <t>Мостовая Людмила Александровна (серия 7500 номер 737337)</t>
  </si>
  <si>
    <t>Ружникова Юлия Владимировна (серия 7521 номер 669392)</t>
  </si>
  <si>
    <t>Падерин Андрей Игоревич (серия 7515 номер 756746)</t>
  </si>
  <si>
    <t>Зинченко  Ольга Анатольевна (серия 7515 номер 703375)</t>
  </si>
  <si>
    <t>Андрющенко Наталия Владимировна (серия 7522 номер 958950)</t>
  </si>
  <si>
    <t>Фаттахова Наиля Минжиахметовна (серия 7522 номер 920293)</t>
  </si>
  <si>
    <t>Грибанов  Александр Андреевич (серия 7516 номер 798556)</t>
  </si>
  <si>
    <t>ЧУЛОЧНИКОВА Наталья Борисовна (серия 6520 номер 007213)</t>
  </si>
  <si>
    <t>Худяков  Михаил Сергеевич (серия 7506 номер 011152)</t>
  </si>
  <si>
    <t>Файзуллин Зульфат Хамидуллович (серия 7512 номер 149215)</t>
  </si>
  <si>
    <t>Левин Владимир Викторович (серия 7518 номер 052542)</t>
  </si>
  <si>
    <t>Иванова Ирина Викторовна (серия 7507 номер 078845)</t>
  </si>
  <si>
    <t>Таширов Валерий Анатольевич (серия 7509 номер 624342)</t>
  </si>
  <si>
    <t>Шабунин Владимир Сергеевич (серия 7512 номер 188750)</t>
  </si>
  <si>
    <t>Комарова Любовь Александровна (серия 7520 номер 651409)</t>
  </si>
  <si>
    <t>Эргашев  Баходир Юлдашевич (серия 7521 номер 801874)</t>
  </si>
  <si>
    <t>Новикова Ульяна Юрьевна (серия 7512  номер 217935)</t>
  </si>
  <si>
    <t>Зверькова Инна Николаевна (серия 7514 номер 585689)</t>
  </si>
  <si>
    <t>Могутнова Наталья Михайловна (серия 7519 номер 342870)</t>
  </si>
  <si>
    <t>Рябов Роман Дмитриевич (серия 7513 номер 338701)</t>
  </si>
  <si>
    <t>Волчек Раиса Ивановна (серия 7503 номер 296266)</t>
  </si>
  <si>
    <t>Забуга Николай Викторович (серия 7508 номер 448487)</t>
  </si>
  <si>
    <t>ОБЩЕСТВЕННОЕ УЧРЕЖДЕНИЕ ПО ПОЖАРНОЙ БЕЗОПАСНОСТИ "ДОБРОВОЛЬНАЯ ПОЖАРНАЯ КОМАНДА"</t>
  </si>
  <si>
    <t>Бородин  Евгений Иванович  (серия 7520 номер 515529)</t>
  </si>
  <si>
    <t>Шевцова Галина Ивановна (серия 6505 номер 310769)</t>
  </si>
  <si>
    <t>Маляренко Андрей Владимирович (серия 7519 номер 420388)</t>
  </si>
  <si>
    <t>Бесчастная Анастасия Ивановна (серия 6509 номер 858216)</t>
  </si>
  <si>
    <t>Ревченко Асель Батырбековна (серия 7516 номер 849517)</t>
  </si>
  <si>
    <t>Закиев Ринат Ильясович (серия 7503 номер 600462)</t>
  </si>
  <si>
    <t>Беженар Наталья Николаевна (серия 7524 номер 321588)</t>
  </si>
  <si>
    <t>Чурсина Ирина Михайловна (серия 7521 номер 829247)</t>
  </si>
  <si>
    <t>Анисимова Анна Сергеевна (серия 7513 номер 434041)</t>
  </si>
  <si>
    <t>Хваткова Ирина Алексеевна (серия 7514 номер 485591)</t>
  </si>
  <si>
    <t>Гибадуллин Ринат Валерьянович  (серия 7513 номер 433259)</t>
  </si>
  <si>
    <t>Ярмощук Андрей Александрович (серия 7501 номер 240555)</t>
  </si>
  <si>
    <t>Попов Григорий Олегович (серия 7509 номер 669747)</t>
  </si>
  <si>
    <t>Муборов Талбихуджа Сайумронович (серия 7520 номер 625254)</t>
  </si>
  <si>
    <t>Болбат Андрей Александрович (серия 7508 номер 333004)</t>
  </si>
  <si>
    <t>Максимова Надежда Ивановна (серия 7512 номер 222013)</t>
  </si>
  <si>
    <t>Веприк Елена Георгиевна (серия 7512 номер 095139)</t>
  </si>
  <si>
    <t>Явгельдина Ирина Викторовна (серия 7508 номер 351600)</t>
  </si>
  <si>
    <t>Архипов Сергей Анатольевич (серия 7511 номер 994005)</t>
  </si>
  <si>
    <t>Жаминова Татьяна Владимировна (серия 7512 номер 210098)</t>
  </si>
  <si>
    <t>Халдин Дмитрий Юрьевич (серия 7522 номер 947683)</t>
  </si>
  <si>
    <t>Кузьменко Алексей Анатольевич (серия 7514 номер 537520)</t>
  </si>
  <si>
    <t>Аверьянова Татьяна Евгеньевна (серия 7522 номер 946202)</t>
  </si>
  <si>
    <t>Старикова Елена Викторовна (серия 7504 номер 036081)</t>
  </si>
  <si>
    <t>Бобылев Андрей Владимирович (серия 7519 номер 405068)</t>
  </si>
  <si>
    <t>Усанина Елена Николаевна (серия 7522 номер 889171)</t>
  </si>
  <si>
    <t>Каримов Александр Сергеевич (серия 7514 номер 599990)</t>
  </si>
  <si>
    <t>Кулуа Ксения Вепхвиевна (серия 7508 номер 316409)</t>
  </si>
  <si>
    <t>Плюснина Александра Вячеславовна (серия 7522 номер 861592)</t>
  </si>
  <si>
    <t>Усанов Нажатбек Сухбатиллоевич (серия 7509 номер 615001)</t>
  </si>
  <si>
    <t>Гринёв Денис Юрьевич (серия 7505 номер 624340)</t>
  </si>
  <si>
    <t>Вардугина  Наталья  Владимировна  (серия 7503 номер 093741)</t>
  </si>
  <si>
    <t>Щипунова Татьяна Ивановна (серия 7502 номер 745158)</t>
  </si>
  <si>
    <t>Якимчик Тимофей Александрович (серия 7505 номер 833605)</t>
  </si>
  <si>
    <t>Кобяков Данила Артемович (серия 7521 номер 751313)</t>
  </si>
  <si>
    <t>Бабченко Алексей Сергеевич (серия 7521 номер 808540)</t>
  </si>
  <si>
    <t>Спасова Ирина Владимировна (серия 7119 номер 459846)</t>
  </si>
  <si>
    <t>Неволина Татьяна Александровна (серия 7510 номер 778717)</t>
  </si>
  <si>
    <t>Карпачев Олег Геннадьевич  (серия 7518 номер 251383)</t>
  </si>
  <si>
    <t>Гайдуков Алексей Сергеевич (серия 7523 номер 027111)</t>
  </si>
  <si>
    <t>Рахимов Азат Радикович (серия 7512 номер 046468)</t>
  </si>
  <si>
    <t>Нестеров Сергей Владимирович (серия 7518 номер 219582)</t>
  </si>
  <si>
    <t>ГСПК "Тесьма"</t>
  </si>
  <si>
    <t>Бабиков Станислав Эдуардович (серия 7510 номер 901658)</t>
  </si>
  <si>
    <t>Шахов Ильгиз Амирович (серия 7504 номер 360275)</t>
  </si>
  <si>
    <t>Портнов Иван Владимирович (серия 7509 номер 587781)</t>
  </si>
  <si>
    <t>Королькова  Ирина Сергеевна  (серия 7523 номер 135764)</t>
  </si>
  <si>
    <t>Панина Надежда Леонидовна (серия 7509 номер 518990)</t>
  </si>
  <si>
    <t>Никитин Александр Анатольевич (серия 7506 номер 017465)</t>
  </si>
  <si>
    <t>Сарамсаков Ауезхан Аманбаевич (серия 7513 номер 387260)</t>
  </si>
  <si>
    <t>Юсупов Виль Фахырсиламович (серия 7513 номер 276361)</t>
  </si>
  <si>
    <t>Хасанова Юлия Галяутдиновна (серия 7516 номер 856361)</t>
  </si>
  <si>
    <t>ВАСИЛИШИН АНДРЕЙ ФЕДОРОВИЧ (серия 6523 номер 775578)</t>
  </si>
  <si>
    <t>Шпица Денис Петрович (серия 6507 номер 298574)</t>
  </si>
  <si>
    <t>Ластовикова  Ирина Валерьевна  (серия 7502 номер 713963)</t>
  </si>
  <si>
    <t>Кыштымов Константин Валерьевич (серия 7519 номер 478485)</t>
  </si>
  <si>
    <t>Балакирев Алексей Анатольевич (серия 7503 номер 973476)</t>
  </si>
  <si>
    <t>Логвина Нина Николаевна (серия 7513 номер 368016)</t>
  </si>
  <si>
    <t>Габидуллин Нагим Ажатуллович (серия 7510 номер 887745)</t>
  </si>
  <si>
    <t>Исаев Алексей Алексеевич (серия 7502 номер 400441)</t>
  </si>
  <si>
    <t>Шакиров Тимур Рифович (серия 7507 номер 062225)</t>
  </si>
  <si>
    <t>Царькова Татьяна Анатольевна (серия 7514 номер 521378)</t>
  </si>
  <si>
    <t>Ахлюстин Дмитрий Геннадьевич (серия 7505 номер 748943)</t>
  </si>
  <si>
    <t>Кулахметова  Елена Нурижановна (серия 7509 номер 495759)</t>
  </si>
  <si>
    <t>Буглаева Елена Анатольевна (серия 7509 номер 514707)</t>
  </si>
  <si>
    <t>Логвиненко Ольга Анатольевна</t>
  </si>
  <si>
    <t>ООО "Стиль-М"</t>
  </si>
  <si>
    <t>Закарян Ольга Николаевна (серия 7510 номер 903345)</t>
  </si>
  <si>
    <t>Лебедев Сергей Юрьевич (серия 7505 номер 913979)</t>
  </si>
  <si>
    <t>Копылов Владимир Михайлович (серия 7500 номер 627379)</t>
  </si>
  <si>
    <t>Кушминцев Геннадий Александрович (серия 7512 номер 094546)</t>
  </si>
  <si>
    <t>Мешалкина Екатерина Юрьевна (серия 7509 номер 633187)</t>
  </si>
  <si>
    <t>Усманов Рамиль Ахматович (серия 7515 номер 776260)</t>
  </si>
  <si>
    <t>Еременко Евгений Константинович (серия 7518 номер 046938)</t>
  </si>
  <si>
    <t>Пугачёв Дмитрий Николаевич (серия 7524 номер 352311)</t>
  </si>
  <si>
    <t>Мясищев Сергей Сергеевич (серия 7504 номер 421838)</t>
  </si>
  <si>
    <t>Егорова Оксана Павловна (серия 7523 номер 046862)</t>
  </si>
  <si>
    <t>Сычугов Владимир Михайлович (серия 7518 номер 190383)</t>
  </si>
  <si>
    <t>Кирьянова Юлия Александровна (серия 7521 номер 792026)</t>
  </si>
  <si>
    <t>Напольских Татьяна Александровна (серия 7515 номер 637798)</t>
  </si>
  <si>
    <t>Критцкий Михаил Михайлович (серия 7504 номер 514259)</t>
  </si>
  <si>
    <t>Максютова  Марина Николаевна (серия 7518 номер 160038)</t>
  </si>
  <si>
    <t>Морозова Оксана Владимировна (серия 7512 номер 129815)</t>
  </si>
  <si>
    <t>Туркин Денис Юрьевич (серия 7520 номер 562776)</t>
  </si>
  <si>
    <t>Ваганов Валерий Владиславович (серия 7513 номер 414934)</t>
  </si>
  <si>
    <t>Зиннурова Алия Рафилевна (серия 7520 номер 513097)</t>
  </si>
  <si>
    <t>Кутузов Алексей Александрович (серия 8022 номер 558368)</t>
  </si>
  <si>
    <t>Ваганова Алевтина Рафаиловна (серия 7518 номер 201328)</t>
  </si>
  <si>
    <t>Кислицына Альбина Викторовна (серия 7513 номер 280374)</t>
  </si>
  <si>
    <t>ЖИРКОВА АНТОНИНА ВИКТОРОВНА (серия 7519 номер 352313)</t>
  </si>
  <si>
    <t>Лысюк Павел Петрович (серия 7519 номер 392186)</t>
  </si>
  <si>
    <t>Татарин Денис Иванович (серия 6516 номер 239798)</t>
  </si>
  <si>
    <t>ИП Пичугин Александр Степанович</t>
  </si>
  <si>
    <t>Кашкаров Дмитрий Федорович</t>
  </si>
  <si>
    <t>Митин Николай Иванович (серия 7509 номер 636441)</t>
  </si>
  <si>
    <t>Коровкина Анна Сергеевна (серия 7510 номер 747740)</t>
  </si>
  <si>
    <t>Усольцева Надежда Фёдоровна (серия 7500 номер 639325)</t>
  </si>
  <si>
    <t>Нугаманова Гульчачак Маратовна (серия 7521 номер 773049)</t>
  </si>
  <si>
    <t>Еременко Дмитрий Сергеевич (серия 7505 номер 808811)</t>
  </si>
  <si>
    <t>Файрузов Константин Вадимович (серия 7515 номер 757871)</t>
  </si>
  <si>
    <t>Каримов Артём Рустамович (серия 7519 номер 396218)</t>
  </si>
  <si>
    <t>Сисангулова Бибинур Галитдиновна (серия 7500 номер 544930)</t>
  </si>
  <si>
    <t>Садритдинова Гузель Гайнитдиновна (серия 7518 номер 130876)</t>
  </si>
  <si>
    <t>Студилкина Наталья Сергеевна (серия 7520 номер 551284)</t>
  </si>
  <si>
    <t>Семенов Алексей Вячеславович (серия 7509 номер 606880)</t>
  </si>
  <si>
    <t>Смирнов Илья Николаевич (серия 7522 номер 908087)</t>
  </si>
  <si>
    <t>Заболотин Артем Николаевич (серия 7505 номер 715960)</t>
  </si>
  <si>
    <t>Кушвинцев Сергей Александрович (серия 7509 номер 572268)</t>
  </si>
  <si>
    <t>Малкова Марина Леонидовна (серия 3710 номер 384829)</t>
  </si>
  <si>
    <t>Никандрова Красимира Христовна (серия 7110 номер 809194)</t>
  </si>
  <si>
    <t>Сафарова Лилия Марсовна (серия 7512 номер 024808)</t>
  </si>
  <si>
    <t>Попкова Алёна Сергеевна (серия 7504 номер 039249)</t>
  </si>
  <si>
    <t>Гезибейков Александр Георгиевич (серия 7512 номер 246829)</t>
  </si>
  <si>
    <t>Ашмарин Константин Владимирович (серия 7505 номер 715305)</t>
  </si>
  <si>
    <t>Гиниятов Ризван Баянович (серия 6505 номер 438363)</t>
  </si>
  <si>
    <t>Лисьих Екатерина Викторовна (серия 7523 номер 112628)</t>
  </si>
  <si>
    <t>Сычева Елена Денисовна (серия 7518 номер 003142)</t>
  </si>
  <si>
    <t>МКУ "АДМИНИСТРАЦИЯ НОВОПОКРОВСКОГО СЕЛЬСКОГО ПОСЕЛЕНИЯ"</t>
  </si>
  <si>
    <t>Гашев Артём Денисович (серия 7520 номер 646913)</t>
  </si>
  <si>
    <t>Кочугаев Вячеслав Петрович (серия 7503 номер 454878)</t>
  </si>
  <si>
    <t>Горносталёв Максим Александрович (серия 7510 номер 768399)</t>
  </si>
  <si>
    <t>Тютюгин Виктор Васильевич (серия 7503 номер 186755)</t>
  </si>
  <si>
    <t>Якушева Наталья Геннадьевна (серия 7513 номер 305728)</t>
  </si>
  <si>
    <t>Борисенков Николай Викторович (серия 7518 номер 309399)</t>
  </si>
  <si>
    <t>Сошникова Екатерина Евгеньевна (серия 7518 номер 150186)</t>
  </si>
  <si>
    <t>ООО "Мини Макс"</t>
  </si>
  <si>
    <t>Нурсубин Рушан Русланович (серия 7523 номер 107848)</t>
  </si>
  <si>
    <t>Шахвалеев Роман Дмитриевич (серия 7508 номер 301586)</t>
  </si>
  <si>
    <t>Зырянов Денис Александрович (серия 7507 номер 134086)</t>
  </si>
  <si>
    <t>Куроптев Владимир Алексеевич (серия 7523 номер 107274)</t>
  </si>
  <si>
    <t>Панасевич Ирина Викторовна (серия 7513 номер 363053)</t>
  </si>
  <si>
    <t>Цаккер Елена Васильевна (серия 7524 номер 520599)</t>
  </si>
  <si>
    <t>Билалова Розалина Рифовна (серия 6515 номер 151621)</t>
  </si>
  <si>
    <t>Охезин Александр Владимирович (серия 7523 номер 159799)</t>
  </si>
  <si>
    <t>Косарев Илья Сергеевич (серия 7501 номер 131654)</t>
  </si>
  <si>
    <t>Шалимова Эльвира Ильдаровна (серия 7512 номер 064257)</t>
  </si>
  <si>
    <t>Мукаев Станислав Германович (серия 7522 номер 865900)</t>
  </si>
  <si>
    <t>Шигапов Сабит Салаватович (серия 7500 номер 544973)</t>
  </si>
  <si>
    <t>Шитикова  Татьяна  Сергеевна  (серия 2513 номер 878059)</t>
  </si>
  <si>
    <t>Ермакова Анастасия Юрьевна (серия 7519 номер 324325)</t>
  </si>
  <si>
    <t>Агафонова Ольга Анатольевна (серия 7516 номер 848790)</t>
  </si>
  <si>
    <t>Минина Юлия Александровна (серия 7523 номер 071012)</t>
  </si>
  <si>
    <t>Гаибов  Апзадин Муса оглы (серия 7505 номер 973690)</t>
  </si>
  <si>
    <t>Левчев Анатолий Александрович (серия 7518 номер 298277)</t>
  </si>
  <si>
    <t>Выходцева Людмила Петровна (серия 7509 номер 656088)</t>
  </si>
  <si>
    <t>ООО "Общество с ограниченной ответственностью "Бирюза""</t>
  </si>
  <si>
    <t>Романова Наталья  Александровна (серия 7515 номер 684383)</t>
  </si>
  <si>
    <t>Тютин Энвиль Илфатович (серия 9402 номер 622354)</t>
  </si>
  <si>
    <t>Саакян Джермик Ваникович (серия 7515 номер 699463)</t>
  </si>
  <si>
    <t>ООО " "Инвест-плюс""</t>
  </si>
  <si>
    <t>Стрикун Наиля Рашитовна (серия 7524 номер 269915)</t>
  </si>
  <si>
    <t>Даровских  Максим  Михайлович  (серия 7504 номер 602792)</t>
  </si>
  <si>
    <t>АО "Акционерное общество " Областной Аптечный Склад""</t>
  </si>
  <si>
    <t>ИП Смольянов Роман Павлович</t>
  </si>
  <si>
    <t>Зоткин Иван Эдуардович (серия 7510 номер 878271)</t>
  </si>
  <si>
    <t>Терентьева Ирина Владимировна (серия 8011 номер 334034)</t>
  </si>
  <si>
    <t>Ахметова Руфина Сабирьяновна (серия 6506 номер 971444)</t>
  </si>
  <si>
    <t>Музафаров Дмитрий Андреевич (серия 7516 номер 867778)</t>
  </si>
  <si>
    <t>Перепелятников Вячеслав Викторович (серия 7520 номер 598137)</t>
  </si>
  <si>
    <t>Анохин  Алексей  Вячеславович  (серия 3919 номер 477743)</t>
  </si>
  <si>
    <t>Меньшенин Сергей Алексеевич (серия 7509 номер 637481)</t>
  </si>
  <si>
    <t>Чипеев Аркадий Алексеевич (серия 7518 номер 240166)</t>
  </si>
  <si>
    <t>Чернова Лариса Николаевна (серия 7512 номер 144655)</t>
  </si>
  <si>
    <t>Шаимова Елена Владимировна (серия 7518 номер 231503)</t>
  </si>
  <si>
    <t>Коптева Анастасия Андреевна (серия 7518 номер 190247)</t>
  </si>
  <si>
    <t>Маметьева Ольга Алексеевна (серия 7518 номер 271448)</t>
  </si>
  <si>
    <t>Чернышов Кирилл Сергеевич</t>
  </si>
  <si>
    <t>Булгакова Елена Викторовна (серия 7507 номер 064411)</t>
  </si>
  <si>
    <t>Корзунин Сергей Алексеевич (серия 7516 номер 787178)</t>
  </si>
  <si>
    <t>Логунов Дмитрий Юрьевич (серия 7516 номер 902366)</t>
  </si>
  <si>
    <t>Давыдова Елена Владимировна  (серия 7521 номер 670026)</t>
  </si>
  <si>
    <t>Васёв Илья Вадимович (серия 7519 номер 458968)</t>
  </si>
  <si>
    <t>Евстифеев Иван Сергеевич (серия 7512 номер 000849)</t>
  </si>
  <si>
    <t>Шешин  Михаил Сергеевич (серия 7502 номер 621805)</t>
  </si>
  <si>
    <t>Бревнова Юлиана Дмитриевна (серия 7524 номер 373134)</t>
  </si>
  <si>
    <t>ООО "Общество с ограниченной ответственностью «Научно-производственное объединение  «Сад и огород»  (ООО "НПО "Сад и огород")"</t>
  </si>
  <si>
    <t>МКУ "Муниципальное Учреждение «Управление инженерного обеспечения и строительства Верхнеуральского района»"</t>
  </si>
  <si>
    <t>Папуша Татьяна  Сергеевна (серия 7508 номер 478505)</t>
  </si>
  <si>
    <t>Пермякова Татьяна Сергеевна (серия 7523 номер 114121)</t>
  </si>
  <si>
    <t>Рахманов Сергей Сергеевич (серия 7523 номер 030079)</t>
  </si>
  <si>
    <t>Захаров Иван Владимирович (серия 7509 номер 704246)</t>
  </si>
  <si>
    <t>ИП Махмутов Ильдар Раисович</t>
  </si>
  <si>
    <t>Пфайфер Павел Андреевич (серия 7508 номер 283001)</t>
  </si>
  <si>
    <t>Удилова Светлана Леонидовна (серия 6514 номер 968950)</t>
  </si>
  <si>
    <t>Горбунов Евгений Алексеевич (серия 7507 номер 138389)</t>
  </si>
  <si>
    <t>Фаттахова Оксана Раисовна (серия 7523 номер 027741)</t>
  </si>
  <si>
    <t>Картышев Артем Александрович (серия 7509 номер 550564)</t>
  </si>
  <si>
    <t>Балакирева Елена Андреевна (серия 7502 номер 955156)</t>
  </si>
  <si>
    <t>Удачин Алексей Александрович (серия 7504 номер 003865)</t>
  </si>
  <si>
    <t>Нигматов Ринат Мидхатович (серия 8002 номер 247307)</t>
  </si>
  <si>
    <t>Козин Семен Александрович (серия 7505 номер 849416)</t>
  </si>
  <si>
    <t>Колесников Александр Валерьевич (серия 7514 номер 583503)</t>
  </si>
  <si>
    <t>Назаров Петр Александрович (серия 7524 номер 262988)</t>
  </si>
  <si>
    <t>Абдулманапов Юсуп Магомедрасулович (серия 7515 номер 631254)</t>
  </si>
  <si>
    <t>Плещёв Александр Александрович (серия 7521 номер 806914)</t>
  </si>
  <si>
    <t>Абгарян Роберт Раффиович (серия 7512 номер 112226)</t>
  </si>
  <si>
    <t>Харин Евгений Вячеславович (серия 7519 номер 497991)</t>
  </si>
  <si>
    <t>Харитонов Роман Романович (серия 7509 номер 660260)</t>
  </si>
  <si>
    <t>Анатольев Вячеслав Викторович (серия 7503 номер 885567)</t>
  </si>
  <si>
    <t>Маткин Иван Владимирович (серия 7504 номер 585221)</t>
  </si>
  <si>
    <t>Парфенова Елена Юрьевна (серия 7504 номер 519900)</t>
  </si>
  <si>
    <t>Аетбаева Филия Радиковна (серия 7512 номер 234631)</t>
  </si>
  <si>
    <t>МБУ "Управление по имуществу и земельным отношениям Агаповского муниципального района"</t>
  </si>
  <si>
    <t>ИП Шайхутдинов Денис Амирович</t>
  </si>
  <si>
    <t>Зубов Сергей Геннадьевич (серия 7518 номер 310390)</t>
  </si>
  <si>
    <t>Шершиков Юрий Дмитриевич (серия 7597 номер 081674)</t>
  </si>
  <si>
    <t>Борисенко Светлана Николаевна (серия 75 20 номер 612983)</t>
  </si>
  <si>
    <t>Ломова Наталья Николаевна (серия 7511 номер 951746)</t>
  </si>
  <si>
    <t>Осокин Андрей Владимирович (серия 8005 номер 173506)</t>
  </si>
  <si>
    <t>Пашнина Людмила Борисовна (серия 7501 номер 255372)</t>
  </si>
  <si>
    <t>Стукалов  Константин  Владимирович  (серия 7523 номер 151680)</t>
  </si>
  <si>
    <t>Приданников Андрей Васильевич (серия 7515 номер 740400)</t>
  </si>
  <si>
    <t>Лебедев Михаил Вячеславович (серия 7504 номер 171609)</t>
  </si>
  <si>
    <t>Чернова Надежда Вячеславовна (серия 7510 номер 866696)</t>
  </si>
  <si>
    <t>Свистунов Андрей Викторович (серия 7504 номер 125869)</t>
  </si>
  <si>
    <t>Хадыев Дмитрий Фуатович (серия 7505 номер 888094)</t>
  </si>
  <si>
    <t>Климович Юлия Андреевна (серия 7502 номер 615214)</t>
  </si>
  <si>
    <t>Слободчиков Сергей Павлович</t>
  </si>
  <si>
    <t>Горбунов Владимир Сергеевич (серия 7519 номер 330372)</t>
  </si>
  <si>
    <t>Тяптина Марина Викторовна (серия 7511 номер 971960)</t>
  </si>
  <si>
    <t>Хусаинов Никита Равкатович (серия 7505 номер 648312)</t>
  </si>
  <si>
    <t>Рахимова Жавгора Сафиновна (серия 7500 номер 789594)</t>
  </si>
  <si>
    <t>Захватова Ирина Альфредовна (серия 7508 номер 438337)</t>
  </si>
  <si>
    <t>Юдин Денис Дмитриевич (серия 7514 номер 502410)</t>
  </si>
  <si>
    <t>Агейкин Сергей Васильевич (серия 7509 номер 611273)</t>
  </si>
  <si>
    <t>Павличенко Виталий Михайлович (серия 7512 номер 226967)</t>
  </si>
  <si>
    <t>Баранова Дарья Васильевна (серия 7511 номер 929680)</t>
  </si>
  <si>
    <t>Санников Руслан Димович (серия 8017 номер 548789)</t>
  </si>
  <si>
    <t>Копп Юрий Николаевич (серия 75 10 номер 863938)</t>
  </si>
  <si>
    <t>Нажипов Антон Александрович (серия 7515 номер 745178)</t>
  </si>
  <si>
    <t>Никипелов Евгений Степанович</t>
  </si>
  <si>
    <t>ИП Глава К(Ф)Х Елеуов Жоламан Асылбекович</t>
  </si>
  <si>
    <t>Мишарин Николай Аркадьевич (серия 75 10 номер 921471)</t>
  </si>
  <si>
    <t>Хамова Дарья Валерьевна (серия 7514 номер 592850)</t>
  </si>
  <si>
    <t>Нигаматуллин Сагит Мутигуллович (серия 7523 номер 159312)</t>
  </si>
  <si>
    <t>Забирова Суфия  Сафаровна (серия 7506 номер 024745)</t>
  </si>
  <si>
    <t>Пухов Денис Александрович (серия 75 22 номер 836927)</t>
  </si>
  <si>
    <t>Кадырова Райхана Вадитовна  (серия 7518 номер 165048)</t>
  </si>
  <si>
    <t>Каухер Вика Валерьевна (серия 7505 номер 655835)</t>
  </si>
  <si>
    <t>Администрация Пластовского муниципального округа Челябинской области</t>
  </si>
  <si>
    <t>Куреннова Анастасия Александровна (серия 7523 номер 088919)</t>
  </si>
  <si>
    <t>Бойцов Сергей Александрович (серия 7504 номер 298526)</t>
  </si>
  <si>
    <t>Галимжанов Малик Фазылжанович  (серия 7513 номер 304091)</t>
  </si>
  <si>
    <t>Миллер Светлана Викторовна  (серия 7509 номер 614353)</t>
  </si>
  <si>
    <t>Валеев Владимир Ахметович (серия 7518 номер 259784)</t>
  </si>
  <si>
    <t>Козаченко Роман Вадимович (серия 7508 номер 406414)</t>
  </si>
  <si>
    <t>Остренок Денис Борисович (серия 7520 номер 623029)</t>
  </si>
  <si>
    <t>Пястолова Дарья Вячеславовна (серия 0319 номер 225319)</t>
  </si>
  <si>
    <t>Москвичова Анна Сергеевна (серия 7513 номер 302209)</t>
  </si>
  <si>
    <t>Егорова Наталья Владимировна (серия 7519 номер 474706)</t>
  </si>
  <si>
    <t>Шевкунов Сергей Алексеевич (серия 7515 номер 758028)</t>
  </si>
  <si>
    <t>Кайбелев Руслан Газинурович  (серия 7510 номер 885716)</t>
  </si>
  <si>
    <t>Мысляева Любовь Владимировна (серия 7505 номер 844525)</t>
  </si>
  <si>
    <t>Аманбаев Санат Батырбаевич (серия 0423 номер 983170)</t>
  </si>
  <si>
    <t>Хабибуллин Эльбрус Мавлетдинович (серия 7521 номер 760269)</t>
  </si>
  <si>
    <t>Неверов Данил Владимирович (серия 7512 номер 019658)</t>
  </si>
  <si>
    <t>Ализаде Нахид Ахмедага Оглы (серия 7511 номер 981340)</t>
  </si>
  <si>
    <t>Михайлов Александр Александрович (серия 7522 номер 890536)</t>
  </si>
  <si>
    <t>ШЕВЛЯКОВ ВЯЧЕСЛАВ СЕРГЕЕВИЧ (серия 7524 номер 239374)</t>
  </si>
  <si>
    <t>Султанова Инсия Вазиховна (серия 7506 номер 020244)</t>
  </si>
  <si>
    <t>Дрожжина Лидия Михайловна (серия 5701 номер 505576)</t>
  </si>
  <si>
    <t>Маркин Максим Сергеевич (серия 7508 номер 379618)</t>
  </si>
  <si>
    <t>Дидарова Гульнара Сарсенбаевна (серия 7513 номер 416808)</t>
  </si>
  <si>
    <t>Миля Анастасия Вячеславовна (серия 7518 номер 112460)</t>
  </si>
  <si>
    <t>Охрименко Николай Федорович (серия 7522 номер 958032)</t>
  </si>
  <si>
    <t>Писаренко Галина Андреевна (серия 7501 номер 118445)</t>
  </si>
  <si>
    <t>МБУ "МУНИЦИПАЛЬНОЕ ОБРАЗОВАТЕЛЬНОЕ УЧРЕЖДЕНИЕ ДОПОЛНИТЕЛЬНОГО ОБРАЗОВАНИЯ "ДЕТСКО-ЮНОШЕСКАЯ СПОРТИВНАЯ ШКОЛА ИМЕНИ Н.В. ПУЗАНОВА""</t>
  </si>
  <si>
    <t>Хакимьянов Александр Радукович (серия 7524 номер 260186)</t>
  </si>
  <si>
    <t>Терновский Алексей Валентинович (серия 7015 номер 615143)</t>
  </si>
  <si>
    <t>Бужан Николай Федорович (серия 7507 номер 067349)</t>
  </si>
  <si>
    <t>Афонина Ирина Ивановна (серия 7510 номер 912276)</t>
  </si>
  <si>
    <t>Окулова Любовь Михайловна (серия 6520 номер 043347)</t>
  </si>
  <si>
    <t>Нурмедова Гузель Рахимжановна (серия 7514 номер 483811)</t>
  </si>
  <si>
    <t>Мурадов Тимур Разим-оглы (серия 7514 номер 463611)</t>
  </si>
  <si>
    <t>Шкрябун Сергей Алексеевич (серия 7516 номер 924125)</t>
  </si>
  <si>
    <t>Широкова Татьяна Викторовна (серия 7524 номер 204670)</t>
  </si>
  <si>
    <t>Самсонов Артем Сергеевич (серия 0818 номер 515138)</t>
  </si>
  <si>
    <t>Примкулова Нафисахон Хайруллоевна (серия 4524 номер 593786)</t>
  </si>
  <si>
    <t>Антонова Анастасия Владиславовна (серия 7519 номер 345768)</t>
  </si>
  <si>
    <t>Тестов Константин Григорьевич (серия 7502 номер 842957)</t>
  </si>
  <si>
    <t>Смирнов Дмитрий Андреевич (серия 3221 номер 317909)</t>
  </si>
  <si>
    <t>Ахметов Эмиль Эдикович (серия 7521 номер 722317)</t>
  </si>
  <si>
    <t>Лех Роман Романович (серия 7505 номер 826375)</t>
  </si>
  <si>
    <t>Хуснуллин Рустам Валерьянович  (серия 7510 номер 887239)</t>
  </si>
  <si>
    <t>Юлчераев Шахзод Хайруллоевич (серия 7520 номер 647871)</t>
  </si>
  <si>
    <t>Огурцов Иван Вячеславович (серия 7515 номер 714484)</t>
  </si>
  <si>
    <t>Федосова Вера Ивановна (серия 7507 номер 069109)</t>
  </si>
  <si>
    <t>Хвастунов Валерий Алексеевич (серия 7505 номер 824931)</t>
  </si>
  <si>
    <t>Топорович Роман Александрович (серия 7510 номер 852290)</t>
  </si>
  <si>
    <t>Петри Олеся Александровна (серия 7503 номер 830741)</t>
  </si>
  <si>
    <t>Мустафина Мария Тахировна  (серия 6524 номер 378581)</t>
  </si>
  <si>
    <t>Куренкова Нина Борисовна (серия 7503 номер 338891)</t>
  </si>
  <si>
    <t>Мимоход Петр Иванович (серия 7513 номер 317684)</t>
  </si>
  <si>
    <t>Рязанова Ольга Александровна (серия 7504 номер 074221)</t>
  </si>
  <si>
    <t>Шелеметьев Игорь Анатольевич (серия 6520 номер 156560)</t>
  </si>
  <si>
    <t>Канников Владимир Владиславович (серия 7512 номер 246813)</t>
  </si>
  <si>
    <t>Конюхова Гульзана Ришатовна (серия 7521 номер 758939)</t>
  </si>
  <si>
    <t>Голованов Василий Федорович (серия 75 10 номер 819902)</t>
  </si>
  <si>
    <t>Биктимерова Рабига Муртазовна (серия 7514 номер 591986)</t>
  </si>
  <si>
    <t>Ашрапов Дмитрий Равильевич (серия 7508 номер 397773)</t>
  </si>
  <si>
    <t>Карауш Ольга Евгеньевна (серия 7518 номер 208975)</t>
  </si>
  <si>
    <t>Батурина Евгения  Владимировна (серия 7515 номер 682928)</t>
  </si>
  <si>
    <t>Скоробогатов Константин Викторович (серия 7522 номер 988131)</t>
  </si>
  <si>
    <t>Сельницин Александр Владимирович (серия 7516 номер 917046)</t>
  </si>
  <si>
    <t>Мурадымова Екатерина Сергеевна (серия 3209 номер 759857)</t>
  </si>
  <si>
    <t>Тихонов Александр Петрович (серия 7511 номер 982930)</t>
  </si>
  <si>
    <t>Тилькунова Марьям Марсовна (серия 7509 номер 667076)</t>
  </si>
  <si>
    <t>Каракулова Валерия Павловна (серия 7523 номер 174766)</t>
  </si>
  <si>
    <t>Дегтев Дмитрий Владимирович (серия 1408 номер 909533)</t>
  </si>
  <si>
    <t>Шевчук Максим Вячеславович (серия 7509 номер 724163)</t>
  </si>
  <si>
    <t>Прытков Илья Владимирович (серия 7508 номер 446494)</t>
  </si>
  <si>
    <t>Султанова Даяна Руслановна (серия 7524 номер 297766)</t>
  </si>
  <si>
    <t>Матвиенко Сергей Николаевич (серия 7503 номер 627468)</t>
  </si>
  <si>
    <t>Баженов Сергей Алексеевич (серия 7510 номер 757911)</t>
  </si>
  <si>
    <t>Гончаров Вячеслав Владимирович (серия 7505 номер 642260)</t>
  </si>
  <si>
    <t>Кудрявцева Ольга Сергеевна (серия 7512 номер 244612)</t>
  </si>
  <si>
    <t>Белоусова Наталья Владимировна  (серия 7512 номер 196255)</t>
  </si>
  <si>
    <t>Кирякова Ольга Владимировна (серия 7504 номер 297002)</t>
  </si>
  <si>
    <t>Казарина Надежда Владимировна (серия 7518 номер 294532)</t>
  </si>
  <si>
    <t>ИП Барабанов Александр Сергеевич</t>
  </si>
  <si>
    <t>Ворошилова Ксения Витальевна (серия 7522 номер 877158)</t>
  </si>
  <si>
    <t>Янтимирова Альфия Фатиховна (серия 7504 номер 600926)</t>
  </si>
  <si>
    <t>Мацкова Анна Анатольевна (серия 7504 номер 339912)</t>
  </si>
  <si>
    <t>Девисенкова Танзиля Рафаиловна (серия 7509 номер 697200)</t>
  </si>
  <si>
    <t>Пученкина Галина Николаевна (серия 6502 номер 098548)</t>
  </si>
  <si>
    <t>Клементьев  Артем Александрович  (серия 7513 номер 394159)</t>
  </si>
  <si>
    <t>Прямиков Владимир Николаевич (серия 7512 номер 101594)</t>
  </si>
  <si>
    <t>Желещенко  Николай  Николаевич  (серия 7503 номер 619555)</t>
  </si>
  <si>
    <t>Оганнисян Кнарик Аветиковна (серия 7521 номер 773283)</t>
  </si>
  <si>
    <t>Рей Владимир Владимирович (серия 7524 номер 325981)</t>
  </si>
  <si>
    <t>Новиков Роман Анатольевич (серия 7518 номер 150634)</t>
  </si>
  <si>
    <t>Кулмухаметов Адиль Расулевич (серия V-ИB номер 502506)</t>
  </si>
  <si>
    <t>Садыкова Минсылу Фаизовна (серия 7520 номер 641179)</t>
  </si>
  <si>
    <t>Быков Константин Александрович (серия 7519 номер 490713)</t>
  </si>
  <si>
    <t>Таран Елена Владимировна (серия 7516 номер 810828)</t>
  </si>
  <si>
    <t>Ишмурзина Анастасия Игоревна (серия 7523 номер 198661)</t>
  </si>
  <si>
    <t>ИП Кротов Михаил Владимирович</t>
  </si>
  <si>
    <t>Кирдяшкин Владимир Васильевич (серия 7505 номер 848946)</t>
  </si>
  <si>
    <t>Шеметова Наталья Михайловна (серия 7509 номер 601921)</t>
  </si>
  <si>
    <t>Нигаматьянов Рафкат Нуруллович (серия 7508 номер 336055)</t>
  </si>
  <si>
    <t>ИП Алилуев Анатолий Владимирович</t>
  </si>
  <si>
    <t>Муртазина Гуляйша Гайфулловна (серия 7512 номер 219748)</t>
  </si>
  <si>
    <t>Вострякова Анастасия Сергеевна (серия 7524 номер 250849)</t>
  </si>
  <si>
    <t>Костецких Кирилл Игоревич (серия 7507 номер 200626)</t>
  </si>
  <si>
    <t>Донских Гульнара Геннадьевна (серия 7508 номер 288521)</t>
  </si>
  <si>
    <t>Привалов Алексей Евгеньевич (серия 7519 номер 389416)</t>
  </si>
  <si>
    <t>Ионин Игорь Юрьевич (серия 8022 номер 478912)</t>
  </si>
  <si>
    <t>Абабкова Ольга Сергеевна (серия 7505 номер 945332)</t>
  </si>
  <si>
    <t>Голубева Яна Александровна (серия 7512 номер 176379)</t>
  </si>
  <si>
    <t>Забрулин Кирилл Юрьевич (серия 7519 номер 363631)</t>
  </si>
  <si>
    <t>Касаткина Ольга Сергеевна (серия 7518 номер 013110)</t>
  </si>
  <si>
    <t>ООО "УЮТНЫЙ ДОМ"</t>
  </si>
  <si>
    <t>Малева Виктория Юрьевна (серия 7522 номер 910576)</t>
  </si>
  <si>
    <t>Широков Александр Анатольевич (серия 7521 номер 766522)</t>
  </si>
  <si>
    <t>Привалова Елена Сергеевна (серия 7512 номер 042073)</t>
  </si>
  <si>
    <t>Миронков Владимир Александрович (серия 7512 номер 262626)</t>
  </si>
  <si>
    <t>Шевченко Антон Юрьевич (серия 7509 номер 658724)</t>
  </si>
  <si>
    <t>Кодиров Баходир Абдусатторович (серия 7524 номер 215819)</t>
  </si>
  <si>
    <t>Беленькова Галина Петровна (серия 7502 номер 712263)</t>
  </si>
  <si>
    <t>Батурина Юлия Владимировна (серия 7519 номер 387580)</t>
  </si>
  <si>
    <t>Хабаров Денис Сергеевич (серия 7504 номер 355805)</t>
  </si>
  <si>
    <t>Фишер Александра Александровна (серия 7517 номер 990640)</t>
  </si>
  <si>
    <t>Самахужин Радмир Радисович (серия 7518 номер 231247)</t>
  </si>
  <si>
    <t>МКУ "Администрация Баландинского сельского поселения"</t>
  </si>
  <si>
    <t>Сафронов Евгений Станиславович (серия 7509 номер 671189)</t>
  </si>
  <si>
    <t>Квашнин Иван Дмитриевич  (серия 7512 номер 082020)</t>
  </si>
  <si>
    <t>Губренко Татьяна Николаевна (серия 7509 номер 648978)</t>
  </si>
  <si>
    <t>Филимонов Андрей Сергеевич (серия 7519 номер 372322)</t>
  </si>
  <si>
    <t>Бушуев Олег Николаевич (серия 7515 номер 678445)</t>
  </si>
  <si>
    <t>Геранина Екатерина Александровна</t>
  </si>
  <si>
    <t>Киселев Владислав Денисович (серия 7521 номер 684000)</t>
  </si>
  <si>
    <t>Лазорева Валентина Владимировна (серия 4024 номер 859775)</t>
  </si>
  <si>
    <t>Закирова Олеся  Владимировна  (серия 7505 номер 805415)</t>
  </si>
  <si>
    <t>Конихов Илмиддин Зафарджонович (серия 0418 номер 275464)</t>
  </si>
  <si>
    <t>Шакиров Ильдар Маратович  (серия 7505 номер 805108)</t>
  </si>
  <si>
    <t>Жильцов Сергей Евгеньевич (серия 7504 номер 416723)</t>
  </si>
  <si>
    <t>ГБУЗ "Городская больница №1 г. Копейск"</t>
  </si>
  <si>
    <t>Зайцев Денис Иванович (серия 7519 номер 433215)</t>
  </si>
  <si>
    <t>Шантарин Дмитрий Валерьевич (серия 7516 номер 897642)</t>
  </si>
  <si>
    <t>Ямалитдинов Наиль Сираждинович (серия 7509 номер 667080)</t>
  </si>
  <si>
    <t>Демидов Виталий Викторович (серия 7500 номер 756464)</t>
  </si>
  <si>
    <t>Сивенков Вадим Викторович (серия 3706 номер 169331)</t>
  </si>
  <si>
    <t>ИП Коряков Александр Владимирович</t>
  </si>
  <si>
    <t>Акубиков Дмитрий Евгениевич (серия 7511 номер 971591)</t>
  </si>
  <si>
    <t>Камалов Вадим Ражапович (серия 7505 номер 805554)</t>
  </si>
  <si>
    <t>Нуштакин Виктор Викторович (серия 7508 номер 427238)</t>
  </si>
  <si>
    <t>Горшков Михаил Александрович (серия 7502 номер 848646)</t>
  </si>
  <si>
    <t>Бачурин Игорь Владимирович (серия 7508 номер 353131)</t>
  </si>
  <si>
    <t>Типушков Андрей Николаевич (серия 7504 номер 047027)</t>
  </si>
  <si>
    <t>Панасюк Александр Федорович (серия 7519 номер 499878)</t>
  </si>
  <si>
    <t>Водолеев Юрий Викторович (серия 7512 номер 080594)</t>
  </si>
  <si>
    <t>Новикова  Оксана Сергеевна (серия 75 08 номер 418883)</t>
  </si>
  <si>
    <t>Нурмаганбетова Динара Зейнолгабооловна (серия 7519 номер 495813)</t>
  </si>
  <si>
    <t>Хасанова Расима Шайхетдиновна (серия 7510 номер 798772)</t>
  </si>
  <si>
    <t>Кириенко Юлия Александровна (серия 7520 номер 518400)</t>
  </si>
  <si>
    <t>Похлебаев Никита Андреевич (серия 7522 номер 902035)</t>
  </si>
  <si>
    <t>Хайруллин  Рустам  Маратович  (серия 7521 номер 705337)</t>
  </si>
  <si>
    <t>Кашкарова Дарья Александровна (серия 7504 номер 575938)</t>
  </si>
  <si>
    <t>Ефременко Евника Максимовна (серия 7523 номер 039648)</t>
  </si>
  <si>
    <t>Халезина Юлия Викторовна (серия 7514 номер 503105)</t>
  </si>
  <si>
    <t>ИП Бикбулатов Марат Альфитович</t>
  </si>
  <si>
    <t>Филяшина Татьяна Леонидовна (серия 7521 номер 764989)</t>
  </si>
  <si>
    <t>Кобелева  Наталья  Валерьевна  (серия 7513 номер 431232)</t>
  </si>
  <si>
    <t>НОХОВ ГАЛЕЙ САИТХУЖЕЕВИЧ (серия 7509 номер 597782)</t>
  </si>
  <si>
    <t>Харченко Оксана Мансуровна (серия 7509 номер 587038)</t>
  </si>
  <si>
    <t>Ленский Никита Владиславович (серия 7519 номер 348749)</t>
  </si>
  <si>
    <t>Гаврилов Иван  Сергеевич (серия 7512 номер 190000)</t>
  </si>
  <si>
    <t>Лебедев Виктор Николаевич (серия 7502 номер 394399)</t>
  </si>
  <si>
    <t>Башаров Булат  Хабибуллович (серия 7516 номер 826135)</t>
  </si>
  <si>
    <t>Рёбрушкин  Павел  Павлович (серия 7511 номер 954826)</t>
  </si>
  <si>
    <t>Салихов  Габдулла Харунович  (серия 7508 номер 337508)</t>
  </si>
  <si>
    <t>Габдрахманова Эльмира Назибовна (серия 7521 номер 691845)</t>
  </si>
  <si>
    <t>Ожгихин Алексей Олегович (серия 4022 номер 319543)</t>
  </si>
  <si>
    <t>Башаров Рустам Рауфович (серия 7505 номер 662005)</t>
  </si>
  <si>
    <t>ИП Мошков Егор Александрович</t>
  </si>
  <si>
    <t>Клявлин Владимир Борисович (серия 7508 номер 267438)</t>
  </si>
  <si>
    <t>ИП Нурмухамбетов Талгат Жангельдеевич</t>
  </si>
  <si>
    <t>ШИРЯЗДАНОВА ИРА ФУРАТОВНА</t>
  </si>
  <si>
    <t>Долгих Евгений Федорович (серия 7512 номер 177823)</t>
  </si>
  <si>
    <t>Ленко Иван Викторович (серия 6509 номер 709197)</t>
  </si>
  <si>
    <t>Байрамгулов Тимур Радмирович (серия 7508 номер 238409)</t>
  </si>
  <si>
    <t>ИП Куликова Зифа Шамиловна</t>
  </si>
  <si>
    <t>Шабунин Григорий Константинович (серия 7520 номер 597997)</t>
  </si>
  <si>
    <t>Евтушенко Людмила</t>
  </si>
  <si>
    <t>Асанов Денис Касымжанович (серия 7518 номер 093865)</t>
  </si>
  <si>
    <t>Савин Евгений Игоревич (серия 7510 номер 755274)</t>
  </si>
  <si>
    <t>ИП Устьянцев Сергей Николаевич</t>
  </si>
  <si>
    <t>Сукач Александр Сергеевич (серия 7509 номер 567934)</t>
  </si>
  <si>
    <t>Шаров Дмитрий Валериевич (серия 6523 номер 926020)</t>
  </si>
  <si>
    <t>Шаинов Юсуф Давлятбекович (серия 401656619 номер 401656619)</t>
  </si>
  <si>
    <t>Кленин Александр Сергеевич  (серия 7512 номер 084090)</t>
  </si>
  <si>
    <t>Хазиахметов Раушан Раисович (серия 7522 номер 873011)</t>
  </si>
  <si>
    <t>Шевцова Галина Ивановна (серия 75 03 номер 417437)</t>
  </si>
  <si>
    <t>Чернядьева  Мария Игоревна (серия 4519 номер 151917)</t>
  </si>
  <si>
    <t>ИП Юсупов Михаил Андреевич</t>
  </si>
  <si>
    <t>Шамрай Вадим Анатольевич</t>
  </si>
  <si>
    <t>Русейкина Юлия Александровна (серия 7513 номер 268615)</t>
  </si>
  <si>
    <t>Соловьев  Михаил  Сергеевич (серия 7512 номер 162245)</t>
  </si>
  <si>
    <t>Морева Ольга Сергеевна (серия 7512 номер 081535)</t>
  </si>
  <si>
    <t>Кирьянова Вера Михайловна (серия 7522 номер 966513)</t>
  </si>
  <si>
    <t>Рогова Ульяна Сергеевна (серия 6520 номер 125206)</t>
  </si>
  <si>
    <t>Набатова ЭЛЬВИРА Азатовна (серия 7505 номер 916371)</t>
  </si>
  <si>
    <t>Пазухин Сергей Александрович (серия 7513 номер 344271)</t>
  </si>
  <si>
    <t>Жукова  Ольга Вячеславовна (серия 7518 номер 155253)</t>
  </si>
  <si>
    <t>Дмитриева Екатерина Викторовна (серия 7514 номер 556796)</t>
  </si>
  <si>
    <t>Панова Сюзанна Александровна</t>
  </si>
  <si>
    <t>Рогова Татьяна Борисовна (серия 6504 номер 483267)</t>
  </si>
  <si>
    <t>Чуприна Аделина Шамилевна (серия 7524 номер 284897)</t>
  </si>
  <si>
    <t>Мельнова Ольга Александровна (серия 7508 номер 424878)</t>
  </si>
  <si>
    <t>Петров Евгений Павлович (серия 0321 номер 977682)</t>
  </si>
  <si>
    <t>Копылов Андрей Владимирович (серия 7516 номер 891800)</t>
  </si>
  <si>
    <t>ООО "Общество с ограниченной ответственностью «Лидер»"</t>
  </si>
  <si>
    <t>Рыжов Владимир Александрович (серия 4617 номер 762036)</t>
  </si>
  <si>
    <t>ООО "Завод нефтегазового машиностроения"</t>
  </si>
  <si>
    <t>Селезнева  Виктория  Владимировна (серия 7504 номер 092945)</t>
  </si>
  <si>
    <t>Краснов Егор Игоревич (серия 7518 номер 201900)</t>
  </si>
  <si>
    <t>Ижбердин  Ринат Наилович (серия 7510 номер 830861)</t>
  </si>
  <si>
    <t>Бадалбаев Махамадсали Уринбаевич (серия 7523 номер 034007)</t>
  </si>
  <si>
    <t>Джанзаков Аскар Миндагалиевич (серия 7515 номер 631329)</t>
  </si>
  <si>
    <t>Долинин Евгений Станиславович (серия 7518 номер 307180)</t>
  </si>
  <si>
    <t>ИНО "АДМИНИСТРАЦИЯ ЛУГОВСКОГО СЕЛЬСКОГО ПОСЕЛЕНИЯ"</t>
  </si>
  <si>
    <t>ООО "Общество с ограниченной ответственностью "Диагностический центр""</t>
  </si>
  <si>
    <t>Бадин Андрей Александрович</t>
  </si>
  <si>
    <t>Курочкина Ирина Сергеевна (серия 7513 номер 415567)</t>
  </si>
  <si>
    <t>Белоусова Александра Витальевна (серия 7519 номер 353458)</t>
  </si>
  <si>
    <t>Федоров Максим Андреевич (серия 7508 номер 291316)</t>
  </si>
  <si>
    <t>Шерстобитов Дмитрий Павлович (серия 7507 номер 179576)</t>
  </si>
  <si>
    <t>Говорухина Надежда Николаевна (серия 7503 номер 630021)</t>
  </si>
  <si>
    <t>Талалайкин Сергей Николаевич (серия 7507 номер 037984)</t>
  </si>
  <si>
    <t>Промзиков Олег Анатольевич (серия 7515 номер 767767)</t>
  </si>
  <si>
    <t>Стариков Антон Вадимович (серия 7520 номер 622226)</t>
  </si>
  <si>
    <t>Хатмуллина Мензифа Ахметовна (серия 7504 номер 475020)</t>
  </si>
  <si>
    <t>Саполаева Елена Владимировна (серия 7519 номер 351608)</t>
  </si>
  <si>
    <t>Назаров Алексей Андреевич (серия 4521 номер 116608)</t>
  </si>
  <si>
    <t>Султанова Наталья Владимировна (серия 7510 номер 778335)</t>
  </si>
  <si>
    <t>Ларичев Александр Петрович (серия 7505 номер 641494)</t>
  </si>
  <si>
    <t>Камалов Радик Фридович (серия 7510 номер 906364)</t>
  </si>
  <si>
    <t>Денисова Татьяна Александровна (серия 7504 номер 423816)</t>
  </si>
  <si>
    <t>Симакова Мария Викторовна (серия 7504 номер 594491)</t>
  </si>
  <si>
    <t>Спасибожко Татьяна Сергеевна (серия 7516 номер 902428)</t>
  </si>
  <si>
    <t>Харисов Денис Рустамович (серия 7504 номер 590163)</t>
  </si>
  <si>
    <t>Эйги Надежда Ивановна (серия 7503 номер 182925)</t>
  </si>
  <si>
    <t>ООО "Бархан"</t>
  </si>
  <si>
    <t>Тамарова Наталья Сергеевна (серия 7512 номер 171519)</t>
  </si>
  <si>
    <t>Черных Галина Викторовна (серия 7520 номер 589065)</t>
  </si>
  <si>
    <t>Корнилов Анатолий  Александрович (серия 3717 номер 709436)</t>
  </si>
  <si>
    <t>Штаервальд Дмитрий Давидович (серия 7518 номер 138932)</t>
  </si>
  <si>
    <t>Фомин Евгений Викторович (серия 7512 номер 107315)</t>
  </si>
  <si>
    <t>Свистунов Иван Павлович (серия 7520 номер 544539)</t>
  </si>
  <si>
    <t>ООО "АС-Бюро плюс"</t>
  </si>
  <si>
    <t>Клемантович Евгений Борисович (серия 7518 номер 027244)</t>
  </si>
  <si>
    <t>Цыгулев Андрей Федорович (серия 7515 номер 731799)</t>
  </si>
  <si>
    <t>Евдокимова Юлия Сергеевна (серия 7503 номер 054993)</t>
  </si>
  <si>
    <t>Корнеев Сергей Александрович (серия 7512 номер 063243)</t>
  </si>
  <si>
    <t>Будемиров Дмитрий Владимирович (серия 7508 номер 326808)</t>
  </si>
  <si>
    <t>Смекалина Валентина Алексеевна (серия 7507 номер 175332)</t>
  </si>
  <si>
    <t>Сучков Максим Петрович (серия 7508 номер 244015)</t>
  </si>
  <si>
    <t>Кузнецов Дмитрий Геннадьевич (серия 7521 номер 795679)</t>
  </si>
  <si>
    <t>Эшматов Нозирджон Мамадович (серия 7522 номер 850249)</t>
  </si>
  <si>
    <t>Беспалова Наталья Павловна (серия 7518 номер 291429)</t>
  </si>
  <si>
    <t>Склемина  Венера Фарвашевна (серия 7505 номер 888717)</t>
  </si>
  <si>
    <t>Сафаргалин Ильяс Наилевич (серия 7510 номер 921654)</t>
  </si>
  <si>
    <t>Пискарев Максим Анатольевич (серия 7504 номер 241455)</t>
  </si>
  <si>
    <t>Кожевникова Елена Аркадьевна (серия 7516 номер 916807)</t>
  </si>
  <si>
    <t>Огнев Юрий Валерьевич (серия 7503 номер 745153)</t>
  </si>
  <si>
    <t>Колташев Алексей Александрович (серия 7510 номер 836081)</t>
  </si>
  <si>
    <t>Петухов Александр Валерьевич (серия 6516 номер 375245)</t>
  </si>
  <si>
    <t>Подивилов Сергей Анатольевич (серия 7510 номер 779830)</t>
  </si>
  <si>
    <t>Мишенёв Александр Николаевич (серия 7502 номер 951330)</t>
  </si>
  <si>
    <t>Долгов Владимир Андреевич  (серия 7512 номер 244458)</t>
  </si>
  <si>
    <t>Новиков  Михаил Владимирович (серия 5208 номер 622757)</t>
  </si>
  <si>
    <t>ФГКУ Росгранстрой</t>
  </si>
  <si>
    <t>Файзуллин Эдуард Раилович (серия 7524 номер 277056)</t>
  </si>
  <si>
    <t>Моисеенко Валерий Юрьевич (серия 7519 номер 407621)</t>
  </si>
  <si>
    <t>Янмурзин Раис Фанисович (серия 7516 номер 920662)</t>
  </si>
  <si>
    <t>Шрайнер  Александр  Андреевич  (серия 7515 номер 703960)</t>
  </si>
  <si>
    <t>Ичёв Никита Андреевич (серия 7512 номер 179087)</t>
  </si>
  <si>
    <t>Журавлева Анастасия Анатольевна (серия 7508 номер 432525)</t>
  </si>
  <si>
    <t>Ситдикова Нажиба Абдулловна (серия 7504 номер 483600)</t>
  </si>
  <si>
    <t>Сироджева Ника Нуралиевна (серия 7515 номер 760992)</t>
  </si>
  <si>
    <t>Дорофеев Степан Валентинович (серия 7515 номер 711614)</t>
  </si>
  <si>
    <t>Волков Михаил Владимирович (серия 7508 номер 337704)</t>
  </si>
  <si>
    <t>Ульянова Марина Ивановна (серия 7514 номер 569773)</t>
  </si>
  <si>
    <t>Горбунов Иван Александрович (серия 7516 номер 824042)</t>
  </si>
  <si>
    <t>Цугуй Иван Васильевич (серия 7514 номер 505114)</t>
  </si>
  <si>
    <t>Фролов Алексей Александрович (серия 7516 номер 825547)</t>
  </si>
  <si>
    <t>Альмухаметов Амир Анварович (серия 7512 номер 056671)</t>
  </si>
  <si>
    <t>Павлович Полина Игоревна  (серия 7508 номер 241544)</t>
  </si>
  <si>
    <t>Орешина Валентина Александровна (серия 7501 номер 107051)</t>
  </si>
  <si>
    <t>Павлов Василий Валерьевич (серия 7519 номер 504339)</t>
  </si>
  <si>
    <t>Колоскова Елена Владимировна (серия 7501 номер 235951)</t>
  </si>
  <si>
    <t>Шрайнер Любовь Сергеевна (серия 7518 номер 280892)</t>
  </si>
  <si>
    <t>Ерошевич Виктория Владимировна (серия 7519 номер 506967)</t>
  </si>
  <si>
    <t>Кузнецов Алексей Максимович (серия 7514 номер 593428)</t>
  </si>
  <si>
    <t>Акулова Диляра Джалильевна (серия 7524 номер 263278)</t>
  </si>
  <si>
    <t>Слепухин Константин Сергеевич (серия 7503 номер 212858)</t>
  </si>
  <si>
    <t>ИП Абросимов Андрей Юрьевич</t>
  </si>
  <si>
    <t>Коротнева Инна Васильевна (серия 7513 номер 437131)</t>
  </si>
  <si>
    <t>Бажанов Александр Юрьевич (серия 7510 номер 744455)</t>
  </si>
  <si>
    <t>Скоморохова Ирина Александровна (серия 7504 номер 518562)</t>
  </si>
  <si>
    <t>Сапегина Любовь Анатольевна (серия 7522 номер 928529)</t>
  </si>
  <si>
    <t>Крутиков Владимир Сергеевич (серия 7515 номер 783572)</t>
  </si>
  <si>
    <t>ИП Хисаметдинов Нуриман Ишмухаметович</t>
  </si>
  <si>
    <t>Тарнопольский Олег Владимирович (серия 7504 номер 319834)</t>
  </si>
  <si>
    <t>Ямансарина Элиза Мильсовна</t>
  </si>
  <si>
    <t>Тарасьева Наталья Александровна (серия 7508 номер 226581)</t>
  </si>
  <si>
    <t>Мангилева Нина Геннадьевна (серия 7518 номер 130157)</t>
  </si>
  <si>
    <t>Кобзева Валентина Анатольевна (серия 7503 номер 657717)</t>
  </si>
  <si>
    <t>Широков Игорь  Александрович (серия 7513 номер 421048)</t>
  </si>
  <si>
    <t>Гизатулин Рашит Биктимирович (серия 7504 номер 261029)</t>
  </si>
  <si>
    <t>ООО "Южноуральский завод тарных изделий"</t>
  </si>
  <si>
    <t>ИП Тришкин Дмитрий Вячеславович</t>
  </si>
  <si>
    <t>Хлебунов Артём Александрович (серия 7524 номер 357783)</t>
  </si>
  <si>
    <t>Ананченко Людмила Ильинична (серия 75 24 номер 285016)</t>
  </si>
  <si>
    <t>АО "Акционерное Общество "Челябинскгоргаз""</t>
  </si>
  <si>
    <t>Борнякова Мария Владимировна (серия 7509 номер 584957)</t>
  </si>
  <si>
    <t>Мухаметьяров Владислав Лизмович (серия 7518 номер 164848)</t>
  </si>
  <si>
    <t>Параскун Анастасия Сергеевна (серия 7522 номер 974073)</t>
  </si>
  <si>
    <t>Герасименко Анатолий Иванович (серия 7508 номер 417846)</t>
  </si>
  <si>
    <t>Трофимова Елена Сергеевна (серия 7503 номер 014553)</t>
  </si>
  <si>
    <t>Иванова Светлана Владимировна (серия 7523 номер 159553)</t>
  </si>
  <si>
    <t>Банных Елена Николаевна (серия 7504 номер 418185)</t>
  </si>
  <si>
    <t>Католиков Семён Эдгарович (серия 7510 номер 821285)</t>
  </si>
  <si>
    <t>Рафаиловна  Лариса Набиева (серия 7521 номер 759404)</t>
  </si>
  <si>
    <t>Муршель Евгений Викторович (серия 7503 номер 732794)</t>
  </si>
  <si>
    <t>Нуруллина Юлия Ринатовна (серия 7505 номер 987861)</t>
  </si>
  <si>
    <t>Марченко Павел Николаевич (серия 7512 номер 025451)</t>
  </si>
  <si>
    <t>Ерошкин Сергей Юрьевич (серия 7519 номер 315013)</t>
  </si>
  <si>
    <t>Магафуров Даур Шарфиянович (серия 75 04 номер 302716)</t>
  </si>
  <si>
    <t>Абдуллина Расиля Мидхатовна (серия 7515 номер 761143)</t>
  </si>
  <si>
    <t>Айтуганов Андрей Николаевич</t>
  </si>
  <si>
    <t>МКУ "АДМИНИСТРАЦИЯ ШУМОВСКОГО СЕЛЬСКОГО ПОСЕЛЕНИЯ"</t>
  </si>
  <si>
    <t>Кирьянов  Алексей  Васильевич  (серия 7512 номер 047739)</t>
  </si>
  <si>
    <t>Петров Денис Олегович (серия 7508 номер 223779)</t>
  </si>
  <si>
    <t>Комарова Олеся Андреевна (серия 7508 номер 377322)</t>
  </si>
  <si>
    <t>Вздыханько Андрей Андреевич (серия 7521 номер 682822)</t>
  </si>
  <si>
    <t>Базаркин Алексей Евгеньевич (серия 7521 номер 699737)</t>
  </si>
  <si>
    <t>Рябинин Дмитрий Викторович (серия 7515 номер 654626)</t>
  </si>
  <si>
    <t>Вагапов Мавлет Галимжанович (серия 7517 номер 985022)</t>
  </si>
  <si>
    <t>Турганов Орынбасар Рамазанович (серия 7513 номер 372688)</t>
  </si>
  <si>
    <t>Местная Религиозная Организация Православный Приход Храма ВО Имя Великом. и Целителя Пантелеимона С. Кидыш Епархии Русской Православной</t>
  </si>
  <si>
    <t>Кондратенко Алексей Валерьевич (серия 7508 номер 341597)</t>
  </si>
  <si>
    <t>Чернов Александр Вячеславович (серия 7504 номер 189578)</t>
  </si>
  <si>
    <t>Иванов Александр Викторович (серия 7504 номер 518127)</t>
  </si>
  <si>
    <t>Мухамедьяров Жаурат Ахметжанович (серия 7508 номер 302245)</t>
  </si>
  <si>
    <t>Урмашов Александр Владимирович (серия 7518 номер 241762)</t>
  </si>
  <si>
    <t>Афанасьева Ольга Геннадиевна (серия 7523 номер 022057)</t>
  </si>
  <si>
    <t>Ануфриева Татьяна Павловна (серия 7512 номер 067417)</t>
  </si>
  <si>
    <t>Попенко Михаил Сергеевич (серия 7503 номер 910547)</t>
  </si>
  <si>
    <t>Лежнева Мария Евгеньевна (серия 7513 номер 309229)</t>
  </si>
  <si>
    <t>Соколова Ирина Михайловна (серия 7515 номер 752147)</t>
  </si>
  <si>
    <t>Котягин Александр Александрович (серия 7518 номер 052145)</t>
  </si>
  <si>
    <t>Соловьёв Сергей Владимирович (серия 7517 номер 981055)</t>
  </si>
  <si>
    <t>Прилуцкий Александр Сергеевич (серия 7505 номер 992712)</t>
  </si>
  <si>
    <t>Морщагин Андрей Геннадьевич (серия 7512 номер 062700)</t>
  </si>
  <si>
    <t>Власюк Максим Владимирович (серия 7521 номер 727952)</t>
  </si>
  <si>
    <t>Хомутинина Галина Михайловна (серия 7510 номер 767462)</t>
  </si>
  <si>
    <t>ООО "Чили"</t>
  </si>
  <si>
    <t>Путяйкин Сергей Николаевич (серия 7508 номер 247015)</t>
  </si>
  <si>
    <t>Прилипко Алексей Владимирович (серия ПН номер 0571299)</t>
  </si>
  <si>
    <t>Протасова Людмила Александровна (серия 7504 номер 519481)</t>
  </si>
  <si>
    <t>Сатыбалдыев Ахмат Шакиржанович (серия 7515 номер 744359)</t>
  </si>
  <si>
    <t>Амелюк Владимир Леонидович (серия 7521 номер 730389)</t>
  </si>
  <si>
    <t>Куприн Андрей Сергеевич (серия 7516 номер 815194)</t>
  </si>
  <si>
    <t>Колесников Владимир Владимирович (серия 7512 номер 208353)</t>
  </si>
  <si>
    <t>Протасов Александр Иванович (серия 7503 номер 668492)</t>
  </si>
  <si>
    <t>Ивлев Николай Андреевич (серия 8014 номер 938094)</t>
  </si>
  <si>
    <t>Суханов Сергей Николаевич (серия 7509 номер 516119)</t>
  </si>
  <si>
    <t>Хакимов  Азамат Айдарович (серия 7517 номер 985127)</t>
  </si>
  <si>
    <t>Варгас Гевара Диего  Патрисио (серия 7524 номер А8154221)</t>
  </si>
  <si>
    <t>Старцев Данил Денисович (серия 7516 номер 826980)</t>
  </si>
  <si>
    <t>Добрыненко Андрей Владимирович (серия 7522 номер 992967)</t>
  </si>
  <si>
    <t>Мухутдинов Альберт Веньсович (серия 7522 номер 945674)</t>
  </si>
  <si>
    <t>Федотова Вера Павловна (серия 7514 номер 539915)</t>
  </si>
  <si>
    <t>Бояршинова Галина Сергеевна (серия 7512 номер 212104)</t>
  </si>
  <si>
    <t>Юшеров Даниил Владимирович (серия 7512 номер 219184)</t>
  </si>
  <si>
    <t>Ушакова Светлана Владимировна (серия 7521 номер 678383)</t>
  </si>
  <si>
    <t>МБУ "Муниципальное управление культуры Администрации Агаповского муниципального района (МУК)"</t>
  </si>
  <si>
    <t>Силинков Егор Сергеевич</t>
  </si>
  <si>
    <t>Рыльских Оксана Владимировна (серия 7524 номер 672528)</t>
  </si>
  <si>
    <t>Краюшина Надежда Иосифовна (серия 7507 номер 213158)</t>
  </si>
  <si>
    <t>Смирнов Владимир Викторович (серия 7519 номер 379441)</t>
  </si>
  <si>
    <t>Злыдарева Алина Сергеевна (серия 7517 номер 990866)</t>
  </si>
  <si>
    <t>Слива Артем Олегович (серия 7519 номер 472111)</t>
  </si>
  <si>
    <t>Шестаков Илья Дмитриевич (серия 7523 номер 118232)</t>
  </si>
  <si>
    <t>Привалов Виктор Дмитриевич (серия 7505 номер 996697)</t>
  </si>
  <si>
    <t>ЛАРИН ВИКТОР ИВАНОВИЧ</t>
  </si>
  <si>
    <t>Муниципальное бюджетное учреждение ""ФИЗКУЛЬТУРНО-ОЗДОРОВИТЕЛЬНЫЙ КОМПЛЕКС "АРГАЯШСКИЙ ОЛИМП""</t>
  </si>
  <si>
    <t>Колонюк Дмитрий Владимирович (серия 7503 номер 093863)</t>
  </si>
  <si>
    <t>Жавренко Иван Иванович (серия 7518 номер 073455)</t>
  </si>
  <si>
    <t>Вивчерук  Александр  Николаевич (серия 7512 номер 094468)</t>
  </si>
  <si>
    <t>Сафина Анастасия Сергеевна (серия 7519 номер 432879)</t>
  </si>
  <si>
    <t>Смышляева Ксения Евгеньевна (серия 7504 номер 519150)</t>
  </si>
  <si>
    <t>Динмухамятов Денис Игоревич (серия 7512 номер 092638)</t>
  </si>
  <si>
    <t>Степанюк Анна Ивановна (серия 7500 номер 800048)</t>
  </si>
  <si>
    <t>Волкова Марина Васильевна (серия 7523 номер 060503)</t>
  </si>
  <si>
    <t>Видеман Наталья Сергеевна (серия 7515 номер 736458)</t>
  </si>
  <si>
    <t>Сандак Светлана Павловна (серия 7518 номер 043319)</t>
  </si>
  <si>
    <t>Кнор Людмила Викторовна (серия 7512 номер 229938)</t>
  </si>
  <si>
    <t>Кузоятова Ольга Владимировна (серия 7509 номер 606265)</t>
  </si>
  <si>
    <t>Костин Владимир Сергеевич (серия 7508 номер 299519)</t>
  </si>
  <si>
    <t>Усманова  Людмила Викторовна (серия 7522 номер 874402)</t>
  </si>
  <si>
    <t>Бармасова Анастасия Валентиновна (серия 7524 номер 251734)</t>
  </si>
  <si>
    <t>Станкевич Сергей Анатольевич (серия 7504 номер 472274)</t>
  </si>
  <si>
    <t>Горбачева Наталья Сергеевна</t>
  </si>
  <si>
    <t>Хохлов Евгений Викторович (серия 7503 номер 057776)</t>
  </si>
  <si>
    <t>Пелымский Дмитрий Валерьевич (серия 7518 номер 039237)</t>
  </si>
  <si>
    <t>Чабаев Владислав Николаевич (серия 7516 номер 907381)</t>
  </si>
  <si>
    <t>Колодкин Геннадий Валерьевич (серия 7505 номер 822978)</t>
  </si>
  <si>
    <t>Корсюков Александр Алексеевич (серия 7509 номер 700951)</t>
  </si>
  <si>
    <t>Ашихмина Мария Александровна (серия 7403 номер 375560)</t>
  </si>
  <si>
    <t>Старикова Мария Владимировна (серия 7515 номер 631895)</t>
  </si>
  <si>
    <t>МКУ "Муниципальное учреждение "Управление гражданской защиты населения" Копейского городского округа"</t>
  </si>
  <si>
    <t>Серов Евгений Александрович (серия 6513 номер 690070)</t>
  </si>
  <si>
    <t>Абушахмин Рамиль Галиевич  (серия 7512 номер 161903)</t>
  </si>
  <si>
    <t>Гамельянова Светлана Рашидовна (серия 7518 номер 232709)</t>
  </si>
  <si>
    <t>Гарипова Валерия Вячеславовна (серия 7512 номер 148764)</t>
  </si>
  <si>
    <t>Иванова Алёна Ивановна (серия 7519 номер 460830)</t>
  </si>
  <si>
    <t>Терлецкая Елена Александровна (серия 7521 номер 676904)</t>
  </si>
  <si>
    <t>Анохин Василий Юрьевич (серия 7504 номер 385827)</t>
  </si>
  <si>
    <t>Юдин Сергей Алексеевич (серия 7520 номер 642459)</t>
  </si>
  <si>
    <t>Косарева Любовь Ивановна (серия 7503 номер 138489)</t>
  </si>
  <si>
    <t>АО ""Магнитогорскинвестстрой""</t>
  </si>
  <si>
    <t>Больщиков Иван Сергеевич (серия 7524 номер 252053)</t>
  </si>
  <si>
    <t>Крючков Виталий Викторович (серия 6505 номер 439982)</t>
  </si>
  <si>
    <t>Семенова Ольга Александровна (серия 7521 номер 703330)</t>
  </si>
  <si>
    <t>Галимов Семен Радикович (серия 7518 номер 241953)</t>
  </si>
  <si>
    <t>Гибадуллин Евгений Александрович (серия 7503 номер 753814)</t>
  </si>
  <si>
    <t>Нестеров Вадим Михайлович (серия 7524 номер 288923)</t>
  </si>
  <si>
    <t>Дорохов Александр Викторович (серия 7513 номер 270557)</t>
  </si>
  <si>
    <t>Маминова Нина Олеговна (серия 7523 номер 153757)</t>
  </si>
  <si>
    <t>Абдуллаева Лилия Сергеевна (серия 7503 номер 808456)</t>
  </si>
  <si>
    <t>Крисман Анастасия Ивановна (серия 7524 номер 239854)</t>
  </si>
  <si>
    <t>Новикова Людмила Александровна (серия 7504 номер 019323)</t>
  </si>
  <si>
    <t>Яковлева Наталья Сергеевна (серия 7421 номер 072615)</t>
  </si>
  <si>
    <t>Гайнутдинов Вадим Данилович (серия 7524 номер 283645)</t>
  </si>
  <si>
    <t>Полозова Зилара Кадимовна (серия 7521 номер 797152)</t>
  </si>
  <si>
    <t>Тястов Дмитрий Викторович (серия 7510 номер 770703)</t>
  </si>
  <si>
    <t>Кузьмин Александр Евгеньевич (серия 7518 номер 184047)</t>
  </si>
  <si>
    <t>Шишминцев Павел Вячеславович (серия 7518 номер 260312)</t>
  </si>
  <si>
    <t>Юсупов Михаил Андреевич (серия 7523 номер 050526)</t>
  </si>
  <si>
    <t>Кустарникова Екатерина Сергеевна (серия 7520 номер 576333)</t>
  </si>
  <si>
    <t>Бус Дмитрий Андреевич (серия 7515 номер 741471)</t>
  </si>
  <si>
    <t>Зырянова Неля Альбертовна (серия 7503 номер 682639)</t>
  </si>
  <si>
    <t>Чинданов Сергей Иванович (серия 7508 номер 480291)</t>
  </si>
  <si>
    <t>Хайдаров Дамир Расихович (серия 8015 номер 096024)</t>
  </si>
  <si>
    <t>Сабуров Вячеслав Владимирович (серия 7524 номер 251619)</t>
  </si>
  <si>
    <t>Файзуллина Алина Маратовна (серия 7513 номер 301114)</t>
  </si>
  <si>
    <t>Шестаков Алексей Андреевич (серия 7514 номер 610725)</t>
  </si>
  <si>
    <t>Кононова Галина Петровна (серия 7524 номер 214769)</t>
  </si>
  <si>
    <t>Феоктистов Вадим Сергеевич (серия 7515 номер 681698)</t>
  </si>
  <si>
    <t>Риш Алексей Викторович (серия 7522 номер 959281)</t>
  </si>
  <si>
    <t>Сычкина  Ольга  Сергеевна  (серия 7518 номер 276962)</t>
  </si>
  <si>
    <t>Берсенева Ксения Игоревна (серия 7510 номер 841207)</t>
  </si>
  <si>
    <t>Кашин  Александр  Михайлович  (серия 7504 номер 279627)</t>
  </si>
  <si>
    <t>Ермолина Ксения Вячеславовна (серия 7509 номер 509039)</t>
  </si>
  <si>
    <t>Вдовкин Сергей Николаевич (серия 7505 номер 965429)</t>
  </si>
  <si>
    <t>Трофимова Флиза Ишмуратовна (серия 7515 номер 631114)</t>
  </si>
  <si>
    <t>Фоос Евгений Викторович  (серия 7504 номер 382066)</t>
  </si>
  <si>
    <t>Двойникова Виктория Дмитриевна</t>
  </si>
  <si>
    <t>Казанцева Наталья Федоровна (серия 7504 номер 599257)</t>
  </si>
  <si>
    <t>Кочкарев Константин Александрович (серия 7504 номер 337599)</t>
  </si>
  <si>
    <t>Шапров Денис Владимирович (серия 7521 номер 782504)</t>
  </si>
  <si>
    <t>Казанчук Александр Васильевич (серия 7519 номер 501761)</t>
  </si>
  <si>
    <t>Штабель Мария Юрьевна (серия 7518 номер 256298)</t>
  </si>
  <si>
    <t>Афанасьев Александр Владимирович (серия 7518 номер 230105)</t>
  </si>
  <si>
    <t>Халикова Зульфия Хабибрахмановна (серия 6707 номер 780204)</t>
  </si>
  <si>
    <t>Макарова Карина Салаватовна (серия 7521 номер 684033)</t>
  </si>
  <si>
    <t>Дёмин Ян Андреевич (серия 7518 номер 109560)</t>
  </si>
  <si>
    <t>Летучев Юрий Сергеевич (серия 7504 номер 222327)</t>
  </si>
  <si>
    <t>Устьянцев Сергей Александрович (серия 7510 номер 759694)</t>
  </si>
  <si>
    <t>Войнов Никита Сергеевич (серия 7519 номер 404995)</t>
  </si>
  <si>
    <t>Кочеткова Алла Александровна (серия 7513 номер 364437)</t>
  </si>
  <si>
    <t>Загорская Алена Владимировна (серия 7523 номер 103535)</t>
  </si>
  <si>
    <t>Иванов Алексей Денисович (серия 7518 номер 031281)</t>
  </si>
  <si>
    <t>Абилова Айшагуль Сабытовна (серия 7511 номер 992781)</t>
  </si>
  <si>
    <t>ИП Минясаров Арман Исламгалиевич</t>
  </si>
  <si>
    <t>Шиндякина Анна Валерьевна (серия 7515 номер 713021)</t>
  </si>
  <si>
    <t>Дучак Людмила Анатольевна (серия 7505 номер 949401)</t>
  </si>
  <si>
    <t>Хаерзаманова Лилия Ахтямовна (серия 7516 номер 934167)</t>
  </si>
  <si>
    <t>БОРОВСКИХ ГЕННАДИЙ ВЛАДИМИРОВИЧ</t>
  </si>
  <si>
    <t>Баукен Александр Амангельдинович (серия 7503 номер 489372)</t>
  </si>
  <si>
    <t>Людиновсков Игорь Анатольевич (серия 7504 номер 008715)</t>
  </si>
  <si>
    <t>Исянгильдин Артур Галимнурович (серия 8010 номер 268535)</t>
  </si>
  <si>
    <t>Майорова Лидия Григорьевна (серия 7505 номер 788514)</t>
  </si>
  <si>
    <t>Порицкая Виктория</t>
  </si>
  <si>
    <t>Гайфуллин Тимур Фаритович (серия 7504 номер 225296)</t>
  </si>
  <si>
    <t>Жирухина Ольга Александровна (серия 7524 номер 206978)</t>
  </si>
  <si>
    <t>Будкова Елена Викторовна (серия 7512 номер 028320)</t>
  </si>
  <si>
    <t>Илюхина Вероника Алексеевна (серия 7517 номер 989924)</t>
  </si>
  <si>
    <t>МБУК Брединский ДК</t>
  </si>
  <si>
    <t>Ханнанова Рафиса Зиннатулливна (серия 7504 номер 369416)</t>
  </si>
  <si>
    <t>Шарафутдинов Денис Гаясович (серия 7514 номер 451004)</t>
  </si>
  <si>
    <t>Казаковцева Елена Валерьевна (серия 7518 номер 201658)</t>
  </si>
  <si>
    <t>Гречишников Виталий Александрович (серия 7504 номер 117940)</t>
  </si>
  <si>
    <t>Семенова Татьяна Владимировна (серия 7524 номер 329571)</t>
  </si>
  <si>
    <t>Филимонов  Александр  Николаевич  (серия 7514 номер 604888)</t>
  </si>
  <si>
    <t>Сельницын Максим Борисович (серия 7521 номер 749333)</t>
  </si>
  <si>
    <t>Антонов Александр Евгеньевич (серия 7505 номер 657550)</t>
  </si>
  <si>
    <t>Бокова Ольга Романовна (серия 7511 номер 993922)</t>
  </si>
  <si>
    <t>Рожко Светлана Митхатовна (серия 7511 номер 961020)</t>
  </si>
  <si>
    <t>Болотина Анастасия Александровна (серия 7509 номер 562603)</t>
  </si>
  <si>
    <t>Якупов Заур Салихович (серия 7513 номер 400181)</t>
  </si>
  <si>
    <t>Амбурцева Рабига Рамазановна (серия 7504 номер 471201)</t>
  </si>
  <si>
    <t>Зубарев Игорь Андреевич (серия 7504 номер 362705)</t>
  </si>
  <si>
    <t>Шаломенцев  Евгений Владимирович (серия 7518 номер 170530)</t>
  </si>
  <si>
    <t>Хайрулов Максим Канафиевич (серия 7504 номер 386725)</t>
  </si>
  <si>
    <t>Алдарова Эльза Даниловна (серия 7521 номер 550224)</t>
  </si>
  <si>
    <t>ИП Яковлев Юрий Викторович</t>
  </si>
  <si>
    <t>Мурадымова Элеонора Курмангалеевна (серия 7522 номер 967868)</t>
  </si>
  <si>
    <t>Якупова Насима Курмангалеевна (серия 7514 номер 602209)</t>
  </si>
  <si>
    <t>Садыкова Минзифа Гизатдиновна (серия 7503 номер 774336)</t>
  </si>
  <si>
    <t>Иванова Александра Александровна (серия 7520 номер 598238)</t>
  </si>
  <si>
    <t>Франчук Игорь Васильевич (серия 7520 номер 536521)</t>
  </si>
  <si>
    <t>Пилипенко Наталья Юрьевна</t>
  </si>
  <si>
    <t>Сайгафаров Денис Ражапович (серия 7510 номер 922260)</t>
  </si>
  <si>
    <t>Жарков Никита Петрович (серия 4010 номер 097474)</t>
  </si>
  <si>
    <t>Костецкий Андрей Юрьевич (серия 7516 номер 870442)</t>
  </si>
  <si>
    <t>Крюкова Людмила Николаевна (серия 7503 номер 436919)</t>
  </si>
  <si>
    <t>Горянкина Анна Анатольевна (серия 7503 номер 765294)</t>
  </si>
  <si>
    <t>Прокопьев Сергей Геннадьевич (серия 7504 номер 606105)</t>
  </si>
  <si>
    <t>Язовская Светлана Петровна (серия 7518 номер 240895)</t>
  </si>
  <si>
    <t>Макеев Алексей Анатольевич (серия 7517 номер 948007)</t>
  </si>
  <si>
    <t>Будняк Иван Викторович (серия 7520 номер 560525)</t>
  </si>
  <si>
    <t>Фахритдинов Ильгиз Булатович (серия 7508 номер 364145)</t>
  </si>
  <si>
    <t>Александров Максим Григорьевич (серия 7515 номер 735670)</t>
  </si>
  <si>
    <t>Байсурина  Разина Тайфуровна  (серия 6503 номер 232502)</t>
  </si>
  <si>
    <t>Першукова Анастасия  Васильевна  (серия 7508 номер 398199)</t>
  </si>
  <si>
    <t>Филин Вячеслав Русланович (серия 7518 номер 220713)</t>
  </si>
  <si>
    <t>Ефимовских  Оксана Борисовна  (серия 7516 номер 899600)</t>
  </si>
  <si>
    <t>Сельницын Дмитрий Владимирович (серия 7509 номер 714077)</t>
  </si>
  <si>
    <t>ИП Попов Виктор Николаевич</t>
  </si>
  <si>
    <t>Фомин Антон Станиславович (серия 7507 номер 190925)</t>
  </si>
  <si>
    <t>Кадралеев Аскар Уразгалеевич (серия 7519 номер 352194)</t>
  </si>
  <si>
    <t>Сергеев Алексей Германович (серия 7518 номер 262306)</t>
  </si>
  <si>
    <t>Кочутина Венера  Хатимовна  (серия 7513 номер 359784)</t>
  </si>
  <si>
    <t>Орлова Вера Александровна (серия 7508 номер 299692)</t>
  </si>
  <si>
    <t>Усманов Ринат Миндихатович (серия 7510 номер 779297)</t>
  </si>
  <si>
    <t>Тюнин Владимир Вячеславович (серия 7519 номер 331982)</t>
  </si>
  <si>
    <t>Швыркова Инна Николаевна (серия 7514 номер 524421)</t>
  </si>
  <si>
    <t>Усков Ярослав Владимирович (серия 7508 номер 285332)</t>
  </si>
  <si>
    <t>Фролова Александра Александровна (серия 7515 номер 714506)</t>
  </si>
  <si>
    <t>Ахметшина Елена Васильевна (серия 7521 номер 764514)</t>
  </si>
  <si>
    <t>Калинкин Владимир Сергеевич (серия 7514 номер 478651)</t>
  </si>
  <si>
    <t>Максутова Эльвира Наильевна (серия 7519 номер 414126)</t>
  </si>
  <si>
    <t>Мажарова Валентина Петровна (серия 7500 номер 764403)</t>
  </si>
  <si>
    <t>Баранова Любовь Александровна (серия 7507 номер 131201)</t>
  </si>
  <si>
    <t>Измоденов Денис Сергеевич (серия 7521 номер 775263)</t>
  </si>
  <si>
    <t>Силантьева Наталья Александровна (серия 7522 номер 903199)</t>
  </si>
  <si>
    <t>Хакимова Гульнара Валитдиновна (серия 7523 номер 159280)</t>
  </si>
  <si>
    <t>Уразгильдин Артур Ильгамович (серия 8011 номер 512434)</t>
  </si>
  <si>
    <t>Таран Наталья Анатольевна (серия 6023 номер 032343)</t>
  </si>
  <si>
    <t>Темченко Сергей Сергеевич (серия 7515 номер 638709)</t>
  </si>
  <si>
    <t>Маниченко Антон Андреевич (серия 7524 номер 290914)</t>
  </si>
  <si>
    <t>Гудаев Александр Николаевич (серия 7514 номер 467386)</t>
  </si>
  <si>
    <t>Фадеева Рима Абайдулловна (серия 7522 номер 896590)</t>
  </si>
  <si>
    <t>Самситдинов Эдуард Равильевич (серия 7508 номер 431350)</t>
  </si>
  <si>
    <t>Крыжановский Алексей  Александрович (серия 7507 номер 151675)</t>
  </si>
  <si>
    <t>Калинин Валерий Александрович (серия 7505 номер 846885)</t>
  </si>
  <si>
    <t>Сикиржицкая Надежда  Алексеевна  (серия 7524 номер 381495)</t>
  </si>
  <si>
    <t>ООО "Общество с ограниченной ответственностью«Терема»"</t>
  </si>
  <si>
    <t>Кочкина Виктория Андреевна (серия 7515 номер 712774)</t>
  </si>
  <si>
    <t>Савилова Любовь Трофимовна (серия 7503 номер 300627)</t>
  </si>
  <si>
    <t>Низамова Галина Викторовна (серия 7505 номер 861841)</t>
  </si>
  <si>
    <t>Аверин Василий Александрович (серия 6517 номер 578523)</t>
  </si>
  <si>
    <t>Степанов Артём  Вячеславович (серия 7512 номер 245227)</t>
  </si>
  <si>
    <t>Ивановская Валерия Николаевна (серия 7519 номер 364368)</t>
  </si>
  <si>
    <t>Валеев Юрий Абрарович</t>
  </si>
  <si>
    <t>Писарев Сергей Николаевич (серия 7504 номер 559548)</t>
  </si>
  <si>
    <t>Захаренко Сергей Петрович (серия 7504 номер 172431)</t>
  </si>
  <si>
    <t>Селезнева Светлана Владимировна (серия 7507 номер 078532)</t>
  </si>
  <si>
    <t>Батаев Павел Викторович (серия 7509 номер 522849)</t>
  </si>
  <si>
    <t>Тоноян Сусанна Бахшиевна (серия 7522 номер 893126)</t>
  </si>
  <si>
    <t>Филатов Петр Александрович (серия 7509 номер 571420)</t>
  </si>
  <si>
    <t>Халезина Екатерина Евгеньевна (серия 7521 номер 758105)</t>
  </si>
  <si>
    <t>Савитская Светлана Викторовна (серия 7513 номер 290355)</t>
  </si>
  <si>
    <t>Лямин Андрей Николаевич (серия 7504 номер 216604)</t>
  </si>
  <si>
    <t>Шуляк Денис Александрович (серия 7515 номер 638339)</t>
  </si>
  <si>
    <t>Спивак Таисия Валериевна (серия 7518 номер 281895)</t>
  </si>
  <si>
    <t>ИП Рользинг Андрей Игоревич</t>
  </si>
  <si>
    <t>Шмелев Владислав Васильевич (серия 6514 номер 935210)</t>
  </si>
  <si>
    <t>Ердякова Ирина Николаевна (серия 7523 номер 196778)</t>
  </si>
  <si>
    <t>Сорокун Татьяна Валерьевна (серия 7510 номер 815156)</t>
  </si>
  <si>
    <t>Машкин Александр Александрович (серия 7523 номер 047131)</t>
  </si>
  <si>
    <t>Морозова Юлия Алексеевна (серия 7511 номер 996270)</t>
  </si>
  <si>
    <t>Согрин Алексей Борисович (серия 7519 номер 487535)</t>
  </si>
  <si>
    <t>Демидова Анастасия Евгеньевна (серия 7509 номер 606379)</t>
  </si>
  <si>
    <t>Шарафутдинов Артур Фарважович (серия 3709 номер 332232)</t>
  </si>
  <si>
    <t>Бабченко Сергей Владимирович (серия 7514 номер 484852)</t>
  </si>
  <si>
    <t>Валякин Дмитрий Анатольевич (серия 7512 номер 087029)</t>
  </si>
  <si>
    <t>ИП Скорынин Евгений Сергеевич</t>
  </si>
  <si>
    <t>Симбиркин Александр Владимирович (серия 7510 номер 867841)</t>
  </si>
  <si>
    <t>Галушко Любовь Сергеевна (серия 7519 номер 420590)</t>
  </si>
  <si>
    <t>Пашков Андрей Михайлович (серия 8010 номер 163309)</t>
  </si>
  <si>
    <t>Асельборн Анастасия  Леонидовна (серия 7508 номер 439437)</t>
  </si>
  <si>
    <t>Блащенко Степан Михайлович (серия 7508 номер 453551)</t>
  </si>
  <si>
    <t>ИНО "Администрация Андреевского сельского поселения "</t>
  </si>
  <si>
    <t>Литвинов Виталий Сергеевич (серия 7514 номер 559705)</t>
  </si>
  <si>
    <t>Аракелян Анна Суреновна</t>
  </si>
  <si>
    <t>Шульга Татьяна Сергеевна (серия 7523 номер 151020)</t>
  </si>
  <si>
    <t>Пузакова Валентина Ивановна (серия 7510 номер 900188)</t>
  </si>
  <si>
    <t>Газизов Радик Валеевич (серия 7505 номер 844389)</t>
  </si>
  <si>
    <t>ВАЖЕНИНА ТАТЬЯНА ВИКТОРОВНА (серия 7510 номер 775203)</t>
  </si>
  <si>
    <t>Кудрин Евгений Владимирович (серия 7504 номер 544800)</t>
  </si>
  <si>
    <t>Геннадьевич Александр Дмитриев</t>
  </si>
  <si>
    <t>Уразметов Вячеслав Раисович (серия 7514 номер 477934)</t>
  </si>
  <si>
    <t>Попцов Евгений Леонидович (серия 7519 номер 472937)</t>
  </si>
  <si>
    <t>Харитонова Татьяна Аркадьевна (серия 7504 номер 078693)</t>
  </si>
  <si>
    <t>Лушпина Екатерина Вячеславовна (серия 7516 номер 908755)</t>
  </si>
  <si>
    <t>Паршукова Людмила Ивановна (серия 7505 номер 671802)</t>
  </si>
  <si>
    <t>Короп  Дмитрий Александрович (серия 7519 номер 415449)</t>
  </si>
  <si>
    <t>Рыбина Анастасия Эдуардовна (серия 7505 номер 967336)</t>
  </si>
  <si>
    <t>Абдилаева Нуржамал Садиралиевна (серия 7510 номер 761684)</t>
  </si>
  <si>
    <t>Колышева Алена Михайловна (серия 7524 номер 290627)</t>
  </si>
  <si>
    <t>Руденко Алексей  Владимирович  (серия 7518 номер 313454)</t>
  </si>
  <si>
    <t>Юмагулов Ришат Сафеевич (серия 7510 номер 905566)</t>
  </si>
  <si>
    <t>Моргунова Мария Васильевна (серия 7521 номер 707430)</t>
  </si>
  <si>
    <t>Корнев Олег Геннадьевич (серия 7509 номер 500797)</t>
  </si>
  <si>
    <t>Матхоликов Иномжон  Арифжонович (серия 7507 номер 102708)</t>
  </si>
  <si>
    <t>Мехаев Сергей Иванович (серия 7501 номер 007994)</t>
  </si>
  <si>
    <t>Мысов Владимир Анатольевич (серия 7508 номер 284878)</t>
  </si>
  <si>
    <t>Ерманов Алексей Федорович (серия 7520 номер 807640)</t>
  </si>
  <si>
    <t>Римский Артём Артурович (серия 7514 номер 563046)</t>
  </si>
  <si>
    <t>Гатиятуллина Земфира Радиковна (серия 7508 номер 364081)</t>
  </si>
  <si>
    <t>Шубкова Людмила Архиповна (серия 7506 номер 027776)</t>
  </si>
  <si>
    <t>Бизяков Иван Александрович (серия 7523 номер 110625)</t>
  </si>
  <si>
    <t>Зорин Егор Михайлович (серия 7508 номер 452440)</t>
  </si>
  <si>
    <t>Ситунина Наталья Юрьевна (серия 7512 номер 239068)</t>
  </si>
  <si>
    <t>Рыбалко Василий Николаевич (серия 7516 номер 843671)</t>
  </si>
  <si>
    <t>Султанова Розалия Рамиловна</t>
  </si>
  <si>
    <t>ООО "Возрождение"</t>
  </si>
  <si>
    <t>Яркин Юрий Николаевич (серия 7522 номер 875868)</t>
  </si>
  <si>
    <t>Куликова Елена Юрьевна (серия 7509 номер 522658)</t>
  </si>
  <si>
    <t>Раев Азат Афраимович (серия 3707 номер 241914)</t>
  </si>
  <si>
    <t>Симакова Анна Леонидовна (серия 6512 номер 470542)</t>
  </si>
  <si>
    <t>Пьянзин Сергей Владимирович (серия 7513 номер 385959)</t>
  </si>
  <si>
    <t>Примакова Евгения Олеговна (серия 7518 номер 077215)</t>
  </si>
  <si>
    <t>Ермаченков Юрий Сергеевич (серия 7504 номер 514900)</t>
  </si>
  <si>
    <t>Харин Сергей Иванович (серия 7516 номер 876463)</t>
  </si>
  <si>
    <t>Клёнов Николай Сергеевич (серия 6503 номер 842856)</t>
  </si>
  <si>
    <t>Хакимова Елена Рафаиловна (серия 7523 номер 108525)</t>
  </si>
  <si>
    <t>Воеводин Василий Анатольевич (серия 7503 номер 487679)</t>
  </si>
  <si>
    <t>Леонтьев Владимир  Валерьевич (серия 7520 номер 535691)</t>
  </si>
  <si>
    <t>Улиткин Сергей Вячеславович (серия 75 12 номер 175471)</t>
  </si>
  <si>
    <t>Таскаранов Зарлык Бакчанович (серия 7512 номер 174238)</t>
  </si>
  <si>
    <t>Абубекиров Артур Варисович (серия 7507 номер 148844)</t>
  </si>
  <si>
    <t>Мелехин Евгений Юрьевич (серия 7523 номер 135674)</t>
  </si>
  <si>
    <t>Иванов Олег Иванович (серия 7505 номер 637428)</t>
  </si>
  <si>
    <t>Коротких Максим Владимирович (серия 7524 номер 243789)</t>
  </si>
  <si>
    <t>ИП Бабаев Равшан Бадирхан оглы</t>
  </si>
  <si>
    <t>Ишаев Дмитрий Владимирович (серия 7504 номер 370400)</t>
  </si>
  <si>
    <t>Чигарёв Алексей Геннадьевич (серия 5304 номер 097543)</t>
  </si>
  <si>
    <t>Кох Александр Николаевич (серия 7509 номер 521295)</t>
  </si>
  <si>
    <t>Кутчулов Беимбет Алтаевич (серия 7520 номер 624315)</t>
  </si>
  <si>
    <t>Личагина Елена Николаевна (серия 7503 номер 841202)</t>
  </si>
  <si>
    <t>Кочнев Николай Васильевич (серия 7504 номер 267020)</t>
  </si>
  <si>
    <t>Быков Николай Александрович (серия 7504 номер 469274)</t>
  </si>
  <si>
    <t>Аминева Эльвина  Салаватовна  (серия 7501 номер 069183)</t>
  </si>
  <si>
    <t>Волкова Алина Евгеньевна (серия 7523 номер 002067)</t>
  </si>
  <si>
    <t>Гафурова Гульсум Мухаметовна (серия 8003 номер 974990)</t>
  </si>
  <si>
    <t>Княжевич Артем Александрович</t>
  </si>
  <si>
    <t>Визгунов Владимир Викторович (серия 6303 номер 727415)</t>
  </si>
  <si>
    <t>Бадретдинов Резван Айратович  (серия 7519 номер 357165)</t>
  </si>
  <si>
    <t>Волобуев Артем Андреевич (серия 7521 номер 731176)</t>
  </si>
  <si>
    <t>Карпович Кристина Фаиковна (серия 7516 номер 822553)</t>
  </si>
  <si>
    <t>Шакирьянов Айрат Алифьянович (серия 8005 номер 262753)</t>
  </si>
  <si>
    <t>Косатухин Алексей Витальевич (серия 7508 номер 481464)</t>
  </si>
  <si>
    <t>Баймуханова Шолпан  Ароновна (серия 7510 номер 894062)</t>
  </si>
  <si>
    <t>Орехов Михаил Семёнович (серия 7505 номер 915916)</t>
  </si>
  <si>
    <t>Разенков Валерий Леонидович (серия 7509 номер 604485)</t>
  </si>
  <si>
    <t>Плотникова Ольга Валерьевна (серия 7520 номер 559729)</t>
  </si>
  <si>
    <t>Шатров Глеб Витальевич (серия 7522 номер 880896)</t>
  </si>
  <si>
    <t>Кудрявцев Денис Сергеевич (серия 7507 номер 060152)</t>
  </si>
  <si>
    <t>Акентьева Юлия Анатольевна (серия 7515 номер 727288)</t>
  </si>
  <si>
    <t>Гиёзода Субхонбек Сафар (серия 7523 номер 060141)</t>
  </si>
  <si>
    <t>Коростелева Елена  Александровна  (серия 7522 номер 917842)</t>
  </si>
  <si>
    <t>Казбан Максим Александрович (серия 7503 номер 959968)</t>
  </si>
  <si>
    <t>Манатин Роман Айратович (серия 7514 номер 498017)</t>
  </si>
  <si>
    <t>Бикбулатов Ринат Раильевич (серия 7521 номер 701646)</t>
  </si>
  <si>
    <t>Аминев Вильдан Габдулбарыевич (серия 7521 номер 682317)</t>
  </si>
  <si>
    <t>Ананько Елена Валерьевна (серия 7521 номер 830850)</t>
  </si>
  <si>
    <t>Кудашев Александр Александрович (серия 7508 номер 344433)</t>
  </si>
  <si>
    <t>Логвиненко Владимир Николаевич (серия 7503 номер 616346)</t>
  </si>
  <si>
    <t>Озимина Галина  Петровна (серия 7502 номер 803372)</t>
  </si>
  <si>
    <t>Кузьмин Сергей Викторович (серия 6719 номер 868597)</t>
  </si>
  <si>
    <t>Павлюк Сергей Валентинович (серия 0509 номер 701793)</t>
  </si>
  <si>
    <t>Дёмин Валентин Анатольевич (серия 7502 номер 948465)</t>
  </si>
  <si>
    <t>Пересада Евгений Николаевич (серия 7520 номер 529925)</t>
  </si>
  <si>
    <t>Юмагуен Тимур Вафович (серия 7523 номер 025611)</t>
  </si>
  <si>
    <t>Шарапова Наиля Кашвильевна (серия 7503 номер 531602)</t>
  </si>
  <si>
    <t>Щербаков Максим Юрьевич (серия 7518 номер 148660)</t>
  </si>
  <si>
    <t>ИП Таможникова  Екатерина Викторовна</t>
  </si>
  <si>
    <t>Степанов Антон Павлович (серия 7513 номер 277624)</t>
  </si>
  <si>
    <t>Джалолов Шерали  Бегижонович (серия 3124 номер 514855)</t>
  </si>
  <si>
    <t>Лаврентьева Юлия Андреевна  (серия 7520 номер 656077)</t>
  </si>
  <si>
    <t>Судаков Дмитрий Евгеньевич (серия 7504 номер 617990)</t>
  </si>
  <si>
    <t>Моисеенко Дмитрий Викторович (серия 7510 номер 768082)</t>
  </si>
  <si>
    <t>Чуркина Нина Михайловна (серия 7516 номер 931416)</t>
  </si>
  <si>
    <t>Сосновский Леонид Игоревич (серия 7524 номер 346334)</t>
  </si>
  <si>
    <t>Барышников Иван Юрьевич (серия 7518 номер 187390)</t>
  </si>
  <si>
    <t>Вишняков Андрей Александрович (серия 7519 номер 467916)</t>
  </si>
  <si>
    <t>Шарафутдинова Анна Юрьевна (серия 7522 номер 944208)</t>
  </si>
  <si>
    <t>Тухватуллина Диана Викторовна (серия 3706 номер 161765)</t>
  </si>
  <si>
    <t>ПЛАСТОВСКОЕ РАЙОННОЕ ПОТРЕБИТЕЛЬСКОЕ ОБЩЕСТВО</t>
  </si>
  <si>
    <t>Махалова Людмила Анатольевна (серия 7505 номер 923711)</t>
  </si>
  <si>
    <t>Мальцева Ирина Николаевна (серия 3712 номер 504165)</t>
  </si>
  <si>
    <t>Бакиров Ринат Хайдарович (серия 7509 номер 503668)</t>
  </si>
  <si>
    <t>Максимова Наталья Ивановна (серия 7513 номер 340104)</t>
  </si>
  <si>
    <t>Сайкин Вадим Валерьевич (серия 7504 номер 234821)</t>
  </si>
  <si>
    <t>Буртасов Александр Николаевич (серия 7512 номер 211141)</t>
  </si>
  <si>
    <t>Хомутов Данила Николаевич (серия 7518 номер 267042)</t>
  </si>
  <si>
    <t>Иванов Олег Владимирович (серия 7523 номер 170538)</t>
  </si>
  <si>
    <t>Беспалов  Илья Михайлович (серия 7505 номер 984150)</t>
  </si>
  <si>
    <t>Ананьева Татьяна Владимировна (серия 3710 номер 401752)</t>
  </si>
  <si>
    <t>Хузин  Олег  Маратович (серия 7521 номер 705511)</t>
  </si>
  <si>
    <t>Мамырбаев Губайдулла Райимбаевич (серия 7514 номер 470584)</t>
  </si>
  <si>
    <t>Рябцева Светлана Николаевна (серия 6507 номер 064071)</t>
  </si>
  <si>
    <t>Умаров Наби Исматуллоевич (серия 7509 номер 615808)</t>
  </si>
  <si>
    <t>Нигматьянов Эльдар Минуллаевич (серия 7514 номер 443928)</t>
  </si>
  <si>
    <t>Чекалов Павел Вячеславович (серия 7512 номер 226554)</t>
  </si>
  <si>
    <t>Григорьев Сергей Александрович (серия 7520 номер 642666)</t>
  </si>
  <si>
    <t>Кокшарова Светлана Анисимовна (серия 7500 номер 909406)</t>
  </si>
  <si>
    <t>Пушней Сергей Сергеевич (серия 7511 номер 990196)</t>
  </si>
  <si>
    <t>Вечканова Наталья Юрьевна (серия 7508 номер 324736)</t>
  </si>
  <si>
    <t>Лукин Сергей Александрович (серия 7509 номер 564915)</t>
  </si>
  <si>
    <t>Сунаргулова Фануза Абубакировна (серия 7509 номер 636302)</t>
  </si>
  <si>
    <t>Скачкова Анна Валерьевна (серия 7515 номер 684192)</t>
  </si>
  <si>
    <t>Мухаметзянов Артур Радикович (серия 7520 номер 558145)</t>
  </si>
  <si>
    <t>Жердева Анжела Валерьевна (серия 7522 номер 845673)</t>
  </si>
  <si>
    <t>Крапивина Ольга Ивановна (серия 7514 номер 519235)</t>
  </si>
  <si>
    <t>Охотников Максим Дмитриевич (серия 7514 номер 507888)</t>
  </si>
  <si>
    <t>Козленкова Любовь Николаевна (серия 7500 номер 749000)</t>
  </si>
  <si>
    <t>Виденеев Игорь Сергеевич (серия 7519 номер 492842)</t>
  </si>
  <si>
    <t>Щепетев Алексей Юрьевич  (серия 7520 номер 545896)</t>
  </si>
  <si>
    <t>Зайкова Екатерина Александровна (серия 7518 номер 071762)</t>
  </si>
  <si>
    <t>Маркин Владимир Александрович (серия 7522 номер 926069)</t>
  </si>
  <si>
    <t>Юферова Алена Игоревна (серия 7512 номер 176906)</t>
  </si>
  <si>
    <t>Попов Алексей Леонидович (серия 7505 номер 982171)</t>
  </si>
  <si>
    <t>Голубкова  Ольга Вячеславовна  (серия 7519 номер 327417)</t>
  </si>
  <si>
    <t>ИП Почикова Ирина Юрьевна</t>
  </si>
  <si>
    <t>Шадрин Алексей Васильевич (серия 7522 номер 917635)</t>
  </si>
  <si>
    <t>Михайлова Елена Германовна (серия 7518 номер 176626)</t>
  </si>
  <si>
    <t>Малюгова Татьяна Игоревна (серия 7504 номер 192976)</t>
  </si>
  <si>
    <t>Копусова Ирина Евгеньевна (серия 7522 номер 889917)</t>
  </si>
  <si>
    <t>Мавлютов Денис Дамирович (серия 7505 номер 732827)</t>
  </si>
  <si>
    <t>Кошелев Александр Георгиевич (серия 7523 номер 030752)</t>
  </si>
  <si>
    <t>Нечаева Зухра Миккамовна (серия 7521 номер 720513)</t>
  </si>
  <si>
    <t>Гривин Николай Александрович (серия 7516 номер 826924)</t>
  </si>
  <si>
    <t>Никифоров Вячеслав Юрьевич (серия 7515 номер 628005)</t>
  </si>
  <si>
    <t>Зонов Сергей Николаевич (серия 7512 номер 245887)</t>
  </si>
  <si>
    <t>Айбулатов Андрей Михайлович (серия 7524 номер 233777)</t>
  </si>
  <si>
    <t>Штанюк Андрей Вячеславович (серия 7518 номер 209297)</t>
  </si>
  <si>
    <t>ИП Вайнштейн Екатерина Александровна</t>
  </si>
  <si>
    <t>Шевченко Григорий Юрьевич (серия 7505 номер 914134)</t>
  </si>
  <si>
    <t>ООО "Общество с ограниченной ответственностью "Сфера""</t>
  </si>
  <si>
    <t>Мельник Степан Максимович (серия 7523 номер 003791)</t>
  </si>
  <si>
    <t>Подкорытова Юлия Александровна  (серия 7518 номер 097360)</t>
  </si>
  <si>
    <t>Арахланов Евгений Олегович (серия 8022 номер 528166)</t>
  </si>
  <si>
    <t>Эмиль Ижбулатов Аглямович</t>
  </si>
  <si>
    <t>Хабирова Лена Сибагатулловна (серия 7523 номер 005234)</t>
  </si>
  <si>
    <t>Дубровская Валентина Прокофьевна (серия 7503 номер 556969)</t>
  </si>
  <si>
    <t>Кочев Сергей Николаевич (серия 7512 номер 114540)</t>
  </si>
  <si>
    <t>Гузаев Александр Ильич (серия 6522 номер 693593)</t>
  </si>
  <si>
    <t>МБУ "Администрация калининского сельского поселения Брединского муниципального района Челябинской области"</t>
  </si>
  <si>
    <t>Мингазов Алексей Тимирханович (серия 7504 номер 377076)</t>
  </si>
  <si>
    <t>Зайнагабдинов Ринир Мухаметгалеевич (серия 7524 номер 306786)</t>
  </si>
  <si>
    <t>Ташкинов Денис Игоревич (серия 7510 номер 855817)</t>
  </si>
  <si>
    <t>Павлова Елена Андреевна (серия 7510 номер 897770)</t>
  </si>
  <si>
    <t>Юмагуен Раис Автагулович (серия 7524 номер 283720)</t>
  </si>
  <si>
    <t>Курбанов Рахим Абдурахмонович (серия 7510 номер 774559)</t>
  </si>
  <si>
    <t>Романова Юлия Александровна (серия 7519 номер 499881)</t>
  </si>
  <si>
    <t>Симайкин Сергей Васильевич (серия 7520 номер 588977)</t>
  </si>
  <si>
    <t>Закпаев Урал Жинасаевич (серия 7515 номер 664939)</t>
  </si>
  <si>
    <t>Джуманов Ойбек Бахтиёрович (серия TJK номер 401944769)</t>
  </si>
  <si>
    <t>Гаура Николай Александрович (серия 3012 номер 499620)</t>
  </si>
  <si>
    <t>Каширина Валентина Владимировна (серия 7508 номер 268328)</t>
  </si>
  <si>
    <t>Макарова Любовь Андреевна (серия 7503 номер 050131)</t>
  </si>
  <si>
    <t>Смолина Ольга Сергеевна (серия 7519 номер 364590)</t>
  </si>
  <si>
    <t>Матвеев Андрей Владимирович (серия 7524 номер 351840)</t>
  </si>
  <si>
    <t>Свиридова Наталья Юрьевна (серия 7508 номер 294415)</t>
  </si>
  <si>
    <t>Третьяков Дмитрий Владиславович (серия 4518 номер 537647)</t>
  </si>
  <si>
    <t>ИП Агаев Амид Тайяр Оглы</t>
  </si>
  <si>
    <t>АГАФОНОВА ОКСАНА ВИКТОРОВНА (серия 7524 номер 369505)</t>
  </si>
  <si>
    <t>Вельховацкий Алексей Геннадьевич (серия 7515 номер 703073)</t>
  </si>
  <si>
    <t>Предеина Марина Панфиловна (серия 7509 номер 596823)</t>
  </si>
  <si>
    <t>Пивень Константин Геннадьевич (серия 7516 номер 901591)</t>
  </si>
  <si>
    <t>Валиуллин Эльдар Камилевич (серия 7504 номер 341788)</t>
  </si>
  <si>
    <t>Бабиков Данил Юрьевич (серия 7519 номер 461804)</t>
  </si>
  <si>
    <t>Коновалов Игорь Александрович (серия 7508 номер 224210)</t>
  </si>
  <si>
    <t>СЕРАЯ АЛЕНА АЛЕКСАНДРОВНА (серия 7519 номер 417520)</t>
  </si>
  <si>
    <t>Павлова Наталья Вячеславовна (серия 7503 номер 734462)</t>
  </si>
  <si>
    <t>Булахтина Марина Борисовна (серия 7512 номер 026678)</t>
  </si>
  <si>
    <t>Гарманова Елена Евгеньевна  (серия 7507 номер 114714)</t>
  </si>
  <si>
    <t>Павлова Светлана Сергеевна (серия 2208 номер 346394)</t>
  </si>
  <si>
    <t>Малолеткина Оксана Владимировна (серия 7524 номер 263558)</t>
  </si>
  <si>
    <t>Закиров Агзям Назирович (серия 7502 номер 788927)</t>
  </si>
  <si>
    <t>Киселева Ирина Олеговна (серия 75 25 номер 434371)</t>
  </si>
  <si>
    <t>Водолеев Андрей Михайлович (серия 7519 номер 416416)</t>
  </si>
  <si>
    <t>Ефанов Николай Александрович (серия 7508 номер 263360)</t>
  </si>
  <si>
    <t>Суходанов Иван Александрович (серия 7503 номер 261683)</t>
  </si>
  <si>
    <t>Пономарев Сергей Киприянович (серия 6515 номер 017480)</t>
  </si>
  <si>
    <t>Васильков Мавлит Маратович (серия 7518 номер 060997)</t>
  </si>
  <si>
    <t>Азарнова Ольга Сергеевна (серия 7500 номер 262047)</t>
  </si>
  <si>
    <t>Никитин Дмитрий Владимирович (серия 7503 номер 134811)</t>
  </si>
  <si>
    <t>Колосова Ольга Владимировна (серия 7512 номер 022606)</t>
  </si>
  <si>
    <t>Улатова Алина Ильфатовна (серия 7522 номер 870571)</t>
  </si>
  <si>
    <t>Бикбаутов Дамир Равкатович (серия 7518 номер 224368)</t>
  </si>
  <si>
    <t>Галявин Антон Александрович (серия 7523 номер 048645)</t>
  </si>
  <si>
    <t>ТЮЛЮНОВ ПЕТР АЛЕКСАНДРОВИЧ (серия 7503 номер 662571)</t>
  </si>
  <si>
    <t>Романишин Андрей Александрович (серия 7503 номер 852563)</t>
  </si>
  <si>
    <t>Шляхов Алексей Васильевич (серия 7524 номер 937320)</t>
  </si>
  <si>
    <t>ИП Федяев Алексей Леонидович</t>
  </si>
  <si>
    <t>Ротомская Елена  Владимировна (серия 7519 номер 504229)</t>
  </si>
  <si>
    <t>Прохоров  Евгений  Григорьевич (серия 7522 номер 993176)</t>
  </si>
  <si>
    <t>Гаевич Андрей Сергеевич (серия 7505 номер 806209)</t>
  </si>
  <si>
    <t>Стоева Наталья Алексеевна (серия 7524 номер 230648)</t>
  </si>
  <si>
    <t>Боровых Константин Викторович (серия 7523 номер 196940)</t>
  </si>
  <si>
    <t>Горбушин Владимир Леонидович (серия 7508 номер 419508)</t>
  </si>
  <si>
    <t>Доркина Ольга Владимировна (серия 7503 номер 549096)</t>
  </si>
  <si>
    <t>Дудырина Марина Дмитриевна (серия 7524 номер 376398)</t>
  </si>
  <si>
    <t>Максимова Лилия Сапаровна (серия 7520 номер 616204)</t>
  </si>
  <si>
    <t>Шарифуллина Екатерина Андреевна (серия 7508 номер 284883)</t>
  </si>
  <si>
    <t>Шарифуллин Тимур Евгеньевич (серия 7507 номер 211535)</t>
  </si>
  <si>
    <t>Чарыков Дмитрий Олегович (серия 7505 номер 787841)</t>
  </si>
  <si>
    <t>Снегирева Светлана Викторовна (серия 7518 номер 242669)</t>
  </si>
  <si>
    <t>Черенков Александр Иванович (серия 7518 номер 214577)</t>
  </si>
  <si>
    <t>Нейкова Наталья Сергеевна (серия 7503 номер 978137)</t>
  </si>
  <si>
    <t>Лазарук Дмитрий Александрович (серия 7502 номер 642371)</t>
  </si>
  <si>
    <t>Симонова Галина Васильевна (серия 7524 номер 243686)</t>
  </si>
  <si>
    <t>ИП Петинова Елена Анатольевна</t>
  </si>
  <si>
    <t>Сулий Марина Александровна (серия 7513 номер 311332)</t>
  </si>
  <si>
    <t>Трапезников Богдан Андреевич (серия 5712 номер 918855)</t>
  </si>
  <si>
    <t>Боков Антон Владимирович (серия 7506 номер 011132)</t>
  </si>
  <si>
    <t>Козлов Андрей Александрович (серия 7518 номер 236412)</t>
  </si>
  <si>
    <t>Хажина Фаима Рафкатовна (серия 7513 номер 314189)</t>
  </si>
  <si>
    <t>Чекризов Николай Андреевич (серия 7511 номер 985792)</t>
  </si>
  <si>
    <t>Мосичук  Екатерина  Михайловна (серия 7504 номер 184273)</t>
  </si>
  <si>
    <t>Благочиннов Дмитрий Владимирович (серия 7514 номер 507608)</t>
  </si>
  <si>
    <t>Альмухаметов Евгений Владимирович (серия 0914 номер 464416)</t>
  </si>
  <si>
    <t>ГАТИЯТУЛЛИН ДЕНИС ФАИЛОВИЧ (серия 7505 номер 745409)</t>
  </si>
  <si>
    <t>Чалая Светлана Нестеровна (серия 7508 номер 271157)</t>
  </si>
  <si>
    <t>Развесов Егор Александрович (серия 7508 номер 475132)</t>
  </si>
  <si>
    <t>Тетюева Елена Владимировна (серия 7513 номер 407356)</t>
  </si>
  <si>
    <t>Старченко Ольга Александровна (серия 7521 номер 684393)</t>
  </si>
  <si>
    <t>Бабкин Сергей Владимирович (серия 7518 номер 051911)</t>
  </si>
  <si>
    <t>Ильин Евгений Сергеевич (серия 7513 номер 407031)</t>
  </si>
  <si>
    <t>Кузнецова Ксения Евгеньевна (серия 7510 номер 917290)</t>
  </si>
  <si>
    <t>Бабушкин Леонид Васильевич (серия 6503 номер 609919)</t>
  </si>
  <si>
    <t>Юлдашев Бекмурат Хакимбаевич (серия 83 номер 0139352)</t>
  </si>
  <si>
    <t>Полусмяк Александра Андреевна</t>
  </si>
  <si>
    <t>ООО "Общество с ограниченной ответственностью  "АйТауэр""</t>
  </si>
  <si>
    <t>Гафаров  Радион Рашитович  (серия 7513 номер 351966)</t>
  </si>
  <si>
    <t>Ерёмкин Сергей Михайлович (серия 7503 номер 828311)</t>
  </si>
  <si>
    <t>Михельсон Любовь Ивановна (серия 7503 номер 387474)</t>
  </si>
  <si>
    <t>Морозов Николай Владимирович (серия 7519 номер 439970)</t>
  </si>
  <si>
    <t>Кляулина Марина Ильгизовна (серия 6715 номер 520293)</t>
  </si>
  <si>
    <t>Зайнуллин Ришат Ильясович (серия 3714 номер 612336)</t>
  </si>
  <si>
    <t>Управление социальной защиты населения администрации Коркинского муниципального округа</t>
  </si>
  <si>
    <t>Ширыкалова Елена Викторовна (серия 6514 номер 966165)</t>
  </si>
  <si>
    <t>Семина Екатерина Анатольевна (серия 7508 номер 441405)</t>
  </si>
  <si>
    <t>Островлянчик Александр Викторович (серия 7524 номер 240855)</t>
  </si>
  <si>
    <t>Лукаш Евгений Валерьевич  (серия 7522 номер 942520)</t>
  </si>
  <si>
    <t>Мальцева Ольга Владимировна (серия 7512 номер 142013)</t>
  </si>
  <si>
    <t>Ахметжанов Дамир Фаритович (серия 7520 номер 537035)</t>
  </si>
  <si>
    <t>Колпакова Инна Александровна (серия 7510 номер 733454)</t>
  </si>
  <si>
    <t>Боровиков Дмитрий Николаевич (серия 7510 номер 745528)</t>
  </si>
  <si>
    <t>Климушкина - Афанасьева Ксения Валентиновна (серия 3706 номер 143511)</t>
  </si>
  <si>
    <t>Кихай Екатерина Игоревна (серия 7515 номер 677684)</t>
  </si>
  <si>
    <t>Умаргулов Сагидулла Абдуллинович (серия 7500 номер 908910)</t>
  </si>
  <si>
    <t>Манакова Елена Константиновна (серия 7524 номер 381040)</t>
  </si>
  <si>
    <t>Хайруллина Альбина Сибагатовна (серия 7521 номер 786032)</t>
  </si>
  <si>
    <t>Капитонов Андрей  Юрьевич (серия 7505 номер 636815)</t>
  </si>
  <si>
    <t>Чебыкин Виталий Андреевич (серия 7510 номер 848735)</t>
  </si>
  <si>
    <t>Седых  Евгений  Андреевич (серия 7505 номер 957241)</t>
  </si>
  <si>
    <t>Каленов Евгений Николаевич (серия 7514 номер 570862)</t>
  </si>
  <si>
    <t>Забегаева Елена Васильевна (серия 6910 номер 431854)</t>
  </si>
  <si>
    <t>Степанова Евгения  Николаевна (серия 7521 номер 675564)</t>
  </si>
  <si>
    <t>Имамов Марат Мирхатович (серия 7504 номер 423255)</t>
  </si>
  <si>
    <t>Северина Надежда Петровна (серия 7504 номер 458700)</t>
  </si>
  <si>
    <t>Муртазина Алина Ринатовна (серия 7514 номер 461890)</t>
  </si>
  <si>
    <t>Хвостов Александр Владимирович (серия 7509 номер 558338)</t>
  </si>
  <si>
    <t>Бухаров Александр Владиславович (серия 7504 номер 439382)</t>
  </si>
  <si>
    <t>ТУХОВ ЮРИЙ АЛЕКСАНДРОВИЧ (серия 7523 номер 645007)</t>
  </si>
  <si>
    <t>Хадеева  Рамиля  Агзамовна  (серия 0914 номер 467770)</t>
  </si>
  <si>
    <t>Котов Евгений Владимирович (серия 0309 номер 109927)</t>
  </si>
  <si>
    <t>Шааф Андрей Иосифович (серия 7523 номер 194737)</t>
  </si>
  <si>
    <t>Пашнин Антон Николаевич (серия 7504 номер 348193)</t>
  </si>
  <si>
    <t>Седухин Александр Борисович (серия 7512 номер 038407)</t>
  </si>
  <si>
    <t>Исанов Кайрат Жанабаевич (серия 7500 номер 973114)</t>
  </si>
  <si>
    <t>Хасанов Артур Илдусович (серия 7507 номер 208590)</t>
  </si>
  <si>
    <t>Куликов Дмитрий Борисович (серия 7510 номер 924994)</t>
  </si>
  <si>
    <t>Безручко Александр Сергеевич (серия 7513 номер 333456)</t>
  </si>
  <si>
    <t>Бекленищев Максим Владимирович (серия 7503 номер 271577)</t>
  </si>
  <si>
    <t>Салахова Фатима Шарифовна (серия 7511 номер 959118)</t>
  </si>
  <si>
    <t>Бауэр Иван Сергеевич (серия 7507 номер 149938)</t>
  </si>
  <si>
    <t>Симора Александр Петрович (серия 7523 номер 098571)</t>
  </si>
  <si>
    <t>Вострякова Анна Сергеевна (серия 7520 номер 510099)</t>
  </si>
  <si>
    <t>Рудаков Дмитрий  Олегович (серия 7518 номер 156806)</t>
  </si>
  <si>
    <t>Кривошеев Евгений Викторович (серия 7507 номер 038066)</t>
  </si>
  <si>
    <t>Девятых Артем Сергеевич (серия 7524 номер 360899)</t>
  </si>
  <si>
    <t>Абдрахманова Виктория Александровна (серия 7513 номер 361273)</t>
  </si>
  <si>
    <t>Боровинских Дмитрий Владимирович (серия 7505 номер 871438)</t>
  </si>
  <si>
    <t>Жуковская Светлана Станиславовна (серия 7523 номер 121630)</t>
  </si>
  <si>
    <t>Дунская Мария Сергеевна (серия 7519 номер 414107)</t>
  </si>
  <si>
    <t>КРУТЬ ОЛЕГ ВИТАЛИЕВИЧ (серия 0819 номер 649732)</t>
  </si>
  <si>
    <t>Иванов Сергей Александрович (серия 7521 номер 01606551)</t>
  </si>
  <si>
    <t>Оруджова Марина Заурьевна (серия 7513 номер 419757)</t>
  </si>
  <si>
    <t>Еркаев Олег Владимирович (серия 7504 номер 504053)</t>
  </si>
  <si>
    <t>Сибагатов Ришат Рашитович (серия 7512 номер 060164)</t>
  </si>
  <si>
    <t>Динмухаметов  Юрис Гансович  (серия 7520 номер 510540)</t>
  </si>
  <si>
    <t>Воробьева Юлия Викторовна (серия 7523 номер 180583)</t>
  </si>
  <si>
    <t>Коршунова Татьяна Геннадьевна (серия 7507 номер 064112)</t>
  </si>
  <si>
    <t>Лакирев Владимир Александрович (серия 7504 номер 220846)</t>
  </si>
  <si>
    <t>ООО "Фридом"</t>
  </si>
  <si>
    <t>Окишева Анна Сергеевна (серия 3708 номер 273761)</t>
  </si>
  <si>
    <t>Краев Юрий Николаевич (серия 6503 номер 364942)</t>
  </si>
  <si>
    <t>Выдренков Устим Сергеевич (серия 7516 номер 803894)</t>
  </si>
  <si>
    <t>Малахов Мирзошариф Набиевич (серия 7516 номер 791048)</t>
  </si>
  <si>
    <t>Юскин Евгений Александрович (серия 7507 номер 124353)</t>
  </si>
  <si>
    <t>Якупова Минсылу Адгамовна (серия 7504 номер 593430)</t>
  </si>
  <si>
    <t>Прохорова Дарья Сергеевна (серия 7515 номер 733141)</t>
  </si>
  <si>
    <t>Зайнулин Михаил Абдрахманович (серия 7504 номер 517589)</t>
  </si>
  <si>
    <t>Скалозубов Антон Владимирович (серия 7521 номер 671637)</t>
  </si>
  <si>
    <t>Муратов Руслан Зинурович  (серия 3702 номер 458284)</t>
  </si>
  <si>
    <t>ООО "ВОСХОД-ВВВ"</t>
  </si>
  <si>
    <t>Карачков Евгений Сергеевич (серия 7513 номер 310879)</t>
  </si>
  <si>
    <t>Усольцева Галина Евгеньевна (серия 7512 номер 223144)</t>
  </si>
  <si>
    <t>Коробейников Алексей Васильевич (серия 7520 номер 541550)</t>
  </si>
  <si>
    <t>Гостюхина Людмила Дмитриевна (серия 7501 номер 138013)</t>
  </si>
  <si>
    <t>Чуркин Вячеслав Валерьевич (серия 7510 номер 764316)</t>
  </si>
  <si>
    <t>Васильев Никита Евгеньевич  (серия 7523 номер 080537)</t>
  </si>
  <si>
    <t>Пыхтин Андрей Павлович  (серия 7519 номер 449894)</t>
  </si>
  <si>
    <t>Гафаров Рафиль Ризванович (серия 7508 номер 337079)</t>
  </si>
  <si>
    <t>Лысенко Людмила Анатольевна (серия 7508 номер 399385)</t>
  </si>
  <si>
    <t>Соколов Александр Георгиевич (серия 7518 номер 113919)</t>
  </si>
  <si>
    <t>Еськова Татьяна Григорьевна (серия 7508 номер 229815)</t>
  </si>
  <si>
    <t>Каштиев Салават Тимерзадович (серия 7522 номер 916383)</t>
  </si>
  <si>
    <t>Шафиков Гиният Шагреевич (серия 7514 номер 559545)</t>
  </si>
  <si>
    <t>Уперовец Дмитрий Александрович (серия 7502 номер 903835)</t>
  </si>
  <si>
    <t>Бурков Сергей Владимирович (серия 7508 номер 451887)</t>
  </si>
  <si>
    <t>Степанова Татьяна Петровна (серия 7505 номер 986571)</t>
  </si>
  <si>
    <t>Самарина  Нина Николаевна (серия 7504 номер 032384)</t>
  </si>
  <si>
    <t>Резниченко Алексей Владимирович (серия 7504 номер 438574)</t>
  </si>
  <si>
    <t>Зайцев Кирилл Алексеевич (серия 7516 номер 897192)</t>
  </si>
  <si>
    <t>Хитрова Елена Анатольевна (серия 7512 номер 226958)</t>
  </si>
  <si>
    <t>Макаров Михаил Михайлович (серия 7523 номер 060518)</t>
  </si>
  <si>
    <t>Лемеш Кирилл Константинович (серия 7516 номер 857750)</t>
  </si>
  <si>
    <t>Галиуллина Айгуль Уразаевна (серия 7524 номер 311249)</t>
  </si>
  <si>
    <t>Ли-Фу-Чэнь-Попов Денис Валерьевич</t>
  </si>
  <si>
    <t>Хакимов Андрей Мулитович (серия 7508 номер 424110)</t>
  </si>
  <si>
    <t>Позняк Сергей Леонидович (серия 7517 номер 980854)</t>
  </si>
  <si>
    <t>Елькин Антон Александрович (серия 7524 номер 251916)</t>
  </si>
  <si>
    <t>Улько Степан Алексеевич (серия 7510 номер 753809)</t>
  </si>
  <si>
    <t>Шишкин  Владимир Ильич (серия 7503 номер 610677)</t>
  </si>
  <si>
    <t>Бондаренко  Татьяна  Владимировна (серия 7514 номер 551494)</t>
  </si>
  <si>
    <t>Теплякова Зинаида Вячеславовна (серия 7505 номер 780792)</t>
  </si>
  <si>
    <t>Махмутов Вильдар Габидуллович (серия 7502 номер 784254)</t>
  </si>
  <si>
    <t>Архипов Даниил Владимирович (серия 7520 номер 576617)</t>
  </si>
  <si>
    <t>ООО ТД "ЗЛК"</t>
  </si>
  <si>
    <t>Шонгина Наталья Николаевна  (серия 7515 номер 746704)</t>
  </si>
  <si>
    <t>Глушкова Юлия Алексеевна (серия 7507 номер 187700)</t>
  </si>
  <si>
    <t>Аленина Юлия Юрьевна (серия 7521 номер 737537)</t>
  </si>
  <si>
    <t>Брюханов Василий Викторович (серия 7516 номер 906455)</t>
  </si>
  <si>
    <t>Финадеев Алексей Павлович (серия 7505 номер 779100)</t>
  </si>
  <si>
    <t>Комлев Артем Викторович (серия 7517 номер 965945)</t>
  </si>
  <si>
    <t>Ахметова Татьяна Фаритовна (серия 7502 номер 396074)</t>
  </si>
  <si>
    <t>Устюжанина Елена Николаевна (серия 7523 номер 026947)</t>
  </si>
  <si>
    <t>Гаупт Виктория Владимировна (серия 7514 номер 613976)</t>
  </si>
  <si>
    <t>Дремина Елена Сергеевна (серия 7514 номер 477927)</t>
  </si>
  <si>
    <t>ИП Савин Евгений Сергеевич</t>
  </si>
  <si>
    <t>Головешкин Максим Владимирович (серия 7504 номер 332069)</t>
  </si>
  <si>
    <t>Горбунова Елена Сергеевна (серия 7514 номер 495527)</t>
  </si>
  <si>
    <t>Зырянцев Александр Иванович (серия 6503 номер 263805)</t>
  </si>
  <si>
    <t>Болдырева Альфия Закерияевна (серия 7518 номер 066975)</t>
  </si>
  <si>
    <t>Телешева Виктория Викторовна (серия 7514 номер 443571)</t>
  </si>
  <si>
    <t>Корниенко Станислав Анатольевич (серия 7513 номер 344745)</t>
  </si>
  <si>
    <t>Гноевой Николай Викторович (серия 7507 номер 142593)</t>
  </si>
  <si>
    <t>Козлова Наталья Сергеевна (серия 7513 номер 385855)</t>
  </si>
  <si>
    <t>Фокин Григорий Александрович (серия 7507 номер 573032)</t>
  </si>
  <si>
    <t>Кучугулова  Марзия Баймухаметовна (серия 7500 номер 898903)</t>
  </si>
  <si>
    <t>Зарипов Денис Давлеткиреевич (серия 7504 номер 332090)</t>
  </si>
  <si>
    <t>Осипова Ксения Евгеньевна (серия 7518 номер 111833)</t>
  </si>
  <si>
    <t>Миначев Максим  Владимирович (серия 7512 номер 031632)</t>
  </si>
  <si>
    <t>Штаппер Евгения Борисовна (серия 7514 номер 583852)</t>
  </si>
  <si>
    <t>Вагапов Руслан Уралович (серия 7507 номер 202534)</t>
  </si>
  <si>
    <t>Титов Виталий Александрович (серия 7513 номер 284272)</t>
  </si>
  <si>
    <t>Федоненко Мария Геннадьевна (серия 7517 номер 957148)</t>
  </si>
  <si>
    <t>Александрова Люция Зиннуровна (серия 7515 номер 717494)</t>
  </si>
  <si>
    <t>Нигаматов Вадим Гаязович (серия 7524 номер 247817)</t>
  </si>
  <si>
    <t>Маслий Евгений Игоревич (серия 7509 номер 527274)</t>
  </si>
  <si>
    <t>Бандуровская Елена Викторовна (серия 7507 номер 205092)</t>
  </si>
  <si>
    <t>Местная мусульманская религиозная организация Махалля-мечеть №719 д. Аджитарово Чебаркульского Района Челябинской Области</t>
  </si>
  <si>
    <t>Опанасюк Светлана Владимировна  (серия 7521 номер 829072)</t>
  </si>
  <si>
    <t>Игнатьева Наталья Андреевна (серия 7512 номер 119332)</t>
  </si>
  <si>
    <t>Моргунова Алёна Анатольевна (серия 7507 номер 105479)</t>
  </si>
  <si>
    <t>Администрация Балканского сельского поселения Нагайбакского района</t>
  </si>
  <si>
    <t>Мещерякова Мария Викторовна (серия 7518 номер 221087)</t>
  </si>
  <si>
    <t>Савиновских Людмила Александровна (серия 7509 номер 703034)</t>
  </si>
  <si>
    <t>Управление по земельно- имущественным отношениям администрации Чебаркульского муниципального района</t>
  </si>
  <si>
    <t>Гавловский Владислав Евгеньевич (серия 7520 номер 622823)</t>
  </si>
  <si>
    <t>Варфоламеева  Мария Анатольевна  (серия 7518 номер 003590)</t>
  </si>
  <si>
    <t>Александрова Мария Ивановна (серия 7503 номер 052152)</t>
  </si>
  <si>
    <t>Мельник Максим Владимирович (серия 7500 номер 487011)</t>
  </si>
  <si>
    <t>Назаров Михаил Владимирович (серия 7514 номер 544911)</t>
  </si>
  <si>
    <t>Щеголев Борис Вячеславович (серия 7502 номер 574951)</t>
  </si>
  <si>
    <t>Крюков Дмитрий Николаевич (серия 7524 номер 322651)</t>
  </si>
  <si>
    <t>Матвеева Евгения Леонидовна (серия 7509 номер 497528)</t>
  </si>
  <si>
    <t>Валиханов Сергей Сагитжянович (серия 7518 номер 056573)</t>
  </si>
  <si>
    <t>Аслямова Лариса Гафиятовна (серия 7520 номер 537184)</t>
  </si>
  <si>
    <t>УСОВ АЛЕКСЕЙ ВЛАДИМИРОВИЧ (серия 7523 номер 172181)</t>
  </si>
  <si>
    <t>Беца Олеся Сергеевна (серия 7523 номер 032442)</t>
  </si>
  <si>
    <t>Иксанова Лилия  Гафиятулловна (серия 7509 номер 654041)</t>
  </si>
  <si>
    <t>Корепанова Елена Магдеевна (серия 7516 номер 817393)</t>
  </si>
  <si>
    <t>Дудкин Михаил Николаевич (серия 7515 номер 699177)</t>
  </si>
  <si>
    <t>Кузеванов Владимир Михайлович (серия 7507 номер 091394)</t>
  </si>
  <si>
    <t>Нехороших Александр Сергеевич (серия 7503 номер 846321)</t>
  </si>
  <si>
    <t>Симонов Константин Владимирович (серия 7509 номер 608377)</t>
  </si>
  <si>
    <t>Рыжов Евгений Павлович (серия 7504 номер 159672)</t>
  </si>
  <si>
    <t>Исаева Людмила Николаевна (серия 7599 номер 114374)</t>
  </si>
  <si>
    <t>Никитин Антон Феликсович (серия 7520 номер 581897)</t>
  </si>
  <si>
    <t>Климова Ирина Владимировна (серия 7520 номер 583506)</t>
  </si>
  <si>
    <t>ООО "ФОРМУЛА АРЕНДЫ"</t>
  </si>
  <si>
    <t>Мельников Егор Юрьевич (серия 7520 номер 559448)</t>
  </si>
  <si>
    <t>Баязитова Екатерина Валерьевна (серия 7521 номер 690914)</t>
  </si>
  <si>
    <t>Кашурин Роман Евгеньевич (серия 7520 номер 655357)</t>
  </si>
  <si>
    <t>Низаметдинов Ильгиз Рафаилович (серия 7508 номер 365512)</t>
  </si>
  <si>
    <t>Поздеев Алексей Юрьевич (серия 7520 номер 602929)</t>
  </si>
  <si>
    <t>Садыков Джалиль  Шамильевич  (серия 3705 номер 132827)</t>
  </si>
  <si>
    <t>Тарташова Марианна Викторовна (серия 7505 номер 690782)</t>
  </si>
  <si>
    <t>Сычев Михаил Александрович (серия 7512 номер 159056)</t>
  </si>
  <si>
    <t>Московская Людмила Андреевна (серия 7518 номер 235236)</t>
  </si>
  <si>
    <t>Сердюк Жанна Нигаматулловна (серия 7523 номер 128363)</t>
  </si>
  <si>
    <t>Кугай Леонид Алексеевич (серия 75 16 номер 927555)</t>
  </si>
  <si>
    <t>Дунаев Сергей Васильевич (серия 7509 номер 578008)</t>
  </si>
  <si>
    <t>Долгополый Александр Сергеевич (серия 7505 номер 674318)</t>
  </si>
  <si>
    <t>Орлова Наталья Викторовна (серия 7523 номер 007704)</t>
  </si>
  <si>
    <t>Сафонов Леонид Федорович (серия 7503 номер 927914)</t>
  </si>
  <si>
    <t>Парфенова Елена Николаевна (серия 7523 номер 163790)</t>
  </si>
  <si>
    <t>Шабанова Екатерина Александровна  (серия 0322 номер 033054)</t>
  </si>
  <si>
    <t>ИП Тарасов Вячеслав Викторович</t>
  </si>
  <si>
    <t>Ушаткина Ольга Сергеевна (серия 7513 номер 375615)</t>
  </si>
  <si>
    <t>СПК "Подовинное"</t>
  </si>
  <si>
    <t>Хибатов Абдулхай Мухамедхаевич (серия 7503 номер 443447)</t>
  </si>
  <si>
    <t>ООО "Общество с ограниченной ответственностью Специализированный застройщик «А74»"</t>
  </si>
  <si>
    <t>Усманов Вильдан Рамазанович (серия 7524 номер 284601)</t>
  </si>
  <si>
    <t>Тураев Андрей Юрьевич (серия 7513 номер 341600)</t>
  </si>
  <si>
    <t>Платонова Галина Александровна (серия 7510 номер 890819)</t>
  </si>
  <si>
    <t>ИП Паламарчук Владимир Владимирович</t>
  </si>
  <si>
    <t>Швец Алексей Аркадьевич (серия 7523 номер 074809)</t>
  </si>
  <si>
    <t>Крестовских Марина Александровна (серия 7503 номер 943763)</t>
  </si>
  <si>
    <t>Ярцев Николай Николаевич (серия 7500 номер 609387)</t>
  </si>
  <si>
    <t>Хисматуллин Игорь Зиннурович (серия 7505 номер 778113)</t>
  </si>
  <si>
    <t>Лаптева Екатерина Сергеевна (серия 6521 номер 338488)</t>
  </si>
  <si>
    <t>Чан-фун-тен Екатерина Юрьевна</t>
  </si>
  <si>
    <t>Церулик Александр Сергеевич (серия 7506 номер 025473)</t>
  </si>
  <si>
    <t>Хаязова Фаузия Мухаметхаевна (серия 7505 номер 946795)</t>
  </si>
  <si>
    <t>Клименко Светлана Геннадьевна (серия 7508 номер 453784)</t>
  </si>
  <si>
    <t>Исаев Али Ниязали оглы (серия 7517 номер 953501)</t>
  </si>
  <si>
    <t>Сатонин Александр Александрович (серия 7502 номер 838382)</t>
  </si>
  <si>
    <t>Манашов Андрей Наильевич (серия 7519 номер 438908)</t>
  </si>
  <si>
    <t>Ловягин Михаил Юрьевич (серия 7515 номер 665984)</t>
  </si>
  <si>
    <t>Клековкина Елена Владимировна (серия 7505 номер 663518)</t>
  </si>
  <si>
    <t>Герман Сергей Владимировтч (серия 6712 номер 233715)</t>
  </si>
  <si>
    <t>Падерина Наталья Владимировна (серия 7507 номер 115255)</t>
  </si>
  <si>
    <t>Белобородов Юрий Владимирович (серия 7504 номер 315880)</t>
  </si>
  <si>
    <t>Кулинич Анатолий Сергеевич (серия 7509 номер 606960)</t>
  </si>
  <si>
    <t>Харламов Сергей Анатольевич (серия 7505 номер 825394)</t>
  </si>
  <si>
    <t>Марковских Юрий Александрович (серия 7503 номер 842476)</t>
  </si>
  <si>
    <t>АНТОНОВА ТАТЬЯНА АЛЕКСАНДРОВНА (серия 7507 номер 200981)</t>
  </si>
  <si>
    <t>Мастель Михаил Иосифович (серия 7522 номер 848783)</t>
  </si>
  <si>
    <t>Юкина Гульфия  Хамидулловна  (серия 7504 номер 384023)</t>
  </si>
  <si>
    <t>Касимов Закирьян Тимерьянович (серия 7505 номер 804466)</t>
  </si>
  <si>
    <t>Каримова Айгуль Фаритовна (серия 7521 номер 682003)</t>
  </si>
  <si>
    <t>Коробинцев Иван Александрович (серия 3703 номер 814759)</t>
  </si>
  <si>
    <t>Назарова Анна Викторовна (серия 7524 номер 248555)</t>
  </si>
  <si>
    <t>Хасаев  Афик  Магамед оглы  (серия 7509 номер 692024)</t>
  </si>
  <si>
    <t>Акчулпанова Расима Расимиовна (серия 6514 номер 874437)</t>
  </si>
  <si>
    <t>Авгонов Мухаммад Джамшедович (серия 7523 номер 029616)</t>
  </si>
  <si>
    <t>Ивойлов  Михаил  Викторович  (серия 7505 номер 945325)</t>
  </si>
  <si>
    <t>Петров Алексей Юрьевич (серия 7510 номер 912133)</t>
  </si>
  <si>
    <t>Зарипов  Илшат Фанавиевич (серия 8015 номер 077854)</t>
  </si>
  <si>
    <t>Бердыкаев Руслан Жамильевич (серия 7516 номер 789819)</t>
  </si>
  <si>
    <t>Тутубалин Константин  Николаевич (серия 7521 номер 780751)</t>
  </si>
  <si>
    <t>Сафронова Светлана Юрьевна (серия 7414 номер 486151)</t>
  </si>
  <si>
    <t>Гатов Дмитрий Владимирович (серия 7518 номер 021500)</t>
  </si>
  <si>
    <t>Мох Юрий Викторович (серия 7508 номер 404978)</t>
  </si>
  <si>
    <t>Макарова  Лариса Евгеньевна (серия 7509 номер 612443)</t>
  </si>
  <si>
    <t>Хасанова Елена Нигаматулловна (серия 7512 номер 242065)</t>
  </si>
  <si>
    <t>Песчанникова Наталья Викторовна (серия 7503 номер 824348)</t>
  </si>
  <si>
    <t>Исаенко Виталий Сергеевич (серия 7512 номер 199384)</t>
  </si>
  <si>
    <t>Дроздова Татьяна Витальевна (серия 7507 номер 039016)</t>
  </si>
  <si>
    <t>Нажметдинов Денис Хакимжанович (серия 7513 номер 399504)</t>
  </si>
  <si>
    <t>Снежковская Алена Николаевна  (серия 7514 номер 604901)</t>
  </si>
  <si>
    <t>Даньков Владимир Викторович (серия 7505 номер 881857)</t>
  </si>
  <si>
    <t>Архипов Евгений Анатольевич (серия 7504 номер 558089)</t>
  </si>
  <si>
    <t>Вдовиченко Игорь Алевтинович (серия 7511 номер 992790)</t>
  </si>
  <si>
    <t>Балашов Артем Витальевич (серия 7518 номер 290640)</t>
  </si>
  <si>
    <t>Боброва Татьяна Геннадьевна (серия 4519 номер 503205)</t>
  </si>
  <si>
    <t>Каримов Искандер Фанисович (серия 8015 номер 011940)</t>
  </si>
  <si>
    <t>ИП Баева Ирина Владимировна</t>
  </si>
  <si>
    <t>Мустафин Рустам Фаритович (серия 4719 номер 688391)</t>
  </si>
  <si>
    <t>Борисов Андрей Анатольевич (серия 7518 номер 215239)</t>
  </si>
  <si>
    <t>Чурин Андрей Дмитриевич</t>
  </si>
  <si>
    <t>Рей Лилия Анатольевна (серия 7522 номер 856118)</t>
  </si>
  <si>
    <t>Вальков Антон Олегович (серия 7512 номер 176894)</t>
  </si>
  <si>
    <t>Ваганова Ксения Рафитовна (серия 7518 номер 079083)</t>
  </si>
  <si>
    <t>ИП Батурина Юлия Николаевна</t>
  </si>
  <si>
    <t>Мясоедов Андрей Николаевич (серия 7507 номер 138378)</t>
  </si>
  <si>
    <t>Удинцев Сергей Николаевич (серия 6504 номер 392820)</t>
  </si>
  <si>
    <t>Юртеев  Юрий Юрьевич (серия 7520 номер 510084)</t>
  </si>
  <si>
    <t>Танцеров Вячеслав Андреевич (серия 7512 номер 107959)</t>
  </si>
  <si>
    <t>Васильев Дмитрий Николаевич (серия 7509 номер 604242)</t>
  </si>
  <si>
    <t>Вакушина  Татьяна  Андреевна (серия 7518 номер 088721)</t>
  </si>
  <si>
    <t>Султангильдина Флюра Янгазыевна (серия 8003 номер 872284)</t>
  </si>
  <si>
    <t>ИП Горбачёв Эрнст Валерьевич</t>
  </si>
  <si>
    <t>Галеева Фаиля Шарифовна (серия 7500 номер 255367)</t>
  </si>
  <si>
    <t>Генералова Наталия Валерьевна (серия 7514 номер 533282)</t>
  </si>
  <si>
    <t>Халиков Рустем Фаритович (серия 7502 номер 815604)</t>
  </si>
  <si>
    <t>Квернадзе Левани Бадриевич (серия 7518 номер 245528)</t>
  </si>
  <si>
    <t>Сушан Василий Васильевич (серия 7505 номер 947520)</t>
  </si>
  <si>
    <t>Гончарова Анастасия Алексеевна (серия 7519 номер 431448)</t>
  </si>
  <si>
    <t>Нариманова Юлия Владимировна (серия 7524 номер 388477)</t>
  </si>
  <si>
    <t>ИП Лебедева Елена Николаевна</t>
  </si>
  <si>
    <t>Минязова Мария Ивановна (серия 7520 номер 637034)</t>
  </si>
  <si>
    <t>Поляков Александр Дмитриевич (серия 7503 номер 807936)</t>
  </si>
  <si>
    <t>Зайдулов Дмитрий Асхатович (серия 7504 номер 439050)</t>
  </si>
  <si>
    <t>Казановский  Евгений  Анатольевич  (серия 7512 номер 101794)</t>
  </si>
  <si>
    <t>Тухватулин Альберт Раисович (серия 7523 номер 196689)</t>
  </si>
  <si>
    <t>МУП "ВОДОКАНАЛ" МЕЖОЗЕРНОГО ГОРОДСКОГО ПОСЕЛЕНИЯ ВЕРХНЕУРАЛЬСКОГО МУНИЦИПАЛЬНОГО РАЙОНА ЧЕЛЯБИНСКОЙ ОБЛАСТИ</t>
  </si>
  <si>
    <t>ООО "ЭКСТРА"</t>
  </si>
  <si>
    <t>Пашков Андрей Валерьевич (серия 7522 номер 918017)</t>
  </si>
  <si>
    <t>Нешатаева Татьяна Николаевна (серия 5705 номер 786151)</t>
  </si>
  <si>
    <t>Сохарев Александр Дмитриевич (серия 7508 номер 476450)</t>
  </si>
  <si>
    <t>Турушева Ксения Константиновна (серия 7512 номер 221796)</t>
  </si>
  <si>
    <t>Доманова Татьяна Алексеевна (серия 7519 номер 376568)</t>
  </si>
  <si>
    <t>Статьев  Александр  Евгеньевич  (серия 7515 номер 779344)</t>
  </si>
  <si>
    <t>Саитбаев Радик Рафикович (серия 7512 номер 060876)</t>
  </si>
  <si>
    <t>Насонов Илья Вадимович (серия 7514 номер 440374)</t>
  </si>
  <si>
    <t>Нечаева Татьяна Юрьевна (серия 6511 номер 293419)</t>
  </si>
  <si>
    <t>Карпенко  Алексей Владимирович (серия 7512 номер 248852)</t>
  </si>
  <si>
    <t>Хабарова Марина Викторовна (серия 7522 номер 914197)</t>
  </si>
  <si>
    <t>Поперекова Нина Ивановна (серия 7502 номер 935794)</t>
  </si>
  <si>
    <t>Арамисов Вячеслав Олегович</t>
  </si>
  <si>
    <t>Горбунова Ирина Николаевна (серия 7513 номер 416498)</t>
  </si>
  <si>
    <t>Рахимов Зинат Янахитдинович (серия 7518 номер 143183)</t>
  </si>
  <si>
    <t>Чеботарев Александр Григорьевич (серия 7516 номер 863168)</t>
  </si>
  <si>
    <t>Свиридова Любовь  Ивановна  (серия 7504 номер 293741)</t>
  </si>
  <si>
    <t>Ситенко Ирина Петровна (серия 7512 номер 230256)</t>
  </si>
  <si>
    <t>Павлов Евгений Александрович (серия 7513 номер 413132)</t>
  </si>
  <si>
    <t>Елисеев Игорь Николаевич (серия 7510 номер 753112)</t>
  </si>
  <si>
    <t>Матушкин Андрей Владимирович (серия 7522 номер 855004)</t>
  </si>
  <si>
    <t>Шоев Усмон Рахматуллоевич (серия 7522 номер 981514)</t>
  </si>
  <si>
    <t>Тепляков Александр Евгеньевич (серия 7512 номер 210956)</t>
  </si>
  <si>
    <t>Громыко Дмитрий Алексеевич (серия 7518 номер 211527)</t>
  </si>
  <si>
    <t>Дончик Екатерина Алексеевна (серия 7521 номер 737514)</t>
  </si>
  <si>
    <t>Ермакова Марина Петровна (серия 7505 номер 738998)</t>
  </si>
  <si>
    <t>Артамонов Артем Вячеславович (серия 7509 номер 504561)</t>
  </si>
  <si>
    <t>Полякова Татьяна Владимировна (серия 5311 номер 205193)</t>
  </si>
  <si>
    <t>Гагарин  Алексей Викторович (серия 6517 номер 476438)</t>
  </si>
  <si>
    <t>Серебренникова Ирина Евгеньевна (серия 7504 номер 358257)</t>
  </si>
  <si>
    <t>Перевалов Александр Львович (серия 7515 номер 764986)</t>
  </si>
  <si>
    <t>Титов Константин Петрович (серия 7521 номер 778944)</t>
  </si>
  <si>
    <t>Ахметжанов Артур Галимжанович (серия 7504 номер 361573)</t>
  </si>
  <si>
    <t>Ахметов Рифат Рафикович (серия 7521 номер 701563)</t>
  </si>
  <si>
    <t>Ращектаева Жанна Игоревна (серия 7522 номер 905043)</t>
  </si>
  <si>
    <t>Ташбаева Шабнам Махмад-Рахимовна</t>
  </si>
  <si>
    <t>Зубков Валерий Анатольевич (серия 7513 номер 434662)</t>
  </si>
  <si>
    <t>ИП Михеева Людмила Григорьевна</t>
  </si>
  <si>
    <t>Администрация Кассельского сельского поселения Нагайбакского района</t>
  </si>
  <si>
    <t>Айрапетян Мехак Гамлетович (серия 7519 номер 360129)</t>
  </si>
  <si>
    <t>Малтубаев Рустам Олегович (серия 7524 номер 266420)</t>
  </si>
  <si>
    <t>Павлова Римма Ильдусовна (серия 7518 номер 184177)</t>
  </si>
  <si>
    <t>Блохин Алексей Дмитриевич (серия 7522 номер 883643)</t>
  </si>
  <si>
    <t>Кулак Нина Ивановна (серия 7503 номер 446948)</t>
  </si>
  <si>
    <t>Денежкина Ксения Алексеевна (серия 4511 номер 471344)</t>
  </si>
  <si>
    <t>Зуев Денис Александрович (серия 7518 номер 255315)</t>
  </si>
  <si>
    <t>Смирнова Наталья Викторовна (серия 4620 номер 972336)</t>
  </si>
  <si>
    <t>Баймурзин Артур Эдуардович (серия 7513 номер 314982)</t>
  </si>
  <si>
    <t>Макарова Ирина Сергеевна (серия 7504 номер 566151)</t>
  </si>
  <si>
    <t>Пашнина Татьяна Зиноновна (серия 7517 номер 981449)</t>
  </si>
  <si>
    <t>Севостьянова Екатерина  Александровна  (серия 7523 номер 136383)</t>
  </si>
  <si>
    <t>Арзамасцева Светлана Юрьевна (серия 7522 номер 884151)</t>
  </si>
  <si>
    <t>Лычагина Людмила Александровна (серия 7523 номер 141211)</t>
  </si>
  <si>
    <t>Аникеева Лариса Николаевна (серия 7508 номер 356630)</t>
  </si>
  <si>
    <t>Тлеуов Жанат Сансызбаевич (серия 5201 номер 602413)</t>
  </si>
  <si>
    <t>Пензина Любовь Валентиновна (серия 7512 номер 082306)</t>
  </si>
  <si>
    <t>Томина Татьяна  Павловна (серия 7502 номер 902897)</t>
  </si>
  <si>
    <t>ООО "Общество с ограниченной ответственностью «АГЛА»"</t>
  </si>
  <si>
    <t>Саламатов Сергей Сергеевич (серия 8006 номер 058703)</t>
  </si>
  <si>
    <t>Иваникова Ольга Александровна (серия 7520 номер 521512)</t>
  </si>
  <si>
    <t>Широков Олег Юрьевич (серия 7518 номер 099581)</t>
  </si>
  <si>
    <t>Сисанбаева Салия Абдулловна (серия 7502 номер 686500)</t>
  </si>
  <si>
    <t>Волкова Ирина Валентиновна (серия 7518 номер 280211)</t>
  </si>
  <si>
    <t>Говорухин Евгений Сергеевич (серия 6524 номер 256828)</t>
  </si>
  <si>
    <t>Кашигин Василий Иванович (серия 7513 номер 408835)</t>
  </si>
  <si>
    <t>Карьякина Гайнижиган Абайдулловна (серия 7505 номер 666923)</t>
  </si>
  <si>
    <t>Абезгареев Роберт Зуфарович (серия 7524 номер 267526)</t>
  </si>
  <si>
    <t>Сальникова Римма Рафкатовна (серия 7505 номер 633208)</t>
  </si>
  <si>
    <t>Кравцова Татьяна Александровна (серия 7519 номер 420580)</t>
  </si>
  <si>
    <t>Коротаев Андрей Анатольевич (серия 7524 номер 121226)</t>
  </si>
  <si>
    <t>Рыжков Сергей Викторович (серия 7518 номер 265694)</t>
  </si>
  <si>
    <t>Повторейко  Алексей Валентинович  (серия 7520 номер 643174)</t>
  </si>
  <si>
    <t>Каримов Ильдар Владиславович (серия 7518 номер 165095)</t>
  </si>
  <si>
    <t>Мышлянова Ксения Александровна (серия 7509 номер 712063)</t>
  </si>
  <si>
    <t>МКУ "Администрация Еманжелинского городского поселения"</t>
  </si>
  <si>
    <t>Ридель Анна Юрьевна</t>
  </si>
  <si>
    <t>Агапеева Татьяна Викторовна (серия 7524 номер 325870)</t>
  </si>
  <si>
    <t>Гадюллина Лилия Ивановна (серия 7503 номер 293967)</t>
  </si>
  <si>
    <t>ООО "Менеджмент Сити"</t>
  </si>
  <si>
    <t>Цветков Кирилл Игоревич (серия 7518 номер 110645)</t>
  </si>
  <si>
    <t>Плешкова Юлия Петровна  (серия 7517 номер 980874)</t>
  </si>
  <si>
    <t>Белобородова Ольга Григорьевна (серия 7521 номер 825812)</t>
  </si>
  <si>
    <t>Натыкин Петр Владимирович</t>
  </si>
  <si>
    <t>Казеева Ольга Александровна (серия 7516 номер 916796)</t>
  </si>
  <si>
    <t>Сорокина Марина Александровна (серия 7514 номер 586043)</t>
  </si>
  <si>
    <t>Титова Юлия  Александровна (серия 7518 номер 163945)</t>
  </si>
  <si>
    <t>Подшивалов Вячеслав Александрович (серия 7521 номер 710100)</t>
  </si>
  <si>
    <t>Ахатов Денис Ильдарович (серия 8003 номер 920860)</t>
  </si>
  <si>
    <t>Киркина Анна Валерьевна (серия 7512 номер 099896)</t>
  </si>
  <si>
    <t>Саблина Любовь Александровна (серия 7502 номер 683810)</t>
  </si>
  <si>
    <t>Касич Виктор Николаевич (серия 7505 номер 980995)</t>
  </si>
  <si>
    <t>Красулина  Анастасия  Максимовна  (серия 7522 номер 949604)</t>
  </si>
  <si>
    <t>Латипов Абумуслим Хакимович (серия 7519 номер 371045)</t>
  </si>
  <si>
    <t>ЛУЖКОВ ИВАН АЛЕКСЕЕВИЧ</t>
  </si>
  <si>
    <t>Каргаполов Дмитрий Алексеевич (серия 7523 номер 017102)</t>
  </si>
  <si>
    <t>Исматов Кувватулло Махамадкаримович (серия 9518 номер 964489)</t>
  </si>
  <si>
    <t>Баскакова Светлана Борисовна (серия 7513 номер 290689)</t>
  </si>
  <si>
    <t>Темникова Дарья Андреевна (серия 7521 номер 739642)</t>
  </si>
  <si>
    <t>Кулебина Анна Владиславовна (серия 7507 номер 139042)</t>
  </si>
  <si>
    <t>Зернина Яна Васильевна (серия 7510 номер 850072)</t>
  </si>
  <si>
    <t>ИП Кандауров Виктор Александрович</t>
  </si>
  <si>
    <t>Старовойтова Дарья Сергеевна (серия 7516 номер 803645)</t>
  </si>
  <si>
    <t>Крячков Сергей Александрович (серия 7505 номер 811596)</t>
  </si>
  <si>
    <t>Шевченко Оксана Васильевна (серия 7503 номер 613253)</t>
  </si>
  <si>
    <t>Оганесян Гаяне Левоновна (серия 7518 номер 257707)</t>
  </si>
  <si>
    <t>Ковалев Семен Геннадьевич (серия 7507 номер 099462)</t>
  </si>
  <si>
    <t>ТОМИЛОВ ВЛАДИМИР ВЛАДИМИРОВИЧ (серия 7524 номер 204454)</t>
  </si>
  <si>
    <t>Родичкина Татьяна Александровна (серия 7513 номер 344884)</t>
  </si>
  <si>
    <t>Антонов Виталий Олегович (серия 7517 номер 975351)</t>
  </si>
  <si>
    <t>Седелков Алексей Алексеевич (серия 7508 номер 379171)</t>
  </si>
  <si>
    <t>Иконникова Ольга Александровна</t>
  </si>
  <si>
    <t>Ажахунов Жасурбек Изатиллаевич (серия 7517 номер 945413)</t>
  </si>
  <si>
    <t>Соловьев Владимир Андреевич (серия 7503 номер 770976)</t>
  </si>
  <si>
    <t>Корепанов Константин Сергеевич (серия 7508 номер 428295)</t>
  </si>
  <si>
    <t>Карноухов Дмитрий Сергеевич (серия 7507 номер 048115)</t>
  </si>
  <si>
    <t>Быструшкин Анатолий Сергеевич (серия 7504 номер 291563)</t>
  </si>
  <si>
    <t>Нигаматуллина Рашида Нуриагзамовна (серия 7503 номер 294276)</t>
  </si>
  <si>
    <t>Таратынова Ирина Анатольевна (серия 7511 номер 939045)</t>
  </si>
  <si>
    <t>Митин Сергей Игоревич (серия 7509 номер 694893)</t>
  </si>
  <si>
    <t>Бернацкая Марина Леонидовна (серия 6509 номер 860660)</t>
  </si>
  <si>
    <t>Иванов Алексей Александрович (серия 7503 номер 337023)</t>
  </si>
  <si>
    <t>ООО "Ильмены Плюс"</t>
  </si>
  <si>
    <t>Гредусова Маргарита Николаевна (серия 7511 номер 957224)</t>
  </si>
  <si>
    <t>Кириллов Виталий Иванович (серия 7509 номер 597886)</t>
  </si>
  <si>
    <t>Неволин Андрей Владимирович (серия 7508 номер 479092)</t>
  </si>
  <si>
    <t>Копанев Егор Александрович (серия 7503 номер 988389)</t>
  </si>
  <si>
    <t>Нафигина Разифа Мухаметова (серия 7510 номер 887703)</t>
  </si>
  <si>
    <t>Кривоносов Владимир Александрович (серия 7512 номер 179302)</t>
  </si>
  <si>
    <t>Ишмухаметов Расуль Равилевич</t>
  </si>
  <si>
    <t>Борисова Анастасия Юрьевна (серия 7510 номер 753993)</t>
  </si>
  <si>
    <t>Дружкова Мария Вадимовна  (серия 7515 номер 705117)</t>
  </si>
  <si>
    <t>Арсланова Юлия  Владимировна (серия 7524 номер 212371)</t>
  </si>
  <si>
    <t>Комелькова Нина Федосеевна (серия 7500 номер 929549)</t>
  </si>
  <si>
    <t>Лежнин Дмитрий Владимирович (серия 7523 номер 138060)</t>
  </si>
  <si>
    <t>Усков Алексей Викторович (серия 7519 номер 410511)</t>
  </si>
  <si>
    <t>Марков Андрей Владимирович  (серия 7509 номер 498733)</t>
  </si>
  <si>
    <t>Замятина Ирина Алексеевна (серия 7524 номер 243603)</t>
  </si>
  <si>
    <t>Хусанов Мамаширин Мамадалиевич (серия 7523 номер 017615)</t>
  </si>
  <si>
    <t>Брюханова Ольга Маратовна (серия 6507 номер 184883)</t>
  </si>
  <si>
    <t>Садов Андрей Анатольевич (серия 7518 номер 123969)</t>
  </si>
  <si>
    <t>Южное городское поселение Нагайбакского муниципального района</t>
  </si>
  <si>
    <t>ООО "Общество с ограниченной ответственностью ИКС ТЕХНО"</t>
  </si>
  <si>
    <t>Дорошенко Ольга Владимировна (серия 7521 номер 705415)</t>
  </si>
  <si>
    <t>Иксанова Галина Александровна (серия 7503 номер 885796)</t>
  </si>
  <si>
    <t>Китушин Сергей Николаевич (серия 7518 номер 177393)</t>
  </si>
  <si>
    <t>Машенин Анатолий Владимирович (серия 7505 номер 629534)</t>
  </si>
  <si>
    <t>Мария Габдулина Павловна</t>
  </si>
  <si>
    <t>Юлдашева Машрафой Бегматовна (серия 7512 номер 162220)</t>
  </si>
  <si>
    <t>Салыева Сания Курмановна (серия 7500 номер 577196)</t>
  </si>
  <si>
    <t>Ходжаев Рустам Искандарович (серия 3609 номер 039511)</t>
  </si>
  <si>
    <t>Бадретдинова Ольга Юрьевна (серия 7512 номер 196852)</t>
  </si>
  <si>
    <t>Кирамов Валерий Константинович  (серия 7500 номер 551826)</t>
  </si>
  <si>
    <t>Аитов Ниль Салаватович (серия 6708 номер 792706)</t>
  </si>
  <si>
    <t>Садченко Лилия Рашитовна (серия 7519 номер 455673)</t>
  </si>
  <si>
    <t>Шамсутдинов Артур Амурович (серия 7524 номер 230949)</t>
  </si>
  <si>
    <t>Фаткуллин Дамир Халиуллович (серия 7505 номер 778158)</t>
  </si>
  <si>
    <t>ООО "ТЕРЕМА"</t>
  </si>
  <si>
    <t>Тюлигенов  Сирикпай Кушпаевич (серия 7513 номер 387337)</t>
  </si>
  <si>
    <t>Балташов Ренат Романович (серия 7520 номер 539800)</t>
  </si>
  <si>
    <t>Шарапов Владислав Александрович (серия 7518 номер 262732)</t>
  </si>
  <si>
    <t>Популова Наталья  Юрьевна  (серия 75 10 номер 773157)</t>
  </si>
  <si>
    <t>Хаирзаманов Динис Рамильевич (серия 7503 номер 329050)</t>
  </si>
  <si>
    <t>Федоров Олег Геннадьевич (серия 7507 номер 113289)</t>
  </si>
  <si>
    <t>Шубин Егор Викторович (серия 7504 номер 126348)</t>
  </si>
  <si>
    <t>Вильгаук Екатерина Валерьевна (серия 7517 номер 991709)</t>
  </si>
  <si>
    <t>Коровина Евгения Александровна (серия 7524 номер 284690)</t>
  </si>
  <si>
    <t>Логвинов Владимир Анатольевич (серия 7515 номер 701340)</t>
  </si>
  <si>
    <t>Кривенков Борис Владимирович (серия 7519 номер 390897)</t>
  </si>
  <si>
    <t>Мокеров  Николай Николаевич  (серия 7523 номер 002636)</t>
  </si>
  <si>
    <t>Макбулов Равиль Фаритович  (серия 7514 номер 445218)</t>
  </si>
  <si>
    <t>Ходосова Евгения Леонидовна (серия 7519 номер 374495)</t>
  </si>
  <si>
    <t>Нетребская Елена Владимировна</t>
  </si>
  <si>
    <t>Богуненко Виктория Александровна (серия 7523 номер 079544)</t>
  </si>
  <si>
    <t>Домащенко Виктория Викторовна (серия 7510 номер 923125)</t>
  </si>
  <si>
    <t>Попков Сергей Иванович (серия 7512 номер 032367)</t>
  </si>
  <si>
    <t>Шкаровская Юлия Александровна (серия 7514 номер 464275)</t>
  </si>
  <si>
    <t>Овеян Сильвия Гнеловна (серия 7518 номер 195525)</t>
  </si>
  <si>
    <t>Баженова Александра Вадимовна (серия 7505 номер 759198)</t>
  </si>
  <si>
    <t>Домолазов Эдуард Иванович (серия 7518 номер 026695)</t>
  </si>
  <si>
    <t>Гагара Анна Владимировна (серия 7509 номер 635843)</t>
  </si>
  <si>
    <t>Уракова Светлана Николаевна (серия 7500 номер 724064)</t>
  </si>
  <si>
    <t>Жук Елена Валерьевна (серия 4016 номер 617671)</t>
  </si>
  <si>
    <t>Ермилко Максим Валерьевич (серия 7503 номер 836571)</t>
  </si>
  <si>
    <t>Копырин Вячеслав Валерьевич (серия 7523 номер 088484)</t>
  </si>
  <si>
    <t>Наташин Сергей  Владимирович (серия 3708 номер 299320)</t>
  </si>
  <si>
    <t>Баязитов Фанис Кавиевич (серия 7505 номер 657971)</t>
  </si>
  <si>
    <t>Магафуров  Владислав Дамирович (серия 7510 номер 831691)</t>
  </si>
  <si>
    <t>Кадникова Марина Александровна (серия 7504 номер 077360)</t>
  </si>
  <si>
    <t>Пардаева Шахло Асатуллоевна (серия 7523 номер 006527)</t>
  </si>
  <si>
    <t>ИП Храпузов Дмитрий Владимирович</t>
  </si>
  <si>
    <t>Брусов Сергей Геннадьевич (серия 7513 номер 393897)</t>
  </si>
  <si>
    <t>Зырянов Владислав Олегович (серия 7512 номер 162210)</t>
  </si>
  <si>
    <t>Садретдинов Владислав Венерович (серия 7509 номер 596967)</t>
  </si>
  <si>
    <t>Сидорова Екатерина Александровна (серия 7519 номер 354851)</t>
  </si>
  <si>
    <t>Зорина Виктория Сергеевна (серия 6524 номер 224593)</t>
  </si>
  <si>
    <t>Козулин Геннадий Николаевич</t>
  </si>
  <si>
    <t>Мамаев Алексей Иванович (серия 7520 номер 584500)</t>
  </si>
  <si>
    <t>Хаматгалина Альбина Ринатовна (серия 7512 номер 139590)</t>
  </si>
  <si>
    <t>Государственное казенное учреждение «Государственное юридическое бюро и бюро обеспечения деятельности мировых судей Челябинской области»</t>
  </si>
  <si>
    <t>Слотов Александр Михайлович (серия 7504 номер 001127)</t>
  </si>
  <si>
    <t>Расторгуев Евгений Викторович (серия 7500 номер 455284)</t>
  </si>
  <si>
    <t>Поздняк Вячеслав Александрович (серия 7518 номер 155204)</t>
  </si>
  <si>
    <t>Ахлюстин Андрей Алексеевич (серия 7502 номер 297852)</t>
  </si>
  <si>
    <t>Долматова Татьяна Валерьевна (серия 7512 номер 078088)</t>
  </si>
  <si>
    <t>ГБУ "Управление муниципального хозяйства администрации Нязепетровского муниципального округа"</t>
  </si>
  <si>
    <t>Синицин Алексей Евгеньевич (серия 7517 номер 960150)</t>
  </si>
  <si>
    <t>Саксин  Сергей Александрович (серия 7520 номер 599521)</t>
  </si>
  <si>
    <t>Белых Тимофей Евгеньевич (серия III-ИВ номер 539498)</t>
  </si>
  <si>
    <t>Иванова Дарья Геннадьевна (серия 7508 номер 352583)</t>
  </si>
  <si>
    <t>Акимов Виталий Владимирович (серия 7515 номер 784888)</t>
  </si>
  <si>
    <t>Калайков Сергей Владимирович (серия 7518 номер 027725)</t>
  </si>
  <si>
    <t>Исхаков Зауран Ризванович (серия 7518 номер 165187)</t>
  </si>
  <si>
    <t>Горбунов Олег Петрович (серия 7508 номер 375798)</t>
  </si>
  <si>
    <t>Ермолаев Константин Рувимович (серия 7505 номер 952333)</t>
  </si>
  <si>
    <t>Катляревич Денис Сергеевич (серия 3204 номер 651168)</t>
  </si>
  <si>
    <t>ООО "АВТОИНВЕСТСТРОЙ"</t>
  </si>
  <si>
    <t>Гусельников Андрей Аркадьевич (серия 7519 номер 414619)</t>
  </si>
  <si>
    <t>Саитмуратов Санжар Саитмуратович (серия 83 номер 0363141)</t>
  </si>
  <si>
    <t>Рязанов Даниил Владимирович (серия 7513 номер 381899)</t>
  </si>
  <si>
    <t>Шакирова Полина Сергеевна (серия 7521 номер 777543)</t>
  </si>
  <si>
    <t>Скляренко Анастасия Андреевна</t>
  </si>
  <si>
    <t>Сердюкова Эллина Сергеевна (серия 7517 номер 978466)</t>
  </si>
  <si>
    <t>Макурин Александр Владимирович (серия 7509 номер 502036)</t>
  </si>
  <si>
    <t>Невская  Ирина Алексеевна (серия 6700 номер 302835)</t>
  </si>
  <si>
    <t>Аллабирдин Артур Гумарович (серия 3716 номер 684129)</t>
  </si>
  <si>
    <t>Тимофеева Александра Владимировна (серия 7518 номер 153335)</t>
  </si>
  <si>
    <t>Исламова Лидия Рифовна (серия 7510 номер 906567)</t>
  </si>
  <si>
    <t>Сидоров Евгений Васильевич (серия 7515 номер 638292)</t>
  </si>
  <si>
    <t>Бердыкаев Ильяс Резуванович (серия 7525 номер 419827)</t>
  </si>
  <si>
    <t>Галишникова Нина Михайловна (серия 7502 номер 708956)</t>
  </si>
  <si>
    <t>Кодиров Нуриддин Иброхимович (серия UZB номер FA1895872)</t>
  </si>
  <si>
    <t>Силантьев Данила Игоревич (серия 7509 номер 572254)</t>
  </si>
  <si>
    <t>Лезин Денис Сергеевич (серия 7304 номер 292045)</t>
  </si>
  <si>
    <t>Плищенко Галина Александровна (серия 7503 номер 049823)</t>
  </si>
  <si>
    <t>Овечкин Алексей Евгеньевич (серия 7523 номер 114899)</t>
  </si>
  <si>
    <t>Шеломенцев Георгий Петрович</t>
  </si>
  <si>
    <t>Костанян Арсен Арменович (серия 7512 номер 024489)</t>
  </si>
  <si>
    <t>Федорова Анастасия Эдуардовна (серия 7519 номер 439602)</t>
  </si>
  <si>
    <t>Панова Алена Викторовна (серия 7515 номер 745407)</t>
  </si>
  <si>
    <t>Макарцева Валентина Сергеевна (серия 7521 номер 774628)</t>
  </si>
  <si>
    <t>Панахов Асим Алескер Оглы (серия 7512 номер 020090)</t>
  </si>
  <si>
    <t>Кучукова Лилия Фуатовна (серия 7520 номер 590516)</t>
  </si>
  <si>
    <t>Шамина Галина Александровна (серия 7514 номер 460583)</t>
  </si>
  <si>
    <t>Бородкин Дмитрий Игоревич (серия 7519 номер 340919)</t>
  </si>
  <si>
    <t>Екимов Алексей Викторович (серия 7506 номер 007329)</t>
  </si>
  <si>
    <t>Гладких Денис Николаевич (серия 7504 номер 357287)</t>
  </si>
  <si>
    <t>Девицына Оксана Александровна (серия 7503 номер 941652)</t>
  </si>
  <si>
    <t>Мякишев Ян Юрьевич (серия 7518 номер 072124)</t>
  </si>
  <si>
    <t>Овсянников Александр Александрович (серия 7519 номер 335489)</t>
  </si>
  <si>
    <t>Сигниенко Вячеслав Станиславович (серия 7508 номер 415487)</t>
  </si>
  <si>
    <t>Бабушкин Евгений Владимирович (серия 7513 номер 310038)</t>
  </si>
  <si>
    <t>Скобельцына Юлия Алексеевна (серия 7510 номер 833542)</t>
  </si>
  <si>
    <t>Ибрагимов Ильдар Раисович  (серия 7507 номер 116791)</t>
  </si>
  <si>
    <t>Марьина Мария Ивановна (серия 7519 номер 398713)</t>
  </si>
  <si>
    <t>Кривов Данил Владимирович (серия 7520 номер 539831)</t>
  </si>
  <si>
    <t>НИЗАМОВ РАШИТ АГЗАМОВИЧ (серия 7524 номер 353810)</t>
  </si>
  <si>
    <t>Трофимова Анастасия Эдуардовна (серия 7518 номер 202575)</t>
  </si>
  <si>
    <t>Екимова Мария Андреевна (серия 7512 номер 087001)</t>
  </si>
  <si>
    <t>Мухарямов Азамат Фларитович (серия 7512 номер 065058)</t>
  </si>
  <si>
    <t>Пирус Анна Викторовна (серия 7520 номер 530934)</t>
  </si>
  <si>
    <t>Погонина Анастасия Григорьевна (серия 7522 номер 946681)</t>
  </si>
  <si>
    <t>Корнеев Виктор Николаевич (серия 7517 номер 966690)</t>
  </si>
  <si>
    <t>Саввин Владимир Александрович (серия 4523 номер 084516)</t>
  </si>
  <si>
    <t>Искандиров Руслан Рамильевич (серия 7521 номер 738012)</t>
  </si>
  <si>
    <t>Линев Игорь Николаевич (серия 7521 номер 780685)</t>
  </si>
  <si>
    <t>Юмахужина Юлия  Ражаповна  (серия 7523 номер 177247)</t>
  </si>
  <si>
    <t>Титов Сергей Николаевич (серия 7519 номер 472789)</t>
  </si>
  <si>
    <t>Шестаков Матвей Андреевич (серия 9921 номер 365289)</t>
  </si>
  <si>
    <t>Сафин Азат Галиулович (серия 7516 номер 914746)</t>
  </si>
  <si>
    <t>Денисова Татьяна Юрьевна (серия 7509 номер 530464)</t>
  </si>
  <si>
    <t>Лазарев Максим Александрович (серия 7518 номер 034870)</t>
  </si>
  <si>
    <t>Горемыкин Александр Дмитриевич (серия 7518 номер 108553)</t>
  </si>
  <si>
    <t>Гончаренко Павел Анатольевич (серия 7515 номер 649095)</t>
  </si>
  <si>
    <t>Охотников Петр Алексеевич (серия 7520 номер 549052)</t>
  </si>
  <si>
    <t>Староватова Ксения Владимировна (серия 7516 номер 802234)</t>
  </si>
  <si>
    <t>Фризен Василий Петрович (серия 7519 номер 378099)</t>
  </si>
  <si>
    <t>Яцукова Наталья</t>
  </si>
  <si>
    <t>Водолей Кирилл Андреевич (серия V-ИВ номер 534949)</t>
  </si>
  <si>
    <t>Зюзин Тимофей Михайлович (серия 7504 номер 002906)</t>
  </si>
  <si>
    <t>Галимжанов Рашит Раульевич (серия 7521 номер 799170)</t>
  </si>
  <si>
    <t>Губарь Елена Михайловна (серия 7503 номер 506802)</t>
  </si>
  <si>
    <t>Галин Марат Ринатович (серия 7523 номер 245989)</t>
  </si>
  <si>
    <t>Гирфанов Азат Рифатович (серия 8005 номер 842033)</t>
  </si>
  <si>
    <t>Герасимов Евгений Игоревич (серия 7508 номер 287534)</t>
  </si>
  <si>
    <t>Холин Алексей Игоревич (серия 7505 номер 789267)</t>
  </si>
  <si>
    <t>Бояркина Татьяна  Васильевна (серия 7505 номер 771432)</t>
  </si>
  <si>
    <t>Найгибауэр Юлия  Илларионовна (серия 7521 номер 810590)</t>
  </si>
  <si>
    <t>Гальстер Вера Владимировна (серия 7518 номер 211877)</t>
  </si>
  <si>
    <t>Зубова Татьяна Гурьевна (серия 7522 номер 884620)</t>
  </si>
  <si>
    <t>Ерушев Александр Сергеевич (серия 7515 номер 734073)</t>
  </si>
  <si>
    <t>Пичкалова Лариса Сергеевна (серия 7516 номер 928024)</t>
  </si>
  <si>
    <t>Черкашина  Зоя  Александровна  (серия 7522 номер 874190)</t>
  </si>
  <si>
    <t>Шакирова Вера Вадимовна (серия 7522 номер 914896)</t>
  </si>
  <si>
    <t>Вершинин Артём Васильевич</t>
  </si>
  <si>
    <t>УФК по Челябинской области (ГКУЗ ОМЦ "РЕЗЕРВ", л/сч 03101600132ОБ )</t>
  </si>
  <si>
    <t>Долинин Владимир Владимирович (серия 7519 номер 315927)</t>
  </si>
  <si>
    <t>Борисова Светлана Александровна (серия 7509 номер 722193)</t>
  </si>
  <si>
    <t>Меньщикова Рамиля Ризвановна (серия 7516 номер 894108)</t>
  </si>
  <si>
    <t>Крякина Анна Сергеевна (серия 7518 номер 206114)</t>
  </si>
  <si>
    <t>Малютина Юлия Анатольевна (серия 7521 номер 559858)</t>
  </si>
  <si>
    <t>Кульпин Виталий Валерьевич (серия 7504 номер 438194)</t>
  </si>
  <si>
    <t>Вайнбергер Мария Александровна (серия 7524 номер 311600)</t>
  </si>
  <si>
    <t>Захарин Александр Евгеньевич (серия 7521 номер 767276)</t>
  </si>
  <si>
    <t>Бубенцова Наталья Яковлевна</t>
  </si>
  <si>
    <t>Чипышева Елена Михайловна (серия 7522 номер 913037)</t>
  </si>
  <si>
    <t>Полухина Валентина Ивановна (серия 6798 номер 130897)</t>
  </si>
  <si>
    <t>Рахматуллина Эльмира Рамилевна (серия 7505 номер 836228)</t>
  </si>
  <si>
    <t>Кадыров Эдуард Самигуллович (серия 7520 номер 617645)</t>
  </si>
  <si>
    <t>Шестакова Галина Алексеевна (серия 7504 номер 281040)</t>
  </si>
  <si>
    <t>Бадалбаев Бабир Орунбаевич (серия 7520 номер 552195)</t>
  </si>
  <si>
    <t>Ахметов Артур Айдарович (серия 7505 номер 907013)</t>
  </si>
  <si>
    <t>Тимаева Ирина  Александровна (серия 7523 номер 075172)</t>
  </si>
  <si>
    <t>Артемьев Николай Александрович (серия 7515 номер 685427)</t>
  </si>
  <si>
    <t>Панов Сергей Леонидович (серия 7503 номер 790047)</t>
  </si>
  <si>
    <t>Акционерное общество "УралЛесЭнерго"</t>
  </si>
  <si>
    <t>Плис Марина Петровна (серия 7508 номер 480693)</t>
  </si>
  <si>
    <t>Корчагин Павел Николаевич (серия 7515 номер 770052)</t>
  </si>
  <si>
    <t>Зуйков Артем Сергеевич (серия 7513 номер 306755)</t>
  </si>
  <si>
    <t>Гусак Станислав Николаевич (серия 7507 номер 217444)</t>
  </si>
  <si>
    <t>Ватагин Дмитрий Викторович (серия 7516 номер 803541)</t>
  </si>
  <si>
    <t>ШУНКОВ СЕРГЕЙ БОРИСОВИЧ</t>
  </si>
  <si>
    <t>Филимонов Сергей Николаевич (серия 7508 номер 383982)</t>
  </si>
  <si>
    <t>Сабуров Алексей Леонидович (серия 7504 номер 148479)</t>
  </si>
  <si>
    <t>Сальникова Ольга Сергеевна (серия 7512 номер 114688)</t>
  </si>
  <si>
    <t>Болдырев Станислав Анатольевич (серия 3206 номер 329630)</t>
  </si>
  <si>
    <t>Колейникова Екатерина  Валерьевна  (серия 7518 номер 134900)</t>
  </si>
  <si>
    <t>Назаренко Юлия Николаевна (серия 7522 номер 875678)</t>
  </si>
  <si>
    <t>Дайнес Виталий Викторович (серия 7505 номер 913246)</t>
  </si>
  <si>
    <t>Крашенинников Иван Александрович (серия 7512 номер 063716)</t>
  </si>
  <si>
    <t>Черепанов Антон Владимирович (серия 7504 номер 242267)</t>
  </si>
  <si>
    <t>ИП Малова Марина Рафкатовна</t>
  </si>
  <si>
    <t>Кобяков  Виктор Анатольевич (серия 7522 номер 922171)</t>
  </si>
  <si>
    <t>Александр Плотников Сергеевич</t>
  </si>
  <si>
    <t>Мухамадеев Марат Галиахметович (серия 7515 номер 656423)</t>
  </si>
  <si>
    <t>Шамгунов Эрик Денисламович (серия 7515 номер 753889)</t>
  </si>
  <si>
    <t>Ивлева  Ксения  Олеговна  (серия 7514 номер 463106)</t>
  </si>
  <si>
    <t>Петренко Александр Дмитриевич  (серия 7518 номер 255455)</t>
  </si>
  <si>
    <t>Лушников Александр Сергеевич (серия 7522 номер 841598)</t>
  </si>
  <si>
    <t>Неверова Мария Эдуардовна (серия 7512 номер 114410)</t>
  </si>
  <si>
    <t>Корф Сергей Фёдорович (серия 7523 номер 017757)</t>
  </si>
  <si>
    <t>Садыков Жадит Жавитович (серия 6512 номер 544809)</t>
  </si>
  <si>
    <t>Лаптев Максим Юрьевич (серия 7509 номер 495526)</t>
  </si>
  <si>
    <t>Прохорова Евгения Александровна (серия 7519 номер 492300)</t>
  </si>
  <si>
    <t>Попов Владислав Владимирович (серия 7504 номер 597226)</t>
  </si>
  <si>
    <t>Пегеев Антон Валерьевич (серия 7503 номер 079743)</t>
  </si>
  <si>
    <t>Сандетский Александр Валерьевич (серия 7516 номер 919906)</t>
  </si>
  <si>
    <t>Бажина Ольга Александровна (серия 7514 номер 588817)</t>
  </si>
  <si>
    <t>Давлетшин Ринат Рахимжанович (серия 7512 номер 211071)</t>
  </si>
  <si>
    <t>Мухамадеев Фанур Фазылянович (серия 7507 номер 113234)</t>
  </si>
  <si>
    <t>Федотова Марина Сергеевна (серия 7503 номер 540233)</t>
  </si>
  <si>
    <t>Идрисов Ильдар Юрьевич (серия 8005 номер 390605)</t>
  </si>
  <si>
    <t>Стоянов Андрей Валерьевич (серия 7518 номер 054749)</t>
  </si>
  <si>
    <t>Биктимиров Руслан  Фаутович (серия 7523 номер 029454)</t>
  </si>
  <si>
    <t>Попов Егор Александрович (серия 7524 номер 403254)</t>
  </si>
  <si>
    <t>Семенов Александр Анатольевич</t>
  </si>
  <si>
    <t>Рухтин Юрий НИКОЛАЕВИЧ</t>
  </si>
  <si>
    <t>Приходкин Дмитрий Николаевич (серия 7522 номер 961556)</t>
  </si>
  <si>
    <t>Михневич  Нина Юрьевна (серия 7512 номер 124022)</t>
  </si>
  <si>
    <t>ИП Некрасова Елена Викторовна</t>
  </si>
  <si>
    <t>Федорова Светлана Валерьевна (серия 7520 номер 608249)</t>
  </si>
  <si>
    <t>Кириченко Роза Григорьевна (серия 7518 номер 298883)</t>
  </si>
  <si>
    <t>ПАО "ВымпелКом"</t>
  </si>
  <si>
    <t>Пильгуй Юлия Викторовна (серия 7519 номер 321327)</t>
  </si>
  <si>
    <t>Бельский Дмитрий Ильич (серия 7508 номер 234700)</t>
  </si>
  <si>
    <t>Штин Анастасия Игоревна (серия 7508 номер 293758)</t>
  </si>
  <si>
    <t>Бахтин Игорь Леонидович (серия 7515 номер 737899)</t>
  </si>
  <si>
    <t>Ибрагимов Артемий Раисович (серия 7504 номер 360138)</t>
  </si>
  <si>
    <t>Григорьев Денис Владимирович (серия 7501 номер 098159)</t>
  </si>
  <si>
    <t>Зеркин Валерий  Васильевич (серия 8010 номер 062886)</t>
  </si>
  <si>
    <t>Майсеев Андрей Николаевич (серия 7521 номер 755649)</t>
  </si>
  <si>
    <t>Хабибуллин Даниль Жавдатович (серия 7523 номер 025614)</t>
  </si>
  <si>
    <t>Семенова Оксана Александровна (серия 7523 номер 149340)</t>
  </si>
  <si>
    <t>Щипунов Лев Евгеньевич (серия 7504 номер 304621)</t>
  </si>
  <si>
    <t>Беспаева Ирина Андреевна  (серия 7524 номер 286085)</t>
  </si>
  <si>
    <t>Эргешов Русланбек Зулумбекович (серия 7521 номер 746598)</t>
  </si>
  <si>
    <t>Токарев Алексей Андреевич (серия 7525 номер 410608)</t>
  </si>
  <si>
    <t>Кузьмина Валентина Петровна (серия 7504 номер 036420)</t>
  </si>
  <si>
    <t>Эшматов Хотамжон Боймухамадович (серия 7523 номер 081431)</t>
  </si>
  <si>
    <t>Жукова Татьяна  Витальевна (серия 7519 номер 427798)</t>
  </si>
  <si>
    <t>Березняковская Анна Владимировна (серия 7516 номер 917238)</t>
  </si>
  <si>
    <t>Маслак Владимир Григорьевич (серия 7516 номер 792070)</t>
  </si>
  <si>
    <t>Рамазанова Алия Абдулхаковна (серия 7500 номер 669892)</t>
  </si>
  <si>
    <t>Чичасов Владимир Анатольевич (серия 7518 номер 223287)</t>
  </si>
  <si>
    <t>Сыхуза Наталья Сергеевна (серия 7523 номер 680085)</t>
  </si>
  <si>
    <t>Старков Владимир Андреевич (серия 7518 номер 076729)</t>
  </si>
  <si>
    <t>Ковальчук Владимир Ильич (серия 7518 номер 104696)</t>
  </si>
  <si>
    <t>Григорян Рубик Андраникович (серия 7519 номер 496865)</t>
  </si>
  <si>
    <t>Козлова  Наталья  Сергеевна  (серия 7524 номер 218700)</t>
  </si>
  <si>
    <t>Тетеркин Виталий Михайлович</t>
  </si>
  <si>
    <t>Миндагулова Людмила Петровна (серия 7818 номер 265776)</t>
  </si>
  <si>
    <t>Мишенев Михаил Анатольевич (серия 7505 номер 958031)</t>
  </si>
  <si>
    <t>Егиазарян Армен Суренович (серия 7513 номер 269265)</t>
  </si>
  <si>
    <t>Лоскутов Дмитрий Владимирович (серия 7513 номер 381061)</t>
  </si>
  <si>
    <t>Нейфельд Мария Сергеевна (серия 3711 номер 374791)</t>
  </si>
  <si>
    <t>Бурмистрова Лариса Николаевна (серия 7512 номер 054148)</t>
  </si>
  <si>
    <t>Мошкин Егор Геннадьевич (серия 7503 номер 213259)</t>
  </si>
  <si>
    <t>Кириллова Светлана Сергеевна (серия 7505 номер 825667)</t>
  </si>
  <si>
    <t>Николаев Сергей Александрович (серия 7515 номер 718597)</t>
  </si>
  <si>
    <t>Аверьянова Татьяна Петровна (серия 7500 номер 579976)</t>
  </si>
  <si>
    <t>ООО "Инженерные Сети - Телеком"</t>
  </si>
  <si>
    <t>Феоктистов Вадим Николаевич (серия 7514 номер 481892)</t>
  </si>
  <si>
    <t>ИП Гезибейков Георгий Тариелович</t>
  </si>
  <si>
    <t>Гаврилова  Лариса  Владимировна (серия 7514 номер 452775)</t>
  </si>
  <si>
    <t>Динисламов Нажмитдин Гиззитдинович (серия 7504 номер 189346)</t>
  </si>
  <si>
    <t>Кочкин Евгений Валерьевич (серия 7522 номер 884682)</t>
  </si>
  <si>
    <t>Шемякина Анна Олеговна (серия 7525 номер 412017)</t>
  </si>
  <si>
    <t>Кузьмина Ирина Владимировна (серия 7524 номер 377459)</t>
  </si>
  <si>
    <t>Ясинская Валентина Валентиновна (серия 7505 номер 884620)</t>
  </si>
  <si>
    <t>Волков Сергей Анатольевич (серия 7515 номер 763015)</t>
  </si>
  <si>
    <t>Демидов Дмитрий Александрович (серия 7520 номер 585567)</t>
  </si>
  <si>
    <t>Артемьев Алексей Сергеевич (серия 7508 номер 343227)</t>
  </si>
  <si>
    <t>ИП Муртазина Таслима Фасхитдиновна</t>
  </si>
  <si>
    <t>Баранников Павел Викторович (серия 7509 номер 551069)</t>
  </si>
  <si>
    <t>Помыкалов Сергей Витальевич (серия 7503 номер 622622)</t>
  </si>
  <si>
    <t>Редхер Владимир Владимирович (серия 7510 номер 884719)</t>
  </si>
  <si>
    <t>Пастернак Евгений Геннадьевич (серия 7511 номер 941195)</t>
  </si>
  <si>
    <t>Журавская Ольга Михайловна (серия 7515 номер 718017)</t>
  </si>
  <si>
    <t>Ахатова Зульфия Наркисовна (серия 7517 номер 934629)</t>
  </si>
  <si>
    <t>Еремеев Владимир Станиславович (серия 7509 номер 583537)</t>
  </si>
  <si>
    <t>Степанов Георгий Вячеславович (серия 7513 номер 312697)</t>
  </si>
  <si>
    <t>ООО "АВТОБИЗНЕССЕРВИС"</t>
  </si>
  <si>
    <t>Сидоров Василий Александрович (серия 7503 номер 264742)</t>
  </si>
  <si>
    <t>Реутов Арсений Алексеевич (серия 7519 номер 467428)</t>
  </si>
  <si>
    <t>Байжуменова Алия Абаевна (серия 7522 номер 940042)</t>
  </si>
  <si>
    <t>Зиннуров Динар Валерьевич (серия 7520 номер 645558)</t>
  </si>
  <si>
    <t>Сафина Ольга Хомидовна (серия 7518 номер 185743)</t>
  </si>
  <si>
    <t>Давыдов Александр Сергеевич (серия 7508 номер 257544)</t>
  </si>
  <si>
    <t>Герасимов Илья Аркадьевич (серия 7509 номер 588865)</t>
  </si>
  <si>
    <t>Мамедов  Орхан Чингизович  (серия 7521 номер 711258)</t>
  </si>
  <si>
    <t>Ердаков Николай Петрович (серия 7507 номер 176160)</t>
  </si>
  <si>
    <t>Асеева Людмила Валерьевна (серия 7519 номер 377522)</t>
  </si>
  <si>
    <t>Елькина Евгения Витальевна (серия 6522 номер 652031)</t>
  </si>
  <si>
    <t>Куликов Фёдор Леонидович (серия 7512 номер 175160)</t>
  </si>
  <si>
    <t>Нечаева Юлия Петровна (серия 7510 номер 811225)</t>
  </si>
  <si>
    <t>Апокин Иван Викторович (серия 7523 номер 064110)</t>
  </si>
  <si>
    <t>Лунегова Татьяна Юрьевна (серия 3317 номер 483300)</t>
  </si>
  <si>
    <t>Томащук Андрей Антонович (серия 7515 номер 736859)</t>
  </si>
  <si>
    <t>Гамзин Михаил Викторович (серия 6507 номер 001448)</t>
  </si>
  <si>
    <t>ООО "Производственно-коммерческая компания «Наш стандарт»"</t>
  </si>
  <si>
    <t>Кузнецов Игорь Федорович</t>
  </si>
  <si>
    <t>Терехов Сергей Николаевич (серия 7505 номер 790097)</t>
  </si>
  <si>
    <t>Золотых Светлана Николаевна (серия 7512 номер 095700)</t>
  </si>
  <si>
    <t>ИП Градобоева Светлана Павловна</t>
  </si>
  <si>
    <t>Приятельчук Екатерина Алексеевна (серия 7514 номер 492255)</t>
  </si>
  <si>
    <t>Гаврилова Нурслу Асильбековна (серия 7521 номер 773675)</t>
  </si>
  <si>
    <t>Султанова Анастасия Викторовна (серия 7518 номер 160493)</t>
  </si>
  <si>
    <t>Муратова Насифа Абдрашевна (серия 7500 номер 506500)</t>
  </si>
  <si>
    <t>Исаханян Стёпа Погосович (серия 7518 номер 126494)</t>
  </si>
  <si>
    <t>Смородина Елена Владимировна (серия 7518 номер 210367)</t>
  </si>
  <si>
    <t>Мезенцева Татьяна Богдановна (серия 7504 номер 227140)</t>
  </si>
  <si>
    <t>ИП Булатов Сергей Анатольевич</t>
  </si>
  <si>
    <t>Ларченков Сергей Николаевич (серия 7509 номер 531243)</t>
  </si>
  <si>
    <t>Колистратенко Михаил Борисович (серия 7507 номер 061235)</t>
  </si>
  <si>
    <t>Тиунова Людмила Аркадьевна (серия 7523 номер 138887)</t>
  </si>
  <si>
    <t>Чернышков Дмитрий Валерьевич (серия 7516 номер 905232)</t>
  </si>
  <si>
    <t>Чистяков Павел Викторович (серия 7504 номер 434954)</t>
  </si>
  <si>
    <t>Осадчий Дмитрий Алексеевич (серия 7507 номер 086087)</t>
  </si>
  <si>
    <t>Хамматов Рамзис Шайхисламович (серия 7518 номер 116497)</t>
  </si>
  <si>
    <t>Проболов Дмитрий Евгеньевич (серия 7523 номер 006552)</t>
  </si>
  <si>
    <t>ООО "ОБЩЕСТВО С ОГРАНИЧЕННОЙ ОТВЕТСТВЕННОСТЬЮ "МЕТПРОМ""</t>
  </si>
  <si>
    <t>Наговицын Алексей Михайлович (серия 7501 номер 068630)</t>
  </si>
  <si>
    <t>Еремкина  Надежда Владимировна (серия 7509 номер 578527)</t>
  </si>
  <si>
    <t>Бутюгин Александр Степанович (серия 7503 номер 186052)</t>
  </si>
  <si>
    <t>Беспалова Александра Александровна (серия 7513 номер 322123)</t>
  </si>
  <si>
    <t>Зигалова Светлана Николаевна (серия 0310 номер 671504)</t>
  </si>
  <si>
    <t>Фартыгина Вера Георгиевна</t>
  </si>
  <si>
    <t>Маковкин Евгений Александрович (серия 7507 номер 168327)</t>
  </si>
  <si>
    <t>Пименов Александр Дмитриевич (серия 7510 номер 926176)</t>
  </si>
  <si>
    <t>Кирьянов Максим Николаевич (серия 7510 номер 918558)</t>
  </si>
  <si>
    <t>Елисеева Екатерина Олеговна (серия 7522 номер 871973)</t>
  </si>
  <si>
    <t>Лёвкин Алексей Вячеславович (серия 7515 номер 638775)</t>
  </si>
  <si>
    <t>Отставнов Константин Анатольевич (серия 7504 номер 125215)</t>
  </si>
  <si>
    <t>Куликов Сергей Викторович (серия 7507 номер 109411)</t>
  </si>
  <si>
    <t>Спирин  Михаил Игоревич (серия 7508 номер 325944)</t>
  </si>
  <si>
    <t>Сумина Татьяна Юрьевна (серия 7515 номер 654226)</t>
  </si>
  <si>
    <t>Григорьева Валентина Викторовна (серия 7507 номер 091274)</t>
  </si>
  <si>
    <t>Попова Наталья Анатольевна (серия 7504 номер 556580)</t>
  </si>
  <si>
    <t>Янбулатова Раиса Смагуловна (серия 7523 номер 177233)</t>
  </si>
  <si>
    <t>Котельникова Валентина Владимировна (серия 7524 номер 363185)</t>
  </si>
  <si>
    <t>Афлятунова Альфия Рамазановна  (серия 3714 номер 612442)</t>
  </si>
  <si>
    <t>Бусова Дания Ишмухаметовна (серия 7514 номер 555217)</t>
  </si>
  <si>
    <t>Кушнерук Илья Александрович (серия 7521 номер 693623)</t>
  </si>
  <si>
    <t>Смехов Борис Васильевич (серия 7502 номер 836021)</t>
  </si>
  <si>
    <t>Трошин Денис Владимирович (серия 7509 номер 663451)</t>
  </si>
  <si>
    <t>Андреева Кристина Михайловна</t>
  </si>
  <si>
    <t>ООО "ОБЩЕСТВО С ОГРАНИЧЕННОЙ ОТВЕТСТВЕННОСТЬЮ "ОПТИМАБЕСТ""</t>
  </si>
  <si>
    <t>Шарипов Роман Равилевич (серия 7511 номер 987860)</t>
  </si>
  <si>
    <t>Киселев  Никита  Игоревич  (серия 7509 номер 646221)</t>
  </si>
  <si>
    <t>ИП Бахтин Валерий Геннадьевич</t>
  </si>
  <si>
    <t>Кузьмичев Тимофей Анатольевич (серия 7514 номер 452952)</t>
  </si>
  <si>
    <t>МКУ "Администрация Металлургического района города Челябинска"</t>
  </si>
  <si>
    <t>Карцев Евгений Валериевич (серия 0411 номер 043833)</t>
  </si>
  <si>
    <t>Золотов Вячеслав Александрович (серия 7519 номер 351620)</t>
  </si>
  <si>
    <t>Хабибуллина Нурзия Шамиловна (серия 7509 номер 609110)</t>
  </si>
  <si>
    <t>Гизатуллин Руслан Раульевич (серия 7502 номер 640807)</t>
  </si>
  <si>
    <t>Хортова Светлана Николаевна (серия 7503 номер 947989)</t>
  </si>
  <si>
    <t>Кунакильдина Мамдуха Мухамедьяновна (серия 7510 номер 887050)</t>
  </si>
  <si>
    <t>Горбенко Евгения Сергеевна (серия 7523 номер 197374)</t>
  </si>
  <si>
    <t>Немыкин Валерий Федорович (серия 7502 номер 810088)</t>
  </si>
  <si>
    <t>Долгодилина Мария Владимировна (серия 7504 номер 351079)</t>
  </si>
  <si>
    <t>Сабиров Риваль Фаритович (серия 3705 номер 055389)</t>
  </si>
  <si>
    <t>Матюшков Алексей Геннадьевич (серия 7504 номер 362346)</t>
  </si>
  <si>
    <t>ООО Компания "Техно-Транс"</t>
  </si>
  <si>
    <t>Савин Антон Юрьевич (серия 7508 номер 327592)</t>
  </si>
  <si>
    <t>Воробьева Лилия  Фаатовна (серия 7508 номер 345454)</t>
  </si>
  <si>
    <t>Габитов Миндибай Хасанович (серия 7512 номер 241826)</t>
  </si>
  <si>
    <t>Невельская Людмила Васильевна (серия 7512 номер 112982)</t>
  </si>
  <si>
    <t>Петров Андрей Иванович (серия 7504 номер 124992)</t>
  </si>
  <si>
    <t>Мельситов Владислав Геннадьевич (серия 9823 номер 102979)</t>
  </si>
  <si>
    <t>Мурыжникова Ольга Ивановна (серия 7504 номер 252937)</t>
  </si>
  <si>
    <t>Горбушина Виталина Вячеславовна (серия 7524 номер 359282)</t>
  </si>
  <si>
    <t>Курманова Валентина Павловна (серия 7508 номер 406064)</t>
  </si>
  <si>
    <t>ИП Дернов Юрий Леонидович</t>
  </si>
  <si>
    <t>Акинченко Татьяна Михайловна (серия 7505 номер 977040)</t>
  </si>
  <si>
    <t>Краузе Евгений Александрович (серия 6522 номер 676863)</t>
  </si>
  <si>
    <t>Радионова Татьяна Юрьевна (серия 7512 номер 012053)</t>
  </si>
  <si>
    <t>Сидякин Константин Павлович (серия 7523 номер 060010)</t>
  </si>
  <si>
    <t>Калашникова Елена Юрьевна (серия 7521 номер 670864)</t>
  </si>
  <si>
    <t>Михай Борис Алексеевич (серия 7516 номер 918384)</t>
  </si>
  <si>
    <t>Павлишин Дмитрий Викторович (серия 7504 номер 170288)</t>
  </si>
  <si>
    <t>Дорук Сергей Владимирович (серия 8008 номер 679458)</t>
  </si>
  <si>
    <t>Казанцева Александра Геннадьевна (серия 75 12 номер 121721)</t>
  </si>
  <si>
    <t>Злобин Богдан Андреевич (серия 7513 номер 316609)</t>
  </si>
  <si>
    <t>ИП Абдуллин Ансар Аллаярович</t>
  </si>
  <si>
    <t>Матузов Дмитрий Александрович (серия 7504 номер 436767)</t>
  </si>
  <si>
    <t>Алябьев Виктор Валерьевич (серия 7504 номер 332701)</t>
  </si>
  <si>
    <t>Назина Эльза Мавлявиевна (серия 6521 номер 308941)</t>
  </si>
  <si>
    <t>ИП Граф Дарья Юрьевна</t>
  </si>
  <si>
    <t>Хазаров Артур Тимурович (серия 75 12 номер 125105)</t>
  </si>
  <si>
    <t>Потава Анастасия  Петровна (серия 7518 номер 164538)</t>
  </si>
  <si>
    <t>Дзюба Андрей Михайлович (серия 7514 номер 486094)</t>
  </si>
  <si>
    <t>Потемкин Александр Васильевич (серия 7509 номер 530074)</t>
  </si>
  <si>
    <t>Шакиров Рафаил Рашитович (серия 7510 номер 801812)</t>
  </si>
  <si>
    <t>Комаров Алексендр Сергеевич</t>
  </si>
  <si>
    <t>Захаров Михаил Трифонович (серия 7503 номер 330408)</t>
  </si>
  <si>
    <t>Коноплев Дмитрий Владимирович (серия 7518 номер 110835)</t>
  </si>
  <si>
    <t>Мубашаров Радик Файзуллович (серия 7512 номер 241593)</t>
  </si>
  <si>
    <t>Шерстобитов Михаил Александрович (серия 7510 номер 762260)</t>
  </si>
  <si>
    <t>Сидоренко Виктор Александрович (серия 1100 номер 225445)</t>
  </si>
  <si>
    <t>ИП Гильмулин Владимир Фларисович</t>
  </si>
  <si>
    <t>Фаттахова Эльзида Насыруллаевна (серия 7518 номер 143151)</t>
  </si>
  <si>
    <t>Гильмизагитов Расим Абелкасымович (серия 6511 номер 055480)</t>
  </si>
  <si>
    <t>Мужагитдинова Роза Рауфовна (серия 7505 номер 711228)</t>
  </si>
  <si>
    <t>Гасенко Светлана Викторовна (серия 7521 номер 689199)</t>
  </si>
  <si>
    <t>Фаткулин Тимур Закиевич (серия 7508 номер 294593)</t>
  </si>
  <si>
    <t>Валеева  Альбина  Мансуровна  (серия 7516 номер 916445)</t>
  </si>
  <si>
    <t>Светляков Виталий Владимирович (серия 7524 номер 326514)</t>
  </si>
  <si>
    <t>Черкасов Дмитрий Валерьевич (серия 7524 номер 307936)</t>
  </si>
  <si>
    <t>Измагилов Руслан Гилажитдинович (серия 7521 номер 791616)</t>
  </si>
  <si>
    <t>Денисов Данил Геннадьевич (серия 7522 номер 988191)</t>
  </si>
  <si>
    <t>Шилов  Антон Николаевич (серия 7504 номер 533803)</t>
  </si>
  <si>
    <t>ИП Рожок Никита Андреевич</t>
  </si>
  <si>
    <t>Голубчикова Татьяна Байтуровна (серия 7504 номер 185853)</t>
  </si>
  <si>
    <t>Сиунова Галина Николаевна (серия 7509 номер 494436)</t>
  </si>
  <si>
    <t>ИП Светляков Виталий Владимирович</t>
  </si>
  <si>
    <t>Гайдаш Павел Васильевич (серия 7504 номер 494052)</t>
  </si>
  <si>
    <t>Бугаева Таисия Владимировна (серия 7521 номер 768483)</t>
  </si>
  <si>
    <t>Яшукин Павел Сергеевич (серия 7525 номер 948709)</t>
  </si>
  <si>
    <t>Васюков Дмитрий Анатольевич (серия 7523 номер 082572)</t>
  </si>
  <si>
    <t>Измоденов Сергей Анатольевич (серия 7509 номер 583506)</t>
  </si>
  <si>
    <t>Старцева Злата Ильинична (серия 7520 номер 606695)</t>
  </si>
  <si>
    <t>Смирнов Геннадий Александрович (серия 7519 номер 359858)</t>
  </si>
  <si>
    <t>Закиров Асферт Сабитович (серия 7512 номер 026161)</t>
  </si>
  <si>
    <t>Ибронова Нозанин Мирожидиновна (серия 7520 номер 643484)</t>
  </si>
  <si>
    <t>Бородулина Екатерина Васильевна (серия 7503 номер 484626)</t>
  </si>
  <si>
    <t>Прокопьев Алексей Николаевич (серия 7512 номер 230552)</t>
  </si>
  <si>
    <t>Ханнанова Уркия Гарифовна (серия 7599 номер 178350)</t>
  </si>
  <si>
    <t>Никулкин Игорь Иванович (серия 7508 номер 297391)</t>
  </si>
  <si>
    <t>Хачатрян Марине Ашотовна</t>
  </si>
  <si>
    <t>Хаертдинова Лидия Гибадулловна (серия 7507 номер 091327)</t>
  </si>
  <si>
    <t>Баландина Галина Владимировна (серия 7510 номер 851210)</t>
  </si>
  <si>
    <t>ГОСТЕВ ЕВГЕНИЙ НИКОЛАЕВИЧ</t>
  </si>
  <si>
    <t>Астапенкова Оксана Александровна (серия 7518 номер 107633)</t>
  </si>
  <si>
    <t>Насыров Владислав Ансарович (серия 7524 номер 280811)</t>
  </si>
  <si>
    <t>Кокорева Елена Борисовна (серия 7514 номер 567218)</t>
  </si>
  <si>
    <t>Гафарова Накия Фархитдиновна (серия 7518 номер 093457)</t>
  </si>
  <si>
    <t>Колганова Татьяна Александровна (серия 7520 номер 651959)</t>
  </si>
  <si>
    <t>Давыдова Мария Андреевна  (серия 7509 номер 532131)</t>
  </si>
  <si>
    <t>ООО "НОВАТЭК-АЗК"</t>
  </si>
  <si>
    <t>Шикина Наталья Евгеньевна (серия 7524 номер 382862)</t>
  </si>
  <si>
    <t>Кардакова Ольга Васильевна (серия 7518 номер 280535)</t>
  </si>
  <si>
    <t>Куклина Евгения Сергеевна (серия 7518 номер 223795)</t>
  </si>
  <si>
    <t>Степанов Олег Владимирович (серия 7521 номер 691734)</t>
  </si>
  <si>
    <t>Рязанов Виталий Евгеньевич (серия 7522 номер 996731)</t>
  </si>
  <si>
    <t>Чарыев Алишер Шохратжанович</t>
  </si>
  <si>
    <t>Калайчиев Рафик Левантьевич (серия 6500 номер 318049)</t>
  </si>
  <si>
    <t>БЕКМУХАМБЕТОВА АЛЕНА КОНСТАНТИНОВНА (серия 7522 номер 934935)</t>
  </si>
  <si>
    <t>Власов Анатолий Николаевич (серия 7504 номер 224873)</t>
  </si>
  <si>
    <t>Васильева Дарья Федоровна (серия 7507 номер 188824)</t>
  </si>
  <si>
    <t>Пономарева Екатерина Александровна (серия 7523 номер 109688)</t>
  </si>
  <si>
    <t>Зубков Евгений Сергеевич (серия 7504 номер 366303)</t>
  </si>
  <si>
    <t>Гурьянов Михаил Николаевич (серия 7522 номер 992199)</t>
  </si>
  <si>
    <t>Федченко Никита Витальевич (серия 7521 номер 768512)</t>
  </si>
  <si>
    <t>ГБУЗ "Районная больница с. Октябрьское"</t>
  </si>
  <si>
    <t>Бердюгин Семен Владимирович (серия 7505 номер 823281)</t>
  </si>
  <si>
    <t>Яковлев Владислав Сергеевич (серия 7512 номер 209043)</t>
  </si>
  <si>
    <t>Петров Сергей Викторович (серия 75 15 номер 623087)</t>
  </si>
  <si>
    <t>Мезенцева Олеся Борисовна (серия 7511 номер 938657)</t>
  </si>
  <si>
    <t>Топинская  Юлия  Сергеевна  (серия 7520 номер 591514)</t>
  </si>
  <si>
    <t>Прокудин Дмитрий Викторович (серия 7523 номер 131532)</t>
  </si>
  <si>
    <t>Салаватов Альберт Гафурович (серия 3713 номер 527829)</t>
  </si>
  <si>
    <t>Угланов Сергей Валерьевич (серия 7520 номер 572872)</t>
  </si>
  <si>
    <t>Лёвин Александр Валентинович (серия 2223 номер 691248)</t>
  </si>
  <si>
    <t>ИП Приданникова Ольга Александровна</t>
  </si>
  <si>
    <t>Дик Галина Александровна (серия 7522 номер 917577)</t>
  </si>
  <si>
    <t>Мальнев Владислав Валерьевич (серия 7514 номер 606958)</t>
  </si>
  <si>
    <t>Косогов Александр Борисович (серия 7507 номер 054545)</t>
  </si>
  <si>
    <t>Бакин Владимир Юрьевич (серия 7516 номер 897417)</t>
  </si>
  <si>
    <t>Кулаков Михаил Анатольевич (серия 6504 номер 041597)</t>
  </si>
  <si>
    <t>Скоробогатова Валентина Григорьевна (серия 0400 номер 564755)</t>
  </si>
  <si>
    <t>Жекулина Кристина Вячеславовна (серия 7514 номер 621365)</t>
  </si>
  <si>
    <t>Зотов Александр Владимирович (серия 7505 номер 756000)</t>
  </si>
  <si>
    <t>Четвергов Николай Николаевич (серия 7522 номер 914147)</t>
  </si>
  <si>
    <t>Маслов  Сергей  Владимирович  (серия 7512 номер 002560)</t>
  </si>
  <si>
    <t>Устьянцев Денис Викторович (серия 7519 номер 479766)</t>
  </si>
  <si>
    <t>Трухова Дарья Николаевна (серия 7520 номер 605255)</t>
  </si>
  <si>
    <t>Богданов Илья Сергеевич (серия 7509 номер 537834)</t>
  </si>
  <si>
    <t>Соловаров Павел Михайлович (серия 7521 номер 775569)</t>
  </si>
  <si>
    <t>Коновалова Елена Витальевна (серия 7510 номер 753156)</t>
  </si>
  <si>
    <t>Султанов Ильдар Дениевич (серия 7512 номер 241735)</t>
  </si>
  <si>
    <t>Шакиров Альберт Рафаильевич (серия 7518 номер 299258)</t>
  </si>
  <si>
    <t>Ловчиков Антон Анатольевич (серия 7518 номер 065664)</t>
  </si>
  <si>
    <t>Андрианов Андрей Владимирович (серия 7504 номер 363578)</t>
  </si>
  <si>
    <t>Нестеренко Дмитрий Викторович (серия 7518 номер 076937)</t>
  </si>
  <si>
    <t>Угрюмов Александр Анатольевич (серия 7504 номер 281041)</t>
  </si>
  <si>
    <t>Луговых Светлана Николаевна (серия 6520 номер 044353)</t>
  </si>
  <si>
    <t>Мороз Валентина Аркадьевна (серия 7513 номер 312853)</t>
  </si>
  <si>
    <t>Муравьев  Александр Сергеевич (серия 7516 номер 834245)</t>
  </si>
  <si>
    <t>ЕРМОЛАЕВА ЕЛЕНА ЛЕОНИДОВНА (серия 7518 номер 211551)</t>
  </si>
  <si>
    <t>Феоктистов Александр Андреевич (серия 7512 номер 201875)</t>
  </si>
  <si>
    <t>Михайлин Валерий Никитович (серия 7521 номер 792062)</t>
  </si>
  <si>
    <t>Семыкин Павел Александрович (серия 7512 номер 118122)</t>
  </si>
  <si>
    <t>Махманазаров Ширинали Курбоналиевич (серия 7518 номер 162191)</t>
  </si>
  <si>
    <t>Сафронов Игорь Исакович (серия 7505 номер 735531)</t>
  </si>
  <si>
    <t>Вахрушева Тамара Георгиевна (серия 7503 номер 140199)</t>
  </si>
  <si>
    <t>Терехов  Андрей Сергеевич (серия 7505 номер 653713)</t>
  </si>
  <si>
    <t>Федорова Екатерина Геннадьевна (серия 7524 номер 322898)</t>
  </si>
  <si>
    <t>Пономарёва Мария Викторовна (серия 7523 номер 074783)</t>
  </si>
  <si>
    <t>Парамонова Евгения Анатольевна (серия 6524 номер 007158)</t>
  </si>
  <si>
    <t>Гамель Татьяна Ивановна (серия 7519 номер 503093)</t>
  </si>
  <si>
    <t>Поцелуев Вячеслав Германович (серия 7519 номер 485853)</t>
  </si>
  <si>
    <t>Заречнова Наталья Николаевна (серия 7515 номер 700799)</t>
  </si>
  <si>
    <t>Плутенко Николай Петрович (серия 7508 номер 367197)</t>
  </si>
  <si>
    <t>Баркеев Ренат Абдрашитович (серия 7512 номер 252139)</t>
  </si>
  <si>
    <t>Макаров Андрей Александрович (серия 7504 номер 590197)</t>
  </si>
  <si>
    <t>Домбровский Кирилл Александрович (серия 7502 номер 954613)</t>
  </si>
  <si>
    <t>Горюнова Ирина Анатольевна (серия 7508 номер 460794)</t>
  </si>
  <si>
    <t>Березин Дмитрий Николаевич (серия 7514 номер 577856)</t>
  </si>
  <si>
    <t>Аюпова Рауза Фаттаховна (серия 7514 номер 554604)</t>
  </si>
  <si>
    <t>Мусина Светлана Викторовна (серия 7508 номер 260418)</t>
  </si>
  <si>
    <t>Трофимова Маужида Шаймардановна (серия 6503 номер 610622)</t>
  </si>
  <si>
    <t>Копытов Егор Владимирович (серия 7513 номер 319186)</t>
  </si>
  <si>
    <t>Измоденова Анастасия Васильевна (серия 6511 номер 178984)</t>
  </si>
  <si>
    <t>Храмов Артём Викторович (серия 7522 номер 912184)</t>
  </si>
  <si>
    <t>ВАЛЕЕВА МАРГАРИТА ЮРЬЕВНА (серия 7524 номер 243076)</t>
  </si>
  <si>
    <t>Ширяева Юлия Вадимовна (серия 7513 номер 303735)</t>
  </si>
  <si>
    <t>Сафин Радмир Фиргатуллович  (серия 7510 номер 780150)</t>
  </si>
  <si>
    <t>Беспалов Алексей Владимирович (серия 7521 номер 727428)</t>
  </si>
  <si>
    <t>Теребенин Яков Иванович (серия 7518 номер 211919)</t>
  </si>
  <si>
    <t>ИП Крапивин Александр Васильевич</t>
  </si>
  <si>
    <t>Какаржинский Игорь Анатольевич (серия 7512 номер 197584)</t>
  </si>
  <si>
    <t>Сотникова Софья Олеговна (серия 4523 номер 643408)</t>
  </si>
  <si>
    <t>Рассоха Сергей Владимирович (серия 7512 номер 156562)</t>
  </si>
  <si>
    <t>Беспалова Светлана Анатольевна (серия 7522 номер 894861)</t>
  </si>
  <si>
    <t>Сабитова Владислава Владимировна (серия 4616 номер 101157)</t>
  </si>
  <si>
    <t>Казурова Татьяна Петровна (серия 7521 номер 742935)</t>
  </si>
  <si>
    <t>Бухарцева Елена Сергеевна (серия 6507 номер 022163)</t>
  </si>
  <si>
    <t>Веретенников Денис Юрьевич (серия 7504 номер 253197)</t>
  </si>
  <si>
    <t>Маковкина Ирина Ражаповна (серия 7504 номер 360562)</t>
  </si>
  <si>
    <t>Шаров Дмитрий Александрович (серия 7505 номер 861046)</t>
  </si>
  <si>
    <t>Безбородько Кирилл Анатольевич (серия 7505 номер 954537)</t>
  </si>
  <si>
    <t>Сазыкина Мария Евгеньевна (серия 7523 номер 149992)</t>
  </si>
  <si>
    <t>Кузина Лидия Ивановна (серия 7502 номер 862859)</t>
  </si>
  <si>
    <t>Спиридонова Анастасия  Петровна (серия 7523 номер 021890)</t>
  </si>
  <si>
    <t>ИП Морозов Олег Николаевич</t>
  </si>
  <si>
    <t>Мелихов Юрий Евгеньевич (серия 7523 номер 062317)</t>
  </si>
  <si>
    <t>Савчук Анна Викторовна (серия 1405 номер 725407)</t>
  </si>
  <si>
    <t>Клеймёнов Иван Александрович (серия 7519 номер 393618)</t>
  </si>
  <si>
    <t>Лабутина Лариса Николаевна (серия 7510 номер 849023)</t>
  </si>
  <si>
    <t>Стафеев Андрей Иванович</t>
  </si>
  <si>
    <t>ИП Шайдулин Равиль Гулямович</t>
  </si>
  <si>
    <t>Пехименко Галина Николаевна (серия 7508 номер 484615)</t>
  </si>
  <si>
    <t>Крупин Алексей Валерьевич (серия 7505 номер 793152)</t>
  </si>
  <si>
    <t>Хисматулина Гульнара Нуримановна (серия 7505 номер 622056)</t>
  </si>
  <si>
    <t>ИП Дойников Сергей Александрович</t>
  </si>
  <si>
    <t>Мещерякова Антонида Антоновна (серия 7512 номер 093743)</t>
  </si>
  <si>
    <t>Зайцева Елена Юрьевна</t>
  </si>
  <si>
    <t>Лезин Максим Сергеевич (серия 7509 номер 545391)</t>
  </si>
  <si>
    <t>Лещенко Олег Валерьевич (серия 6517 номер 502858)</t>
  </si>
  <si>
    <t>Гусев Андрей Александрович (серия 7512 номер 172728)</t>
  </si>
  <si>
    <t>Калямин Анатолий Иванович (серия 7517 номер 970344)</t>
  </si>
  <si>
    <t>Довженко Антон Олегович (серия 7509 номер 588942)</t>
  </si>
  <si>
    <t>Демин Иван Алексеевич (серия 7503 номер 650428)</t>
  </si>
  <si>
    <t>Денисов Артем Константинович (серия 7512 номер 242764)</t>
  </si>
  <si>
    <t>Хасанова Ирина Юрьевна (серия 7522 номер 845860)</t>
  </si>
  <si>
    <t>Печенкина Маргарита Алексеевна (серия 7521 номер 788172)</t>
  </si>
  <si>
    <t>Никитин Антон Владимирович (серия 6511 номер 175549)</t>
  </si>
  <si>
    <t>Кочеткова Елена Олеговна  (серия 7524 номер 372126)</t>
  </si>
  <si>
    <t>Апсатаров Роман Галимович (серия 7514 номер 610983)</t>
  </si>
  <si>
    <t>Рязанова  Татьяна Сергеевна (серия 7520 номер 554138)</t>
  </si>
  <si>
    <t>Щербаков Андрей Сергеевич (серия 7523 номер 049092)</t>
  </si>
  <si>
    <t>Дмитриевский  Дмитрий Владимирович (серия 6524 номер 294733)</t>
  </si>
  <si>
    <t>ООО "БК «ВЫСОТА»"</t>
  </si>
  <si>
    <t>Крошилова Елена Вячеславовна (серия 7507 номер 153407)</t>
  </si>
  <si>
    <t>Валишина Ольга Юрьевна (серия 7514 номер 517338)</t>
  </si>
  <si>
    <t>Спицына Ольга Викторовна (серия 7512 номер 065178)</t>
  </si>
  <si>
    <t>Зимулькин Евгений Александрович (серия 75 13 номер 298578)</t>
  </si>
  <si>
    <t>Рябинин Вячеслав Игоревич (серия 7522 номер 943735)</t>
  </si>
  <si>
    <t>Зацепин Александр Сергеевич (серия 7524 номер 292010)</t>
  </si>
  <si>
    <t>ИП Гиске Эрнест Евгеньевич</t>
  </si>
  <si>
    <t>Подшивалин Алексей Вячеславович (серия 7504 номер 294621)</t>
  </si>
  <si>
    <t>Трифонов Владимир Викторович (серия 7522 номер 849153)</t>
  </si>
  <si>
    <t>Иванова Ольга Мирчевна (серия 7513 номер 282059)</t>
  </si>
  <si>
    <t>Соболева Альбина Ибраевна (серия 7512 номер 255139)</t>
  </si>
  <si>
    <t>Сотникова  Светлана Сергеевна (серия 7516 номер 846879)</t>
  </si>
  <si>
    <t>Муниципальное казенное учреждение "Управление гражданской защиты Коркинского муниципального округа""</t>
  </si>
  <si>
    <t>Целовальников Александр Александрович (серия 7503 номер 516055)</t>
  </si>
  <si>
    <t>Покровская Светлана Викторовна (серия 7519 номер 488180)</t>
  </si>
  <si>
    <t>Бекмурзаева Еркинай Негматовна (серия 7515 номер 624459)</t>
  </si>
  <si>
    <t>Ганиева Райля  Гиндулловна (серия 7502 номер 856770)</t>
  </si>
  <si>
    <t>Окороков Андрей Викторович (серия 7518 номер 177696)</t>
  </si>
  <si>
    <t>Кильдюшкин Юрий Сергеевич (серия 7505 номер 634167)</t>
  </si>
  <si>
    <t>Багимова  Наталья  Владимировна  (серия 7510 номер 739175)</t>
  </si>
  <si>
    <t>Матинян Вачик Арамайисович (серия 7519 номер 410666)</t>
  </si>
  <si>
    <t>ООО НПО "СИСТЕМА"</t>
  </si>
  <si>
    <t>Мельников Алексей Владиславович (серия 7521 номер 754942)</t>
  </si>
  <si>
    <t>Гафуров Амир Мавлютдинович (серия 7518 номер 231204)</t>
  </si>
  <si>
    <t>Бикбулатова Наталья Аркадьевна (серия 7523 номер 094298)</t>
  </si>
  <si>
    <t>Сучков Павел Александрович (серия 7503 номер 898693)</t>
  </si>
  <si>
    <t>ИП Ганиев Андрей Владимирович</t>
  </si>
  <si>
    <t>Боровков Андрей Васильевич (серия 7508 номер 247074)</t>
  </si>
  <si>
    <t>ООО "КСБ Крым"</t>
  </si>
  <si>
    <t>Шукис Евгений Игоревич (серия 2505 номер 568316)</t>
  </si>
  <si>
    <t>Лепшин Алексей Николаевич (серия 7504 номер 308085)</t>
  </si>
  <si>
    <t>Валеев Денис Наилевич (серия 7512 номер 046753)</t>
  </si>
  <si>
    <t>Маниченко Андрей Александрович (серия 7502 номер 701336)</t>
  </si>
  <si>
    <t>Елена Вишнякова Владимировна</t>
  </si>
  <si>
    <t>Сурков Сергей Николаевич (серия 7519 номер 423939)</t>
  </si>
  <si>
    <t>Баркар Андрей Дмитриевич (серия 7524 номер 265983)</t>
  </si>
  <si>
    <t>Зубченко Оксана Владимировна (серия 7515 номер 773717)</t>
  </si>
  <si>
    <t>Худалей Данил Анатольевич (серия 7521 номер 683838)</t>
  </si>
  <si>
    <t>Васильев Евгений  Иванович (серия 7518 номер 119268)</t>
  </si>
  <si>
    <t>Сапожников Владимир Владимирович (серия 9015 номер 171744)</t>
  </si>
  <si>
    <t>Зырянова Людмила  Петровна (серия 7521 номер 746340)</t>
  </si>
  <si>
    <t>Соловьева Ирина Петровна (серия 7500 номер 443987)</t>
  </si>
  <si>
    <t>Макаренко Артём Сергеевич (серия 7514 номер 559668)</t>
  </si>
  <si>
    <t>Малишевская Ольга Евгеньевна</t>
  </si>
  <si>
    <t>ИП Степанов Александр Андреевич</t>
  </si>
  <si>
    <t>ИП Домнина Ирина Геннадьевна</t>
  </si>
  <si>
    <t>Шапранова Наталья Юрьевна (серия 7519 номер 406647)</t>
  </si>
  <si>
    <t>Шапоренко Анастасия Олеговна (серия 7504 номер 366110)</t>
  </si>
  <si>
    <t>Хисматуллин Артур Мухарамович (серия 7514 номер 592181)</t>
  </si>
  <si>
    <t>Егоров Дмитрий Сергеевич (серия 7512 номер 210221)</t>
  </si>
  <si>
    <t>МБУ "Администрация Половинского сельского поселения Увельского муниципального района Челябинской области"</t>
  </si>
  <si>
    <t>Грачева Анастасия Юрьевна (серия 7514 номер 518594)</t>
  </si>
  <si>
    <t>Савельева Екатерина Евгеньевна (серия 7515 номер 644959)</t>
  </si>
  <si>
    <t>Шарипова Лариса Хасановна (серия 7413 номер 850042)</t>
  </si>
  <si>
    <t>Кених Дарья Викторовна (серия 7520 номер 534386)</t>
  </si>
  <si>
    <t>Котков Данил Михайлович (серия 7524 номер 339664)</t>
  </si>
  <si>
    <t>Степанов Вадим Николаевич (серия 7515 номер 746644)</t>
  </si>
  <si>
    <t>Долматов Дмитрий Александрович (серия 5321 номер 169939)</t>
  </si>
  <si>
    <t>Васильева Кристина Александровна (серия 7509 номер 546353)</t>
  </si>
  <si>
    <t>Бучин Виктор Анатольевич (серия 7504 номер 264293)</t>
  </si>
  <si>
    <t>Курышкин Андрей Александрович (серия 7503 номер 413290)</t>
  </si>
  <si>
    <t>Мулюкова Алина Денисовна (серия 7523 номер 194941)</t>
  </si>
  <si>
    <t>Шантарин Евгений  Викторович (серия 7518 номер 296095)</t>
  </si>
  <si>
    <t>Перепелкин Александр Васильевич (серия 7508 номер 240487)</t>
  </si>
  <si>
    <t>Нещерецкий Кирилл Юрьевич (серия 7509 номер 681428)</t>
  </si>
  <si>
    <t>Фортун Александр Сергеевич (серия 7523 номер 196603)</t>
  </si>
  <si>
    <t>ООО  «Урал-Сервис-Групп»</t>
  </si>
  <si>
    <t>Гажа Наталья Владимировна (серия 7524 номер 203262)</t>
  </si>
  <si>
    <t>Кравцов Артур Игорьевич (серия 7509 номер 490453)</t>
  </si>
  <si>
    <t>ИП Головин Сергей Викторович</t>
  </si>
  <si>
    <t>Чекалина Анна Анатольевна (серия 7509 номер 611903)</t>
  </si>
  <si>
    <t>Зейналов Элияр Рамизович (серия 7511 номер 997666)</t>
  </si>
  <si>
    <t>Грушецкая Лина Вильевна (серия 7507 номер 045232)</t>
  </si>
  <si>
    <t>Дученко Василий Иванович (серия 7504 номер 364576)</t>
  </si>
  <si>
    <t>Цветников Михаил Юрьевич (серия 7524 номер 231334)</t>
  </si>
  <si>
    <t>Муниров Юрий Варисович (серия 7512 номер 150226)</t>
  </si>
  <si>
    <t>Михайлова Рушания Ражаповна (серия 7509 номер 653733)</t>
  </si>
  <si>
    <t>Хлызов Владимир  Александрович (серия 7504 номер 263805)</t>
  </si>
  <si>
    <t>Фалалеева Ольга Николаевна (серия 7510 номер 862329)</t>
  </si>
  <si>
    <t>Темирбаева Алия Мухарамовна (серия 7518 номер 185406)</t>
  </si>
  <si>
    <t>Фирсов Петр Анатольевич (серия 7518 номер 141909)</t>
  </si>
  <si>
    <t>Истомина Алена Игоревна (серия 7518 номер 127638)</t>
  </si>
  <si>
    <t>Тихонов Владимир Анатольевич (серия 7510 номер 794601)</t>
  </si>
  <si>
    <t>Ташходжаев Сарвар  Анварович (серия 7521 номер 817806)</t>
  </si>
  <si>
    <t>Сагдатова Анастасия Владимировна (серия 8019 номер 967939)</t>
  </si>
  <si>
    <t>Бобин Константин Георгиевич (серия 7512 номер 130306)</t>
  </si>
  <si>
    <t>Салимова Юлия Родионовна (серия 7507 номер 195789)</t>
  </si>
  <si>
    <t>Чашина Софья Андреевна (серия 7523 номер 102563)</t>
  </si>
  <si>
    <t>Мухаметзянов Рашид Маулитович (серия 7516 номер 802683)</t>
  </si>
  <si>
    <t>Кинева Валерия Леонидовна (серия 7508 номер 381063)</t>
  </si>
  <si>
    <t>Пудов  Иван  Николаевич  (серия 7524 номер 243949)</t>
  </si>
  <si>
    <t>Зарицкая  Ирина Геннадьевна (серия 7512 номер 253644)</t>
  </si>
  <si>
    <t>Хуторной Михаил Михайлович (серия 5308 номер 726798)</t>
  </si>
  <si>
    <t>Гусева Екатерина Вячеславовна (серия 7512 номер 121214)</t>
  </si>
  <si>
    <t>Чернова Кристина Игоревна (серия 7517 номер 996930)</t>
  </si>
  <si>
    <t>Темников Степан Александрович (серия 7507 номер 115328)</t>
  </si>
  <si>
    <t>Зайнетдинова Регина Тимуровна (серия 7522 номер 947002)</t>
  </si>
  <si>
    <t>Климова Ирина Маратовна (серия 6512 номер 512579)</t>
  </si>
  <si>
    <t>Ахметжанова Наталья  Валерьевна (серия 7509 номер 559952)</t>
  </si>
  <si>
    <t>Сафина Вероника Рамильевна (серия 7507 номер 143886)</t>
  </si>
  <si>
    <t>Малькевич Сергей Александрович (серия 7500 номер 816826)</t>
  </si>
  <si>
    <t>Касымова Елена Наиловна (серия 7505 номер 846564)</t>
  </si>
  <si>
    <t>РОДИНА ИРИНА МИХАЙЛОВНА (серия 7523 номер 121213)</t>
  </si>
  <si>
    <t>Волков Иван Иванович (серия 9408 номер 992521)</t>
  </si>
  <si>
    <t>Гладких Алексей Сергеевич (серия 7516 номер 790885)</t>
  </si>
  <si>
    <t>Нурутдинов Рамазан Зайнагебитдинович (серия 7504 номер 566142)</t>
  </si>
  <si>
    <t>Агарков Матвей Игоревич (серия 7524 номер 240149)</t>
  </si>
  <si>
    <t>Устинова Елена Вячеславовна (серия 7508 номер 319156)</t>
  </si>
  <si>
    <t>Горшков Алексей Валерьевич (серия 3718 номер 770485)</t>
  </si>
  <si>
    <t>Нигматов Мидхат Миниахметович (серия 8005 номер 009187)</t>
  </si>
  <si>
    <t>Мукменова Наталья Рашитовна (серия 7520 номер 512044)</t>
  </si>
  <si>
    <t>Казанцева Анастасия Петровна (серия 7507 номер 095472)</t>
  </si>
  <si>
    <t>Котова Светлана Сергеевна (серия 7507 номер 145833)</t>
  </si>
  <si>
    <t>Кузнецова Ирина Сергеевна (серия 7512 номер 139064)</t>
  </si>
  <si>
    <t>Ширитон Валентина Владимировна  (серия 7516 номер 924508)</t>
  </si>
  <si>
    <t>Соколовский Сергей Алексеевич (серия 7513 номер 280356)</t>
  </si>
  <si>
    <t>Шалагинова Анастасия Александровна (серия 7508 номер 395105)</t>
  </si>
  <si>
    <t>Новокшонова Елена Ивановна (серия 7505 номер 910426)</t>
  </si>
  <si>
    <t>Галимов Руслан Рамазанович (серия 7519 номер 380542)</t>
  </si>
  <si>
    <t>Замятина Татьяна Николаевна (серия 7523 номер 102692)</t>
  </si>
  <si>
    <t>Посягин Дмитрий Николаевич (серия 7504 номер 095966)</t>
  </si>
  <si>
    <t>Волкова Галина Михайловна (серия 7503 номер 761974)</t>
  </si>
  <si>
    <t>Чеченихин Леонид Николаевич (серия 7520 номер 591192)</t>
  </si>
  <si>
    <t>Давтян Мариам Ашотовна (серия 7507 номер 209040)</t>
  </si>
  <si>
    <t>Каримов Алгис Данилович (серия 7512 номер 042671)</t>
  </si>
  <si>
    <t>Рябова Елена Сергеевна (серия 7515 номер 733527)</t>
  </si>
  <si>
    <t>Скребкова Светлана Александровна (серия 7520 номер 631571)</t>
  </si>
  <si>
    <t>Галеева Юлия Ягафаровна (серия 7514 номер 444612)</t>
  </si>
  <si>
    <t>Балтрушевич Зинаида Александровна (серия 7503 номер 339067)</t>
  </si>
  <si>
    <t>Звонарев Георгий Сергеевич (серия 7518 номер 077758)</t>
  </si>
  <si>
    <t>Павлова Валентина Валерьевна (серия 7524 номер 282021)</t>
  </si>
  <si>
    <t>Печурина Марина Николаевна (серия 7505 номер 773039)</t>
  </si>
  <si>
    <t>Заикина Ольга Владимировна (серия 7505 номер 893964)</t>
  </si>
  <si>
    <t>Жиганшина Диана Робертовна (серия 7521 номер 799199)</t>
  </si>
  <si>
    <t>ООО "Амиго-Медиа"</t>
  </si>
  <si>
    <t>Карпинчик Иван Игоревич (серия 7513 номер 415920)</t>
  </si>
  <si>
    <t>Ермолаев Александр  Сергеевич (серия 7504 номер 527555)</t>
  </si>
  <si>
    <t>Калякин Дмитрий Александрович (серия 7520 номер 626547)</t>
  </si>
  <si>
    <t>Величко Александр Сергеевич (серия 7518 номер 044221)</t>
  </si>
  <si>
    <t>Камерлохер Наталья Александровна (серия 7503 номер 619696)</t>
  </si>
  <si>
    <t>Чащина Ольга Николаевна</t>
  </si>
  <si>
    <t>Чудинова Евгения Юрьевна (серия 7505 номер 722572)</t>
  </si>
  <si>
    <t>ООО "Рост"</t>
  </si>
  <si>
    <t>Кузьменко Сергей Иванович (серия 7504 номер 436044)</t>
  </si>
  <si>
    <t>Юркин Денис Александрович (серия 7520 номер 577256)</t>
  </si>
  <si>
    <t>Гутковский Александр Генрихович (серия 7524 номер 372356)</t>
  </si>
  <si>
    <t>Гильманова Эльвира Халитовна (серия 7522 номер 854043)</t>
  </si>
  <si>
    <t>Парфенова Анна Игоревна (серия 7524 номер 216896)</t>
  </si>
  <si>
    <t>ООО "МалМех"</t>
  </si>
  <si>
    <t>Титова Елена  Николаевна (серия 7516 номер 847179)</t>
  </si>
  <si>
    <t>Темников Павел Валерьевич (серия 7503 номер 023096)</t>
  </si>
  <si>
    <t>Попов Анатолий Викторович (серия 7521 номер 708419)</t>
  </si>
  <si>
    <t>Рогозин Артем Валерьевич (серия 7523 номер 178980)</t>
  </si>
  <si>
    <t>Созыкина Ксения Владимировна (серия 7515 номер 626289)</t>
  </si>
  <si>
    <t>Пичугова Валентина Владимировна (серия 7508 номер 314705)</t>
  </si>
  <si>
    <t>Орлов Виктор Андреевич (серия 7508 номер 470584)</t>
  </si>
  <si>
    <t>Зарубина Людмила Анатольевна (серия 7515 номер 771082)</t>
  </si>
  <si>
    <t>Иванникова Екатерина Владимировна (серия 7513 номер 339305)</t>
  </si>
  <si>
    <t>Лапаев Игорь Николаевич (серия 3922 номер 713179)</t>
  </si>
  <si>
    <t>Швалев Вадим Васильевич (серия 7519 номер 453000)</t>
  </si>
  <si>
    <t>Кримнус Вадим Константинович (серия 7518 номер 168574)</t>
  </si>
  <si>
    <t>Чесноков Алексей Геннадьевич (серия 7522 номер 942246)</t>
  </si>
  <si>
    <t>Резнюкова Ирина Борисовна (серия 7513 номер 402886)</t>
  </si>
  <si>
    <t>Бойкобилов Бунёд Уралович (серия FA номер 4518282)</t>
  </si>
  <si>
    <t>Корабельникова Татьяна Владимировна (серия 7509 номер 701349)</t>
  </si>
  <si>
    <t>Шаймухаметова Алина Ильмировна (серия 7519 номер 455958)</t>
  </si>
  <si>
    <t>Сабуров Андрей Александрович (серия 7503 номер 911766)</t>
  </si>
  <si>
    <t>Фитисова Татьяна  Анатольевна  (серия 7519 номер 376498)</t>
  </si>
  <si>
    <t>Голбан Анастасия Петровна (серия 7511 номер 928086)</t>
  </si>
  <si>
    <t>Бебик Дмитрий Васильевич (серия 7524 номер 326395)</t>
  </si>
  <si>
    <t>Григорьева Дарья Александровна (серия 7516 номер 898015)</t>
  </si>
  <si>
    <t>Чукой Ольга Владимировна (серия 7524 номер 390355)</t>
  </si>
  <si>
    <t>Шунайлов Олег Иванович (серия 7508 номер 398947)</t>
  </si>
  <si>
    <t>Биккинин Евгений Русланович (серия 7523 номер 195886)</t>
  </si>
  <si>
    <t>Павлюкевич Станислав Николаевич (серия 7513 номер 370203)</t>
  </si>
  <si>
    <t>Копакин Алексей Алексеевич (серия 7507 номер 042467)</t>
  </si>
  <si>
    <t>Резаева Ольга Валентиновна (серия 7518 номер 165499)</t>
  </si>
  <si>
    <t>Давыденко Андрей Александрович (серия 7524 номер 259673)</t>
  </si>
  <si>
    <t>Богатынский Сергей Сергеевич (серия 7518 номер 075077)</t>
  </si>
  <si>
    <t>ИП Саидов Илхомджон Табаралиевич</t>
  </si>
  <si>
    <t>Анфалов Даниил Александрович (серия 7521 номер 755661)</t>
  </si>
  <si>
    <t>Тельминов Денис Владимирович (серия 7508 номер 356205)</t>
  </si>
  <si>
    <t>Гилязов Артур Римович (серия 7512 номер 242038)</t>
  </si>
  <si>
    <t>Моисеева Дарья Александровна</t>
  </si>
  <si>
    <t>ИП Джой Дарья Викторовна</t>
  </si>
  <si>
    <t>Тимургалеева Найля Халиловна (серия 7510 номер 886108)</t>
  </si>
  <si>
    <t>ШОРНИКОВА ЕЛЕНА ВЛАДИМИРОВНА (серия 7522 номер 948158)</t>
  </si>
  <si>
    <t>Артемов Никита Андреевич (серия 7518 номер 079236)</t>
  </si>
  <si>
    <t>Филонец Александр  Викторович (серия 7518 номер 024250)</t>
  </si>
  <si>
    <t>Ильгам Идрисов</t>
  </si>
  <si>
    <t>Генрихс Денис Иванович (серия 7512 номер 136364)</t>
  </si>
  <si>
    <t>Спиваков Виктор Иванович (серия 7909 номер 564130)</t>
  </si>
  <si>
    <t>Литвин Александр Валерьевич (серия 7513 номер 350885)</t>
  </si>
  <si>
    <t>Дорофеев Максим Владиславович (серия 7513 номер 382742)</t>
  </si>
  <si>
    <t>Согрин Сергей Александрович (серия 7523 номер 083074)</t>
  </si>
  <si>
    <t>Дербенева Надежда Петровна (серия 7500 номер 933689)</t>
  </si>
  <si>
    <t>Карюкин Сергей Борисович (серия 7506 номер 033891)</t>
  </si>
  <si>
    <t>Рейх Ирина Александровна (серия 7504 номер 386728)</t>
  </si>
  <si>
    <t>Беспалова Екатерина Александровна (серия 7519 номер 381829)</t>
  </si>
  <si>
    <t>Тимирбаев Рифат Амарбекович (серия 7517 номер 953907)</t>
  </si>
  <si>
    <t>Маннанов  Динар  Асгатович  (серия 8011 номер 424467)</t>
  </si>
  <si>
    <t>Бозоров Имомали Рахмоналиевич (серия 7521 номер 741354)</t>
  </si>
  <si>
    <t>Григан Александр Андреевич (серия 7512 номер 043595)</t>
  </si>
  <si>
    <t>Фролова Наталья Владимировна (серия 7518 номер 075889)</t>
  </si>
  <si>
    <t>Иванцов Павел Юрьевич (серия 7504 номер 500452)</t>
  </si>
  <si>
    <t>Ганджалиев Эльдар Мустаджабович (серия 7523 номер 060862)</t>
  </si>
  <si>
    <t>Шишаев Павел Геннадьевич (серия 7521 номер 807555)</t>
  </si>
  <si>
    <t>Исупов Вадим Кунанбаевич (серия 7508 номер 298559)</t>
  </si>
  <si>
    <t>Калошин Юрий Владимирович (серия 7502 номер 501966)</t>
  </si>
  <si>
    <t>Кокорина Любовь Васильевна (серия 7500 номер 486279)</t>
  </si>
  <si>
    <t>Зяблицев Евгений Васильевич (серия 7508 номер 243256)</t>
  </si>
  <si>
    <t>Батрашова Валентина Валерьевна (серия 7509 номер 495183)</t>
  </si>
  <si>
    <t>Шунтова Наталья Викторовна (серия 7523 номер 161345)</t>
  </si>
  <si>
    <t>Администрация Свободненского сельского поселения</t>
  </si>
  <si>
    <t>Гейнц Татьяна Борисовна (серия 7502 номер 895218)</t>
  </si>
  <si>
    <t>ИП Лаврик Елена Валерьевна</t>
  </si>
  <si>
    <t>Закиров Зафарджон Закиржонович (серия 7521 номер 768013)</t>
  </si>
  <si>
    <t>ИП Ишимов Николай Мартемьянович</t>
  </si>
  <si>
    <t>Алексеев Алексей Евгеньевич (серия 4521 номер 228732)</t>
  </si>
  <si>
    <t>Попова Наталья Александровна (серия 7521 номер 809014)</t>
  </si>
  <si>
    <t>АО "ТД "Перекресток"</t>
  </si>
  <si>
    <t>Щичко Александра Сергеевна (серия 7513 номер 397962)</t>
  </si>
  <si>
    <t>Ярушин Сергей  Андреевич (серия 7509 номер 508935)</t>
  </si>
  <si>
    <t>Малышев Александр Анатольевич (серия 7510 номер 850567)</t>
  </si>
  <si>
    <t>Шамсутдинова Анфиса Искандаровна (серия 7512 номер 149620)</t>
  </si>
  <si>
    <t>Шангина Оксана Юрьевна (серия 7515 номер 679844)</t>
  </si>
  <si>
    <t>Хужин Иршат Маратович (серия 7521 номер 701850)</t>
  </si>
  <si>
    <t>Воробьёва Айнура Талгатовна (серия 7514 номер 552759)</t>
  </si>
  <si>
    <t>ИП Масленников Дмитрий Михайлович</t>
  </si>
  <si>
    <t>Левина Нина Геннадьевна (серия 7503 номер 374637)</t>
  </si>
  <si>
    <t>Гречухин Антон Михайлович (серия 7512 номер 074667)</t>
  </si>
  <si>
    <t>Сырцева Людмила  Сергеевна  (серия 7508 номер 486930)</t>
  </si>
  <si>
    <t>Хабибуллин Азамат Газизович (серия 8012 номер 642514)</t>
  </si>
  <si>
    <t>Коптелов Алексей Сергеевич (серия 7513 номер 430747)</t>
  </si>
  <si>
    <t>Новоселова Анна Сергеевна (серия 7524 номер 227415)</t>
  </si>
  <si>
    <t>Дятлова Юлия Анатольевна (серия 7520 номер 604571)</t>
  </si>
  <si>
    <t>Фаткуллина Фания Мухаррамовна (серия 7502 номер 476739)</t>
  </si>
  <si>
    <t>Ершова Светлана Николаевна (серия 7508 номер 390070)</t>
  </si>
  <si>
    <t>Петров Валерий Александрович (серия 7512 номер 239235)</t>
  </si>
  <si>
    <t>Щелканогов Евгений Иванович (серия 7503 номер 468035)</t>
  </si>
  <si>
    <t>Закирянов Денис Курмангалиевич (серия 7524 номер 162154)</t>
  </si>
  <si>
    <t>Луговская Валентина Александровна (серия 7501 номер 056397)</t>
  </si>
  <si>
    <t>Бородина Людмила Борисовна (серия 7505 номер 660381)</t>
  </si>
  <si>
    <t>Бенешева Лидия Борисовна (серия 7500 номер 620836)</t>
  </si>
  <si>
    <t>ИП Кульчеева Ксения Михайловна</t>
  </si>
  <si>
    <t>Царапкин Дмитрий Геннадьевич (серия 7513 номер 371276)</t>
  </si>
  <si>
    <t>Лавров Виктор Геннадьевич (серия 7512 номер 012335)</t>
  </si>
  <si>
    <t>Филатов Иван Николаевич (серия 7505 номер 929548)</t>
  </si>
  <si>
    <t>Регель  Олеся Николаевна (серия 7524 номер 308423)</t>
  </si>
  <si>
    <t>Блажко Наталья Владимировна (серия 7519 номер 453434)</t>
  </si>
  <si>
    <t>Шаповалов  Сергей  Сергеевич  (серия 7514 номер 557935)</t>
  </si>
  <si>
    <t>Демидкин Вячеслав Николаевич (серия 7500 номер 349917)</t>
  </si>
  <si>
    <t>Сбродов Юрий Сергеевич (серия 3701 номер 263069)</t>
  </si>
  <si>
    <t>Усольцев Алексей Анатольевич (серия 7512 номер 319176)</t>
  </si>
  <si>
    <t>Кочеткова Юлия Валерьевна (серия 7508 номер 374704)</t>
  </si>
  <si>
    <t>Телегина Валентина Алексеевна (серия 7505 номер 660678)</t>
  </si>
  <si>
    <t>МКУ "Администрация Верхнеуральского городского поселения"</t>
  </si>
  <si>
    <t>Рябенко Наталья Игоревна (серия 6519 номер 983628)</t>
  </si>
  <si>
    <t>Саргаскаев Ерлан Булатович (серия 7516 номер 920191)</t>
  </si>
  <si>
    <t>Пыжьянов Иван Владимирович</t>
  </si>
  <si>
    <t>Томин Андрей Анатольевич (серия 7520 номер 538784)</t>
  </si>
  <si>
    <t>Жаббарова Маргарита Жаудатовна (серия 7512 номер 086612)</t>
  </si>
  <si>
    <t>Еретнов Антон Олегович (серия 7520 номер 531979)</t>
  </si>
  <si>
    <t>ИП Афонина Надежда Владимировна</t>
  </si>
  <si>
    <t>Мальцева Екатерина Андреевна (серия 7508 номер 252203)</t>
  </si>
  <si>
    <t>ИП Глава КФХ Сабитов  Равиль Муратович</t>
  </si>
  <si>
    <t>Ибрагимов Виталий Насибуллович (серия 7521 номер 715775)</t>
  </si>
  <si>
    <t>Ибрагимов Альберт Юрьевич (серия 7504 номер 589364)</t>
  </si>
  <si>
    <t>Головаш Сергей Николаевич (серия 7523 номер 143770)</t>
  </si>
  <si>
    <t>Гараев Абид Аллахвердиевич (серия 7518 номер 221620)</t>
  </si>
  <si>
    <t>Топорова Гульнара Ансаровна (серия 7514 номер 514138)</t>
  </si>
  <si>
    <t>Аубакиров Салих Рафикович (серия 8001 номер 340869)</t>
  </si>
  <si>
    <t>Суздальцева Ирина Геннадьевна (серия 7512 номер 246201)</t>
  </si>
  <si>
    <t>Ягудина Рита Виловна (серия 7519 номер 415933)</t>
  </si>
  <si>
    <t>Исламов Данил Рафильевич (серия 6509 номер 788760)</t>
  </si>
  <si>
    <t>Задорин Евгений Александрович (серия 7524 номер 499025)</t>
  </si>
  <si>
    <t>Ювченко Нина  Ивановна  (серия 7598 номер 103950)</t>
  </si>
  <si>
    <t>ИП Тихонов Юрий Юрьевич</t>
  </si>
  <si>
    <t>Бондарюк Андрей Анатольевич (серия 7507 номер 077942)</t>
  </si>
  <si>
    <t>Машковцева Светлана Николаевна (серия 7509 номер 648793)</t>
  </si>
  <si>
    <t>Запускалова Татьяна Геннадьевна (серия 7518 номер 138019)</t>
  </si>
  <si>
    <t>Пивоварчук Олег Николаевич (серия 7518 номер 096495)</t>
  </si>
  <si>
    <t>Коротаев Сергей  Андреевич (серия 6504 номер 467406)</t>
  </si>
  <si>
    <t>Шахоткина Олеся Владимировна (серия 7510 номер 792642)</t>
  </si>
  <si>
    <t>ООО "Гиперсеть"</t>
  </si>
  <si>
    <t>Ульянов Борис Владимирович (серия 7514 номер 481330)</t>
  </si>
  <si>
    <t>Общество с ограниченной ответственностью "Жилсервис № 3"</t>
  </si>
  <si>
    <t>Ежков Сергей Александрович (серия 7505 номер 981499)</t>
  </si>
  <si>
    <t>Брагин Андрей Николаевич (серия 7507 номер 166174)</t>
  </si>
  <si>
    <t>Юсупова Юлия Сибагатулловна (серия 7525 номер 440267)</t>
  </si>
  <si>
    <t>Рахматулин Игорь Иванович (серия 7520 номер 562891)</t>
  </si>
  <si>
    <t>ООО "Специализированный застройщик Компания "ФинПромСтрой"</t>
  </si>
  <si>
    <t>Айбулатов  Руслан  Закванович  (серия 6518 номер 846380)</t>
  </si>
  <si>
    <t>Таранов Николай Юрьевич (серия 7507 номер 187682)</t>
  </si>
  <si>
    <t>Косогорова Эльзира Рашидовна  (серия 7518 номер 103651)</t>
  </si>
  <si>
    <t>Недорезов Дмитрий Владимирович (серия 7504 номер 344605)</t>
  </si>
  <si>
    <t>Хакимова Рамиля  Искандаровна  (серия 7524 номер 326773)</t>
  </si>
  <si>
    <t>Бутов Виктор Иванович (серия 7515 номер 734206)</t>
  </si>
  <si>
    <t>Цепилов Сергей Михайлович (серия 7515 номер 659196)</t>
  </si>
  <si>
    <t>НУРМУХАМЕТОВ ДАНИИЛ АРТУРОВИЧ (серия 7519 номер 467619)</t>
  </si>
  <si>
    <t>Чудинова Татьяна Дмитриевна (серия 69 02 номер 461420)</t>
  </si>
  <si>
    <t>Ширенгов Артем Вячеславович (серия 7512 номер 173876)</t>
  </si>
  <si>
    <t>ИП Гарагашев Самир Рахим-оглы</t>
  </si>
  <si>
    <t>Васильева Наталья Михайловна (серия 7513 номер 353597)</t>
  </si>
  <si>
    <t>Косолапова екатерина сергеевна (серия 7507 номер 199924)</t>
  </si>
  <si>
    <t>ООО "Общество с ограниченной ответственностью  Специализированный застройщик  «Эристави-Троицк»"</t>
  </si>
  <si>
    <t>Крыгин Андрей Константинович (серия 7524 номер 258045)</t>
  </si>
  <si>
    <t>Орунбаев Тынчтык Сатылганович (серия 7524 номер 338382)</t>
  </si>
  <si>
    <t>Кирпичникова Анфиса Салимьяновна (серия 7517 номер 997936)</t>
  </si>
  <si>
    <t>ООО "Нефтегазстрой"</t>
  </si>
  <si>
    <t>Сотникова Оксана  Георгиевна (серия 7515 номер 710811)</t>
  </si>
  <si>
    <t>Корлыханов Александр Александрович (серия 7505 номер 671435)</t>
  </si>
  <si>
    <t>МУП "МКЦ"</t>
  </si>
  <si>
    <t>Насретдинова Виктория Марсовна (серия 7518 номер 151042)</t>
  </si>
  <si>
    <t>Альмухаметов Элиф Сабирьянович (серия 7516 номер 814337)</t>
  </si>
  <si>
    <t>Хадиулин Радик Рафикович (серия 7508 номер 427835)</t>
  </si>
  <si>
    <t>Кочева Анна  Павловна (серия 7502 номер 672118)</t>
  </si>
  <si>
    <t>Заика Елена Ивановна (серия 7514 номер 499642)</t>
  </si>
  <si>
    <t>Неуймина Любовь Михайловна (серия 7522 номер 891951)</t>
  </si>
  <si>
    <t>Пигалов Евгений Евгеньевич (серия 7509 номер 578660)</t>
  </si>
  <si>
    <t>Никитина Ирина Евгеньевна (серия 7524 номер 210348)</t>
  </si>
  <si>
    <t>ГБУЗ "Областная больница г. Троицк"</t>
  </si>
  <si>
    <t>Зайцева Анжела Сергеевна (серия 7508 номер 456807)</t>
  </si>
  <si>
    <t>Горбузов  Александр  Александрович (серия 7504 номер 612564)</t>
  </si>
  <si>
    <t>Мачулянская Елена Леонидовна (серия 7508 номер 275709)</t>
  </si>
  <si>
    <t>Медведев Евгений Валерьевич (серия 7504 номер 535152)</t>
  </si>
  <si>
    <t>Деревянко Данил Александрович (серия 7516 номер 831253)</t>
  </si>
  <si>
    <t>Шебельбайн Наталья Витальевна (серия 7515 номер 629292)</t>
  </si>
  <si>
    <t>Николай Леонов Сергеевич</t>
  </si>
  <si>
    <t>Гладких Алексей Сергеевич (серия 7509 номер 663413)</t>
  </si>
  <si>
    <t>Вардугина Людмила Николаевна (серия 7501 номер 251411)</t>
  </si>
  <si>
    <t>Поликарпова Екатерина Дмитриевна (серия 7512 номер 266731)</t>
  </si>
  <si>
    <t>Федяков Всеволод Владимирович (серия 7519 номер 321291)</t>
  </si>
  <si>
    <t>Суходоев Александр  Сергеевич  (серия 7513 номер 291701)</t>
  </si>
  <si>
    <t>Шатерникова Наталья Васильевна (серия 7524 номер 352817)</t>
  </si>
  <si>
    <t>Гайнутдинова Елена Владимировна (серия 7514 номер 497658)</t>
  </si>
  <si>
    <t>Кузьмина Светлана Александровна (серия 7508 номер 332386)</t>
  </si>
  <si>
    <t>Умурзаков Рустам Рамазанович (серия 7508 номер 363915)</t>
  </si>
  <si>
    <t>Хабилова Назиля Нигаматулловна (серия 7508 номер 302791)</t>
  </si>
  <si>
    <t>Гатиатуллин Денис Радикович (серия 7505 номер 906559)</t>
  </si>
  <si>
    <t>Карель Виктор Николаевич (серия 7513 номер 387996)</t>
  </si>
  <si>
    <t>Галкина  Мария Николаевна  (серия 7525 номер 419254)</t>
  </si>
  <si>
    <t>Буляков Динислам Ильдарович (серия 7513 номер 416754)</t>
  </si>
  <si>
    <t>Прокопьев Евгений Валерьевич (серия 7503 номер 781975)</t>
  </si>
  <si>
    <t>Тухватулин  Наиль Рауфович (серия 7508 номер 343541)</t>
  </si>
  <si>
    <t>Власов Алексей Евгеньевич (серия 7510 номер 849409)</t>
  </si>
  <si>
    <t>Татьяна Киселёва Валерьевна</t>
  </si>
  <si>
    <t>Гиззатова Ильвина Ильдаровна (серия 7524 номер 307351)</t>
  </si>
  <si>
    <t>Незнамова Наталья Борисовна (серия 7512 номер 210453)</t>
  </si>
  <si>
    <t>Андреева Альбина Евгеньевна (серия 7518 номер 123449)</t>
  </si>
  <si>
    <t>Пунтус Наталья  Петровна  (серия 7511 номер 979294)</t>
  </si>
  <si>
    <t>Кужамкулова Гульжан Салимьяновна (серия 7516 номер 808542)</t>
  </si>
  <si>
    <t>Стоянова Наталья Анатольевна (серия 7519 номер 480880)</t>
  </si>
  <si>
    <t>Поляков Алексей  Владимирович (серия 7507 номер 142796)</t>
  </si>
  <si>
    <t>Грибанова Екатерина Игоревна (серия 7512 номер 180089)</t>
  </si>
  <si>
    <t>Потапов Антон Андреевич (серия 7507 номер 189479)</t>
  </si>
  <si>
    <t>Прохоров Алексей Александрович (серия 7520 номер 524679)</t>
  </si>
  <si>
    <t>Галюк Анатолий Валерьевич (серия 7514 номер 515932)</t>
  </si>
  <si>
    <t>Шунькин Дмитрий Александрович (серия 7510 номер 901355)</t>
  </si>
  <si>
    <t>Мартыненко Ольга Николаевна (серия 7514 номер 604235)</t>
  </si>
  <si>
    <t>Бушуев Александр Александрович (серия 7502 номер 811282)</t>
  </si>
  <si>
    <t>Сергеева Виктория Эдуардовна (серия 7509 номер 605418)</t>
  </si>
  <si>
    <t>Омеличева Надежда Владимировна (серия 7518 номер 303106)</t>
  </si>
  <si>
    <t>Атнагулова Гульсария Равильевна (серия 7504 номер 608301)</t>
  </si>
  <si>
    <t>МБУ "Администрация Рощинского сельского поселения"</t>
  </si>
  <si>
    <t>Петров Дмитрий Станиславович (серия 7511 номер 983896)</t>
  </si>
  <si>
    <t>Мироненко Ольга Владимировна (серия 7509 номер 535525)</t>
  </si>
  <si>
    <t>Федорова Елена Владимировна (серия 7504 номер 547098)</t>
  </si>
  <si>
    <t>Красников Антон Валерьевич (серия 7505 номер 633745)</t>
  </si>
  <si>
    <t>Трухменева Виктория Вячеславовна (серия 7512 номер 100464)</t>
  </si>
  <si>
    <t>БОЛЬШАКОВ АНТОН ВАЛЕРЬЕВИЧ (серия 7503 номер 588987)</t>
  </si>
  <si>
    <t>Полянский Павел Владимирович (серия 7508 номер 324631)</t>
  </si>
  <si>
    <t>Тиманов Сергей Николаевич (серия 7520 номер 586584)</t>
  </si>
  <si>
    <t>Победенная Алена Анатольевна (серия 7518 номер 211973)</t>
  </si>
  <si>
    <t>Ильина Вероника Юрьевна (серия 7514 номер 550109)</t>
  </si>
  <si>
    <t>Гаврилюк Татьяна Викторовна (серия 7511 номер 992302)</t>
  </si>
  <si>
    <t>Давыдова Любовь Николаевна (серия 7500 номер 726832)</t>
  </si>
  <si>
    <t>Артюховская Наталья  Борисовна (серия 7523 номер 196121)</t>
  </si>
  <si>
    <t>Зимонина Нина Александровна (серия 7516 номер 898541)</t>
  </si>
  <si>
    <t>Жанайдаров Амир Рустамович (серия 7523 номер 176724)</t>
  </si>
  <si>
    <t>Завалищин Александр Владимирович (серия 7523 номер 071120)</t>
  </si>
  <si>
    <t>Проскурина Наталья Ивановна (серия 7504 номер 112272)</t>
  </si>
  <si>
    <t>Натриашвили Джонни Романиевич (серия 7524 номер 400144)</t>
  </si>
  <si>
    <t>Бутта Юлия Александровна (серия 7523 номер 002280)</t>
  </si>
  <si>
    <t>Воробьева  Татьяна Николаевна (серия 7514 номер 456463)</t>
  </si>
  <si>
    <t>Юсупов Хабибулла  Сафеевич (серия 7510 номер 804101)</t>
  </si>
  <si>
    <t>Кондаков Андрей Иванович (серия 7523 номер 042853)</t>
  </si>
  <si>
    <t>Горбатовская Татьяна Петровна (серия 7509 номер 668070)</t>
  </si>
  <si>
    <t>Ловченко Иван Анатольевич (серия 7505 номер 973828)</t>
  </si>
  <si>
    <t>Мухамедьяров Лизм Жавдатович (серия 7522 номер 945505)</t>
  </si>
  <si>
    <t>Сербина Любовь  Тарасовна (серия 7516 номер 791799)</t>
  </si>
  <si>
    <t>ОБЩЕСТВО С ОГРАНИЧЕННОЙ¶ОТВЕТСТВЕННОСТЬЮ УПРАВЛЯЮЩАЯ КОМПАНИЯ "ГАММА ГРУПП"</t>
  </si>
  <si>
    <t>Комаров Олег Николаевич (серия 7518 номер 228703)</t>
  </si>
  <si>
    <t>Балакина Людмила Валерьевна (серия 7508 номер 382098)</t>
  </si>
  <si>
    <t>Фролова Евгения Владимировна (серия 7511 номер 948437)</t>
  </si>
  <si>
    <t>ПОЛЯНКИН КОНСТАНТИН ЕВГЕНЬЕВИЧ (серия 7520 номер 564031)</t>
  </si>
  <si>
    <t>Андреев Владимир Вячеславович (серия 5013 номер 128205)</t>
  </si>
  <si>
    <t>Хомутов Юрий Владимирович (серия 6524 номер 255157)</t>
  </si>
  <si>
    <t>Ступецкая Татьяна Григорьевна  (серия 7514 номер 465035)</t>
  </si>
  <si>
    <t>Загребельная Надежда Анатольевна (серия 7504 номер 291091)</t>
  </si>
  <si>
    <t>Ильясова Гульмира Жиямбаевна (серия 7518 номер 100305)</t>
  </si>
  <si>
    <t>Клименко Дмитрий  Юрьевич (серия 3708 номер 283352)</t>
  </si>
  <si>
    <t>Гречин Данил Вячеславович (серия 7522 номер 973837)</t>
  </si>
  <si>
    <t>Ибрагимова Лилия Ильдаровна (серия 7518 номер 090396)</t>
  </si>
  <si>
    <t>Зарипов Гайнулла Гибадуллович (серия 6504 номер 948037)</t>
  </si>
  <si>
    <t>Ширина Ирина Бурхановна (серия 7517 номер 953397)</t>
  </si>
  <si>
    <t>Банников Константин Сергеевич (серия 7504 номер 544827)</t>
  </si>
  <si>
    <t>Лобанова  Елена  Александровна  (серия 7507 номер 100449)</t>
  </si>
  <si>
    <t>Закирова Анфиза Фазыловна (серия 7514 номер 513792)</t>
  </si>
  <si>
    <t>Николаев Сергей Сергеевич (серия 6707 номер 729642)</t>
  </si>
  <si>
    <t>Тайлакова Таскира Валерьяновна (серия 7509 номер 653906)</t>
  </si>
  <si>
    <t>ГОСУДАРЕВА АННА АЛЕНОВНА (серия 6523 номер 872569)</t>
  </si>
  <si>
    <t>Король Лариса Ивановна (серия 7520 номер 518584)</t>
  </si>
  <si>
    <t>Ханов Ильдар Марсович (серия 7507 номер 116828)</t>
  </si>
  <si>
    <t>Сундырин Николай Андреевич (серия 7512 номер 137474)</t>
  </si>
  <si>
    <t>Сидоркина Римма Баязитовна (серия 7512 номер 069775)</t>
  </si>
  <si>
    <t>Семакова Кристина Алексеевна (серия 7513 номер 289297)</t>
  </si>
  <si>
    <t>Куренков Антон Вячеславович (серия 7524 номер 388711)</t>
  </si>
  <si>
    <t>Чильдинов Павел Алексеевич (серия 7520 номер 533210)</t>
  </si>
  <si>
    <t>Управление по имуществу и земельным отношениям Кизильского муниципального округа Челябинской области</t>
  </si>
  <si>
    <t>Гизатуллин Дим Радмирович (серия 7519 номер 334153)</t>
  </si>
  <si>
    <t>МКУК ЦКС</t>
  </si>
  <si>
    <t>Алоян Аскяр Тамоевич (серия 7505 номер 820941)</t>
  </si>
  <si>
    <t>Черначук Нина Дмитриевна (серия 7503 номер 010606)</t>
  </si>
  <si>
    <t>Лычагов Андрей Николаевич (серия 7521 номер 810581)</t>
  </si>
  <si>
    <t>Бабыкина  Дарья  Евгеньевна (серия 7520 номер 560792)</t>
  </si>
  <si>
    <t>Шостак Татьяна  Ивановна (серия 7415 номер 915207)</t>
  </si>
  <si>
    <t>Брылев Андрей Андреевич (серия 7514 номер 540757)</t>
  </si>
  <si>
    <t>Каримова Гузель Наильевна (серия 7516 номер 813919)</t>
  </si>
  <si>
    <t>Прядко Наталья Владимировна (серия 7524 номер 203727)</t>
  </si>
  <si>
    <t>Жуков Денис Иванович (серия 7505 номер 731714)</t>
  </si>
  <si>
    <t>Курбанова Ольга Николаевна (серия 7511 номер 948323)</t>
  </si>
  <si>
    <t>Кучерюк Александр Владиславович (серия 7518 номер 086537)</t>
  </si>
  <si>
    <t>Меньшенин Василий Васильевич (серия 7504 номер 026386)</t>
  </si>
  <si>
    <t>Покрышкина Анна Валерьевна (серия 6522 номер 610635)</t>
  </si>
  <si>
    <t>Батов Владислав Витальевич (серия 7523 номер 080764)</t>
  </si>
  <si>
    <t>Штремель Татьяна Валерьевна (серия 7524 номер 407816)</t>
  </si>
  <si>
    <t>Запольских Ксения Юрьевна (серия 7512 номер 160621)</t>
  </si>
  <si>
    <t>Биртаева Фируза Маснавиевна (серия 7503 номер 919595)</t>
  </si>
  <si>
    <t>Ильиных Николай Александрович (серия 7520 номер 577107)</t>
  </si>
  <si>
    <t>Мажитова Флорида Равиловна (серия 7509 номер 652517)</t>
  </si>
  <si>
    <t>Ядченко Алексей Александрович (серия 7512 номер 111491)</t>
  </si>
  <si>
    <t>Малева Галина Борисовна (серия 7502 номер 667176)</t>
  </si>
  <si>
    <t>Власенко Юрий Викторович (серия 7525 номер 477633)</t>
  </si>
  <si>
    <t>Моисеев Василий Александрович (серия 7503 номер 891986)</t>
  </si>
  <si>
    <t>Ялалова Рафида Рафитовна (серия 7512 номер 093571)</t>
  </si>
  <si>
    <t>Морохович Иван Иванович (серия 7514 номер 440091)</t>
  </si>
  <si>
    <t>Журавлев Виктор Сергеевич (серия 7517 номер 973869)</t>
  </si>
  <si>
    <t>Демьяненко Андрей Александрович (серия 7504 номер 362545)</t>
  </si>
  <si>
    <t>Сумина Ольга Сергеевна (серия 7514 номер 531787)</t>
  </si>
  <si>
    <t>Калнина Любовь Алексеевна (серия 7504 номер 309021)</t>
  </si>
  <si>
    <t>Сайтхужин Тимур Хасанович (серия 7523 номер 183251)</t>
  </si>
  <si>
    <t>Шейкин Александр Сергеевич (серия 7509 номер 528312)</t>
  </si>
  <si>
    <t>Попова Ирина Сергеевна (серия 7522 номер 947818)</t>
  </si>
  <si>
    <t>Панов Евгений Сергеевич (серия 7505 номер 883050)</t>
  </si>
  <si>
    <t>Жамалетдинов Миндибай Леронович (серия 7507 номер 101316)</t>
  </si>
  <si>
    <t>Ягафарова Гульнара Рамилевна (серия 7510 номер 922220)</t>
  </si>
  <si>
    <t>Терещенко Наталья Борисовна (серия 7508 номер 431901)</t>
  </si>
  <si>
    <t>Беловолова Лариса Александровна (серия 7519 номер 340776)</t>
  </si>
  <si>
    <t>Агеева Анастасия Александровна (серия 7523 номер 044647)</t>
  </si>
  <si>
    <t>Сурков Алексей Геннадьевич (серия 7519 номер 332067)</t>
  </si>
  <si>
    <t>Шукюров Роял Рамазан Оглы (серия 7516 номер 807894)</t>
  </si>
  <si>
    <t>Филинин Владимир Юрьевич (серия 7524 номер 326853)</t>
  </si>
  <si>
    <t>Бабкина  Елена Юрьевна (серия 7523 номер 062246)</t>
  </si>
  <si>
    <t>Тамарских Владимир Петрович (серия 7510 номер 921407)</t>
  </si>
  <si>
    <t>Максим Ложкин Александрович</t>
  </si>
  <si>
    <t>Малоярославцев Александр Юрьевич (серия 7524 номер 330593)</t>
  </si>
  <si>
    <t>Кравченко Елена Сергеевна (серия 7524 номер 341560)</t>
  </si>
  <si>
    <t>Иванова Виктория Мамедовна (серия 7513 номер 355203)</t>
  </si>
  <si>
    <t>Абаимова Нина Васильевна (серия 7500 номер 820895)</t>
  </si>
  <si>
    <t>ООО «Золотой  Колос»</t>
  </si>
  <si>
    <t>МБУ "Администрация Масловского сельского поселения муниципального образования Уйского муниципального района Челябинской области"</t>
  </si>
  <si>
    <t>Чевеленкова Елена Вячеславовна (серия 4521 номер 804524)</t>
  </si>
  <si>
    <t>ООО "Общество с ограниченной ответственностью "Спарта""</t>
  </si>
  <si>
    <t>Абашев Максим Юрьевич (серия 7509 номер 608441)</t>
  </si>
  <si>
    <t>Шакирова Анна Викторовна (серия 7513 номер 335426)</t>
  </si>
  <si>
    <t>Гилязов Эдуард Ринатович (серия 6509 номер 757010)</t>
  </si>
  <si>
    <t>Февралев Евгений Владимирович (серия 7522 номер 856873)</t>
  </si>
  <si>
    <t>Барабанов Сергей Геннадиевич (серия 7513 номер 305260)</t>
  </si>
  <si>
    <t>Орлова Мария Владимировна (серия 1005 номер 919739)</t>
  </si>
  <si>
    <t>Соболев Данил Дмитриевич (серия 7521 номер 811926)</t>
  </si>
  <si>
    <t>Малков Дмитрий Александрович (серия 7521 номер 797023)</t>
  </si>
  <si>
    <t>Вишникин Кирилл Сергеевич (серия 7510 номер 793094)</t>
  </si>
  <si>
    <t>Верцюх Марина Ивановна (серия 7509 номер 500752)</t>
  </si>
  <si>
    <t>Котельников Константин Мансурович (серия 7521 номер 765477)</t>
  </si>
  <si>
    <t>Хафизов Алексей Васильевич (серия 7509 номер 618165)</t>
  </si>
  <si>
    <t>Гранчевич Вячеслав Владимирович (серия 6518 номер 662586)</t>
  </si>
  <si>
    <t>Нагаев Александр Валерьевич (серия 6514 номер 823852)</t>
  </si>
  <si>
    <t>Лукьянова Ирина Александровна (серия 7512 номер 245653)</t>
  </si>
  <si>
    <t>Чернов Игорь Владимирович (серия 7503 номер 138087)</t>
  </si>
  <si>
    <t>Шмаков Александр Николаевич (серия 7523 номер 185872)</t>
  </si>
  <si>
    <t>Фархутдинова Мария Васильевна (серия 7520 номер 599595)</t>
  </si>
  <si>
    <t>ИП Шакеева Ирина Сергеевна</t>
  </si>
  <si>
    <t>Литвинов  Дмитрий Сергеевич (серия 7524 номер 390702)</t>
  </si>
  <si>
    <t>ИП Сорока Александр Михайлович</t>
  </si>
  <si>
    <t>Огородникова Евгения Гарабшаевна (серия 7524 номер 230231)</t>
  </si>
  <si>
    <t>ИП Кошелев Сергей Сергеевич</t>
  </si>
  <si>
    <t>Синяев Дмитрий  Васильевич (серия 7521 номер 752386)</t>
  </si>
  <si>
    <t>Антошина Полина Юрьевна (серия 7521 номер 825851)</t>
  </si>
  <si>
    <t>Минин Николай Сергеевич (серия 7522 номер 897671)</t>
  </si>
  <si>
    <t>ИП Шильтинов Марат Асатханович</t>
  </si>
  <si>
    <t>Кинзябаев Руслан Азаматович</t>
  </si>
  <si>
    <t>Пеняшева Ольга Сергеевна (серия 7516 номер 836892)</t>
  </si>
  <si>
    <t>Алимурадов Явер Валимурад Оглы (серия С03651352 номер С03651352)</t>
  </si>
  <si>
    <t>СНТ Юбилейный</t>
  </si>
  <si>
    <t>Бойченко Виктория Александровна (серия 7521 номер 691975)</t>
  </si>
  <si>
    <t>Сиражетдинов Рустем Шамилевич (серия 7523 номер 190372)</t>
  </si>
  <si>
    <t>ООО "Челябнефтепродукт"</t>
  </si>
  <si>
    <t>Забелин Сергей Владимирович (серия 7504 номер 608508)</t>
  </si>
  <si>
    <t>Кибалов Александр Сергеевич (серия 7524 номер 271336)</t>
  </si>
  <si>
    <t>Громов Дмитрий Сергеевич (серия 4623 номер 325396)</t>
  </si>
  <si>
    <t>Хренов Анатолий Сергеевич (серия 7512 номер 170217)</t>
  </si>
  <si>
    <t>Шорин Игнат Николаевич (серия 7504 номер 478460)</t>
  </si>
  <si>
    <t>Данилюк Павел Николаевич (серия 7524 номер 396326)</t>
  </si>
  <si>
    <t>ООО "СТРОЙСИТИ"</t>
  </si>
  <si>
    <t>Ларькина Валентина Петровна (серия 7402 номер 331859)</t>
  </si>
  <si>
    <t>456510, Челябинская обл, Сосновский р-н, в 2400м по направлению на север от ориентира п.Западный</t>
  </si>
  <si>
    <t>456510, Челябинская обл, Сосновский р-н, севернее и восточнее д.Малиновка</t>
  </si>
  <si>
    <t>456505, Челябинская обл, Сосновский р-н, с. Вознесенка, ул. Речная, д. 8</t>
  </si>
  <si>
    <t>456505, Челябинская обл, Сосновский р-н, с. Вознесенка, ул. Речная, д. 3</t>
  </si>
  <si>
    <t>456505, Челябинская обл, Сосновский р-н, с. Вознесенка, ул. Речная, д. 12</t>
  </si>
  <si>
    <t>456510, Челябинская обл, Сосновский р-н, д. Новое Поле, ул. Кирова, дом № 3, квартира 2</t>
  </si>
  <si>
    <t>456205, Челябинская обл, г. Златоуст, ул. Семафорная, дом № 2</t>
  </si>
  <si>
    <t>Челябинская обл, Сосновский р-н, с. Большие Харлуши, Ориентир электроподстанция с Б.Харлуши. Участок находится примерно в  1,85 км по направлению на северо-восток. Почтовый адрес ориентира: Челябинская обл., р-н Сосновский, участок по генплану №13</t>
  </si>
  <si>
    <t>Челябинская обл, Сосновский р-н, с. Большие Харлуши, примерно в 1,85 км по направлению на северо-восток от ориентира электроподстанция с Б.Харлуши, участок по генплану №63</t>
  </si>
  <si>
    <t>Челябинская обл, Сосновский р-н, с. Большие Харлуши, Ориентир электроподстанция. Участок находится примерно в 1,85 км от ориентира по напрвлению на северо-восток. почтовый адресориентира: Челябинская область, сосновский район, с.Б.Харлуши</t>
  </si>
  <si>
    <t>454074, Челябинская обл, г. Челябинск, ул. Ферросплавная, дом № 126-а</t>
  </si>
  <si>
    <t>Челябинская обл, Сосновский р-н, примерно в 2,13 км.по направлению на запад от ориентира электроподстанция с. Большие Харлуши, участок 1.1.</t>
  </si>
  <si>
    <t>Челябинская обл, Сосновский р-н, примерно в 1,85 км по направлению на северо-восток от ориентира электроподстанция с. Б. Харлуши, участок по генплану №40</t>
  </si>
  <si>
    <t>Челябинская обл, Аргаяшский р-н, с. Аргаяш, сад №3, участок №322</t>
  </si>
  <si>
    <t>Челябинская обл, Сосновский р-н, Местоположение установлено относитель ориентира, расположенного за пределами участка. Ориентир поселок. Участок находится примерно в 170 м от ориентира по направлению на запад. Почтовый адрес ориентира: Россия, Челябинская обл., Сосновский район, п.Нагорный</t>
  </si>
  <si>
    <t>454084, Челябинская обл, г. Челябинск, ул. Кожзаводская, дом № 96</t>
  </si>
  <si>
    <t>456518, Челябинская обл, Сосновский р-н, д. Малиновка, ул. Аквамариновая (мкр 4а), участок № 32, Установлено относительно ориентира, расположенного за пределами участка. Ориентир д.Малиновка, участок находится примерно в 1300 м от ориентира по направлению на север.</t>
  </si>
  <si>
    <t>456517, Челябинская обл, Сосновский р-н, с. Большое Баландино, ул. Северная, дом № 15</t>
  </si>
  <si>
    <t>456510, Челябинская обл, Сосновский р-н, д. Касарги, ул. 1 Мая, участок № 1-1</t>
  </si>
  <si>
    <t>456518, Челябинская обл, Сосновский р-н, д. Малиновка, ул. Советская, дом № 14а, квартира 1</t>
  </si>
  <si>
    <t>454012, Челябинская обл, г. Челябинск, ш. Копейское, дом № 44</t>
  </si>
  <si>
    <t>456505, Челябинская обл, Сосновский р-н, с. Вознесенка, ул. Большая, дом № 39-б</t>
  </si>
  <si>
    <t>456560, Челябинская обл, Еткульский р-н, от точки врезки в существующий подземный газопровод высокого давления к асфальто-бетонному заводу ЗАО "Еманжелинское ДРСУ" у с. Белоносово до ПГБ-0, 7-2У1 в с.Александровка</t>
  </si>
  <si>
    <t>454000, Челябинская обл, Сосновский р-н, 2004 м по направлению на юг от ориентира центр деревни Ключи и в 6300 м по направлению на северо-восток от ориентира центр д.Харлуши</t>
  </si>
  <si>
    <t>0, Челябинская обл, Сосновский р-н, Установлено относительно ориентира, расположенного за пределами участка. Ориентир электроподстанция. Участок находится примерно в 1,85 км от ориентира по направлению на северо-восток. Почтовый адрес ориентира: Челябинская область, Сосновский район, с.Б.Харлуши</t>
  </si>
  <si>
    <t>456503, Челябинская обл, Сосновский р-н, д. Шимаковка, строительный участок  №1495</t>
  </si>
  <si>
    <t>0, Челябинская обл, Сосновский р-н, п. Садовый, участок б/н</t>
  </si>
  <si>
    <t>Челябинская обл, Сосновский р-н, 1,4 км на юго-восток от центра д.Кайгородово</t>
  </si>
  <si>
    <t>0, Челябинская обл, Сосновский р-н, установлено относительно ориентира,расположенного за пределами участка.Ориентир электроподстанция с. Б.Харлуши. Участок находится в 1.41 км. от ориентира по направлению на северо-восток.</t>
  </si>
  <si>
    <t>0, Челябинская обл, Сосновский р-н, с. Долгодеревенское, северный микрорайон, участок 273</t>
  </si>
  <si>
    <t>456530, Челябинская обл, Сосновский р-н, п. Есаульский, ул. Живая Защита</t>
  </si>
  <si>
    <t>454000, Челябинская обл, г.Карабаш, участок Сак-Элга, №5</t>
  </si>
  <si>
    <t>Челябинская обл, Сосновский р-н, участок находится примерно в 1250 м по направлению на северо-запад от ориентира п. Солнечный</t>
  </si>
  <si>
    <t>456655, Челябинская обл, г. Копейск, ул. Дмитрия Донского, дом № 29</t>
  </si>
  <si>
    <t>456501, Челябинская обл, Сосновский р-н, д. Малышево, уч.1</t>
  </si>
  <si>
    <t>454008, Челябинская обл, г. Челябинск, ул. Ветка Цинкового Завода, дом № 4, корпус 1</t>
  </si>
  <si>
    <t>456883, Челябинская обл, Аргаяшский р-н, д. Ишалино, 30 метров по направлению на севро-восток от дома №86 расположенный по ул. Советская</t>
  </si>
  <si>
    <t>456143, Челябинская обл, г. Карабаш, ул. Дальняя, дом № 19</t>
  </si>
  <si>
    <t>454006, Челябинская обл, г. Челябинск, ул. 3-го Интернационала, дом № 59, корпус а, Производственный гаражно-строительный кооператив № 6, гараж (гаражный бокс) № 1176-Б.</t>
  </si>
  <si>
    <t>456507, Челябинская обл, Сосновский р-н, п. Полевой, ул. Приозерная, участок № 5</t>
  </si>
  <si>
    <t>0, Челябинская обл, Сосновский р-н, с. Большое Баландино, 67 метров на север от дома 35, по улице Советской для индивидуального жилищного строительства</t>
  </si>
  <si>
    <t>0, Челябинская обл, Сосновский р-н, примерно в 1250м по направлению на северо-запад от ориентира п.Солнечный</t>
  </si>
  <si>
    <t>454006, Челябинская обл, г. Челябинск, ул. Российская, дом № 1</t>
  </si>
  <si>
    <t>0, Челябинская обл, Сосновский р-н, северо-восточная часть села Долгодеревенское, участок №10</t>
  </si>
  <si>
    <t>454106, Челябинская обл, г. Челябинск, ул. Островского, дом № 31, помещение 1</t>
  </si>
  <si>
    <t>0, Челябинская обл, Сосновский р-н, с. Долгодеревенское, Участок б/н</t>
  </si>
  <si>
    <t>456610, Челябинская обл, г. Копейск, ул. Калинина, дом № 5А</t>
  </si>
  <si>
    <t>456660, Челябинская обл, Красноармейский р-н, в 3500 м на восток от д. Пашнино-2</t>
  </si>
  <si>
    <t>0, Челябинская обл, Аргаяшский р-н, установлено относительно ориентира, расположенного за пределами участка. Ориентир центральная часть д. Маржинбаева. Участок находится примерно в 6500 м от ориентира на юго-восток. Почтовый адрес ориентира: Челябинская область, Аргаяшский район, ЗАО им. "Салавата Юлаева"</t>
  </si>
  <si>
    <t>456043, Челябинская обл, г. Усть-Катав, ул. Заводская, дом № 1</t>
  </si>
  <si>
    <t>456503, Челябинская обл, Сосновский р-н, д. Шимаковка, строительный участок № 1300</t>
  </si>
  <si>
    <t>0, Челябинская обл, Сосновский р-н, Челябинская область, Сосновский район 2004 м по направлению на юг от ориентира центр деревни Ключи и в 6300 м по направлению на северо-восток от ориентира центр деревни Харлуши.</t>
  </si>
  <si>
    <t>456560, Челябинская обл, Еткульский р-н, в 600 метрах юго-западнее с. Каратабан</t>
  </si>
  <si>
    <t>456674, Челябинская обл, Красноармейский р-н, д. Пашнино 2-е, установлено относительно ориентира, расположенного за пределами участка. Ориентир п. Лазурный. Участок находится в 6 км от ориентира по направлению на северо-восток. Почтовый адрес ориентира: Челябинская область, р-н Красноармейский</t>
  </si>
  <si>
    <t>0, Челябинская обл, Сосновский р-н, Челябинская область, Сосновский район, 5,1 км на восток от д. Костыли и 6,32 км на северо-восток от д. Кайгородово</t>
  </si>
  <si>
    <t>0, Челябинская обл, Сосновский р-н, 5,1 км на восток от д. Костыли и 6,32 км на северо-восток от д. Кайгородово</t>
  </si>
  <si>
    <t>0, Челябинская обл, Сосновский р-н, Челябинская обл., р-н Сосновский, установлено относительно ориентира, расположенного за пределами участка. Ориентир п.Прудный. Участок находится примерно в 980 м от ориентира по направлению на северо-запад.</t>
  </si>
  <si>
    <t>0, Челябинская обл, Красноармейский р-н, д. Сычево, Челябинская область, Красноармейский район, деревня Сычево примерно в 1500 м от ориентира по направлению на северо-восток</t>
  </si>
  <si>
    <t>456881, Челябинская обл, Аргаяшский р-н, с. Аргаяш, ул. Молокозаводская, дом № 9, установлено относительно ориентира, расположенного за пределами участка. ориентир дом. участок находится примерно в 330 метрах от ориентира по направлению на юго-восток</t>
  </si>
  <si>
    <t>456688, Челябинская обл, Красноармейский р-н, с. Харино, Ориентир д. Харино. Участок находится примерно в 2520 м от ориентира по направлению на юго-запад.</t>
  </si>
  <si>
    <t>456143, Челябинская обл, г. Карабаш, ул. Дальняя, дом № 1, строение Б</t>
  </si>
  <si>
    <t>456000, Челябинская обл, Сосновский р-н, 5,1 км на восток от д. Костыли и 6,32 на северо-восток от д. Кайгородово</t>
  </si>
  <si>
    <t>0, Челябинская обл, Кунашакский р-н, 5800м. по направлению на юго-восток от ориентира восточная часть п.Прибрежный</t>
  </si>
  <si>
    <t>456510, Челябинская обл, Сосновский р-н, земельный участок находится примерно в 2 км по направлению на восток от ориентира д.Ключи</t>
  </si>
  <si>
    <t>454003, Челябинская обл, г. Челябинск, Центральный район</t>
  </si>
  <si>
    <t>454001, Челябинская обл, г. Челябинск, Калининский район, гараж №17 у дома по ул Братьев Кашириных, дом 118, корпус 2</t>
  </si>
  <si>
    <t>454021, Челябинская обл, г. Челябинск, ул. Салавата Юлаева, дом № 3</t>
  </si>
  <si>
    <t>456601, Челябинская обл, г. Копейск, ул. Борьбы, дом 52Б</t>
  </si>
  <si>
    <t>454000, Челябинская обл, г. Челябинск, пр. Новоградский, восточнее границы города Челябинска</t>
  </si>
  <si>
    <t>456657, Челябинская обл, г. Копейск, ул. Крепильщиков, дом № 2</t>
  </si>
  <si>
    <t>456580, Челябинская обл, Еманжелинский р-н, г. Еманжелинск, п. Борисовка, дом № 1, Челябинская область, р-н Еманжелинский, г Еманжелинск, п Борисовка, пер Осенний, №1</t>
  </si>
  <si>
    <t>456609, Челябинская обл, г. Копейск, Установлено относительно ориентира, расположенного в границах земельного участка. Почтовый адрес ориентира: г. Копейск, ул. Литвинова, 27</t>
  </si>
  <si>
    <t>456607, Челябинская обл, г. Копейск, севернее ул. Красная Горнячка, 4</t>
  </si>
  <si>
    <t>454000, Челябинская обл, Челябинская область, р-н Сосновский, юго-восточная часть п. Садовый</t>
  </si>
  <si>
    <t>456660, Челябинская обл, Красноармейский р-н, в 4700 м по направлению на северо-запад от от ориентира п.Родник расположенного за пределами участка</t>
  </si>
  <si>
    <t>456315, Челябинская обл, г. Миасс, ул. Ленина, 123</t>
  </si>
  <si>
    <t>456870, Челябинская обл, г. Кыштым, ул. Крупской, дом № 33</t>
  </si>
  <si>
    <t>456873, Челябинская обл, г. Кыштым, ул. Огнеупорная, дом № 2А</t>
  </si>
  <si>
    <t>456574, Челябинская обл, Еткульский р-н, с. Еманжелинка, ул. Алое поле, дом № 22</t>
  </si>
  <si>
    <t>454119, Челябинская обл, г. Челябинск, ул. Гранитная, от Копейского шоссе до ул. Дзержинского</t>
  </si>
  <si>
    <t>454106, Челябинская обл, г. Челябинск, ул. Чайковского, дом № 15, во дворе дома, гараж 27</t>
  </si>
  <si>
    <t>454000, Челябинская обл, Чебаркульский район, пепекресток автодорог Варламово- Кундравы и Варламово-Тимирязевский</t>
  </si>
  <si>
    <t>454000, Челябинская обл, город Троицк территория  ограничена улицами им Ю.А. Гагарина Ф.Н. Плевако. Советская Западная</t>
  </si>
  <si>
    <t>456617, Челябинская обл, г. Копейск, ул. Лихачева, дом № 7</t>
  </si>
  <si>
    <t>456612, Челябинская обл, г. Копейск, ул. Кемеровская, дом № 18</t>
  </si>
  <si>
    <t>456510, Челябинская обл, Сосновский р-н, с. Долгодеревенское, ул. Свердловская, дом № 19</t>
  </si>
  <si>
    <t>456560, Челябинская обл, Еткульский р-н, в 0,9 км по направлению на восток от ориентира с.Коелга</t>
  </si>
  <si>
    <t>456654, Челябинская обл, г. Копейск, пер. Врубовый, дом № 5</t>
  </si>
  <si>
    <t>454000, Челябинская обл, г. Челябинск, р-н Ленинский, по ул. Руставели, во дворе дома №28, гараж б/н</t>
  </si>
  <si>
    <t>454000, Челябинская обл, Челябинск, Тракторозаводской район, пересечение проспекта Давыдова и улицы Зальцмана</t>
  </si>
  <si>
    <t>456660, Челябинская обл, Красноармейский р-н, примерно в 2300 м по направлению на северо-запад от п.Лазурный</t>
  </si>
  <si>
    <t>456873, Челябинская обл, г. Кыштым, ул. Вайнера, дом № 11</t>
  </si>
  <si>
    <t>454000, Челябинская обл, местоположение установлено относительно ориентира, расположенного за пределами участка. Ориентир северная часть п.Северный. Участок находится примерно в 3770 м, по направлению на запад от ориентира. Почтовый адрес ориентира: Челябинская обл. Сосновский район</t>
  </si>
  <si>
    <t>456654, Челябинская обл, г. Копейск, ул. Врубовая, дом № 37</t>
  </si>
  <si>
    <t>456617, Челябинская обл, г. Копейск, ул. Лихачева, д.21А/1</t>
  </si>
  <si>
    <t>456654, Челябинская обл, г. Копейск, ул. Новое Время, дом № 2</t>
  </si>
  <si>
    <t>456510, Челябинская обл, Сосновский р-н, д. Казанцево, уч-к по генплану ЧМК</t>
  </si>
  <si>
    <t>454000, Челябинская обл, Россия, Челябинская область, р-н Сосвновский, п.Вавиловец-2</t>
  </si>
  <si>
    <t>454000, Челябинская обл, г. Карабаш, сад Теренкуль, уч. 114</t>
  </si>
  <si>
    <t>454000, Челябинская обл, Сосновский р-н, д. Новое Поле</t>
  </si>
  <si>
    <t>454000, Челябинская обл, Челябинская обл, р-н Сосновский, п. Осиновка, №1207 по генеральному плану 346.24-0-ГП-1</t>
  </si>
  <si>
    <t>454000, Челябинская обл, Местоположение установлено относительно ориентира, расположенного за пределами участка. Ориентир с. Кременкуль. Участок находится примерно в 4км, по направлению на юг от ориентира. Почтовый адрес ориентира: Челябинская обл, р-н Сосновский</t>
  </si>
  <si>
    <t>456607, Челябинская обл, г. Копейск, ул. Перекопская, дом № 20</t>
  </si>
  <si>
    <t>454000, Челябинская обл, Катав-Ивановский р-н, г. Юрюзань, 1646 км а/д "Самара-Уфа-Челябинск"</t>
  </si>
  <si>
    <t>454000, Челябинская обл, Сосновский р-н, п Есаульский, строительный участок  №89</t>
  </si>
  <si>
    <t>454091, Челябинская обл, г. Челябинск, ул. Труда, дом № 88</t>
  </si>
  <si>
    <t>456518, Челябинская обл, Сосновский р-н, д. Малиновка, ул. Аметистовая (мкр 4а), участок № 2</t>
  </si>
  <si>
    <t>456510, Челябинская обл, Сосновский р-н, с. Долгодеревенское, ул. 1 Мая, дом № 22-2</t>
  </si>
  <si>
    <t>456889, Челябинская обл, Аргаяшский р-н, д. Абдырова, ул. Солнечная, дом № 24</t>
  </si>
  <si>
    <t>454000, Челябинская обл, местоположение установлено относительно ориентира , расположенного за пределам и участка. Ориентир центр п. Полетаево. Участок находится примерно в 6.40 км , по направлению на северо-запад от ориентира. Почтовый адрес ориентира: Челябинская область, Сосновский район</t>
  </si>
  <si>
    <t>454000, Челябинская обл, р-н Сосновский, п. Северный, а/д "Шершни-Северный-а/д Обход г. Челябинска с подъездом к пос. Садовый"</t>
  </si>
  <si>
    <t>454000, Челябинская обл, район Сосновский, д Малиновка, микрорайон Лесной остров, участок 717</t>
  </si>
  <si>
    <t>454000, Челябинская обл, г. Челябинск, дом № -, 454000, Челябинская обл, мкр. № 56, Краснопольского планировочного района № 1, участок № 270 (стр)</t>
  </si>
  <si>
    <t>454000, Челябинская обл, Сосновский р-н, с. Кременкуль, участок в районе ветеринарной лечебницы, ул Набережная, участок 8 (в районе ветлечебницы)</t>
  </si>
  <si>
    <t>456600, Челябинская обл, г. Копейск,  ул. Рябиновая, дом № 10</t>
  </si>
  <si>
    <t>Челябинская обл, Саткинский муниципальный район, Саткинское лесничество, Сулеинское участковое лесничество, квартал 138 часть выдела 6, часть выдела 7</t>
  </si>
  <si>
    <t>456510, Челябинская обл, Сосновский Район, СНТ Малиновка участок 509</t>
  </si>
  <si>
    <t>456502, Челябинская обл, Сосновский р-н, Местоположение установлено относительно ориентира, расположенного за пределами участка. Ориентир 1.99 км на юго-восток от клуба н.п. Кировский. Участок находится примерно в 700 м от ориентира по направлению на запад. Участок по генплану №39</t>
  </si>
  <si>
    <t>456323, Челябинская обл, г. Миасс, ул. Нижне-Заводская, дом № 24</t>
  </si>
  <si>
    <t>456617, Челябинская обл, г. Копейск, ул. Лихачева, дом № 19А/2</t>
  </si>
  <si>
    <t>0, Челябинская обл, городской округ Карабашский, город Карабаш, улица Дальняя, земельный участок 12</t>
  </si>
  <si>
    <t>454082, Челябинская обл, г. Челябинск, ул. Западная (Смолино), дом № 6В</t>
  </si>
  <si>
    <t>456501, Челябинская обл, р-н Сосновский, п. "Вавиловец-2", ул. Пятая, уч. 179</t>
  </si>
  <si>
    <t>454018, Челябинская обл, г. Челябинск, СНТ "Садовод-Любитель № 1", улица 6, участок 468</t>
  </si>
  <si>
    <t>456512,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Красное Поле, участок по генплану</t>
  </si>
  <si>
    <t>0, Челябинская обл, установлено относительно ориентира, расположенного за пределами участка. Ориентир: с. Кременкуль. Участок находится примерно в 4 км от ориентира по направлению на юг. Почтовый адрес ориентира: Челябинская область, Сосновский район, по генплану участок 271</t>
  </si>
  <si>
    <t>456509, Челябинская обл, Сосновский р-н, д. Малиновка, ул. Западная (мкр Лесной остров), дом № 11</t>
  </si>
  <si>
    <t>456510, Челябинская обл, установлено относительно ориентира, расположенного в границах участка. Почтовый адрес ориентира: Челябинская обл., район Сосновский, д. Малиновка, ПО "Полет", ул. Восточная, № 359 а</t>
  </si>
  <si>
    <t>456513, Челябинская обл, Сосновский р-н, п. Рощино, ул. Речная, участок № 13А</t>
  </si>
  <si>
    <t>0, Челябинская обл, г.Челябинск, сосновский район</t>
  </si>
  <si>
    <t>454000, Челябинская обл, Красноармейский район, справа от автодороги "Петровка-Сычево-Лазурный" в 500 м. от 3 км.</t>
  </si>
  <si>
    <t>454000, Челябинская обл,  р-н Сосновский, д.Осиновка, №1191 по генеральному плану 346.24-0-ГП-1</t>
  </si>
  <si>
    <t>456913, Челябинская обл, дом № -, Челябинская область, р-н Сосновский, с Кременкуль, по генплану участок 276</t>
  </si>
  <si>
    <t>456510, Челябинская обл, Сосновский р-н, п. Красное Поле, ул.Никольская, земельный участок 3</t>
  </si>
  <si>
    <t>454000, Челябинская обл, Аргаяшский район,д Бажикаева, расположенного примерно 160 метров на север от д41, расположенного по ул Ильдуса Шарипова</t>
  </si>
  <si>
    <t>454000, Челябинская обл, р-н. Сосновский, с. Кременкуль, ул. Перспективная, участок 7б</t>
  </si>
  <si>
    <t>456913, Челябинская обл, р-н Сосновский уч б/н</t>
  </si>
  <si>
    <t>456509, Челябинская обл, Сосновский р-н, СНТ Малиновка, уч 415</t>
  </si>
  <si>
    <t>0, Челябинская обл, город Коркино, улица 30 лет ВЛКСМ, район привокзальной площади</t>
  </si>
  <si>
    <t>454000, Челябинская обл, Сосновский р-н, 1,17 км по направлению на северо-восток от центра д.Ключи</t>
  </si>
  <si>
    <t>456520, Челябинская обл, Сосновский р-н, п. Полетаево, ул. Пионерская</t>
  </si>
  <si>
    <t>Челябинская обл,  г. Миасс, ул. Парковая, с восточной стороны жилого дома, № 2Б</t>
  </si>
  <si>
    <t>454077, Челябинская обл, г. Челябинск, ул. Изобретателей, дом № 17</t>
  </si>
  <si>
    <t>0, Челябинская обл, г.Златоуст, кад.№74:25:0000000:16151</t>
  </si>
  <si>
    <t>0, Челябинская обл, Сосновский район, снт"Прогресс", ул. Южная, участок № 44</t>
  </si>
  <si>
    <t>456550, Челябинская обл, Коркинский район, город Коркино, СНТСН "Вскрышник", земельный участок № 250</t>
  </si>
  <si>
    <t>456510, Челябинская обл, Сосновский р-н, с. Долгодеревенское, пер. Покровский, дом № 9</t>
  </si>
  <si>
    <t>456510, Челябинская обл, Сосновский р-н, д. Осиновка, участок 1208, по генеральному плану 346.24-0-ГП-1</t>
  </si>
  <si>
    <t>0, Челябинская обл, р-н Сосновский, д. Осиновка, № 1192, участок по генплану СИЖ</t>
  </si>
  <si>
    <t>454000, Челябинская обл, г. Челябинск, ГСК "Любитель" по строительтсву и эксплуатации индивидуальных гаражей и овощных ям, гараж 1-56</t>
  </si>
  <si>
    <t>456913, Челябинская обл, Сосновский район, 3,06 км по направлению на север от ориентира электроподстанция с Б. Харлуши и 4,70 км по направлению на запад от ориентира центр д. Ключи, № 189/1</t>
  </si>
  <si>
    <t>456581, Челябинская обл, Еманжелинский р-н, г. Еманжелинск, пер. Калинина, дом № 6</t>
  </si>
  <si>
    <t>456501, Челябинская обл, Сосновский р-н, с. Кременкуль, ул. Набережная, дом № 54</t>
  </si>
  <si>
    <t>457040, Челябинская обл, г. Южноуральск, ул. Куйбышева, дом № 26</t>
  </si>
  <si>
    <t>456880, Челябинская обл, Аргаяшский р-н, д. Бажикаева, ул.кабира Бикметова, д.12</t>
  </si>
  <si>
    <t>0, Челябинская обл, Земельный участок. Челябинская область, р-н Сосновский, д.Ключевка, уч-к по генплану ММП "Наладчик" №10</t>
  </si>
  <si>
    <t>Челябинская обл, Французкий мост. Участок находиться примерно в 100 метров. по направлению на юго-восток от ориентира . почтовый адрес Челябинская область. город Усть-Катав.</t>
  </si>
  <si>
    <t>0, Челябинская обл, дом № -, 0, Челябинская обл, Челябинская область Сосновский район</t>
  </si>
  <si>
    <t>0, Челябинская обл, Сосновский район, деревня Ключи, квартал Родники, участок 29</t>
  </si>
  <si>
    <t>456501, Челябинская обл, Сосновский р-н, НП "Полянки" , бульвар Солнечный, 18</t>
  </si>
  <si>
    <t>0, Челябинская обл, дом № -, 0, Челябинская обл, р-н Сосновский, 2004 м по направлению на юг от ориентира центр деревни Ключи и в 6300 м по направлению на северо-восток от ориентира центр деревни Харлуши</t>
  </si>
  <si>
    <t>456610, Челябинская обл, г. Копейск, ул. Кирова, дом № 34</t>
  </si>
  <si>
    <t>456913, Челябинская обл, Сосновский район, д.Малиновка,ПО Полет,участок №322</t>
  </si>
  <si>
    <t>456000, Челябинская обл, Сосновский р-н, д. Малиновка</t>
  </si>
  <si>
    <t>456504, Челябинская обл, Сосновский р-н, д. Малиновка, дом № 27</t>
  </si>
  <si>
    <t>456550, Челябинская обл, Сосновский р-н, д. Малиновка, дом № 27, -</t>
  </si>
  <si>
    <t>456913, Челябинская обл, район Сосновский, д. Малиновка, микрорайон Лесной остров, участок № 756</t>
  </si>
  <si>
    <t>456913, Челябинская обл, Сосновский р-н, северо-восточнее п. Новый Кременкуль</t>
  </si>
  <si>
    <t>0, Челябинская обл, дом № -, Челябинская область, Сосновский район, участок находиться в 4,5 км по направлению на юг от ориентира. Ориентир село Кременкуль.</t>
  </si>
  <si>
    <t>Челябинская обл, Челябинская область, Карталинский район, ориентир село Еленинка, от ориентира  расположенный в 5460 метрах по направлению на северо-запад от ориентира село Еленинка</t>
  </si>
  <si>
    <t>Челябинская обл,  Карталинский район</t>
  </si>
  <si>
    <t>456000, Челябинская обл, Сосновский р-н, д.Осиновка, участок 1305</t>
  </si>
  <si>
    <t>456896, Челябинская обл, Аргаяшский р-н, д. Халитова, ул. Степная, дом № 6 "А"</t>
  </si>
  <si>
    <t>456503, Челябинская обл, район Сосновский, д. Шимаковка, строительный участок № 248</t>
  </si>
  <si>
    <t>Челябинская обл,  р-н Карталинский, 14920м на северо-запад от  ориентира с Кизилчилик</t>
  </si>
  <si>
    <t>456000, Челябинская обл, р-н Сосновский,с Кременкуль, СНТ Малиновка, участок 304</t>
  </si>
  <si>
    <t>0, Челябинская обл, Сосновский район деревня Ключевка ул. Солнечная поляна участок б/н</t>
  </si>
  <si>
    <t>0, Челябинская обл, 456000, Челябинская обл, Сосновский район д. Осиновка по г.п. ЗАО СПФ СИЖ</t>
  </si>
  <si>
    <t>456913, Челябинская обл, р-н Сосновский, местоположение установлено относительно ориентира, расположенного за пределами участка. Ориентир клуб. н.п. Кировский. Участок находится примерно в 1,98 км. от ориентира по направлению на юго-восток, участок по генплану №26.</t>
  </si>
  <si>
    <t>456913, Челябинская обл, район Сосновский, 7,7 км на юго-восток от центра с. Кременкуль</t>
  </si>
  <si>
    <t>0, Челябинская обл, дом № -, 0, Челябинская обл, Челябинская область, р-н Сосновский, примерно 2,2 км по направлению на запад от ориентира д. Ключи и 4,6 км по направлению на юг от ориентира д. Медиак</t>
  </si>
  <si>
    <t>456502, Челябинская обл, Сосновский р-н, с. Большие Харлуши, ул. Ленина, дом № 19</t>
  </si>
  <si>
    <t>0, Челябинская обл, Сосновский р-н, дом № -, Сосновский район, д. Моховички, 1920 м на северо-восток от центра деревни Моховички</t>
  </si>
  <si>
    <t>0, Челябинская обл, Аргаяшский муниципальный район, Норкинское сельское поселение, дер. Бажикаева, ул. Кабира Бикметова, д.22</t>
  </si>
  <si>
    <t>0, Челябинская обл, Аргаяшский район, Норкинское сельское поселение, д. Бажикаева, ул. Кабира Бикметова, д.24</t>
  </si>
  <si>
    <t>456913, Челябинская обл, р-н Сосновский, 1200 м на юг от центра п. Прудный, участок б/н</t>
  </si>
  <si>
    <t>456884, Челябинская обл, Аргаяшский р-н, д. Кызылбулак, пер. Дачный, дом № 3</t>
  </si>
  <si>
    <t>456000, Челябинская обл, Местоположение установлено относительно ориентира, расположенного за пределами участка. Ориентир с. Кременкуль. Участок находится примерно в 4,5 км по направлению на юг от ориентира</t>
  </si>
  <si>
    <t>456940, Челябинская обл, примерно в 500 м. по направлению на юго-восток от ориентира: Челябинская область, р-н Кусинский, п.Северный, ул.Центральная, д.15</t>
  </si>
  <si>
    <t>454100, Челябинская обл, г. Челябинск, ул. Звенигородская, дом № 22</t>
  </si>
  <si>
    <t>0, Челябинская обл, Челябинская область , р-н Сосновский, Установлено относительно ориентира, расположенного за пределами участка. Ориентир от д. Кайгородово. Участок находится примерно в 1500 м от ориентира , по направлению на юг. Почтовый адрес ориентира :Челябинская область, Сосновский р-н</t>
  </si>
  <si>
    <t>456653, Челябинская обл, г. Копейск, ул. Вдовина, дом № 32</t>
  </si>
  <si>
    <t>0, Челябинская обл, Челябинская обл., Сосновский р-н,4 км по направлению на юг от ориентира с. Кременкуль, по генплану участок №501</t>
  </si>
  <si>
    <t>0, Челябинская обл, Челябинская обл., Сосновский р-н,4 км по направлению на юг от ориентира  с. Кременкуль, по генплану участок №501</t>
  </si>
  <si>
    <t>456735, Челябинская обл, Кунашакский р-н, с. Урукуль, ул. Озерная, дом № 13</t>
  </si>
  <si>
    <t>0, Челябинская обл, дом № -, 0, Челябинская обл, р-н Сосновский</t>
  </si>
  <si>
    <t>456000, Челябинская обл, р-н Сосновский, 2004 м по направлению на юг от ориентира центр деревни Ключи и в 6300 м по направлению на северо-восток от ориентира центр деревни Харлуши</t>
  </si>
  <si>
    <t>456735, Челябинская обл, Кунашакский р-н, с. Урукуль, ул. Озерная, дом № 19</t>
  </si>
  <si>
    <t>0, Челябинская обл, Челябинская область, Сосновский район, посёлок Красное поле, улица Солнечная, дом 2-А</t>
  </si>
  <si>
    <t>456913, Челябинская обл, Сосновский р-н, поселок Красное Поле, уч. по генплану №479</t>
  </si>
  <si>
    <t>456780, Челябинская обл, г.Озерск, д.Новая Теча, в 36 м на северо-запад от жилого дома №45 по ул.Дуговая</t>
  </si>
  <si>
    <t>Челябинская обл, Красноармейский р-н, д. Круглое, ул. Рязанова, дом № 1</t>
  </si>
  <si>
    <t>456000, Челябинская обл, Сосновский район, д. Малиновка, участок по генплану завода Колющенко 626, квартал 25</t>
  </si>
  <si>
    <t>456000, Челябинская обл, Сосновский район, территория СНТ Малиновка, улица 9й квартал, дом 23</t>
  </si>
  <si>
    <t>456913, Челябинская обл, местоположение установлено относительно ориентира, расположенного за пределами участка. Ориентир контора в д. Малиновка. Участок находится примерно в 1,63 км, по направлению на восток от ориентира.  Почтовый адрес ориентира: Челябинская область, р-н Сосновский</t>
  </si>
  <si>
    <t>456501, Челябинская обл, Сосновский р-н, Ориентир контора в д. Малиновка. Участок находится примерно 1,63 км от ориентира по направлению на восток</t>
  </si>
  <si>
    <t>0, Челябинская обл, Челябинская область, Сосновский район. Ориентир контора в д. Малиновка. Участок находится примерно в 1,63 км от ориентира по напрвлению на восток</t>
  </si>
  <si>
    <t>0, Челябинская обл, дом № -, Челябинская область, р-н Сосновский, примерно 2,96 км по направлению на юго-запад от д. Ключи, участок по генплану номер 227</t>
  </si>
  <si>
    <t>456883, Челябинская обл, г. Карабаш, оз. Увильды, 64 квартал Агардяшского лесничества Кыштымского лесхоза, база отдыха "Родничок"</t>
  </si>
  <si>
    <t>454000, Челябинская обл, муниципальный район Красноармейский, сельское поселение Луговское, деревня Камышинка, микрорайон Лесная застава, улица Ясеневая, земельный участок 15</t>
  </si>
  <si>
    <t>454071, Челябинская обл, г. Челябинск, ул. Шуменская, дом № 6, литера а, помещение 4</t>
  </si>
  <si>
    <t>456000, Челябинская обл, Сосновский район, п.Сагаусты, ул. Нижняя, уч. №19</t>
  </si>
  <si>
    <t>0, Челябинская обл, р-н Сосновский, 1,2 км на юго-запад от центра СНТ "Мысы", 2,4 км на северо-запад от центра п. Северный</t>
  </si>
  <si>
    <t>456913, Челябинская обл, р-н Сосновский, д. Ключи, квартал "Родники", участок 69</t>
  </si>
  <si>
    <t>456671, Челябинская обл, Красноармейский р-н, д. Круглое, ул. Уральская, Земельный участок 5 А</t>
  </si>
  <si>
    <t>456438, Челябинская обл, Чебаркульский р-н, д. Малково, улица Еловая, дом № 10</t>
  </si>
  <si>
    <t>456612, Челябинская обл, г. Копейск, ул. Кемеровская, дом № 24</t>
  </si>
  <si>
    <t>456000, Челябинская обл, Челябинская область, Коркинский район, рабочий поселок Роза, уллица 50 лет Октября, 3</t>
  </si>
  <si>
    <t>456889, Челябинская обл, Аргаяшский р-н, д. Абдырова, ул. Солнечная, дом № 16Б</t>
  </si>
  <si>
    <t>456501, Челябинская обл, р-н Сосновский, д Малиновка, микрорайон 4а, ул Аквамариновая, уч 8</t>
  </si>
  <si>
    <t>456000, Челябинская обл, Челябинская область, город Кыштым, Кыштымское лесничество, Кыштымское участковое лесничество, квартал 213 часть выделов 6,7,10-12,18-20,26-28,30,38</t>
  </si>
  <si>
    <t>0, Челябинская обл, Местоположение установлено относительно ориентира, расположенного за пределами участка. Ориентир с. Кременкуль. Участок находится примерно в 4 км по направлению на юг от ориентира. Почтовый адрес ориентира: Челябинская область, р-н Сосновский.</t>
  </si>
  <si>
    <t>456501, Челябинская обл, Сосновский район, с. Долгодеревенское, участок  № 253</t>
  </si>
  <si>
    <t>0, Челябинская обл, Российская Федерация, Челябинская область, Аргаяшский район, д. Курамшина, ул. Зайни-Батыра, д.42</t>
  </si>
  <si>
    <t>0, Челябинская обл, Челябинская область, р-н. Сосновский, п. Садовый.</t>
  </si>
  <si>
    <t>456205, Челябинская обл, г. Златоуст, ул. им. М.М.Громова, дом № 100</t>
  </si>
  <si>
    <t>456000, Челябинская обл, Сосновский район. д. Малиновка</t>
  </si>
  <si>
    <t>456501, Челябинская обл, Сосновский р-н, с. Кременкуль, ул. Набережная, дом № 43, квартира 1</t>
  </si>
  <si>
    <t>456000, Челябинская обл, Сосновский район, п. Красное поле, установлено относительно ориентира, расположенного за пределами участка. Ориентир поселок. Участок находится примерно в 1,5 км. от ориентира по направлению на восток.</t>
  </si>
  <si>
    <t>456501, Челябинская обл, Сосновский район, 550м. на юго-запад от центра д.Казанцево.</t>
  </si>
  <si>
    <t>0, Челябинская обл, Челябинская обл, р-н Сосновский, д Малиновка, уч. №3 генплана,выполненного Челябмясокомбинатом</t>
  </si>
  <si>
    <t>456000, Челябинская обл, Местоположение установлено относительно ориентира, расположенного за пределами участка. Ориентир центр п. Полетаево. Участок находится примерно в 6,50 км, по направлению на северо-запад от ориентира. Почтовый адрес ориентира: Челябинская обл., р-н Сосновский.</t>
  </si>
  <si>
    <t>0, Челябинская обл, Сосновский р-н, с. Кременкуль, ул. Новостройки, дом № 4</t>
  </si>
  <si>
    <t>0, Челябинская обл, р-н Сосновский, д.Казанцево, уч 59</t>
  </si>
  <si>
    <t>454000, Челябинская обл,  р-н Красноармейский, д. Круглое, ул. Рождественская, д. 38</t>
  </si>
  <si>
    <t>0, Челябинская обл, Российская Федерация, Челябинская область,  Аргаяшский р-н, д. Мавлютова, ул. Полевая, д. 28</t>
  </si>
  <si>
    <t>454008, Челябинская обл, г. Челябинск, Свердловский тракт, д.5</t>
  </si>
  <si>
    <t>0, Челябинская обл, Челябинская область, Сосновский район, деревня Моховички, Улица Озерная участок 13.</t>
  </si>
  <si>
    <t>454000, Челябинская обл, Аргаяшский р-н, с. Аргаяш, ул. Худякова, дом № 78</t>
  </si>
  <si>
    <t>0, Челябинская обл,  Район Сосновский, Поселок Красное Поле</t>
  </si>
  <si>
    <t>0, Челябинская обл, Сосновский р-он ,п Красное Поле</t>
  </si>
  <si>
    <t>0, Челябинская обл, Местоположение установлено относительно ориентира, расположенного за пределами участка. Ориентир с. Кременкуль. Участок находится примерно в 4,5 км. по направлению на юг от ориентира. Почтовый адрес ориентира: Челябинская область, р-н. Сосновский</t>
  </si>
  <si>
    <t>0, Челябинская обл, Местоположение установлено относительно ориентира, расположенного за пределами участка. Ориентир центр п. Полетаево. Участок находится примерно в 6,70 км, по направлению на северо-запад от ориентира. Почтовый адрес ориентира: Челябинская область, район Сосновский.</t>
  </si>
  <si>
    <t>457400, Челябинская обл, Аргаяшский район, д. Курманова примерно 60 метров на юг от д.16, расположенного по ул. Новая</t>
  </si>
  <si>
    <t>0, Челябинская обл, Челябинская область, Сосновский район, п. Новый Кременкуль</t>
  </si>
  <si>
    <t>457400, Челябинская обл, Аргаяшский район, д. Медиак, ул. Ветеранов, д. 4</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</si>
  <si>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Красноармейский, с/с Озёрное, п Петровский, ул Южная, д 2</t>
  </si>
  <si>
    <t>456842, Челябинская обл, Каслинский р-н, д. Знаменка, ул. Советская, дом № 35</t>
  </si>
  <si>
    <t>456501, Челябинская обл, установлено относительно ориентира, расположенного за пределами участка. Ориентир п. Высокий. Участок находится примерно в 1560 м от ориентира по направлению на северо-восток. Почтовый адрес ориентира: Челябинская область, р-н Сосновский.</t>
  </si>
  <si>
    <t>456501, Челябинская обл, район Сосновский, 7,7 км на юго-восток от центра с. Кременкуль</t>
  </si>
  <si>
    <t>456000, Челябинская обл, Сосновский район, примерно в 3,13 км по направлению на юго-запад от ориентира центра д. Ключи, кв. 25 уч. 2</t>
  </si>
  <si>
    <t>0, Челябинская обл, Челябинская область, р-н Сосновский, п Трубный, участок №745, северная окраина</t>
  </si>
  <si>
    <t>454000, Челябинская обл, г. Челябинск, ул. Молдавская</t>
  </si>
  <si>
    <t>456510, Челябинская обл, Сосновский р-н, с. Долгодеревенское, северный микрорайон, 3 ряд, участок 6</t>
  </si>
  <si>
    <t>0, Челябинская обл, р-н Сосновский, д Малиновка, ул Школьная</t>
  </si>
  <si>
    <t>0, Челябинская обл, Челябинская обл., Сосновский район, 160 м на юг от ориентира д. Малиновка</t>
  </si>
  <si>
    <t>456000, Челябинская обл, Красноармейский р-н, в 850 м севернее восточной окраины д.Круглое</t>
  </si>
  <si>
    <t>456880, Челябинская обл, Аргаяшский р-н, с. Аргаяш, ул. Республиканская, дом № 1, квартира Б</t>
  </si>
  <si>
    <t>456300, Челябинская обл, Миасское лесничество, Тургоякское участковое лесничество, квартал 24, часть выдела 6</t>
  </si>
  <si>
    <t>456000, Челябинская обл, Сосновский район садоводческое некоммерческое товарищество "Дружба", сектор 3 ул 1 линия участок 478</t>
  </si>
  <si>
    <t>456501, Челябинская обл, Местоположение установлено относительно ориентира, расположенного за пределами участка. Ориентир центр д. Ключи. Участок находится примерно в 3,13 км, по направлению на юго-запад от ориентира. Почтовый адрес ориентира: Челябинская область, р-н Сосновский.</t>
  </si>
  <si>
    <t>456000, Челябинская обл, р-н Сосновский, примерно 2,96 км по направлению на юго-запад от д. Ключи, участок по генплану №209</t>
  </si>
  <si>
    <t>0, Челябинская обл, Аргаяшский район, п. Горный, примерно в 118 м. на юг от ориентира. Почтовый адрес ориентира: Челябинская область, Аргаяшский район, поселок Горный, ул. Железнодорожная, д. 18, в кадастровом квартале:  74:02:0304001</t>
  </si>
  <si>
    <t>456000, Челябинская обл, р-н Сосновский, поселок ж-д станция Смолино</t>
  </si>
  <si>
    <t>456664, Челябинская обл, Красноармейский р-н, д. Анфалово, ул. Центральная, дом № 24а-2</t>
  </si>
  <si>
    <t>456000, Челябинская обл,  Сосноский район, СНТ Дружба , участок 481</t>
  </si>
  <si>
    <t>0, Челябинская обл, Сосновский район, деревня Малиновка, генплан завода им. Колющенко, участок 264а</t>
  </si>
  <si>
    <t>0, Челябинская обл, Красноармейский р-н, Местоположение установлено относительно ориентира, расположенного за пределами участка. Ориентир центр поселка. Участок находится примерно в 1770 м, по направлению на северо-запад от ориентира. Почтовый адрес ориентира: Челябинская область, р-н Красноармейский, п Лазурный.</t>
  </si>
  <si>
    <t>456880, Челябинская обл, Аргаяшский р-н, д. Норкино, ул. Солнечная, дом № 1</t>
  </si>
  <si>
    <t>456000, Челябинская обл, Сосновский район, 680 м на юго-запад от п Рощино, участок № 117</t>
  </si>
  <si>
    <t>0, Челябинская обл, Челябинская область район Сосновский деревня Ключи Западный планировочный район</t>
  </si>
  <si>
    <t>0, Челябинская обл, Местоположение установлено относительно ориентира, расположенного за пределами участка. Ориентир перекресток автодорог Аргаяш-Увильды-Кыштым. Участок находится примерно в 160м от ориентира по направлению на юго-восток от ориентира. Почтовый адрес ориентира: Челябинская область, Аргаяшский р-н, с. Кузнецкое, участок находится примерно в 160 м от ориентира по направлению на юго-восток от ориентира перекресток автодорог Аргаяш-Кыштым-Увильды</t>
  </si>
  <si>
    <t>Челябинская обл, г. Миасс, по объездной дороге в центральной части</t>
  </si>
  <si>
    <t>454000, Челябинская обл, г.Копейск, п. Заозерный</t>
  </si>
  <si>
    <t>456501, Челябинская обл, район Сосновский, СНТ "Березка+1", улица 6, участок 29</t>
  </si>
  <si>
    <t>456501, Челябинская обл, Местоположение установлено относительно ориентира, расположенного за пределами участка. Ориентир центр д. Ключи. Участок находится примерно в 3,13 км , по направлению на юго-запад от ориентира. Почтовый адрес ориентира: Челябиннская область, Сосновский район</t>
  </si>
  <si>
    <t>456501, Челябинская обл, Сосновский р-н, 7,7 км на юго-восток от центра с. Кременкуль</t>
  </si>
  <si>
    <t>454000, Челябинская обл, Сосновский район, поселок Северный, ул. Гагарина, участок б/н.</t>
  </si>
  <si>
    <t>0, Челябинская обл, Местоположение установлено относительно ориентира, расположенного за пределами участка. Ориентир контора. Участок находится примерно в 1,58 км, по направлению на восток от ориентира. Почтовый адрес ориентира: Челябинская область, р-н Сосновский, д. Малиновка.</t>
  </si>
  <si>
    <t>0, Челябинская обл, Сосновский район, с. Долгодеревенское, северный микрорайон, участок №438</t>
  </si>
  <si>
    <t>0, Челябинская обл, Челябинская область, Сосновкий район, 680м на юго-запад от п. Рощино, гараж №547</t>
  </si>
  <si>
    <t>456501, Челябинская обл, р-н Сосновский п Рощино приусадебный участок №254 первая очередь</t>
  </si>
  <si>
    <t>456501, Челябинская обл, р-н Сосновский, п. Вавиловец-2</t>
  </si>
  <si>
    <t>456501,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Мирный, участок №87.</t>
  </si>
  <si>
    <t>456518, Челябинская обл, Сосновский р-н, д. Медиак, ул. Набережная, дом № 1</t>
  </si>
  <si>
    <t>456501, Челябинская обл, р-н Сосновский, д. Ключи, квартал "Усадьба", ул. Лесная, участок № 4</t>
  </si>
  <si>
    <t>Челябинская обл, Сосновский р-н, д. Ключи, ул. Рабоче-Крестьянская, дом № 16</t>
  </si>
  <si>
    <t>0, Челябинская обл, р-н Сосновский, д. Малиновка, ул. Гагарина, участок БН</t>
  </si>
  <si>
    <t>456000, Челябинская обл, Челябинская область, р-н Сосновский (ЭПУ-2)</t>
  </si>
  <si>
    <t>456660, Челябинская обл, Красноармейский муниципальный район, Баландинское сельское поселение, деревня Круглое, ул. Богатырская, земельный участок 26</t>
  </si>
  <si>
    <t>456842, Челябинская обл, Каслинский р-н, д. Знаменка, ул. Ленина, д.13-2</t>
  </si>
  <si>
    <t>0, Челябинская обл, Местоположение установлено относительно ориентира, расположенного за пределами участка. Ориентир центр д. Осиновка. Участок находится примерно в 2,44 км, по направлению на юг от ориентира. Почтовый адрес ориентир:Челябинская область, р-он Сосновский, д. Осиновка, уч.21</t>
  </si>
  <si>
    <t>0, Челябинская обл, Челябинская область, р-н Сосновский, 1,17 км по направлению на северо-восток от центра д. Ключи</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</si>
  <si>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Новый Кременкуль.</t>
  </si>
  <si>
    <t>0, Челябинская обл, Сосновский район, д. Малиновка, ул. Березовая, д. 74</t>
  </si>
  <si>
    <t>456671, Челябинская обл, Красноармейский р-н</t>
  </si>
  <si>
    <t>0, Челябинская обл, Район Сосновский, деревня Бухарино, ул. Береговая, № по генплану 4А</t>
  </si>
  <si>
    <t>0, Челябинская обл, челябинская область, р-н Сосновский, жилая застройка поселок Моховички, участок №1, по генплану 1/94  АО "УралТерра"</t>
  </si>
  <si>
    <t>454000, Челябинская обл, Сосновский р-н, с Кременкуль, по генплану участок №68</t>
  </si>
  <si>
    <t>0, Челябинская обл, р-н Сосновский, п. Смолино, ж/д станция, участок № 770 по генплану</t>
  </si>
  <si>
    <t>456506, Челябинская обл, Сосновский р-н, п. Садовый</t>
  </si>
  <si>
    <t>0, Челябинская обл, Сосновский р-он, поселок Рощино, улица Речная 15А</t>
  </si>
  <si>
    <t>454000, Челябинская обл, Область Челябинская, Город Челябинск, Территория ГСК 318, гараж 18</t>
  </si>
  <si>
    <t>456600, Челябинская обл, Российская Федерация, Челябинская область, город Копейск, улица Новая Заря, 32А</t>
  </si>
  <si>
    <t>0, Челябинская обл, Челябинская область, Сосновский район, п. Северный, автодорога "Шершни-Северный-автодорога Обход г. Челябинска с подъездом к пос. Садовый" (ЭПУ-3)</t>
  </si>
  <si>
    <t>457400, Челябинская обл, Аргаяшский район, д. Норкино, ул. Ценральная, д. 21</t>
  </si>
  <si>
    <t>0, Челябинская обл, р-н Сосновский, по генплану участок 291,292</t>
  </si>
  <si>
    <t>456000, Челябинская обл, р-н Сосновский, п Есаульский, строительный участок №163</t>
  </si>
  <si>
    <t>0, Челябинская обл, Челябинская область, Сосновский р-н, 2км восточнее п.Рощино, улица 8, участок № 23</t>
  </si>
  <si>
    <t>Челябинская обл, Красноармейский р-н, с. Миасское, ул. Вишневая, дом № 4</t>
  </si>
  <si>
    <t>0, Челябинская обл, Сосновский р-н. Ориентир контора д.Малиновка. Участок находится примерно 1.93 км от ориентира по направление на восток.</t>
  </si>
  <si>
    <t>0, Челябинская обл, Красноармейский район, с.Харино, участок находится примерно в 2330 м от ориентира по направлению на юго-запад</t>
  </si>
  <si>
    <t>0, Челябинская обл, Челябинская обл. ,Сосновский р-он,740 м на северо-восток от п .Прудный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</si>
  <si>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Саргазы.</t>
  </si>
  <si>
    <t>0, Челябинская обл, Баландинское сельское поселение, деревня Круглое, ул. Печорская, земельный участок 26</t>
  </si>
  <si>
    <t>Челябинская обл, Миасский городской округ, ОГУ "Миасское лесничество", Тургоякское участковое лесничество, квартал 16, часть выдела 13</t>
  </si>
  <si>
    <t>0, Челябинская обл, Челябинская область Сосновский район д. Малиновка, ул Торговая ( жз Полет) участок №283</t>
  </si>
  <si>
    <t>0, Челябинская обл, Челябинская область, Сосновский район, п. Красное поле, установлено относительно ориентира, расположенного за пределами участка. Ориентир поселок. Участок находится примерно в 1.5 км. от ориентира по направлению на восток</t>
  </si>
  <si>
    <t>456407, Челябинская обл, Чебаркульский р-н, с. Варламово, пер. СХТ, дом № 2</t>
  </si>
  <si>
    <t>0, Челябинская обл, Челябинская область,район красноармейский, на поле №100 правее дер. круглое, с северной стороны, граничащий с д. Круглое</t>
  </si>
  <si>
    <t>456660, Челябинская обл,  р-н Красноармейский, на поле №100 правее дер.Круглое, с северной стороны, граничащий с д. Круглое</t>
  </si>
  <si>
    <t>0, Челябинская обл, Челябинская область, Сосновский район, деревня Осиновка.</t>
  </si>
  <si>
    <t>0, Челябинская обл, Челябинская область, район Красноармейский, на поле №100 правее дер.Круглое, с северной стороны, граничащий с д. Круглое</t>
  </si>
  <si>
    <t>456509, Челябинская обл, Челябинская область, р-н Сосновский, д.Малиновка, микрорайон Лесной остров, участок №б/н</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</si>
  <si>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Тимофеевская, земельный участок 8</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</si>
  <si>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 Н.</t>
  </si>
  <si>
    <t>456200, Челябинская обл, г. Златоуст, ул. им. М.М.Громова, дом № 75, (строительный)</t>
  </si>
  <si>
    <t>456228, Челябинская обл, городской округ Кыштымский, город Кыштым, у. Пионерская 2-я, земельный участок 46А</t>
  </si>
  <si>
    <t>0, Челябинская обл, Челябинская область, Аргаяшский р-н, Местоположение установлено относительно ориентира, расположенного за пределами участка. Ориентир д. Аязгулова. Участок находится примерно в 20 м, по направлению на северо-восток от ориентира. Почтовый адрес ориентира: Челябинская область, р-н. Аргаяшский</t>
  </si>
  <si>
    <t>456203, Челябинская обл, г. Златоуст, кв-л. им А.М.Матросова, дом № 1а</t>
  </si>
  <si>
    <t>0, Челябинская обл, Челябинская обл., Красноармейский район,на поле №100 правей дер. Круглое, с северной стороны, граничащий с д. Круглое</t>
  </si>
  <si>
    <t>0, Челябинская обл, Сосновский район, ДСНТ "Березка-1", улица 4, участок 47</t>
  </si>
  <si>
    <t>456912, Челябинская обл, Саткинский р-н, г. Сатка, ул. Торговая, дом № 7</t>
  </si>
  <si>
    <t>0, Челябинская обл, Местоположение установлено относительно ориентира, расположенного за пределами участка. Ориентир д. Медиак. Участок находится примерно в 5,3 км, по отношению на юго-восток от ориентира. Почтовый адрес ориентира: Челябинская область, р-н Сосновский.</t>
  </si>
  <si>
    <t>0, Челябинская обл, Челябинская обл, р-н Сосновский</t>
  </si>
  <si>
    <t>0, Челябинская обл,  Челябинская область, р-н. Красноармейский, с/с. Озерное, п. Петровский, ул. Южная, д. 22</t>
  </si>
  <si>
    <t>0, Челябинская обл, местоположение установлено относительно ориентира, расположенного в границах участка. Почтовый адрес ориентир: Челябинская область, р-н Сосновский, уч. 34, северо- западнее д. Казанцево</t>
  </si>
  <si>
    <t>456510, Челябинская обл, р-н Сосновский, д. Ключи, квартал "Центральный", участок № 20</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</si>
  <si>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Есаульский, ул. Октябрьская, д. 98.</t>
  </si>
  <si>
    <t>0, Челябинская обл, р-н Сосновский, 1200 м на юг от центра п. Прудный, участок б/н</t>
  </si>
  <si>
    <t>0, Челябинская обл, Сосновский р-н, участок б/н</t>
  </si>
  <si>
    <t>0, Челябинская обл, Челябинская обл., Красноармейский р-н, на поле №100 правее дер. Круглое, с северной стороны, граничащий с д. Круглое.</t>
  </si>
  <si>
    <t>0, Челябинская обл, Челябинская обл., Сосновский р-н, установлено относительно ориентира, расположенного за пределами участка. Ориентир д. Казанцево, район 16 км автодороги "Челябинск-Екатеринбург" (западная сторона). Участок находится примерно в 1,2 км, по направлению на север от ориентира</t>
  </si>
  <si>
    <t>0, Челябинская обл, Челябинская область, р-н Красноармейский</t>
  </si>
  <si>
    <t>0, Челябинская обл, Местоположение установлено относительно ориентира, расположенного за пределами участка. Ориентир СНТ "Западный". Участок находится примерно в 500 м. по направлению на юго-восток от ориентира. Почтовый адрес ориентира: Челябинская область, р-н Сосновский, стн Заречный</t>
  </si>
  <si>
    <t>456510, Челябинская обл, район Сосновский, СНТ "Березка+1", улица 4, участок №28</t>
  </si>
  <si>
    <t>0, Челябинская обл, Район Сосновский, Село Кременкуль, Микрорайон Зеленый мыс, Улица Южная, Земельный участок 8</t>
  </si>
  <si>
    <t>0, Челябинская обл, Челябинская область, р-н Красноармейский, на поле №100 правее дер. Круглое,с северной  стороны, граничащий с д. Круглое</t>
  </si>
  <si>
    <t>0, Челябинская обл, Аргаяшский район, п. Худайбердинский, пер.Молодежный, д.4</t>
  </si>
  <si>
    <t>0, Челябинская обл, установлено относительно ориентира, расположенного  в границах участка. Почтовый адрес ориентира: Челябинская область, Сосновский р-н, п. Рощино, очередь четвертая, участок № 27.</t>
  </si>
  <si>
    <t>0, Челябинская обл, Челябинская область, Сосновский район, Посёлок Западный, участок 360,361</t>
  </si>
  <si>
    <t>456510, Челябинская обл, р-н Сосновский, п. Рощино, ул. Речная, уч. № 16</t>
  </si>
  <si>
    <t>0, Челябинская обл, Челябинская область,Сосновский район,д Малиновка, уч 17,ПО Полет</t>
  </si>
  <si>
    <t>0, Челябинская обл, Челябинская область,Сосновский район,д Малиновка,уч 17, ПО Полет</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</si>
  <si>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t>
  </si>
  <si>
    <t>456000, Челябинская обл, Российская Федерация, Челябинская область, муниципальный район Сосновский, сельское поселение Краснопольское, деревня Ключи, улица Логовая, дом 9А</t>
  </si>
  <si>
    <t>0, Челябинская обл, Красноармейский район, на поле № 100 правее деревни Круглое, с северной стороны, граничащей с д. Круглое</t>
  </si>
  <si>
    <t>0, Челябинская обл, Челябинская обл. Красноармейский р-н, в 200 метрах северо-западнее п. Лазурный с северной стороны коллективного сада</t>
  </si>
  <si>
    <t>456510, Челябинская обл, местоположение установлено относительно ориентира, расположенного за пределами участка. Ориентир дом №5. Участок находится примерно в 260 м по направлению на юг от ориентира. Почтовый адрес ориентира: Челябинская обл., р-н Сосновский, д. Малиновка, по улице Советской.</t>
  </si>
  <si>
    <t>456510, Челябинская обл, Сосновский муниципальный район, Краснопольское сельское поселение, деревня Ключи, улица Майская, земельный участок 29</t>
  </si>
  <si>
    <t>0, Челябинская обл, Местоположение установлено ориентир,расположенного за пределами участка.Ориентир д.Харино.Участок находится примерно в 2520 м,по направлению на юго-запад от ориентира.Почтовый адрес ориентира: Челябинская обл, р-н Красноармейский</t>
  </si>
  <si>
    <t>0, Челябинская обл, местоположение установлено относительно ориентира, расположенного в границах участка. Почтовый ориентир: Челябинская область, р-н Сосновский, п. Западный, ул. Центральная-1</t>
  </si>
  <si>
    <t>0, Челябинская обл, Сосновский район, д. Малиновка, ПО "Полет", ул. Березовая участок № 380</t>
  </si>
  <si>
    <t>456510, Челябинская обл, Сосновский р-н, д. Осиновка, участок № 1197 по генеральному плану 346.24-0-ГП-1</t>
  </si>
  <si>
    <t>0, Челябинская обл, р-н Сосновский, п Красное Поле</t>
  </si>
  <si>
    <t>456501, Челябинская обл, Сосновский р-н, д. Моховички, ул. Курортная, дом № 3</t>
  </si>
  <si>
    <t>0, Челябинская обл, Сосновский р-н, п.Западный,</t>
  </si>
  <si>
    <t>456000, Челябинская обл, Сосновский р-н, п. Красное Поле, пер. Горный, д. 5</t>
  </si>
  <si>
    <t>0, Челябинская обл, Челябинская область, Сосновский район, 1,17 км по направлению на северо-восток от центра д. Ключи</t>
  </si>
  <si>
    <t>456510, Челябинская обл, Сосновский район деревня Ключи</t>
  </si>
  <si>
    <t>0, Челябинская обл, Челябинская область, Сосновский район, 740м на северо-восток от п. Прудный</t>
  </si>
  <si>
    <t>0, Челябинская обл, Российская Федерация, Челябинская область, Сосновский р-н, п Вавиловец-2, ул Восьмая, уч 38</t>
  </si>
  <si>
    <t>456510, Челябинская обл, р-н. Сосновский, п. Есаульский, ул. Гагарина, 17 "А"</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</si>
  <si>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Западный, ул. Центральная-1.</t>
  </si>
  <si>
    <t>0, Челябинская обл, Местоположение установлено относительно ориентира,расположенного за пределами участка. Ориентир здание электроподстанции с.Большие Харлуши. Участок находится примерно в 4,64 км, по направлению на юго-восток от ориентира. Почтовый адрес ориентира: Челябинская обл., р-н Сосновский, в 4,64 км по направлению на юго-восток от ориентира здание электроподстанции с.Большие Харлуши и 3,97 км северо-восточнее от центра д.Костыли.</t>
  </si>
  <si>
    <t>0, Челябинская обл, Российская Федерация, Челябинская область, Аргаяшский муниципальный район, Норкинское сельское поселение, д. Бажикаева, ул. Аргаяшская, д.1</t>
  </si>
  <si>
    <t>0, Челябинская обл, Челябинская область, г. Златоуст, ул. Шоссейная, северо-западнее земельного участка с кадастровым номером 74:25:0308105:2</t>
  </si>
  <si>
    <t>0, Челябинская обл, Сосновский район, ДСНТ "Березка-1", улица 0, участок 6</t>
  </si>
  <si>
    <t>456600, Челябинская обл, г. Копейск, рп Октябрьский, ул Рассветная, 28</t>
  </si>
  <si>
    <t>0, Челябинская обл, Челябинская область Сосновский район участок б/н</t>
  </si>
  <si>
    <t>0, Челябинская обл, Российская Федерация, Челябинская область, Красноармейский район, с. Харино</t>
  </si>
  <si>
    <t>0, Челябинская обл, Челябинская область ,р-н Сосновский, п Солнечный</t>
  </si>
  <si>
    <t>454091, Челябинская обл, г. Челябинск, пр-кт. Ленина, дом № 45, гараж №1</t>
  </si>
  <si>
    <t>457040, Челябинская обл, г. Южноуральск, ул. Спортивная, дом № 19, Челябинская обл., г.Южноуральск, ул.Спортивная 19Б</t>
  </si>
  <si>
    <t>0, Челябинская обл, Российская Федерация, Челябинская область, р-н Сосновский, установлено относительно ориентира, расположенного за пределами участка. Ориентир п. Прудный. Участок находится примерно в 980 м от ориентира по направлению на северо-запад</t>
  </si>
  <si>
    <t>0, Челябинская обл, Область Челябинская, Район Красноармейский, Деревня Круглое, Улица Юбилейная, Дом 22</t>
  </si>
  <si>
    <t>456510, Челябинская обл, Сосновский район, д. Осиновка, по гп ЗАО СПФ "СИЖ"</t>
  </si>
  <si>
    <t>0, Челябинская обл, Красноармейский район, ориентир д.Харино. Участок находится примерно в 2520 м, по направлению  на юго-запад от ориентира.</t>
  </si>
  <si>
    <t>0, Челябинская обл, Челябинская область, р-н Сосновский, д Малиновка, ул Вишневая, уч 341, ПО "Полет"</t>
  </si>
  <si>
    <t>0, Челябинская обл, Аргаяшский район деревня Акбашева ул.Мажита Гафури дом 19</t>
  </si>
  <si>
    <t>0, Челябинская обл, р-н Сосновский, ДСНТ "Березка-1", улица 0, участок № 5.</t>
  </si>
  <si>
    <t>0, Челябинская обл, Сосновский район, д. Ключи, квартал "Родники", участок №2</t>
  </si>
  <si>
    <t>0, Челябинская обл, Челябинская область, Красноармейский район, Баландинское сельское поселение, деревня Круглое, улица Владимирская, земельный участок №17</t>
  </si>
  <si>
    <t>0, Челябинская обл, Челябинская обл, Сосновский р-н, 740 м на северо- восток от п. Прудный</t>
  </si>
  <si>
    <t>0, Челябинская обл, Местоположение установлено относительно ориентира, расположенного в границах участка. Почтовый адрес ориентира: Челябинская обл., Сосновский район, пос. Красное поле, участок по генплану №701.</t>
  </si>
  <si>
    <t>0, Челябинская обл, Сосновский район, деревня Ужевка,  улица Береговая дом 22</t>
  </si>
  <si>
    <t>454071, Челябинская обл, г. Челябинск, ул. Горького, дом № 26, помещение 100</t>
  </si>
  <si>
    <t>454000, Челябинская обл, Сосновский муниципальный район, Краснопольское сельское поселение Челябинской казачьей станицы, участок 137-а</t>
  </si>
  <si>
    <t>Челябинская обл, Чебаркульский р-н, жилой комплекс в 20 метрах на северо-запад от д.Малково</t>
  </si>
  <si>
    <t>0, Челябинская обл, Челябинская область, р-н Сосновский, примерно в 0,68 км по направлению на северо-восток от ориентира центр дер. Ключи и в 4,72 км по направлению на юго-запад от ориентира  центр дер. Бухарино</t>
  </si>
  <si>
    <t>0, Челябинская обл,  Сосновский р-н, д. Ужевка, земельный участок №2(два) по 2 пер. Свободы</t>
  </si>
  <si>
    <t>0, Челябинская обл, Челябинская область, р-н Аргаяшский, д Дербишева, ул ВОВ Аитбаева Такиуллы Хайруллиновича, д 19</t>
  </si>
  <si>
    <t>0, Челябинская обл, Аргаяшский район, деревня Норкино, ул. Солнечная, земельный участок 8.</t>
  </si>
  <si>
    <t>0, Челябинская обл, Нет точного адреса. Местоположение установлено Относительно ориентира, расположенного в границах участка . Почтовый адрес ориентира: Челябинская область, р-н. Сосновский, поселок Рощино .</t>
  </si>
  <si>
    <t>0, Челябинская обл, Российская Федерация, Челябинская область, Красноармейский р-н, Круглое д, Федора Конюхова ул, 18</t>
  </si>
  <si>
    <t>454000, Челябинская обл, г. Челябинск, СНТ Тракторосад 3, дорога 15, участок 20</t>
  </si>
  <si>
    <t>456890, Челябинская обл, Аргаяшский р-н, п. Увильды, пер. Увильдинский, дом № 9А</t>
  </si>
  <si>
    <t>0, Челябинская обл, Область Челябинская, Район Красноармейский, Деревня Круглое, Улица Богатырская, земельный участок 14</t>
  </si>
  <si>
    <t>0, Челябинская обл, Челябинская область, г.Сатка, ул. Металлургов</t>
  </si>
  <si>
    <t>0, Челябинская обл, Челябинская область Аргаяшский район деревня Ишалино примерно 20 метров на северо-восток от д. 98</t>
  </si>
  <si>
    <t>456671, Челябинская обл, Красноармейский р-н, д. Круглое, ул.Синарская, д.19</t>
  </si>
  <si>
    <t>0, Челябинская обл, Сосновский муниципальный район, Краснопольское сельское поселение, поселок Красное Поле, переулок Ясный, дом 10</t>
  </si>
  <si>
    <t>456000, Челябинская обл, установлено  относительно ориентира, расположенного за пределами участка. Ориентир центр с.Кременкуль. Участок находится примерно в 5,20 км от ориентира по направлению на юг. Почтовый адрес ориентира: Челябинская обл., р-н Сосновский, с.Кременкуль</t>
  </si>
  <si>
    <t>0, Челябинская обл, Сосновский р-н, поселок Солнечный</t>
  </si>
  <si>
    <t>0, Челябинская обл, Сосновский район, 680 м. на юго-запад от п. Рощино, участок №274</t>
  </si>
  <si>
    <t>454010, Челябинская обл, г. Челябинск, Ленинский район, ул. Пограничная, 2, гаражно-строительный кооператив №318, гараж (гаражный бокс) №20/21</t>
  </si>
  <si>
    <t>Челябинская обл, Сосновский р-н, поселок Вавиловец, улица Южная, участок 50Б</t>
  </si>
  <si>
    <t>456512, Челябинская обл, Сосновский р-н, п. Красное Поле, ул. Надежды, дом № 9</t>
  </si>
  <si>
    <t>0, Челябинская обл, Область Челябинская, Район Сосновский, Территория СНТ Курчатовец, Улица 85-ый квартал., участок 11</t>
  </si>
  <si>
    <t>0, Челябинская обл, Сосновский муниципальный район, Саргазинское сельское поселение, поселок Саргазы, улица Яблочная, земельный участок 5</t>
  </si>
  <si>
    <t>0, Челябинская обл, Российская Федерация, Челябинская область, р-н Красноармейский, вблизи с Миасское (часть южнее, часть севернее, часть восточнее)</t>
  </si>
  <si>
    <t>456518, Челябинская обл, Сосновский р-н, д. Ключи, дом № 12, Челябинская область, муниципальный район Сосновский, сельское поселение Краснопольское, деревня Ключи, переулок Еловый, земельный участок 12</t>
  </si>
  <si>
    <t>456012, Челябинская обл, Ашинский р-н, г. Аша, ул. Салавата Юлаева, дом № 6</t>
  </si>
  <si>
    <t>456441, Челябинская обл, г. Чебаркуль, ул. Комсомольская, дом № 107А</t>
  </si>
  <si>
    <t>0, Челябинская обл, Челябинская область. Красноармейский район, деревня Круглое, улица Синарская 21</t>
  </si>
  <si>
    <t>0, Челябинская обл, р-н Сосновский, п. Солнечный, пер. Уральский</t>
  </si>
  <si>
    <t>454139, Челябинская обл, Сосновский р-н, СНТ Березка+1, улица 4, участок 10</t>
  </si>
  <si>
    <t>0, Челябинская обл, р-н Сосновский, 1230 метров на северо-запад от центра деревни Шигаево</t>
  </si>
  <si>
    <t>454000, Челябинская обл, г. Челябинск, Калининский район, ул. Каслинская, д. 58</t>
  </si>
  <si>
    <t>0, Челябинская обл, Челябинская область, район Сосновский, станция Смолино, участок 814.</t>
  </si>
  <si>
    <t>0, Челябинская обл, Сосновский муниципальный район, Краснопольское сельское поселение, поселок Красное Поле, улица Раздольная, земельный участок 52</t>
  </si>
  <si>
    <t>0, Челябинская обл, Российская Федерация, Челябинская область, муниципальный район Аргаяшский, сельское поселение Аргаяшское, село Аргаяш, улица Гагарина, земельный участок 27Г</t>
  </si>
  <si>
    <t>456512, Челябинская обл, Сосновский муниципальный район, Краснопольское сельское поселение, поселок Красное Поле, улица Раздольная, земельный участок 50</t>
  </si>
  <si>
    <t>0, Челябинская обл, Челябинская область, Сосновский район, деревня ключи, улица Рабоче - Крестьянская, дом 20</t>
  </si>
  <si>
    <t>0, Челябинская обл, Российская Федерация, Челябинская область, Чебаркульский муниципальный район, д.Малково, ул.Ветренная, 15А</t>
  </si>
  <si>
    <t>0, Челябинская обл, Челябинская область, Сосновский р-н, участок б/н</t>
  </si>
  <si>
    <t>456510, Челябинская обл, Сосновский р-н, 5,3 км по направлению на юго-восток от  ориентира  центр д Медиак и 0,9 км по направлению на северо-запад от ориентира центр д. Ключи</t>
  </si>
  <si>
    <t>456931, Челябинская обл, Саткинский р-н, г. Бакал, ул. Шихан, дом № 4</t>
  </si>
  <si>
    <t>0, Челябинская обл, Область Челябинская, Район Сосновский, Поселок Вавиловец, 10-я улица, 15А</t>
  </si>
  <si>
    <t>0, Челябинская обл, Челябинская область, г.Чебаркуль, ул Ленина, д 20, пом Кафе "Маяк" - 2</t>
  </si>
  <si>
    <t>456674, Челябинская обл, Красноармейский р-н, Красноармейский район, пос.Лазурный, ул.Луговая, д.8</t>
  </si>
  <si>
    <t>0, Челябинская обл, Челябинская область, Сосновский район, северо-западнее д. Казанцева</t>
  </si>
  <si>
    <t>456510, Челябинская обл, Сосновский р-н, сп Краснопольское, д. Ключи, пер. Хвойный д. 3.</t>
  </si>
  <si>
    <t>0, Челябинская обл, Сосновский р-н, Примерно 1,39 км по направлению на юго-запад от центра СНТ "Мысы"</t>
  </si>
  <si>
    <t>456000, Челябинская обл, Аргаяшский р-н, п Бидинский, б-р Весенний (мкр Каникулы), д 3</t>
  </si>
  <si>
    <t>0, Челябинская обл, Аргаяшский район, деревня Утябаева, примерно 30 метров по направлению на север от дома 7, расположенный по улице Мира</t>
  </si>
  <si>
    <t>0, Челябинская обл, Аргаяшский район, участок находится примерно в 500 м от д. Ишалино</t>
  </si>
  <si>
    <t>0, Челябинская обл, Аргаяшский район, с. Кузнецкое, переулок Проезжий, примерно 40 м на север от д.14</t>
  </si>
  <si>
    <t>0, Челябинская обл, Российская Федерация, Челябинская область, Сосновский муниципальный район, сельское поселение Мирненское, деревня Ужевка, переулок Свободы, земельный участок 1</t>
  </si>
  <si>
    <t>0, Челябинская обл, Челябинская область,Красноармейский район,поселок Лазурный,ул. Деловая №11</t>
  </si>
  <si>
    <t>0, Челябинская обл, Челябинская область, Деревня Круглое, ул. Синарская, д.15</t>
  </si>
  <si>
    <t>0, Челябинская обл, РФ Челябинская область, Сосновский район, севернее д. Шигаево</t>
  </si>
  <si>
    <t>0, Челябинская обл, Челябинская область, Красноармейский район, д. Круглое, ул. Рубежная, д.12</t>
  </si>
  <si>
    <t>0, Челябинская обл, Сосновский район, деревня Касарги, участок по генплану 83</t>
  </si>
  <si>
    <t>0, Челябинская обл, Сосновский район, участок находится примерно в 1890 м по направлению на юго-восток от ориентира центр д.Бухарино</t>
  </si>
  <si>
    <t>0, Челябинская обл, Россия, Челябинская область, Аргаяшский район, д. Норкино, ул. Новая, д.18</t>
  </si>
  <si>
    <t>0, Челябинская обл, Челябинская область, Сосновский р-н, д. Осиновка, по г.п. ЗАО СПФ "СИЖ"</t>
  </si>
  <si>
    <t>0, Челябинская обл, Местоположение установлено относительно ориентира, расположенного за пределами участка. Ориентир д. Ужевка. Участок находится примерно в 1600 м, по направлению на северо-восток от ориентира. Почтовый адрес ориентира: Челябинская область, р-н Сосновский, д. Ужевка.</t>
  </si>
  <si>
    <t>454084, Челябинская обл, г. Челябинск, ул. Кожзаводская, дом № 34Б</t>
  </si>
  <si>
    <t>0, Челябинская обл, р-н Сосновский, снт "Курчатовец", квартал 3, участок №7</t>
  </si>
  <si>
    <t>0, Челябинская обл, Сосновский р-н, с. Кременкуль, ул. Южная, д. 11</t>
  </si>
  <si>
    <t>0, Челябинская обл, Сосновский р-н, д. Ключи, ул. Лесная, д. 11</t>
  </si>
  <si>
    <t>0, Челябинская обл, Челябинская область, р-н Сосновский, д Ключи, ул Пионерская, участок №48</t>
  </si>
  <si>
    <t>454000, Челябинская обл, г. Челябинск, Тракторозаводский район, ул. Либединского, д.46, гаражно-строительный кооператив №402, участок 1 , гараж №145</t>
  </si>
  <si>
    <t>0, Челябинская обл, Сосновский р-н, п. Смолино, ж/д станция, участок № 689 по генплану</t>
  </si>
  <si>
    <t>0, Челябинская обл, Челябинская область,Красноармейский район,д Круглое,улица Ясная,дом 11</t>
  </si>
  <si>
    <t>0, Челябинская обл, Челябинская область,р-н Сосновский,д. Новое Поле,вторая очередь, участок по генплану 477а</t>
  </si>
  <si>
    <t>0, Челябинская обл, Сосновский р-н, д. Малиновка, дом № 298, Сосновский район, деревня Малиновка, генплан завода им. Колющенко, участок 298 б</t>
  </si>
  <si>
    <t>0, Челябинская обл, Челябинская область,Красноармейский район, д.Круглое, ул.Мифтахова, земельный участок 29</t>
  </si>
  <si>
    <t>454000, Челябинская обл, г. Челябинск, ГСК  № 403, участок 570</t>
  </si>
  <si>
    <t>0, Челябинская обл, Область Челябинская, Район Сосновский, Поселок Есаульский, Улица Ленина, дом №106-А</t>
  </si>
  <si>
    <t>0, Челябинская обл, р-н Сосновский, 380 м на запад от д.Ключи и в 5,9 км на юго-восток от д.Медиак</t>
  </si>
  <si>
    <t>0, Челябинская обл, Область Челябинская, Район Красноармейский, Деревня Круглое, Улица 1-я Полевая д.13</t>
  </si>
  <si>
    <t>Челябинская обл, Красноармейский р-н, на поле 100 правее д.Круглое, с северной стороны, граничащий с д.Круглое</t>
  </si>
  <si>
    <t>0, Челябинская обл, р-н Сосновский, п Южно-Челябинский Прииск, участок находится примерно в 500 м. по направлению на юг</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</si>
  <si>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500 м по направлению на юг от ориентира. Почтовый адрес ориентира: Челябинский Прииск, р-н Сосновский, п. Южно-Челябинский Прииск</t>
  </si>
  <si>
    <t>0, Челябинская обл, Челябинская область, Сосновский район, деревня Бухарино, ул. Ленина, рядом с остановкой</t>
  </si>
  <si>
    <t>0, Челябинская обл, Челябинская область, Сосновский район, Установлено относительно ориентира, расположенного за пределами участка. Ориентир от д. Кайгородово. Участок находится примерно в 1500 метрах от ориентира по направлению на юг. Почтовый адрес ориентира: Челябинская область, Сосновский район.</t>
  </si>
  <si>
    <t>0, Челябинская обл, Челябинская область, Сосновский район, западная часть поселок Северный, участок 51</t>
  </si>
  <si>
    <t>0, Челябинская обл, Челябинская область, красноармейский район, в 4520 м по направлению на северо-запад от п Лазурный</t>
  </si>
  <si>
    <t>0, Челябинская обл, Челябинская область,Сосновский район Деревня Осиповка по г.п ЗАО СПФ "СИЖ"</t>
  </si>
  <si>
    <t>0, Челябинская обл, Область Челябинская, Город Чебаркуль, Улица Суворова,11 в 24 м к югу от нежилого здания под литерой  Д</t>
  </si>
  <si>
    <t>456510, Челябинская обл, р-н Сосновский, д Малиновка, микрорайон Лесной остров, участок №762</t>
  </si>
  <si>
    <t>456228, Челябинская обл, городской округ Кыштымский, город Кыштым, территория ГСК Байкал, земельный участок 1239</t>
  </si>
  <si>
    <t>0, Челябинская обл, Сосновский район, 680 м на юго-запад от п. Рощино, гараж № 1020</t>
  </si>
  <si>
    <t>456660, Челябинская обл, Красноармейский район</t>
  </si>
  <si>
    <t>0, Челябинская обл, Российская Федерация, Челябинская область, Красноармейский район, село Миасское, ул. Изумрудная, д. 12</t>
  </si>
  <si>
    <t>0, Челябинская обл, Челябинская область, Сосновский р-н, д Ключи, квартал "Родники", участок 86</t>
  </si>
  <si>
    <t>0, Челябинская обл, Челябинская область, Сосновский район, д. Ключи, квартал "Усадьба", ул. Еловая, участок №4</t>
  </si>
  <si>
    <t>0, Челябинская обл, р-н Сосновский, п. Садовый, участок по генплану № 86</t>
  </si>
  <si>
    <t>0, Челябинская обл, Сосновский район, СНТ "Курчатовец", квартал 81, участок №44</t>
  </si>
  <si>
    <t>0, Челябинская обл, Сосновский район, д.Ключи, в кадастровом квартале 74:19:0801002</t>
  </si>
  <si>
    <t>0, Челябинская обл, Местоположение установлено относительно ориентира, расположенного за пределами участка. Ориентир электроподстанция с. Б.Харлуши. Участок находится примерно в 3,21 км, по направлению на север от ориентира. Почтовый адрес ориентира: Челябинская область, р-н Сосновский, с Б. Харлуши, уч.201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</si>
  <si>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Осиновка</t>
  </si>
  <si>
    <t>0, Челябинская обл, р-н Сосновский, п Смолино, ж/д станция, участок № 761а по генплану</t>
  </si>
  <si>
    <t>456660, Челябинская обл, Красноармейский муниципальный район, Баландинское сельское поселение, Деревня Круглое, Улица Юрюзанская, з/у 5</t>
  </si>
  <si>
    <t>0, Челябинская обл, Россия, Челябинская область, Сосновский район, примерно в 2,44 км. по направлению на юг от ориентира центр д. Осиновка, участок 6</t>
  </si>
  <si>
    <t>0, Челябинская обл, Челябинская область, Красноармейский район, поселок Лазурный, улица Луговая,2</t>
  </si>
  <si>
    <t>0, Челябинская обл, Российская Федерация, Челябинская область, г Миасс, восточнее ул. Магнитогорская</t>
  </si>
  <si>
    <t>0, Челябинская обл, р-н. Сосновскийэлектроподстанция с. Б. Харлуши, Участок находится примерно в 2.70 км, по направлению на восток от ориентира</t>
  </si>
  <si>
    <t>0, Челябинская обл, Челябинская область, р-н Красноармейский, п Петровский, за границами населенного пункта ДНТ "Университетское" ул. Челябинская, 5</t>
  </si>
  <si>
    <t>454036, Челябинская обл, г. Челябинск, ул. Индивидуальная 2-я, дом № 50 В</t>
  </si>
  <si>
    <t>456510, Челябинская обл, местоположение установлено относительно ориентира, расположенного за пределами участка. Ориентир с. Кременкуль. Участок находится в 2.7 км, по направлению на северо-запад от ориентира. Почтовый адрес ориентира: Челябинская область, р-н Сосновский, участок находится примерно в 2.7 км, по направлению на северо-запад от с. Кременкуль.</t>
  </si>
  <si>
    <t>456888, Челябинская обл, Аргаяшский р-н, п. Кировский, ул. Парковая, дом № 8</t>
  </si>
  <si>
    <t>0, Челябинская обл, Челябинская область, Красноармейский р-н, слева от автодороги "Челябинск-Новосибирск" в 900 м от 21 км до 23 км.</t>
  </si>
  <si>
    <t>456323, Челябинская обл, г. Миасс, пер. Детский, дом № 8</t>
  </si>
  <si>
    <t>456892, Челябинская обл, Аргаяшский р-н, с. Губернское, ул. Красных Командиров, дом № 74</t>
  </si>
  <si>
    <t>454000, Челябинская обл, город Челябинск, р-н Курчатовский, ул. Северо-Западная Околица, 6</t>
  </si>
  <si>
    <t>456684, Челябинская обл, Красноармейский р-н, с. Бродокалмак, ул. Строителей, дом № 22</t>
  </si>
  <si>
    <t>456660, Челябинская обл, Красноармейский район, на поле №100 правее д.Круглое, с северной стороны граничащей с д.Круглое</t>
  </si>
  <si>
    <t>0, Челябинская обл, Сосновский р-н, Сосновский р-н, установлено относительно ориентира, расположенного в границах участка.</t>
  </si>
  <si>
    <t>0, Челябинская обл, Челябинская область Красноармейский район поселок Лазурный улица 6-Линейная дом 6</t>
  </si>
  <si>
    <t>456671, Челябинская обл, муниципальный район Красноармейский, сельское поселение Баландинское, деревня Круглое, улица Синарская, земельный участок 17</t>
  </si>
  <si>
    <t>0, Челябинская обл, Сосновский район , 5,2 км от на юг от центра с.Кременкуль</t>
  </si>
  <si>
    <t>0, Челябинская обл, Россия, Челябинская область, Сосновский район, Дачно-садоводческое некоммерческое товарищество Березка-1, улица 3, участок 11</t>
  </si>
  <si>
    <t>0, Челябинская обл, Челябинская обл, Сосновский р-н , 740 м на северо- восток от п Прудный</t>
  </si>
  <si>
    <t>456600, Челябинская обл, г Копейск, п Заозерный</t>
  </si>
  <si>
    <t>0, Челябинская обл, Челябинская область, р-н Сосновский, д Осиновка, участок строительный №1209</t>
  </si>
  <si>
    <t>0, Челябинская обл, Челябинская область, р-н Аргаяшский, с. Аргаяш, ул. 8 Марта, д. 15</t>
  </si>
  <si>
    <t>0, Челябинская обл, Челябинская область, сосновский район</t>
  </si>
  <si>
    <t>Челябинская обл, Саткинский р-н, г. Сатка, ул. 50 лет ВЛКСМ, в 90 метрах западнее здания скорой помощи</t>
  </si>
  <si>
    <t>Челябинская обл, г. Копейск, ул. Короленко, дом № 6Б</t>
  </si>
  <si>
    <t>0, Челябинская обл, р-н Сосновский, 380 м на запад от д. Ключи и 5,9 км на юго-восток от д. Медиак</t>
  </si>
  <si>
    <t>456602, Челябинская обл, г. Копейск, ул. Короленко, дом № 4, литера В</t>
  </si>
  <si>
    <t>456510, Челябинская обл, р-н Сосновский, примерно в 0,68 км по направлению на северо-восток от ориентира центр дер. Ключи и в 4,72 км по направлению на юго-запад от ориентира центр дер. Бухарино</t>
  </si>
  <si>
    <t>0, Челябинская обл, Челябинская обл.,Красноармейский р-н,на поле №100 правее дер.Круглое,с северной стороны,граничащий с д.Круглое</t>
  </si>
  <si>
    <t>456602, Челябинская обл, г. Копейск, ул. Короленко, дом № 6, литера В</t>
  </si>
  <si>
    <t>0, Челябинская обл, Челябинская обл,р-н Сосновский, д. Ключи, квартал "Центральный", участок № 30</t>
  </si>
  <si>
    <t>0, Челябинская обл, Челябинская обл. Сосновский Район, село Кременкуль,ул.1Мая, дом 3-2</t>
  </si>
  <si>
    <t>0, Челябинская обл, Муниципальный район Красноармейский, сельское поселение Озерное, поселок Петровский, улица Тимофея Иевлева, земельный участок 52</t>
  </si>
  <si>
    <t>456510, Челябинская обл, муниципальный район Сосновский, сельское поселение Краснопольское, поселок Красное Поле, улица Раздольная, земельный участок 46</t>
  </si>
  <si>
    <t>0, Челябинская обл, Челябинская область, Сосновский район, 3,5 км. к северо-востоку от села Архангельское</t>
  </si>
  <si>
    <t>457042, Челябинская обл, г. Южноуральск, ул. Яблочкова, дом № 42</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</si>
  <si>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680 м. по направлению на юго-запад от ориентира. Почтовый адрес ориентира: Челябинская область, Сосновский район, п. Рощино, гаражный бокс № 851.</t>
  </si>
  <si>
    <t>456888, Челябинская обл, Аргаяшский р-н, п. Кировский, ул. Солнечная, дом № 62,  р-н Аргаяшский, п Кировский, ул Солнечная, д 62</t>
  </si>
  <si>
    <t>456501, Челябинская обл, Сосновский р-н, с. Кременкуль, ул. Казачья, дом № 10 А</t>
  </si>
  <si>
    <t>0, Челябинская обл, Верхнеуфалейский городской округ, город Верхний уфалей, территория западнее 100м ул. Урицкого</t>
  </si>
  <si>
    <t>456525, Челябинская обл, р-н Сосновский, Местоположение установлено относительно ориентира, расположенного за пределами участка. Ориентир 1.99 км на юго-восток от клуба нп Кировский. Участок находится примерно в 700 м от ориентира по направлению на запад. Участок по генплану №63</t>
  </si>
  <si>
    <t>456055, Челябинская обл, г Карабаш пос Сактаево № 90</t>
  </si>
  <si>
    <t>456518, Челябинская обл, Сосновский р-н, д. Казанцево</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</si>
  <si>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 Константиновская, з/у 10</t>
  </si>
  <si>
    <t>0, Челябинская обл, Челябинская область, р-н Сосновский, д Осиновка, ул Полевая, уч 1В</t>
  </si>
  <si>
    <t>0, Челябинская обл, Сосновский район,1,25 км на юго-восток от центра с. Большое Баландино</t>
  </si>
  <si>
    <t>0, Челябинская обл, Челябинская область, Сосновский район, деревня Ключи, улица Полевая, участок 15</t>
  </si>
  <si>
    <t>0, Челябинская обл, Красноармейский р-н</t>
  </si>
  <si>
    <t>0, Челябинская обл, р-н Сосновский, п. Мирный, участок № 67</t>
  </si>
  <si>
    <t>0, Челябинская обл, Аргаяшский муниципальный район, сельское поселение Кузнецкое, п Бидинский, мкр Каникулы, аллея 2-ая, уч 35</t>
  </si>
  <si>
    <t>Челябинская обл, г. Миасс, Объездная дорога</t>
  </si>
  <si>
    <t>456509, Челябинская обл, Сосновский р-н, д. Малиновка, ул. Возвышенная (мкр Лесной остров), дом № 24</t>
  </si>
  <si>
    <t>0, Челябинская обл, Сосновский р-н, Челябинская область, р-н Сосновский, участок по генплану 976</t>
  </si>
  <si>
    <t>0, Челябинская обл, Местоположение установлено относительно ориентира, расположенного за пределами участка.Ориентир электроподстанция с. Б. Харлуши.Участок находится примерно в 2.70 км, по направлению на восток от ориентира.  р-н Сосновский, по генплану участок 59-8.</t>
  </si>
  <si>
    <t>0, Челябинская обл, Челябинская обл. р-н Аргаяшский, участок находится примерно в 1480 м по направлению на запад от ориентира северо-западная часть с. Губернское, расположенного за пределами участка, адрес ориентира: ЗАО " Кузнецкое"</t>
  </si>
  <si>
    <t>0, Челябинская обл, Красноармейский район, с. Харино 74:12:1102001:1381</t>
  </si>
  <si>
    <t>0, Челябинская обл, Челябинская область, р-н Сосновский, примерно в 9,68 км по направлению на северо-восток от ориентира центр дер. Ключи и в 4,72 км по направлению на юго-запад от ориентира центр дер. Бухарино</t>
  </si>
  <si>
    <t>456518, Челябинская обл, Сосновский р-н, д. Ключи, Челябинская область, р-н Сосновский, установлено относительно ориентира, расположенного за пределами участка. Ориентир: д. Ключи. Участок находится примерно в 1,80 км от ориентира по направлению на северо-восток. Почтовый адрес ориентира: Челябинская область, р-н Сосновский, 3,65 км по направлению на юго-запад от д. Бухарино.</t>
  </si>
  <si>
    <t>0, Челябинская обл, Челябинская область, Сосновский район, примерно в 1050 м по направлению на север от ориентира  центра д.Ключи и в 4400 м по направлению на юго-запад от ориентира центра д.Бухарино</t>
  </si>
  <si>
    <t>0, Челябинская обл, Российская Федерация, Челябинская область, район Красноармейский, Баландинское сельское поселение, деревня Круглое, улица Богатырская, з/у 19</t>
  </si>
  <si>
    <t>456006, Челябинская обл, Ашинский р-н, п. Новозаречный, ул. Центральная, дом № 1</t>
  </si>
  <si>
    <t>456509, Челябинская обл, Сосновский р-н, д. Малиновка, ул. Лесная, дом № 36</t>
  </si>
  <si>
    <t>0, Челябинская обл, Российская Федерация, Челябинская область, район Красноармейский, Баландинское сельское поселение, деревня Круглое, улица Богатырская, з/у 21</t>
  </si>
  <si>
    <t>0, Челябинская обл, Каслинский район, с. Огневское, в 980 м на юго-запад от домовладения № 150 по ул. Ленина</t>
  </si>
  <si>
    <t>0, Челябинская обл, Сосновский р-н, п. Есаульский, ул. Заготзерно, участок № 63</t>
  </si>
  <si>
    <t>Челябинская обл, г. Златоуст</t>
  </si>
  <si>
    <t>456674, Челябинская обл, Красноармейский р-н, в 200 метрах северо-западнее п. Лазурный с северной стороны коллективного сада</t>
  </si>
  <si>
    <t>454036, Челябинская обл, г. Челябинск, тракт. Свердловский, дом № 10Д, стр.1</t>
  </si>
  <si>
    <t>456518, Челябинская обл, Сосновский р-н, д. Ключи, ул. Тобольская, д. 1</t>
  </si>
  <si>
    <t>456600, Челябинская обл, г Копейск, с Калачево, поле 3, севооборот 2 Заозерного отделения, в юго-западной части кадастрового квартала 74:30:09 08004, с правой стороны а/д п Заозерый, в 100 м. от а/д "Обход г. Челябинска"</t>
  </si>
  <si>
    <t>0, Челябинская обл, Сосновский район, деревня Моховички, участок б/н</t>
  </si>
  <si>
    <t>0, Челябинская обл, Местоположение установлено относительно ориентира, расположенного за пределами участка. Ориентир электроподстанция с. Б. Харлуши . Участок находится примерно в 2,70 км , по направлению на восток от ориентира. Сосновский район.</t>
  </si>
  <si>
    <t>456510, Челябинская обл, р-н Сосновский, Установлено относительно ориентира, расположенного за пределами участка. Ориентир от д. Кайгородово. Участок находится примерно в 1500 метрах от ориентира по направлению на юг. Почтовый адрес ориентира: Челябинская область Сосновский район</t>
  </si>
  <si>
    <t>0, Челябинская обл, Челябинская область, Красноармейский район, поселок Лазурный, улица Деловая, №1Г</t>
  </si>
  <si>
    <t>0, Челябинская обл, Челябинская область, Сосновский район, деревня Ключи, квартал Родники, участок №8</t>
  </si>
  <si>
    <t>0, Челябинская обл, Челябинская обл, Сосновский район, п. Саккулово, участок 31</t>
  </si>
  <si>
    <t>456510, Челябинская обл, район Сосновский примерно в 2,70 км по направлению на восток от ориентира электроподстацция с. Б. Харлуши</t>
  </si>
  <si>
    <t>456520, Челябинская обл, Сосновский р-н, дом № 17, Местоположение установлено относительно ориентира, расположенного в границах участках. Почтовый адрес ориентира: Челябинская область, район Сосновский, п. Полетаево, ул. Восточная, д.17</t>
  </si>
  <si>
    <t>0, Челябинская обл, Российская Федерация, Челябинская область, район Сосновский 1800 м на юго-запад от д. Казанцева</t>
  </si>
  <si>
    <t>0, Челябинская обл, Челябинская область, Сосновский район, СНТ "Березка+1", Улица 4, участок 53</t>
  </si>
  <si>
    <t>456510, Челябинская обл, р-н Сосновский, п. Красное поле, ул. Строительная, 29</t>
  </si>
  <si>
    <t>0, Челябинская обл, Сосновский район 74:19:1116002:932</t>
  </si>
  <si>
    <t>0, Челябинская обл, Область Челябинская, Район Сосновский, Деревня Малиновка, Улица Мира</t>
  </si>
  <si>
    <t>0, Челябинская обл, Челябинская область, Сосновский р-н, д. Моховички, согласно генплана застройки позиция № 28</t>
  </si>
  <si>
    <t>0, Челябинская обл, Российская Федерация, Челябинская область, Сосновский муниципальный район, сельское поселение Кременкульское, деревня Малиновка, улица Градостроителей (мкр Лесной остров), земельный участок 5</t>
  </si>
  <si>
    <t>0, Челябинская обл, Российская Федерация, Челябинская область, Аргаяшский р-н, д.Камышевка</t>
  </si>
  <si>
    <t>0, Челябинская обл, Местоположение установлено относительно ориентира, расположенного за пределами участка.Ориентир электроподстанция с. Б. Харлуши.Участок находится примерно в 2.70 км, по направлению на восток от ориентира.  Сосновский район, участок 36-12.</t>
  </si>
  <si>
    <t>0, Челябинская обл, Челябинская область, р-н Сосновский, д. Заварухино, ул. Центральная, д. 23</t>
  </si>
  <si>
    <t>0, Челябинская обл, Красноармейский район, п. Баландино, ул.Солнечная д.38-в</t>
  </si>
  <si>
    <t>456660, Челябинская обл, Красноармейский район, п Петровский, ул Придорожная, 16</t>
  </si>
  <si>
    <t>456000, Челябинская обл, Сосновский район, п. Красное Поле, уч. 592</t>
  </si>
  <si>
    <t>456512, Челябинская обл, Сосновский р-н, с п Краснопольское Поселок Красное Поле, Улица Свежая, д. 17</t>
  </si>
  <si>
    <t>0, Челябинская обл, дом № 18, Российская Федерация, Челябинская область, Красноармейский район, п Петровский, ул Придорожная, 18</t>
  </si>
  <si>
    <t>456600, Челябинская обл, Челябинская область, г. Копейск, с. Калачево, поле №4 севооборот №2 Заозерного отделения , участок №1</t>
  </si>
  <si>
    <t>0, Челябинская обл, Российская Федерация, Челябинская область, район Сосновский, примерно в 1,39 км по направлению на юго-запад от центра СНТ "Мысы"</t>
  </si>
  <si>
    <t>0, Челябинская обл, Челябинская область, р-н Сосновский, д Малиновка, контора в д.Малиновка, Участок находится примерно в 1, 78 км, по направлению на восток от ориентира</t>
  </si>
  <si>
    <t>456509, Челябинская обл, р-н Сосновский, д Осиновка, №1343 по генеральному плану 346.24-0-ГП-1</t>
  </si>
  <si>
    <t>456600, Челябинская обл, г. Копейск, п.Заозерный</t>
  </si>
  <si>
    <t>0, Челябинская обл, Российская Федерация, Челябинская обл., Красноармейский рн, п. Петровский, ул. Васильковая, 12</t>
  </si>
  <si>
    <t>456504, Челябинская обл, Сосновский р-н, п. Вавиловец, ул. Кедровая, дом № 5А</t>
  </si>
  <si>
    <t>Челябинская обл, г. Миасс, Северная часть, восточнее микрорайона "О", СНТ "Ежевика", участок 28</t>
  </si>
  <si>
    <t>0, Челябинская обл, Красноармейский район, деревня Круглое, улица Весенняя, д. 36</t>
  </si>
  <si>
    <t>0, Челябинская обл, Ориентир центр д. Ключи, участок находится примерно в 3,13км по направлению на юго-запад от ориентира. Почтовый адрес ориентира Челябинская обл. район Сосновский</t>
  </si>
  <si>
    <t>Челябинская обл, г. Миасс, Северная часть, восточнее микрорайона О, СНТ Ежевика, участок 15</t>
  </si>
  <si>
    <t>Челябинская обл, г. Миасс, Северная часть, восточнее микрорайона О, СНТ Ежевика, участок 8</t>
  </si>
  <si>
    <t>Челябинская обл, г. Миасс, Северная часть, восточнее микрорайона О, СНТ Ежевика, участок 10</t>
  </si>
  <si>
    <t>Челябинская обл, г. Миасс, Северная часть, восточнее микрорайона О, СНТ Ежевика, участок 17</t>
  </si>
  <si>
    <t>Челябинская обл, г. Миасс, Северная часть, восточнее микрорайона О, СНТ Ежевика, участок 24</t>
  </si>
  <si>
    <t>Челябинская обл, г. Миасс, Северная часть, восточнее микрорайона О, СНТ Ежевика, участок 23</t>
  </si>
  <si>
    <t>0, Челябинская обл, Челябинская область Сосновский район д. Малиновка, по генплану завода "Колющенко" кв-л 9 уч. 84</t>
  </si>
  <si>
    <t>Челябинская обл, г. Миасс, Северная часть, восточнее микрорайона О, СНТ Ежевика, участок 16</t>
  </si>
  <si>
    <t>456600, Челябинская обл, г. Копейск, ул. Фурманова,8</t>
  </si>
  <si>
    <t>Челябинская обл, г. Миасс, Северная часть, восточнее микрорайона О, СНТ Ежевика, участок 1</t>
  </si>
  <si>
    <t>456501, Челябинская обл, Сосновский р-н, п. Трубный, участок № 384 юго-западная окраина</t>
  </si>
  <si>
    <t>0, Челябинская обл, Челябинская обл., Сосновский р-н, д. Осиновка,  по гп ЗАО СПФ СИЖ</t>
  </si>
  <si>
    <t>0, Челябинская обл, Красноармейский район, д.Круглое, ул. Константиновская, 18</t>
  </si>
  <si>
    <t>0, Челябинская обл, Челябинская область, Красноармейский район, с. Миасское, ул. Нагорная, д. 98</t>
  </si>
  <si>
    <t>0, Челябинская обл, Область Челябинская, Район Красноармейский, Деревня Круглое, Улица Юбилейная,33</t>
  </si>
  <si>
    <t>0, Челябинская обл, Челябинская область, г Кыштым, ул Юлии Ичевой, д 93а</t>
  </si>
  <si>
    <t>456600, Челябинская обл, Область Челябинская, город Копейск СНТ Шахты Центральная, уч №155</t>
  </si>
  <si>
    <t>0, Челябинская обл, Челябинская обл, Сосновский р-он северо-западнее д. Казанцево, участок № 71.</t>
  </si>
  <si>
    <t>Челябинская обл, г. Миасс, Территория ОНТ Западное поле, участок 2</t>
  </si>
  <si>
    <t>0, Челябинская обл, Челябинская область, м.р-н Сосновский, с.п. Кременкульское, п Садовый, ул. Придорожная, д. 38</t>
  </si>
  <si>
    <t>456833, Челябинская обл, Каслинский р-н, г. Касли, ул. Калинина, дом № 28</t>
  </si>
  <si>
    <t>0, Челябинская обл, 456509. Челябинская обл, Сосновский район, д. Малиновка, погенплану завода им. Колющенко, квартал 2, участок 18.</t>
  </si>
  <si>
    <t>0, Челябинская обл, Челябинская область, р-н Сосновский, примерно в 3,13 км по направлению на юго-запад от ориентира центр д. Ключи, квартал 14, участок 2</t>
  </si>
  <si>
    <t>456510, Челябинская обл, Сосновский район, п.Вавиловец - 2</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</si>
  <si>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Ильменская, з/у 3</t>
  </si>
  <si>
    <t>0, Челябинская обл, Челябинская область,Красноармейский район, п.Лазурный, ул.Пограничная №1</t>
  </si>
  <si>
    <t>Челябинская область, р-н. Сосновский, п. Полетаево</t>
  </si>
  <si>
    <t>0, Челябинская обл, Челябинская область,  Сосновский  район,  земельный участок расположен примерно в  5510. по направлению на северо-восток от ориентира центр д. Малиновка</t>
  </si>
  <si>
    <t>0, Челябинская обл, Сосновский район, д. Ключи, Западный планировочный район</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</si>
  <si>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</si>
  <si>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Челябинская область, р-н Красноармейский, п Лазурный, ул 9-ая Линейная, №3</t>
  </si>
  <si>
    <t>0, Челябинская обл, Челябинская область Сосновский район сельское поселение кременкульское поселок садовый дом 38</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</si>
  <si>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с.Кайгородово. 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</si>
  <si>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Российская Федерация, Челябинская область, муниципальный район Аргаяшский, сельское поселение Аргаяшское, село Аргаяш, улица Озерная, дом 46А</t>
  </si>
  <si>
    <t>0, Челябинская обл,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район Сосновский</t>
  </si>
  <si>
    <t>0, Челябинская обл, Челябинская область, р-н Сосновский, д Ключи</t>
  </si>
  <si>
    <t>0, Челябинская обл, Сосновский район, 700 м на северо-восток от  поселка Прудный</t>
  </si>
  <si>
    <t>456592, Челябинская обл, Еманжелинский р-н, рп. Красногорский, ул. Солнечная, дом № 7</t>
  </si>
  <si>
    <t>456512, Челябинская обл, Сосновский р-н, п. Красное Поле, ул.Свежая, дом 21</t>
  </si>
  <si>
    <t>Челябинская обл, г. Златоуст, ул. Труда, дом № 122</t>
  </si>
  <si>
    <t>0, Челябинская обл, Челябинская область, Сосновский район, деревня Ключи, ул Спутниковая, дом 15</t>
  </si>
  <si>
    <t>0, Челябинская обл, Челябинская область, Сосновский р-н, д.Осиновка, по гп ЗАО СПФ СИЖ</t>
  </si>
  <si>
    <t>0, Челябинская обл, Челябинская область ,Сосновский район</t>
  </si>
  <si>
    <t>0, Челябинская обл, Челябинская область, р-н Сосновский, участок по генплану №996</t>
  </si>
  <si>
    <t>0, Челябинская обл, Сосновский район, 2 км. восточнее посёлка Рощино, улица 7, участок 4</t>
  </si>
  <si>
    <t>0, Челябинская обл, Россия,Челябинская обл.,Сосновский р-н</t>
  </si>
  <si>
    <t>0, Челябинская обл, Челябинская область, Сосновский район, ДНТ Курчатовец -2 , улица Вторая поляна, земельный участок 36</t>
  </si>
  <si>
    <t>456518, Челябинская обл, Сосновский р-н, д. Альмеева, ул. 1 Мая, дом № 2, Сосновский район, Альмеева, улица 1 мая,2а</t>
  </si>
  <si>
    <t>0, Челябинская обл, Челябинская область, р-н Сосновский, 380 м на запад от д. Ключи и в 5,9 км на юго-восток от д. Медиак</t>
  </si>
  <si>
    <t>456518, Челябинская обл, Сосновский р-н, д. Моховички, ул. Маршала Мерецкова, дом № 3</t>
  </si>
  <si>
    <t>456530, Челябинская обл, Сосновский р-н, п. Есаульский, ул. Ленина, дом № 23</t>
  </si>
  <si>
    <t>0, Челябинская обл, Российская Федерация, Челябинская область, муниципальный район Сосновский, сельское поселение Мирненское, деревня Касарги, улица Российская, земельный участок 8</t>
  </si>
  <si>
    <t>456441, Челябинская обл, г. Чебаркуль, ул. Крылова, дом № 85</t>
  </si>
  <si>
    <t>0, Челябинская обл,  Челябинская обл, р-н Сосновский, д Ключи, квартал "Родники", участок № 28</t>
  </si>
  <si>
    <t>0, Челябинская обл, Челябинская область, Красноармейский муниципальный район, сельское поселение Баландинское, деревня Круглое, улица Богатырская, земельный участок 18</t>
  </si>
  <si>
    <t>0, Челябинская обл, Челябинская область, Сосновский район, п. Солнечный, земельный участок в кадастровом квартале 74:19:0408011</t>
  </si>
  <si>
    <t>0, Челябинская обл, Челябинская область, муниципальный район Красноармейский, сельское поселение Баландинское, деревня Круглое, улица Богатырская, земельный участок 10</t>
  </si>
  <si>
    <t>0, Челябинская обл, Российская Федерация, Челябинская область, Сосновский муниципальный район, Краснопольское сельское поселение, деревня Ключи, улица Марсовая, земельный участок 19</t>
  </si>
  <si>
    <t>0, Челябинская обл, Челябинская область, Сосновский р-н, п Идиллия. Ориентир центр с Кайгородово. Участок наxодитса примерно в 2,84 км, по направлению на северо-восток от ориентира</t>
  </si>
  <si>
    <t>0, Челябинская обл, Сосновский муниципальный район, сельское поселение Кременкульское, село Кременкуль, Радужная (мкр Родной) улица, дом 2 А</t>
  </si>
  <si>
    <t>454084, Челябинская обл, г. Челябинск, ул. Кыштымская, дом № 30</t>
  </si>
  <si>
    <t>457170, Челябинская обл, Октябрьский р-н, с. Октябрьское, примерно в 60 м. по направлению на северо-запад от д. №58 по ул. Восточная</t>
  </si>
  <si>
    <t>0, Челябинская обл, Челябинская обл, Сосновский р-н, участок б/н</t>
  </si>
  <si>
    <t>Челябинская обл, г. Миасс, в районе улицы Ракетной</t>
  </si>
  <si>
    <t>Челябинская обл, Красноармейский р-н, на поле 100, правее дер. Круглое, с северной стороны, граничащий с дер. Круглое</t>
  </si>
  <si>
    <t>0, Челябинская обл, Челябинская область, красноармейский муниципальный район, баландинское сельское поселение, деревня круглое, улица печорская, з/у 16</t>
  </si>
  <si>
    <t>0, Челябинская обл, Челябинская область., Красноармейский муниципальный район, баландинское сельское поселение, деревня Круглое, улица Печерская, з/у 15</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</si>
  <si>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возле п. Трубный</t>
  </si>
  <si>
    <t>0, Челябинская обл, Сосновский р-н, Челябинская область, Сосновский район</t>
  </si>
  <si>
    <t>0, Челябинская обл,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</si>
  <si>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</si>
  <si>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Челябинская область, Аргаяшский район, село Кузнецкое, улица Октябрьская, дом 24-А</t>
  </si>
  <si>
    <t>0, Челябинская обл, обл.Челябинская, р-н Красноармейский, д. Круглое, ул. Ильменская, земельный участок 17</t>
  </si>
  <si>
    <t>456510, Челябинская обл, Сосновский район, п. Красное поле, ул. Елизаветинская,30</t>
  </si>
  <si>
    <t>0, Челябинская обл, Сосновский район, п. Красное поле, ул. Багрецовая, участок 34</t>
  </si>
  <si>
    <t>Челябинская обл, г. Миасс, в районе ул. Ракетной</t>
  </si>
  <si>
    <t>0, Челябинская обл, Россия, Челябинская область, Сосновский район д. Осиновка, гп п.о. ЗАО СПФ СИЖ</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</si>
  <si>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Долгодеревенское, северный микрорайон, участок №376</t>
  </si>
  <si>
    <t>0, Челябинская обл, Российская федерация, Челябинская область, муниципальный район Саткинский, городское поселение Саткинское, поселок Зюраткуль, улица Каменный Мыс, земельный участок 6</t>
  </si>
  <si>
    <t>0, Челябинская обл, Челябинская область, Сосновский район, СНТ "Березка+1", улица №4, участок №35</t>
  </si>
  <si>
    <t>0, Челябинская обл, р-н Сосновский, ДСНТ "Березка-1", улица 4, участок 15/16</t>
  </si>
  <si>
    <t>456205, Челябинская обл, г. Златоуст, ул. им. А.Г.Столетова, дом № 30</t>
  </si>
  <si>
    <t>0, Челябинская обл, Сосновский район, Участок находится примерно в 2,70 км, по направлению на восток от ориентира , электроподстанция с. Б. Харлуши. участок 51-12</t>
  </si>
  <si>
    <t>Челябинская обл, Саткинский р-н, г. Бакал, ул. Комсомольская, в 70 метрах жилого дома № 8</t>
  </si>
  <si>
    <t>456441, Челябинская обл, г. Чебаркуль, ул. Октябрьская, дом № 64</t>
  </si>
  <si>
    <t>0, Челябинская обл, Российская Федерация, Челябинская обл,Сосновский р-н, Кременкуль с, Дорожная ул, участок № 29</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</si>
  <si>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жилая застройка п Интернационалист, уч 84, 85, 88.</t>
  </si>
  <si>
    <t>Челябинская обл, г. Златоуст, ул. Береговая Демидовская, Демидовская, северо-восточнее участка с кадастровым номером 74:25:0304610:11</t>
  </si>
  <si>
    <t>0, Челябинская обл, Челябинская область, красноармейский район, справа на 1-м км автодороги Миасское-Курейное.</t>
  </si>
  <si>
    <t>0, Челябинская обл, Челябинская обл, р-н Аргаяшский, д. Яраткулова, ул. Миасская, д. 2-А</t>
  </si>
  <si>
    <t>0, Челябинская обл, Челябинская область,Местоположение установлено относительно ориентира расположенного за пределами участка. Ориентира центр с. Кайгородово. Участок находиться примерно в 2,84 км по направлению на север-восток от ориентира. Челябинская область Сосновский район</t>
  </si>
  <si>
    <t>0, Челябинская обл, Челябинская область, Сосновский район деревня Малиновка, жз ПО Полёт участок 383</t>
  </si>
  <si>
    <t>456510, Челябинская обл,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 н. Сосновский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</si>
  <si>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Трубный, участок №586</t>
  </si>
  <si>
    <t>0, Челябинская обл, Область Челябинская, Район Сосновский, Деревня Ключи, квартал "Родники", участок 81</t>
  </si>
  <si>
    <t>0, Челябинская обл, Челябинская область, Сосновский район, поселок Трубный, ул. Солнечная 16</t>
  </si>
  <si>
    <t>0, Челябинская обл, Российская Федерация ,челябинская область,Сосновский район</t>
  </si>
  <si>
    <t>0, Челябинская обл, Российская федерация, Челябинская область, район Сосновский, примерно в 700м на северо-восток п Прудный</t>
  </si>
  <si>
    <t>456610, Челябинская обл, г. Копейск, ул. Грибоедова, дом № 9</t>
  </si>
  <si>
    <t>Челябинская обл, г. Златоуст, западнее Борисовского кордона</t>
  </si>
  <si>
    <t>457100, Челябинская обл,   Троицкий городской округ, город Троицк, ул. Им Тони Меньшениной,  д. 2</t>
  </si>
  <si>
    <t>456872, Челябинская обл, г. Кыштым, ул. Пионерская 2-я, дом № 42</t>
  </si>
  <si>
    <t>0, Челябинская обл, Челябинская область, р-н Сосновский, д.Малиновка, микрорайон Лесной остров, участок №768</t>
  </si>
  <si>
    <t>457400, Челябинская обл, муниципальный район Аргаяшский, сельское поселение Акбашевское, поселок Кировский, улица садовая, дом 5.</t>
  </si>
  <si>
    <t>0, Челябинская обл, Челябинская область, Красноармейский район, слева от дороги п. Лазурный - п. Слава, ул. Жемчужная, уч. № 13</t>
  </si>
  <si>
    <t>0, Челябинская обл, Ашинский район, ориентир урочище "Бугорки"</t>
  </si>
  <si>
    <t>0, Челябинская обл, Челябинская область Красноармейский район п.Петровский ул. Пушкина 1-в</t>
  </si>
  <si>
    <t>456654, Челябинская обл, г. Копейск, ул. Федотьева, дом № 34</t>
  </si>
  <si>
    <t>0, Челябинская обл, р-н Сосновский, участок 36-6электроподстанция с. Б. Харлуши, Участок находится примерно в 2.70 км, по направлению на восток от ориентира</t>
  </si>
  <si>
    <t>456671, Челябинская обл, Красноармейский р-н, п. Петровский, ул. Торговая, дом № 16</t>
  </si>
  <si>
    <t>0, Челябинская обл, р-н Сосновский, примерно в 3,13 км по направлению на юго-запад от ориентира центр д. Ключи, квартал 15, участок 5</t>
  </si>
  <si>
    <t>0, Челябинская обл, Челябинская область, Сосновский район, д. Касарги</t>
  </si>
  <si>
    <t>0, Челябинская обл, Челябинская область, район Каслинский, в 2 км к северо-западу от с. Воскресенское, загородный комплекс "Сунгуль"</t>
  </si>
  <si>
    <t>0, Челябинская обл, область Челябинская,район Сосновский,поселок Садовый,улица Придорожная,дом 28</t>
  </si>
  <si>
    <t>0, Челябинская обл, г. Верхний Уфалей, ул. Дмитриева, земельный участок 28 Б</t>
  </si>
  <si>
    <t>0, Челябинская обл, Челябинская область, Сосновский р-н, д. Малиновка, ул. Сосновая (жз Полёт) участок 16</t>
  </si>
  <si>
    <t>0, Челябинская обл, Область Челябинская, Район Сосновский, Деревня Прохорово</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</si>
  <si>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</si>
  <si>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Сосновский р-н, СНТ "Курчатовец", квартал 85, участок 20.</t>
  </si>
  <si>
    <t>456510, Челябинская обл, Сосновский муниципальный район, сельское поселение Мирненское, поселок Мирный, улица Серебристая, земельный участок 9</t>
  </si>
  <si>
    <t>0, Челябинская обл, Челябинская область, район Сосновский, Установлено относительно ориентира, расположенного за пределами участка. Ориентир от д. Кайгородово. Участок находится примерно в 1500 м. от ориентира по направлению на юг. Почтовый адрес ориентира: Челябинская область, Сосновский район</t>
  </si>
  <si>
    <t>0, Челябинская обл, Челябинская область, Сосновский район, село Кременкуль, улица Набережная уч б/н</t>
  </si>
  <si>
    <t>456506, Челябинская обл, Адрес земельного участка Российская Федерация, Челябинская область, Сосновский муниципальный район, сельское поселение Кременкульское, поселок Садовый, земельный участок 21.</t>
  </si>
  <si>
    <t>456600, Челябинская обл, Челябинская область, г Копейск, ГСК Железнодорожный, земельный участок 480</t>
  </si>
  <si>
    <t>456438, Челябинская обл, Чебаркульский р-н, д. Верхние Караси, ул. Свободы, дом № 16 Б</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</si>
  <si>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2.84 км, по направлению на северо-восток от ориентира. Почтовый адрес ориентира: Челябинская область, р-н Сосновский.</t>
  </si>
  <si>
    <t>0, Челябинская обл, Челябинская область, Сосновский муниципальный район, сельское поселение Долгодеревенское, д. Шигаево, ул. Красноармейская, земельный участок 6А</t>
  </si>
  <si>
    <t>0, Челябинская обл, Челябинская область, р-н Сосновский, уч б/н</t>
  </si>
  <si>
    <t>0, Челябинская обл, Местоположение установлено относительно ориентира, расположенного за пределами участка. Ориентир п. Саргазы. Участок находится примерно в 1,80 км, по направлению на северо-восток от ориентира. Почтовый адрес ориентира: Челябинская область, р-н. Сосновский</t>
  </si>
  <si>
    <t>0, Челябинская обл, Челябинская область, г Карабаш, ул Красная горка, №53</t>
  </si>
  <si>
    <t>0, Челябинская обл, Челябинская область, р-н Красноармейский, п Петровский, ул Торговая, 19</t>
  </si>
  <si>
    <t>457400, Челябинская обл, Аргаяшский муниципальный район, сельское поселение Яраткуловское, деревня Ялтырова, улица Береговая, земельный участок 24А</t>
  </si>
  <si>
    <t>456671, Челябинская обл, Красноармейский р-н, п. Петровский, ул. Торговая, дом № 23</t>
  </si>
  <si>
    <t>0, Челябинская обл, Челябинская область, Красноармейский район, на поле № 100 правее деревни Круглое, с северной стороны, граничащий с деревней Круглое</t>
  </si>
  <si>
    <t>0, Челябинская обл, Челябинская область, р-н Сосновский, 680 метров на юго-запад от поселка Рощино, участок № 3</t>
  </si>
  <si>
    <t>0, Челябинская обл, Россия, Челябинская обл., Аргаяшский район, д. Давлетбаева, ул. Речная, д. 17</t>
  </si>
  <si>
    <t>0, Челябинская обл, Челябинская область, р-н Каслинский, г. Касли, в 8 метрах юго-восточнее земельного участка с кадастровым номером 74:09:1101037:123</t>
  </si>
  <si>
    <t>0, Челябинская обл, Челябинская область, Сосновский р-н, п.Есаульский</t>
  </si>
  <si>
    <t>0, Челябинская обл, Челябинская область, р-н. Сосновский, п. Есаульский, строительный участок № 66</t>
  </si>
  <si>
    <t>0, Челябинская обл, Российская Федерация, Челябинская область, городской округ Кыштымский, город Кыштым, территория ГСК Сигнал, земельный участок 275</t>
  </si>
  <si>
    <t>456000, Челябинская обл, Челябинская область, район Сосновский, деревня Осиновка,терртория жилая застройка СИЖ, улица Клеверная, дом 36</t>
  </si>
  <si>
    <t>Челябинская обл, г. Златоуст, с левой стороны автодороги р-н Машзавода р-н Вокзала, от Автодорожная до р Черная</t>
  </si>
  <si>
    <t>0, Челябинская обл, Муниципальный район Сосновский, сельское поселение Кременкульское, поселок Садовый, земельный участок 17</t>
  </si>
  <si>
    <t>456580, Челябинская обл, Еманжелинский р-н, г. Еманжелинск, ул. Промышленная площадка Южная, дом № 1</t>
  </si>
  <si>
    <t>0, Челябинская обл, Челябинская область, р-н Аргаяшский, с. Кузнецкое, МТМ</t>
  </si>
  <si>
    <t>0, Челябинская обл, Местоположение установлено относительно ориентира, расположенного за пределами участка. Ориентир контора в д. Малиновка. Участок находится примерно в 1,93 км, по направлению на восток от ориентира. Почтовый адрес ориентира: Челябинская область, р-н Сосновский, д. Малиновка.</t>
  </si>
  <si>
    <t>456600, Челябинская обл, г.Копейск, ул. Уральская, 10</t>
  </si>
  <si>
    <t>456600, Челябинская обл, Челябинская обл., г. Копейск, СНТ "Птицевод-1", ул. 3, уч. 367</t>
  </si>
  <si>
    <t>456671, Челябинская обл, Красноармейский р-н, д. Круглое, дом № 18</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</si>
  <si>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Мирный.</t>
  </si>
  <si>
    <t>0, Челябинская обл, Российская Федерация, Челябинская область, городской округ Кыштымский, город Кыштым, улица Ольховая, земельный участок 7</t>
  </si>
  <si>
    <t>456510, Челябинская обл, Сосновский район, п Ключи</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</si>
  <si>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Есаульский</t>
  </si>
  <si>
    <t>0, Челябинская обл, Местоположение установлено относительно ориентира, расположенного за пределами участка. Ориентир электроподстанция с. Б. Харлуши. Участок находится примерно в 2,70 км, по направлению на восток от ориентира. Почтовый адрес ориентира: Челябинская область, р-н Сосновский.</t>
  </si>
  <si>
    <t>456504, Челябинская обл, Сосновский р-н, Российская Федерация, Челябинская область, Сосновский муниципальный район, сельское поселение Кременкульское, п Вавиловец, ул Декабристов, земельный участок 12А</t>
  </si>
  <si>
    <t>456518, Челябинская обл, Сосновский муниципальный район, Краснопольское сельское поселение, дер. Ключи, ул. Тобольская, земельный участок 3</t>
  </si>
  <si>
    <t>0, Челябинская обл, Челябинская область, р-н Красноармейский, п. Лазурный, ул. 2-линейная,д12</t>
  </si>
  <si>
    <t>0, Челябинская обл, Каслинский район, с. Воскресенское,ул. Светлая,№20</t>
  </si>
  <si>
    <t>456501, Челябинская обл, Сосновский р-н, с. Кременкуль, ул. Южная, д. 13</t>
  </si>
  <si>
    <t>0, Челябинская обл, Российская Федерация, Челябинская область, Красноармейский муниципальный район, Баландинское сельское поселение, д Круглое, ул. Тобольская, з/у 2</t>
  </si>
  <si>
    <t>0, Челябинская обл, Челябинская область, Сосновский район, п. Красное поле, ул. Цветочная</t>
  </si>
  <si>
    <t>0, Челябинская обл, Челябинская область, муниципальный район Сосновский, сельское поселение Кременкульское, поселок Садовый, улица Придорожная, земельный участок 36</t>
  </si>
  <si>
    <t>0, Челябинская обл, Сосновский район, п. Мирный, участок № 216</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</si>
  <si>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Рождественская, земельный участок 43</t>
  </si>
  <si>
    <t>Челябинская обл, Сосновский р-н, д Ключи, кв-л "Родники", уч № 33</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</si>
  <si>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t>
  </si>
  <si>
    <t>0, Челябинская обл, оссийская Федерация, Челябинская область, Аргаяшский район, примерно 3800 метров по направлению на север от с Губернское</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</si>
  <si>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р-н Сосновский</t>
  </si>
  <si>
    <t>Челябинская обл, Каслинский р-н, г. Касли, территория ГСК 29, земельный участок 12</t>
  </si>
  <si>
    <t>0, Челябинская обл, Местоположение установлено относительно ориентира, расположенного за пределами участка. Ориентир контора в д. Малиновка. Участок находится примерно в 1,93 км, по направлению на восток от ориентира. Почтовый адрес ориентира: Челябинская область, р-н Сосновский.</t>
  </si>
  <si>
    <t>0, Челябинская обл, Челябинская область, р-н Сосновский, ст Смолино, уч. 660 по г/пл жилой дом</t>
  </si>
  <si>
    <t>0, Челябинская обл, Российская Федерация, Челябинская область, муниципальный район Аргаяшский, сельское поселение Кузнецкое, территория ТСН Увильды Космос, улица Титова, земельный участок 14</t>
  </si>
  <si>
    <t>456510, Челябинская обл,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Сосновский р-н</t>
  </si>
  <si>
    <t>456323, Челябинская обл, г. Миасс, ул. Огородная, дом № 41</t>
  </si>
  <si>
    <t>456000, Челябинская обл, Сосновский р-н, д.Ключи ,Западный планировочный район</t>
  </si>
  <si>
    <t>0, Челябинская обл, Сосновский р-н, д. Ключи</t>
  </si>
  <si>
    <t>0, Челябинская обл, д. Ключи, примерно в 1400 м по направлению на северо-восток от ориентира. Почтовый адрес ориентира: Челябинская область, р-н Сосновский.</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</si>
  <si>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</si>
  <si>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Челябинская область, р-н Сосновский, д. Малиновка, ул Березовая, уч-к 202 (ПО Полет)</t>
  </si>
  <si>
    <t>0, Челябинская обл, Челябинская область, р-н Сосновский, участок по генплану N 977</t>
  </si>
  <si>
    <t>0, Челябинская обл, Сосновский район, ориентир центр села кайгородова, в 2,84 км на северо-восток от ориентира</t>
  </si>
  <si>
    <t>0, Челябинская обл, Челябинская область, Сосновский район, село Кременкуль, улица Набережная</t>
  </si>
  <si>
    <t>0, Челябинская обл, Челябинская обл, р-н Сосновский, д. Осиновка, уч. №814 по генеральному плану 346.24-0-ГП-1</t>
  </si>
  <si>
    <t>0, Челябинская обл, Местоположение установлено относительно ориентира, расположенного в границах участка.Почтовый адрес ориентира: Челябинская область, р-н Сосновский, ст. Смолино, по ген. плану участок № 895</t>
  </si>
  <si>
    <t>Челябинская обл, Аргаяшский р-н, п. Кировский, Б. Сафиуллина, дом № 1</t>
  </si>
  <si>
    <t>456501, Челябинская обл, Сосновский р-н, п. Новый Кременкуль, ул. Солнечная, участок 101/102</t>
  </si>
  <si>
    <t>0, Челябинская обл, Сосновский муниципальный район, сельское поселение Кременкульское, поселок Садовый, земельный участок 18</t>
  </si>
  <si>
    <t>456600, Челябинская обл, Местоположение установлено относительно ориентира, расположенного в границах участка. Почтовый адрес ориентира: г. Копейск, рп Горняк, СНТ "Красная Горнячка", уч.4</t>
  </si>
  <si>
    <t>456510, Челябинская обл, местоположение установлено относительно ориентира, расположенного за пределами участка.Ориентир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</si>
  <si>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Челябинская область, р-н Сосновский, п. Мирный, участок № 415</t>
  </si>
  <si>
    <t>0, Челябинская обл, Катав-Ивановский район, село Бедярыш, улица Лесная, 1Е</t>
  </si>
  <si>
    <t>0, Челябинская обл, Челябинская обл., Сосновский р-н, 3,06 км по направлению на север от ориентира электроподстанция с. Б Харлуши и 4,70 км по направлению на запад от ориентира центр д. Ключи, участок № 183</t>
  </si>
  <si>
    <t>454010, Челябинская обл, г. Челябинск, ул. Первоконная, дом № 15</t>
  </si>
  <si>
    <t>456510, Челябинская обл, Сосновский район,с. Кайгородово, ул. Зеленая, д.8</t>
  </si>
  <si>
    <t>456502, Челябинская обл, Сосновский р-н, д. Ключи, участок по генплану № 604</t>
  </si>
  <si>
    <t>0, Челябинская обл, Челябинская область, район Сосновский, участок б/н</t>
  </si>
  <si>
    <t>Челябинская обл, Чебаркульский р-н, с. Непряхино, ул. Комсомольская, дом № 17</t>
  </si>
  <si>
    <t>456600, Челябинская обл, Область Челябинская, Город Копейск, Территория СНТ Березка-4, Улица Дальняя, участок 738</t>
  </si>
  <si>
    <t>456510, Челябинская обл, Местоположение установлено относительно ориентира, расположенного за пределами участка.Ориентир центр д Кайгородово .Участок находится примерно в 3.02 км, по направлению на северо-восток от ориентира . Почтовый адрес ориентира: Челябинская область, р-н Сосновский, с Кайгородово</t>
  </si>
  <si>
    <t>Челябинская обл, Сосновский р-н, установлено относительно ориентира,расположенного в границах участка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</si>
  <si>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Норкино, ул. Солнечная, д. 15.</t>
  </si>
  <si>
    <t>0, Челябинская обл, Челябинская область, Красноармейский район, поселок Петровский, улица Торговая ,дом 16</t>
  </si>
  <si>
    <t>0, Челябинская обл, Челябинская обл., Сосновский р-н, на юго-запад от п. Рощино, гараж № 645</t>
  </si>
  <si>
    <t>0, Челябинская обл, Российская Федерация, Челябинская область, Красноармейский район, п Петровский, ул Придорожная, 12</t>
  </si>
  <si>
    <t>0, Челябинская обл, Челябинская обл, р-н Красноармейский, озера Сугояк, напротив санаторной школы-интерната "Черемушки", база отдыха "Сугояк"</t>
  </si>
  <si>
    <t>0, Челябинская обл, Сосновский район, п Красное Поле, ул Цветочная</t>
  </si>
  <si>
    <t>0, Челябинская обл, Местоположение установлено относительно ориентира, расположенного за пределами участка. Ориентир с. Еманжелинка. Участок находится примерно в 6,5 км., по направлению на юго-запад от ориентира. Почтовый адрес ориентира: Челябинская область, р-н Еткульский, с. Еманжелинка.</t>
  </si>
  <si>
    <t>0, Челябинская обл, Местоположение установлено относительно ориентира, расположенного за пределами участка. Ориентир д. Ключи. Участок находится примерно в 2.5 км, по направлению на северо-восток от ориентира. Почтовый адрес ориентира : Челябинская область, р-н Сосновский, д. Ключи.</t>
  </si>
  <si>
    <t>0, Челябинская обл, Область Челябинская, Район Аргаяшский, Поселок Кировский, Улица Курская, д.38</t>
  </si>
  <si>
    <t>456504, Челябинская обл, Сосновский р-н, п. Вавиловец, ул. Уральских мастеров, дом № 7, корпус г</t>
  </si>
  <si>
    <t>456390, Челябинская обл, г. Миасс, п. Тургояк, ул. Туристов, дом № 3</t>
  </si>
  <si>
    <t>0, Челябинская обл, Россия, Челябинская область, р-н Красноармейский, д. Круглое, ул. Весенняя, д. 28</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</si>
  <si>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садоводческий кооператив "Миассовое", уч. 165.</t>
  </si>
  <si>
    <t>0, Челябинская обл, Область Челябинская, Район Аргаяшский, Поселок Калиновский, Улица Лесная, примерно в 190 метров по направлению на север от дома №12</t>
  </si>
  <si>
    <t>0, Челябинская обл, Российская Федерация, Челябинская область, р-н Сосновский, д. Ключевка</t>
  </si>
  <si>
    <t>456671, Челябинская обл, Красноармейский р-н, на поле 100 правее дер. Круглое, граничащей с дер. Круглое</t>
  </si>
  <si>
    <t>0, Челябинская обл, Челябинская область Сосновский район северо-западнее деревни Казанцево, земельный участок 35</t>
  </si>
  <si>
    <t>456000,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Сосновский р-н</t>
  </si>
  <si>
    <t>0, Челябинская обл, Сосновский район, п. Красное поле, ул. Мелеховская, д. 4</t>
  </si>
  <si>
    <t>0, Челябинская обл, Российская Федерация, Челябинская область, г. Копейск, СНТ Юбилейный, квартал 3, участок 9</t>
  </si>
  <si>
    <t>0, Челябинская обл, Местоположение установлено относительно ориентира, расположенного за пределами участка.Ориентир центр д Кайгородово .Участок находится примерно в 3.02 км, по направлению на северо-восток от ориентира . Почтовый адрес ориентира: Челябинская область, р-н Сосновский, с Кайгородово .</t>
  </si>
  <si>
    <t>0, Челябинская обл, Челябинская область, Коркинский муниципальный округ, рабочий поселок Роза, улица 50 лет Октября, земельный участок 9</t>
  </si>
  <si>
    <t>456600, Челябинская обл, г. Копейск, рп. Бажово, ул. Киевская, 2-А</t>
  </si>
  <si>
    <t>0, Челябинская обл, Челябинская область, Красноармейский муниципальный район, Баландинское сельское поселение, деревня Круглое, улица Черноморская, з/у 2</t>
  </si>
  <si>
    <t>0, Челябинская обл, Челябинская область, р-н Сосновский, п Саргазы</t>
  </si>
  <si>
    <t>0, Челябинская обл, Челябинская область, г. Юрюзань, ул. Радищева, 1Б</t>
  </si>
  <si>
    <t>456510, Челябинская обл, Местоположение установлено относительно ориентира.расположенного за пределами участка.Ориентир п.Прудный.Участок находится примерно в 700 м.по направлению на северо-восток от ориентира.Почтовый адрес ориентира;Челябинская область.р-н Сосновский.участок находится примерно в 700м. по направлению на северо-восток от ориентира.Ориентир п.Прудный</t>
  </si>
  <si>
    <t>Челябинская обл, Саткинский р-н, г. Сатка, ГСК "Стрела-1", ряд 5, гараж № 21</t>
  </si>
  <si>
    <t>456510, Челябинская обл, р-н Сосновский, с Кайгородово центр д Кайгородово, Участок находится примерно в 3.02 км, по направлению на северо-восток от ориентира</t>
  </si>
  <si>
    <t>0, Челябинская обл, р-н Красноармейский, на юго-запад от ул. Придорожная в п. Черемушки</t>
  </si>
  <si>
    <t>0, Челябинская обл, Российская Федерация, Челябинская область, Сосновский район, деревня Осиновка</t>
  </si>
  <si>
    <t>0, Челябинская обл, Челябинская область, Аргаяшский район, ДНТ "Увал", ул. Уральская, уч.21</t>
  </si>
  <si>
    <t>0, Челябинская обл, Челябинская область, Сосновский район, д. Моховички, участок №114, по генплану №1-94 АО "УРАЛТЕРРА"</t>
  </si>
  <si>
    <t>Челябинская обл, г. Миасс, п. Верхний Атлян, ул. Нагорная, земельный участок 1Б</t>
  </si>
  <si>
    <t>454000, Челябинская обл, г. Челябинск, ул. Учебная, дом № 44</t>
  </si>
  <si>
    <t>0, Челябинская обл, Челябинская область, г.Карабаш, п.Красный Камень, 11</t>
  </si>
  <si>
    <t>0, Челябинская обл, Челябинская область, Сосновский р-н, д Осиновка, по гп ЗАО СПФ "СИЖ"</t>
  </si>
  <si>
    <t>0, Челябинская обл, Челябинская область, р-н Сосновский, д. Осиновка, уч. 152</t>
  </si>
  <si>
    <t>0, Челябинская обл, Российская Федерация, Челябинская область, муниципальный район Красноармейский, сельское поселение Озёрное, посёлок Петровский, улица Метеоритная, земельный участок 5</t>
  </si>
  <si>
    <t>0, Челябинская обл, Челябинская область, р-н Сосновский, с Кайгородово</t>
  </si>
  <si>
    <t>456554, Челябинская обл, Коркинский р-н, г. Коркино, ул. Новоселов</t>
  </si>
  <si>
    <t>456438, Челябинская обл, Челябинская область Чебаркульский муниципальный район Непряхинское сельское поселение  д Верхние Караси ул Вишневая земельный участок 6а</t>
  </si>
  <si>
    <t>0, Челябинская обл, Челябинская область, р-н Сосновский, д. Осиновка</t>
  </si>
  <si>
    <t>0, Челябинская обл, г. Озерск, дом № 12, Местоположения установлено относительно ориентира, расположенного за пределами участка. Ориентир земельный участок. Участок находится примерно в 1 метре, по направлению на юго-запад от ориентира. Почтовый адрес ориентира: Челябинская область, г. Озерск, д.Новая Теча, ул. Рябиновая, 12.</t>
  </si>
  <si>
    <t>0, Челябинская обл, Челябинская область, р-н Каслинский, г Касли, ул Братьев Блиновсковых, в 100 м по направлению на северо-восток от земельного участка домовладения № 185</t>
  </si>
  <si>
    <t>0, Челябинская обл, р-н Сосновский, д. Осиновка, участок строительный № 524</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</si>
  <si>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409 м, по направлению на восток от ориентира. Почтовый адрес ориентира: Челябинская область, р-н Аргаяшский, д. Малая Куйсарина.</t>
  </si>
  <si>
    <t>0, Челябинская обл, Челябинская обл, р-н Сосновский, 680 м. на юго-запад от пос. Рощино, участок №133</t>
  </si>
  <si>
    <t>Челябинская обл, Кусинский р-н, сельское поселение Петрозаводское, земельный участок 15</t>
  </si>
  <si>
    <t>0, Челябинская обл, Челябинская область ,Красноармейский район, поселок Петровский,улица Васильковая ,15а</t>
  </si>
  <si>
    <t>0, Челябинская обл, Челябинская обл., Красноармейский район, на поле №100 правее деревни Круглое, с северной стороны, граничащий с деревней Круглое</t>
  </si>
  <si>
    <t>456007, Челябинская обл, Ашинский р-н, г. Миньяр, ул. Советская, дом № 27</t>
  </si>
  <si>
    <t>456510, Челябинская обл, р-н. Сосновский центр д. Осиновка, Участок находится примерно в 2, 30 км, по направлению на юг от ориентира</t>
  </si>
  <si>
    <t>Челябинская обл, г. Чебаркуль, пер. Каменный, дом № 9</t>
  </si>
  <si>
    <t>456506, Челябинская обл, Сосновский р-н, п. Садовый, ул. Лавандовая, д. 45</t>
  </si>
  <si>
    <t>0, Челябинская обл, г. Верхний Уфалей, п. Боровой, ул. Кварцевая,  5 А</t>
  </si>
  <si>
    <t>0, Челябинская обл, 456509, Челябинская область, Сосновский р-н, д. Малиновка, д. 174 участок по генплану завода "Колющенко"</t>
  </si>
  <si>
    <t>0, Челябинская обл, 456509, Челябинская область, Сосновский р-н, д. Малиновка,  д. 174 участок по генплану завода "Колющенко"</t>
  </si>
  <si>
    <t>0, Челябинская обл, Челябинская область, Сосновский район, 680 м на юго-запад от п. Рощино, гараж № 832</t>
  </si>
  <si>
    <t>0, Челябинская обл, 456509,Челябинская область, Сосновский р-н, д. Малиновка, д. 174 участок по генплану завода "Колющенко"</t>
  </si>
  <si>
    <t>0, Челябинская обл, Область Челябинская, Город Кыштым, Улица Луначарского, земельный участок 17</t>
  </si>
  <si>
    <t>0, Челябинская обл, Челябинская обл., р-н Сосновский, примерно в 3300 м по направлению на север-запад от п. Касарги, участок 67</t>
  </si>
  <si>
    <t>0, Челябинская обл, Челябинская область, Сосновский р-н, д. Осиновка, по г ЗАО СПФ "СИЖ"</t>
  </si>
  <si>
    <t>456381, Челябинская обл, г. Миасс, п. Верхний Атлян, проезд 6-ой Изыскательский, дом 9</t>
  </si>
  <si>
    <t>0, Челябинская обл, Челябинская область,Саткинский район,в 1.5 км юго-восточнее д.Алексеевка</t>
  </si>
  <si>
    <t>0, Челябинская обл, Челябинская область, р-н. Сосновский, п. Идиллия. Ориентир центр с. Кайгородово. Участок находится примерно в 2.84 км, по направлению на северо-восток от ориентира</t>
  </si>
  <si>
    <t>0, Челябинская обл, Челябинская область, р-н. Сосновский, снт. "Малиновка", участок. 328</t>
  </si>
  <si>
    <t>0, Челябинская обл, Челябинская область, Красноармейский муниципальный район, Баландинское сельское поселение, деревня Круглое, ул. Черноморская, з/у 4</t>
  </si>
  <si>
    <t>0, Челябинская обл, Челябинская область, р-н Сосновский, участок находиться примерно в 2 км. по направлению на восток от д. Ключи</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</si>
  <si>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Раздольная, земельный участок 48</t>
  </si>
  <si>
    <t>0, Челябинская обл, Каслинский район, Садоводческое некоммерческое товарищество " Кабачок", улица №7,участок №37</t>
  </si>
  <si>
    <t>Челябинская обл, г. Миасс, восточнее ул.Магнитогорская</t>
  </si>
  <si>
    <t>Челябинская обл, г. Златоуст, ул. Родниковая, участок № 16В</t>
  </si>
  <si>
    <t>456660, Челябинская обл, муниципальный район Красноармейский, сельское поселение Баландинское, деревня Круглое, улица Никольская, земельный участок 30</t>
  </si>
  <si>
    <t>456674, Челябинская обл, Красноармейский р-н, д. Пашнино 1-е, ул. Ромашковая, дом № 1</t>
  </si>
  <si>
    <t>0, Челябинская обл, Красноармейский район, д.Камышинка, мкр Лесная застава, ул.Сапфировая, земельный участок 52</t>
  </si>
  <si>
    <t>456409, Челябинская обл, Чебаркульский р-н, с. Непряхино, ул. Красноармейская, дом № 15Б</t>
  </si>
  <si>
    <t>0, Челябинская обл, Аргаяшский район, деревня малая Куйсарина</t>
  </si>
  <si>
    <t>0, Челябинская обл, Челябинская область, р-н Сосновский, СНТ "Березка+1", улица 5, участок 20</t>
  </si>
  <si>
    <t>0, Челябинская обл, Аргаяшский район, д. Камышевка, примерно 50 метров по направлению на юг от д. 24, расположенного по ул. П.И. Матвеева</t>
  </si>
  <si>
    <t>456843, Челябинская обл, Каслинский р-н, п. Воздвиженка, ул. Труда, дом № 52</t>
  </si>
  <si>
    <t>0, Челябинская обл, Аргаяшский р-н,  ЗАО "Курманова", примерно в 1700 м по направлению на юго-восток от ориентира южная часть д. Курманова</t>
  </si>
  <si>
    <t>0, Челябинская обл, Россия, Челябинская область, Красноармейский район, поселок Петровский, улица Парашютная, 5</t>
  </si>
  <si>
    <t>456870, Челябинская обл, г. Кыштым, ул. Фабричная, дом № 4</t>
  </si>
  <si>
    <t>456883, Челябинская обл, Аргаяшский р-н, д. Дербишева, ул. Сабантуя, дом № 48</t>
  </si>
  <si>
    <t>0, Челябинская обл, Аргаяшский район, деревня Малая Куйсарина</t>
  </si>
  <si>
    <t>456394, Челябинская обл, г. Миасс, п. Наилы, ул. Заречная, дом № 6а</t>
  </si>
  <si>
    <t>454046, Челябинская обл, г. Челябинск, ул. Вагнера, дом № 171</t>
  </si>
  <si>
    <t>0, Челябинская обл, Челябинская область , р-н Сосновский, п. Полетаево</t>
  </si>
  <si>
    <t>0, Челябинская обл, Россия, Челябинская область, Красноармейский район, СТ "Мичуринец", участок №61</t>
  </si>
  <si>
    <t>456610, Челябинская обл, г. Копейск, ул. Уральская, дом № 20</t>
  </si>
  <si>
    <t>0, Челябинская обл, Местоположение установлено относительно ориентира, расположенного в границах участка. Почтовый адрес ориентира: Челябинская обл., р-н Сосновский, СНТ "Курчатовец", кв-л 2, уч18.</t>
  </si>
  <si>
    <t>Челябинская обл, Саткинский р-н, г. Сатка, ГПК "Огонек", ряд №2, гараж №77</t>
  </si>
  <si>
    <t>0, Челябинская обл, р-н Каслинский, с. Воскресенское, ул. Липовая,8</t>
  </si>
  <si>
    <t>0, Челябинская обл, Челябинская область, р-н Красноармейский, п Лазурный, ул 9-ая Линейная, № 9</t>
  </si>
  <si>
    <t>0, Челябинская обл, Челябинская область, Красноармейский район, п. Песчаный, улица Рябиновая, земельный участок, 56</t>
  </si>
  <si>
    <t>Челябинская обл, Саткинский р-н, г. Сатка, ГК Родничок гараж № 210</t>
  </si>
  <si>
    <t>456020, Челябинская обл, Ашинский р-н, г. Сим, ул. Революции, дом № 128</t>
  </si>
  <si>
    <t>0, Челябинская обл, Челябинская обл, Челябинская область, район Сосновский,ориентир электроподстанция с. Б. Харлуши. Участок находится примерно в 2.70 км, по направлению на восток от ориентира</t>
  </si>
  <si>
    <t>0, Челябинская обл, город Миасс, поселок Тургояк</t>
  </si>
  <si>
    <t>0, Челябинская обл, Челябинская область, Сосновский район, пос. Трубный, уч. 1</t>
  </si>
  <si>
    <t>0, Челябинская обл, Челябинская область, Красноармейский район, с. Харино, расположенный по направлению на юго-запад на расстоянии 1610 м</t>
  </si>
  <si>
    <t>456550, Челябинская обл, Коркинский р-н, г. Коркино, пер. Восточный, дом № 11</t>
  </si>
  <si>
    <t>Челябинская обл, г. Миасс, ш. Тургоякское, земельный участок 1/7</t>
  </si>
  <si>
    <t>456688, Челябинская обл, Красноармейский р-н, с. Харино, ул. Кузнечная, дом № 22</t>
  </si>
  <si>
    <t>456000,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СНТ Малиновка, ук №542.</t>
  </si>
  <si>
    <t>0, Челябинская обл, Челябинская область, р-н Сосновский д. Ключи, Участок находится примерно в 2,5 км, по направлению на северо-восток от ориентира</t>
  </si>
  <si>
    <t>0, Челябинская обл, Местоположение установлено относительно ориентира,расположенного  за пределами участка.Ориентир электроподстанция с.Б.Харлуши.Участок находится примерно в 2.1 км по направлению на северо-запад от ориентира.Почтовый адрес ориентира: Челябинская обл.,Сосновский р-н</t>
  </si>
  <si>
    <t>456905, Челябинская обл, Саткинский р-н, рп. Межевой, ул. Спортивная, дом № 40</t>
  </si>
  <si>
    <t>0, Челябинская обл, РФ, Челябинская область, р-н Сосновский, 2004 м по направлению на юг от ориентира центр деревни Ключи и в 6300 м по направлению на северо-восток от ориентира центр деревни Харлуши</t>
  </si>
  <si>
    <t>Челябинская обл, Сосновский муниципальный район, сельское поселение Кременкульское, поселок Садовый, улица Полевая, земельный участок 7А</t>
  </si>
  <si>
    <t>0, Челябинская обл, Челябинская область, р-н Сосновский, с. Архангельское, ул. Лесная, участок № 3</t>
  </si>
  <si>
    <t>0, Челябинская обл, Челябинская область, Сосновский район, установлено относительно ориентира, расположенного за пределами участка. Ориентир: д Ключи. Участок находиться примерно в 1,8 км от ориентира по направлению на северо-восток. Почтовый адрес ориентира: Челябинская область, р-н Сосновский, 3,65 км по направлению на юго-запад от д. Бухарино.</t>
  </si>
  <si>
    <t>456780, Челябинская обл, г. Копейск, садоводческое некоммерческое товарищество "Березка-4", участок 627</t>
  </si>
  <si>
    <t>456518, Челябинская обл, Сосновский р-н, д. Касарги, ул. Ленина, дом № 26</t>
  </si>
  <si>
    <t>456888, Челябинская обл, Аргаяшский р-н, п. Кировский, ул. Садовая, дом № 1</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</si>
  <si>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дом 45, участок номер 72</t>
  </si>
  <si>
    <t>0, Челябинская обл, Местоположение установлено относительно ориентира, расположенного за пределами участка. Ориентир центр д. Малиновка. Участок находится примерно в 2,1 км, по направлению на северо-восток от ориентира. Почтовый адрес ориентира: Челябинская область, р-н Сосновский, д. Малиновка</t>
  </si>
  <si>
    <t>0, Челябинская обл, Красноармейский район, п.Лазурный, в 2300 м по направлению на северо-запад</t>
  </si>
  <si>
    <t>456888, Челябинская обл, Аргаяшский р-н, п. Кировский, ул. Солнечная, дом № 14</t>
  </si>
  <si>
    <t>Челябинская обл, г. Челябинск, ул. Валдайская, ГСК 400, гараж 220-221</t>
  </si>
  <si>
    <t>456386, Челябинская обл, г. Миасс, с. Смородинка, ул. Земледельцев, дом № 10</t>
  </si>
  <si>
    <t>0, Челябинская обл, Челябинская обл., Сосновский район, Территория СНТ Курчатовец, Улица 85-ый квартал, участок 3</t>
  </si>
  <si>
    <t>456674, Челябинская обл, Красноармейский р-н, Лазурненское сельское поселение</t>
  </si>
  <si>
    <t>0, Челябинская обл, Челябинская область, р-н Сосновский, д. Осиновка, по гп ЗАО СПФ "СИЖ"</t>
  </si>
  <si>
    <t>0, Челябинская обл, город Копейск, улица Ландышевая, земельный участок 3</t>
  </si>
  <si>
    <t>456600, Челябинская обл, г. Копейск, ул. Матросова, 2,2а</t>
  </si>
  <si>
    <t>Челябинская обл, Сосновский р-н, п. Трубный, ул. Запрудная, дом № 39</t>
  </si>
  <si>
    <t>0, Челябинская обл, Сосновский район, СНТ "Березка 1", ул. 4, уч. 56</t>
  </si>
  <si>
    <t>0, Челябинская обл, Российская Федерация, Челябинская область, Красноармейский муниципальный район, сельское поселение Баландинское, деревня Круглое, улица Ильменская, земельный участок 21</t>
  </si>
  <si>
    <t>456600, Челябинская обл, г Копейск ул.Братьев Гожевых во дворе дома номер 3</t>
  </si>
  <si>
    <t>0, Челябинская обл, Челябинская обл, Сосновский р-н, п. Рощино, четвертая очередь, участок №9</t>
  </si>
  <si>
    <t>456510, Челябинская обл, Челябинская область, р-н Сосновский, участок по генплану № 881</t>
  </si>
  <si>
    <t>0, Челябинская обл, Сосновский р-н, 700 м на северо-восток от п Прудный</t>
  </si>
  <si>
    <t>0, Челябинская обл, Область Челябинская , Район Красноармейский, Посёлок Лазурный, Улица Первомайская21 участок65</t>
  </si>
  <si>
    <t>0, Челябинская обл, 456513, Челябинская область, Сосновский район, СНТ "Березка+1", улица 1,участок 28</t>
  </si>
  <si>
    <t>456600, Челябинская обл, Челябинская обл, г Копейск, ул Высоцкого, уч11</t>
  </si>
  <si>
    <t>456000, Челябинская обл, каслинский район, п. Береговой, в 220 м на восток от перекрестка ул. 8 Марта и Объездной дороги</t>
  </si>
  <si>
    <t>0, Челябинская обл, Княжий (мкр Княжий) бульвар, с. Большие Харлуши, Сосновский р-н, Челябинская обл. ул. Петровская</t>
  </si>
  <si>
    <t>0, Челябинская обл, Российская Федерация, Челябинская обл., Красноармейский р-н, с/п Баландинское, д. Круглое, ул. Леонова, 1</t>
  </si>
  <si>
    <t>454014, Челябинская обл, г. Челябинск, дом № 57, корпус 2, строение 4</t>
  </si>
  <si>
    <t>0, Челябинская обл, Челябинская область, р-н Аргаяшский, с. Аргаяш, ул. Салавата Юлаева, д. № 48</t>
  </si>
  <si>
    <t>0, Челябинская обл, Челябинская обл., Сосновский р-н, п. Прудный, южная окраина, участок № 719</t>
  </si>
  <si>
    <t>0, Челябинская обл, Российская Федерация, Челябинская область, город Касли, ул. Свердлова-Ленина , кооператив №6</t>
  </si>
  <si>
    <t>0, Челябинская обл, Красноармейский район, с левой стороны п.Вахрушево, ПК "Дачник", ул.Центральная, №15</t>
  </si>
  <si>
    <t>0, Челябинская обл, Сосновский район, поселок Вавиловец-2, участок 251 А</t>
  </si>
  <si>
    <t>0, Челябинская обл, Челябинская область, Сосновский район, в 5,3 км на юго-восток от центра д Медиак и в 0,9 км на северо-запад от центра д Ключи</t>
  </si>
  <si>
    <t>0, Челябинская обл, Челябинская область,р-н Сосновский, примерно 4,5 км на юг от с. Кременкуль</t>
  </si>
  <si>
    <t>Челябинская обл, Саткинский р-н, г. Сатка, ГПК "Луч", корпус 2, ряд 2, место 21</t>
  </si>
  <si>
    <t>0, Челябинская обл, Челябинская область, р-н Сосновский, д Ключи, участок по генплану №582деревня, Участок находится примерно в 2, 47 км, по направлению на юго- запад от ориентира</t>
  </si>
  <si>
    <t>456671, Челябинская обл, Красноармейский р-н, баландинское сельское поселение, деревня Круглое улица Тобольская 4</t>
  </si>
  <si>
    <t>0, Челябинская обл, , Миасский городской округ, 500 м. севернее от центра п. Северные Печи, участок №10 по проекту планировки</t>
  </si>
  <si>
    <t>456670, Челябинская обл, Красноармейский р-н, п. Мирный, ул. Заречная, дом № 2a</t>
  </si>
  <si>
    <t>Челябинская обл, г. Миасс, п. Верхний Иремель, ул. 8 Марта, участок № 25</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</si>
  <si>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Акбашева, ул. Новоселов, д. 28.</t>
  </si>
  <si>
    <t>454902, Челябинская обл, г. Челябинск, ул. Свободы (Шершни), дом № 18Б</t>
  </si>
  <si>
    <t>0, Челябинская обл, Местоположение установлено относительно ориентира, расположенного за пределами участка. Ориентир восточная часть с. Аргаяш. Участок находится примерно в 350 м о направлению на северо-запад от ориентира. Почтовый адрес ориентира: Россия, Челябинская область, Аргаяшский район, местоположение установлено относительно ориентира, расположенного за пределами участка. Ориентир восточная часть с. Аргаяш. Участок находится примерно в 350 м от ориентира по направлению на северо-запад</t>
  </si>
  <si>
    <t>454139, Челябинская обл, г. Челябинск, ул. Кольцевая, дом № 40</t>
  </si>
  <si>
    <t>456912, Челябинская обл, Саткинский р-н, г. Сатка, ул. 50 лет ВЛКСМ, дом № 11</t>
  </si>
  <si>
    <t>0, Челябинская обл, г. Коркино, ул. Быкова стр.9</t>
  </si>
  <si>
    <t>0, Челябинская обл, Челябинская область, р-н Еткульский, п. Лесной. ул. Ленина, д 3, кв 1</t>
  </si>
  <si>
    <t>456302, Челябинская обл, г. Миасс, ул. Пушкина, 1</t>
  </si>
  <si>
    <t>456600, Челябинская обл, Челябинская область, г.Копейск, ул.Кожевникова, д.20/2</t>
  </si>
  <si>
    <t>456892, Челябинская обл, Аргаяшский р-н, с. Губернское, ул. Парижской Коммуны, дом № 56</t>
  </si>
  <si>
    <t>456441, Челябинская обл, г. Чебаркуль, ул. Колхозная, дом № 60</t>
  </si>
  <si>
    <t>454079, Челябинская обл, г. Челябинск, ул. Белова, дом № 11</t>
  </si>
  <si>
    <t>0, Челябинская обл, Челябинская обл, р-н Сосновский, поселок Смолино, ж/д станция, уч.№ 688</t>
  </si>
  <si>
    <t>0, Челябинская обл, Аргаяшский р-н, д. Малая Куйсарина, 74:02:1205001:1459</t>
  </si>
  <si>
    <t>0, Челябинская обл, Аргаяшский район, посёлок Кировский, улица Волгоградская, дом 11</t>
  </si>
  <si>
    <t>0, Челябинская обл, г. Верхний Уфалей, ул. Ленина, 87 А</t>
  </si>
  <si>
    <t>0, Челябинская обл, Челябинская область, р-н Сосновский, с Кайгородово центр д Кайгородово, Участок находится примерно в 3.02 км, по направлению на северо-восток от ориентира</t>
  </si>
  <si>
    <t>456390, Челябинская обл, г. Миасс, п. Тургояк, ул. Ленина, дом № 335</t>
  </si>
  <si>
    <t>0, Челябинская обл, муниципальный район Сосновский, сельское поселение Рощинской, деревня Казанцево, участок по генплану ЧМК №81</t>
  </si>
  <si>
    <t>Челябинская обл, Саткинский р-н, г. Бакал, ул. Партизанская, дом № 99</t>
  </si>
  <si>
    <t>0, Челябинская обл, муниципальный район Каслинский,сельское поселение Тюбукское, с. Воскресенское,ул. Мира,земельный участок 2 Б</t>
  </si>
  <si>
    <t>0, Челябинская обл, Челябинская обл., Красноармейский район</t>
  </si>
  <si>
    <t>0, Челябинская обл, Российская Федерация, Челябинская область, Аргаяшский муниципальный район, Аязгуловское сельское поселение, деревня Аязгулова, улица Дружбы, дом 2</t>
  </si>
  <si>
    <t>456893, Челябинская обл, Челябинская область, р-н Аргаяшский, , ДСНТ "Жаворонки", ул. Добрых соседей, уч. 5</t>
  </si>
  <si>
    <t>0, Челябинская обл, Челябинская область, Сосновский район, д.Шимаковка, строительный участок №7</t>
  </si>
  <si>
    <t>456000, Челябинская обл, Красноармейский район, слева от автодороги  "Челябинск-Новосибирск" в 850 м от 21. км до 23 км</t>
  </si>
  <si>
    <t>Челябинская обл, примерно 1 м. по направлению на восток от земельного участка, расположенного за пределами ориентира. Почтовый адрес ориентира: Российская Федерация, Челябинская область, Увельский муниципальный район, Увельское сельское поселение, поселок Увельский, улица Мельничная, дом 20</t>
  </si>
  <si>
    <t>0, Челябинская обл, Челябинская область Сосновский район деревня Ключи квартал Родники участок 97</t>
  </si>
  <si>
    <t>Челябинская обл, Ашинский р-н, г. Аша, ориентир СНТ №7 Березовая поляна, участок 496</t>
  </si>
  <si>
    <t>0, Челябинская обл, Челябинская область,Красноармейский район,улица Кедровая 25</t>
  </si>
  <si>
    <t>0, Челябинская обл, Ориентир центр д. Кайгородово. Участок находится примерно в 3.02км, по направлению на северо-восток от ориентира. Почтовый адрес ориентира: Челябинская область, р-н Сосновский село Кайгородово</t>
  </si>
  <si>
    <t>Челябинская обл, Сосновский муниципальный район, Мирненское сельское поселение, деревня Касарги, улица Юбилейная, земельный участок 1К</t>
  </si>
  <si>
    <t>456889, Челябинская обл, Аргаяшский р-н, дом № 8, Российская Федерация, Челябинская область, Аргаяшский район, п Ишалино, ул Эдуарда Климова, д 8 кв 1</t>
  </si>
  <si>
    <t>0, Челябинская обл, Челябинская область, р-н Сосновский, примерно 4,5 км на юг от с. Кременкуль</t>
  </si>
  <si>
    <t>456688, Челябинская обл, Красноармейский р-н, п. Лесной, ул. Береговая, дом № 10</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</si>
  <si>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Просторная, 24 А</t>
  </si>
  <si>
    <t>0, Челябинская обл, Челябинская область, р-н. Красноармейский, северо-западная окраина п. Лазурный, кооператив "Дачник", ул.Проходная №122</t>
  </si>
  <si>
    <t>456888, Челябинская обл, Аргаяшский р-н, п. Кировский, ул. Полевая, дом № 28</t>
  </si>
  <si>
    <t>0, Челябинская обл, Челябинская область, район Сосновский, п. Смолино ж-д.ст., пер. Лесной, 5-а</t>
  </si>
  <si>
    <t>456780, Челябинская обл, г. Копейск, СНТ "Березка-4", уч-к. 628</t>
  </si>
  <si>
    <t>456895, Челябинская обл, Аргаяшский р-н, д. Акбашева, ул. Малая, дом № 1</t>
  </si>
  <si>
    <t>0, Челябинская обл, Российская Федерация, Челябинская область, Аргаяшский район, д. Большая Куйсарина, ул. Дружбы, 24</t>
  </si>
  <si>
    <t>0, Челябинская обл, Челябинская обл, Красноармейский р-н, на поле № 100 правее дер. Круглое, с северной стороны, граничащий с д. Круглое</t>
  </si>
  <si>
    <t>456600, Челябинская обл, Копейск, рп Бажово, ул. Быкова,41</t>
  </si>
  <si>
    <t>0, Челябинская обл, Красноармейский район, д.Пашнино-1.</t>
  </si>
  <si>
    <t>0, Челябинская обл, Челябинская область, муниципальный район Красноармейский, сельское поселение Баландинское, деревня Круглое , улица Ишимская, земельный участок 18</t>
  </si>
  <si>
    <t>0, Челябинская обл, Российская Федерация, Челябинская область, Сосновский муниципальный район</t>
  </si>
  <si>
    <t>0, Челябинская обл, Российская Федерация, Челябинская обл, Сосновский р-н, 2 км восточнее поселка Рощино, улица 7, участок №22-24</t>
  </si>
  <si>
    <t>Челябинская обл, г. Златоуст, северо-восточнее ул. Миасской, на левом берегу р. Чёрной (участок №9)</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</si>
  <si>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250 м, по направлению на север от ориентира. Почтовый адрес ориентира: Челябинская обл., р-н Сосновский, п. Солнечный.</t>
  </si>
  <si>
    <t>0, Челябинская обл, Местоположение установлено относительно ориентира, расположенного за пределами участка. Ориентир д. Ужевка. Участок находится примерно в 1600 м по направлению на северо-восток от ориентира. Почтовый адрес ориентира: Челябинская область, р-н Сосновский, д. Ужевка</t>
  </si>
  <si>
    <t>456795, Челябинская обл, г. Озерск, д. Селезни, ул. Озерная, дом № 16</t>
  </si>
  <si>
    <t>0, Челябинская обл, р-н Сосновский, 1280 м по направлению на северо-восток от центра д. Ключи и 4070 м по направлению на юго-запад от южной окраины д. Бухарино</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</si>
  <si>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Полетаево, район "Янтарь", участок 153</t>
  </si>
  <si>
    <t>0, Челябинская обл, Российская Федерация, Челябинска область, район Сосновский</t>
  </si>
  <si>
    <t>0, Челябинская обл, Россия, Челябинская обл., Сосновский район, п. Мирный, участок №8/1</t>
  </si>
  <si>
    <t>0, Челябинская обл, Красноармейский район, деревня Круглое, улица Ильменская, земельный участок 25</t>
  </si>
  <si>
    <t>0, Челябинская обл, 456896, Российская Федерация, Челябинская область, Аргаяшский р-н, СК Миассовое тер примерно 30 метров по направлению на юго-запад от участка №8</t>
  </si>
  <si>
    <t>0, Челябинская обл, Местоположение установлено относительно ориентира, расположенного за пределами участка. Ориентир д. Ключи. Участок находится примерно в 1400 м, по  направлению на северо-восток от ориентира. Почтовый адрес ориентира: Челябинская область, р-н Сосновский</t>
  </si>
  <si>
    <t>0, Челябинская обл, муниципальный район Чебаркульский, сельское поселение Непряхинское, деревня Верхние Караси, улица Вишневая (Теренкуль ДТ), земельный участок 13Б</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</si>
  <si>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Кедровая, земельный участок 4</t>
  </si>
  <si>
    <t>0, Челябинская обл, Челябинская область, Аргаяшский р-н, д. Крутолапова, юго-западная часть квартала</t>
  </si>
  <si>
    <t>456317, Челябинская обл, г. Миасс, ул. 8 Марта, дом № 69</t>
  </si>
  <si>
    <t>0, Челябинская обл, Челябинская область, Сосновский р-он, п. Рощино, ул. Березовая, участок  №1</t>
  </si>
  <si>
    <t>0, Челябинская обл, Российская Федерация, Челябинская область, городской округ Кыштымский, город Кыштым, территория ГСК Береговой, земельный участок 4011</t>
  </si>
  <si>
    <t>0, Челябинская обл, Челябинская область, Нязепетровский район, г Нязепетровск, в 130 метрах северо-западнее жилого дома №9 по ул. Спортивная</t>
  </si>
  <si>
    <t>0, Челябинская обл, Челябинская область, муниципальный район Сосновский, сельское поселение Кременкульское, деревня Осиновка, по г.п. ЗАО СПФ "СИЖ"</t>
  </si>
  <si>
    <t>0, Челябинская обл, Челябинская область, Сосновский район, поселок Мирный, участок №64</t>
  </si>
  <si>
    <t>0, Челябинская обл, Челябинская обл., р-н Аргаяшский, д. Камышевка, ул. Садовая, д. №4 "А"</t>
  </si>
  <si>
    <t>0, Челябинская обл, Челябинская область,Сосновский район,д.Осиновка</t>
  </si>
  <si>
    <t>0, Челябинская обл, Челябинская область, район Каслинский, село Воскресенское, ул. Липовая, 10</t>
  </si>
  <si>
    <t>0, Челябинская обл, Российская Федерация, Челябинская область, Сосновский муниципальный район, Краснопольское сельское поселение, деревня Ключи, переулок Пионерский, земельный участок 15А</t>
  </si>
  <si>
    <t>Челябинская обл, Саткинский р-н, г. Сатка, ГПК Огонек, ряд 5, гараж 183</t>
  </si>
  <si>
    <t>0, Челябинская обл, Российская Федерация, Челябинская обл.,, Сосновский р-н</t>
  </si>
  <si>
    <t>0, Челябинская обл, Челябинская область, р-н Сосновский, участок по генплану №982</t>
  </si>
  <si>
    <t>0, Челябинская обл, Челябинская область, р-н Сосновский, с. Кайгородово, квартал "Учадьба", участок №38,участок №37</t>
  </si>
  <si>
    <t>454081, Челябинская обл, г. Челябинск, ул. Артиллерийская/Потемкина, д. 53/60</t>
  </si>
  <si>
    <t>456674, Челябинская обл, Красноармейский р-н, п. Лазурный, ул. Первомайская, дом № 21, участок 70</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</si>
  <si>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Сосновсеий, п Рощино, вторая очередь, участок 523,515.</t>
  </si>
  <si>
    <t>456510, Челябинская обл,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р-н Сосновский, кадастровый номер: 74:19:1106002:5044</t>
  </si>
  <si>
    <t>0, Челябинская обл, Челябинская область, р-н Сосновский, п Южно-Челябинский Прииск, местоположение установлено относительно ориентира, расположенного за пределами участка. Ориентир: пос. Южно-Челябинский Прииск. Участок находится примерно в 400 м. от ориентира по направлению на юго-запад. Участок по генплану 1/8</t>
  </si>
  <si>
    <t>0, Челябинская обл, Челябинская область, р-н Ашинский, п Ук, ул Горького, д 11жилой дом, Участок находится примерно в 90 м, по направлению на юго-запад от ориентира</t>
  </si>
  <si>
    <t>0, Челябинская обл, Местоположение установлено относительно ориентира , расположенного за пределами участка. Ориентир электроподстанция с. Б. Харлуши. Участок находится примерно в 2,70 км , по направлению на восток от ориентира. Сосновский район, участок 40-15</t>
  </si>
  <si>
    <t>0, Челябинская обл, 456660, Обл. Челябинская, Красноармейский район, слева по ходу на 20 км автодороги Челябинск-Новосибирск</t>
  </si>
  <si>
    <t>456305, Челябинская обл, г. Миасс, тер. Коллективный Сад Дачный, участок № 346</t>
  </si>
  <si>
    <t>0, Челябинская обл, Челябинская обл., Сосновский район, участок по генплану 956</t>
  </si>
  <si>
    <t>Челябинская обл, Саткинский р-н, рп. Межевой, ул. Молодежная, 28</t>
  </si>
  <si>
    <t>456600, Челябинская обл, г. Копейск, садоводческое некоммерческое товарищество Березка-4, участок 592</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</si>
  <si>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Е.Н.</t>
  </si>
  <si>
    <t>0, Челябинская обл, Челябинская область, Красноармейский район, участок находится в 2070 м по направлению на юго-запад от ориентира: ориентир с. Харино</t>
  </si>
  <si>
    <t>456600, Челябинская обл, г. Копейск, рп Вахрушево, относительно ориентира федеральная автодорога М-51 "Байкал" от Челябинска через Курган, Омск, Новосибирск, Кемерово, Красноярск, Иркутск, Улан-Удэ до Читы, расположенного в границах участка, адрес ориентира: обл. Челябинская, г. Копейск, р.п. Вахрушево</t>
  </si>
  <si>
    <t>456520, Челябинская обл, Сосновский р-н, СНТ. Железнодорожник тер., участок 165</t>
  </si>
  <si>
    <t>0, Челябинская обл, Челябинская область, Каслинский район, город Касли, улица Луначарского, земельный участок 83</t>
  </si>
  <si>
    <t>454000, Челябинская обл, Месторасположение установлено относительно ориентира, расположенного в границах участка. Почтовый адрес ориентира:  Челябинская область, г. Челябинск, Ленинский район, ул. Пограничная, восточнее нежилого здания по ул. Гагарина, д.7</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</si>
  <si>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1,99 км на юго-восток от от клуба нп Кировский. Участок находится примерно в 700 м от ориентира по направлению на запад. Участок по генплану № 55</t>
  </si>
  <si>
    <t>456506, Челябинская обл, Сосновский р-н, п. Садовый, ул. Полевая, дом № 2А</t>
  </si>
  <si>
    <t>0, Челябинская обл, Российская Федерация, Челябинская область, муниципальный район Сосновский, сельское поселение Кременкульское, деревня Малиновка, микрорайон Лесной остров, улица Пейзажная, земельный участок 28,30</t>
  </si>
  <si>
    <t>0, Челябинская обл, Российская Федерация, Челябинская область, муниципальный район Сосновский, сельское поселение Кременкульское, деревня Малиновка, микрорайон Лесной остров, улица Пейзажная, земельный участок 30.</t>
  </si>
  <si>
    <t>454510, Челябинская обл, Российская Федерация, Челябинская область, муниципальный район Сосновский, сельское поселение Кременкульское, деревня Малиновка, микрорайон Лесной остров, ул. Пейзажная, земельный участок 28</t>
  </si>
  <si>
    <t>Челябинская обл, г. Златоуст, п. Плотинка, восточнее земельного участка с кадастровым номером 74:25:0600101:59</t>
  </si>
  <si>
    <t>0, Челябинская обл, Челябинская область, Красноармейский район, СДТ "Мичуринец" уч. 92</t>
  </si>
  <si>
    <t>0, Челябинская обл, Челябинская область, Аргаяшский район, д. Крутолапова юго- западная часть квартала</t>
  </si>
  <si>
    <t>456504, Челябинская обл, Сосновский р-н, п. Вавиловец, ул. Дубовая, дом № 8/2</t>
  </si>
  <si>
    <t>456550, Челябинская обл, Коркинский р-н, г. Коркино, ул. 9 Января, дом № 85</t>
  </si>
  <si>
    <t>0, Челябинская обл, Местоположение установлено относительно ориентира, расположенного за пределами участка. Ориентир центр д Кайгородово .Участок находится примерно в 3.02 км, по направлению на северо-восток от ориентира . Почтовый адрес ориентира: Челябинская область, р-н Сосновский, с Кайгородово .</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</si>
  <si>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Долгодеревенское, ул. Мира Новая, уч №2г.</t>
  </si>
  <si>
    <t>0, Челябинская обл, Российская Федерация, Челябинская область, Красноармейский муниципальный район, Баландинское сельское поселение, д. Круглое, ул. Сергеевская, зу 19</t>
  </si>
  <si>
    <t>454046, Челябинская обл, г. Челябинск, ул. Ладожская, дом № 42А</t>
  </si>
  <si>
    <t>0, Челябинская обл, Российская Федерация, Челябинская область, Красноармейский муниципальный район, Баландинское сельское поселение, д. Круглое, ул. Начальная, зу 1</t>
  </si>
  <si>
    <t>0, Челябинская обл, Ориентир южная часть поселка Слава, Участок находится примерно в 1000м, по направлению на северо-запад от ориентира</t>
  </si>
  <si>
    <t>0, Челябинская обл, Челябинская область, р-н Сосновский, снт Малиновка, уч 541</t>
  </si>
  <si>
    <t>454100, Челябинская обл, г. Челябинск, ул. Логовая, дом № 19Б</t>
  </si>
  <si>
    <t>0, Челябинская обл, Россия, Челябинская обл., Сосновский район, с. Кайгородово, ул. Набережная, участок 7 "в"</t>
  </si>
  <si>
    <t>456510, Челябинская обл, Челябинская обл, р-н Сосновский, п Сагаусты, ул Лесная, Участок находится примерно в 30м, по направлению на юг от ориентира дом №1</t>
  </si>
  <si>
    <t>0, Челябинская обл, Челябинская область, р-н Сосновский, д. Малиновка, по генплану "ПО Полёт", участок 226</t>
  </si>
  <si>
    <t>0, Челябинская обл, Челябинская область, Сосновский район, 2500 метров на север от центра села Долгодеревенское</t>
  </si>
  <si>
    <t>0, Челябинская обл, Местоположение установлено относительно ориентира, расположенного за пределами участка. Ориентир электроподстанция с. Б. Харлуши. Участок находится примерно в 2,70 км, по направлению на восток от ориентира. Почтовый адрес ориентира: Челябинская обл, р-н Сосновский, участок 43-12</t>
  </si>
  <si>
    <t>0, Челябинская обл, Челябинская область, г Коркино, ул Новоселов, (стр.No15"а")</t>
  </si>
  <si>
    <t>454000, Челябинская обл, г. Копейск, садоводческое некоммерческое товарищество "Березка-4", участок 522А</t>
  </si>
  <si>
    <t>0, Челябинская обл, Местоположение установлено относительно ориентира, расположенного за пределами участка. Ориентир электроподстанции с Б. Харлуши. Участок находится примерно в 3,21 км, по направлению на север от ориентира. Почтовый адрес ориентира: Челябинская обл, р-н Сосновский, 3,21 км по направлению на север от ориентира электроподстанции с Б. Харлуши, участок № 192</t>
  </si>
  <si>
    <t>0, Челябинская обл, Сосновский район, п.Красное поле, ул.Багрецовая, 29</t>
  </si>
  <si>
    <t>0, Челябинская обл, Сосновский р-н, п. Северный</t>
  </si>
  <si>
    <t>454000, Челябинская обл, г. Челябинск, Территория СНТ Металлист 1, Участок 258,</t>
  </si>
  <si>
    <t>0, Челябинская обл, Челябинская область, муниципальный район Красноармейский, сельское поселение Озерное, поселок Озерный</t>
  </si>
  <si>
    <t>456896, Челябинская обл, Аргаяшский р-н, д. Биккулова, ул. Колхозная, дом № 73</t>
  </si>
  <si>
    <t>456674, Челябинская обл, Красноармейский р-н, п. Черемушки, ул. Счастливая, дом № 1</t>
  </si>
  <si>
    <t>Челябинская обл, Красноармейский р-н, п. Петровский, восточнее о. Второе, южнее весовой, участок 32</t>
  </si>
  <si>
    <t>0, Челябинская обл, Сосновский район, д. Моховички, строительный участок № 143</t>
  </si>
  <si>
    <t>454100, Челябинская обл, г. Челябинск, ул. Логовая, дом № 59</t>
  </si>
  <si>
    <t>0, Челябинская обл, Участок находится примерно в 355 м. по направлению на северо-запад от ориентира северная часть д. Абдырова, расположенного за пределами участка, адрес ориентира: Россия, Челябинская обл., Аргаяшский район, ЗАО Салавата Юлаева"</t>
  </si>
  <si>
    <t>454074, Челябинская обл, г. Челябинск, дом № 24</t>
  </si>
  <si>
    <t>0, Челябинская обл, Каслинский район, примерно в 350 м, по направлению на северо-запад от д Москвина</t>
  </si>
  <si>
    <t>0, Челябинская обл, Челябинская область, Аргаяшский район, примерно 5700 метров по направлению на северо-запад от села Губернское</t>
  </si>
  <si>
    <t>0, Челябинская обл, Российская Федерация, Челябинская область, Красноармейский район, поселок Петровский, улица Светлая,дом 10</t>
  </si>
  <si>
    <t>456883, Челябинская обл, Аргаяшский р-н, д. Дербишева, ул. Ильдуса Латыпова, дом № 9</t>
  </si>
  <si>
    <t>0, Челябинская обл, Красноармейский район, с. Миасское, ул. 40 лет Победы, д.11, НП "Автолюбитель", гараж №116</t>
  </si>
  <si>
    <t>456600, Челябинская обл, Челябинская область, г. Копейск, СНТ Шахта Центральная, участок 126</t>
  </si>
  <si>
    <t>0, Челябинская обл, Челябинская область, Сосновский район, поселок Смолино, ж/д станция, участок №15А</t>
  </si>
  <si>
    <t>0, Челябинская обл, р-н Сосновский, д. Осиновка</t>
  </si>
  <si>
    <t>0, Челябинская обл, Сосновский р-н, примерно в 3,13 км по направлению на юго- запад от ориентира центр д Ключи</t>
  </si>
  <si>
    <t>456981, Челябинская обл, Нязепетровский р-н, с. Арасланово, ул. Лесная, дом № 3</t>
  </si>
  <si>
    <t>456654, Челябинская обл, г. Копейск, СНТ "Шахтер", 227 н</t>
  </si>
  <si>
    <t>456600, Челябинская обл, г. Копейск, ул. Брюллова, д. 35</t>
  </si>
  <si>
    <t>0, Челябинская обл, Российская Федерация, Челябинская область, городской округ Кыштымский, город Кыштым, улица Валентины Сергеевой, земельный участок 15</t>
  </si>
  <si>
    <t>0, Челябинская обл, Российская Федерация, Челябинская область, муниципальный район Каслинский, сельское поселение Береговое, поселок Береговой, улица Гагарина, земельный участок 12/1</t>
  </si>
  <si>
    <t>0, Челябинская обл, Чебаркульский район, п. Тимирязевский, ул. Чайковского, д.10</t>
  </si>
  <si>
    <t>0, Челябинская обл, Челябинская область, Сосновский район, примерно 700м на северо-восток п.Прудный</t>
  </si>
  <si>
    <t>456584, Челябинская обл, Еманжелинский р-н, г. Еманжелинск, ул. Орджоникидзе, дом № 47</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</si>
  <si>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1,99 км на юго-восток от клуба нп Кировский. Участок находится примерно в 700 м от ориентира по направлению на запад. Участок по генплану №45.</t>
  </si>
  <si>
    <t>0, Челябинская обл, Челябинская область, р-н Сосновский, участок по генплану №995</t>
  </si>
  <si>
    <t>0, Челябинская обл, Сосновский район, примерно в 2,70 км. по направлению на восток от ориентира электроподстанция с. Б. Харлуши, участок 53-8</t>
  </si>
  <si>
    <t>0, Челябинская обл, Челябинская обл, Сосновский район, д. Ключи, в 22м севернее ж.д. по ул. Солнечная, 2.</t>
  </si>
  <si>
    <t>0, Челябинская обл, Челябинская обл.,Красноармейский р-н, с. Харино, расположенный по направлению на юго-запад на расстоянии 1610 м</t>
  </si>
  <si>
    <t>0, Челябинская обл, Аргаяшский р-н, п. Кировский, ул. Парковая, д. 11</t>
  </si>
  <si>
    <t>0, Челябинская обл, Сосновский район, участок расположен 1,60 км на восток от электроподстанции с Б Харлуши и 4,60 км на юго-запад от центра д Ключи</t>
  </si>
  <si>
    <t>456883, Челябинская обл, Аргаяшский р-н, д. Дербишева, ул. Ильдуса Латыпова, дом № 5</t>
  </si>
  <si>
    <t>Челябинская обл, Аргаяшский р-н, с. Губернское, ул. Братьев Пичуговых, дом № 49</t>
  </si>
  <si>
    <t>Челябинская обл, Аргаяшский р-н, ул. Тенистая, дом № 17, Челябинская область, р-н. Аргаяшский, с/с. Ишалинский, п. Ишалино, ул.Тенистая, д. 17</t>
  </si>
  <si>
    <t>0, Челябинская обл, Челябинская область, р-н Сосновский, СНТ "Дружба", уч 844</t>
  </si>
  <si>
    <t>0, Челябинская обл, Кунашакский р-н, Челябинская область. Кунашакский район, д.Голубинка. участок без построек</t>
  </si>
  <si>
    <t>0, Челябинская обл, Челябинская область, р-н Еткульский, Шершневское лесничество, Еткульское участковое лесничество, квартал 51, часть выдела 1</t>
  </si>
  <si>
    <t>0, Челябинская обл, 456880, Российская Федерация, Челябинская область, Аргаяшский район, Норкино деревня, Новая улица дом 22А/22Б</t>
  </si>
  <si>
    <t>0, Челябинская обл, Челябинская область, Красноармейский муниципальный район, Баландинское сельское поселение, д. Круглое, ул Владимирская, земельный участок 27</t>
  </si>
  <si>
    <t>0, Челябинская обл, Челябинская область, Сосновский муниципальный район, Алишевское сельское поселение, поселок Трубный, Юго-западный квартал, улица Домашняя, земельный участок 7</t>
  </si>
  <si>
    <t>0, Челябинская обл, Российская Федерация, Челябинская область, Сосновский муниципальный район, Алишевское сельское поселение поселок Трубный, Юго-Западный квартал, улица Европейская земельный участок 2</t>
  </si>
  <si>
    <t>0, Челябинская обл, Челябинская область, Сосновский район, деревня Шигаево</t>
  </si>
  <si>
    <t>0, Челябинская обл, Челябинская область, р-н Сосновский, с Кременкуль</t>
  </si>
  <si>
    <t>0, Челябинская обл,  Российская Федерация,Челябинская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</si>
  <si>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Российская Федерация, Челябинская обл, Сосновский район, СНТ "Малиновка"</t>
  </si>
  <si>
    <t>0, Челябинская обл, г. Коркино ул. Новоселов строение 31</t>
  </si>
  <si>
    <t>0, Челябинская обл, Аргаяшский район, село Кузнецкое, поселок Бидинский, микрорайон Каникулы, аллея 2, участок 8</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</si>
  <si>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область,Сосновский район, п. Есаульский, строительный участок № 60</t>
  </si>
  <si>
    <t>0, Челябинская обл, Челябинская область, р-н Сосновский, п. Кисегачинский, участок 33</t>
  </si>
  <si>
    <t>0, Челябинская обл, Челябинская область, г. Коркино, р.п.Первомайский</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</si>
  <si>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Придорожная, земельный участок 10</t>
  </si>
  <si>
    <t>0, Челябинская обл, Область Челябинская, Район Аргаяшский, Село Аргаяш, Улица Салавата Юлаева, д 53</t>
  </si>
  <si>
    <t>0, Челябинская обл, Российская Федерация, челябинская область, Сосновский район</t>
  </si>
  <si>
    <t>Челябинская обл, Чебаркульский р-н, п. Тимирязевский, по смежеству с основным домовладением по ул Труда, д 12</t>
  </si>
  <si>
    <t>0, Челябинская обл, Челябинская область, р-н Советский, д Ключи, Западный планировочный район</t>
  </si>
  <si>
    <t>456600, Челябинская обл,  Местоположение установлено относительно ориентира, расположенного в границах участка. Почтовый адрес ориентира: г. Копейск, р.п.Бажово,садоводческое некоммерческое  товарищество "Мебельщик", улица Вишневая уч-к 589</t>
  </si>
  <si>
    <t>0, Челябинская обл, р-н. Сосновский, п. Есаульский, ул.Лесная, участок №46</t>
  </si>
  <si>
    <t>0, Челябинская обл, Челябинская область, г Коркино, СНТ Пригородный, улица Первая, участок 31</t>
  </si>
  <si>
    <t>456510, Челябинская обл, Сосновский р-н, с. Долгодеревенское, Северный микрорайон, участок №302</t>
  </si>
  <si>
    <t>Челябинская обл, обл.Челябинская,р-н Еманжелинский,рп Зауральский, сад Заря, №163</t>
  </si>
  <si>
    <t>0, Челябинская обл, Челябинская область., р-н Сосновский, д. Ключи</t>
  </si>
  <si>
    <t>0, Челябинская обл, Челябинская область, р-н Сосновский, СНТ Курчатовец, квартал 8, участок 20</t>
  </si>
  <si>
    <t>0, Челябинская обл, Область Челябинская, Район Аргаяшский, Поселок Бидинский, Микрорайон Каникулы, Аллея 7-ая, 2</t>
  </si>
  <si>
    <t>0, Челябинская обл, Челябинская обл., Сосновский р-н, д. Ключи, Западный планировочный район</t>
  </si>
  <si>
    <t>0, Челябинская обл, бласть Челябинская, Район Сосновский, Поселок Трубный, Квартал Юго-Западный, Улица Европейская 4</t>
  </si>
  <si>
    <t>0, Челябинская обл, г. Чебаркуль, улица Новоселов 45</t>
  </si>
  <si>
    <t>456510, Челябинская обл,  р-он Сосновский, ДСНТ "Берёзка-1", ул. 1, уч. 11</t>
  </si>
  <si>
    <t>0, Челябинская обл, Сосновский район, с. Большое Баландино, северо-западный микрорайон, участок № 54</t>
  </si>
  <si>
    <t>456470, Челябинская обл, Уйский р-н, с. Уйское, ул. Дорожников, дом № 67Б</t>
  </si>
  <si>
    <t>456870, Челябинская обл, г. Кыштым, ул. Советская, дом № 19</t>
  </si>
  <si>
    <t>0, Челябинская обл, Челябинская область,р-н. Сосновский, снт. "Курчатовец", квартал. 35.</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</si>
  <si>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Владимирская, земельный участок 19</t>
  </si>
  <si>
    <t>0, Челябинская обл, Челябинская обл., Сосновский район, п. Рощино</t>
  </si>
  <si>
    <t>0, Челябинская обл, Сосновский район, поселок Интернационалист, улица Зеленая, участок стр 171</t>
  </si>
  <si>
    <t>456518, Челябинская обл, Сосновский р-н, д. Новое Поле, ул. Ленина, дом № 44, квартира 2</t>
  </si>
  <si>
    <t>0, Челябинская обл, 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Аргаяшский район, деревня Яраткулова, улица Центральная, дом 9, квартира 1</t>
  </si>
  <si>
    <t>0, Челябинская обл, Челябинская обл, Красноармейский р-н, в 200 метрах северо-западнее п. Лазурый с северной стороны коллективного сада</t>
  </si>
  <si>
    <t>0, Челябинская обл, Российская Федерация, Челябинская область, Аргаяшский муниципальный район, Норкинское сельское поселение, дер. Бажикаева, ул. Кабира Бикметова, д. 10</t>
  </si>
  <si>
    <t>0, Челябинская обл, Челябинская область, Аргаяшский район, примерно 5700 метров по направлению на северо-запад от с. Губернское.</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</si>
  <si>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Никольская, земельный участок 29</t>
  </si>
  <si>
    <t>0, Челябинская обл, Челябинская область, Сосновский р-н, д. Ключи, западный планировочный район</t>
  </si>
  <si>
    <t>454082, Челябинская обл, г. Челябинск, ул. Чапаева (Смолино), дом № 65</t>
  </si>
  <si>
    <t>0, Челябинская обл, Российская Федерация, Челябинская область, муниципальный район Каслинский, сельское поселение Тюбукское, село Тюбук, улица Дружбы, 1ба</t>
  </si>
  <si>
    <t>0, Челябинская обл, Агаповский район село Агаповка ул. Горная уч 23</t>
  </si>
  <si>
    <t>457400, Челябинская обл, Агаповский район село Агаповка ул. Горная д.27</t>
  </si>
  <si>
    <t>456507, Челябинская обл, Сосновский р-н, п. Полевой, ул. Вишневая, дом № 10А</t>
  </si>
  <si>
    <t>456518, Челябинская обл, Сосновский р-н, с. Кайгородово, ул. Набережная, дом № 2Б</t>
  </si>
  <si>
    <t>Челябинская обл, Агаповский район село Агаповка ул. Горная уч 31</t>
  </si>
  <si>
    <t>0, Челябинская обл, г. Сим ул. 40 лет Октября, 10м. на север д. 25</t>
  </si>
  <si>
    <t>0, Челябинская обл, Красноармейский район, с.Харино, ул.Юбилейная, 24-у</t>
  </si>
  <si>
    <t>456510, Челябинская обл, Сосновский р-н, с. Долгодеревенское, ул. 50 лет ВЛКСМ, дом № 2Б, бокс 374А</t>
  </si>
  <si>
    <t>0, Челябинская обл, Челябинская область, р-н Сосновский, д Малиновка, ж. з. Колющенко, ул. Центральная</t>
  </si>
  <si>
    <t>0, Челябинская обл, Российская Федерация, Челябинская область, Сосновский р-н, д Малиновка, жилая застройка Мясокомбинат, ул Тополиная</t>
  </si>
  <si>
    <t>0, Челябинская обл, Челябинская область, Аргаяшский р-н, с. Кулуево, ул. Школьная, напротив земельного участка с кадастровым номером 74:02:0901008:1471</t>
  </si>
  <si>
    <t>0, Челябинская обл, Адрес ориентира: Область Челябинская, Район Сосновский, Поселок Солнечный, Улица Садовая, б/н</t>
  </si>
  <si>
    <t>0, Челябинская обл, Российская Федерация, Челябинская область, с. Кайгородово, примерно в 3.17 км по направлению на северо-восток</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</si>
  <si>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Малиновка, ул. Советская.</t>
  </si>
  <si>
    <t>0, Челябинская обл, Челябинская область, р-н Красноармейский, западное направление на 17 км а/д Челябинск-Новосибирск справа по ходу сектор №3</t>
  </si>
  <si>
    <t>456782, Челябинская обл, г. Озерск, ул. Мичурина, дом № 18</t>
  </si>
  <si>
    <t>456205, Челябинская обл, г. Златоуст, ул. им. М.Ф.Карькова, дом № 44</t>
  </si>
  <si>
    <t>0, Челябинская обл, Россия, Челябинская область, Сосновский район, деревня Малиновка, жилая застройка Полет, улица Цветочная</t>
  </si>
  <si>
    <t>0, Челябинская обл, Челябинская область, г. Карабаш, ул. Красная Горка, № 61</t>
  </si>
  <si>
    <t>456883, Челябинская обл, Аргаяшский р-н, д. Маржинбаева, ул. Лесная, дом № 8</t>
  </si>
  <si>
    <t>0, Челябинская обл, Российская Федерация, Челябинская область, Сосновский район, деревня Малиновка, жилая застройка Полёт, пер. Ягодный</t>
  </si>
  <si>
    <t>0, Челябинская обл, Челябинская область, р-н Сосновский, д Малиновка, ж.з. Колющенко, ул. Олимпийская</t>
  </si>
  <si>
    <t>0, Челябинская обл, Челябинская область, р-н Советский, д. Осиновка, по гп ЗАО СПФ "СИЖ"</t>
  </si>
  <si>
    <t>0, Челябинская обл, Российская Федерация, Челябинская область, Сосновский район, д Малиновка, жилая застройка Колющенко, улица Лучистая</t>
  </si>
  <si>
    <t>0, Челябинская обл, Российская Федерация, Челябинская область, Кыштымский городской округ, город Кыштым, улица Пушкина, земельный участок 144А</t>
  </si>
  <si>
    <t>0, Челябинская обл, Челябинская область, р-н Сосновский, д Малиновка, ж.з. Колющенко, ул. Хвойная</t>
  </si>
  <si>
    <t>0, Челябинская обл, Российская Федерация, Челябинская область, Сосновский муниципальный район, Полетаевское сельское поселение, деревня Полетаево 2-е, улица Советская, земельный участок 6Б</t>
  </si>
  <si>
    <t>0, Челябинская обл, Челябинская обл., Сосновский р-н, д. Малиновка, улица Вишневая, улица Танкистов, переулок Вишневый, переулок Танкистов</t>
  </si>
  <si>
    <t>0, Челябинская обл, Челябинская обл, р-н Аргаяшский, д. Бажикаева, ул. Салавата Юлаева, д. 16</t>
  </si>
  <si>
    <t>0, Челябинская обл, Челябинская область, р-н Сосновский, д Малиновка, ул Сиреневая ( жз Полёт )</t>
  </si>
  <si>
    <t>0, Челябинская обл, Челябинская область, Сосновский район, деревня Малиновка, ж.з. Колющенко, улица Веселая</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</si>
  <si>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Полевая, земельный участок 5</t>
  </si>
  <si>
    <t>454000, Челябинская обл, г. Челябинск, Свердловский тракт, д. 4-ф</t>
  </si>
  <si>
    <t>456654, Челябинская обл, г. Копейск, садоводческое некоммерческое товарищество "Шахтер", участок 611 н</t>
  </si>
  <si>
    <t>0, Челябинская обл, Местоположение установлено относительно ориентира, расположенного за пределами участка. Ориентир п. Лазурный. Участок находится примерно в 2300 м, по направлению на северо-запад от ориентира. Почтовый адрес ориентира: Челябинская область, р-н Красноармейский</t>
  </si>
  <si>
    <t>0, Челябинская обл, Челябинская область, р-н Сосновский, с. Долгодеревенское</t>
  </si>
  <si>
    <t>0, Челябинская обл, установлено относительно ориентира, расположенного в границах участка. Почтовый адрес ориентира: Челябинская область, Сосновский р-н, с. Долгодеревенское, ул. 50 лет ВЛКСМ, д. 13-2</t>
  </si>
  <si>
    <t>456518, Челябинская обл, Челябинская область, р-н Сосновский, 450 м на восток  от ориентира восточная окраина д. Ключи и 4800 м на юго-запад от ориентира южная окраина д. Бухарино</t>
  </si>
  <si>
    <t>0, Челябинская обл, Российская Федерация, Челябинская область, Сосновский район, установлено относительно ориентира, расположенного за пределами участка. Ориентир: с. Кременкуль. Участок находится примерно в 4,5 км по направлению на юг от ориентира</t>
  </si>
  <si>
    <t>456510, Челябинская обл, Сосновский район, 4600 м на восток от с. Туктубаево</t>
  </si>
  <si>
    <t>0, Челябинская обл, Ориентир центр д.Кайгородово. Участок находиться примерно в 3.02 км по направлению на северо-восток от ориентира. Почтовый адрес ориентира: Челябинская область, р-н Сосновский, с Кайгородово</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</si>
  <si>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Облепиховая, земельный участок 7</t>
  </si>
  <si>
    <t>0, Челябинская обл, Российская Федерация, Челябинская область, Красноармейский район, поселок Петровский, улица Светлая, дом 10</t>
  </si>
  <si>
    <t>0, Челябинская обл, Челябинская область, Красноармейский район, поселок Вахрушево, ДНТ Удачный, улица Молодежная № 74</t>
  </si>
  <si>
    <t>0, Челябинская обл, Челябинская область, Сосновский район, поселок Солнечный, участок находится примерно в 580 м по направлению на север от ориентира.</t>
  </si>
  <si>
    <t>456888, Челябинская обл, Аргаяшский р-н, п. Кировский, ул. Парковая, дом № 9</t>
  </si>
  <si>
    <t>456795, Челябинская обл, г. Озерск, д. Селезни, ул. Труда, дом № 6</t>
  </si>
  <si>
    <t>0, Челябинская обл, г Златоуст, пр-кт им Ю.А.Гагарина 3-й мкр</t>
  </si>
  <si>
    <t>Челябинская обл, Чебаркульский р-н, д. Малково, ул. Восток-2, дом № 19</t>
  </si>
  <si>
    <t>0, Челябинская обл, Челябинская область, Красноармейский район, в 135м на север от ул. Северная д.11 в п. Петровский, ул. Третья, участок №16</t>
  </si>
  <si>
    <t>0, Челябинская обл, Челябинская область, Сосновский район, село Долгодеревенское</t>
  </si>
  <si>
    <t>0, Челябинская обл, Челябинская область, р-н Красноармейский, ДНТ "Ягодная долина №1", улица Вишневая, участок № 6</t>
  </si>
  <si>
    <t>456438, Челябинская обл, Чебаркульский р-н, в 1 км на запад от д. Боровое</t>
  </si>
  <si>
    <t>0, Челябинская обл, Челябинская область, Сосновский район, в 2,8 км на северо-восток от центра п Саргозы и 2,5 км на юго-восток от центра п  Смолино ж д ст.</t>
  </si>
  <si>
    <t>Челябинская обл, Сосновский р-н, п. Садовый, ул.Лавандовая, д.47</t>
  </si>
  <si>
    <t>454031, Челябинская обл, г. Челябинск, ул. Жукова, дом № 34</t>
  </si>
  <si>
    <t>0, Челябинская обл, г. Верхний Уфалей, п. Уфимка, ул. Набережная, д. 1</t>
  </si>
  <si>
    <t>0, Челябинская обл, Челябинская обл, р-н Сосновский, п. Полетаево, район "Янтарь", участок № 157</t>
  </si>
  <si>
    <t>0, Челябинская обл, Область Челябинская, Район Увельский, Село Красносельское, Улица Калинина 45, участок 87</t>
  </si>
  <si>
    <t>0, Челябинская обл, Челябинская обл, р-н Сосновский, 2,56 км по направлению на север от ориентира электроподстанция с Б Харлуши и 4,98 км по направлению на запад от ориентира центр д Ключи, участок 10</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</si>
  <si>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Ишимская, з/у 1</t>
  </si>
  <si>
    <t>0, Челябинская обл, г. Златоуст, северо-восточнее ул. Миасской, на левом берегу р. Черная (участок № 10)</t>
  </si>
  <si>
    <t>0, Челябинская обл, Российская Федерация, Челябинская область, муниципальный район Сосновский, сельское поселение Краснопольское, поселок Красное поле, улица Героическая, земельный участок 12</t>
  </si>
  <si>
    <t>456888, Челябинская обл, Челябинская область, р-н Аргаяшский, п Кировский, пер Школьный, д 8поселок, Участок находится примерно в 1170 м, по направлению на север от ориентира</t>
  </si>
  <si>
    <t>0, Челябинская обл, Сосновский р-н. Ориентир контора в д. Малиновка. Участок находится примерно в 1,78 км по направлению на восток от ориентира.</t>
  </si>
  <si>
    <t>457100, Челябинская обл, г. Троицк, ул. им. Г. Летягина, дом № 61А</t>
  </si>
  <si>
    <t>454000, Челябинская обл, г. Челябинск, Тракт Свердловский, 10Ж</t>
  </si>
  <si>
    <t>Челябинская обл, Саткинский р-н, п. Черная Речка, ул. Речная, дом № 18</t>
  </si>
  <si>
    <t>0, Челябинская обл, Сосновский р-н,. Ориентир контора в д. Малиновка. Участок находится примерно в 1,78 км по направлению на восток от ориентира.</t>
  </si>
  <si>
    <t>0, Челябинская обл, Челябинская обл, р-н Сосновский, д. Мамаева, ул Центральная, участок  №67</t>
  </si>
  <si>
    <t>0, Челябинская обл, Челябинская обл.,Сосновский р-н, д.Малиновка</t>
  </si>
  <si>
    <t>456660, Челябинская обл, Красноармейский р-н,  поселок Черемушки, улица Придорожная.</t>
  </si>
  <si>
    <t>0, Челябинская обл, Челябинская область, Красноармейский район, на поле номер 100 правее деревни Круглое, с северной стороны, граничащий с деревней Круглое</t>
  </si>
  <si>
    <t>0, Челябинская обл, Кунашакский р-н, с.Кунашак, ул. Труда, д. 3</t>
  </si>
  <si>
    <t>0, Челябинская обл, Сосновский район, деревня Ключи, улица Марсовая 18</t>
  </si>
  <si>
    <t>0, Челябинская обл, Челябинская область, Красноармейский муниципальный район, сельское поселение Баландинское, деревня Круглое, улица Сергеевская, земельный участок 20.</t>
  </si>
  <si>
    <t>456513, Челябинская обл, Сосновский р-н, п. Рощино, Вторая очередь, участок 519, 520</t>
  </si>
  <si>
    <t>0, Челябинская обл, Российская Федерация, Челябинская обл., Сосновский р-н жилая застройка, "Вавиловец", улица Уральских Мастеров, участок 174Б</t>
  </si>
  <si>
    <t>Челябинская обл, Кусинский р-н, г. Куса, ул. Олимпийская, дом № 70а</t>
  </si>
  <si>
    <t>456536, Челябинская обл, Сосновский р-н, с. Архангельское, ул. Полевая, дом № 12</t>
  </si>
  <si>
    <t>0, Челябинская обл, Челябинская область, красноармейский район, п. Лазурный, 5-я Линейная улица, дом 7</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</si>
  <si>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с. Кузнецкое.</t>
  </si>
  <si>
    <t>0, Челябинская обл, Кунашак район, с.Кунашак, ул.Виля Гильманова, 3</t>
  </si>
  <si>
    <t>0, Челябинская обл, Сосновский район, п. Вавиловец, участок №23</t>
  </si>
  <si>
    <t>456592, Челябинская обл, Еманжелинский р-н, рп. Красногорский, ул. Победы, гаражная застройка в районе дома № 31 по ул. Победы гараж № 17</t>
  </si>
  <si>
    <t>Челябинская обл, г. Златоуст, с правой стороны дороги к ДОЛ "Лесная Сказка", между зданием котельной и территорией СНТ (участок №1)</t>
  </si>
  <si>
    <t>Челябинская обл, Аргаяшский р-н, п. Бидинский, мкр.Каникулы, аллея 8-я, земельный учавсток 15</t>
  </si>
  <si>
    <t>0, Челябинская обл, Местоположение установлено относительно ориентира, расположенного за пределами участка. Ориентир д. Полетаево-2. Участок находится примерно в 1040 м., по направлению на северо-запад от ориентира. Почтовый адрес ориентира: Челябинская область, р-н Сосновский, уч 163.</t>
  </si>
  <si>
    <t>0, Челябинская обл, Местоположение установлено относительно ориентира, расположенного за пределами участка.Ориентир центр д Кайгородово .Участок находится примерно в 3.02 км, по направлению на северо-восток от ориентира .</t>
  </si>
  <si>
    <t>0, Челябинская обл, Россия, Челябинская область, Красноармейский район, поселок Петровский, улица Парашютная, 16</t>
  </si>
  <si>
    <t>456510, Челябинская обл, Сосновский р-н, тер. СНТ Отдых, №57</t>
  </si>
  <si>
    <t>Челябинская обл, Увельский р-н, Челябинская область Увельский район село Красносельское улица Калинина 45 участок 86</t>
  </si>
  <si>
    <t>Челябинская обл, Ашинский р-н, г. Аша, ориентир. СНТ № 2 Металлург, д. уч.2</t>
  </si>
  <si>
    <t>456832, Челябинская обл, Каслинский р-н, г. Касли, ул. Розы Люксембург, дом № 99</t>
  </si>
  <si>
    <t>0, Челябинская обл, Челябинская область, город Копейск, 2800 м. южнее пос. Заозерный</t>
  </si>
  <si>
    <t>0, Челябинская обл, Российская федерация,  Челябинская область, Аргаяшский район,  сад № 2, улица 1 -я, участок 72</t>
  </si>
  <si>
    <t>456600, Челябинская обл, г. Копейск, восточнее ул. Рассветной  в Октябрьском жилом массиве</t>
  </si>
  <si>
    <t>0, Челябинская обл, г. Верхний Уфалей, ул. Стадионная, 8</t>
  </si>
  <si>
    <t>0, Челябинская обл, Челябинская область, муниципальный район Сосновский, сельское поселение Кременкульское, деревня Малиновка, по генплану "Челябмясокомбинат" участок № 33</t>
  </si>
  <si>
    <t>456514, Челябинская обл, Сосновский р-н, п. Мирный, ул. Бессонова, дом № 2</t>
  </si>
  <si>
    <t>0, Челябинская обл, Челябинская Область, Сосновский район, поселок Вавиловец, жилая застройка, участок по генплану №165</t>
  </si>
  <si>
    <t>0, Челябинская обл, Район Красноармейский ,Деревня Круглое, Улица Весенняя 39</t>
  </si>
  <si>
    <t>0, Челябинская обл, Челябинская область, Красноармейский р-н, п. Петровский, ул. Кедровая, 10</t>
  </si>
  <si>
    <t>0, Челябинская обл, Российская Федерация, Челябинская область, Сосновский р-н, п. Есаульский. микрорайон улицы Северной, участок № 20</t>
  </si>
  <si>
    <t>0, Челябинская обл, Челябинская обл, Сосновский р-н</t>
  </si>
  <si>
    <t>0, Челябинская обл, Местоположение установлено относительно ориентира, расположенного за пределами участка.Ориентир д. Ключи.Участок находится примерно в 2,5 км по направлению на северо-восток от ориентира. Почтовый адрес ориентира: Челябинская область, р-н Сосновский, д Ключи.</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</si>
  <si>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Никольская, земельный участок 31</t>
  </si>
  <si>
    <t>456438, Челябинская обл, Чебаркульский р-н, д. Камбулат, пер. Речной, дом № 7</t>
  </si>
  <si>
    <t>0, Челябинская обл, Челябинская обл, р-н Сосновский, д Ключи, квартал "Родник", участок 53</t>
  </si>
  <si>
    <t>456600, Челябинская обл, Челябинская область, г Копейск, садоводческое некоммерческое товарищество "Мебельщик", улица Рябиновая, уч №784</t>
  </si>
  <si>
    <t>0, Челябинская обл, Челябинская обл, Сосновский р-н, д Малиновка, уч 323,324</t>
  </si>
  <si>
    <t>0, Челябинская обл, Челябинская обл., Сосновский р-н, п. Садовый по ген.плану участок 59</t>
  </si>
  <si>
    <t>Челябинская обл, Чебаркульский р-н, с. Непряхино, ул. Кирова, участок № 90</t>
  </si>
  <si>
    <t>Челябинская обл, г. Миасс, Северная часть, восточнее микрорайона "О", СНТ "Ежевика". участок №14</t>
  </si>
  <si>
    <t>Челябинская обл, Красноармейский р-н, д. Федоровка, ул. Лесная, дом № 2А</t>
  </si>
  <si>
    <t>454100, Челябинская обл, г. Челябинск, ул. Логовая, дом № 56В</t>
  </si>
  <si>
    <t>Челябинская обл, г. Миасс, пер. Автомеханический, 25 в Южной части города Миасса</t>
  </si>
  <si>
    <t>0, Челябинская обл, р-н Сосновский, п Саккулово, южный микрорайон, участок№17</t>
  </si>
  <si>
    <t>0, Челябинская обл, Челябинская обл, Верхнеуфалейский городской округ, Верхний Уфалей г, тер Чекасина 20, ул.4-й ряд, земельный участок 6</t>
  </si>
  <si>
    <t>456501, Челябинская обл, Сосновский р-н, с. Кременкуль, ул. Набережная, дом № 33</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</si>
  <si>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Ильменская, дом 1</t>
  </si>
  <si>
    <t>456121, Челябинская обл, Катав-Ивановский р-н, г. Юрюзань, ул. Златоустовская, дом № 30</t>
  </si>
  <si>
    <t>0, Челябинская обл, Челябинская область, р-н Аргаяшский, с. Аргаяш, ул. Победы, д. № 32</t>
  </si>
  <si>
    <t>454138, Челябинская обл, г. Челябинск, ул. Молодогвардейцев, дом № 1Ж</t>
  </si>
  <si>
    <t>0, Челябинская обл, Челябинская область. Сосновский район.</t>
  </si>
  <si>
    <t>Челябинская обл, Чебаркульский р-н, с. Варламово, ул. Кирова, 38, в 81 метре на северо-восток от ориентира, в кадастровом квартале 74:23:1104003</t>
  </si>
  <si>
    <t>0, Челябинская обл, Челябинская область, р-н Аргаяшский, с. Аргаяш, ул. Худякова, д. №34</t>
  </si>
  <si>
    <t>0, Челябинская обл, Российская Федерация, Челябинская область, г. Челябинск, СИ ЧТЭЦ-3 "Лесная Поляна-2", участок №187</t>
  </si>
  <si>
    <t>0, Челябинская обл, Область Челябинская, Район Аргаяшский, Село Губернское, Улица Озерная, участок 24</t>
  </si>
  <si>
    <t>0, Челябинская обл, Челябинская область, Сосновский район, п. Садовый, уч. 107/1</t>
  </si>
  <si>
    <t>454000, Челябинская обл, г. Челябинск, Ленинский р-н, сад Металлист 1, участок 262</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</si>
  <si>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Васильковая, земельный участок 18А</t>
  </si>
  <si>
    <t>0, Челябинская обл, Челябинская область, Сосновский р-н, 680м от п. Рощино, ГПК "Авис", бокс № 52</t>
  </si>
  <si>
    <t>456513, Челябинская обл, Сосновский р-н, ДСНТ Березка-1, улица 4, участок 27</t>
  </si>
  <si>
    <t>0, Челябинская обл, Челябинская область, р-н Сосновский, в 5,3 км. на юго-восток от центра д. Медиак и в 0,9 км. на северо-запад от центра д. Ключи</t>
  </si>
  <si>
    <t>0, Челябинская обл, Г.Верхний Уфалей, Челябинской области, ул.Ленина, 157/1</t>
  </si>
  <si>
    <t>0, Челябинская обл, Челябинская область, р-н Сосновскийцентр д. Осиновка, Участок находится примерно в 2, 30 км по направлению на юг от ориентира 74:19:1106003:3894</t>
  </si>
  <si>
    <t>454902, Челябинская обл, г. Челябинск, ул. Тюльпанная, дом № 8</t>
  </si>
  <si>
    <t>0, Челябинская обл, Россия, Челябинская обл., Сосновский район, с. Кременкуль, ул. Северная, д. 17, кв. 2</t>
  </si>
  <si>
    <t>0, Челябинская обл, Челябинская область Увельский район Красносельское сельское поселение село Красносельское улица Калинина дом 45 участок номер 66</t>
  </si>
  <si>
    <t>0, Челябинская обл, обл. Челябинская, р-н Сосновский, п. Рощино, первая очередь, приусадебный участок № 53</t>
  </si>
  <si>
    <t>0, Челябинская обл, р-н Аргаяшский, тер СДПК "Губернская усадьба", кв-л 23, уч 1</t>
  </si>
  <si>
    <t>0, Челябинская обл, Челябинская область, Красноармейский р-н, п. Петровский, ул. Кедровая д.33</t>
  </si>
  <si>
    <t>0, Челябинская обл, Местоположение установлено относительно ориентира, расположенного за пределами участка. Ориентир село. Участок находится примерно в 2070 м, по направлению па юго-запад от ориентира. Почтовый адрес ориентира; Челябинская область, р-н Красноармейский, с Харино.</t>
  </si>
  <si>
    <t>456518, Челябинская обл, Сосновский р-н, д. Ключи, ул. Лесная, дом № 13</t>
  </si>
  <si>
    <t>0, Челябинская обл, Российская Федерация, Челябинская область,Сосновский район, деревня Полетаево 2е</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</si>
  <si>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Парковая, дом. 1</t>
  </si>
  <si>
    <t>456600, Челябинская обл, г. Копейск, рп Бажово, садовое товарищество "Мебельщик", ул. Вишневая, 612</t>
  </si>
  <si>
    <t>0, Челябинская обл, Ориентир центр с. Кайгородово.Участок находится примерно в 2.84 км, по направлению на северо-восток от ориентира. Почтовый адрес ориентира: Челябинская область, р-н. Сосновский</t>
  </si>
  <si>
    <t>0, Челябинская обл, Чебаркульский муниципальный район, травниковское сельское поселение, д.Малково, ул Восточная, земельный участок 16</t>
  </si>
  <si>
    <t>0, Челябинская обл, РФ Челябинская область, Муниципальный район Еткульский. сельское поселение Еткульская, село Еткуль, улица Комсомольская, земельный участок 65</t>
  </si>
  <si>
    <t>0, Челябинская обл, Челябинская область Еткульский район село Еткуль улица победы дом 100</t>
  </si>
  <si>
    <t>0, Челябинская обл, Муниципальный район Красноармейский, сельское поселение Озерное, поселок Петровский, ул. Леонида Смирных, земельный участок 64</t>
  </si>
  <si>
    <t>0, Челябинская обл, Местоположение установлено относительно ориентира, расположенного за пределами участка.Ориентир пос.Саргазы.Участок находится примерно в 1500 м, по направлению на северо-восток от ориентира. Почтовый адрес ориентира: Челябинская область, р-н. Сосновский.</t>
  </si>
  <si>
    <t>456591, Челябинская обл, Еманжелинский р-н, рп. Зауральский, ул. Карла Маркса, дом № 16</t>
  </si>
  <si>
    <t>0, Челябинская обл, Челябинская область, р-н Сосновский, примерно 4,6 км на юго-восток от п. Медиак и 5,3 км на юг от п. Мирный</t>
  </si>
  <si>
    <t>456600, Челябинская обл, Челябинская область, г Копейск, пер Столичный, 24</t>
  </si>
  <si>
    <t>454080, Челябинская обл, г. Челябинск, п. Шершневские Каменные Карьеры, дом № 23</t>
  </si>
  <si>
    <t>0, Челябинская обл, Челябинская область, Красноармейский р-н, на поле № 100 правее дер. Круглое, с северной стороны, граничащий с д. Круглое</t>
  </si>
  <si>
    <t>0, Челябинская обл, область Челябинская, город Златоуст, Малковский тупик, юго-западнее АЗС "Лукойл"</t>
  </si>
  <si>
    <t>0, Челябинская обл, РФ, Челябинская область, с. Кайгородово, примерно в 3.17 км по направлению на северо-восток от ориентира</t>
  </si>
  <si>
    <t>456000, Челябинская обл, Челябинская область . сосновский район, 1280 м по направлению на северо-восток от центра д.Ключи и 4070 м по направлению на Юго-запад от южной окраины д.Бухарино. земельный участок ,расположен напротив дома  Д.Ключи, ул Пионерская, 22</t>
  </si>
  <si>
    <t>0, Челябинская обл, Пластовский муниципальный район, город Пласт, улица Сумина, д.8</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</si>
  <si>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2,33 км, по направлению на юго-запад от ориентира. Почтовый адрес: Челябинская обл., Сосновский р-н, д.Ключи, участок по ген.плану №661</t>
  </si>
  <si>
    <t>Челябинская обл, г. Златоуст, ул. им. В.И.Ленина, северо-западнее земельного участка с кадастровым номером 74:25:0304314:85</t>
  </si>
  <si>
    <t>0, Челябинская обл, Челябинская область, Сосновский район, п. Южно-Челябинский Прииск, ул. Цветочная, 23</t>
  </si>
  <si>
    <t>0, Челябинская обл, Российская Федерация, Челябинская область, р-н Сосновский, п. Солнечный</t>
  </si>
  <si>
    <t>456600, Челябинская обл, г. Копейск п.Заозёрный,</t>
  </si>
  <si>
    <t>0, Челябинская обл, Челябинская область, р-н Сосновский, участок по генплану № 948</t>
  </si>
  <si>
    <t>456504, Челябинская обл, Сосновский р-н, п. Вавиловец, ул. Берёзовая, дом № 42</t>
  </si>
  <si>
    <t>0, Челябинская обл, Кунашакский район, д.Борисовка, ул.Новая, д. 1</t>
  </si>
  <si>
    <t>0, Челябинская обл, р-н Ашинский, г. Аша, ул. Зв. Революции, д. 35, местоположение установлено в 20м на юг относительно ориентира за пределами участка</t>
  </si>
  <si>
    <t>0, Челябинская обл, Челябинская область, муниципальный район Аргаяшский, сельское поселение Кузнецкое, территория СТСН Солнечная поляна, улица Лесная, земельный участок 34</t>
  </si>
  <si>
    <t>0, Челябинская обл, Челябинская обл, р-н Сосновский, д Ключи, квартал "Центральный", участок № 17</t>
  </si>
  <si>
    <t>0, Челябинская обл, Ашинский район, пос. Точильный, ул. Замочка , д. 15А</t>
  </si>
  <si>
    <t>0, Челябинская обл, Аргаяшский муниципальный район, примерно 5700 метров по направлению на северо-запад от села Губернское</t>
  </si>
  <si>
    <t>0, Челябинская обл, Местоположение установлено относительно ориентира, расположенного за пределами участка. Ориентир электроподстанция с Б. Харлуши. Участок находится примерно в 1,21 км, по направлению на север от ориентира. Почтовый адрес ориентира: Челябинская область, р-н Сосновский, уч-к по ген плану №75.</t>
  </si>
  <si>
    <t>0, Челябинская обл, Челябинская область, р-н Аргаяшский , с Губернское, пер Газопроводный, Российская Федерация, 4</t>
  </si>
  <si>
    <t>0, Челябинская обл, местоположение установлено относительно  ориентира, расположенного  за пределами участка, ориентир жилой дом, участок находится примерно в 236м. от ориентира по направлению на восток, почтовый адрес ориентира: Челябинская область, Ашинский район, п.Ук, ул. Первомайская, д.54</t>
  </si>
  <si>
    <t>456110, Челябинская обл, Катав-Ивановский р-н, г. Катав-Ивановск, ул. Широкая, дом № 13</t>
  </si>
  <si>
    <t>0, Челябинская обл, Область Челябинская, Район Красноармейский, Село Миасское, Переулок Весенний, д.4-а</t>
  </si>
  <si>
    <t>456600, Челябинская обл, г. Копейск, Невского переулок, земельный участок 51</t>
  </si>
  <si>
    <t>0, Челябинская обл, Российская Федерация, Челябинская область, муниципальный район Сосновский, сельское поселение Рощинское, деревня Казанцево, улица Храмовая, земельный участок 58</t>
  </si>
  <si>
    <t>454000, Челябинская обл, Местоположение установлено относительно ориентира, расположенного в границах участка. Почтовый адрес ориентира: г. Челябинск, ст. Чурилово, мкр. Тополиный, участок № 6.</t>
  </si>
  <si>
    <t>0, Челябинская обл, Челябинская область, Сосновский р-н, СНТ "Лесное", ул. 20, участок 612</t>
  </si>
  <si>
    <t>Челябинская обл, Красноармейский р-н, с. Миасское, переулок Космонавтов д.5</t>
  </si>
  <si>
    <t>0, Челябинская обл, Челябинская область, р-н Сосновский, с Большое Баландино, северо-западный микрорайон, участок № 35</t>
  </si>
  <si>
    <t>0, Челябинская обл, Российская Федерация, Челябинская обл., Еманжелинский р-н, г. Еманжелинск, район гаражной застройки в южной части города, ряд 20, гараж 29</t>
  </si>
  <si>
    <t>456660, Челябинская обл, Челябинская область Сосновский район</t>
  </si>
  <si>
    <t>454085, Челябинская обл, г. Челябинск, пер. Магистральный, дом № 8</t>
  </si>
  <si>
    <t>Челябинская обл, Чебаркульский р-н, ,от деревни Верхние караси на юго-запад 1,5км, от поселка Кумысный на северо-запад 4,8 км</t>
  </si>
  <si>
    <t>0, Челябинская обл, Челябинская область, Сосновский район, д. Малиновка, ул. Аквамариновая ,(микрорайон 4-а), д.9</t>
  </si>
  <si>
    <t>0, Челябинская обл, Область Челябинская, Район Аргаяшский, Поселок Бидинский, Микрорайон Каникулы, Аллея 7-ая, 20</t>
  </si>
  <si>
    <t>0, Челябинская обл, Челябинская область, р-н Сосновский, п Солнечный, уч. 4</t>
  </si>
  <si>
    <t>0, Челябинская обл, г.Коркино улица С.Лазо д 97</t>
  </si>
  <si>
    <t>Челябинская обл, Верхнеуральск ул. Магнитогорская д. 31</t>
  </si>
  <si>
    <t>0, Челябинская обл, Челябинская область, р-н Коркинский, г. Коркино, ул. Цвиллинга, д. 21, пом 2</t>
  </si>
  <si>
    <t>0, Челябинская обл, Российская Федерация,Челябинская Область, р-н Красноармейский, п.Петровский, улица Торговая ,14</t>
  </si>
  <si>
    <t>0, Челябинская обл, г. Златоуст, ул. Малиновая, д. 6</t>
  </si>
  <si>
    <t>456204, Челябинская обл, г. Златоуст, ул. им А.П.Чехова, дом № 24</t>
  </si>
  <si>
    <t>0, Челябинская обл, Увельский муниципальный район, Красносельское сельское поселение, с. Красносельское, ул. Калинина 45, участок номер 108</t>
  </si>
  <si>
    <t>0, Челябинская обл, Красноармейский район, д. Круглое, 100 метров северо-восточнее дома № 48 по ул. Окружная</t>
  </si>
  <si>
    <t>0, Челябинская обл, Кунашакский р-н, с Урукуль, ул Озерная, д 7а</t>
  </si>
  <si>
    <t>456564, Челябинская обл, Еткульский р-н, д. Кораблево, переулок Северный, дом № 16</t>
  </si>
  <si>
    <t>0, Челябинская обл, г. Миасс, п. Селянкино, ул. Ильменская</t>
  </si>
  <si>
    <t>0, Челябинская обл, Российская Федерация, Челябинская область, муниципальный район Сосновский, сельское поселение Краснопольское, поселок Красное поле, улица Героическая, земельный участок 14</t>
  </si>
  <si>
    <t>0, Челябинская обл, Российская Федерация , Челябинская Область Сосновский Район с Архангельское ул Садовая 83</t>
  </si>
  <si>
    <t>456596, Челябинская обл, Еманжелинский р-н, п. Ключи, ул. Мира, дом № 5</t>
  </si>
  <si>
    <t>0, Челябинская обл, Красноармейский район, с.Миасское</t>
  </si>
  <si>
    <t>0, Челябинская обл, Российская Федерация, Челябинская область, муниципальный район Сосновский, сельское поселение Мирненское, деревня Бухарино, улица Береговая, земельный участок 14</t>
  </si>
  <si>
    <t>0, Челябинская обл, муниципальный район Аргаяшский, сельское поселение Аргаяшское, село Аргаяш, улица Южная, д 21</t>
  </si>
  <si>
    <t>456915, Челябинская обл, Саткинский р-н, г. Сатка, ул. Челпанова, дом № 182А</t>
  </si>
  <si>
    <t>0, Челябинская обл, Российская Федерация, Челябинская область, муниципальный район Сосновский, сельское поселение Алишевское, поселок Трубный, квартал юго-западный, улица Домашняя, земельный участок 12</t>
  </si>
  <si>
    <t>0, Челябинская обл, Челябинская область, сосновский район, в 5,3 км на юго-восток от центра д. Медиак и в 0,9 км на северо-запад от центра д. Ключи</t>
  </si>
  <si>
    <t>0, Челябинская обл, Месторасположение установлено относительно ориентира ,расположенного в границах участка. Почтовый адрес ориентира: Челябинская Область р-н Сосновский , с. Вознесенка,ул. Березовая д. 36</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</si>
  <si>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Таежная, дом 5</t>
  </si>
  <si>
    <t>Челябинская обл, Кусинский р-н, с. Медведевка, ул. Лесная, участок № 2А</t>
  </si>
  <si>
    <t>456041, Челябинская обл, г. Усть-Катав, ул. Телеграфная, дом № 137</t>
  </si>
  <si>
    <t>0, Челябинская обл, Российская Федерация, Челябинская область, муниципальный район Аргаяшский, сельское поселение Дербишевское, деревня Дербишева, улица ВОВ Аитбаева Такиуллы Хайруллиновича, д. 17</t>
  </si>
  <si>
    <t>456012, Челябинская обл, Ашинский р-н, г. Аша, ул. Гагарина, дом № 21</t>
  </si>
  <si>
    <t>Челябинская обл, Еткульский р-н, с. Каратабан, ул. Солнечная, дом № 32/5</t>
  </si>
  <si>
    <t>Челябинская обл, Российская Федерация, Челябинская область, муниципальный округ Коркинский, город Коркино, переулок Новоселов, земельный участок 38</t>
  </si>
  <si>
    <t>0, Челябинская обл, Местоположение установлено относительно ориентира, расположенного за пределами участка. Ориентир село. Участок находиться примерно в1850м по направлению на юго-запад от ориентира. Почтовый адрес ориентира: Челябинская область, р-н Красноармейский, с.Харино.</t>
  </si>
  <si>
    <t>0, Челябинская обл, примерно в 3,13 км по направлению на юго-запад от ориентира центр д Ключи, квартал 15, участок 8</t>
  </si>
  <si>
    <t>0, Челябинская обл, Челябинская область,р-н Красноармейский,слева от автодороги Челябинск-Новосибирск по ходу движения на 22 км в 950 м от автодороги Челябинск-Новосибирск</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</si>
  <si>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Тисовая, земельный участок 2</t>
  </si>
  <si>
    <t>0, Челябинская обл, Российская Федерация, Челябинская область, Сосновский муниципальный район, поселок Красное Поле, улица Природная, земельный участок 41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</si>
  <si>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Маржинбаева, ул. Центральная, д. 9.</t>
  </si>
  <si>
    <t>Челябинская обл, Чебаркульский р-н, дачный поселок Теренкуль, улица Озерная</t>
  </si>
  <si>
    <t>456510, Челябинская обл, Местоположение установлено относительно ориентира, установленного  в границах участка. Почтовый адрес ориентира:Челябинская обл, р-н Сосновский, д Осиновка, ЗАО СПК "СИЖ" участок № 567 по генеральному плану 36.2-0-гп-1</t>
  </si>
  <si>
    <t>456617, Челябинская обл, г. Копейск, ул. Лихачева, дом № 19В</t>
  </si>
  <si>
    <t>0, Челябинская обл, Аргаяшский район, примерно в 7760 км на северо-восток от ориентира д. Большая Яумбаева</t>
  </si>
  <si>
    <t>456891, Челябинская обл, Аргаяшский р-н, с. Кузнецкое, ул. Ленина, дом № 84</t>
  </si>
  <si>
    <t>456888, Челябинская обл, Аргаяшский р-н, д. Курманова, ул. Гагарина, дом № 31</t>
  </si>
  <si>
    <t>0, Челябинская обл, Челябинская область, Сосновский район, поселок Сагаусты, участок 2</t>
  </si>
  <si>
    <t>0, Челябинская обл, Челябинская область, Сосновский р-н, д. Осиновка</t>
  </si>
  <si>
    <t>0, Челябинская обл, установлено относительно ориентира, расположенного в границах участка. Почтовый адрес ориентира: Челябинская область, р-н Аргаяшский, д Кулукаева, ул Центральная, уч 45</t>
  </si>
  <si>
    <t>0, Челябинская обл, Российская Федерация, Челябинская область, р-н Каслинский, с Воскресенское, примыкает к участку 7а, ул Заречная</t>
  </si>
  <si>
    <t>0, Челябинская обл, Область Челябинская, Район Аргаяшский, Поселок Кировский, Улица Волгоградская, Дом 13</t>
  </si>
  <si>
    <t>0, Челябинская обл, Челябинская область Сосновский район с. Кайгородово</t>
  </si>
  <si>
    <t>0, Челябинская обл, Челябинская область, р-н Сосновский,1200 м на юг от центра п. Прудный ,участок без номера</t>
  </si>
  <si>
    <t>454000, Челябинская обл, г. Челябинск, поселок Шершневские Каменные Карьеры, 33</t>
  </si>
  <si>
    <t>0, Челябинская обл, дом № 7, Российская Федерация, Челябинская область, Аргаяшский муниципальный район, сельское поселение Кузнецкое, поселок Бидинский, микрорайон Каникулы, Аллея 6-ая, дом 7</t>
  </si>
  <si>
    <t>454000, Челябинская обл, дом № 66, Челябинская область, Аргаяшский район, п. Кировский, ул. Севастопольская</t>
  </si>
  <si>
    <t>456512, Челябинская обл, Сосновский муниципальный район, Посёлок Прудный,  улица Красная Горка, земельный участок 1</t>
  </si>
  <si>
    <t>456881, Челябинская обл, Аргаяшский р-н, с. Аргаяш, ул. Интернациональная, дом № 59</t>
  </si>
  <si>
    <t>Челябинская обл, Катав-Ивановский р-н, г. Юрюзань, ул. Звездная, дом № 64</t>
  </si>
  <si>
    <t>0, Челябинская обл, Российская Федерация, Челябинская область, Сосновский муниципальный район, сельское поселение Кременкульское, село Кременкуль, микрорайон Зеленый мыс, улица Новая, дом 1</t>
  </si>
  <si>
    <t>0, Челябинская обл, Челябинская область, Красноармейский район деревня Круглое</t>
  </si>
  <si>
    <t>0, Челябинская обл, Челябинская область, Аргаяшский район, ДСНТ "Жаворонки", ул. Восходящая, участок 16</t>
  </si>
  <si>
    <t>457375, Челябинская обл, Местоположение установлено относительно ориентира, расположенного в границах участка. Почтовый адрес ориентира: обл. Челябинская, р-н Еманжелинский, г. Еманжелинск, пер. Челябинский, 3.</t>
  </si>
  <si>
    <t>Челябинская обл, Чебаркульский р-н, д. Малково, ул. Светлая, дом № 14А</t>
  </si>
  <si>
    <t>456883, Челябинская обл, Аргаяшский р-н, д. Дербишева, ул. Сабантуя, дом № 37</t>
  </si>
  <si>
    <t>0, Челябинская обл, Район Красноармейский, Деревня Круглое, Улица Тобольская, д. 27</t>
  </si>
  <si>
    <t>0, Челябинская обл, Челябинская область, р-н. Сосновский, п. Прудный, ул. Окружная</t>
  </si>
  <si>
    <t>0, Челябинская обл, Сосновский район, д. Малиновка, ул. Лесная, 260</t>
  </si>
  <si>
    <t>456671, Челябинская обл, Красноармейский район, поселок Петровский, улица Дубравная, 7А</t>
  </si>
  <si>
    <t>0, Челябинская обл, г. Верхний Уфалей, садоводческое товарищество "Машиностроитель", № 63</t>
  </si>
  <si>
    <t>456408, Челябинская обл, Чебаркульский р-н, п. Бишкиль, ул. Савельева, дом № 36А</t>
  </si>
  <si>
    <t>0, Челябинская обл, Красноармейский район, деревня Круглое</t>
  </si>
  <si>
    <t>456600, Челябинская обл, г Копейск, ул Уральская, 9</t>
  </si>
  <si>
    <t>456600, Челябинская обл, город Копейск, улица Менжинского, земельный участок 73</t>
  </si>
  <si>
    <t>0, Челябинская обл, 456889, Российская Федерация, Челябинская область, муниципальный район Аргаяшский, сельское поселение Дербишевское, деревня Ишалино, улица Советская, земельный участок 117Б</t>
  </si>
  <si>
    <t>456510, Челябинская обл, примерно в 3,13 км по направлению на юго-запад от ориентира центр д Ключи, квартал 15, участок 9</t>
  </si>
  <si>
    <t>0, Челябинская обл, Челябинская область, район Аргаяшский, деревня Крутолапова, юго-западная часть квартала</t>
  </si>
  <si>
    <t>0, Челябинская обл, Челябинская область, Аргаяшский район, д. Халитова, ул. Степная, д.1Б</t>
  </si>
  <si>
    <t>0, Челябинская обл, Челябинская область, муниципальный район Саткинский, городское поселение Саткинское, поселок Черная Речка, улица Центральная, земельный участок 15б</t>
  </si>
  <si>
    <t>456518, Челябинская обл, муниципальный район Сосновский, сельское поселение Краснопольское, деревня Моховички, улица Красная, земельный участок 17А</t>
  </si>
  <si>
    <t>0, Челябинская обл, Ашинский район, г. Аша, СНТ №7 Березовая поляна, участок №375</t>
  </si>
  <si>
    <t>456302, Челябинская обл, г. Миасс, пер. Автомеханический, дом № 2в</t>
  </si>
  <si>
    <t>456440, Челябинская обл, г. Чебаркуль, ул. Вокзальная, дом № 2</t>
  </si>
  <si>
    <t>456440, Челябинская обл, г. Чебаркуль, ул. Осипенко, дом № 70</t>
  </si>
  <si>
    <t>0, Челябинская обл, Челябинская область, р-н Аргаяшский, д. Куянбаева, ул. Колхозная, д. 43</t>
  </si>
  <si>
    <t>0, Челябинская обл, Сосновский р-н, п. Рощино, Местоположение установлено относительно ориентира, расположенного в границах участка. Почтовый адрес ориентира: Челябинская область, р-н Сосновский, п. Рощино, уч-к 255</t>
  </si>
  <si>
    <t>0, Челябинская обл, Челябинская область, Аргаяшский район, деревня Кузяшева, улица Первомайская, участок 41</t>
  </si>
  <si>
    <t>0, Челябинская обл, Аргаяшский муниципальный район, сельское поселение Аргаяшское, село Аргаяш, улица Ягодная, земельный участок 1А</t>
  </si>
  <si>
    <t>Челябинская обл, с. Агаповка мкр. Тепличный уч.44</t>
  </si>
  <si>
    <t>0, Челябинская обл, Челябинская область, Сосновский район, участок находится примерно в 1625 м, по направлению на юго-запад от ориентира п.Северный</t>
  </si>
  <si>
    <t>0, Челябинская обл, г. Миасс, ул. Фабричная, дом № юго-западнее участка 7-9</t>
  </si>
  <si>
    <t>0, Челябинская обл, р-н Чебаркульский, в 660м на юго-запад от д.Боровое</t>
  </si>
  <si>
    <t>0, Челябинская обл, Челябинская область, Сосновский район, поселок Солнечный, участок находится примерно в 580 м, по направлению на север от ориентира</t>
  </si>
  <si>
    <t>456419, Челябинская обл, Чебаркульский р-н, д. Сарафаново, ул. Восточная, дом № 6А</t>
  </si>
  <si>
    <t>456041, Челябинская обл, г. Усть-Катав, ул. Ломоносова, дом № 140</t>
  </si>
  <si>
    <t>0, Челябинская обл, Область Челябинская, Район Аргаяшский, Поселок Кировский, улица Курская, дом 14</t>
  </si>
  <si>
    <t>0, Челябинская обл, р-н Сосновский, д. Ключи, квартал "Южный", участок № 36</t>
  </si>
  <si>
    <t>456516, Челябинская обл, Сосновский р-н, п. Солнечный, дом № 16</t>
  </si>
  <si>
    <t>456389, Челябинская обл, г. Миасс, п. Осьмушка, дом № 14</t>
  </si>
  <si>
    <t>Челябинская обл, г. Златоуст, ул. Чегрэсовская, северо-западнее земельного участка с кадастровым номером 74:25:0000000:15588</t>
  </si>
  <si>
    <t>0, Челябинская обл, район Каслинский, село Тюбук, улица Свободы, земельный участок 7</t>
  </si>
  <si>
    <t>Челябинская обл, г. Чебаркуль, а/д "Чебаркуль-Уйское-Сурменевский-Магнитогорск"</t>
  </si>
  <si>
    <t>0, Челябинская обл, Россия, Челябинская область, Красноармейский район, п. Слава, ул. Советская, № 41</t>
  </si>
  <si>
    <t>456510, Челябинская обл, Кайгородово, примерно в 3.17 км по направлению на северо-восток от ориентира</t>
  </si>
  <si>
    <t>456228, Челябинская обл, г. Златоуст, п. Энергетиков, дом № 29Д</t>
  </si>
  <si>
    <t>0, Челябинская обл, в 17 м на юго-запад от ориентира - жилой дом, Россия, Челябинская область, Озерский городской округ, поселок Новогорный, ул. Верхняя, д. 3 (три)</t>
  </si>
  <si>
    <t>0, Челябинская обл, Сосновский район, участок по генплану №986</t>
  </si>
  <si>
    <t>0, Челябинская обл, п.Тимирязевский , ул. Центральная, Кушниренко, Северная, Чайковского</t>
  </si>
  <si>
    <t>456510, Челябинская обл, Местоположение установлено относительно ориентира, расположенного за пределами участка. Ориентир дом. Участок находится примерно в 82м, по направлению на запад от ориентира. Почтовый адрес ориентира: Челябинская область, Сосновский район, деревня Прохорово, ул.Степная 42</t>
  </si>
  <si>
    <t>Челябинская обл, г. Чебаркуль, СНТ по выращиванию фруктов и овощей "Курортник-1", 153</t>
  </si>
  <si>
    <t>456228, Челябинская обл, г. Златоуст, ул. Кооперативная, дом № 55</t>
  </si>
  <si>
    <t>0, Челябинская обл, р-н Красноармейский, 750 м северо-восточнее дома № 48 по ул. Окружная, д. Круглое, в 250м от полевой дороги</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</si>
  <si>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2,48 км, по направлению на юго-запад от ориентира. Почтовый адрес ориентира: Челябинская область, р-н Сосновский, д. Ключи, участок по генплану № 620</t>
  </si>
  <si>
    <t>456441, Челябинская обл, г. Чебаркуль, мкр. Южный, ул. Шестая, д. 3</t>
  </si>
  <si>
    <t>0, Челябинская обл, Один километр на северо запад от поселка Уразаевский Нижнесанарского сельского поселения Троицкого района Челябинской области</t>
  </si>
  <si>
    <t>0, Челябинская обл, Агаповский район, п. Вперед, ул. Полевая, уч. 9/1/1</t>
  </si>
  <si>
    <t>0, Челябинская обл, Чебаркульский район, д. Малково, ул.  Восток-4, 39</t>
  </si>
  <si>
    <t>Челябинская обл, Пластовский муниципальный район, сельское поселение Демаринское, Демарино село, Ленина (Центральная усадьба) улица, земельный участок, 7а</t>
  </si>
  <si>
    <t>456804, Челябинская обл, г. Верхний Уфалей, ул. Победы, дом № 2</t>
  </si>
  <si>
    <t>456438, Челябинская обл, Чебаркульский р-н, д. Малково, ул. Российская, дом № 16</t>
  </si>
  <si>
    <t>0, Челябинская обл, Сосновский район, поселок Смолино, ж/д станция, уч. 706, по генплану</t>
  </si>
  <si>
    <t>0, Челябинская обл, Челябинская область,Сосновский район, поселок Солнечный, участок находится примерно в 580 м. по направлению на север от ориентира</t>
  </si>
  <si>
    <t>0, Челябинская обл, Сосновский район, село Кременкуль, улица Озерная, участок №35</t>
  </si>
  <si>
    <t>Челябинская обл, Расположенный в 260 метрах на запад от ориентира по адресу: Челябинская обл., г. Карталы, ул.Луначарского д.1</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</si>
  <si>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Природная, земельный участок 39</t>
  </si>
  <si>
    <t>Челябинская обл, Ашинский р-н, г. Сим, ул. 8 Марта, уч. 88</t>
  </si>
  <si>
    <t>457221, Челябинская обл, Чесменский р-н, с. Чесма, ул. Чапаева, дом № 73</t>
  </si>
  <si>
    <t>0, Челябинская обл, Челябинская область, Сосновский район, 2,0 км на восток от электроподстанции с Б. Харлуши и 4,60 км на юго-запад от центра д. Ключи</t>
  </si>
  <si>
    <t>456891,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с. Кузнецкое, пер. Солнечный, участок 9.</t>
  </si>
  <si>
    <t>Челябинская обл, Ашинский р-н, г. Аша, СНТ 7 Березовая поляна, участок 482</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</si>
  <si>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Долгодеревенское, северный микрорайон, 12 ряд, участок 13.</t>
  </si>
  <si>
    <t>0, Челябинская обл, Российская Федерация, Челябинская область, муниципальный район Сосновский, сельское поселение Солнечное, посёлок Солнечный, улица Абрикосовая, земельный участок 19</t>
  </si>
  <si>
    <t>456510, Челябинская обл, Сосновский район, деревня Ключи, Западный планировочный район</t>
  </si>
  <si>
    <t>0, Челябинская обл, Местоположение установлено относительно ориентира, расположенного за пределами участка. Ориентир центр д. Медиак. Участок находится примерно в 5,3 км, по направлению на юго-восток от ориентира. Почтовый адрес ориентира: Челябинская область, р-н Сосновский.</t>
  </si>
  <si>
    <t>456510, Челябинская обл,  муниципальный район Сосновский, сельское поселение Долгодеревенское, село Долгодеревенское, северный микрорайон</t>
  </si>
  <si>
    <t>456660, Челябинская обл, Красноармейский р-н, с. Миасское, ул. Изумрудная, д. 4</t>
  </si>
  <si>
    <t>0, Челябинская обл, муниципальный район Сосновский, сельское поселение Солнечное, поселок Солнечный, улица Виноградная, земельный участок 24</t>
  </si>
  <si>
    <t>0, Челябинская обл, муниципальный район Сосновский, сельское поселение Солнечное, поселок Солнечный, улица Виноградная, земельный участок 23</t>
  </si>
  <si>
    <t>0, Челябинская обл, Российская Федерация ,Челябинская обл, Сосновский р-н, п Интернационалист, ул.Технологическая, 124а</t>
  </si>
  <si>
    <t>0, Челябинская обл, муниципальный район Сосновский, сельское поселение Солнечное, поселок Солнечный, улица Виноградная, земельный участок 19</t>
  </si>
  <si>
    <t>0, Челябинская обл, Челябинская область, р-н Красноармейский, с Харино, Местоположение установлено относительно ориентира, расположенного за пределами участка. Ориентир: село. Участок находится примерно в 2330 м от ориентира по направлению на юго-запад.</t>
  </si>
  <si>
    <t>Челябинская обл, Катав-Ивановский р-н, г. Юрюзань, ул. Островского</t>
  </si>
  <si>
    <t>456510, Челябинская обл, Челябинская область, Сосновский район</t>
  </si>
  <si>
    <t>0, Челябинская обл, муниципальный район Сосновский, сельское поселение Солнечное, поселок Солнечный, улица Виноградная, земельный участок 17</t>
  </si>
  <si>
    <t>456510, Челябинская обл, Местоположение установлено относительно ориентира, расположенного за пределами участка.Ориентир центр д. Осиновка.Участок находится примерно в 2,30 км, по направлению на юг от ориентира. Почтовый адрес ориентира: Челябинская область, р-н. Сосновский</t>
  </si>
  <si>
    <t>456409, Челябинская обл, Чебаркульский р-н, с. Непряхино, ул. Кирова, дом № 53</t>
  </si>
  <si>
    <t>456895, Челябинская обл, Аргаяшский р-н, д. Акбашева, ул. Славы, дом № 31</t>
  </si>
  <si>
    <t>454000, Челябинская обл, Аргаяшский муниципальный р-н, Сельское Поселение Кузнецкое, Поселок Бидинский, Микрорайон Каникулы, Аллея 8-ая, 35</t>
  </si>
  <si>
    <t>0, Челябинская обл, Челябинская область, р-н Красноармейский, п. Октябрьский, ул. Степная, 43</t>
  </si>
  <si>
    <t>0, Челябинская обл, Российская Федерация, Челябинская область, муниципальный район Сосновский, сельское поселение Солнечное, поселок Солнечный, улица Абрикосовая, земельный участок 14</t>
  </si>
  <si>
    <t>0, Челябинская обл, Челябинская область, р-н Красноармейский, слева от автодороги Челябинск-Новосибирск по ходу движения на 22 км в 950 м от автодороги Челябинск-Новосибирск</t>
  </si>
  <si>
    <t>0, Челябинская обл, р-н Кунашакский, с.Кунашак, ул.2-я Гоголя, д.№1</t>
  </si>
  <si>
    <t>456510, Челябинская обл, Красноармейский район, сельское поселение Баландинское, деревня Круглое, улица Синарская, земельный участок 25</t>
  </si>
  <si>
    <t>0, Челябинская обл, 456609, Российская Федерация, Челябинская обл, Копейск город, Менжинского улица, земельный участок 77А</t>
  </si>
  <si>
    <t>0, Челябинская обл, Челябинская область, сосновский район, восточнее садоводческого некоммерческого товарищества "Петушок"</t>
  </si>
  <si>
    <t>0, Челябинская обл, Чебаркульский район, п. Тимирязевский, ул. Бульварная, 11</t>
  </si>
  <si>
    <t>0, Челябинская обл, Чебаркульский район, д. Верхние Караси, улица Дачная, 10</t>
  </si>
  <si>
    <t>456441, Челябинская обл, г. Чебаркуль, мкр. Южный, пер. Короткий, 3</t>
  </si>
  <si>
    <t>0, Челябинская обл, Челябинская область, Сосновский район, возле села Туктубаево, участок № 92, юго-западная окраина</t>
  </si>
  <si>
    <t>0, Челябинская обл, Челябинская область, муниципальный район Сосновский, сельское поселение Солнечное, поселок Солнечный, ул. Виноградная, земельный участок 22</t>
  </si>
  <si>
    <t>Челябинская обл, Чебаркульский р-н, д. Верхние Караси, ул. Первая, дом № 6</t>
  </si>
  <si>
    <t>0, Челябинская обл, Россия, Челябинская область, р-н Красноармейский, д. Сычево, ул. Квартальная, 6</t>
  </si>
  <si>
    <t>0, Челябинская обл, Челябинская область, Аргаяшский район, примерно 130 метров по направлению на восток от восточной части п. Ишалино, площадью 17111 кв. м., с кадастровым номером 74:02:0603002:1148 из земель сельскохозяйственного назначения для сельскохозяйственного использования.</t>
  </si>
  <si>
    <t>0, Челябинская обл, Челябинская область, р-н Сосновский, участок по генплану№950</t>
  </si>
  <si>
    <t>0, Челябинская обл, Россия Челябинская область, район Сосновский 700 м на северо-восток от пос.Прудный</t>
  </si>
  <si>
    <t>0, Челябинская обл, р-н Чебаркульский, от д. Верхние Караси на юго-запад 1,5 км, от п. Кумысный на северо- запад 4,8 км, участок №23</t>
  </si>
  <si>
    <t>0, Челябинская обл, Челябинская область, р-н Сосновский, участок по генплану №949</t>
  </si>
  <si>
    <t>0, Челябинская обл, Город Златоуст, Улица Красноармейская, участок 99</t>
  </si>
  <si>
    <t>0, Челябинская обл, с. Кайгородово, примерно в 3,17 км по направлению на северо-восток от ориентира.</t>
  </si>
  <si>
    <t>456403, Челябинская обл, Чебаркульский р-н, д. Шахматово, ул. Победы, дом № 3, квартира 2</t>
  </si>
  <si>
    <t>0, Челябинская обл, город Сим, улица Луговая, земельный участок 2Б</t>
  </si>
  <si>
    <t>0, Челябинская обл, Челябинская область, р-н Сосновский, 5,3 км  по направлению на северо-запад от ориентира центр д. Ключи</t>
  </si>
  <si>
    <t>Челябинская обл, местоположение установлено относительно ориентира расположенного в границах участка. Почтовый адрес ориентира:  Агаповский р-н, с. Агаповка, мкр. Солнечный, уч. 54</t>
  </si>
  <si>
    <t>0, Челябинская обл, Российская Федерация, Челябинская область, Красноармейский район, д. Сычево, ул. Квартальная, 8</t>
  </si>
  <si>
    <t>0, Челябинская обл,  Челябинская обл, Сосновский р-н, с Кайгородово</t>
  </si>
  <si>
    <t>0, Челябинская обл,  р-н Чебаркульский, от д. Верхние Караси на юго-запад 1,5 км, от п. Кумысный на северозапад 4,8 км, участок №22</t>
  </si>
  <si>
    <t>0, Челябинская обл, Челябинская область, р-н Аргаяшский, п. Кировский, ул. Памяти ветеранов, д.46</t>
  </si>
  <si>
    <t>0, Челябинская обл, Челябинская область, г. Аша, ГК "Советский", блок 4, бокс 118</t>
  </si>
  <si>
    <t>0, Челябинская обл, Российская Федерация, Челябинская область, муниципальный район Сосновский, сельское поселение Краснопольское, деревня Ключи, переулок Еловый, земельный участок 8</t>
  </si>
  <si>
    <t>0, Челябинская обл, Челябинская область, р-н Сосновский, в 5,3 км. на юго-восток от центра д. Медиак и в 0,9 км на северо-запад от центра д. Ключи</t>
  </si>
  <si>
    <t>0, Челябинская обл, Чебаркульский р-н, д. Бутырки, ул. Зеленая, дом № 28а</t>
  </si>
  <si>
    <t>0, Челябинская обл, Российская Федерация, Челябинская область, Сосновский район, с. Долгодеревенское, п. Геологов, участок №10</t>
  </si>
  <si>
    <t>456010, Челябинская обл, Ашинский р-н, г. Аша, ул. Новосибирская, дом № 66А</t>
  </si>
  <si>
    <t>0, Челябинская обл, Местоположение установлено относительно ориентира, расположенного за пределами участка. Ориентир село. Участок находится примерно в 2070 м, по направлению на юго-запад от ориентира. Почтовый адрес ориентира: Челябинская область, р-н Красноармейский, с. Харино</t>
  </si>
  <si>
    <t>0, Челябинская обл, Каслинский р-н, д. Григорьевка, ул. Радужная, дом № 13</t>
  </si>
  <si>
    <t>Челябинская обл, г Южноуральск, Садоводческое некоммерческое товарищество Южное, участок 452-П</t>
  </si>
  <si>
    <t>0, Челябинская обл, Чебаркульский район, пос.Тимирязевский ул. Миниахметова, гараж 128</t>
  </si>
  <si>
    <t>0, Челябинская обл, Чебаркульский район, п.Тимирязевский ул. Миниахметова гараж 121</t>
  </si>
  <si>
    <t>456518, Челябинская обл, Сосновский р-н, Челябинская обл., Сосновский р-н, установлено относительно ориентира, расположенного за пределами участка. Ориентир д. Казанцево, район 16 км автодороги "Челябинск-Екатеринбург"(западная сторона). Участок находится примерно в 1,2 км, по направлению на север от ориентира.</t>
  </si>
  <si>
    <t>Челябинская обл, г. Миасс, с. Черновское, ул. Рабочая, юго-западнее участка №25</t>
  </si>
  <si>
    <t>456010, Челябинская обл, Ашинский р-н, г. Аша, СНТ № 7, Березовая поляна, участок 286а</t>
  </si>
  <si>
    <t>0, Челябинская обл, г. Чебаркуль, ул. Матросова, земельный участок  61А</t>
  </si>
  <si>
    <t>Челябинская обл, Челябинская область, Агаповский район</t>
  </si>
  <si>
    <t>456569, Челябинская обл, Еткульский р-н, д. Печенкино, ул. Новая, дом № 27-б</t>
  </si>
  <si>
    <t>456509, Челябинская обл, р-н Сосновский, д. Осиновка, по г.п. ЗАО СПФ "СИЖ"</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</si>
  <si>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Мелеховская, дом 47</t>
  </si>
  <si>
    <t>456510, Челябинская обл, р-н Сосновский, с Кайгородово</t>
  </si>
  <si>
    <t>0, Челябинская обл, Челябинская область, р-н Сосновский, западная часть пос. Северный, участок 737</t>
  </si>
  <si>
    <t>0, Челябинская обл, Челябинская область, Каслинский район, на 122 км автодороги "Подъезд к Екатеринбургу М-5 "Урал", кадастровый номер з/у 74:09:0605017:23/чзу1</t>
  </si>
  <si>
    <t>0, Челябинская обл, Челябинская область, Сосновский район, примерно в 2.61 км по направлению на восток от ориентира д. Ключи</t>
  </si>
  <si>
    <t>0, Челябинская обл, Аша,ГК Советский блок 3 бокс 86</t>
  </si>
  <si>
    <t>0, Челябинская обл, Российская Федерация, Челябинская область, Сосновский район, с. Архангельское, ул. Центральная, 142 А</t>
  </si>
  <si>
    <t>456825, Челябинская обл, Каслинский р-н, рп. Вишневогорск, ул. Пионерская, дом № 1Б</t>
  </si>
  <si>
    <t>Челябинская обл, Кизильский р-н</t>
  </si>
  <si>
    <t>456238, Челябинская обл, г. Златоуст, ул. Автодорожная, дом № 7/3</t>
  </si>
  <si>
    <t>0, Челябинская обл, Красноармейский район, п.Лазурный, ул.Солнечная, д.3</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</si>
  <si>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Печорская, земельный участок 49</t>
  </si>
  <si>
    <t>Челябинская обл, Верхнеуральский район, с. Форштадт, ул. Садовая, д. 10</t>
  </si>
  <si>
    <t>0, Челябинская обл, Красноармейский район, с.Миасское, ул.Кирова, №2 ж</t>
  </si>
  <si>
    <t>0, Челябинская обл, г. Коркино, снт "Пригородный", ул. Первая, участок № 47.</t>
  </si>
  <si>
    <t>456658, Челябинская обл, г. Копейск, восточнее ул Рассветная в Октябрьском жилом массиве г Копейска</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</si>
  <si>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Смирных, земельный участок 8А</t>
  </si>
  <si>
    <t>456510, Челябинская обл, дом № 9, Челябинская область, Сосновский район, деревня Ключи, квартал "Усадьба" улица берёзовая, участок № 9</t>
  </si>
  <si>
    <t>0, Челябинская обл, Челябинская область, город Коркино, микрорайон "Северо-Западный", участок по г\п 15</t>
  </si>
  <si>
    <t>0, Челябинская обл, Челябинская область, Красноармейский район, село Миасское, улица Равнинная, земельный участок 24</t>
  </si>
  <si>
    <t>457400, Челябинская обл, Аргаяшский р-н, д. Илимбетова, ул. Салавата Юлаева, д. 3</t>
  </si>
  <si>
    <t>0, Челябинская обл, Челябинская область, р-н Сосновский, участок по генплану №924центр д.Ключи, Участок находится примерно в 2, 25 км, по направлению на юго-запад от ориентира</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</si>
  <si>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дом 45, участок номер 64</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</si>
  <si>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Есакульский</t>
  </si>
  <si>
    <t>Челябинская обл, Троицкий район, поселок Каменная Речка, производственная зона</t>
  </si>
  <si>
    <t>0, Челябинская обл, Местоположение установлено относительно ориентира за пределами участка. Ориентир электроподстанция с. Б. Харлуши. Участок находится примерно в 2,70 км, по направлению на восток от ориентира. Почтовый адрес ориентира: Челябинская область, Сосновский район, участок 54-12</t>
  </si>
  <si>
    <t>456438, Челябинская обл, Чебаркульский р-н, д. Малково, ул. Крупской, дом № 52А</t>
  </si>
  <si>
    <t>0, Челябинская обл, .Месторасположение земельного участка установлено относительно ориентира, расположенного за пределами участка. Ориентир Участок № 167. Участок находится примерно в 70 м от ориентира по направлению на юго-восток. Почтовый адрес ориентира: Челябинская область, Сосновский район, жилая застройка "Интернационалист".</t>
  </si>
  <si>
    <t>456530, Челябинская обл, Сосновский р-н, п. Есаульский, ул. Заготзерно, челябинская область сосновский район поселок есаульский улица заготзерно</t>
  </si>
  <si>
    <t>456537, Челябинская обл, муниципальный район Сосновский, сельское поселение Томинское, поселок Томинский, улица Пограничная, дом 1А</t>
  </si>
  <si>
    <t>456800, Челябинская обл, Местоположение установлено относительно ориентира, расположенного в границах участка. Почтовый адрес ориентира область Челябинская, Город Верхний Уфалей, ул Чекасина, 20</t>
  </si>
  <si>
    <t>456516, Челябинская обл, Сосновский р-н, п. Солнечный, ул. Гагарина, дом № 1, корпус к</t>
  </si>
  <si>
    <t>Челябинская обл, г. Миасс, переулок Электроподстанционный, 3</t>
  </si>
  <si>
    <t>0, Челябинская обл, Челябинская обл., Сосновский район, п. Солнечный, участок 8</t>
  </si>
  <si>
    <t>0, Челябинская обл, Местоположение установлено относительно ориентира, расположенного за пределами участка. Ориентир п.Новый. Участок находится примерно в 2 км, по направлению на север от ориентира. Почтовый адрес ориентира: Челябинская область, р-н. Красноармейский.</t>
  </si>
  <si>
    <t>0, Челябинская обл, Россия, Челябинская обл., Сосновский район, п. Мирный, участок №12/1</t>
  </si>
  <si>
    <t>0, Челябинская обл, Челябинская обл., Сосновский р-н, п. Мирный</t>
  </si>
  <si>
    <t>0, Челябинская обл, Челябинская область, Сосновский район, посёлок Солнечный, участок находится примерно в 580м, по направлению на север от ориентира</t>
  </si>
  <si>
    <t>0, Челябинская обл, Баландинское сельское поселение, деревня Круглое, улица Можайская, земельный участок 12</t>
  </si>
  <si>
    <t>0, Челябинская обл, Российская Федерация, Челябинская область, Сосновский муниципальный район, Алишевское сельское поселение, поселок Трубный, квартал Юго-Западный, улица Домашняя, земельный участок 10</t>
  </si>
  <si>
    <t>0, Челябинская обл, Челябинская область, р-н Сосновский, д Ключи, участок по генплану Ne639.</t>
  </si>
  <si>
    <t>0, Челябинская обл, Аргаяшский район, д. Дербишева, ул.Сабантуя, д. №45</t>
  </si>
  <si>
    <t>456800, Челябинская обл, г. Верхний Уфалей, дом № 19Б, 456800,Челябинская область ВЕРХНЕУФАЛЕЙСКИЙ ГОРОДСКОЙ ОКРУГ Верхний Уфалей,п. Строителей,земельный участок 19Б</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</si>
  <si>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 км 200 м, по направлению на север от ориентира. Почтовый адрес ориентира: Челябинская область, р-н. Красноармейский, п.Новый.</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</si>
  <si>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 км 200 м, по направлению на север от ориентира. Почтовый адрес ориентира: Челябинская область, р-н. Красноармейский., п.Новый</t>
  </si>
  <si>
    <t>0, Челябинская обл, Местоположение установлено относительно ориентира, расположенного за пределами участка. Ориентир центр д. Осиновка. Участок находится примерно в 2.12 км, по направлению на юг от ориентира. Почтовый адрес ориентира: Челябинская область, р-н Сосновский, д Осиновка.</t>
  </si>
  <si>
    <t>0, Челябинская обл, Сосновский район, п. Касарги, участок находится примерно в 2700 м по направлению на северо-восток</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</si>
  <si>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 км 200м, по направлению на север от ориентира. Почтовый адрес ориентира: Челябинская обл, р-н. Красноармейский, п.Новый</t>
  </si>
  <si>
    <t>456394, Челябинская обл, г. Миасс, п. Новотагилка, ул. Школьная, дом № 26</t>
  </si>
  <si>
    <t>0, Челябинская обл, Российская Федерация,Челябинская область,район Сосновский, примерно в 1,34 км по направлению на юго-запад от ориентира центр СНТ Мысы,примерно в 2,71 км по направлению на северо-запад от ориентира центр пос.Северный</t>
  </si>
  <si>
    <t>0, Челябинская обл, Российская Федерация, Челябинская область, Сосновский район, возле п. Трубный</t>
  </si>
  <si>
    <t>0, Челябинская обл, Челябинская область сосновский район, село Большие Харлуши</t>
  </si>
  <si>
    <t>0, Челябинская обл, Сосновский район, участок б/н</t>
  </si>
  <si>
    <t>0, Челябинская обл, ЧЕЛЯБИНСКАЯ ОБЛАСТЬ,р-н. Красноармейский,,д. Пашнино 1-е,ул. Раздольная</t>
  </si>
  <si>
    <t>0, Челябинская обл, Российская Федерация, Челябинская область, Красноармейский район, д Круглое, ул Окольная, д 1</t>
  </si>
  <si>
    <t>456888, Челябинская обл, муниципальный район Аргаяшский, сельское поселение Норкинское, деревня Бажикаева, улица Береговая, земельный участок 3А</t>
  </si>
  <si>
    <t>0, Челябинская обл, Челябинская область, район Сосновский, СНТ "Березка", ул.3, участок 11 .</t>
  </si>
  <si>
    <t>0, Челябинская обл, дом № 6, Российская Федерация, Челябинская область, муниципальный район Красноармейский, сельское поселение Лазурненское, поселок Слава, территория днт Северное, улица Чехова, земельный участок 6</t>
  </si>
  <si>
    <t>457111, Челябинская обл, г. Троицк, ул. Подгорная, дом № 59</t>
  </si>
  <si>
    <t>0, Челябинская обл, Российская Федерация, Челябинская область, с. Кайгородово, примерно в 3.17 км по направлению на северо-восток от ориентира</t>
  </si>
  <si>
    <t>0, Челябинская обл, Местоположение установлено относительно ориентира, расположенного за пределами участка. Ориентир п. Луговой. Участок находится примерно в  7700 м по направлению на северо-запад от ориентира. Почтовый адрес ориентира: р-н Красноармейский, п. Луговой</t>
  </si>
  <si>
    <t>0, Челябинская обл, Местоположение установлено относительно ориентира, расположенного за пределами участка. Ориентир участок 8. Участок находится примерно в 60 м, по направлению на юго-запад от ориентира. Почтовый адрес  ориентира:Челябинская область, р-н Сосновский, с. Кременкуль, ул. Перспективна</t>
  </si>
  <si>
    <t>456833, Челябинская обл, муниципальный район Каслинский, сельское поселение Григорьевское, село Клеопино, территория Ямское, улица Набережная, земельный участок 30</t>
  </si>
  <si>
    <t>0, Челябинская обл, Аргаяшский муниципальный район, сельское поселение Кузнецкое, п. Бидинский, мкр Каникулы, Аллея 2-ая, уч. 14</t>
  </si>
  <si>
    <t>Челябинская обл, Чебаркульский р-н, д. Сарафаново, ул. Лесная, участок № 44В</t>
  </si>
  <si>
    <t>456441, Челябинская обл, г. Чебаркуль, мкр. Южный, ул. Дружная, дом 17</t>
  </si>
  <si>
    <t>0, Челябинская обл, Сосновский район. Село Кайгородово.</t>
  </si>
  <si>
    <t>Челябинская обл, Нагайбакский район, с. Фершампенуаз, ул. Мира, 14/4</t>
  </si>
  <si>
    <t>0, Челябинская обл, г. Верхний Уфалей, территория Чекасина 22, ул 3-й ряд, место 12</t>
  </si>
  <si>
    <t>0, Челябинская обл, Челябинская область,р-н Аргаяшский, д. Крутолапова, юго-восточная часть квартала</t>
  </si>
  <si>
    <t>0, Челябинская обл,  Российская Федерация, Челябинская область, Красноармейский район, поселок Петровский, улица Дальняя, дом 19 Г</t>
  </si>
  <si>
    <t>456518, Челябинская обл, Сосновский муниципальный район, Краснопольское сельское поселение д. Ключи, ул. Индивидуальная, дом № 11</t>
  </si>
  <si>
    <t>456555, Челябинская обл, Коркинский р-н, г. Коркино, ул. В.Терешковой, дом № 4</t>
  </si>
  <si>
    <t>0, Челябинская обл, Челябинская область,Сосновский район,село Вознесенка,улица Песчаная 22</t>
  </si>
  <si>
    <t>Челябинская обл, Ашинский р-н, г. Аша, СНТ №7 "Березовая поляна" участок № 119</t>
  </si>
  <si>
    <t>0, Челябинская обл, Челябинская область,Красноармейский район, в 200 метрах северо-западнее п Лазурный с северной стороны коллективного сада</t>
  </si>
  <si>
    <t>0, Челябинская обл, Челябинская область, Красноармейский Район, п.Петровский, Ул.Придорожная, 31</t>
  </si>
  <si>
    <t>0, Челябинская обл, р-н Сосновский,п. Полетаево</t>
  </si>
  <si>
    <t>0, Челябинская обл, Красноармейский район, д Круглое, ул Озерная, д 7</t>
  </si>
  <si>
    <t>0, Челябинская обл, Челябинская обл, Сосновский р-н, 680 м на юго-запад от поселка Рощино, гараж № 139</t>
  </si>
  <si>
    <t>456812, Челябинская обл, г. Верхний Уфалей, п. Черемшанка, ул. Горняцкая, дом № 31</t>
  </si>
  <si>
    <t>456887, Челябинская обл, Аргаяшский р-н, д. Селяева, ул. Труда, дом № 88</t>
  </si>
  <si>
    <t>Челябинская обл, Уйский р-н, п. Горки, примерно в 100 м по направлению на северо-запад от земельного участка 74622:0310001:213</t>
  </si>
  <si>
    <t>0, Челябинская обл, Местоположение установлено относительно ориентира, расположенного за пределами участка. Ориентир д. Аязгулова. Участок находится примерно в 20 м, по направлению на северо-восток от ориентира. Почтовый адрес ориентира: Челябинская область, р-н Аргаяшский</t>
  </si>
  <si>
    <t>0, Челябинская обл, Россия, Челябинская обл., Сосновский район, п. Саккулово, участок №124</t>
  </si>
  <si>
    <t>456438, Челябинская обл, Чебаркульский р-н, д. Малково, ул. Восток-2, дом № 35</t>
  </si>
  <si>
    <t>457688, Челябинская обл, Верхнеуральский р-н, п. Полосинский, ул. Солнечная, 41</t>
  </si>
  <si>
    <t>456020, Челябинская обл, Ашинский р-н, г. Сим, ул. Луговая, дом № 2А</t>
  </si>
  <si>
    <t>Челябинская обл, г. Миасс, территория ОНТ Западное поле, земельный участок 6</t>
  </si>
  <si>
    <t>456560, Челябинская обл, муниципальный район Еткульский, сельское поселение Белоусовское, село Белоусово, переулок Третий, земельный участок 1А</t>
  </si>
  <si>
    <t>0, Челябинская обл, Россия, Челябинская обл., Сосновский район, п. Красное поле, ул. Солнечная, д. 12, кв. 4</t>
  </si>
  <si>
    <t>0, Челябинская обл, г. Верхний Уфалей, ул. Палкина, д. 5</t>
  </si>
  <si>
    <t>0, Челябинская обл, Российская Федерация, Челябинская область, муниципальный район Сосновский, сельское поселение Краснопольское, поселок Прудный, улица Солнечная, земельный участок 2</t>
  </si>
  <si>
    <t>456510, Челябинская обл, Челябинская область, Сосновский район, д. Осиновка, уч. 677, по генеральному плану 346.24-0-ГП-1</t>
  </si>
  <si>
    <t>0, Челябинская обл, Челябинская область, Сосновский район, д. Осиновка, уч. №677 по ГП 346.24-0-ГП-1</t>
  </si>
  <si>
    <t>456010, Челябинская обл, Ашинский р-н, г. Аша, СНТ №7 "Березовая поляна, участок №126</t>
  </si>
  <si>
    <t>456305, Челябинская обл, г. Миасс, ул. Северная, дом № 7</t>
  </si>
  <si>
    <t>0, Челябинская обл, Местоположение установлено относительно ориентира, расположенного в границах участка. Почтовый адрес ориентира: обл. Челябинская, р-н Кунашакский, с. Кунашак, ул. Восточная</t>
  </si>
  <si>
    <t>0, Челябинская обл, Челябинская область, р-н Сосновский, п. Есаульский, ул. Октябрьская, д. 57</t>
  </si>
  <si>
    <t>0, Челябинская обл, Челябинская область, р-н Сосновский, д Касарги, участок №48/2</t>
  </si>
  <si>
    <t>0, Челябинская обл, Местоположение установлено относительно ориентира, расположенного за пределами участка. Ориентир центр Д. Малиновка. Участок находится примерно в 1,91км, по направлению на восток от ориентира. Почтовый адрес ориентира: Челябинская область, р-н Сосновский.</t>
  </si>
  <si>
    <t>457400, Челябинская обл, Агаповский р-н, с. Агаповка, ул. Асфальтовая, дом № 1/1</t>
  </si>
  <si>
    <t>Челябинская обл, Саткинский р-н, г. Сатка, ГПК "Стрела-2",гараж №12</t>
  </si>
  <si>
    <t>0, Челябинская обл, Челябинская область, р-н Аргаяшский, д. Абдырова, ул. Родниковая, д. 8</t>
  </si>
  <si>
    <t>0, Челябинская обл, Челябинская область, р-н Сосновский, д Ключи, участок по генплану №310</t>
  </si>
  <si>
    <t>0, Челябинская обл, Челябинская область, Красноармейский район, деревня Круглое, улица Окружная дом 69В</t>
  </si>
  <si>
    <t>456700, Челябинская обл, Кунашакский р-н, п. Элеваторный</t>
  </si>
  <si>
    <t>456510, Челябинская обл, Сосновский район, садоводческое некоммерческое товарищество "Курчатовец", квартал 81, участок 14</t>
  </si>
  <si>
    <t>0, Челябинская обл, Местоположение установлено относительно ориентира, расположенного за пределами участка. Ориентир центр д. Ключи. Участок находится примерно в 2,4 км по направлению на юго-запад от ориентира. Почтовый адрес ориентира: Челябинская область, р-н Сосновский, участок по генплану No 939.</t>
  </si>
  <si>
    <t>0, Челябинская обл,  Челябинская область, р-н Сосновский, установлено относительно ориентира, расположенного за пределами участка. Ориентир п.Прудный. Участок находится примерно в 600м от ориентира по направлению на северо-восток.</t>
  </si>
  <si>
    <t>456211, Челябинская обл, г. Златоуст, ул. Металлургов, в откосе рядом с территорией детского сада № 33</t>
  </si>
  <si>
    <t>0, Челябинская обл, г. Копейск, 2800 м южнее пос. Заозерный</t>
  </si>
  <si>
    <t>Челябинская обл, Ашинский р-н, г. Аша, СНТ № 5, участок 230</t>
  </si>
  <si>
    <t>456896, Челябинская обл, Аргаяшский р-н, д. Уразбаева, ул. Лесная, дом № 1А</t>
  </si>
  <si>
    <t>456600, Челябинская обл, Красноармейский, р-н Луговой</t>
  </si>
  <si>
    <t>456441, Челябинская обл, г. Чебаркуль, мкр. Южный, ул. Тринадцатая, д. 26А</t>
  </si>
  <si>
    <t>Челябинская обл, Чебаркульский р-н, п. Ключи, ул. Совхозная, участок № 3Е</t>
  </si>
  <si>
    <t>456912, Челябинская обл, Саткинский р-н, г. Сатка, ГПК "Луч", корпус №3, ряд №1, место №7</t>
  </si>
  <si>
    <t>0, Челябинская обл, Челябинская область, Сосновский район, д. Осиновка, № 178 по генеральному плану 346,24-0-ГП-1</t>
  </si>
  <si>
    <t>0, Челябинская обл, р-н Сосновский, участок по генплану №834</t>
  </si>
  <si>
    <t>0, Челябинская обл, Челябинская область,  Район Аргаяшский, Поселок Кировский, улица Волгоградская, Дом 25</t>
  </si>
  <si>
    <t>Челябинская обл, Саткинский р-н, г. Сатка, ГК Строитель-2, гараж 13</t>
  </si>
  <si>
    <t>0, Челябинская обл, Челябинская область, Красноармейский р-н, п Петровский слева от дороги на Потанино, восточнее оз Второе, южнее весовой в п Петровский.</t>
  </si>
  <si>
    <t>0, Челябинская обл, 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Еманжелинский район, г Еманжелинск, сад Весенний, 125</t>
  </si>
  <si>
    <t>0, Челябинская обл, Челябинская обл.,  Сосновский р-н,  п. Садовый, участок по генплану № 161</t>
  </si>
  <si>
    <t>456510, Челябинская обл, Сосновский р-н,  с.Долгодеревенское</t>
  </si>
  <si>
    <t>456720, Челябинская обл, Кунашакский р-н, примерно в 2150 м по направлению на северо-восток от ориентира северная граница д.Сураково</t>
  </si>
  <si>
    <t>0, Челябинская обл, Сосновский район, Полетаевское сельское поселение, деревня Верхние Малюки, ул.Центральная, в 30 метрах на север от дома №66, в кадастровом квартале:74:19:1606004</t>
  </si>
  <si>
    <t>456674, Челябинская обл, Красноармейский р-н, д. Пашнино 1-е, ул. Северная, дом № 1</t>
  </si>
  <si>
    <t>0, Челябинская обл, Российская Федерация, Челябинская область, р-н Каслинский, г.Касли, ул.Лобашова, земельный участок 102</t>
  </si>
  <si>
    <t>0, Челябинская обл, Челябинская область,Сосновский район,700м на северо-запад от поселка Прудный</t>
  </si>
  <si>
    <t>456317, Челябинская обл, г. Миасс, ул. Варламовская, дом № 22</t>
  </si>
  <si>
    <t>456940, Челябинская обл, Кусинский р-н, г. Куса, ул. Красные орлы, дом № 1</t>
  </si>
  <si>
    <t>0, Челябинская обл, Челябинская область, Сосновский р-н, 2 км юго-восточнее п.Рощино, улица 7, участок № 40</t>
  </si>
  <si>
    <t>0, Челябинская обл, Сосновский р-н, Российская Федерация, Челябинская область, Сосновский район, 700 м на северо-восток от п. Прудный</t>
  </si>
  <si>
    <t>0, Челябинская обл, Челябинская область, Сосновский район, п.Трубный, участок №407, юго-западная окраина</t>
  </si>
  <si>
    <t>0, Челябинская обл, Челябинская область Аргаяшский район, ориентир автодорога "Увильды-Карабаш", участок находится примерно в 580 м по направлению на юг от ориентира. Почтовый адрес ориентира Челябинская область р-н Аргаяшский АО Кузнецкое, поле 2 2 -го кормового оборота</t>
  </si>
  <si>
    <t>0, Челябинская обл, Российская Федерация, Челябинская область, город Верхний Уфалей, улица Ленина, земельный участок 157а/1, место 2</t>
  </si>
  <si>
    <t>456915, Челябинская обл, Саткинский р-н, п. Мраморный, ул. Зеленая, дом № 2</t>
  </si>
  <si>
    <t>456438, Челябинская обл, Чебаркульский р-н, д. Верхние Караси, ул. 1-ая Озерная, дом № 15</t>
  </si>
  <si>
    <t>456896, Челябинская обл, Аргаяшский р-н, д. Яраткулова, ул. Миасская, дом № 5</t>
  </si>
  <si>
    <t>0, Челябинская обл, Область Челябинская, Район Красноармейский, Поселок Петровский, Улица Светлая, дом 7А</t>
  </si>
  <si>
    <t>0, Челябинская обл, Красноармейский район, в 200 метрах северо-западнее п Лазурный с северной стороны коллективного сада</t>
  </si>
  <si>
    <t>0, Челябинская обл, Область Челябинская, Район Сосновский, Поселок Саргазы, Улица Вишневая</t>
  </si>
  <si>
    <t>456120, Челябинская обл, Катав-Ивановский р-н, г. Юрюзань, ул. Радужная, дом № 20</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</si>
  <si>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Есаульский</t>
  </si>
  <si>
    <t>0, Челябинская обл, Сосновский район, д Полетаево 2-е, участок 362</t>
  </si>
  <si>
    <t>0, Челябинская обл, Каслинский район, г Касли, в 3 м южнее земельного участка с кадастровым номером 74:09:1106056:32</t>
  </si>
  <si>
    <t>456912, Челябинская обл, Саткинский р-н, г. Сатка, ул. Гаврилова, дом № 20А</t>
  </si>
  <si>
    <t>Челябинская обл, Сосновский р-н, д. Осиновка, д.995, участок по генплану СИЖ</t>
  </si>
  <si>
    <t>456001, Челябинская обл, Ашинский р-н, п. Ук, ул. Солнечная, дом № 4</t>
  </si>
  <si>
    <t>0, Челябинская обл, Челябинская область, Еткульский муниципальный район, Селезянское сельское поселение, село Селезян, ул.Мира, земельный участок 1 В</t>
  </si>
  <si>
    <t>0, Челябинская обл, Красноармейский район, село Харино, улица Кузнечная, зу 35у</t>
  </si>
  <si>
    <t>Челябинская обл, Чебаркульский р-н, с. Травники, ул. Лесная, дом № 17-А</t>
  </si>
  <si>
    <t>0, Челябинская обл, Челябинская обл,  Сосновский р-н, д. Моховички строительный участок 237</t>
  </si>
  <si>
    <t>456510, Челябинская обл, Сосновский муниципальный район, Краснопольское сельское поселение, поселок Красное Поле, улица Героическая, земельный участок 58</t>
  </si>
  <si>
    <t>456510, Челябинская обл, Сосновский р-н, деревня Ключи,</t>
  </si>
  <si>
    <t>Челябинская обл, Чебаркульский р-н, с. Непряхино, ул. Чапаева, участок № 11Б</t>
  </si>
  <si>
    <t>456701, Челябинская обл, Кунашакский район, с.Сары, ул.Озерная, д.16-б</t>
  </si>
  <si>
    <t>0, Челябинская обл, Челябинская область, р-н Аргаяшский, д Дербишева, ул первый Переулок, д 13</t>
  </si>
  <si>
    <t>Челябинская обл, г. Миасс, п. Ленинск, ул. Больничная, дом № 9А</t>
  </si>
  <si>
    <t>454000, Челябинская обл, г. Копейск, СНТ "Часовщик", ул. 2-я Южная, участок 5</t>
  </si>
  <si>
    <t>0, Челябинская обл, Сосновский р-он, в 915 м по направлению на юго-запад от ориентира п Полевой, в 1410 м по направлению на север от ориентира с. Вознесенка</t>
  </si>
  <si>
    <t>0, Челябинская обл, Российская Федерация Челябинская Область  муниципальный район Красноармейский ,Сельское поселение Озерное поселок Петровский ,ул Полевая ,земельный Участок 5А</t>
  </si>
  <si>
    <t>0, Челябинская обл, г. Верхний Уфалей, п. Боровой, ул. Совхозная, 2 А</t>
  </si>
  <si>
    <t>0, Челябинская обл, Челябинская область, Красноармейский район, п. Петровский, микрорайон Великопетровский, ул. Порядковая, 14</t>
  </si>
  <si>
    <t>457444, Челябинская обл, Агаповский р-н, п. Гумбейский, ул. Нагорная, дом № 7А</t>
  </si>
  <si>
    <t>0, Челябинская обл, Челябинская область, Красноармейский район, п. Петровский, микрорайон Великопетровский, ул. Порядковая 12</t>
  </si>
  <si>
    <t>0, Челябинская обл, Сосновский р-н, примерно в 2,70 км. по направлению на восток от ориентира электроподстанция с.Б.Харлуши</t>
  </si>
  <si>
    <t>0, Челябинская обл, Челябинская область, р-н Аргаяшский, д Акбашева, ул Полевая, д № 4 "А"</t>
  </si>
  <si>
    <t>456660, Челябинская обл, Челябинская область, Сосновский район, с. Кайгородово</t>
  </si>
  <si>
    <t>0, Челябинская обл, Российская Федерация, Челябинская область, Сосновский район, примерно в 3,13 км по направлению на юго-запад от ориентира центр д Ключи</t>
  </si>
  <si>
    <t>Челябинская обл, г. Златоуст, ул. 8-го Марта, участок № 118А</t>
  </si>
  <si>
    <t>456658, Челябинская обл, Местоположение установлено относительно ориентира, расположенного в границах участка. Почтовый адрес ориентира:Синеглазово с, Копейск г, ул. Приозерная, 16</t>
  </si>
  <si>
    <t>Челябинская обл, Красноармейский р-н, д. Круглое, улица Ишимская, земельный участок 20</t>
  </si>
  <si>
    <t>Челябинская обл, Катав-Ивановский р-н, г. Юрюзань, ул. Радужная, дом № 29А</t>
  </si>
  <si>
    <t>Челябинская обл, Ашинский р-н, г. Сим, ГК Полет, блок 2, бокс 10</t>
  </si>
  <si>
    <t>456660, Челябинская обл, Красноармейский р-н, с. Миасское, ул. Красная, дом № 22Е</t>
  </si>
  <si>
    <t>0, Челябинская обл, Российская федерация,  Челябинская обл,  муниципальный район Красноармейский,  сельское поселение Лазурненское, Посёлок Слава, улица Весенняя, земельный участок 22</t>
  </si>
  <si>
    <t>Челябинская обл, Мост через реку Сибирка км 19 на автодороге Сатка-Сибирка-Средняя Калагаза</t>
  </si>
  <si>
    <t>0, Челябинская обл, Челябинская область, Сосновский район, с. Долгодеревенское, северный микрорайон, участок №374</t>
  </si>
  <si>
    <t>0, Челябинская обл, Красноармейский район, тер ПК "Дачник"</t>
  </si>
  <si>
    <t>Челябинская обл, Саткинский р-н, г. Сатка, ул. Угольная, участок № 26В</t>
  </si>
  <si>
    <t>0, Челябинская обл, Российская Федерация, Челябинская область, р-н Красноармейский, западнее поселка Береговой. Мост через реку Миасс на км 1 автодороги Береговой - Сагаусты</t>
  </si>
  <si>
    <t>456554, Челябинская обл, Коркинский р-н, г. Коркино, ул. 50 лет города</t>
  </si>
  <si>
    <t>Челябинская обл, г. Златоуст, кв-л. Медик, дом № 3А</t>
  </si>
  <si>
    <t>0, Челябинская обл, Челябинская область, Сосновский район, ДСНТ "Березка-1", улица 3, участок 46</t>
  </si>
  <si>
    <t>Челябинская обл, г. Златоуст, ул. Металлургов, 4а, гараж 2</t>
  </si>
  <si>
    <t>0, Челябинская обл, Челябинская  обл, Сосновский р-н, д. Полетаево 2-е, участок по генплану №48</t>
  </si>
  <si>
    <t>456915, Челябинская обл, Саткинский р-н, г. Сатка, ул. Доватора, дом № 44а</t>
  </si>
  <si>
    <t>0, Челябинская обл, Челябинская область, Сосновский район, Шершневское лесничество, Кременкульское участковое лесничество, квартал 35 части выделов 47,48</t>
  </si>
  <si>
    <t>456043, Челябинская обл, г. Усть-Катав, ул. Станционная, дом № 9</t>
  </si>
  <si>
    <t>0, Челябинская обл, Сосновский район,село чипышево, участок №125</t>
  </si>
  <si>
    <t>Челябинская обл, г. Миасс, территория коллективный сад Красные разрезы, участок 110</t>
  </si>
  <si>
    <t>456671, Челябинская обл, местоположение установлено относительно ориентира, расположенного за пределами участка. Ориентир северной части деревни. Участок находится примерно в 950 м по направлению на северо-запад от ориентира. Почтовый адрес ориентира: Челябинская обл, Красноармейский р-н, д. Круглое</t>
  </si>
  <si>
    <t>0, Челябинская обл, Местоположение установлено относительно ориентира, расположенного за пределами участка. Ориентир ул. Набережная, д.37, кв.1. Участок находится примерно в 280 метрах, по направлению на юго-запад от ориентира. Почтовый адрес ориентира: Челябинская область, р-н Варненский, с. Катенино.</t>
  </si>
  <si>
    <t>456591, Челябинская обл, Еманжелинский р-н, рп. Зауральский, ул. Ленина, дом № 26</t>
  </si>
  <si>
    <t>0, Челябинская обл, Челябинская область, Красноармейский район, с. Миасское, ул. Золотая, д. 1</t>
  </si>
  <si>
    <t>0, Челябинская обл, Челябинская область, р-н Аргаяшский, д Акбашева, ул Мажита Гафури, д № 35</t>
  </si>
  <si>
    <t>0, Челябинская обл, Челябинская область, Красноармейский район, с. Миасское, улица Героев № 26</t>
  </si>
  <si>
    <t>456008, Челябинская обл, Ашинский р-н, г. Миньяр, ул. Воропанова, дом № 13</t>
  </si>
  <si>
    <t>0, Челябинская обл, Российская Федерация, Челябинская область, р-н Сосновский, примерно в 1500 м по направлению на запад от ориентира д. Ключи и 7800 м по направлению на север от ориентира п. Мирный</t>
  </si>
  <si>
    <t>0, Челябинская обл, Сосновский район, село Большое Баландино, улица 8 Марта</t>
  </si>
  <si>
    <t>456888, Челябинская обл, Аргаяшский р-н, д. Курманова, ул. Новая, дом № 15</t>
  </si>
  <si>
    <t>0, Челябинская обл, Сосновский район, примерно 3,13 км по направлению на юго-запад от ориентира центр д. Ключи, квартал 15</t>
  </si>
  <si>
    <t>0, Челябинская обл, Сосновский район, село Архангельское ул.Центральная земельный участок 11/1</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</si>
  <si>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Богатырская, земельный участок 7</t>
  </si>
  <si>
    <t>0, Челябинская обл, Челябинская область, Сосновский район, с.Долгодеревенское, около дома № 19 по пер. Школьный, в кадастровом квартале: 74:19:0310057</t>
  </si>
  <si>
    <t>Челябинская обл, г. Златоуст, ул. Металлургов, в откосе рядом с территорией детского сада № 33</t>
  </si>
  <si>
    <t>454100, Челябинская обл, г. Челябинск, ул. Бейвеля, дом № 7А</t>
  </si>
  <si>
    <t>0, Челябинская обл, Челябинская обл, Сосновский район, с. Долгодеревенское, северный микрорайон, участок 58</t>
  </si>
  <si>
    <t>456514, Челябинская обл, Сосновский район, п. Мирный, участок № 68</t>
  </si>
  <si>
    <t>0, Челябинская обл, г. Озерск, д. Новая Теча, дом № 139</t>
  </si>
  <si>
    <t>456110, Челябинская обл, Катав-Ивановский р-н, г. Катав-Ивановск, Примерно в 30м. на юго-запад от многоквартирного дома улица Майская Площадь, дом 95</t>
  </si>
  <si>
    <t>456660, Челябинская обл, местоположение установлено относительно ориентира, расположенного за пределами участка. Ориентир д. Харино. Участок расположен примерно в 2520 м, по направлению на юго-запад от ориентира.  Почтовый адрес ориентира:  Челябинская область,  р-н Красноармейский.</t>
  </si>
  <si>
    <t>456880, Челябинская обл, Аргаяшский р-н, с. Аргаяш, ул. Дружбы, дом № 40</t>
  </si>
  <si>
    <t>0, Челябинская обл, После поселка ИДИЛИЯ в 2ух км Коттеджный поселок ЯСНОЕ НЕБО участок слева от дороги</t>
  </si>
  <si>
    <t>0, Челябинская обл, Челябинская область, р-н Аргаяшский , снт Здоровье, квартал 1, уч 161</t>
  </si>
  <si>
    <t>Челябинская обл, г. Златоуст, ул. им. Д.И.Шушарина, дом № 6а</t>
  </si>
  <si>
    <t>Челябинская обл, Саткинский р-н, г. Сатка, юго-восточнее здания ГОВД</t>
  </si>
  <si>
    <t>Челябинская обл, г. Усть-Катав, ПК Автолюбитель-7 Юрюзанская тер,дом 64, гараж №16</t>
  </si>
  <si>
    <t>0, Челябинская обл, район Сосновский, 1,17 км по направлению на северо-восток от центра д. Ключи</t>
  </si>
  <si>
    <t>Челябинская обл, Чебаркульский р-н,  2700 м на северо-запад от пос. Кумысный</t>
  </si>
  <si>
    <t>0, Челябинская обл, Челябинская область, р-н Сосновский, д Осиновка, по гп ЗАО СПФ "СИЖ".</t>
  </si>
  <si>
    <t>0, Челябинская обл, Челябинская область, р-н Сосновский, п. Мирный, участок 45</t>
  </si>
  <si>
    <t>456000, Челябинская обл, Челябинская область красноармейский район,  северо западнее в 200 метрах от поселка Лазурный с северной стороны коллективного сада</t>
  </si>
  <si>
    <t>456900, Челябинская обл, Саткинский р-н, г. Бакал, ул. Партизанская, дом № 97</t>
  </si>
  <si>
    <t>0, Челябинская обл, Челябинская область, муниципальный район Сосоновский, сельское поселение Долгодеревенское, деревня Ключевка, Улица Набережная, земельный участок 8</t>
  </si>
  <si>
    <t>0, Челябинская обл, Челябинская область, р-н Сосновский, примерно в 3,13 км по направлению на юго-запад от ориентира центр д. Ключи, квартал 12, участок 11</t>
  </si>
  <si>
    <t>0, Челябинская обл, Челябинская область Сосновский район 700 м на северо-восток от п. Прудный</t>
  </si>
  <si>
    <t>456872, Челябинская обл, городской округ Кыштымский, город Кыштым, улица Гузынина, земельный участок 54</t>
  </si>
  <si>
    <t>0, Челябинская обл, Область Челябинская, Район Сосновский, Поселок Полетаево, Улица Мира</t>
  </si>
  <si>
    <t>0, Челябинская обл, Область Челябинская, Район Красноармейский, Поселок Черемушки, Улица Объездная, 32</t>
  </si>
  <si>
    <t>0, Челябинская обл, Челябинская область, Сосновский район, с Долгодеревенское, ул 50 лет ВЛКСМ 2В, ГСК "Автомобилист", гараж № 331</t>
  </si>
  <si>
    <t>456510, Челябинская обл, Сосновский р-н, с. Долгодеревенское, ул. Больничная, дом № 23</t>
  </si>
  <si>
    <t>0, Челябинская обл, Челябинская область , Сосновский район, с Кайгородово</t>
  </si>
  <si>
    <t>0, Челябинская обл, Челябинская область, Сосновский район, п. Малая Сосновка</t>
  </si>
  <si>
    <t>456660, Челябинская обл,  Сосновский р-н, ориентир от центра п. Трубный. Участок находится примерно на расстоянии 1 км 850 м от ориентира по направлению на северо-запад.</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</si>
  <si>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Тисовая, з/у 3</t>
  </si>
  <si>
    <t>0, Челябинская обл, Российская Федерация, Челябинская область, городской округ Копейский, село Калачево, улица Луговая, 2В</t>
  </si>
  <si>
    <t>Челябинская обл, г. Магнитогорск, Орджоникидзевский район, пересечение ул. Дальневосточной и ул. Подольская</t>
  </si>
  <si>
    <t>0, Челябинская обл, Местоположение установлено относительно ориентира, расположенного за пределами участка. Ориентир заправка "Газпромнефть". Участок находится примерно в 320м. по направлению на север от ориентира. Почтовый адрес ориентира: Челябинская область, р-н Кунашакский, с.Кунашак</t>
  </si>
  <si>
    <t>456536, Челябинская обл, Сосновский р-н, с. Архангельское, ул. Заречная, дом № 12</t>
  </si>
  <si>
    <t>Челябинская обл, Саткинский р-н, г. Сатка, ул. Металлургов, гараж № 366</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</si>
  <si>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Тобольская, земельный участок 25</t>
  </si>
  <si>
    <t>456671, Челябинская обл, муниципальный район Красноармейский, сельское поселение Баландинское, деревня Круглое, улица Рощинская, земельный участок</t>
  </si>
  <si>
    <t>0, Челябинская обл, Сосновский район, село Полетаево 1-е, участок по генплану Марс - 46</t>
  </si>
  <si>
    <t>456660, Челябинская обл, муниципальный район Сосновский, сельское поселение Краснопольское ,деревня Ключи, улица Марсовая, земельный участок 15.</t>
  </si>
  <si>
    <t>456660, Челябинская обл, р-н Сосновский, с Кайгородово</t>
  </si>
  <si>
    <t>457170, Челябинская обл, Местоположение установлено относительно ориентира, расположенного в границах участка, Почтовый адрес ориентира: Челябинская обл., р-н Октябрьский, с. Октябрьское, ул. Луговая, д. 16</t>
  </si>
  <si>
    <t>0, Челябинская обл, 456883 Челябинская область, Аргаяшский район, д. Курманова, ул. Колхозная, д. 4</t>
  </si>
  <si>
    <t>0, Челябинская обл, Челябинская область, Сосновский Район, участок находится примерно в 2 км по направлению на восток от д.Ключи</t>
  </si>
  <si>
    <t>0, Челябинская обл, Челябинская область, р-н. Аргаяшский, дп. Аргазинский, ул. Ягодная.</t>
  </si>
  <si>
    <t>0, Челябинская обл, Челябинская область,Сосновский Район</t>
  </si>
  <si>
    <t>0, Челябинская обл, р-н Сосновский, п. Красной Поле, установлено относительно ориентира, расположенного за пределами участка. Ориентир поселок. Участок располагается в 1,5 км от ориентира по направлению на северо-восток.</t>
  </si>
  <si>
    <t>0, Челябинская обл, Челябинская область, Аргаяшский муниципальный район, Аргаяшское сельское поселение, село Аргаяш, улица Автомобилистов, д 5Б</t>
  </si>
  <si>
    <t>Челябинская обл, г. Магнитогорск, ул. Фестивальная, ст. уч. 1143а</t>
  </si>
  <si>
    <t>0, Челябинская обл, Россия, Челябинская обл., Сосновский район, садоводческое некоммерческое товарищество "Заречный", участок 374</t>
  </si>
  <si>
    <t>0, Челябинская обл, Саткинский район, город Бакал, турбаза "Синегорье"</t>
  </si>
  <si>
    <t>456207, Челябинская обл, г. Златоуст, ул. им. Карла Маркса, дом № 11, помещение 4</t>
  </si>
  <si>
    <t>Челябинская обл, Нагайбакский район, с. Фершампенуаз, ул. Советская, 110/1</t>
  </si>
  <si>
    <t>0, Челябинская обл, Российская Федерация, Челябинская область, Сосновский муниципальный район, Мирненское сельское поселение, деревня Медиак, улица 8 Марта, земельный участок 5</t>
  </si>
  <si>
    <t>456204, Челябинская обл, г. Златоуст, ул. им А.П.Чехова, дом № 45</t>
  </si>
  <si>
    <t>0, Челябинская обл, Район Сосновский</t>
  </si>
  <si>
    <t>Челябинская обл, муниципальный район Нагайбакский, сельское поселение Арсинское, п. Арсинский, ул. Новая, 28</t>
  </si>
  <si>
    <t>456671, Челябинская обл, Красноармейский р-н, д. Круглое, ул. Степная, дом № 6</t>
  </si>
  <si>
    <t>Челябинская обл, г. Миасс, ул. Богдана Хмельницкого, в районе дома №22, напротив дороги на пос. Тургояк (третий щит с южной стороны), с восточной стороны  дороги</t>
  </si>
  <si>
    <t>456870, Челябинская обл, г. Кыштым, ул. Дачная 2-я, дом № 9</t>
  </si>
  <si>
    <t>Челябинская обл, г. Верхнеуральск, ул. Магнитогорская 26/1</t>
  </si>
  <si>
    <t>0, Челябинская обл, Челябинская область, Каслинский район, с Воскресенское примыкающий с севера к земельному участку с кадастровым номером 74:09:0909002:106</t>
  </si>
  <si>
    <t>454081, Челябинская обл, г. Челябинск, ул. Пятого Декабря, дом № 50</t>
  </si>
  <si>
    <t>0, Челябинская обл, Челябинская обл, Сосновский р-н, с Кайгородово</t>
  </si>
  <si>
    <t>0, Челябинская обл, Челябинская область, Сосновский район, местоположение установлено относительно ориентира, расположенного в границах участка, участок по генплану №3.</t>
  </si>
  <si>
    <t>0, Челябинская обл, Местоположение установлено относительно ориентира, расположенного за пределами участка. Ориентир д. Ключи. Участок находится примерно в 1400 м, по направлению на северо-восток от ориентира. Почтовый адрес ориентира: Челябинская область, р-н Сосновский.</t>
  </si>
  <si>
    <t>456660, Челябинская обл, Сосновский район , с. Кайгородово</t>
  </si>
  <si>
    <t>0, Челябинская обл, Российская Федерация, Челябинская область, Сосновский район, 680 м на юго-запад от п. Рощино</t>
  </si>
  <si>
    <t>0, Челябинская обл, Местоположение установлено относительно ориентира, расположенного за пределами участка.Ориентир  п.Западный. Участок находится примерно в 750 м, по направлению на северо-восток от ориентира. Почтовый адрес ориентира, Челябинская обл, Сосновский район, п.Западный</t>
  </si>
  <si>
    <t>Челябинская обл, Саткинский р-н, в 2500м северо-восточнее д. Верхний Айск</t>
  </si>
  <si>
    <t>Челябинская обл, Чебаркульский р-н, п. Тимирязевский, ул. Миниахметова, 49</t>
  </si>
  <si>
    <t>Челябинская обл, Ашинский р-н, г. Сим, район бывшего аэродрома ( бывший ГК "ПОЛЁТ" ), блок 2, бокс 17</t>
  </si>
  <si>
    <t>0, Челябинская обл, р-н Сосновский, п. Прудный</t>
  </si>
  <si>
    <t>456888, Челябинская обл, Аргаяшский р-н, п. Кировский, ул. Солнечная, дом № 36</t>
  </si>
  <si>
    <t>Челябинская обл,  Район Агаповский, Поселок Желтинский,</t>
  </si>
  <si>
    <t>456804, Челябинская обл, г. Верхний Уфалей, ул. Гранильная, дом № 100</t>
  </si>
  <si>
    <t>0, Челябинская обл, Российская Федерация, Челябинская область, Аргаяшский район, д Большая Куйсарина, примерно 70 метров по направлению на север от д 21 по ул Полевая</t>
  </si>
  <si>
    <t>457352, Челябинская обл, Карталинский р-н, г. Карталы, ул. Чкалова, дом № 25П</t>
  </si>
  <si>
    <t>457400, Челябинская обл, район Аргаяшский, деревня Акбашева, улица Салавата Юлаева, дом 2А</t>
  </si>
  <si>
    <t>0, Челябинская обл, Челябинская область, Красноармейский район, деревня Пашнино 1-е, улица Раздольная, 15</t>
  </si>
  <si>
    <t>Челябинская обл, Чебаркульский р-н, д. Камбулат, ул. Лесная, 22</t>
  </si>
  <si>
    <t>0, Челябинская обл, Местоположение установлено относительно ориентира, расположенного за пределами участка. Ориентир жилого дома. Участок находится примерно в 17 м, по направлению на юг от ориентира. Почтовый адрес ориентира: обл. Челябинская, г. Кыштым, ул. Советская, дом 95</t>
  </si>
  <si>
    <t>0, Челябинская обл, Челябинская область, Аргаяшский район, СК Миассовое, ул Набережная, д.54</t>
  </si>
  <si>
    <t>456305, Челябинская обл, г. Миасс, ул. Речная, дом № 81</t>
  </si>
  <si>
    <t>456409, Челябинская обл, Чебаркульский р-н, с. Непряхино, ул. Дачная</t>
  </si>
  <si>
    <t>456915, Челябинская обл, Саткинский р-н, п. Большая Запань, ул. Речная, дом № 30</t>
  </si>
  <si>
    <t>Челябинская обл, г. Златоуст, гора Зубиха, р-н Пушкинского поселка</t>
  </si>
  <si>
    <t>456896, Челябинская обл, Аргаяшский р-н, п Южный Горняк, ул Заповедная, д 5</t>
  </si>
  <si>
    <t>456510, Челябинская обл,  р-н Сосновский, с. Кайгородово.</t>
  </si>
  <si>
    <t>456316, Челябинская обл, г. Миасс, ул. Хлебозаводская, дом № 2А</t>
  </si>
  <si>
    <t>456388, Челябинская обл, г. Миасс, с. Черновское, ул. Ягодная, дом № 10</t>
  </si>
  <si>
    <t>0, Челябинская обл, РФ, Челябинская область, Аргаяшский район, с. Аргаяш, ул. Худякова, д. 15</t>
  </si>
  <si>
    <t>0, Челябинская обл, Российская Федерация, Челябинская область, Сосновский район, Малиновка деревня, 16 по генплану завода им.Колющенко квартал</t>
  </si>
  <si>
    <t>456833, Челябинская обл, Каслинский р-н, г. Касли, ул. Луначарского, дом № 32</t>
  </si>
  <si>
    <t>456012, Челябинская обл, Ашинский р-н, г. Аша, ул. Чеверевой, дом № 25Б</t>
  </si>
  <si>
    <t>0, Челябинская обл, Челябинская область, Сосновский Район, с. Большие Харлуши, строительный участок 17</t>
  </si>
  <si>
    <t>0, Челябинская обл, Установлено относительно ориентира, расположенного за пределами участка. Ориентир контора в д. Малиновка. Участок находится примерно в 1,93 км от ориентира по направлению на восток. Почтовый адрес : ориентир Челябинская область, р-н Сосновский. д. Малиновка</t>
  </si>
  <si>
    <t>0, Челябинская обл, Челябинская область, р-н Сосновский, п.Солнечный</t>
  </si>
  <si>
    <t>0, Челябинская обл, .Челябинская область, район Сосновский, деревня Ключи, квартал Южный, участок № 21</t>
  </si>
  <si>
    <t>Челябинская обл, Чебаркульский р-н, д. Сарафаново, ул. Лесная, участок № 54Ж</t>
  </si>
  <si>
    <t>0, Челябинская обл, Челябинская область, р-н Сосновский, примерно в 0,68 км по направлению на северо-восток от ориентира центр дер. Ключи и в 4,72 км по направлению на юго-запад от ориентира центр дер. Бухарино</t>
  </si>
  <si>
    <t>456510, Челябинская обл, Местоположение установлено относительно ориентира, расположенного за пределами участка. Ориентир жилой дом. Почтовый адрес ориентира:Российская Федерация, Челябинская область, муниципальный район Сосновский, сельское поселение Мирненское, деревня Бухарино, улица Дачная, земельный участок 3</t>
  </si>
  <si>
    <t>Челябинская обл,  Сосновский р-н, с.Кайгородово</t>
  </si>
  <si>
    <t>0, Челябинская обл, Местоположение установлено относительно ориентира, расположенного за пределами участка. Ориентир д.Ключи.Участок находится примерно в 2.5км, по направлению на северо-восток от ориентира. Почтовый адрес ориентира: Челябинская область, р-н Сосновский, д.Ключи</t>
  </si>
  <si>
    <t>456896, Челябинская обл, Аргаяшский р-н, д. Яраткулова, ул. Миасская, дом № 4, квартира 2</t>
  </si>
  <si>
    <t>0, Челябинская обл, Местоположение установлено относительно ориентира, расположенного за пределами участка.Ориентир центр д. Медиак.Участок находится примерно в 5, 3 км, по направлению на юго-восток от ориентира. Почтовый адрес ориентира: Челябинская область, р-н Сосновский.</t>
  </si>
  <si>
    <t>0, Челябинская обл, Челябинская область, г Кыштым, ул Перевалочная База, земельный участок 17</t>
  </si>
  <si>
    <t>0, Челябинская обл, Красноармейский район, село Миасское, улица Михаила Нуждина, № 7</t>
  </si>
  <si>
    <t>456660, Челябинская обл, Сосновский р-н, д. Шимаковка, строительный участок № 1153</t>
  </si>
  <si>
    <t>0, Челябинская обл, Российская Федерация, Челябинская область, Красноармейский район, Баландинское сельское поселение, Федоровка деревня, Дорожная улица, дом 1</t>
  </si>
  <si>
    <t>Челябинская обл, Саткинский р-н, г. Сатка, ул. Железнодорожная, участок № 2В</t>
  </si>
  <si>
    <t>456677, Челябинская обл, Красноармейский р-н, п. Баландино, ул.Короткая, 3</t>
  </si>
  <si>
    <t>0, Челябинская обл, Челябинская область, р-н Сосновский, д. Малиновка, ул. Школьная, участок № 8 А</t>
  </si>
  <si>
    <t>0, Челябинская обл, Челябинская обл., Сосновский р-н 680 м на юго-запад от п. Рощино, гараж № 159</t>
  </si>
  <si>
    <t>0, Челябинская обл, Красноармейский муниципальный район, Баландинское сельское поселение, деревня Круглое, улица Печерская, земельный участок 54</t>
  </si>
  <si>
    <t>456940, Челябинская обл, Кусинский р-н, п. Северный, ул. Центральная, дом № 11</t>
  </si>
  <si>
    <t>Челябинская обл, Саткинский р-н, рп. Межевой, в 180 м. по направлению на запад от дома №6А по ул. Шахтерской</t>
  </si>
  <si>
    <t>456000, Челябинская обл, Сосновский р-н, п. Полетаево, ул. Карпаты, Местоположение установлено относительно ориентира, расположенного в границах участка. Почтовый адрес ориентира: Челябинская область, р-н. Сосновский, п. Полетаево-1, микрорайон "Карпаты", участок 123</t>
  </si>
  <si>
    <t>0, Челябинская обл, Челябинская область, муниципальный район Красноармейский, сельское поселение Баландино, деревня Круглое, улица Печерская, земельный участок 53</t>
  </si>
  <si>
    <t>0, Челябинская обл, р-н Красноармейский, с Харино, Местоположение установлено относительно ориентира, расположенного за пределами участка. Ориентир: село. Участок находится примерно в 2330 м от ориентира по направлению на юго-запад</t>
  </si>
  <si>
    <t>456000, Челябинская обл, Сосновский район, участок находится примерно в 2,13 км по направлению на запад от ориентира электроподстанции с. Большие Харлуши</t>
  </si>
  <si>
    <t>0, Челябинская обл, Челябинская область, р-н Сосновский, примерно 3,27 км по направлению на юго-запад от д. Ключи, участок по генплану № 144</t>
  </si>
  <si>
    <t>456560, Челябинская обл, муниципальный район Еткульский,  сельское поселение Еткульское , село Еткуль, улица Селезянская, земельный участок 3 А</t>
  </si>
  <si>
    <t>0, Челябинская обл, Российская Федерация, Челябинская обл., Сосновский район, 680 м на юго-запад от п. Рощино, гараж № 267</t>
  </si>
  <si>
    <t>Челябинская обл, Чебаркульский р-н, д. Сарафаново, ул. Мира, дом № 6А</t>
  </si>
  <si>
    <t>0, Челябинская обл, Челябинская обл., Сосновский р-н, 700 м на северо-восток от пос. Прудный</t>
  </si>
  <si>
    <t>456510, Челябинская обл, Сосновский р-н, с. Долгодеревенское, ул. Вишнёвая, дом № 1</t>
  </si>
  <si>
    <t>456020, Челябинская обл, Ашинский р-н, г. Сим, ул. Курчатова, дом № 62</t>
  </si>
  <si>
    <t>Челябинская обл, г. Миасс, коллективный сад Самородок, участок 103</t>
  </si>
  <si>
    <t>0, Челябинская обл, каслинский р-н, в 1897 м на юго-запад от земельного участка с кадастровым номером  74:09:0909002:14</t>
  </si>
  <si>
    <t>0, Челябинская обл, село Миасское, ул.Солнечная, в 115 метрах на юг от здания №14Б</t>
  </si>
  <si>
    <t>0, Челябинская обл, Челябинская область, Аргаяшский район, ДСНТ Жаворонки, ул. Восходящая, уч. 18</t>
  </si>
  <si>
    <t>0, Челябинская обл, Местоположение установлено относительно ориентира, расположенного за пределами участка.Ориентир д. Харино.Участок находится примерно в 2520 м, по направлению на юго-запад от ориентира.Почтовый адрес ориентира:Челябинская область, р-н Красноармейский.</t>
  </si>
  <si>
    <t>Челябинская обл, Местоположение установлено относительно ориентира, расположенного за пределами участка. Ориентир жилой дом. Участок находится примерно в 240 м, по направлению на восток от ориентира. Почтовый адрес ориентира: Российская Федерация, Челябинская область, Ашинский муниципальный район, поселок Ук, улица Веселая, дом №21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</si>
  <si>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северо-западнее д. Казанцево.</t>
  </si>
  <si>
    <t>0, Челябинская обл, Челябинская область, Красноармейский район, д. Ильино, ул Ключевая, д. 33а</t>
  </si>
  <si>
    <t>0, Челябинская обл, Сосновский район, с.Кременкуль, район общественных-хозяйственных построек</t>
  </si>
  <si>
    <t>454018, Челябинская обл, г. Челябинск, ул. Тепличная, дом № 18</t>
  </si>
  <si>
    <t>456660, Челябинская обл, муниципальный район Сосновский, сельское поселение Кременкульское, деревня Малиновка, ул. Сосновская (жз Полет), земельный участок 16</t>
  </si>
  <si>
    <t>0, Челябинская обл, Челябинская обл., Красноармейский р-н, с. Харино, расположенный по направлению на юго-запад на расстоянии 1610м</t>
  </si>
  <si>
    <t>Челябинская обл, Чебаркульский р-н, с. Медведево, пер. Кривой, дом № 17</t>
  </si>
  <si>
    <t>0, Челябинская обл, Челябинская область, р-н Сосновский, д.Бутаки, участок № 147 по генплану</t>
  </si>
  <si>
    <t>0, Челябинская обл, Челябинская область, г. Копейск, с. Калачево, ул. Южная</t>
  </si>
  <si>
    <t>0, Челябинская обл, Челябинская область,  р-н Сосновский, п. Саргазы, ул.  Бульварная,  участок 62</t>
  </si>
  <si>
    <t>0, Челябинская обл, Челябинская Область, Сосновский Район, с. Большие Харлуши,ул Заречная,№59А</t>
  </si>
  <si>
    <t>456510, Челябинская обл, Сосновский р-н, д. Шигаево, ул. Ленина, дом № 54</t>
  </si>
  <si>
    <t>0, Челябинская обл, г.Копейск, 2800 м южнее пос.Заозерный</t>
  </si>
  <si>
    <t>Челябинская обл, р-н Верхнеуральский, рп Межозерный, ул.Молодежная, 5</t>
  </si>
  <si>
    <t>0, Челябинская обл, Челябинская обл, р-н Сосновский, д. Альмеева, Восточный микрорайон, участок 12</t>
  </si>
  <si>
    <t>456306, Челябинская обл, г. Миасс, ул. Куйбышева, дом № 32</t>
  </si>
  <si>
    <t>Челябинская обл, Ашинский р-н, г. Аша, Челябинская область, г. Аша, СНТ №7 "Березовая поляна", участок 88.</t>
  </si>
  <si>
    <t>456510, Челябинская обл, Российская Федерация, Челябинская область, муниципальный район Сосновский, сельское поселение Краснопольское , деревня Ключи, улица Абрикосовая, земельный участок 5</t>
  </si>
  <si>
    <t>0, Челябинская обл, Челябинская область,Чесменский район,примерно в 750 м по направлению на юг от ориентира п. Редутово</t>
  </si>
  <si>
    <t>456890, Челябинская обл, Аргаяшский р-н, п. Увильды, пер. Солнечный, дом № 2</t>
  </si>
  <si>
    <t>456513, Челябинская обл, Сосновский р-н, п. Рощино, гараж 153</t>
  </si>
  <si>
    <t>Челябинская обл, Саткинский р-н, рп. Межевой, в 140 метрах северо-западнее пятиэтажного жилого дома № 8а по ул. Шахтерской</t>
  </si>
  <si>
    <t>456870, Челябинская обл, г. Кыштым, ул. Дачная 2-я, дом № 40</t>
  </si>
  <si>
    <t>0, Челябинская обл, Россия, Челябинская обл., р-н Сосновский, с. Кременкуль, ул. Береговая, д. 3, кв .1</t>
  </si>
  <si>
    <t>0, Челябинская обл, Местоположение установлено относительно ориентира, расположенного в границах участка. Почтовый адрес ориентира: обл. Челябинская, г. Кыштым, ул. Урицкого, дом 27</t>
  </si>
  <si>
    <t>0, Челябинская обл, Российская Федерация, Челябинская область, муниципальный район Сосновский, сельское поселение Алишевское, село Туктубаево, земельный участок,  36А</t>
  </si>
  <si>
    <t>456660, Челябинская обл, местоположение установлено относительно ориентира, расположенного за пределами участка. Ориентир д. Ключи. Участок находится примерно в 2,5 км от ориентира по направлению на северо-восток от ориентира. Почтовый адрес ориентира: установлено относительно ориентира, расположенного за пределами участка. Ориентир д. Ключи. Участок находится примерно в 2,5 км от ориентира по направлению на северо-восток. Почтовый адрес ориентира: Челябинская обл., Сосновский район</t>
  </si>
  <si>
    <t>456660, Челябинская обл, местонахождение участка: Установлено относительно ориентира, расположенного за пределами участка. Ориентир д. Ключи. Участок находится примерно в 2,5 км от ориентира по направлению на северо-восток от ориентира. Почтовый адрес ориентира: Челябинская обл., Сосновский район;</t>
  </si>
  <si>
    <t>456905, Челябинская обл, Саткинский р-н, рп. Межевой, ул. Шахтерская, дом № 45</t>
  </si>
  <si>
    <t>0, Челябинская обл, Российская Федерация, Челябинская область, Сосновский район, 680 м на юго-запад от п. Рощино, гараж № 368.</t>
  </si>
  <si>
    <t>0, Челябинская обл, Карабашский городской округ, поселок Красный Камень, территория застройки №2, участок 6</t>
  </si>
  <si>
    <t>0, Челябинская обл, Российская Федерация, Челябинская обл., Сосновский район, с. Долгодеревенское, ГСК "Автомобилист", гараж № 207</t>
  </si>
  <si>
    <t>0, Челябинская обл, р-н Аргаяшский, п.Башакуль, пер. Школьный, д№2</t>
  </si>
  <si>
    <t>454000, Челябинская обл, г. Челябинск, пер. Индивидуальный, дом № 60-А</t>
  </si>
  <si>
    <t>0, Челябинская обл, Челябинская область, Сосновский Район, примерно в 2.61 км по направлению на восток от ориентира д.Ключи</t>
  </si>
  <si>
    <t>456517, Челябинская обл,  р-н Сосновский, с Большое Баландино, 1 км на северо- запад</t>
  </si>
  <si>
    <t>Челябинская обл, Ашинский р-н, г. Сим, бывший район аэродрома (бывший ГК "Полет"), блок №2, бокс №3</t>
  </si>
  <si>
    <t>0, Челябинская обл, Челябинская область, Сосновский район, примерно в 3,13 км по направлению на юго-запад от ориентира центр д. Ключи</t>
  </si>
  <si>
    <t>456660, Челябинская обл, Сосновский р-н, 700м на северо-восток от п.Прудный.</t>
  </si>
  <si>
    <t>Челябинская обл, Ашинский р-н, г. Сим, район бывшего аэродрома (Бывший ГК "Полет"), блок №2, бокс №18</t>
  </si>
  <si>
    <t>Челябинская обл, Ашинский р-н, г. Сим, район бывшего аэродрома, блок 2 гаражный бокс 13 (бывший ГК Полет)</t>
  </si>
  <si>
    <t>Челябинская обл, Ашинский р-н, г. Сим, район бывшего аэродрома (бывший ГК "Полет"), блок №2, бокс №2</t>
  </si>
  <si>
    <t>456510, Челябинская обл,  муниципальный район Сосновский, сельское поселение Саккуловское, территория СНТ Узункуль, улица 5-я, земельный участок 38</t>
  </si>
  <si>
    <t>457400, Челябинская обл, муниципальный район Аргаяшский, сельское поселение Кузнецкое, территория СТСН Солнечная поляна, улица Лесная, земельный участок 7</t>
  </si>
  <si>
    <t>456510, Челябинская обл,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 Сосновский район, крестьянское хозяйство Набокина Е.Н.</t>
  </si>
  <si>
    <t>456446, Челябинская обл, г. Чебаркуль, ул. Миасская, дом № 11</t>
  </si>
  <si>
    <t>0, Челябинская обл, Российская Федерация, Челябинска область, Сосновский Район, участок находится примерно в 2 км по направлению на восток от д. Ключи</t>
  </si>
  <si>
    <t>Челябинская обл, Саткинский р-н, в 700 метрах западнее д.Алексеевка</t>
  </si>
  <si>
    <t>0, Челябинская обл, Челябинская область, Красноармейский район, на поле №100 правее дер.Круглое, северной стороны, граничащий с д. Круглое</t>
  </si>
  <si>
    <t>0, Челябинская обл, Красноармейский муниципальный район, сельское поселение Озерное, поселок Петровский, ул. Инженерная, зу 11</t>
  </si>
  <si>
    <t>456896, Челябинская обл, Аргаяшский р-н, д. Биккулова, ул. Новая, дом № 25</t>
  </si>
  <si>
    <t>456872, Челябинская обл, г. Кыштым, ул. Республики, дом № 98</t>
  </si>
  <si>
    <t>0, Челябинская обл, Челябинская область, Сосновский р-н, д. Заварухино, ул. Лесная, участок  б/н</t>
  </si>
  <si>
    <t>0, Челябинская обл, Челябинская область, Сосновский район, п. Красное поле, участок по генплану 145-1</t>
  </si>
  <si>
    <t>0, Челябинская обл, 457020 р-н Пластовский г. Пласт, пер.Рассыпной, дом 10</t>
  </si>
  <si>
    <t>456320, Челябинская обл, г. Миасс, п. Северные Печи, ул. Третниковая, дом № 5А</t>
  </si>
  <si>
    <t>0, Челябинская обл, Сосновский р-он, п.Полетаево,ул.Ленина</t>
  </si>
  <si>
    <t>0, Челябинская обл, Красноармейский район, п.Петровский, ул.Промышленная, №2</t>
  </si>
  <si>
    <t>456660, Челябинская обл, р-н Сосновский, жилая застройка з-да Колющенко д. Малиновка, кв-л 5, участок № 40</t>
  </si>
  <si>
    <t>454018, Челябинская обл, г. Челябинск, ул. Бехтерева, дом № 37</t>
  </si>
  <si>
    <t>Челябинская обл, Ашинский р-н, г. Аша, СНТ 7 Берёзовая поляна, участок 475</t>
  </si>
  <si>
    <t>0, Челябинская обл, Российская Федерация, Челябинская область, муниципальный район Сосновский, сельское поселение Долгодеревенское, село Долгодеревенское, северный микрорайон</t>
  </si>
  <si>
    <t>454000, Челябинская обл, Город Челябинск, р-н Калининский, СНТ Любитель 2, проезд 11, участок 238</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</si>
  <si>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t>
  </si>
  <si>
    <t>0, Челябинская обл, Челябинская область, р-н Сосновский, п. Южно-Челябинский Прииск</t>
  </si>
  <si>
    <t>Челябинская обл, г. Миасс, п. Тургояк, ул. Сосновая, участок № 1Г</t>
  </si>
  <si>
    <t>0, Челябинская обл, муниципальный район Аргаяшский, сельское поселение Кузнецкое, территория СТСН Солнечная поляна, улица Лесная, земельный участок 9</t>
  </si>
  <si>
    <t>0, Челябинская обл, Челябинская обл., Сосновский р-н, д. Бухарино, ул. Дачная, 3, земельный участок 17</t>
  </si>
  <si>
    <t>456660,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250 м, по направлению на север от ориентира. Почтовый адрес ориентира: Челябинская обл., р-н Сосновский, п. Солнечный.</t>
  </si>
  <si>
    <t>456830, Челябинская обл, Каслинский р-н, г. Касли, ул. Карла Маркса, дом № 82</t>
  </si>
  <si>
    <t>0, Челябинская обл, Челябинская область,сосновский район, Деревня Полетаево-2, участок 174</t>
  </si>
  <si>
    <t>0, Челябинская обл, Челябинская область, Сосновский район, СНТ Малиновка, 14 квартал, участок 469</t>
  </si>
  <si>
    <t>0, Челябинская обл, Российская Федерация, Челябинская область, район Сосновский 700 м на северо-восток от пос. Прудный</t>
  </si>
  <si>
    <t>0, Челябинская обл, муниципальный район Сосновский, сельское поселение Кременкульское, деревня Малиновка, ул. Радужная (жз Мясокомбинат), дом 3</t>
  </si>
  <si>
    <t>0, Челябинская обл, Челябинская область, р-н Сосновский, ДСНТ "Березка-1", улица 2, участок 3</t>
  </si>
  <si>
    <t>0, Челябинская обл, Челябинская область, р-н Сосновский, д. Ключевка, строительный участок №31</t>
  </si>
  <si>
    <t>Челябинская обл, Ашинский р-н, г. Сим, ул. Курчатова, участок находится примерно в 67 м по направлению на северо-запад от дома №130.</t>
  </si>
  <si>
    <t>456509, Челябинская обл, Сосновский р-н, 160 м на юг от ориентира д. Малиновка</t>
  </si>
  <si>
    <t>0, Челябинская обл, Челябинская область, Сосновский район, установлено относительно ориентира, расположенного за пределами участка. Ориентир с. Кременкуль. Участок находится примерно в 4,5 км по направлению на юг от ориентира</t>
  </si>
  <si>
    <t>Челябинская обл, Челябинская область, Сосновский р-н, 680 м на юго-запад от п. Рощино, гараж № 1021</t>
  </si>
  <si>
    <t>0, Челябинская обл, Российская Федерация, Челябинская область, Кунашакский район</t>
  </si>
  <si>
    <t>0, Челябинская обл, Российская Федерация, Челябинская область, Аргаяшский муниципальный  район, сельское поселение Байрамгуловоское, деревня Мавлютова, улица Зеленая, земельный участок 13 а</t>
  </si>
  <si>
    <t>Челябинская обл, Кизильский р-н п. Александровский ул. Центрральная , в 20 м от дома №2\2 на восток</t>
  </si>
  <si>
    <t>0, Челябинская обл, Сосновский район поселок Солнечный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</si>
  <si>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Акбашева, ул. Березовая, д. 9.</t>
  </si>
  <si>
    <t>0, Челябинская обл, Российская Федерация, Челябинская область, муниципальный район Сосновский, сельское поселение Кременкульское, деревня Осиновка, территория жилая застройка СИЖ, улица Клеверная, участок 38</t>
  </si>
  <si>
    <t>456889, Челябинская обл, Аргаяшский р-н, д. Ишалино, дом № 40Б, ул. Новая</t>
  </si>
  <si>
    <t>456121, Челябинская обл, Катав-Ивановский р-н, г. Юрюзань, ул. Механическая, дом № 47</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</si>
  <si>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Черноморская, з/у 9</t>
  </si>
  <si>
    <t>0, Челябинская обл, Челябинская область, Сосновский район,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</si>
  <si>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Челябинская обл, Саткинский р-н, п. Зюраткуль, ул. Главная, участок № 38А</t>
  </si>
  <si>
    <t>456840, Челябинская обл, Каслинский р-н, с. Тюбук, ул. Свободы, дом № 1, Тюбукское сельское поселение</t>
  </si>
  <si>
    <t>0, Челябинская обл, Челябинская область, Сосновский район, п. Томинский, Восточная часть ,участок 82</t>
  </si>
  <si>
    <t>Челябинская обл,  Район Агаповский, Поселок Желтинский, Улица Московская, земельный участок 7/1</t>
  </si>
  <si>
    <t>454053, Челябинская обл, городской округ Верхнеуфалейский, г. Верхний Уфалей, поселок Октябрьский, ул. Мичурина,  земельный участок 1 Б</t>
  </si>
  <si>
    <t>0, Челябинская обл, Российская Федерация , Челябинская область, муниципальный район Красноармейский, сельское поселение Лазурненское ,поселок Лазурный, ул Первомайская, земельный участок 21/59</t>
  </si>
  <si>
    <t>0, Челябинская обл, Российская Федерация, Челябинская область, р-н. Аргаяшский, д. Айбатова, ул. 8 Марта, д. 4</t>
  </si>
  <si>
    <t>456000, Челябинская обл, Красноармейский р-н, д. Круглое, ул.Синарская, земельный участок 9</t>
  </si>
  <si>
    <t>0, Челябинская обл, Российская Федерация, Челябинская область,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Е.Н.</t>
  </si>
  <si>
    <t>0, Челябинская обл, Установлено относительно ориентира, расположенного в границах участка. Почтовый адрес ориентира: Челябинская область, р-н Сосновский, п Вавиловец,  ул Школьная, д 288А</t>
  </si>
  <si>
    <t>457400, Челябинская обл, район, территория СК Миассовое, улица Набережная, земельный участок 8А</t>
  </si>
  <si>
    <t>0, Челябинская обл, Челябинская область, р-н. Аргаяшский, дп. Аргазинский, ул. Центральная</t>
  </si>
  <si>
    <t>457220, Челябинская обл, Чесменский р-н, с. Чесма, ул. Мельничная, дом № 50, примерно в 35 м. на восток от ориентира, в кадастровом квартале 74:24:0205098</t>
  </si>
  <si>
    <t>Челябинская обл, г. Златоуст, ул. 8-го Марта, земельный участок 116</t>
  </si>
  <si>
    <t>456800, Челябинская обл, г. Верхний Уфалей, ул. Бабикова, 127, гараж 17</t>
  </si>
  <si>
    <t>Челябинская обл, г. Златоуст, ул. 8-го Марта,  земельный участок 116А</t>
  </si>
  <si>
    <t>0, Челябинская обл, Челябинская область, р-н Сосновский, примерно 3,13 км по направлению на юго-запад от д. Ключи, участок по генплану №146</t>
  </si>
  <si>
    <t>456888, Челябинская обл, Аргаяшский р-н, п. Кировский, ул. Парковая, дом № 16</t>
  </si>
  <si>
    <t>0, Челябинская обл, Российская Федерация, Челябинская обл., Сосновский р-н, п. Солнечный</t>
  </si>
  <si>
    <t>0, Челябинская обл, муниципальный район Сосновский, сельское поселение Рощинское, поселок Рощино, улица Зеленая, дом 6.</t>
  </si>
  <si>
    <t>0, Челябинская обл, г. Верхний Уфалей, сад Ромашка, участок 56</t>
  </si>
  <si>
    <t>456888, Челябинская обл, Аргаяшский р-н, п. Кировский, ул. Парковая, дом № 7</t>
  </si>
  <si>
    <t>0, Челябинская обл, г. Златоуст, п. Айский, юго-восточнее д. № 20б(3)</t>
  </si>
  <si>
    <t>456513, Челябинская обл, Челябинская область, р-н Сосновский, 680 метров на юго-запад от поселка Рощино, гараж №64Б</t>
  </si>
  <si>
    <t>0, Челябинская обл, Местоположение установленно относительно ориентира, расположенного за пределами участка. Ориентир д. Кайгородова. Участок находится примерно в 3.02 км по направлению на северо-восток от ориентира. Почтовый адрес ориентира: Челябинская облость, р-н Сосновский, с. Кайгородово.</t>
  </si>
  <si>
    <t>0, Челябинская обл, Челябинская область, р-н Сосновский, п. Осиновка, № 838 по генеральному плану 346.24-0-ГП-1</t>
  </si>
  <si>
    <t>0, Челябинская обл, Город Пласт, улица Губина, д 1а</t>
  </si>
  <si>
    <t>456550, Челябинская обл, р-н Коркинский, г Коркино, ул 30 лет ВЛКСМ, д 19, пом34</t>
  </si>
  <si>
    <t>Челябинская обл, Агаповский район, п.Буранный, ул.Юбилейная, участок № 1 В</t>
  </si>
  <si>
    <t>456510, Челябинская обл,  Сосновский район</t>
  </si>
  <si>
    <t>456501, Челябинская обл, муниципальный район Сосновский, сельское поселение Кременкульское, село Кременкуль, ул. Уральская, дом 22.</t>
  </si>
  <si>
    <t>0, Челябинская обл, Сосновский р-н, п. Саргазы, ул. Ленина</t>
  </si>
  <si>
    <t>0, Челябинская обл, Красноармейский район, поселок Баландино, улица Виноградная 4</t>
  </si>
  <si>
    <t>456510, Челябинская обл, установлено относительно ориентира, расположенного в границах участка. Почтовый адрес ориентира: Челябинская область, р-н Сосновский, с Кременкуль, сад Заречный, уч 854</t>
  </si>
  <si>
    <t>0, Челябинская обл, Российская Федерация, Челябинская область, муниципальный район Аргаяшский, сельское поселение Акбашевское, деревня Малая Усманова, улица Озерная, дом 1И</t>
  </si>
  <si>
    <t>0, Челябинская обл, Красноармейский район, с.Миасское, ул.Вишневая, №24</t>
  </si>
  <si>
    <t>0, Челябинская обл, Челябинская обл, р-он Сосновский. д Полетаево 2-е, по генплану позиция № 16</t>
  </si>
  <si>
    <t>0, Челябинская обл, Российская Федерация, Челябинская область, муниципальный район Красноармейский, сельское поселение Козыревское, поселок Мирный, улица Юбилейная, земельный участок 22</t>
  </si>
  <si>
    <t>0, Челябинская обл, Область Челябинская, Город Миасс, Улица Чернореченская, 232А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</si>
  <si>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муниципальный район Увельский, сельское поселение Хомутининское, село Хомутинино, улица Лесная, земельный участок 70/2</t>
  </si>
  <si>
    <t>457400, Челябинская обл, Аргаяшский район, деревня Аракаева, примерно 55 метров по направлению на запад от дома №9 расположенный по ул.Озерная</t>
  </si>
  <si>
    <t>0, Челябинская обл, Российская Федерация, , Челябинская обл, Сосновский район, п Новый Кременкуль, ул Солнечная, участок 101/102</t>
  </si>
  <si>
    <t>0, Челябинская обл, Челябинская область, г. Сатка ГК СТРЕЛА гараж номер 171</t>
  </si>
  <si>
    <t>456883, Челябинская обл, Аргаяшский р-н, д. Дербишева, ул. Сабантуя, дом № 49</t>
  </si>
  <si>
    <t>0, Челябинская обл, Чебаркульский р-н</t>
  </si>
  <si>
    <t>456510, Челябинская обл, район Сосновский 700 м на северо- восток от пос.Прудный</t>
  </si>
  <si>
    <t>0, Челябинская обл, Российская Федерация, Челябинская область, р-н Сосновский, п. Трубный, участок № 584 западная окраина</t>
  </si>
  <si>
    <t>456555, Челябинская обл, Коркинский р-н, г. Коркино, пер. Рябиновый, дом № 13</t>
  </si>
  <si>
    <t>0, Челябинская обл, Российская Федерация, Челябинская область, Сосновский муниципальный район, сельское поселение Кременкульское, деревня Малиновка, микрорайон Лесной остров, переулок Энтузиастов, земельный участок 2А</t>
  </si>
  <si>
    <t>0, Челябинская обл, Челябинская область, Сосновский район, п.Солнечный.</t>
  </si>
  <si>
    <t>0, Челябинская обл, Российская Федерация, Челябинская обл.,Каслинский р-н., с.Клепалово, ул.Береговая, земельный участок 50</t>
  </si>
  <si>
    <t>0, Челябинская обл, Российская Федерация, Челябинская область, городской округ Кыштымский, город Кыштым, улица Калинина, земельный участок 107</t>
  </si>
  <si>
    <t>456105, Челябинская обл, Катав-Ивановский р-н, с. Аратское, ул. Российская, дом № 54</t>
  </si>
  <si>
    <t>456971, Челябинская обл, Нязепетровский р-н, г. Нязепетровск, ул. Кооперативная, дом № 3А</t>
  </si>
  <si>
    <t>0, Челябинская обл, Сосновский район с. Кайгородова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</si>
  <si>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снт. "Курчатовец", кв-л 60.</t>
  </si>
  <si>
    <t>0, Челябинская обл, Челябинская область, Красноармейский муниципальный район, Баландинское сельское поселение, деревня Круглое, улица Владимирская, з/у 29</t>
  </si>
  <si>
    <t>456895, Челябинская обл, Аргаяшский р-н, д. Акбашева, ул. Матросова, дом № 10</t>
  </si>
  <si>
    <t>0, Челябинская обл, Российская Федерация, Челябинская область, Месторасположение установлено относительно ориентира, расположенного за пределами участка. Ориентир центр с. Кайгородово. Участок находится примерно в 2.84 км , по направлению на северо-восток от ориентира. Почтовый адрес ориентира: Челябинская область, р-н. Сосновский</t>
  </si>
  <si>
    <t>0, Челябинская обл, Челябинская обл. Красноармейский район. поселок Мирный ул. Юбилейная 4</t>
  </si>
  <si>
    <t>0, Челябинская обл, 456507, Российская Федерация, Челябинская область, Сосновский муниципальный район, Вознесенское сельское поселение, поселок Полевой, улица Антона Столярова, земельный участок 17</t>
  </si>
  <si>
    <t>456530, Челябинская обл, Сосновский р-н, п. Есаульский, ул. Октябрьская, дом № 27А</t>
  </si>
  <si>
    <t>0, Челябинская обл, Российская Федерация, Челябинская область, муниципальный район Сосновский, сельское поселение Долгодеревенское, деревня Ключевка, переулок Северный, земельный участок 3.</t>
  </si>
  <si>
    <t>0, Челябинская обл, Челябинская область, Сосновский район, деревня Медиак, участок №121</t>
  </si>
  <si>
    <t>456518, Челябинская обл, 456518, обл. Челябинская, р-н. Сосновский, д. Киржакуль, ул. Труда, уч 1б, земельный участок 1Б.</t>
  </si>
  <si>
    <t>0, Челябинская обл, Россия, Челябинская область, р-н Красноармейский, п. Баландино, ул. Добрая №12</t>
  </si>
  <si>
    <t>456008, Челябинская обл, Ашинский р-н, г. Миньяр, ул. Жданова, дом № 17</t>
  </si>
  <si>
    <t>0, Челябинская обл, Челябинская область, р-н Аргаяшский, д Дербишева, ул Дружбы, д 60</t>
  </si>
  <si>
    <t>0, Челябинская обл, Челябинская обл, р-н Сосновский, п Смолино ж/д станция, уч 815А, по генплану</t>
  </si>
  <si>
    <t>Челябинская обл, Сосновский р-н, дом № 2, Участок по генплану 165, д. Бутаки, пер. Сосновый</t>
  </si>
  <si>
    <t>Челябинская обл, Карталинский р-н., г. Карталы, территория Локомотив сад, земельный участок 247</t>
  </si>
  <si>
    <t>Челябинская обл, Катав-Ивановский р-н, г. Катав-Ивановск, ул. Спортивная, ГСК Прибрежный, блок №10 гараж №259</t>
  </si>
  <si>
    <t>0, Челябинская обл, район Сосновский, примерно в 1,34 км по направлению на юго-запад от ориентира центр СНТ Мысы, примерно в 2,71 км по направлению на северо-запад от ориентира центр п. Северный</t>
  </si>
  <si>
    <t>456302, Челябинская обл, г. Миасс, ул. Демидова, дом № 33</t>
  </si>
  <si>
    <t>456662, Челябинская обл, Красноармейский р-н, п. Березово, ул. Южная, дом № 18</t>
  </si>
  <si>
    <t>456881, Челябинская обл, Аргаяшский р-н, с. Аргаяш, ул. Интернациональная, дом № 47</t>
  </si>
  <si>
    <t>456653, Челябинская обл, г. Копейск, Местоположение установлено относительно ориентира, расположенного за пределами участка.Ориентир п.Луговой.Участок находится примерно в 7700 м, по направлению на северо-запад от ориентира. Почтовый адрес ориентира: Челябинская область, р-н. Красноармейский, п. Луговой</t>
  </si>
  <si>
    <t>456674, Челябинская обл, Красноармейский р-н, д. Круглое, д. Круглое, ул.Константиновская, д.17</t>
  </si>
  <si>
    <t>0, Челябинская обл, Российская Федерация, Челябинская область, р Сосновский, установлено относительно ориентира, расположенного за пределами участка Ориентир п Прудный Участок находится примерно в 1,8 км от ориентира по направлению на северо-запад</t>
  </si>
  <si>
    <t>0, Челябинская обл, Челябинская область, р-н Аргаяшский, д Акбашева, ул Березовая, д №17</t>
  </si>
  <si>
    <t>0, Челябинская обл, Сосновский район, примерно в 2.61 км по направлению на восток от ориентира д. Ключи</t>
  </si>
  <si>
    <t>0, Челябинская обл, Российская Федерация, Челябинская область, муниципальный район Сосновский, сельское поселение Кременкульское, деревня Осиновка, территория жилая застройка СИЖ, улица Семейная, земельный участок 8</t>
  </si>
  <si>
    <t>0, Челябинская обл, Челябинская область, р-н Сосновский, п. Есаульский, ул. Октябрьская, д. 74</t>
  </si>
  <si>
    <t>456110, Челябинская обл, Катав-Ивановский р-н, г. Катав-Ивановск, ул. Ленина, дом № 12Б</t>
  </si>
  <si>
    <t>0, Челябинская обл, Челябинская область,район Сосновский,примерно в 1,39 км по направлению на юго-запад от центра СНТ Мысы</t>
  </si>
  <si>
    <t>456888, Челябинская обл, Аргаяшский р-н, п. Кировский, ул. Солнечная, дом № 55</t>
  </si>
  <si>
    <t>0, Челябинская обл, район Кунашакский, село Сары, улица Молодежная, дом 2/1</t>
  </si>
  <si>
    <t>0, Челябинская обл, Российская Федерация, Челябинская область, район Сосновский, деревня Ключи, Западный планировочный район</t>
  </si>
  <si>
    <t>Челябинская обл, Саткинский р-н, г. Сатка, ГСК Строитель-2, гараж 11</t>
  </si>
  <si>
    <t>456110, Челябинская обл, Катав-Ивановский р-н, г. Катав-Ивановск, территория ГСК Майский, участок 29</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</si>
  <si>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район Сосновский.</t>
  </si>
  <si>
    <t>0, Челябинская обл, Российская Федерация, Челябинская обл., Сосновский р-н, примерно 3,13 км по направлению на юго-запад от ориентира центра д. Ключи</t>
  </si>
  <si>
    <t>456404, Челябинская обл, Чебаркульский р-н, п. Тимирязевский, ул. Чайковского, дом № 12М</t>
  </si>
  <si>
    <t>457358, Челябинская обл, г. Карталы, ул. Братьев Кашириных, д. 14-А, нежилое помещение №2</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</si>
  <si>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Дачная, земельный участок 6.</t>
  </si>
  <si>
    <t>456510, Челябинская обл, Сосновский р-н, д. Ключи, ул. Индивидуальная, дом № 10А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</si>
  <si>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Саргазы, ул. Бульварная</t>
  </si>
  <si>
    <t>0, Челябинская обл, Российская Федерация Челябинская область, Сосновский район, на юго-запад от п. Рощино, гараж № 87</t>
  </si>
  <si>
    <t>0, Челябинская обл, Челябинская область, Красноармейский р-он,  в 200 метрах северо-западнее п Лазурный с северной стороны коллективного сада</t>
  </si>
  <si>
    <t>0, Челябинская обл, Местоположение установлено относительно ориентира, расположенного за пределами участка. Ориентир д. Полетаево-2. Участок находится примерно в 1040 м, по направлению на северо-запад от ориентира. Почтовый адрес ориентира: Челябинская область, р-н Сосновский, д. Полетаево-2, уч. 172.</t>
  </si>
  <si>
    <t>456382, Челябинская обл, г. Миасс, с. Сыростан, ул. Степана Разина, дом № 1</t>
  </si>
  <si>
    <t>0, Челябинская обл, Пластовский район, город Пласт, пл. Черняховского, дом 18</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</si>
  <si>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Акварельная, земельный участок 5А</t>
  </si>
  <si>
    <t>Челябинская обл, г. Миасс, ул. Ватутина, дом № 8А</t>
  </si>
  <si>
    <t>0, Челябинская обл, Красноармейский район, с.Миасское, ул.Сельская, №76</t>
  </si>
  <si>
    <t>456395, Челябинская обл, г. Миасс, с. Новоандреевка, ул. Макурина, дом № 245а</t>
  </si>
  <si>
    <t>0, Челябинская обл, Челябинская область, Сосновский район, СНТ Курчатовец, квартал 73, участок 16</t>
  </si>
  <si>
    <t>0, Челябинская обл, Российская Федерация, Челябинская область, село Долгодеревенское, поз. №89 согласно генплану ЛПУ</t>
  </si>
  <si>
    <t>0, Челябинская обл, Челябинская область, Сосновский р-н, примерно в 3300 м по направлению на северо-запад от п. Касарги, участок 39</t>
  </si>
  <si>
    <t>456384, Челябинская обл, г. Миасс, п. Архангельское, ул. Восточная, дом № 13</t>
  </si>
  <si>
    <t>0, Челябинская обл, Местоположение установлено относительно ориентира ,расположенного в границах участка. Почтовый адрес ориентира:Челябинская область, г. Коркино, ул. Крупской,75.</t>
  </si>
  <si>
    <t>456480, Челябинская обл, Уйский р-н, с. Нижнеусцелемово, ул. Ленина, дом № 6</t>
  </si>
  <si>
    <t>456924, Челябинская обл, Саткинский р-н, д. Старая Пристань, ул. Полевая, дом № 10</t>
  </si>
  <si>
    <t>Челябинская обл, Чебаркульский р-н, п. Тимирязевский, ул. Бульварная, 9В.</t>
  </si>
  <si>
    <t>456510, Челябинская обл, Местоположение установлено относительно ориентира, расположенного за пределами участка. Ориентир село. Участок находится примерно в 2330 м от ориентира по направлению на юго-запад. Почтовый адрес ориентира: Челябинская область, р-н Красноармейский, с Харино</t>
  </si>
  <si>
    <t>0, Челябинская обл, Челябинская обл., Сосновский р-н, д. Моховички, ул. Лесная, д. 60, кв. 2</t>
  </si>
  <si>
    <t>0, Челябинская обл, Местоположение установлено относительно ориентира,расположенного за пределами участка. Ориентир центр с. Кайгородово. Участок находится примерно в 2.84 км, по направлению на северо-восток от ориентира:Челябинская область, р-н Сосновский</t>
  </si>
  <si>
    <t>Челябинская обл, муниципальный район Агаповский, сельское поселение Желтинское, поселок Желтинский</t>
  </si>
  <si>
    <t>456010, Челябинская обл, Ашинский р-н, г. Аша, ГСК Горка, гараж 7</t>
  </si>
  <si>
    <t>0, Челябинская обл, Челябинская обл, р-н Аргаяшский, д Аязгулова, ул Центральная, д 31</t>
  </si>
  <si>
    <t>456660, Челябинская обл, Красноармейский район, автомобильная дорога Вахрушево города Копейска Долгодеревенское, участок Вахрушево-Сагаусты</t>
  </si>
  <si>
    <t>Челябинская обл,  Агаповский район, п Желтинский, ул Полевая, участок 5А</t>
  </si>
  <si>
    <t>0, Челябинская обл, Челябинская область, р-н Аргаяшский, с/с Кузнецкий, с. Кузнецкое, ул. Октябрьская, д. 89</t>
  </si>
  <si>
    <t>456408, Челябинская обл, Чебаркульский р-н, п. Тактыбай, ул. Лесная, дом № 9</t>
  </si>
  <si>
    <t>456010, Челябинская обл, Ашинский р-н, г. Аша, ГК Горка, бокс 119</t>
  </si>
  <si>
    <t>0, Челябинская обл, р-н Кунашакский, д.Султаново, ул.Нагорная, 18 "а"</t>
  </si>
  <si>
    <t>456441, Челябинская обл, г. Чебаркуль, мкр. Южный, ул. Летняя, дом 12</t>
  </si>
  <si>
    <t>456660, Челябинская обл, муниципальный район Красноармейский, сельское поселение Баландинское, деревня Круглое, улица Синарская, земельный участок 13</t>
  </si>
  <si>
    <t>Челябинская обл, Чебаркульский р-н, д. Верхние Караси, тер. Дачный поселок Непряхинское поместье, участок № 46</t>
  </si>
  <si>
    <t>454000, Челябинская обл, г. Челябинск, ул. Монакова, 4, нежилое помещение №2</t>
  </si>
  <si>
    <t>456622, Челябинская обл, г. Копейск, пер. Кузнечный, участок № 2</t>
  </si>
  <si>
    <t>0, Челябинская обл, Челябинская область, Сосновский р-н, д Осиновка, по г п ЗАО СПФ "СИЖ"</t>
  </si>
  <si>
    <t>0, Челябинская обл, Челябинская обл., район Каслинский, д.Григорьевка, ул. Радужная, №5</t>
  </si>
  <si>
    <t>456688, Челябинская обл, Красноармейский р-н, с. Харино, расположенный по направлению на юго-запад на расстоянии 1610 м</t>
  </si>
  <si>
    <t>Челябинская обл, г. Миасс, ул. Полярная, дом № 2</t>
  </si>
  <si>
    <t>0, Челябинская обл, Челябинская область, Аргашский район, поселок Кировский, улица Салавата Юлаева, дом №1</t>
  </si>
  <si>
    <t>0, Челябинская обл, Местоположение установлено относительно ориентира, расположенного в границах участка. Ориентир жилой дом. Почтовый адрес ориентира: Челябинская область, р-н Сосновский, д. Заварухино, ул. Логовая-1</t>
  </si>
  <si>
    <t>Челябинская обл, Ашинский р-н, г. Аша, СНТ 7 Березовая поляна, участок 386</t>
  </si>
  <si>
    <t>456920, Челябинская обл, Саткинский р-н, рп. Сулея, ул. Уральская, дом № 6</t>
  </si>
  <si>
    <t>0, Челябинская обл, установлено относительно ориентира, расположенного в границах участка. Ориентир садовый дом. Почтовый адрес ориентира: Челябинская область, Сосновский р-н, снт "Курчатовец", кв-л 17, участок 6</t>
  </si>
  <si>
    <t>456830, Челябинская обл, Каслинский р-н, д. Аллаки, ул. Октябрьская, дом № 3, квартира 2</t>
  </si>
  <si>
    <t>456043, Челябинская обл, г. Усть-Катав, ул. Братьев Вишняковых, дом № 6</t>
  </si>
  <si>
    <t>456518, Челябинская обл, Сосновский р-н, д. Чишма, ул. Гагарина, дом № 1А</t>
  </si>
  <si>
    <t>Челябинская обл, Район Брединский, Поселок Бреды, Улица Промкомбинатовская, уч. 37В</t>
  </si>
  <si>
    <t>0, Челябинская обл, Челябинская область, Сосновский район, поселок Солнечный , участок находится примерно в 580 м, по направлению на север от ориентпра</t>
  </si>
  <si>
    <t>Челябинская обл, Кизильский район, поселок Первомайка, в 70 метрах от нежилого здания расположенного по ул Первомайская, дом 15</t>
  </si>
  <si>
    <t>0, Челябинская обл, Челябинская обл, Сосновский р-н, д. Ключи, Западный планировочный район</t>
  </si>
  <si>
    <t>456784, Челябинская обл, г. Озерск, ул. Колыванова, дом № 38</t>
  </si>
  <si>
    <t>456000, Челябинская обл, Челябинская область, Еткульский р-н, с.п.Белоусовское, с.Белоусово, ул.Береговая , земельный участок 2В</t>
  </si>
  <si>
    <t>456901, Челябинская обл, Саткинский р-н, г. Бакал, ул. Набережная, дом № 33</t>
  </si>
  <si>
    <t>0, Челябинская обл, Местоположение установлено относительно ориентира, расположенного за пределами участка.Ориентир центр п. Прудный.Участок находится примерно в 610м, по направлению на юго-запад от ориентира. Почтовый адрес ориентира: Челябинская область, р-н Сосновский, п Прудный.</t>
  </si>
  <si>
    <t>Челябинская обл, 457040, Челябинская область, городской  округ Южноуральский, г. Южноуральск., улица Дорожная, земельный участок 4 Б</t>
  </si>
  <si>
    <t>Челябинская обл, Катав-Ивановский р-н, г. Катав-Ивановск, ул. Молодежная,  2А, гараж №36</t>
  </si>
  <si>
    <t>0, Челябинская обл, р-н Сосновский, д.Большое Таскино, ул.Саляма Галимова, д.49</t>
  </si>
  <si>
    <t>0, Челябинская обл, Челябинская область, Сосновский р-н, СНТ "Березка-1", ул. 3, участок 48</t>
  </si>
  <si>
    <t>Челябинская обл, Чебаркульский р-н, тер. дачный поселок "Непряхинское поместье".</t>
  </si>
  <si>
    <t>Челябинская обл, Ашинский р-н, г. Сим, территория ГК Полет , строение №6, гаражный бокс №21</t>
  </si>
  <si>
    <t>456518, Челябинская обл, Сосновский р-н, д. Казанцево, ул. Береговая, дом № 53, Челябинская область, р-н Сосновский, д. Казанцево, ул. Береговая, д. 53</t>
  </si>
  <si>
    <t>Челябинская обл, Чебаркульский р-н, от д. Верхние Караси на юго-запад 1,5 км, от п. Кумысный на северо-запад 4,8 км, участок No20</t>
  </si>
  <si>
    <t>0, Челябинская обл, Красноармейский район, село Миасское,  ул. Сельская, 35</t>
  </si>
  <si>
    <t>456888, Челябинская обл, Аргаяшский р-н, п. Кировский, ул. Солнечная, дом № 30</t>
  </si>
  <si>
    <t>0, Челябинская обл, Российская Федерация, Челябинская область, с. Кайгородово, примерно в 3,17 км по направлению на северо-восток от ориентира</t>
  </si>
  <si>
    <t>0, Челябинская обл, Челябинская область, Сосновский район. с. Кайгородово</t>
  </si>
  <si>
    <t>0, Челябинская обл, Челябинская область, Кунашакский р-н, с Сары</t>
  </si>
  <si>
    <t>Челябинская обл, Ашинский р-н, г. Аша, ул. Толстого, участок № 61</t>
  </si>
  <si>
    <t>Челябинская обл, Чебаркульский р-н, д. Верхние Караси, тер. Дачный поселок Непряхинское поместье, участок 5</t>
  </si>
  <si>
    <t>0, Челябинская обл, Муниципальный район Красноармейский, сельское поселение Озерное, поселок Петровский, ул. Инженерная, зу 12</t>
  </si>
  <si>
    <t>456870, Челябинская обл, г. Кыштым, ул. Урицкого, дом № 29</t>
  </si>
  <si>
    <t>456120, Челябинская обл, Катав-Ивановский р-н, г. Юрюзань, ул. Кричная 2-я, дом № 2</t>
  </si>
  <si>
    <t>456518, Челябинская обл, Сосновский р-н, д. Ключи, ул. Таежная, дом № 5</t>
  </si>
  <si>
    <t>0, Челябинская обл, Россия, Челябинская обл., Сосновский район, д. Шимаковка, участок №2-24</t>
  </si>
  <si>
    <t>456940, Челябинская обл, Кусинский р-н, г. Куса, ул. Индустриальная, дом № 44А</t>
  </si>
  <si>
    <t>0, Челябинская обл, Кунашакский р-н, с. Большой Куяш, ул. Ленина</t>
  </si>
  <si>
    <t>456677, Челябинская обл, Красноармейский р-н, п. Береговой, ул. Образцовая, дом № 11а</t>
  </si>
  <si>
    <t>0, Челябинская обл, Сосновский р-н, с Большое Баландино, 1 км на северо-запад</t>
  </si>
  <si>
    <t>0, Челябинская обл, Челябинская область, г Карабаш, территория коллективной застройки индивидуальных гаражей "Стрела", №142</t>
  </si>
  <si>
    <t>Челябинская обл, Саткинский р-н, г. Сатка, ул. 50 лет ВЛКСМ, в 99 метрах западнее четырехэтажного здания ОВД (50 лет ВЛКСМ, д. 5)</t>
  </si>
  <si>
    <t>0, Челябинская обл, Красноармейский район, поселок Слава, кадастровый квартал 74:12:0909003</t>
  </si>
  <si>
    <t>0, Челябинская обл, Челябинская область, Сосновский район, п. Мирный</t>
  </si>
  <si>
    <t>456438, Челябинская обл, Чебаркульский р-н, д. Верхние Караси, ул. Береговая, участок № 3</t>
  </si>
  <si>
    <t>456228, Челябинская обл, г. Карабаш, ул. 3 Интернационала</t>
  </si>
  <si>
    <t>456141, Челябинская обл, Городской округ Карабашский, город Карабаш, улица Нахимова, земельный участок 14</t>
  </si>
  <si>
    <t>0, Челябинская обл, Челябинская область, Еткульский муниципальный район, Еткульское сельское поселение, село Еткуль, улица Виноградная, земельный участок 4</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</si>
  <si>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2,33 км, по направлению на юго-запад от ориентира. Почтовый адрес ориентира: Челябинская область, р-н Сосновский, д Ключи, участок по генплану N629.</t>
  </si>
  <si>
    <t>Челябинская обл, Чебаркульский р-н, д. Малково, ул. Восток-4, 53А</t>
  </si>
  <si>
    <t>0, Челябинская обл, Российская Федерация, Челябинская область,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 Н</t>
  </si>
  <si>
    <t>Челябинская обл, Чебаркульский р-н, д. Малково, ул. Восток-4, 53Б</t>
  </si>
  <si>
    <t>0, Челябинская обл, Красноармейский район, поселок Петровский, улица Спортивная, № 3</t>
  </si>
  <si>
    <t>456881, Челябинская обл, Аргаяшский р-н, с. Аргаяш, ул. Коммунистическая, дом № 44</t>
  </si>
  <si>
    <t>456509, Челябинская обл, Сосновский р-н, д. Осиновка, ул. Полевая, дом № 6А</t>
  </si>
  <si>
    <t>0, Челябинская обл, Россия, Челябинская обл., Сосновский район, п. Прудный, по генплану, участок № 186</t>
  </si>
  <si>
    <t>456660, Челябинская обл, Красноармейский район, п.Мирный, ул.Речная, д.26/2</t>
  </si>
  <si>
    <t>456441, Челябинская обл, г. Чебаркуль, мкр. Южный, переулок Снежный, земельный участок 2</t>
  </si>
  <si>
    <t>456205, Челябинская обл, г. Златоуст, ул. Семафорная, дом № 4</t>
  </si>
  <si>
    <t>454000, Челябинская обл, Металлургический р-он., ул. 50-летия ВЛКСМ, земельный участок 43Г</t>
  </si>
  <si>
    <t>456441, Челябинская обл, г. Чебаркуль, мкр. Южный, ул. Осенняя, дом 15</t>
  </si>
  <si>
    <t>0, Челябинская обл, Местоположение установлено относительно ориентира, расположенного в границах участка. Ориентир жилой дом.Почтовый адрес ориентира: Челябинская область, р-н Сосновский, п. Саргазы, ул. Юбилейная</t>
  </si>
  <si>
    <t>0, Челябинская обл, Челябинская область, р-н  Сосновский район, примерно в 3,13 км по направлению на юго-запад от ориентира центр д. Ключи, квартал 19, участок 11.</t>
  </si>
  <si>
    <t>0, Челябинская обл, Сосновский район, деревня Моховички, ул Маршала Рокосовского</t>
  </si>
  <si>
    <t>456895, Челябинская обл, Аргаяшский р-н, д. Акбашева, ул. Новоселов, дом № 25, Местоположение установлено относительно ориентира, расположенного в границах участка. почтовый адрес ориентира: Челябинская область, р-н Аргаяшский, д. Акбашева, ул. Новоселов, д.25</t>
  </si>
  <si>
    <t>0, Челябинская обл, Челябинская область, р-н Сосновский, п. Есаульский, уч 101, по гп</t>
  </si>
  <si>
    <t>456609, Челябинская обл, г. Копейск, ул. Дундича, дом № 45</t>
  </si>
  <si>
    <t>457103, Челябинская обл, г. Троицк, ул. им. Ю.А. Гагарина, дом № 46Г</t>
  </si>
  <si>
    <t>0, Челябинская обл, с.Сары ул.Ленина, д.13А Кунашакского района Челябинской области</t>
  </si>
  <si>
    <t>456014, Челябинская обл, Ашинский р-н, г. Аша, ул. Мира, дом № 11</t>
  </si>
  <si>
    <t>0, Челябинская обл, Челябинская область, Сосновский Район, в 5,3 км. на юго-восток от центра д. Медиак и 0,9 км, на северо-запад от центра д. Ключи</t>
  </si>
  <si>
    <t>0, Челябинская обл, Челябинская область, р-н Сосновский, с. Кайгородово, ул. Курчатовец сад, уч 17, квартал 68</t>
  </si>
  <si>
    <t>0, Челябинская обл, Челябинская область, Красноармейский район, село Миасское, улица Парковая 25</t>
  </si>
  <si>
    <t>456141, Челябинская обл, г. Карабаш, ул. Щорса, дом № 41</t>
  </si>
  <si>
    <t>456660, Челябинская обл, муниципальный район Красноармейский, сельское поселение Миасское, село Миасское, улица Луговая, 1Л</t>
  </si>
  <si>
    <t>0, Челябинская обл, Российская Федерация, Челябинская обл, р-н Сосновский, п Осиновка, № 685 по генеральному плану 346.24-0-ГП-1</t>
  </si>
  <si>
    <t>457400, Челябинская обл, муниципальный район Аргаяшский, сельское поселение Яраткуловское, деревня Крутолапова, юго-западная часть квартала</t>
  </si>
  <si>
    <t>0, Челябинская обл, Челябинская область, Сосновский р-н, д. Прохорово, участок № 22</t>
  </si>
  <si>
    <t>0, Челябинская обл, муниципальный район Пластовский, городское поселение Пластовское, город Пласт, улица Набережная, земельный участок 72Б</t>
  </si>
  <si>
    <t>0, Челябинская обл, Российская Федерация, Челябинская область, район Сосновский, примерно в 1,34 км по направлению на юго-запад от ориентира центр СНТ Мысы, примерно в 2,71 км по направлению на северо-запад от ориентира центр пос Северный</t>
  </si>
  <si>
    <t>0, Челябинская обл, Челябинская область, Сосновский район, примерно в 2,98 км по направлению на север от ориентира электроподстанция с Б. Харлуши и 4,7 км по направлению на запад от ориентира центр д. Ключи, участок 137</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</si>
  <si>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Дорожная, дом 25</t>
  </si>
  <si>
    <t>456842,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д Знаменка, ул Советская, д 86</t>
  </si>
  <si>
    <t>0, Челябинская обл, Челябинская область, р-н Красноармейский, слева от автодороги Челябинск-Новосибирск по ходу движения на 22 км в 950м от автодороги Челябинск-Новосибирск</t>
  </si>
  <si>
    <t>456510, Челябинская обл, Район Сосновский, 450 м на восток от ориентира восточная окраина д. Ключи и 4800 м на юго-запад от ориентира южная окраина д. Бухарино, уч. 5</t>
  </si>
  <si>
    <t>456441, Челябинская обл, г. Чебаркуль, ул. 1 Мая, дом № 27</t>
  </si>
  <si>
    <t>0, Челябинская обл, Район Сосновский, участок находится примерно в 2 км по направлению на восток от д. Ключи</t>
  </si>
  <si>
    <t>0, Челябинская обл, Челябинская область, Копейск, п. Заозерный</t>
  </si>
  <si>
    <t>456912, Челябинская обл, Саткинский р-н, г. Сатка, ул. Крупской, дом № 23а</t>
  </si>
  <si>
    <t>456541, Челябинская обл, Коркинский р-н, г. Коркино, дом № 313, Челябинская область ,Коркинский муниципальный район,Первомайское городское поселение,рабочий посёлок Первомайский,СНТ СН Цементник 2,улица 7 ,участок 313</t>
  </si>
  <si>
    <t>0, Челябинская обл, Нагайбакский район, с. Фершампенуаз, примерно в 30 м на запад от ориентира Нагайбакский район, с. Фершампенуаз, ул. Бикимова, д.34</t>
  </si>
  <si>
    <t>456660, Челябинская обл, Красноармейский р-н, с. Миасское, ул. Солнечная, дом № 15, корпус а</t>
  </si>
  <si>
    <t>0, Челябинская обл, Челябинская область, Еткульский муниципальный район, Еманжелинское сельское поселение, село Еманжелинка, улица Октябрьская, земельный участок 24</t>
  </si>
  <si>
    <t>456315, Челябинская обл, г. Миасс, ул. Заимочная, дом № 45</t>
  </si>
  <si>
    <t>456510, Челябинская обл, Челябинская область, Сосновский район, деревня Медиак, участок №25</t>
  </si>
  <si>
    <t>456043, Челябинская обл, г. Усть-Катав, ул. Революционная, дом № 48</t>
  </si>
  <si>
    <t>456895, Челябинская обл, муниципальный район Аргаяшский, сельское поселение Акбашевское, деревня Левашева, улица Лесная, земельный участок 16</t>
  </si>
  <si>
    <t>456209, Челябинская обл, г. Златоуст, пр-кт. Мира, дом № 7А</t>
  </si>
  <si>
    <t>456510, Челябинская обл, Сосновский район,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t>
  </si>
  <si>
    <t>0, Челябинская обл, Местоположение установлено относительно ориентира, расположенного за пределами участка. Ориентир контора.в д. Малиновка. Участок находится примерно в 1,93 км, по направлению на восток от ориентира. Почтовый адрес ориентира: Челябинская область, Сосновский Район, д. Малиновка.</t>
  </si>
  <si>
    <t>0, Челябинская обл, Ашинский район, г. Аша, ул. Петра Еремеева, северо-западнее д.1.</t>
  </si>
  <si>
    <t>0, Челябинская обл, Пластовский район, город Пласт, в 45 метрах на северо-восток от улицы Октябрьская, дом №63б.</t>
  </si>
  <si>
    <t>0, Челябинская обл, Красноармейский район, д.Сычево, ул.Свободы, д.14</t>
  </si>
  <si>
    <t>456441, Челябинская обл, г. Чебаркуль, ул. Калинина, дом № 46</t>
  </si>
  <si>
    <t>400000, Челябинская обл, Челябинская область, с Кайгородово, Местоположение установлено относительно ориентира, расположенного за пределами участка.Ориентир центр с. Кайгородово. Участок находится примерно в 2.90 км, по направлению на северо-восток от ориентира. Почтовый адрес ориентира: Челябинская область, р-н Сосновский, с.Кайгородово.</t>
  </si>
  <si>
    <t>0, Челябинская обл, Челябинская область, р-н Сосновский, с.Кайгородово</t>
  </si>
  <si>
    <t>0, Челябинская обл, Чебаркульский район, д. Запивалово, ул. Восточная, 29А</t>
  </si>
  <si>
    <t>0, Челябинская обл, Челябинская обл, р-н Сосновский, д. Шимаковка, строительный участок №278</t>
  </si>
  <si>
    <t>0, Челябинская обл, Ашинский район, г. Аша, ул. Ленинградская, в районе д.12.</t>
  </si>
  <si>
    <t>0, Челябинская обл, р-н Сосновский, 22 км. а/д Челябинск-Екатеринбург</t>
  </si>
  <si>
    <t>0, Челябинская обл, Пластовский район, город Пласт, переулок Одинокий, дом 26</t>
  </si>
  <si>
    <t>Челябинская обл, Сосновский р-н, Сосновский район, д. Полетаево-2, ул. Совхозная, 3</t>
  </si>
  <si>
    <t>456688, Челябинская обл, Красноармейский р-н, д. Сычево, ул. Мира, дом № 4, квартира 2</t>
  </si>
  <si>
    <t>456510, Челябинская обл, Сосновский р-н, с. Долгодеревенское, северный микрорайон, участок 238</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</si>
  <si>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Ишимская, земельный участок 8</t>
  </si>
  <si>
    <t>0, Челябинская обл, Челябинская область, Сосновский район, деревня Осиновка, участок 918</t>
  </si>
  <si>
    <t>456323, Челябинская обл, г. Миасс, пер. Рабочий, дом № 33</t>
  </si>
  <si>
    <t>Челябинская обл, Чебаркульский р-н, д. Малково, ул. Блюхера, участок № 5А</t>
  </si>
  <si>
    <t>456306, Челябинская обл, г. Миасс, ул. Мамина-Сибиряка, дом № 21</t>
  </si>
  <si>
    <t>0, Челябинская обл, Российская Федерация, Челябинская область, Сосновский район, село Кременкуль, улица Лесная, участок 9а</t>
  </si>
  <si>
    <t>0, Челябинская обл, Местоположение установлено относительно ориентира, расположенного в границах участка. Ориентир федеральная автодорога М-36 "Челябинск -Троицк до границы с Республикой Казахстан". Почтовый адрес ориентира: Российская Федерация, Челябинская область, р-н Троицкий.</t>
  </si>
  <si>
    <t>456438, Челябинская обл, Чебаркульский р-н, д. Барсуки, ул. Новая, дом № 7</t>
  </si>
  <si>
    <t>456560, Челябинская обл, муниципальный район Еткульский , сельское поселение Еткульское, село Еткуль, улица Степная, земельный участок 31</t>
  </si>
  <si>
    <t>0, Челябинская обл, Аргаяшский муниципальный район, сельское поселение Кузнецкое, поселок Бидинский, микрорайон Каникулы, Бульвар Весенний, 6</t>
  </si>
  <si>
    <t>456510, Челябинская обл, Сосновский муниципальный район, поселок Рощино</t>
  </si>
  <si>
    <t>456612, Челябинская обл, г. Копейск, ул. Кемеровская, дом № 11А</t>
  </si>
  <si>
    <t>454000, Челябинская обл, Челябинская область, р-н Аргаяшский, д. Крутолапова,  юго-западная часть квартала.</t>
  </si>
  <si>
    <t>Челябинская обл, Ашинский р-н, г. Аша, ул. Нелюбина, дом № 110А</t>
  </si>
  <si>
    <t>0, Челябинская обл, Сосновский р-н, с. Кременкуль, дом № 17, Местоположение установлено относительно ориентира, расположенного в границах участка. Почтовый адрес ориентира: Челябинская область, р-н Сосновский, с. Кременкуль, уч-к строительный №17</t>
  </si>
  <si>
    <t>456518, Челябинская обл, Сосновский р-н, д. Альмеева, ул. 1 Мая, дом № 14</t>
  </si>
  <si>
    <t>0, Челябинская обл, Российская федерация, Челябинская область, Сосновский район, 700 метров на северо-восток от пос. Прудный</t>
  </si>
  <si>
    <t>0, Челябинская обл, Российская Федерация, Челябинская область, Красноармейский район</t>
  </si>
  <si>
    <t>456306, Челябинская обл, г. Миасс, ул. Гоголя, дом № 77</t>
  </si>
  <si>
    <t>Челябинская обл, Чебаркульский р-н, д. Малково, ул. Нагорная, участок № 18/1</t>
  </si>
  <si>
    <t>0, Челябинская обл, Сосновский район, 1200 м на юг от центра п.Прудный, участок б/н</t>
  </si>
  <si>
    <t>456660, Челябинская обл, Кунашакский р-н, с Сары</t>
  </si>
  <si>
    <t>0, Челябинская обл, Российская Федерация,Челябинская область, муниципальный район Сосновский, сельское поселение Краснопольское, деревня Ключи, улица Свердлова, земельный участок 28</t>
  </si>
  <si>
    <t>457230, Челябинская обл, Чесменский р-н, с. Светлое, пер. Целинный, дом № 5, квартира 1</t>
  </si>
  <si>
    <t>0, Челябинская обл, Челябинска область, муниципальный район Сосновский Район, Сельское поселение Рощинское, деревня Казанцева, улица Гагарина, земельный участок 1Б</t>
  </si>
  <si>
    <t>0, Челябинская обл, Челябинская область, муниципальный район Аргаяшский, сельское поселение Дербишевское, деревня Дербишева, улица Салавата Юлаева, земельный участок 9</t>
  </si>
  <si>
    <t>456674, Челябинская обл, Челябинская обл, Красноармейский район, поселок Лазурный, улица Ромашковая, 22.</t>
  </si>
  <si>
    <t>Челябинская обл, Чебаркульский р-н, д. Шахматово, ул. Лесная, дом № 68</t>
  </si>
  <si>
    <t>456040, Челябинская обл, г. Усть-Катав, ул. Чехова, д.4а</t>
  </si>
  <si>
    <t>0, Челябинская обл, Челябинская область, р-н Сосновский, 1550 м. по направлению на северо-восток от ориентира д. Ключи и 3970 м. по направлению на юго-запад от ориентира д. Бухарино</t>
  </si>
  <si>
    <t>457400, Челябинская обл, муниципальный район Аргаяшский, поселок Кировский, улица Волгоградская, земельный участок 3</t>
  </si>
  <si>
    <t>0, Челябинская обл, Российская Федерация, Челябинская область, Сосновский район, д. Казанцево, ул. Васильковая, д. 3, участок № 68</t>
  </si>
  <si>
    <t>456970, Челябинская обл, Нязепетровский р-н, г. Нязепетровск, ул. Гагарина, дом № 3</t>
  </si>
  <si>
    <t>456501, Челябинская обл, Сосновский р-н, д Осиновка, д. 803, участок по генплану СИЖ</t>
  </si>
  <si>
    <t>0, Челябинская обл, Российская Федерация, Челябинская область, городской округ Кыштымский,  город Кыштым, улица Крестьянская, земельный участок 15</t>
  </si>
  <si>
    <t>0, Челябинская обл, Российская Федерация,Челябинская область, Сосновский Район,деревня Чимша, ул. Центральная, дом 5</t>
  </si>
  <si>
    <t>0, Челябинская обл, Кунашакский район, с.Сары, ул.Озерная, 16</t>
  </si>
  <si>
    <t>456891, Челябинская обл, Аргаяшский р-н, с. Кузнецкое, ул. Октябрьская, дом № 68</t>
  </si>
  <si>
    <t>0, Челябинская обл, Российская Федерация, Челябинская область, муниципальный район Аргаяшский, сельское поселение Яраткуловское, деревня Ялтырова, улица Береговая, участок 14</t>
  </si>
  <si>
    <t>Челябинская обл, Саткинский р-н, г. Сатка, ул. Шарова, дом № 25</t>
  </si>
  <si>
    <t>Челябинская обл, городской округ Троицкий, город Троицк, улица им. Степана Разина, дом 83</t>
  </si>
  <si>
    <t>456323, Челябинская обл, г. Миасс, ул. Чебаркульская, дом № 41а</t>
  </si>
  <si>
    <t>0, Челябинская обл, Российская Федерация, Челябинская область, муниципальный район Сосновский, сельское поселение Кременкульское, деревня Костыли, улица Ленина, земельный участок 3А</t>
  </si>
  <si>
    <t>0, Челябинская обл, Район Сосновский, ориентир электроподстанция с. Б. Харлуши. Участок находится примерно в 2.70 км, по направлению на восток от ориентира.</t>
  </si>
  <si>
    <t>0, Челябинская обл, Российская Федерация, Челябинская область, район Сосновский, 600 м на северо-восток от пос. Прудный</t>
  </si>
  <si>
    <t>456569, Челябинская обл, Российская Федерация, Челябинская область, Еткульский муниципальный район, Печенкинские селтское поселение. деревня Печенкино, переулок Метеоритный, земельный участок 6</t>
  </si>
  <si>
    <t>0, Челябинская обл, Красноармейский район деревня круглое березовая 23</t>
  </si>
  <si>
    <t>456580, Челябинская обл, Еманжелинский р-н, г. Еманжелинск, п. Борисовка, ул. Нижняя, дом № 37</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</si>
  <si>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Кыштым, ул. А.Романова, д. 52.</t>
  </si>
  <si>
    <t>Челябинская обл, г. Миасс, с. Черновское, по ул Карла Маркса, в границах кадастрового квартала 74:34:2404001</t>
  </si>
  <si>
    <t>456674, Челябинская обл, Челябинская область,Красноармейский район, поселок Слава, ДНТ "Северное", переулок Каспийский, 3</t>
  </si>
  <si>
    <t>Челябинская обл, Саткинский р-н, г. Сатка, ГПК Огонек, ряд 6, гараж №204</t>
  </si>
  <si>
    <t>0, Челябинская обл, Область Челябинская, Район Красноармейский, Территория ПК Дачник, Улица Стильная, д. 4</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</si>
  <si>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Тобольская, земельный участок 5</t>
  </si>
  <si>
    <t>456688, Челябинская обл, Красноармейский р-н, п. Лесной, ул. Центральная, дом № 38</t>
  </si>
  <si>
    <t>456538, Челябинская обл, Сосновский р-н, п. Смолино ж-д. ст., ул. Кедровая, дом № 23</t>
  </si>
  <si>
    <t>456238, Челябинская обл, г. Златоуст, кв-л. Запрудный, дом № 22</t>
  </si>
  <si>
    <t>0, Челябинская обл, Челябинская обл., Сосновский р-н, 5,3 км по направлению на юго-восток от ориентира центр д. Медиак и 0,9 км по направлению на северо-запад от ориентира центр д. Ключи</t>
  </si>
  <si>
    <t>0, Челябинская обл, Поселок Черкасово, Улица Береговая, 2.кадастровый квартал 74:12:1105003</t>
  </si>
  <si>
    <t>Челябинская обл, Чебаркульский р-н, п. Тимирязевский, ул. Кушниренко, дом № 33</t>
  </si>
  <si>
    <t>Челябинская обл, Саткинский р-н, г. Сатка, ГСК Стрела-1, ряд 2, гараж78</t>
  </si>
  <si>
    <t>456873, Челябинская обл, г. Кыштым, ул. Спартака, дом № 10</t>
  </si>
  <si>
    <t>456470, Челябинская обл, Уйский р-н, с. Уйское, ул. Степная, дом № 5</t>
  </si>
  <si>
    <t>0, Челябинская обл, Увельский р-н, п. Увельский, дом № 46</t>
  </si>
  <si>
    <t>0, Челябинская обл, Челябинская область, р-н Сосновский, п Северный, уч б/н</t>
  </si>
  <si>
    <t>456896, Челябинская обл, Аргаяшкий муниципальный район, Сельское поселение Яраткуловское, деревня Крутолапова, улица Горная, 5.</t>
  </si>
  <si>
    <t>0, Челябинская обл, муниципальный район Аргаяшский, сельское поселение Аргаяшское, село Аргаяш, улица Комсомольская, дом 17/1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</si>
  <si>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Мирный</t>
  </si>
  <si>
    <t>Челябинская обл, Троицкий район, поселок Целинный, переулок Советский, земельный участок 1А</t>
  </si>
  <si>
    <t>0, Челябинская обл, Красноармейский район, д.Козырево, ул.Солнечная, д.9-а</t>
  </si>
  <si>
    <t>0, Челябинская обл, Челябинская область, Сосновский р-н, д. Ключи</t>
  </si>
  <si>
    <t>0, Челябинская обл, Сосновский р-н, п Есаульский, строительный участок № 169</t>
  </si>
  <si>
    <t>Челябинская обл, дом № 3А, квартира 3, Область Челябинская, Район Каслинский, Село Тюбук, Улица Революционная</t>
  </si>
  <si>
    <t>454000, Челябинская обл, г.Копейск, в 18 м восточнее котельной по ул.Гольца, 16 "а"</t>
  </si>
  <si>
    <t>Челябинская обл, Пластовский муниципальный район, Пласт город, Спартака улица, земельный участок 112б</t>
  </si>
  <si>
    <t>0, Челябинская обл, Российская Федерация, Челябинская область, Сосновский район, село Кременкуль, улица Гагарина, участок 25</t>
  </si>
  <si>
    <t>456518, Челябинская обл, Сосновский р-н, д. Ключи, ул. Северная, дом № 5</t>
  </si>
  <si>
    <t>0, Челябинская обл, 456880, Российская Федерация, Челябинская область, Аргаяшский район, село Аргаяш, улица Юбилейная</t>
  </si>
  <si>
    <t>456905, Челябинская обл, Саткинский р-н, рп. Межевой, ул. Луговая, дом № 29</t>
  </si>
  <si>
    <t>0, Челябинская обл, г Копейск, 2800 м южнее пос. Заозерный</t>
  </si>
  <si>
    <t>0, Челябинская обл, Челябинская область, р-н Сосновский, п Полетаево, мкр "Карпаты", участок № 96</t>
  </si>
  <si>
    <t>Челябинская обл, Ашинский р-н, г. Аша, ул. 40 лет Октября, в 34м. на восток от дома №55, в кадастровом квартале 74:03:1011061</t>
  </si>
  <si>
    <t>456660, Челябинская обл, Российская федерацыя, Челябинская область, р-н Красноармеиский, справа на 1-м км автодороги Миасское-Курейное</t>
  </si>
  <si>
    <t>456040, Челябинская обл, г. Усть-Катав, ул. Степная, дом № 74А</t>
  </si>
  <si>
    <t>Челябинская обл, Пластовский р-н,  г. Пласт,  ул Золотодобытчиков, квартал №2, дом 38</t>
  </si>
  <si>
    <t>0, Челябинская обл, Челябинская область , Сосновский район, в 580 м. по направлению на север от п. Солнечный, с кадастровым номером 74:19:0403001:1688</t>
  </si>
  <si>
    <t>456120, Челябинская обл, Катав-Ивановский р-н, г. Юрюзань, ул. Тимирязева, дом № 51</t>
  </si>
  <si>
    <t>0, Челябинская обл, Красноармейский муниципальный район, Козыревское сельское поселение, п.Мирный, ул.Молодежная, земельный участок 1а</t>
  </si>
  <si>
    <t>Челябинская обл, г. Усть-Катав, ул. МКР-2, в 17 метрах на север от кафе Русь</t>
  </si>
  <si>
    <t>Челябинская обл, г. Миасс, с. Черновское, в районе ул.Карла Маркса</t>
  </si>
  <si>
    <t>0, Челябинская обл,  муниципальный район Аргаяшский, сельское поселение Аргаяшское, село Аргаяш, улица Кирова, земельный участок 32А</t>
  </si>
  <si>
    <t>456905, Челябинская обл, Саткинский р-н, рп. Межевой, ул. Луговая, дом № 27</t>
  </si>
  <si>
    <t>0, Челябинская обл, Аргаяшский р-н, д. Дербишева, ул. Ильдуса Латыпова, дом № земельный участок 4, Челябинская область, муниципальный район Аргаяшский,  сельское поселение Дербишевское, деревня Дербишева, улица Ильдуса Латыпова, земельный участок 4</t>
  </si>
  <si>
    <t>Челябинская обл, Чебаркульский р-н, д. Сарафаново, ул. Лесная, дом № 23</t>
  </si>
  <si>
    <t>0, Челябинская обл, Российская Федерация, Челябинская область, муниципальный район Сосновский, сельское поселение Кременкульское, деревня Малиновка, земельный участок 7</t>
  </si>
  <si>
    <t>456880, Челябинская обл, Аргаяшский р-н, с. Аргаяш, ул. Пушкина, дом № 60</t>
  </si>
  <si>
    <t>0, Челябинская обл, Область Челябинская, Район Красноармейский, Деревня Круглое, Улица Синарская 11</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</si>
  <si>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Синарская, земельный участок 18</t>
  </si>
  <si>
    <t>0, Челябинская обл, Местоположение установлено относительно ориентира, расположенного за пределами участка. ориентир 3 км автодороги "Петровка-Сычево-Лазурный". Участок находится примерно в 250 м, по направлению на восток от ориентира. Почтовый адрес ориентира: Челябинская область, р-н Красноармейский.</t>
  </si>
  <si>
    <t>456660, Челябинская обл, муниципальный район Красноармейский, сельское поселение Баландинское, деревня Круглое, улица 1-я Полевая, земельный участок 8</t>
  </si>
  <si>
    <t>0, Челябинская обл, Челябинская обл., Сосновский р-н, д. Малиновка, участок по генплану ПО "Полёт" № 295</t>
  </si>
  <si>
    <t>0, Челябинская обл, муниципальный район Нагайбакский, сельское поселение Куликовское, поселок Северный</t>
  </si>
  <si>
    <t>456106, Челябинская обл, Катав-Ивановский р-н, с. Бедярыш, ул. Заречная, дом № 17</t>
  </si>
  <si>
    <t>0, Челябинская обл, Российская Федерация , Челябинская область, муниципальный район Красноармейский, сельское поселение Баландинское, деревня Круглое, улица Юбилейная, земельный участок 46</t>
  </si>
  <si>
    <t>Челябинская обл, Саткинский р-н, г. Сатка, ГК "Стрела" гараж №36</t>
  </si>
  <si>
    <t>456901, Челябинская обл, Саткинский р-н, г. Бакал, ул. Набережная, дом № 21</t>
  </si>
  <si>
    <t>0, Челябинская обл, СОСНОВСКИЙ Р-Н НОВОЕ ПОЛЕ ВТОРАЯ ОЧЕРЕДЬ УЧАСТОК 502</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</si>
  <si>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Печорская, дом 40</t>
  </si>
  <si>
    <t>0, Челябинская обл, Челябинская область, Красноармейский район, с . Харино, ул. Юбилейная 34</t>
  </si>
  <si>
    <t>456889, Челябинская обл, Челябинская область, Аргаяшский муниципальный район, Дербишевское сельское поселение, д. Абдырова. ул. Радиса Габбасова, д. 23Б</t>
  </si>
  <si>
    <t>456121, Челябинская обл, Катав-Ивановский р-н, г. Юрюзань, ул. Сахарова, дом № 12А, строение 2, бокс 7-010</t>
  </si>
  <si>
    <t>0, Челябинская обл, Челябинская. обл Сосновский район, п. Полетаево ул. Пионерская уч. 29</t>
  </si>
  <si>
    <t>0, Челябинская обл, Кунашакский район, д.Мурино, ул.Озерная, д.1</t>
  </si>
  <si>
    <t>456010, Челябинская обл, Ашинский р-н, г. Аша, ГСК "Горка", 225</t>
  </si>
  <si>
    <t>456510, Челябинская обл, Сосновский муниципальный район, Рощиноское сельское поселение, Рощино поселок, Зеленая улица, земельный участок 5А</t>
  </si>
  <si>
    <t>0, Челябинская обл, Р-н Сосновский, 450 м на восток от ориентира восточная окраина д. Ключи 4800 м на юго-запад от ориентира южная окраина д. Бухарино, уч 7</t>
  </si>
  <si>
    <t>0, Челябинская обл, Район Сосновский, Поселок Саккулово, уч 3-65</t>
  </si>
  <si>
    <t>456660, Челябинская обл, Красноармейский р-н, с. Миасское, ул. Степная, дом № 33</t>
  </si>
  <si>
    <t>Челябинская обл, Ашинский р-н, г. Аша, ул. Звезда Революции, дом № 8А</t>
  </si>
  <si>
    <t>0, Челябинская обл, Челябинская область, Красноармейский муниципальный район, Баландинское сельское поселение,  д. Круглое, улица Константиновская, земельный участок 13</t>
  </si>
  <si>
    <t>Челябинская обл, Ашинский р-н, г. Аша, ГК "Лесохимик", площадка №3, блок №6, бокс №17</t>
  </si>
  <si>
    <t>Челябинская обл, Саткинский р-н, г. Сатка, ГКС "Стрела-1", ряд 5, гараж 48</t>
  </si>
  <si>
    <t>0, Челябинская обл, Челябинская обл. Кизильский р-н с. Кизильское пер. Автомобильный, земельный участок 18А</t>
  </si>
  <si>
    <t>Челябинская обл, Чебаркульский р-н, с. Кундравы, ул. Зернина, дом № 9</t>
  </si>
  <si>
    <t>456674, Челябинская обл, муниципальный район, Красноармейский сельское поселение Лазурненское, поселок Слава, переулок Рубиновый, земельный участок 3</t>
  </si>
  <si>
    <t>456040, Челябинская обл, г. Усть-Катав, ул. МКР-2, ПК "Автолюбитель-8", блок 1, гараж 14</t>
  </si>
  <si>
    <t>0, Челябинская обл, Местоположение установлено относительно ориентира, расположенного за пределами участка. Ориентир д.Ключи. Участок находится примерно в 2.5 км, по направлению на северо - восток от ориентира. Почтовый адрес ориентира: Челябинская область, р-н Сосновский.</t>
  </si>
  <si>
    <t>Челябинская обл, Сосновский р-н, 7850 м по направлению на северо- запад от ориентира д. Дубровка и 1000 м по направлению на восток от ориентира п. Томинский</t>
  </si>
  <si>
    <t>0, Челябинская обл, установлено относительно ориентира, расположенного в границах участка. Ориентир жилой дом . Почтовый адрес ориентира: Челябинская область, г. Коркино, ул. Ермака, д. 51</t>
  </si>
  <si>
    <t>0, Челябинская обл, Челябинская область, Сосновский р-н, п. Мирный, участок в районе дома № 23 по ул. Ленина</t>
  </si>
  <si>
    <t>Челябинская обл, Чебаркульский р-н, д. Камбулат, ул. Комсомольская, 1/4</t>
  </si>
  <si>
    <t>Челябинская обл, Чебаркульский р-н, д. Боровое, ул. Набережная, участок № 14/8</t>
  </si>
  <si>
    <t>0, Челябинская обл, Область Челябинская, Район Красноармейский, Деревня Пашнино 1-е, Улица Раздольная 17</t>
  </si>
  <si>
    <t>454000, Челябинская обл, Челябинская область, г. Копейск</t>
  </si>
  <si>
    <t>0, Челябинская обл, Челябинская область, Сосновский район, п Полевой, ул Центральная, участок № 20-б</t>
  </si>
  <si>
    <t>0, Челябинская обл, Россия, Челябинская область, Красноармейский район, д. Пашнино 1-е, ул. Раздольная, №2</t>
  </si>
  <si>
    <t>0, Челябинская обл, Установлено относительно ориентира, Челябинская обл, р-н Сосновский, ориентир д. Ужевка. Участок находится примерно в 1600м, по направлению на северо-восток от ориентира.</t>
  </si>
  <si>
    <t>0, Челябинская обл, Российская Федерация, Челябинская область, Сосновский район, поселок Солнечный, улица Набережная, земельный участок 17/1</t>
  </si>
  <si>
    <t>454000, Челябинская обл, Область Челябинская, Город Челябинск, сад Металлист 1 , участок 5</t>
  </si>
  <si>
    <t>0, Челябинская обл, Российская Федерация, Челябинская область, Сосновский муниципальный район, Краснопольское сельское поселение, Красное Поле, улица Раздольная, земельный участок 42</t>
  </si>
  <si>
    <t>0, Челябинская обл, Челябинская область, г. Кыштым, территория гаражно-строительного кооператива "Байкал", стр №773</t>
  </si>
  <si>
    <t>0, Челябинская обл, Челябинская обл, р-н Сосновский, п Полянный, уч №8</t>
  </si>
  <si>
    <t>0, Челябинская обл, Челябинская область, р-н Сосновский, п Есаульский, ул Лесная, уч № 60</t>
  </si>
  <si>
    <t>456438, Челябинская обл, Чебаркульский р-н, д. Боровое, ул. Строителей, дом № 10</t>
  </si>
  <si>
    <t>Челябинская обл, г. Миасс, ул. Комсомольская, дом № 101-103</t>
  </si>
  <si>
    <t>0, Челябинская обл, Российская Федерация, Челябинская область, Сосновский район, деревня Моховички, строительный участок № 178</t>
  </si>
  <si>
    <t>Челябинская обл, Чебаркульский р-н, с. Пустозерово, ул. Северная</t>
  </si>
  <si>
    <t>0, Челябинская обл, р-н Каслинский, д. Знаменка, ул. Советская, д31б</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</si>
  <si>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Мифтахова, земельный участок 16</t>
  </si>
  <si>
    <t>0, Челябинская обл, Кунашакский район, примерно в 140 метрах от северо-западной части деревни Сураково по направлению на запад</t>
  </si>
  <si>
    <t>456539, Челябинская обл, Сосновский р-н, д. Бутаки, ул. Ленина, дом № 13</t>
  </si>
  <si>
    <t>0, Челябинская обл, Челябинская область, р-н Сосновский , с. Кайгородово центр д. Кайгородово, участок находится примерно в 3.02 км, по направлению на северо-восток от ориентира</t>
  </si>
  <si>
    <t>Челябинская обл, Чебаркульский р-н, дп Непряхинское поместье, участок 113</t>
  </si>
  <si>
    <t>456560, Челябинская обл, Еткульский р-н, с. Еткуль, ул. Горный тупик, дом № 20</t>
  </si>
  <si>
    <t>456395, Челябинская обл, г. Миасс, с. Новоандреевка, ул. Макурина, дом № 19</t>
  </si>
  <si>
    <t>456510, Челябинская обл, Сосновский р-н, п. Красное Поле</t>
  </si>
  <si>
    <t>454000, Челябинская обл, Челябинская область, г. Челябинск, Калининский р-н, СНТ "Любитель-2", участок №520</t>
  </si>
  <si>
    <t>456510, Челябинская обл,  Сосновский район, с.Кайгородово (Вира), участок №6</t>
  </si>
  <si>
    <t>457684, Челябинская обл, Верхнеуральский р-н, п. Петропавловский, ул. Рябиновая, дом № 3</t>
  </si>
  <si>
    <t>456304, Челябинская обл, г. Миасс, ул. Ватутина, дом № 65</t>
  </si>
  <si>
    <t>0, Челябинская обл, Сосновский район д. Казанцево</t>
  </si>
  <si>
    <t>0, Челябинская обл, Сосновский муниципальный район, Кременкульское сельское поселение, деревня Малиновка</t>
  </si>
  <si>
    <t>0, Челябинская обл, Российская Федерация, Челябинская область, Сосновский муниципальный район, Алишевское сельское поселение, поселок Трубный, Юго-Западный квартал, улица Европейская, земельный участок, 11</t>
  </si>
  <si>
    <t>0, Челябинская обл, Челябинская обл, р-н Сосновский, п Саргазы, юго-западный микрорайон, участок № 4</t>
  </si>
  <si>
    <t>456000, Челябинская обл, Сосновский р-н, п. Полевой, дом № б/н</t>
  </si>
  <si>
    <t>Челябинская обл, Чебаркульский р-н, п. Тактыбай, ул. Садовая, дом № 19</t>
  </si>
  <si>
    <t>456660, Челябинская обл, Красноармейский район, д Круглое, 500 м севернее д. Круглое справа от автодороги Челябинск-Аэропорт</t>
  </si>
  <si>
    <t>0, Челябинская обл, Челябинская область, Сосновский Район, СНТ Малиновка, уч 593</t>
  </si>
  <si>
    <t>456660, Челябинская обл, Красноармейский р-н, с. Харино, расположенный по направлению на юго-запад на расстоянии 1610 м</t>
  </si>
  <si>
    <t>454000, Челябинская обл, Местоположение земельного участка: установлено относительно ориентира, расположенного за пределами участка. Ориентир жилой дом №32. Участок находится примерно в 160 метрах от ориентира по направлению на юго-восток от ориентира. Почтовый адрес ориентира: Челябинская область,  г. Копейск, Ул. Разведчиков.</t>
  </si>
  <si>
    <t>0, Челябинская обл, Челябинская область, Сосновский район, деревня Мамаева, ул. Солнечная, дом № 5 А</t>
  </si>
  <si>
    <t>456441, Челябинская обл, г. Чебаркуль, мкр. Южный, ул. Зимняя, дом 8</t>
  </si>
  <si>
    <t>454000, Челябинская обл, г Копейск, во дворе дома по пр. Победы, д. 1А, гараж №18</t>
  </si>
  <si>
    <t>0, Челябинская обл, Местоположение установлено относительно ориентира, расположенного за пределами участка. Ориентир центр. Участок находится примерно в 5,3 км, по направлению на юго-восток от ориентира. Почтовый адрес ориентира: Челябинская область, р-н Сосновский, д Медиак.</t>
  </si>
  <si>
    <t>456893, Челябинская обл, Аргаяшский р-н, с. Байрамгулово, ул. Заовражная, дом № 11</t>
  </si>
  <si>
    <t>456043, Челябинская обл, г. Усть-Катав, ул. Стадионная, дом № 60</t>
  </si>
  <si>
    <t>0, Челябинская обл, Челябинская область, Сосновский р-н, с. Кременкуль</t>
  </si>
  <si>
    <t>0, Челябинская обл, Российская Федерация, Челябинская область, район Сосновский, село Кременкуль, улица Лесная, участок б/н</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</si>
  <si>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Торговая, земельный участок 11</t>
  </si>
  <si>
    <t>0, Челябинская обл, Челябинская область, Сосновский район, п.Трубный, квартал Юго-Западный, ул. Кедровая, уч. 1</t>
  </si>
  <si>
    <t>456407, Челябинская обл, Чебаркульский р-н, с. Варламово, ул. Советская, дом № 17Б</t>
  </si>
  <si>
    <t>0, Челябинская обл, Челябинская область, Еманжелинский район, п. Красногорский, гаражная застройка в районе дома 31 по ул. Победы, гараж №39</t>
  </si>
  <si>
    <t>0, Челябинская обл, 454000, обл. Челябинская, г. Челябинск, ул. Белова, д. 13</t>
  </si>
  <si>
    <t>Челябинская обл, Чебаркульский р-н, д. Верхние Караси, переулок Дачный (Теренкуль дп), земельный участок 9</t>
  </si>
  <si>
    <t>454016, Челябинская обл, г. Челябинск, ул. Братьев Кашириных, дом № 107Б</t>
  </si>
  <si>
    <t>0, Челябинская обл, Российская Федерация, Челябинская область, Сосновский муниципальный район, Краснопольское сельское поселение, улица Природная, земельный участок 43</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</si>
  <si>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Копейск</t>
  </si>
  <si>
    <t>0, Челябинская обл, Челябинская область, г. Копейск, пос. Заозерный</t>
  </si>
  <si>
    <t>0, Челябинская обл, Российская Федерация, Челябинская область, муниципальный округ Коркинский, рабочий поселок Первомайский , улица Рябиновая, земельный участок 8</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</si>
  <si>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Колосок, земельный участок 56</t>
  </si>
  <si>
    <t>456580, Челябинская обл, муниципальный район Еманжелинский, городское поселение Еманжелинское, город Еманжелинск, сад Колосок, земельный участок 55</t>
  </si>
  <si>
    <t>456660, Челябинская обл, Местоположение установлено относительно ориентира, расположенного за пределами земельного участка. Ориентир д. Харино. участок находится примерно в 2520м, по направлению на юго-запад от ориентира. Почтовый адрес ориентира : Челябинская область, Красноармейский район</t>
  </si>
  <si>
    <t>456928, Челябинская обл, Саткинский р-н, п. Чулковка, ул. Нагорная, дом № 12</t>
  </si>
  <si>
    <t>456888, Челябинская обл, Аргаяшский р-н, п. Кировский, ул. Полевая, дом № 31</t>
  </si>
  <si>
    <t>454139, Челябинская обл, г. Челябинск, дом № 91</t>
  </si>
  <si>
    <t>0, Челябинская обл, Челябинская область, г. Сатка, ГСК "Стрела-2", гараж №24</t>
  </si>
  <si>
    <t>0, Челябинская обл, Российская Федерация, Челябинская область, муниципальный район Сосновский, сельское поселение Алишевское, деревня Алишева, улица Юбилейная, земельный участок 8</t>
  </si>
  <si>
    <t>0, Челябинская обл, Челябинская обл., р-н Троицкий</t>
  </si>
  <si>
    <t>456010, Челябинская обл, Ашинский р-н, г. Аша, ул. Озимина, дом № 99</t>
  </si>
  <si>
    <t>0, Челябинская обл, Местоположение установлено относительно ориентира, расположенного за пределами участка.Ориентир южная граница д. Сулейманово.Участок находится примерно в 2400 м, по направлению на юго-восток от ориентира. Почтовый адрес ориентира: обл. Челябинская, р-н Кунашакский.</t>
  </si>
  <si>
    <t>Челябинская обл, г. Златоуст, севернее земельного участка с кадастровым номером 74:25:0306502:192 (участок №1)</t>
  </si>
  <si>
    <t>0, Челябинская обл, Челябинская область, Красноармейский р-н, в 200 метрах северо-западнее п. Лазурный с северной стороны коллективного сада</t>
  </si>
  <si>
    <t>454000, Челябинская обл, г. Челябинск, Металлургический, ул. Шоссе Металлургов, д. 70б, примерно в 35 метрах на северо-запад от ориентира. Почтовый адрес ориентира: Челябинская обл,г. Челябинск, Металлургический, ул. Шоссе Металлургов, д. 70б</t>
  </si>
  <si>
    <t>0, Челябинская обл, г. Верхний Уфалей, сад Ромашка, участок 13</t>
  </si>
  <si>
    <t>0, Челябинская обл, Ашинский район, п. Ук, ул. Первомайская, примерно в 170 м по направлению на юг от дома №12</t>
  </si>
  <si>
    <t>0, Челябинская обл, Челябинская обл., г.Кыштым, поселок Увильды, ул. Набережная 7, место № 10, в кадастровом квартале: 74:32:0234002</t>
  </si>
  <si>
    <t>0, Челябинская обл, Челябинская обл., г. Чебаркуль, автомобильная дорога "Обход города Чебаркуля"</t>
  </si>
  <si>
    <t>Челябинская обл, Чебаркульский р-н, д. Малково, ул. Северная, участок № 36А</t>
  </si>
  <si>
    <t>0, Челябинская обл, Челябинская область, район Сосновский, поселок Саргазы, северо-западнее ул. Юбилейная, участок №69</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</si>
  <si>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тер. ДСНТ "Жаворонки", ул. Восходящая.</t>
  </si>
  <si>
    <t>456502, Челябинская обл, Сосновский р-н, село Большие Харлуши, улица Сезонная, земельный участок 35</t>
  </si>
  <si>
    <t>457338, Челябинская обл, Брединский р-н, п. Заозерный,  участок находится примерно в 500 м на восток от ориентира.</t>
  </si>
  <si>
    <t>457101, Челябинская обл, г. Троицк, ул. им. П.Ф. Крахмалева, дом № 41</t>
  </si>
  <si>
    <t>Челябинская обл, Саткинский р-н, г. Сатка, Территория ГК Урал, гараж №25</t>
  </si>
  <si>
    <t>Челябинская обл, Ашинский р-н, г. Аша, ГСК Советский</t>
  </si>
  <si>
    <t>Челябинская обл, г. Миасс, п. Тургояк, ул. Ленина, участок № 30а</t>
  </si>
  <si>
    <t>0, Челябинская обл, Кунашакский район, д.Чебакуль, ул.Ключевая, д.21</t>
  </si>
  <si>
    <t>456940, Челябинская обл, Кусинский р-н, г. Куса, п. Движенец, ж/д рзд, ул. Железнодорожная, д. 4, кв. 1</t>
  </si>
  <si>
    <t>456580, Челябинская обл, Еманжелинский р-н, г. Еманжелинск, ул. Чкалова, дом № 30</t>
  </si>
  <si>
    <t>Челябинская обл, Ашинский р-н, г. Аша, СНТ №7 "Березовая поляна", участок №85</t>
  </si>
  <si>
    <t>456674, Челябинская обл, Красноармейский р-н, п. Новый, ул. Рыбацкая, дом № 21</t>
  </si>
  <si>
    <t>456660, Челябинская обл, Красноармейский район, село Миасское, улица 40 лет Победы, д. 11, НП «Автолюбитель», гараж № 290</t>
  </si>
  <si>
    <t>454000, Челябинская обл, Российская Федерация, Челябинская область, Ленинский район, город Челябинск, территория СНТ "Металлист 1", участок № 60</t>
  </si>
  <si>
    <t>0, Челябинская обл, Челябинская область, р-н Аргаяшский, д Бажикаева, ул Новая, д 52</t>
  </si>
  <si>
    <t>0, Челябинская обл, г.Троицк,п.Южный, уч.№18</t>
  </si>
  <si>
    <t>0, Челябинская обл, Челябинская область, Сосновский район, д. Осиновка, по гп ЗАО СПФ "CИЖ"</t>
  </si>
  <si>
    <t>454000, Челябинская обл, Местоположение установлено относительно ориентира, расположенного за пределами участка. Ориентир п. Луговой. Участок находится примерно в 7700 м, по направлению на северо-запад от ориентира. Почтовый адрес ориентира Челябинская область р-н Красноармейский, п. Луговой.</t>
  </si>
  <si>
    <t>457650, Челябинская обл, Нагайбакский р-н, с. Фершампенуаз, ул. Степная, дом № 5</t>
  </si>
  <si>
    <t>456888, Челябинская обл, Аргаяшский р-н, п. Кировский, ул. Солнечная, дом № 3</t>
  </si>
  <si>
    <t>456592, Челябинская обл, Еманжелинский р-н, рп. Красногорский, ул. Победы, дом № 8</t>
  </si>
  <si>
    <t>454000, Челябинская обл, установлено относительно ориентира, расположенного в границах участка. Почтовый адрес ориентира: Челябинская область, р-н. Сосновский, с. Кайгородово, участок по генплану Вира 36</t>
  </si>
  <si>
    <t>0, Челябинская обл, Челябинская область, Аргаяшский район, посёлок Увильды, СНТ Здоровье, квартал 2, участок 96</t>
  </si>
  <si>
    <t>456554, Челябинская обл, дом № 15, Область Челябинская, Город Коркино, Переулок Троицкий</t>
  </si>
  <si>
    <t>457400, Челябинская обл, Аргаяшский район, п Кировский, ул. Волгоградская 41</t>
  </si>
  <si>
    <t>Челябинская обл, Ашинский р-н, г. Аша, ТСН "Горка", гаражный бокс №272</t>
  </si>
  <si>
    <t>0, Челябинская обл, Область Челябинская, Район Еткульский, Село Еткуль, Улица Зеленая, Дом 2д</t>
  </si>
  <si>
    <t>456510, Челябинская обл, муниципальный район Сосновский, сельское поселение Солнечное, поселок Солнечный, улица Сиреневая, земельный участок 16</t>
  </si>
  <si>
    <t>0, Челябинская обл, Красноармейский р-н, Местоположение установлено относительно ориентира, расположенного за пределами участка.Ориентир село.Участок находится примерно в 1850 м, по направлению на юго-запад от ориентира. Почтовый адрес ориентира: Челябинская область, р-н Красноармейский, с Харино</t>
  </si>
  <si>
    <t>0, Челябинская обл, Российская Федерация, Челябинская область, Аргаяшский муниципальный район, сельское поселение Ишалинское, поселок Ишалино, железнодорожная станция, улица Солнечная, 23</t>
  </si>
  <si>
    <t>0, Челябинская обл, Челябинская область, р-н Сосновский, Местоположение установлено относительно ориентира, расположенного в границах участка, участок по генплану №4</t>
  </si>
  <si>
    <t>0, Челябинская обл, Челябинская область, Ашинский район,  г. Аша, СНТ №7 "Березовая поляна", участок № 273.</t>
  </si>
  <si>
    <t>0, Челябинская обл, Российская Федерация, Челябинская область, Сосновский р-н, с Кременкуль, ул Восточная, д 5</t>
  </si>
  <si>
    <t>456512, Челябинская обл, Сосновский р-н, п. Прудный, участок по генплату 164</t>
  </si>
  <si>
    <t>456677, Челябинская обл, Красноармейский р-н, п. Баландино, ул. Южная, дом № 16</t>
  </si>
  <si>
    <t>0, Челябинская обл, 75к-010 Черноречье - Чесма - Варна - Карталы - Бреды 127+537 км (координаты 53.0708806, 60.682590)</t>
  </si>
  <si>
    <t>0, Челябинская обл, город Сатка, ГК Строитель-2, гараж №62</t>
  </si>
  <si>
    <t>0, Челябинская обл, Россия, Челябинская Область, Район Красноармейский, Поселок Петровский, за границами населенного пункта ДНТ "Университетское", Улица Университетская,25</t>
  </si>
  <si>
    <t>456870, Челябинская обл, г. Кыштым, в 45 м западнее здания по ул. Садовая 2</t>
  </si>
  <si>
    <t>0, Челябинская обл, Красноармейский район поселок Лазурный улица Парижская, дом 33</t>
  </si>
  <si>
    <t>0, Челябинская обл, Российская Федерация, Челябинская область, городской округ Кыштымский, город Кыштым, улица Дачная 2-я, земельный участок 36</t>
  </si>
  <si>
    <t>0, Челябинская обл, Челябинская обл., Красноармейский р-н, д Круглое, ул. Богатырская, 23А</t>
  </si>
  <si>
    <t>456510, Челябинская обл, местоположение установлено относительно ориентира, расположенного за пределами участка. Ориентир п. Полевой Участок находится примерно в 719 м по направлению на юго-запад от ориентира Почтовый адрес ориентира: Челябинская область, район Сосновский</t>
  </si>
  <si>
    <t>0, Челябинская обл, р-н Кунашакский, с Сары</t>
  </si>
  <si>
    <t>0, Челябинская обл, Челябинская обл, р-н Красноармейский, п Лазурный, расположенный по направлению на юго-восток на расстоянии 2800 м</t>
  </si>
  <si>
    <t>0, Челябинская обл, дом № 21, Челябинская область, Еткульский р-н, с.Шеломенцево, Печенкинское, ул.Центральная, д.21, кв.2</t>
  </si>
  <si>
    <t>0, Челябинская обл, Район Каслинский, Село Клеопино, Территория Ямское, Улица Набережная, д. 20</t>
  </si>
  <si>
    <t>Челябинская обл, Саткинский р-н, г. Сатка, территория ГСК Стрела-1, ряд 8, гараж 10</t>
  </si>
  <si>
    <t>0, Челябинская обл, Кунашакский район, д Чебакуль, ул Ключевая, д 19</t>
  </si>
  <si>
    <t>0, Челябинская обл, Сосновский район, деревня Султаева, участок 4</t>
  </si>
  <si>
    <t>456440, Челябинская обл, г. Чебаркуль, ул. Крупской, дом № 17</t>
  </si>
  <si>
    <t>0, Челябинская обл, Челябинская обл, Сосновский р-н, д. Осиновка, уч. по генплану СИЖ д. 657</t>
  </si>
  <si>
    <t>456518, Челябинская обл, муниципальный район Сосновский, сельское поселение Краснопольское, деревня Ключи, переулок Хвойный, дом 8</t>
  </si>
  <si>
    <t>456580, Челябинская обл, Российская Федерация, Челябинская область, Еманжелинский район, г. Еманжелинск, ул. Трактовая, 4</t>
  </si>
  <si>
    <t>454000, Челябинская обл, г. Копейск, пер. Качалова, 21</t>
  </si>
  <si>
    <t>456006, Челябинская обл, Ашинский район, пос. Новозаречный, по ул. Центральная, в районе земельного участка 2А.</t>
  </si>
  <si>
    <t>0, Челябинская обл, муниципальный район Кунашакский, сельское поселение Куяшское, село Большой Куяш, улица Кашина, земельный участок 2Б</t>
  </si>
  <si>
    <t>0, Челябинская обл, Установлено относительно ориентира, расположенного в границах участка. Почтовый адрес ориентира: Челябинская область, Сосновский р-н, п Новый Кременкуль, уч- кстр. 112</t>
  </si>
  <si>
    <t>0, Челябинская обл, Челябинская область, р-н Аргаяшский, д Утябаева, ул Центральная, д 15</t>
  </si>
  <si>
    <t>456501, Челябинская обл, Челябинская область, Сосновский район д Осиновка д920, участок по ген плану СИЖ</t>
  </si>
  <si>
    <t>454000, Челябинская обл, г. Копейск, ул. Качалова, 29</t>
  </si>
  <si>
    <t>0, Челябинская обл, Челябинская область, р-н Аргаяшский, д Казырова, ул Центральная, д 7</t>
  </si>
  <si>
    <t>Челябинская обл, Чебаркульский р-н, д. Верхние Караси, ул. 1-ая Лесная, дом № 14</t>
  </si>
  <si>
    <t>0, Челябинская обл, Красноармейский район, с.Миасское, ул.Николая Шиповалова, №2</t>
  </si>
  <si>
    <t>456300, Челябинская обл, г. Миасс, Коллективный Сад Калинушка тер, д. 190</t>
  </si>
  <si>
    <t>0, Челябинская обл, Ашинский район, г. Аша, ГК "Советский", бокс №160</t>
  </si>
  <si>
    <t>Челябинская обл, дом № 31, муниципальный район Красноармейский, сельское поселение Баландинское, деревня Круглое, улица Дивная, дом 31</t>
  </si>
  <si>
    <t>0, Челябинская обл, Челябинская обл, р-н Аргаяшский, д Бажикаева, ул Центральная, д № 36</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</si>
  <si>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Кременкуль, ул. Набережная, д. 63</t>
  </si>
  <si>
    <t>456539, Челябинская обл, Сосновский р-н, д. Бутаки, ул. Восточная, дом № 28</t>
  </si>
  <si>
    <t>0, Челябинская обл, Установлено относительно ориентира, расположенного за пределами участка. Ориентир центр д. Моховички. Участок находится примерно в 2,5 км от ориентира по направлению на запад. Почтовый адрес ориентира: Челябинская область, р-н Сосновский</t>
  </si>
  <si>
    <t>0, Челябинская обл, Российская Федерация, Челябинская область, муниципальный район Аргаяшский, сельское поселение Аргаяшское, село Аргаяш, улица Торфяников, земельный участок 10</t>
  </si>
  <si>
    <t>456550, Челябинская обл, муниципальный округ Коркинский, рабочий поселок Первомайский, улица Рябиновая, земельный участок 6</t>
  </si>
  <si>
    <t>0, Челябинская обл, Челябинская область, р-н Еманжелинский, рп Зауральский, сад "Заря", 240</t>
  </si>
  <si>
    <t>456320, Челябинская обл, г. Миасс, п. Северные Печи, ул. Октябрьская, дом № 16-18</t>
  </si>
  <si>
    <t>0, Челябинская обл, Сосновский район, примерно в 1,39 км по направлению на юго-запад от центра СНТ "Мысы"</t>
  </si>
  <si>
    <t>0, Челябинская обл, Красноармейский район, п.Луговой, ул. Комсомольская, 26Б</t>
  </si>
  <si>
    <t>0, Челябинская обл, Челябинская область, Сосновский район, п. Полевой, ул. Лазурная, д.17</t>
  </si>
  <si>
    <t>0, Челябинская обл, Российская Федерация, Челябинская область, муниципальный район Сосновский, сельское поселение Кременкульское, поселок  Вавиловец, улица Тихая, земельный участок 8А/2</t>
  </si>
  <si>
    <t>0, Челябинская обл, Челябинская область, р-н Красноармейский, п. Петровский, ул. Придорожная, д. 34</t>
  </si>
  <si>
    <t>456512, Челябинская обл, Сосновский р-н, п. Красное Поле, ул. Героическая, дом № 6</t>
  </si>
  <si>
    <t>0, Челябинская обл, Челябинская область, Сосновский район, д. Ключи, квартал "Родники", участок 71</t>
  </si>
  <si>
    <t>0, Челябинская обл, Российская Федерация, Челябинская область, муниципальный район Сосновский, сельское поселение Солнечное, поселок Солнечный, улица Виноградная, земельный участок 8</t>
  </si>
  <si>
    <t>456470, Челябинская обл, Уйский р-н, с. Уйское, ул. Карла Маркса, дом № 51, гараж 65</t>
  </si>
  <si>
    <t>0, Челябинская обл, Челябинская область, р-н Еткульский, установлено относительно ориентира, расположенного за пределами участка. Ориентир с Еткуль. Участок находится примерно в 0.3 км от ориентира по направлению на север.</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</si>
  <si>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СНТ "Металлист-№1", участок №93.</t>
  </si>
  <si>
    <t>454000, Челябинская обл, Челябинская область, г Челябинск, ул.Автодорожная, 12, гаражно-строительный кооператив "Северный", гаражный бокс №21-6</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</si>
  <si>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 г. Челябинск, Калининский район, садоводческое некоммерческое товарищество "Садовод-Любитель №1", улица 9, участок №781</t>
  </si>
  <si>
    <t>456880, Челябинская обл, Аргаяшский р-н, с. Аргаяш, ул. Железнодорожная, дом № 6</t>
  </si>
  <si>
    <t>456502, Челябинская обл, Сосновский р-н,  примерно в 2,56 км по направлению на север от ориентира электроподстанция с Б Харлуши и примерно в 4.98 км по направлению на запад от ориентира центр д Ключи, участок 15</t>
  </si>
  <si>
    <t>454000, Челябинская обл, Челябинская область, г Челябинск, ул Автодорожная, 12, гаражно-строительный кооператив "Северный", гаражный бокс 21-5</t>
  </si>
  <si>
    <t>0, Челябинская обл, Челябинская обл, р-н Сосновский, д. Полетаево 2-е, уч 21 по генплану</t>
  </si>
  <si>
    <t>456892, Челябинская обл, Аргаяшский р-н, с. Губернское, пер. Малышева, дом № 8</t>
  </si>
  <si>
    <t>0, Челябинская обл, р-н Кунашакский, д. Серкино, ул.Школьная, №49</t>
  </si>
  <si>
    <t>0, Челябинская обл, Российская Федерация, Челябинская область, Сосновский район, поселок Мирный</t>
  </si>
  <si>
    <t>0, Челябинская обл, 457020 р-н Пластовский, г.Пласт, ул.  Школьная, д. 6 б</t>
  </si>
  <si>
    <t>0, Челябинская обл, установлено относительно ориентира в границах участка. Почтовый адрес ориентира: Челябинская область, Сосновский р-н, п. Нагорный, ул. Урожайная, участок №2а</t>
  </si>
  <si>
    <t>457353, Челябинская обл, Карталинский р-н, г. Карталы, ул. Цветаевой, дом № 2Б</t>
  </si>
  <si>
    <t>0, Челябинская обл, Сосновский р-н, д. Большое Таскино, дом № 36, Местоположение установлено относительно ориентира, расположенного в границах участка. Ориентир жилой дом. Почтовый адрес ориентира: Челябинская область, р-н. Сосновский, д. Большое Таскино, ул. Победы, д. 36.</t>
  </si>
  <si>
    <t>0, Челябинская обл, установлено относительно ориентира, расположенного за пределами участка. Ориентир жилой дом №16. Участок находится примерно в 256 м от ориентира по направлению на юго-запад.   Почтовый адрес ориентира: Челябинская область , Каслинскийр-н , пТихомировка, улВосточная, уч4</t>
  </si>
  <si>
    <t>0, Челябинская обл, Челябинская область,г.Сатка,примыкает с восточной стороны к территории МУП ПО "Рифей"</t>
  </si>
  <si>
    <t>0, Челябинская обл, район Сосновский, деревня Малиновка, ген план з-да им Колющенко, квартал № 31, участок № 317</t>
  </si>
  <si>
    <t>0, Челябинская обл, Челябинская область, р-н Красноармейский, п Баландино, ул Молодежная, 2-Б</t>
  </si>
  <si>
    <t>0, Челябинская обл, Челябинская обл, р-н Сосновский, п Полевой, ул Земляничная, д № 20</t>
  </si>
  <si>
    <t>456510, Челябинская обл, район Сосновский, деревня Малиновка, ген план з-да им Колющенко, квартал № 31, участок № 317</t>
  </si>
  <si>
    <t>456541, Челябинская обл, Коркинский р-н, рп. Первомайский, ул. Магнитогорская, дом № 46а</t>
  </si>
  <si>
    <t>0, Челябинская обл, 680 м на юго-запад от п. Рощино, гараж №750</t>
  </si>
  <si>
    <t>456441, Челябинская обл, г. Чебаркуль, мкр. Южный, ул. Ясная, 13</t>
  </si>
  <si>
    <t>0, Челябинская обл, Челябинская область, Кунашакский район,       в 94 метрах на северо-запад от ул.Челябинская,  с.Кунашак</t>
  </si>
  <si>
    <t>Челябинская обл, Брединский район, поселок Бреды, улица Торговая, земельный участок 1Г</t>
  </si>
  <si>
    <t>Челябинская обл, Саткинский р-н, г. Сатка,  ГСК Стрела 1, ряд 2, гараж 76.</t>
  </si>
  <si>
    <t>0, Челябинская обл, Сосновский район, Деревня Ключи, квартал Родники, участок № 34.</t>
  </si>
  <si>
    <t>456920, Челябинская обл, Саткинский р-н, рп. Сулея, ул. Дорожная, дом № 19, квартира 1</t>
  </si>
  <si>
    <t>Челябинская обл, Саткинский р-н, д. Верхний Айск, ул. Центральная, участок № 80/1</t>
  </si>
  <si>
    <t>456438, Челябинская обл, Чебаркульский р-н, д. Камбулат, ул. Набережная, дом № 2Б</t>
  </si>
  <si>
    <t>0, Челябинская обл, в 260 м. на северо-восток от ориентира: Россия, Челябинская область, Варненский район, с. Николаевка, ул. Молодежная, д 2.</t>
  </si>
  <si>
    <t>456554, Челябинская обл, Коркинский р-н, г. Коркино, ул. Кирпичная, дом № 41</t>
  </si>
  <si>
    <t>0, Челябинская обл, Красноармейский р-он, пос. Песчаный, пер. Второй уч. 3</t>
  </si>
  <si>
    <t>456438, Челябинская обл, Чебаркульский р-н, д. Камбулат, ул. Набережная, дом № 2В</t>
  </si>
  <si>
    <t>456438, Челябинская обл, Чебаркульский р-н, д. Камбулат, ул. Набережная, дом № 2А</t>
  </si>
  <si>
    <t>Челябинская обл, г. Миасс, ул. по объездной автодороге в Северной части</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</si>
  <si>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Есаульский.</t>
  </si>
  <si>
    <t>0, Челябинская обл, Местоположение установлено относительно ориентира, расположенного за пределами участка. Ориентир южная часть посёлка Слава. Участок находится примерно в 1000 м, по направлению на северо-запад от ориентира. Почтовый адрес ориентира: Челябинская область, р-н Красноармейский</t>
  </si>
  <si>
    <t>0, Челябинская обл, Челябинская область, муниципальный район Каслинский, сельское поселение Тюбукское, село Воскресенское, улица Мира</t>
  </si>
  <si>
    <t>456890, Челябинская обл, Аргаяшский р-н, п. Сайма, ул. Курортная, дом № 34</t>
  </si>
  <si>
    <t>0, Челябинская обл, Челябинская область, Красноармейский р-н, п. Петровский, за границами населенного пункта ДНТ "Университетское", ул. Центральная, 13</t>
  </si>
  <si>
    <t>0, Челябинская обл, Район Красноармейский, Поселок Песчаный, Микрорайон Уютный, Улица Нагорная, земельный участок 2</t>
  </si>
  <si>
    <t>0, Челябинская обл, Челябинская область, с. Аргаяш, ул. Мира, дом 10</t>
  </si>
  <si>
    <t>456841, Челябинская обл, Российская Федерация, Челябинская область, Каслинский муниципальный район, Тюбукское сельское поселение, Воскресенское село, Северная улица, земельный участок 7</t>
  </si>
  <si>
    <t>456800, Челябинская обл, г. Верхний Уфалей, Садоводческое товарищество Ромашка, д. 69</t>
  </si>
  <si>
    <t>0, Челябинская обл, Челябинская область, Аргаяшский район, село Аргаяш, ул Олимпийская, дом 13</t>
  </si>
  <si>
    <t>456690, Челябинская обл, Красноармейский р-н, с. Русская Теча, ул. Первомайская, дом № 5</t>
  </si>
  <si>
    <t>456688, Челябинская обл, Красноармейский р-н, п. Курейное, ул. Клубная, дом № 16</t>
  </si>
  <si>
    <t>0, Челябинская обл, Сосновский р-н, 700 м на северо-восток от пос. Прудный</t>
  </si>
  <si>
    <t>456142, Челябинская обл, г. Карабаш, ул. Олега Кошевого, дом № 22</t>
  </si>
  <si>
    <t>0, Челябинская обл, Челябинская область, р-н Сосновский, д. Осиновка, по гп ЗАО СПФ СИЖ</t>
  </si>
  <si>
    <t>0, Челябинская обл, Российская Федерация, Челябинская область, Сосновский муниципальный район, Краснопольское сельское поселение, деревня Ключи, улица Тобольская, земельный участок 26</t>
  </si>
  <si>
    <t>0, Челябинская обл, Сосновский р-н, п. Красное Поле, ул. Природная, д. 45</t>
  </si>
  <si>
    <t>454082, Челябинская обл, г. Челябинск, ул. Заманиха, дом № 21</t>
  </si>
  <si>
    <t>456317, Челябинская обл, г. Миасс, ул. Зеленая, дом № 12</t>
  </si>
  <si>
    <t>456931, Челябинская обл, Саткинский р-н, г. Бакал, ул. Суворова, дом № 10</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</si>
  <si>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Героическая, земельный участок 36</t>
  </si>
  <si>
    <t>456510, Челябинская обл, Российская Федерация, Челябинская область, район Сосновский, 700м на северо-восток от п. Прудный</t>
  </si>
  <si>
    <t>456510, Челябинская обл, Сосновский муниципальный район, Кременкульское сельское поселение, поселок Садовый, улица Приозерная, земельный участок 9</t>
  </si>
  <si>
    <t>0, Челябинская обл, Российская Федерация, Челябинская область, Сосновский муниципальный район, Краснопольское сельское поселение, деревня    Моховички, улица Героя Советского Союза Маресьева, земельный участок 5А</t>
  </si>
  <si>
    <t>456910, Челябинская обл, Саткинский р-н, г. Сатка, ГСК "Стрела-1", ряд № 4, гараж № 1</t>
  </si>
  <si>
    <t>456440, Челябинская обл, в 19 м на восток от земельного участка, расположенного по адресу: г. Чебаркуль, ул. Суворова, 9В с кадастровым номером 74:38:0127006:63, в кадастровом квартале 74:38:0113001</t>
  </si>
  <si>
    <t>Челябинская обл, Ашинский р-н, г. Аша, СНТ 7 Березовая поляна, земельный участок 294</t>
  </si>
  <si>
    <t>456446, Челябинская обл, г. Чебаркуль, ул. Еловая, дом № 54</t>
  </si>
  <si>
    <t>0, Челябинская обл, установлено относительно ориентира, расположенного в границах участка. Почтовый адрес ориентира: обл. Челябинская, г. Южноуральск, ул. Заводская, д. 3</t>
  </si>
  <si>
    <t>0, Челябинская обл, Российская Федерация,Челябинская область,район Аргаяшский,село Аргаяш,сад 3,участок 451а.</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</si>
  <si>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Анапская, земельный участок 8</t>
  </si>
  <si>
    <t>0, Челябинская обл, Российская Федерация, Челябинская область, муниципальный район Чебаркульский, сельское поселение Непряхинское, деревня Верхние Караси, улица 1-ая Лесная, земельный участок 22Б</t>
  </si>
  <si>
    <t>0, Челябинская обл, Челябинская область, р-н Сосновский, 1200 м на юг от центра п. Прудный, участок б/н</t>
  </si>
  <si>
    <t>0, Челябинская обл, Челябинская область, р-н. Сосновский, п. Прудный</t>
  </si>
  <si>
    <t>Челябинская обл, Саткинский р-н, г. Сатка, ГСК "Стрела-1",ряд 1,гараж 78.</t>
  </si>
  <si>
    <t>0, Челябинская обл, муниципальный район Сосновский, сельское поселение Краснопольское, поселок Красное Поле, улица Малая Полянка, дом 4</t>
  </si>
  <si>
    <t>456926, Челябинская обл, Саткинский р-н, с. Айлино, ул. Ленина, дом № 7А</t>
  </si>
  <si>
    <t>0, Челябинская обл, муниципальный район Кунашакский, сельское поселение Кунашакское , село Кунашак, улица Басырова Кирамата Сафеевича</t>
  </si>
  <si>
    <t>Челябинская обл, Саткинский р-н, г. Сатка, Территория ГСК Огонек, гараж 397</t>
  </si>
  <si>
    <t>0, Челябинская обл, Сосновский район, Кременкульское сельское поселение, в кадастровом квартале 74:19:1606002</t>
  </si>
  <si>
    <t>0, Челябинская обл, Челябинская область, р-н Аргаяшский, п Увильды, ск "Здоровье" кв-л 1,уч 30</t>
  </si>
  <si>
    <t>456441, Челябинская обл, г. Чебаркуль, пер. Тихий, дом № 6</t>
  </si>
  <si>
    <t>Челябинская обл, г. Златоуст, п. Энергетиков, дом № 38-б</t>
  </si>
  <si>
    <t>0, Челябинская обл, Муниципальный район Троицкий, сельское поселение Клястицкое,село Клястицкое, улица Юбилейная, земельный участок 2.</t>
  </si>
  <si>
    <t>456408, Челябинская обл, Чебаркульский р-н, п. Бишкиль, ул. Центральная, дом № 9</t>
  </si>
  <si>
    <t>Челябинская обл, г. Златоуст, ул. Парковая, дом № 27</t>
  </si>
  <si>
    <t>Челябинская обл, Ашинский р-н, г. Аша, ул. Васенко, участок № 10Б</t>
  </si>
  <si>
    <t>0,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Сосновский р-н</t>
  </si>
  <si>
    <t>0, Челябинская обл, Российская Федерация, Челябинская область, Сосновский район, Кременкульское сельское поселение деревня Осиновка, жилая застройка СИЖ, улица Уральская, земельный участок 5</t>
  </si>
  <si>
    <t>0, Челябинская обл, Кусинский р-н, примерно в 1 км 49 м по направлению на северо-запад от ПК 153+10 автодороги Куса-Злоказово</t>
  </si>
  <si>
    <t>0, Челябинская обл, муниципальный район Варненский, сельское поселение Варненское, село Варна, переулок Дорожный, земельный участок 2А</t>
  </si>
  <si>
    <t>0, Челябинская обл, обл. Челябинская, г. Кыштым, п. Увильды, ул. Комарова</t>
  </si>
  <si>
    <t>0, Челябинская обл, р-н Каслинский, с. Воскресенское,ул. Розы Люксембург,108</t>
  </si>
  <si>
    <t>0, Челябинская обл, Россия, Челябинская обл., Чебаркульский район, п. Тимирязевский, ул. Маландина, в 4 метрах с западной стороны здания №5</t>
  </si>
  <si>
    <t>0, Челябинская обл, Челябинская обл, р-н Аргаяшский, д Бажикаева, ул Салават Юлаева, д № 23</t>
  </si>
  <si>
    <t>454000, Челябинская обл, г. Челябинск, Челябинская область, г. Челябинск, ст. Чурилово, мкр. Тополиный</t>
  </si>
  <si>
    <t>456884, Челябинская обл, Аргаяшский р-н, п. Комсомольский, ул. Степная, дом № 15, квартира 2</t>
  </si>
  <si>
    <t>456518, Челябинская обл, Сосновский р-н, д. Казанцево, ул. Школьная, дом № 1А</t>
  </si>
  <si>
    <t>0, Челябинская обл, Челябинская обл, р-н Сосновский, п. Томинский, ул. Черемушки, участок б/н</t>
  </si>
  <si>
    <t>Челябинская обл, Муниципальный район Пластовский, сельское поселение Кочкарское,  село Чукса,  в 2638 метрах юго-восточнее от ул. Новоселов, д.9</t>
  </si>
  <si>
    <t>456404, Челябинская обл, Чебаркульский р-н, п. Тимирязевский, ул. Октябрьская, дом № 12</t>
  </si>
  <si>
    <t>0, Челябинская обл, Ашинский район, пос. Волково, по ул. Механизаторская, в р-не д. 28. Кадастровый квартал 74:03:1201024</t>
  </si>
  <si>
    <t>0, Челябинская обл, обл. Челябинская, р-н Нязепетровский, г. Нязепетровск, ул. Свердлова, дом 194 "А", бокс №41</t>
  </si>
  <si>
    <t>0, Челябинская обл, Чебаркульский р-н, д. Коротаново, примерно в 31 м на восток от ориентира. Почтовый адрес ориентира: Челябинская область, Чебаркульский район, д. Коротаново, ул. Советская, д. 7-1, в КК 74:23:0917004</t>
  </si>
  <si>
    <t>456800, Челябинская обл, г. Верхний Уфалей, ряд № 2, место № 44</t>
  </si>
  <si>
    <t>456680, Челябинская обл, Красноармейский р-н, д. Шибаново, ул. Центральная, дом № 66</t>
  </si>
  <si>
    <t>456910, Челябинская обл, Саткинский р-н, г. Сатка, ул. Угольная, дом № 17А</t>
  </si>
  <si>
    <t>0, Челябинская обл, Октябрьский район, с/с Боровское, с. Боровое, ул. Советская, д. 11 в 75 м на запад от ориентира. Кадастровый квартал 74:17:0104001</t>
  </si>
  <si>
    <t>454025, Челябинская обл, г. Челябинск, ул. Кавказская, дом № 10</t>
  </si>
  <si>
    <t>456409, Челябинская обл, Чебаркульский р-н, с. Непряхино, ул. Свободы, дом № 42</t>
  </si>
  <si>
    <t>456394, Челябинская обл, г. Миасс, п. Новотагилка, ул. Набережная, дом № 45-47</t>
  </si>
  <si>
    <t>0, Челябинская обл, Варненский муниципальный район, Варненское сельское поселение, село Варна, улица Гагарина, земельный участок 83А</t>
  </si>
  <si>
    <t>454000, Челябинская обл, Российская Федерация, Челябинская область, г.Челябинск, Курчатовский р-н, ул.Неглинная</t>
  </si>
  <si>
    <t>0, Челябинская обл, район Аргаяшский д. Айбатова ул. 8 Марта 76А, в 15 метрах на восток от ориентира. Кадастровый квартал  74:02:0902001</t>
  </si>
  <si>
    <t>0, Челябинская обл, Троицкий район, п. Сливной, ул. Зелёная, д. 1, в 220 метрах на юг от ориентира. Почтовый адрес ориентира: Челябинская область, р-н Троицкий, п. Сливной, ул. Зелёная, д. 1</t>
  </si>
  <si>
    <t>0, Челябинская обл, Троицкий район, п. Каменная Речка, ул. Механическая, д. 3, в 32 метрах на юг от ориентира</t>
  </si>
  <si>
    <t>0, Челябинская обл, р-н Аргаяшский д. Большая Яумбаева ул. Новая д. 13, в 95 метрах на юго-запад от ориентира. Почтовый адрес ориентира: Челябинская область р-н Аргаяшский д. Большая Яумбаева ул. Новая д. 13, в кадастровом квартале:  74:02:0813001</t>
  </si>
  <si>
    <t>456510, Челябинская обл, Сосновский р-н, с. Долгодеревенское, ул. Свердловская, дом № 33А</t>
  </si>
  <si>
    <t>0, Челябинская обл, р-н Аргаяшский д. Биккулова ул. Новая д. 12, в 10 метрах на восток от ориентира, кадастровый квартал: 74:02:1202001</t>
  </si>
  <si>
    <t>0, Челябинская обл, Челябинская область, Сосновский район, д. Моховички, строительный участок №2</t>
  </si>
  <si>
    <t>0, Челябинская обл, р-н Аргаяшский д. Ялтырова ул. Береговая д. 31А, в 15 метрах на юг от ориентира, кадастровый кварта: 74:02:1210001</t>
  </si>
  <si>
    <t>0, Челябинская обл, Красноармейский район, с.Миасское, ул.Торговая, д.25у</t>
  </si>
  <si>
    <t>Челябинская обл, Чебаркульский р-н, д. Верхние Караси, ул. 1-ая Озерная, участок № 15</t>
  </si>
  <si>
    <t>0, Челябинская обл,  Челябинская область, муниципальный район Сосновский, сельское поселение  Кременкульское, деревня Малиновка, улица Берёзовая ( жз Полёт ), дом 72</t>
  </si>
  <si>
    <t>Челябинская обл, Саткинский р-н, г. Сатка, Территория ГСК Северный, ряд 2, гараж 556</t>
  </si>
  <si>
    <t>0, Челябинская обл, Челябинская обл, Сосновский район, с. Кайгородово, ул. Луговая, 29</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</si>
  <si>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Богатырская, дом 1А</t>
  </si>
  <si>
    <t>0, Челябинская обл, Россия, Челябинская обл., Сосновский район, д. Казанцево, участок по генплану 243</t>
  </si>
  <si>
    <t>454000, Челябинская обл, г. Челябинск,  р-н Ленинский,  снт "Металлист-1" уч. 63</t>
  </si>
  <si>
    <t>456120, Челябинская обл, Катав-Ивановский р-н, г. Юрюзань, ул. Тимирязева, дом № 2А/30/392</t>
  </si>
  <si>
    <t>Челябинская обл, Саткинский р-н, г. Сатка, ГК Весна, гараж 7</t>
  </si>
  <si>
    <t>0, Челябинская обл, Челябинская область, муниципальный район Красноармейский, сельское поселение Баландинское, деревня Круглое, улица 1-я Полевая, земельный участок 6</t>
  </si>
  <si>
    <t>454000, Челябинская обл, Челябинская область, г. Копейск, тер-я СНТ "Птицевод-1", ул. 0, уч. №1092</t>
  </si>
  <si>
    <t>Челябинская обл, г. Миасс, ул. Школьная, дом № 39а</t>
  </si>
  <si>
    <t>0, Челябинская обл, Сосновский район,д.Малиновка участок №34 по генплану Челябмясокомбината</t>
  </si>
  <si>
    <t>0, Челябинская обл, муниципальный район Каслинский, сельское поселение Григорьевское ,деревня Знаменка, улица Советская, земельный участок ,35</t>
  </si>
  <si>
    <t>456940, Челябинская обл, Кусинский р-н, г. Куса, ж/д_рзд. Движенец, ул. Железнодорожная, дом № 3</t>
  </si>
  <si>
    <t>0, Челябинская обл, Челябинская область, г Кыштым, ул Ленина, д 22</t>
  </si>
  <si>
    <t>0, Челябинская обл, Октябрьский р-н, с. Октябрьское, ул. Набережная, д. 17, пом. 1</t>
  </si>
  <si>
    <t>0, Челябинская обл, Челябинская обл., г. Карабаш, пос. Сактаево, д. 69</t>
  </si>
  <si>
    <t>Челябинская обл, г. Миасс, п. Тургояк, ул. Елькина, прилегающий с западной стороны к участку номер 164</t>
  </si>
  <si>
    <t>454000, Челябинская обл, Челябинская область, г Копейск, в 1900 метрах от ориентира центр пос.Заозерный, адрес  ориентира:г.Копейск, пос.Заозерный</t>
  </si>
  <si>
    <t>457626, Челябинская обл, Кизильский р-н, п. Александровский, ул. Центральная, дом № 20</t>
  </si>
  <si>
    <t>454000, Челябинская обл, Челябинская область, г. Копейск, с. Синеглазово, ул. Кольцовая, 15</t>
  </si>
  <si>
    <t>Челябинская обл, Сосновский р-н, п. Садовый, ул. Первомайская</t>
  </si>
  <si>
    <t>0, Челябинская обл, Челябинская область, район Сосновский, СНТ "Курчатовец", кв-л 80, участок №32.</t>
  </si>
  <si>
    <t>0, Челябинская обл, Челябинская область, муниципальный район Сосновский, сельское поселение Краснопольское, деревня Моховички, улица Маршала Жукова, земельный участок 6.</t>
  </si>
  <si>
    <t>0, Челябинская обл, Пластовский район, город Пласт, в 45 метрах на северо-восток от улицы Октябрьская, дом№63Б</t>
  </si>
  <si>
    <t>0, Челябинская обл, г. Верхний Уфалей, проезд Промышленный, 2/1</t>
  </si>
  <si>
    <t>0, Челябинская обл, г. Миасс, по ул. Копейская, д.1, в границах кадастрового квартала 74:34:1303022</t>
  </si>
  <si>
    <t>Челябинская обл, Чебаркульский р-н, д. Зауралово, ул. Мира, дом № 58-А</t>
  </si>
  <si>
    <t>456830,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г.Касли, ул.Остров Береговая,д.54</t>
  </si>
  <si>
    <t>0, Челябинская обл, Аргаяшский район, Садоводческое некоммерческое товарищество "Луч", улица 21, участок Н4</t>
  </si>
  <si>
    <t>0, Челябинская обл, Местоположение установлено относительно ориентира, расположенного за пределами участка. Ориентир село. Участок находится примерно в 1850 м, по направлению юго-запад от ориентира. Почтовый адрес ориентира: Чел. обл., р-н Красноармейский, с. Харино</t>
  </si>
  <si>
    <t>0, Челябинская обл, Челябинская область, р-н Еманжелинский, г. Еманжелинск, п. Борисовка, ул. Садовая</t>
  </si>
  <si>
    <t>0, Челябинская обл, Сосновский р-н, п Рощино</t>
  </si>
  <si>
    <t>0, Челябинская обл, Челябинская область, Сосновский р-н, д. Малиновка, ул. Советская, д. 13, кв. 2</t>
  </si>
  <si>
    <t>Челябинская обл, участок находится примерно в 583 м, по направлению на юг от ориентира. Почтовый адрес ориентира: Челябинская область, р-н Ашинский, п Ук, ул Первомайская, д Nº 54.</t>
  </si>
  <si>
    <t>Челябинская обл, г. Усть-Катав, ул. Юрюзанская,  дом 64, ПК "Автолюбитель-7",гараж 13</t>
  </si>
  <si>
    <t>457231, Челябинская обл, Чесменский р-н, п. Березинский, ул. Северная, дом № 3</t>
  </si>
  <si>
    <t>456664, Челябинская обл, Красноармейский р-н, с. Канашево, ул. Колхозная, дом № 40</t>
  </si>
  <si>
    <t>0, Челябинская обл, муниципальный район Красноармейский , сельское поселение Озерное, поселок Петровский, ул.Лесная, дом 37</t>
  </si>
  <si>
    <t>457000, Челябинская обл, Увельский р-н, п. Увельский, ул. Мифтахова, дом № 27</t>
  </si>
  <si>
    <t>0, Челябинская обл, район Сосновский, село Большие Харлуши</t>
  </si>
  <si>
    <t>0, Челябинская обл, Челябинская область, р-н Сосновский, с Большие Харлуши, участок по генплану 1237</t>
  </si>
  <si>
    <t>456110, Челябинская обл, Катав-Ивановский р-н, г. Катав-Ивановск, ул. Степана Разина, дом № 177</t>
  </si>
  <si>
    <t>456660, Челябинская обл, Красноармейский р-н, с. Миасское, ул. Вострецова, дом № 33</t>
  </si>
  <si>
    <t>0, Челябинская обл, Челябинская область, Сосновский район, п. Полетаево, район "Карпаты" уч.93</t>
  </si>
  <si>
    <t>456550, Челябинская обл, Коркинский р-н, г. Коркино, ул. Калинина, дом № 15, помещение 59</t>
  </si>
  <si>
    <t>454036, Челябинская обл, г. Челябинск, ул. Индивидуальная 2-я, дом № 80Г</t>
  </si>
  <si>
    <t>456394, Челябинская обл, г. Миасс, п. Новотагилка, ул. Набережная, дом № 53</t>
  </si>
  <si>
    <t>0, Челябинская обл, Челябинская область, р-н Сосновский, 2 км восточнее поселка Рощино, улица 7, участок №32</t>
  </si>
  <si>
    <t>0, Челябинская обл, Муниципальный район Сосновский, сельское поселение Краснопольское, деревня Ключи, улица Космическая, участок 26</t>
  </si>
  <si>
    <t>0, Челябинская обл, район Кунашакский, село Кунашак, улица Кадыра Даяна</t>
  </si>
  <si>
    <t>456518, Челябинская обл, Сосновский р-н, примерно в 3300 м по направлению на северо-запад от п. Касарги, участок 137</t>
  </si>
  <si>
    <t>457020, Челябинская обл, Пластовский р-н, г. Пласт, пер. Западный, дом № 21</t>
  </si>
  <si>
    <t>454000, Челябинская обл, г.Копейск ул.Невского 49</t>
  </si>
  <si>
    <t>0, Челябинская обл, Российская Федерация, Челябинская область, город Кыштым, ул. Демина, дом 3 помещение 1</t>
  </si>
  <si>
    <t>0, Челябинская обл, г. Сатка, ул.50 лет ВЛКСМ в 250 метрах северо-восточнее здания № 34 (станция скорой медицинской помощи)</t>
  </si>
  <si>
    <t>Челябинская обл, Саткинский р-н, г. Сатка, ГСК "Стрела-1", ряд 4, гараж 27</t>
  </si>
  <si>
    <t>0, Челябинская обл, Челябинская область, Аргаяшский район, д. Акбашева, ул. Мира</t>
  </si>
  <si>
    <t>456833, 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Каслинский район, с. Багаряк, ул. Зеленкина 1А</t>
  </si>
  <si>
    <t>456390, Челябинская обл, г. Миасс, п. Тургояк, ул. Аносова, дом № 125а</t>
  </si>
  <si>
    <t>456660, Челябинская обл, Сосновский р-н, с. Долгодеревенское, ул. 50 лет ВЛКСМ, д. 61</t>
  </si>
  <si>
    <t>456510, Челябинская обл, Сосновский р-н, д. Шигаево, ул. 1 Мая</t>
  </si>
  <si>
    <t>0, Челябинская обл, Местоположение установлено относительно ориентира, расположенного за пределами участка. Ориентир центр д. Медиак. Участок находится примерно в 5,3 км от ориентира по направлению на юго-восток. Почтовый адрес ориентира: Челябинская область, р-н Сосновский</t>
  </si>
  <si>
    <t>0, Челябинская обл, Сосновский р-н, примерно в 3,13 км по направлению на юго-запад от ориентира центр д. Ключи, квартал 20</t>
  </si>
  <si>
    <t>0, Челябинская обл, г.Златоуст, северо-западнее земельного участка 74:25:0303305:21</t>
  </si>
  <si>
    <t>456844, Челябинская обл, Каслинский р-н, с. Щербаковка, ул. 8 Марта, дом № 35</t>
  </si>
  <si>
    <t>456205, Челябинская обл, г. Златоуст, ул. им. А.С.Пушкина, дом № 3</t>
  </si>
  <si>
    <t>Челябинская обл, г. Миасс, п. Тургояк, ул. Хвойная, участок № 16А</t>
  </si>
  <si>
    <t>456470, Челябинская обл, Уйский р-н, с. Уйское, ул. Карла Маркса, дом № 51, гараж №76</t>
  </si>
  <si>
    <t>Челябинская обл, г. Чебаркуль, ул. Красная поляна, дом № 13</t>
  </si>
  <si>
    <t>456870, Челябинская обл, г. Кыштым, ул. Красноармейская, дом № 1А</t>
  </si>
  <si>
    <t>454000, Челябинская обл, г. Челябинск, территория вблизи жилого дома № 73 по ул. 2-я Эльтонская</t>
  </si>
  <si>
    <t>456440, Челябинская обл, северо-запад в 36м от д. № 10А по ул. Карпенко в г. Чебаркуль, в кадастровом квартале 74:38:0119011</t>
  </si>
  <si>
    <t>456940, Челябинская обл, Кусинский р-н, г. Куса, ул. Цвиллинга, дом № 42, помещение 12</t>
  </si>
  <si>
    <t>0, Челябинская обл, Челябинская область, р-н Красноармейский, п Слава, ул Целинная, д 11</t>
  </si>
  <si>
    <t>0, Челябинская обл, Челябинская область, город Кыштым, в 20 метрах северо-западнее жилого дома по ул. Калинина 154</t>
  </si>
  <si>
    <t>456531, Челябинская обл, муниципальный район Сосновский, сельское поселение Саргазинское, поселок Саргазы, улица Солнечная, дом 2</t>
  </si>
  <si>
    <t>Челябинская обл, Саткинский р-н, г. Бакал, напротив съезда в бывший легковой парк БРУ</t>
  </si>
  <si>
    <t>0, Челябинская обл, Челябинская область, г Златоуст, ул им С.М.Кирова, южнее земельного участка с кадастровым номером 74:25:0302101:92</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</si>
  <si>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Колосок, земельный участок 298</t>
  </si>
  <si>
    <t>0, Челябинская обл, Российская Федерация, Челябинская область, муниципальный район Красноармейский, сельское поселение Лазурненское, поселок Слава, переулок 2-ой Славский, земельный участок 3</t>
  </si>
  <si>
    <t>0, Челябинская обл, Россйская Федерация, Челябинская область  Еткульский муниципальный район, Еткульское сельское поселение, село Еткуль, улица Октябрьская, земельный участок 17</t>
  </si>
  <si>
    <t>Челябинская обл, г. Миасс, п. Тургояк, ул. Хвойная, участок № 16Б</t>
  </si>
  <si>
    <t>Челябинская обл, Ашинский р-н, г. Аша, ГК "Советский", блок 2, бокс 51</t>
  </si>
  <si>
    <t>0, Челябинская обл, Российская Федерация, Челябинская область, муниципальный район Красноармейский, сельское поселение Козыревское, поселок Мирный, улица Удачная, земельный участок 45</t>
  </si>
  <si>
    <t>456555, Челябинская обл, Коркинский р-н, г. Коркино, ул. Хлебозаводская, дом № 11</t>
  </si>
  <si>
    <t>456014, Челябинская обл, Ашинский р-н, г. Аша, ГК "Советский", бокс 675</t>
  </si>
  <si>
    <t>Челябинская обл, г. Миасс, с. Смородинка, ул. № 4, участок № 25 по проекту планировки</t>
  </si>
  <si>
    <t>0, Челябинская обл, Челябинская область, Еманжелинский район, п. Красногорский, гаражная застройка в районе школы №9, блок 1, ряд 2, бокс 7</t>
  </si>
  <si>
    <t>456660, Челябинская обл, муниципальный район Красноармейский, сельское поселение Баландинское, деревня Круглое, улица Дивная, земельный участок 23</t>
  </si>
  <si>
    <t>0, Челябинская обл, Российская Федерация, Челябинская область, р-н Аргаяшский, д Илимбетова, ул М.Усманова, д 55</t>
  </si>
  <si>
    <t>0, Челябинская обл, Местоположение установлено относительно ориентира, расположенного в границах участка. Ориентир здание. Почтовый адрес ориентира: Россия, Челябинская обл., Сосновский район, садоводческое некоммерческое товарищество "Курчатовец", квартал 30, участок 7.</t>
  </si>
  <si>
    <t>456536, Челябинская обл, Сосновский р-н, с. Архангельское, ул. Центральная, дом № 68</t>
  </si>
  <si>
    <t>456818, Челябинская обл, г. Верхний Уфалей, сад Ромашка, д.24</t>
  </si>
  <si>
    <t>Челябинская обл, Чебаркульский р-н, д. Малково, ул. Северная, участок № 19</t>
  </si>
  <si>
    <t>456000, Челябинская обл, Каслинский район, в 2 км к северо-западу от с.Воскресенское, загородный комплекс "Сунгуль".</t>
  </si>
  <si>
    <t>0, Челябинская обл, Российская Федерация, Челябинская область, Сосновский район, 7,7 км на юго-восток от центра с. Кременкуль</t>
  </si>
  <si>
    <t>0, Челябинская обл, Местоположение установлено относительно ориентира, расположенного за пределами участка. Ориентир д.Полетаево-2. Участок находится примерно в 1040 м, по направлению на северо-запад от ориентира. Почтовый адрес ориентира. Челябинская область, Сосновский р-н, д Полетаево-2, уч. 97</t>
  </si>
  <si>
    <t>0, Челябинская обл, Челябинская область, район Сосновский, поселок Вавиловец, участок №423</t>
  </si>
  <si>
    <t>454000, Челябинская обл, г. Копейск, дом № уч. 218 А, снт Шахта Центральная</t>
  </si>
  <si>
    <t>0, Челябинская обл, Челябинская область, Сосновский район, п Полетаево</t>
  </si>
  <si>
    <t>0, Челябинская обл, Сосновский район,поселок Солнечный, участок находится примерно в 580 м, по направлению на север от ориентира</t>
  </si>
  <si>
    <t>454000, Челябинская обл, г. Копейск, пер. Бубнова 3-й, дом № 10</t>
  </si>
  <si>
    <t>456800, Челябинская обл, г. Верхний Уфалей, ул. Ленина, дом № 236, ряд №5А, место №2</t>
  </si>
  <si>
    <t>456541, Челябинская обл, Российская Федерация, Челябинская область, муниципальный район Корскинский, городские поселения Первомайское, рабочий поселок Первомайский, улица Магнитогорская, дом 2В</t>
  </si>
  <si>
    <t>0, Челябинская обл, Челябинская область, муниципальный район Сосновский, сельское поселение Краснопольское, поселок Красное поле, улица Логовая, земельный участок 6</t>
  </si>
  <si>
    <t>457358, Челябинская обл, Карталинский р-н, г. Карталы, ул. Братьев Кашириных, дом № 12г, помещение 25</t>
  </si>
  <si>
    <t>454000, Челябинская обл, Челябинская область, город Копейск</t>
  </si>
  <si>
    <t>0, Челябинская обл, Местоположение установлено относительно ориентира, расположенного в границах участка. Почтовый адрес ориентира: обл. Челябинская, р-н Кунашакский, с. Усть-Багаряк, ул.Восточная, дом 10</t>
  </si>
  <si>
    <t>Челябинская обл, Орджоникидзевский район ул. Любимая,</t>
  </si>
  <si>
    <t>0, Челябинская обл, Сосновский район, п.Биргильда, ул.Зеленая, 34В</t>
  </si>
  <si>
    <t>456291, Челябинская обл, г. Златоуст, с. Веселовка, ул. Речная, дом № 21</t>
  </si>
  <si>
    <t>456835, Челябинская обл, муниципальный район Каслинский, городское поселение Каслинское, поселок Пригородный, ул. Мира, земельный участок 5</t>
  </si>
  <si>
    <t>0, Челябинская обл, Российская Федерация, Челябинская область, муниципальный район Нязепетровский, сельское поселение Ункурдинское,  деревня Нестерово, улица Советская, земельный участок 4</t>
  </si>
  <si>
    <t>0, Челябинская обл, Российская федерация, Челябинская область. муниципальный район Сосновский, сельское поселение Рощинское, северо-западнее деревни Казанцево</t>
  </si>
  <si>
    <t>0, Челябинская обл, Российская Федерация, Челябинская область, район Сосновский , деревня Ужевка, участок 28,  пер. Береговой, д. 23,  ул. Трактовая, д, 2а, ул. Челябинская, д. 8а, ул. Трактовая, д. 31, д. 33</t>
  </si>
  <si>
    <t>Челябинская обл, Ашинский р-н, г. Аша, ГК "Лесохимик", площадка 3, блок 1, бокс 15</t>
  </si>
  <si>
    <t>454139, Челябинская обл, г. Челябинск, ул. Сухомесовская, дом № 11</t>
  </si>
  <si>
    <t>Челябинская обл, Ашинский р-н, г. Аша, ориентир СНТ №7 Березовая поляна, участок № 211</t>
  </si>
  <si>
    <t>0, Челябинская обл, Российская Федерация, Челябинская область, Златоустовский городской округ, город Златоуст, улица  им Братьев Пудовкиных, дом 5А</t>
  </si>
  <si>
    <t>0, Челябинская обл, р-н Каслинский, с. Воскресенское, ул. Уральская ,63</t>
  </si>
  <si>
    <t>456674, Челябинская обл, Красноармейский район, слева от дороги п. Лазурный - п. Слава, ул. Жемчужная, уч. № 24</t>
  </si>
  <si>
    <t>0, Челябинская обл, Челябинская область, р-н Сосновский, снт "Заречный", уч-к 751</t>
  </si>
  <si>
    <t>Челябинская обл, Саткинский р-н, г. Сатка, ГСК Солнечный ,пом 11</t>
  </si>
  <si>
    <t>456000, Челябинская обл, Челябинская область, р-н Сосновский, по генплану участок 254</t>
  </si>
  <si>
    <t>456207, Челябинская обл, г. Златоуст, ул. им И.Ф.Лапшина, дом № 42</t>
  </si>
  <si>
    <t>454000, Челябинская обл, Челябинская область, г Челябинск, р-н Курчатовский, ул Островского, гараж 14, на территории "Городской клинической больницы № 4" по ул. Островского, д. 81</t>
  </si>
  <si>
    <t>454000, Челябинская обл, Челябинская область, Сосновский район, участок по генплану 762</t>
  </si>
  <si>
    <t>0, Челябинская обл, Местоположение установлено относительно ориентира, расположенного в границах участка. Ориентир жилой дом. Почтовый адрес ориентира: Челябинская область, р-н Сосновский, д. Костыли, ул. 8 Марта, д. 2, кв. 1</t>
  </si>
  <si>
    <t>0, Челябинская обл, Российская Федерация, Челябинская область, Сосновский район, поселок Полетаево</t>
  </si>
  <si>
    <t>0, Челябинская обл, муниципальный район Кунашакский, сельское поселение Кунашакское, село Кунашак, улица Родниковая, земельный участок 20</t>
  </si>
  <si>
    <t>456001, Челябинская обл, Ашинский р-н, п. Ук, ул. Кирова, дом № 36</t>
  </si>
  <si>
    <t>0, Челябинская обл, Кунашакский район, с.Кунашак, ул.Мусина Яхии Муртазовича, д 21</t>
  </si>
  <si>
    <t>0, Челябинская обл, Сосновский район, п. Солнечный, уч. 13</t>
  </si>
  <si>
    <t>456893, Челябинская обл, Аргаяшский р-н, д. Чишма, ул. Приозерная, дом № 35</t>
  </si>
  <si>
    <t>457662, Челябинская обл, Нагайбакский р-н, д. Ягодная, ул. Дачная, дом № 10</t>
  </si>
  <si>
    <t>0, Челябинская обл, Российская федерация, Челябинская область, Миасский городской округ, село Сыростан, улица Труда 34</t>
  </si>
  <si>
    <t>454000, Челябинская обл, Челябинская обл., г. Челябинск, Калининский район, садоводческое некоммерческое товарищество "Любитель-2", участок №431</t>
  </si>
  <si>
    <t>Челябинская обл, муниципальный район Сосновский, сельское поселение Краснопольское, поселок Красное Поле, улица Мелеховская, дом 51</t>
  </si>
  <si>
    <t>0, Челябинская обл, Агаповский район, п. Желтинский, ул. Набережная, д. 41</t>
  </si>
  <si>
    <t>Челябинская обл, Ашинский р-н, г. Аша, ГК Советский блок 10, бокс 718</t>
  </si>
  <si>
    <t>Челябинская обл, Ашинский р-н, г. Миньяр, ГСК "Заводской" бокс 125</t>
  </si>
  <si>
    <t>0, Челябинская обл, Российская Федерация, Челябинская область, Аргаяшский район, д. Аракаева, ул. Березовая, д. 7</t>
  </si>
  <si>
    <t>0, Челябинская обл, г. Златоуст, в районе психоневрологического диспансера</t>
  </si>
  <si>
    <t>0, Челябинская обл, Местоположение установлено относительно ориентира, расположенного в границах участка. Почтовый адрес ориентира: обл. Челябинская, р-н Пластовский, г. Пласт, автодорога Южноуральск -  Магнитогорск</t>
  </si>
  <si>
    <t>0, Челябинская обл, Россия, Челябинская обл., Аргаяшский район, д. Малая Ультракова, ул. Лесная, д.13</t>
  </si>
  <si>
    <t>0, Челябинская обл, Местоположение установлено относительно ориентира, расположенного в границах участка, Ориентир здание, Почтовый адрес ориентира : Челябинская область, р-н Каслинский, д. Григорьевка, ул. Советская, д.14</t>
  </si>
  <si>
    <t>0, Челябинская обл, Российская Федерация, Челябинская область, район Сосновский, поселок Саргазы, ул. Туманная, участок 2</t>
  </si>
  <si>
    <t>456010, Челябинская обл, Ашинский р-н, г. Аша, СНТ №7 "Березовая поляна", уч. 487</t>
  </si>
  <si>
    <t>456306, Челябинская обл, г. Миасс, ул. Ермака, дом № 2б</t>
  </si>
  <si>
    <t>454100, Челябинская обл, г. Челябинск, ул. Шершневская, дом № 2Д</t>
  </si>
  <si>
    <t>456618, Челябинская обл, г. Копейск, пер. Клубный 2-й, дом № 5</t>
  </si>
  <si>
    <t>456800, Челябинская обл, Верхний Уфалей, ул. Крылова, дом 121</t>
  </si>
  <si>
    <t>0, Челябинская обл, муниципальный район Аргаяшский, сельское поселение Аргаяшское, село Аргаяш, улица Пушкина, земельный участок 33</t>
  </si>
  <si>
    <t>Челябинская обл, Кусинский р-н, г. Куса, ул. Парковая, дом № 57</t>
  </si>
  <si>
    <t>456617, Челябинская обл, г. Копейск, ул. Лихачева, дом № 26</t>
  </si>
  <si>
    <t>0, Челябинская обл, Российская Федерация, Челябинская область, р-н Сосновский, установлено относительно ориентира, расположенного за пределами участка. Ориентир п. Прудный. Участок находится примерно в 1,8 км от ориентира по направлению на северо-запад</t>
  </si>
  <si>
    <t>456409, Челябинская обл, Чебаркульский р-н, п. Кумысный, ул. Фрунзе, дом № 19</t>
  </si>
  <si>
    <t>456622, Челябинская обл, г. Копейск, пер. Черепановых, дом № 2</t>
  </si>
  <si>
    <t>456205, Челябинская обл, г. Златоуст, ул. им. О.Ю.Шмидта, дом № 49</t>
  </si>
  <si>
    <t>0, Челябинская обл, 456200, Челябинская область, г. Златоуст</t>
  </si>
  <si>
    <t>0, Челябинская обл, Челябинская область, г. Карабаш, ул. Ватутина, №10а</t>
  </si>
  <si>
    <t>457427, Челябинская обл, Агаповский р-н, 110 м на восток от д.№2 по ул.Центральная, п.Новоянгелька</t>
  </si>
  <si>
    <t>454000, Челябинская обл, Российская Федерация, Челябинская область, городской округ Копейский, город Копейск, улица Васнецова, земельный участок 49</t>
  </si>
  <si>
    <t>456918, Челябинская обл, Саткинский р-н, г. Сатка, ул. Артельная, дом № 26</t>
  </si>
  <si>
    <t>0, Челябинская обл, Местоположение установлено относительно ориентира, расположенного за пределами участка. Ориентир дом. Участок находится примерно в 190 м., по направлению на северо-восток от ориентира. Почтовый адрес ориентира: Челябинская обл., г. Верхний Уфалей, ул. Ленина, д. 3</t>
  </si>
  <si>
    <t>0, Челябинская обл, Челябинская обл, р-н Чебаркульский, дачный поселок Теренкуль, ул Озерная, 4</t>
  </si>
  <si>
    <t>456730, Челябинская обл, Кунашакский р-н, с. Кунашак, ул. Восточная, дом № 18</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</si>
  <si>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дом 45, участок номер 7</t>
  </si>
  <si>
    <t>454000, Челябинская обл, Российская Федерация, Челябинская область, городской округ Копейский, город Копейск, улица Ландышевая, земельный участок 2</t>
  </si>
  <si>
    <t>456020, Челябинская обл, Ашинский р-н, г. Сим, ул. Пионерская, район старого кладбища (бывший ГК 2), блок В, бокс № 33</t>
  </si>
  <si>
    <t>0, Челябинская обл, Российская Федерация, Челябинская область, Аргаяшский район, Дербишевский с/с, д. Ишалино, ул. Школьная</t>
  </si>
  <si>
    <t>456783,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Озерск, д. Новая Теча, ул. Рябиновая, д. 134.</t>
  </si>
  <si>
    <t>0, Челябинская обл, Российская Федерация,Челябинская область, Сосновский район</t>
  </si>
  <si>
    <t>456942, Челябинская обл, Кусинский р-н, г. Куса, ул. Орджоникидзе, дом № 11В</t>
  </si>
  <si>
    <t>0, Челябинская обл, 454000,Челябинская область,р-н Сосновский,Ориентир с.кайгородово.Участок находится примерно в1.93 км от ориентира по напровлению на юго-запад; Ориентир от д.кайгородово. Участок находится примерно в 1500 м от ориентира по направлению на юг</t>
  </si>
  <si>
    <t>0, Челябинская обл, Челябинская область, р-н Аргаяшский, д Дербишева, ул ВОВ Аитбаева Такиуллы Хайруллиновича, д 31</t>
  </si>
  <si>
    <t>Челябинская обл, Ашинский р-н, г. Сим, ул. Пионерская, район старого кладбища (бывший ГК 2), блок Ж, гаражный бокс 8а</t>
  </si>
  <si>
    <t>0, Челябинская обл, Аргаяшский район, примерно 5700 метров по направлению на северо- запад от с. Губернское</t>
  </si>
  <si>
    <t>0, Челябинская обл, Российская Федерация, Челябинская область, р-н Сосновский, 2004 м по направлению на юг от ориентира центр деревни Ключи в 6300 м по направлению на северо-восток от ориентира центр деревни Харлуши</t>
  </si>
  <si>
    <t>0, Челябинская обл, городской округ Южноуральский, город Южноуральск, территория СНТ Южное, земельный участок 35-П</t>
  </si>
  <si>
    <t>0, Челябинская обл, Область Челябинская, Район Сосновский, Деревня Ключи, Улица Уральская, участок 15</t>
  </si>
  <si>
    <t>Челябинская обл, Брединский муниципальный район, сельское поселение Андреевское, п. Андреевский</t>
  </si>
  <si>
    <t>0, Челябинская обл, Сосновский район,пос. Теченский, ул. Солнечная, уч.№ 8</t>
  </si>
  <si>
    <t>454085, Челябинская обл, г. Челябинск, пер. Гусеничный, дом № 12</t>
  </si>
  <si>
    <t>0, Челябинская обл, Челябинская область, г Коркино, ул Полевая</t>
  </si>
  <si>
    <t>0, Челябинская обл, Аргаяшский район, п. Увильды, СНТ "Здоровье", квартал 1, участок 141</t>
  </si>
  <si>
    <t>0, Челябинская обл, Российская Федерация Челябинская обл., Красноармейский муниципальный район, Баландинское сельское поселение, д. Круглое, ул. Мифтахова, земельный участок 6</t>
  </si>
  <si>
    <t>Челябинская обл, Ашинский р-н, г. Аша, п. Лесохимиков, на пустующем пустыре за домом №34 по ул. Коммунистическая, бокс №1</t>
  </si>
  <si>
    <t>0, Челябинская обл, Пластовский р-н, дом № 14а, Челябинская область, р-н Пластовский, с.Степное, ул.Гагарина, д. 14а, пом 1</t>
  </si>
  <si>
    <t>0, Челябинская обл, район Увельский, поселок Увельский, территория Потребительское общество садоводов Витамин, улица Западная, дом 31</t>
  </si>
  <si>
    <t>Челябинская обл, Нагайбакский район, п. Арсинский, пер. Центральный, 13/1</t>
  </si>
  <si>
    <t>456958, Челябинская обл, Кусинский р-н, с. Медведевка, ул. Лесная, дом № 23</t>
  </si>
  <si>
    <t>456550, Челябинская обл, г. Коркино, пер. Степана Разина, строен. 28</t>
  </si>
  <si>
    <t>0, Челябинская обл, Российская Федерация, Челябинская область, Сосновский муниципальный район, Краснопольское сельское поселение, деревня Ключи, улица Пионерская, земельный участок 50</t>
  </si>
  <si>
    <t>456010, Челябинская обл, Ашинский р-н, г. Аша, (пересечение улиц Свободы и Коммунистическая)</t>
  </si>
  <si>
    <t>456666, Челябинская обл, Красноармейский р-н, п. Песчаный, ул. Рябиновая, дом № 67</t>
  </si>
  <si>
    <t>0, Челябинская обл, установлено относительно ориентира, расположенного в границах участка. Почтовый адрес ориентира : Челябинская обл., г. Верхний Уфалей, ул. Чекасина, 2В/2, место 49</t>
  </si>
  <si>
    <t>456238, Челябинская обл, г. Златоуст, ул. Цуповская, дом № 1</t>
  </si>
  <si>
    <t>457170, Челябинская обл, муниципальный район Октябрьский, сельское поселение Октябрьское, село Октябрьское, улица 8 Марта, дом 41</t>
  </si>
  <si>
    <t>Челябинская обл, г. Миасс, ул. Тургоякская, дом № 45 Б</t>
  </si>
  <si>
    <t>0, Челябинская обл, Российская Федерация, Челябинская область, муниципальный район Сосновский, сельское поселение Кременкульское, деревня Костыли, улица Ленина, земельный участок 16Б</t>
  </si>
  <si>
    <t>0, Челябинская обл, Кунашакский район, с.Кунашак, ул.Тихая</t>
  </si>
  <si>
    <t>454008, Челябинская обл, г. Челябинск, тракт. Свердловский, дом № 3Б</t>
  </si>
  <si>
    <t>454000, Челябинская обл, Местоположение установлено относительно ориентира, расположенного в границах участка. Ориентир пер. Артиллерийский с южной стороны школы №48. Почтовый адрес ориентира: Челябинская область, г. Челябинск, Тракторозаводский.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</si>
  <si>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Сосновский район, д Бутаки, участок по генплану 166.</t>
  </si>
  <si>
    <t>456200, Челябинская обл, г. Златоуст, ул. им. В.Т. Геппа, дом № 209</t>
  </si>
  <si>
    <t>456592, Челябинская обл, Еманжелинский р-н, рп. Красногорский, ул. Победы, дом № 18, помещение 1</t>
  </si>
  <si>
    <t>456518, Челябинская обл, Сосновский р-н, д. Ключи, ул. Народная, дом № 14</t>
  </si>
  <si>
    <t>454082, Челябинская обл, Сосновский район, Краснопольское сельское поселение Челябинской казачьей станицы, участок 42</t>
  </si>
  <si>
    <t>0, Челябинская обл, Агаповский район, село Агаповка, улица Известковая земельный участок 39А</t>
  </si>
  <si>
    <t>456204, Челябинская обл, г. Златоуст, ул. им Б.М.Шапошникова, дом № 30</t>
  </si>
  <si>
    <t>456913, Челябинская обл, Челябинская область, Саткинский район, г.Сатка, ГСК Урал, гараж 3</t>
  </si>
  <si>
    <t>456010, Челябинская обл, Ашинский р-н, г. Аша, ул. Симская, дом № 8</t>
  </si>
  <si>
    <t>Челябинская обл, Агаповский район, с. Агаповка, мкр. Садовый, уч. 57А.</t>
  </si>
  <si>
    <t>0, Челябинская обл, Озерский городской округ, п. Метлино, ул. 8 Марта, 15</t>
  </si>
  <si>
    <t>454036, Челябинская обл, г. Челябинск, ул. Индивидуальная, дом № 17</t>
  </si>
  <si>
    <t>456409, Челябинская обл, Чебаркульский р-н, с. Непряхино, ул. Свободы, дом № 34А</t>
  </si>
  <si>
    <t>0, Челябинская обл, р-н Пластовский,  г. Пласт, пер. Новотроицкий, дом 10</t>
  </si>
  <si>
    <t>0, Челябинская обл, Челябинская обл., р-н Сосновский, п. Полевой, ул. Земляничная, д. №9</t>
  </si>
  <si>
    <t>0, Челябинская обл, Российская Федерация, Челябинская область, муниципальный округ Коркинский, поселок Дубровка - Челябинская, железнодорожная станция, улица Железняка, земельный участок 132</t>
  </si>
  <si>
    <t>0, Челябинская обл, Челябинская область, Ашинский район, г. Сим, тер. ГК "Полет", блок 5, бокс 24</t>
  </si>
  <si>
    <t>456550, Челябинская обл, дом № 70, Коркинский муниципальный округ, город Коркино, улица Степана Разина, дом 70</t>
  </si>
  <si>
    <t>454000, Челябинская обл, Челябинская область, г. Челябинск, ул. Ирбитская 1-я, д. 34</t>
  </si>
  <si>
    <t>0, Челябинская обл, Челябинская область город Миасс территория СНТ Западное поле участок 4</t>
  </si>
  <si>
    <t>0, Челябинская обл, Кунашакский район, с. Аширово, ул. Центральная, д. 53</t>
  </si>
  <si>
    <t>456234, Челябинская обл, г. Златоуст, ул. Строителей, дом № 11а</t>
  </si>
  <si>
    <t>456110, Челябинская обл, Катав-Ивановский р-н, г. Катав-Ивановск, ул. Подлесная, дом № 139А</t>
  </si>
  <si>
    <t>0, Челябинская обл, Челябинская область, Сосновский район, поселок Смолино ж-д. ст, улица Мира, дом 30</t>
  </si>
  <si>
    <t>Челябинская обл, г. Миасс, коллективный сад "Дачный",участок 35</t>
  </si>
  <si>
    <t>0, Челябинская обл, Российская Федерация, Челябинская обл, Сосновский р-н, п Прудный</t>
  </si>
  <si>
    <t>456520, Челябинская обл, Сосновский р-н, п. Ленинский, пер. Совхозный, дом № 6</t>
  </si>
  <si>
    <t>0, Челябинская обл, Челябинская область, р-н Каслинский, в 2 км к северо-западе от с. Воскресенское, загородный комплекс "Сунгуль"</t>
  </si>
  <si>
    <t>Челябинская обл, Саткинский р-н, г. Сатка, в 65 метрах юго-восточнее жилого дома № 1 по пер. Широкому</t>
  </si>
  <si>
    <t>0, Челябинская обл, Кунашакский район, с.Кунашак, ул.Мусы Джалиля, д.10</t>
  </si>
  <si>
    <t>Челябинская обл, Ашинский р-н, г. Аша, ГК "Советский", блок №14, гараж № 490</t>
  </si>
  <si>
    <t>456121, Челябинская обл, Катав-Ивановский р-н, г. Юрюзань, ул. Сахарова, дом № 12А, строение 1, бокс 7-006</t>
  </si>
  <si>
    <t>0, Челябинская обл, Российская Федерация, Челябинская область, Еманжелинский район,Г.Еманжелинск,ул.Ломоносова д.6</t>
  </si>
  <si>
    <t>0, Челябинская обл, Челябинская обл, р-н Сосновский, 3,06 км по направлению на север от ориентира электроподстанция с. Б. Харлуши и 4,70км по направлению на запад от ориентира центр д. Ключи, участок №182</t>
  </si>
  <si>
    <t>0, Челябинская обл, Челябинская область, р-н Сосновский, п. Кисегачинский, участок 35</t>
  </si>
  <si>
    <t>Челябинская обл, Российская Федерация, Челябинская обл., г. Верхний Уфалей, сад Ромашка, д. 61</t>
  </si>
  <si>
    <t>0, Челябинская обл, Местоположение установлено относительно ориентира, расположенного за пределами участка. Ориентир центр. Участок находится примерно в 5,3 км, по направлению на юго-восток от ориентира. Почтовый адрес ориентира: Челябинская область, р-н Сосновский, д. Медиак</t>
  </si>
  <si>
    <t>456041, Челябинская обл, г. Усть-Катав, ул. 8 Марта, дом № 68</t>
  </si>
  <si>
    <t>456926, Челябинская обл, Саткинский р-н, с. Айлино, ул. Гагарина, дом № 6Б</t>
  </si>
  <si>
    <t>Челябинская обл, Уйский р-н, п. Мирный, ул. Гаражная, гараж 90</t>
  </si>
  <si>
    <t>Челябинская обл, Аргаяшский р-н, п. Аргази, ул. Лазурная, дом № 8</t>
  </si>
  <si>
    <t>0, Челябинская обл, Область Челябинская, Район Красноармейский, Поселок Петровский, Улица Пилотная, 9</t>
  </si>
  <si>
    <t>0, Челябинская обл, Российская Федерация, Челябинская область, муниципальный район Аргаяшский, сельское поселение Акбашевское, деревня Акбашева, улица Матросова, земельный участок 17</t>
  </si>
  <si>
    <t>456394, Челябинская обл, г. Миасс, п. Новотагилка, ул. Мало-Школьная, участок № 7Б</t>
  </si>
  <si>
    <t>0, Челябинская обл, р-н Кунашакский, д. Голубинка, ул. Садовая, дом 17</t>
  </si>
  <si>
    <t>456602, Челябинская обл, г. Копейск, ул. Тугайкульская, дом № 6</t>
  </si>
  <si>
    <t>0, Челябинская обл, Челябинска обл. г. Кыштым ул Валентины Сергеевой примыкает с юга к земельному участку с кадастровым номером 74:32:0403020:40</t>
  </si>
  <si>
    <t>456010, Челябинская обл, Ашинский р-н, г. Аша, ул. 40-летия Победы, дом № 18</t>
  </si>
  <si>
    <t>454000, Челябинская обл, Челябинская обл, г Копейск, п Заозерный</t>
  </si>
  <si>
    <t>Челябинская обл, Чебаркульский р-н, д. Боровое, ул. Спортивная, участок № 2</t>
  </si>
  <si>
    <t>456440, Челябинская обл, г. Чебаркуль, ул. Электростальская, дом № 11</t>
  </si>
  <si>
    <t>456228, Челябинская обл, г. Кыштым, ул. Ленина, дом № 7-7а</t>
  </si>
  <si>
    <t>0, Челябинская обл, Челябинская область, р-н Сосновский, примерно в 700м на северо-восток п. Прудный</t>
  </si>
  <si>
    <t>0, Челябинская обл, Челябинская обл, Красноармейский район, п. Петровский пер. Антоновский 4</t>
  </si>
  <si>
    <t>0, Челябинская обл, в 19 метрах на восток от земельного участка, расположенного по адресу: Челябинская область, г. Чебаркуль, ул. Суворова, № 9 В с кадастровым номером 74:38:0127006:63, в кадастровом квартале: 74:38:0113001.</t>
  </si>
  <si>
    <t>Челябинская обл, Ашинский р-н, г. Аша, территория ГК Лесохимик, улица 3-я площадка земельный участок 3/9</t>
  </si>
  <si>
    <t>456656, Челябинская обл, г. Копейск, ул. Ильфа, дом № 1-2</t>
  </si>
  <si>
    <t>Челябинская обл, Саткинский р-н, г. Сатка, ГПК "Луч", корпус № 3, ряд № 4, место № 1</t>
  </si>
  <si>
    <t>454077, Челябинская обл, г. Челябинск, дом № 9</t>
  </si>
  <si>
    <t>456891, Челябинская обл, Аргаяшский р-н, с. Кузнецкое, ул. Советская, дом № 42</t>
  </si>
  <si>
    <t>Челябинская обл, Чебаркульский р-н, д. Верхние Караси, пер. Дачный (Теренкуль дп), участок № 4</t>
  </si>
  <si>
    <t>0, Челябинская обл, Челябинская область, Коркинский район, г Коркино, пер Юбилейный, д 13</t>
  </si>
  <si>
    <t>0, Челябинская обл, г.Озерск, п.Метлино, в 85м на восток от жилого дома №2 по ул.Тепличная</t>
  </si>
  <si>
    <t>454000, Челябинская обл, Челябинская область, г. Челябинск, ул. Автодорожная, д. 12-а, ГСК "Северный", гараж №25/03</t>
  </si>
  <si>
    <t>454000, Челябинская обл, Российская Федерация, Челябинская область, городской округ Копейский, город Копейск, улица Васнецова, земельный участок 51</t>
  </si>
  <si>
    <t>457018, Челябинская обл, Увельский р-н, д. Копанцево, ул. Лесная, дом № 3</t>
  </si>
  <si>
    <t>456518, Челябинская обл, Сосновский р-н, п. Саккулово, ул. Садовая, дом № 23, Челябинская обл, р-н Сосновский, п. Саккулово, ул. Садовая, уч №23</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</si>
  <si>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Колосок, земельный участок 199</t>
  </si>
  <si>
    <t>454000, Челябинская обл, Челябинская область, г. Челябинск, р-н Курчатовский, Краснопольский планировочный район №1, мкр 54-й, ул. 9-я, квартал №17</t>
  </si>
  <si>
    <t>454000, Челябинская обл, Челябинская обл., Сосновский р-н</t>
  </si>
  <si>
    <t>454000, Челябинская обл, Российская Федерация, Челябинская область, г. Челябинск, ул. Автодорожная, д. 12-а, ГСК "Северный", гараж №25/04</t>
  </si>
  <si>
    <t>Челябинская обл, г. Челябинск, пер. Целинный 3-й, дом № 15</t>
  </si>
  <si>
    <t>0, Челябинская обл, Красноармейский район, с. Миасское, ул. Михаила Нуждина, №10</t>
  </si>
  <si>
    <t>0, Челябинская обл, Челябинская область, Красноармейский район, справа на 1-ом км автодороги Миасское-Курейное</t>
  </si>
  <si>
    <t>0, Челябинская обл, муниципальный район Кунашакский, сельское поселение Халитовское, село Халитово, улица Барыя Султанова, земельный участок 138А</t>
  </si>
  <si>
    <t>457043, Челябинская обл, г. Южноуральск, ул. Южная, дом № 49</t>
  </si>
  <si>
    <t>0, Челябинская обл, Челябинская обл, р-н Еманжелинский, г Еманжелинск, ул Чкалова д 9, пом 1</t>
  </si>
  <si>
    <t>456671, Челябинская обл, Красноармейский р-н, д. Круглое, ул. Озерная, дом № 60А</t>
  </si>
  <si>
    <t>0, Челябинская обл, Челябинская область, г. Кыштым, ул. Ленина, д. 59а</t>
  </si>
  <si>
    <t>0, Челябинская обл, Кунашакский р-н, с. Сары, ул. Полевая, дом № 35</t>
  </si>
  <si>
    <t>0, Челябинская обл, г. Верхний Уфалей, ул. 3-й ряд, дом № 9</t>
  </si>
  <si>
    <t>0, Челябинская обл, Челябинская область, Ашинский район, г. Сим, район бывшего аэродрома (Бывший ГК "Полет"), блок №8, гараж №42.</t>
  </si>
  <si>
    <t>0, Челябинская обл, Челябинская область, Сосновский район. с.Долгодеревенское, северный мкр, участок 145</t>
  </si>
  <si>
    <t>0, Челябинская обл, Челябинская область, Аргаяшский район, д Айбатова, ул Заречная, д 12</t>
  </si>
  <si>
    <t>Челябинская обл, Чебаркульский р-н, д. Верхние Караси, на юго-запад 1,5км, от п.Кумысный на северо-запад 4,8км, участок 21</t>
  </si>
  <si>
    <t>457688, Челябинская обл, Верхнеуральский р-н, п. Тайсара, ул. Заречная, дом № 8</t>
  </si>
  <si>
    <t>0, Челябинская обл, Российская Федерация, Челябинская область, р-н Каслинский в 2 км к северо-западу от с.Воскресенское загородный комплекс Сунгуль</t>
  </si>
  <si>
    <t>456510, Челябинская обл, Красноармейский муниципальный район, Баландинское сельское поселение, деревня Круглое, улица Анапская, з/у 6</t>
  </si>
  <si>
    <t>457043, Челябинская обл, г. Южноуральск, ул. Южная, дом № 45</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</si>
  <si>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Тобольская, земельный участок 31</t>
  </si>
  <si>
    <t>0, Челябинская обл, Российская Федерация, Челябинская область, городской округ Кыштымский, город Кыштым, территория ГСК Центральный, гараж 2659</t>
  </si>
  <si>
    <t>456441, Челябинская обл, г. Чебаркуль, ул. Садовая, дом № 31Б</t>
  </si>
  <si>
    <t>456671, Челябинская обл, Красноармейский р-н, д. Круглое, ул. Стартовая, дом № 1а</t>
  </si>
  <si>
    <t>456000, Челябинская обл, Челябинская область, Кунашакский район, с. Усть-Багаряк, кад.квартал 74:13:0104003</t>
  </si>
  <si>
    <t>0, Челябинская обл, Российская Федерация, Челябинская область, Сосновский р-н, 680 м на юго-запад от п. Рощино, гараж 161</t>
  </si>
  <si>
    <t>0, Челябинская обл, Челябинская область, р-н Красноармейский, д. Круглое, ул. Тобольская</t>
  </si>
  <si>
    <t>0, Челябинская обл, Российская Федерация, Челябинская область, р-н Каслинский, в 2 км к северо-западу от с.Воскресенское, загородный комплекс "Сунгуль"</t>
  </si>
  <si>
    <t>Челябинская обл, г. Златоуст, ул. Таганайская, восточнее дома №156</t>
  </si>
  <si>
    <t>0, Челябинская обл, Челябинская область, р-н. Сосновский, п. Мирный</t>
  </si>
  <si>
    <t>456658, Челябинская обл, г. Копейск, с. Синеглазово, ул. Новая, дом № 9А</t>
  </si>
  <si>
    <t>0, Челябинская обл, земельный участок: Челябинская обл, р-н Красноармейский, п Петровский, ул Западная, д 1</t>
  </si>
  <si>
    <t>0, Челябинская обл, муниципальный район Еткульский, сельское поселение Печенкинское, село Шеломенцево, улица Береговая, земельный участок 17</t>
  </si>
  <si>
    <t>454000, Челябинская обл, обл. Челябинская, г. Челябинск, ул. Шишкина, 193</t>
  </si>
  <si>
    <t>Челябинская обл, Агаповский р-н, п. Первомайский</t>
  </si>
  <si>
    <t>456883, Челябинская обл, Аргаяшский Район, СНТ Электровозник, улица 17 , дом 7</t>
  </si>
  <si>
    <t>456394, Челябинская обл,  городской округ Миасский, поселок Новотагилка, улица Мало-Школьная, земельный участок 11Б</t>
  </si>
  <si>
    <t>456440, Челябинская обл, г. Чебаркуль, тер.СНТ Курортник-1, земельный участок 91</t>
  </si>
  <si>
    <t>454000, Челябинская обл, Челябинск, 42-й мкр</t>
  </si>
  <si>
    <t>Челябинская обл, г. Миасс, ул. Комсомольская, дом № 94-Б</t>
  </si>
  <si>
    <t>0, Челябинская обл, Российская Федерация, Челябинская область, Еткульский район, с. Еткуль, пер 21-й, земельный участок 7</t>
  </si>
  <si>
    <t>456674, Челябинская обл, Красноармейский р-н, д. Пашнино 2-е, ул. Садовая, дом № 2А</t>
  </si>
  <si>
    <t>456404, Челябинская обл, муниципальный район Чебаркульский, сельсовет Тимирязевское сельское поселение, 1826 км-800м (справа) автодороги М-5 Москва-Челябинск</t>
  </si>
  <si>
    <t>Челябинская обл, Чебаркульский р-н, п. Тимирязевский, рядом с газовой котельной</t>
  </si>
  <si>
    <t>0, Челябинская обл, район Кунашакский, село Сары, улица Лесная, дом 29б</t>
  </si>
  <si>
    <t>456510, Челябинская обл, Сосновский р-н, 540 м по направлению на северо-запад от центра дер. Малиновка и 3000 м на восток от центра дер.Осиновка</t>
  </si>
  <si>
    <t>0, Челябинская обл, Россия, Челябинская область, Нязепетровский р-н, д Юсупово, ул Советская, земельный участок 4</t>
  </si>
  <si>
    <t>Челябинская обл, г. Миасс, тер. Коллективный Сад Дачный, 3</t>
  </si>
  <si>
    <t>0, Челябинская обл, Челябинская область Сосновский район п. Новый Кременкуль ул. Сиреневый Бульвар, д. 6-8</t>
  </si>
  <si>
    <t>454090, Челябинская обл, г. Челябинск, ул. Труда, дом № 66</t>
  </si>
  <si>
    <t>456888, Челябинская обл, Аргаяшский р-н, д. Курманова, ул. Нажметдинова, дом № 61</t>
  </si>
  <si>
    <t>0, Челябинская обл,  Челябинская обл, р-н Катав-Ивановский, г. Юрюзань, ул. 3 Интернационала, дом 119А, строение 2, бокс 21</t>
  </si>
  <si>
    <t>0, Челябинская обл, Российская Федерация, Челябинская область, Озерский городской округ, поселок Новогорный, улица Центральная, 20</t>
  </si>
  <si>
    <t>456580, Челябинская обл, Еманжелинский р-н, г. Еманжелинск, ул. Чкалова, дом № 87</t>
  </si>
  <si>
    <t>456914, Челябинская обл, Саткинский р-н, п. Малый Бердяуш, ул. Лесная, дом № 2</t>
  </si>
  <si>
    <t>0, Челябинская обл, Челябинская область, Сосновский р-н, СНТ Березка-1, ул. 2, уч. 14</t>
  </si>
  <si>
    <t>0, Челябинская обл, Челябинская область, г.Касли, ул.Энгельса, поз.2 в квартале №5</t>
  </si>
  <si>
    <t>456940, Челябинская обл, Кусинский р-н, г. Куса, ул. Есенина, земельный участок 35</t>
  </si>
  <si>
    <t>0, Челябинская обл, Челябинская обл., Сосновский р-н, 680 м на юго-запад от поселка Рощино, гараж №74</t>
  </si>
  <si>
    <t>0, Челябинская обл,  Российская Федерация, Челябинская обл., Сосновский р-н, п. Прудный, участок по генплану  163</t>
  </si>
  <si>
    <t>0, Челябинская обл, Челябинская обл, р-н Сосновский, д. Шимаковка, строительный участок №178</t>
  </si>
  <si>
    <t>0, Челябинская обл, Верхнеуфалейский городской округ, г. Верхний Уфалей, ул. Свободы, земельный участок 49</t>
  </si>
  <si>
    <t>454000, Челябинская обл, г Копейск, ул Васнецова, д 49</t>
  </si>
  <si>
    <t>0, Челябинская обл, городской округ Верхнеуфалейский, город Верхний Уфалей, ул. Ильича, земельный участок 30 А</t>
  </si>
  <si>
    <t>0, Челябинская обл, Челябинская обл., Сосновский район, садоводческое некоммерческое товарищество "Отдых", участок №111</t>
  </si>
  <si>
    <t>454000, Челябинская обл, Город Челябинск. Курчатовский район, гаражно-строительный кооператив "Северный". гараж 19/4</t>
  </si>
  <si>
    <t>456510, Челябинская обл, муниципальный район Сосновский,сельское поселение Рощинское, деревня Новое Поле, улица Дачная,земельный участок 1.</t>
  </si>
  <si>
    <t>456502, Челябинская обл, Сосновский р-н, с. Большие Харлуши, ул. Заречная, дом № 62, -2</t>
  </si>
  <si>
    <t>456787, Челябинская обл, г. Озерск, б-р. Луначарского, дом № 23а</t>
  </si>
  <si>
    <t>454000, Челябинская обл, Челябинская область, г. Челябинск, ул. Цинковая,д. 2-а</t>
  </si>
  <si>
    <t>456512, Челябинская обл, Сосновский р-н, п. Красное Поле, ул. Солнечная, дом № 13</t>
  </si>
  <si>
    <t>456302, Челябинская обл, г. Миасс, ул. Ремесленная, дом № 30</t>
  </si>
  <si>
    <t>454139, Челябинская обл, Сосновский р-н, ДСНТ "Березка-1", улица 5, участок № 27</t>
  </si>
  <si>
    <t>454000, Челябинская обл, Челябинская область город Копейск рп Бажова ул Капитальная,35</t>
  </si>
  <si>
    <t>456302, Челябинская обл, г. Миасс, пер. Широкий, дом № 1</t>
  </si>
  <si>
    <t>456892, Челябинская обл, Аргаяшский муниципальный район, Кузнецкое сельское поселение, село Губернское, улица Красных Командиров, земельный участок 9Г</t>
  </si>
  <si>
    <t>0, Челябинская обл, Российская Федерация, Челябинская обл., Еманжелинский р-н, рп. Красногорский, гаражная застройка в районе школы № 9, блок 1, ряд 6, гараж 28</t>
  </si>
  <si>
    <t>Челябинская обл, Чебаркульский р-н, п. Тимирязевский, ул. Кушниренко, дом № 20</t>
  </si>
  <si>
    <t>456538, Челябинская обл, Сосновский р-н, дом № 2</t>
  </si>
  <si>
    <t>456912, Челябинская обл, Саткинский р-н, г. Сатка, ГПК "Луч", корпус №3, ряд 3а, место №3а</t>
  </si>
  <si>
    <t>456912, Челябинская обл, Саткинский р-н, г. Сатка, ул. 50 лет ВЛКСМ, дом № 9, помещение 1</t>
  </si>
  <si>
    <t>0, Челябинская обл, Российская Федерация, Челябинская область, Красноармейский район, село Алабуга, ул. Кирова, в 39 метрах на юго-восток от дома №31</t>
  </si>
  <si>
    <t>Челябинская обл, Чебаркульский р-н, дачный поселок Теренкуль, ул Озерная, 4</t>
  </si>
  <si>
    <t>0, Челябинская обл, Еткульский р-н, п. Бектыш, ул. Комсомольская, земельный участок 12а</t>
  </si>
  <si>
    <t>0, Челябинская обл, Российская Федерация, Челябинская область, муниципальный район Сосновский, сельское поселение Кременкульское, деревня Малиновка, улица Малиновая, земельный участок 7Д</t>
  </si>
  <si>
    <t>456677, Челябинская обл, Красноармейский р-н, п. Баландино, ул. Луговая, дом № 29</t>
  </si>
  <si>
    <t>0, Челябинская обл, Каслинский район, в 39м юго-восточнее ЗУ №221 СРТ "Сад-Огород "Светленький"; кадастровый квартал: 74:09:0404068; 74:09:0404069</t>
  </si>
  <si>
    <t>457400, Челябинская обл, Челябинская обл, р-н Аргаяшский, д. Дербишева, 70 метров по направлению на юго-запад от здания Дербишевского сельского совета</t>
  </si>
  <si>
    <t>Челябинская обл, Уйский р-н, п. Восточный, ул. Восточная окраина</t>
  </si>
  <si>
    <t>457103, Челябинская обл, г. Троицк, ул. Российская, дом № 7</t>
  </si>
  <si>
    <t>0, Челябинская обл, Район Каслинский, Поселок Воздвиженка , в 150 м на северо-восток от земельного участка д1 "в" по ул. Советская</t>
  </si>
  <si>
    <t>0, Челябинская обл, Агаповский район, п. Аблязово, ул. Степная, зем.участок 25А/1</t>
  </si>
  <si>
    <t>456305, Челябинская обл, г. Миасс, ул. Речная, дом № 97</t>
  </si>
  <si>
    <t>0, Челябинская обл, 457020 Пластовский район, г.Пласт, пер.Малый, д. 14</t>
  </si>
  <si>
    <t>0, Челябинская обл, Российская Федерация, Челябинская область, муниципальный район Сосновский, сельское поселение Мирненское, поселок Мирный, улица Виноградная, земельный участок 18</t>
  </si>
  <si>
    <t>0, Челябинская обл, Российская Федерация, Челябинская область, Сосновский муниципальный район, сельское поселение Кременкульское, поселок Северный, переулок Лавровый, земельный участок 7</t>
  </si>
  <si>
    <t>0, Челябинская обл, Красноармейский район, п.Черемушки, ул.Придорожная 18а.</t>
  </si>
  <si>
    <t>0, Челябинская обл, Каслинский район, с. Багаряк, ул. Зеленкина, д 3-1</t>
  </si>
  <si>
    <t>456622, Челябинская обл, г. Копейск, дом № 19</t>
  </si>
  <si>
    <t>0, Челябинская обл, Агаповский район, п. Аблязово, ул. Степная, д.36</t>
  </si>
  <si>
    <t>456554,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Коркинский, г Коркино, пер Новоселов, стр. №46</t>
  </si>
  <si>
    <t>456563, Челябинская обл, дом № 25А, Челябинская область, Еткульский муниципальный район, Печенкинское сельское поселение, село Шелеменцево, улица Центральная, земельный участок 25А</t>
  </si>
  <si>
    <t>0, Челябинская обл, Челябинская область, р-н Сосновский, участок по генплану №954</t>
  </si>
  <si>
    <t>0, Челябинская обл, Сосновский р-н, п. Красное Поле, ул. Природная, уч. 35</t>
  </si>
  <si>
    <t>0, Челябинская обл, Область Челябинская, Район Аргаяшский, Территория СНТ Электровозник, Улица 17-ая. д.8</t>
  </si>
  <si>
    <t>456883, Челябинская обл, Российская Федерация, Челябинская область, муниципальный район Аргаяшский, сельское поселение Дербишевское, территория СНТ Электровозник, улица 25-ая, земельный участок 3</t>
  </si>
  <si>
    <t>0, Челябинская обл, Область Челябинская, Район Аргаяшский, Территория СНТ Электровозник, Улица 24-ая, участок 5</t>
  </si>
  <si>
    <t>Челябинская обл, Кусинский р-н, г. Куса, ул. 3 Интернационала, участок № 126</t>
  </si>
  <si>
    <t>456143, Челябинская обл, г. Карабаш, ул. Комсомольская, дом № 25</t>
  </si>
  <si>
    <t>456394, Челябинская обл, г. Миасс, п. Наилы, ул. Заречная, дом № 9</t>
  </si>
  <si>
    <t>0, Челябинская обл, Челябинская область, МР Каслинский, СП Григорьевское,  Территория Окункуль, ул. счастья, зу 9</t>
  </si>
  <si>
    <t>454000, Челябинская обл, Челябинская обл.,г.Челябинск,Калининский район,гаражно-строительный кооператив №7,филиал по ул.Турбинная,гараж(гаражный бокс)№2</t>
  </si>
  <si>
    <t>454000, Челябинская обл, Челябинская область, г. Челябинск, р-н Советский, во дворе дома № 12 по ул. Тимирязева</t>
  </si>
  <si>
    <t>456518, Челябинская обл, Местоположение установлено относительно ориентира, расположенного в границах. Почтовый адрес ориентира: Челябинская область, р-н Сосновский, д. Касарги, ул. Озерная. д.5</t>
  </si>
  <si>
    <t>0, Челябинская обл, Еткульский район,с.Еманжелинка,снт "Уралец" участок № 52</t>
  </si>
  <si>
    <t>0, Челябинская обл, Каслинский район, п. Береговой, в 56 м на юг от земельного участка с кадастровым номером 74:09:0206002:326</t>
  </si>
  <si>
    <t>457400, Челябинская обл, муниципальный район Аргаяшский, сельское поселение Акбашевское, поселок Кировский, улица Солнечная, дом 7</t>
  </si>
  <si>
    <t>Челябинская обл, г. Златоуст, п. Плотинка, ул. Центральная, западнее земельного участка с кадастровым номером 74:25:0600101:80</t>
  </si>
  <si>
    <t>0, Челябинская обл, Российская Федерация, Челябинская область, муниципальный район Каслинский, городское поселение Каслинское, город Касли, улица Ленина, земельный участок 9Р</t>
  </si>
  <si>
    <t>0, Челябинская обл, городской округ Южноуральский, город Южноуральск, улица Васильковая, земельный участок 21</t>
  </si>
  <si>
    <t>0, Челябинская обл, Челябинская область, Еманжелинский район, город Еманжелинск, ул Бульварная, 11</t>
  </si>
  <si>
    <t>456800, Челябинская обл, городской округ Верхнеуфалейский, город Верхний Уфалей, улица Ленина, земельный участок 85</t>
  </si>
  <si>
    <t>456141, Челябинская обл, г. Карабаш, ул. Сыпачева, дом № 9, корпус а</t>
  </si>
  <si>
    <t>456000, Челябинская обл, Увельский муниципальный район,Красносельское сельское поселение,село КРАСНОСЕЛЬСКОЕ УЛИЦА КАЛИНИНА 45УЧАСТОК 95</t>
  </si>
  <si>
    <t>Челябинская обл, г. Чебаркуль, ул. Ярослава Власова, дом № 6</t>
  </si>
  <si>
    <t>454000, Челябинская обл, Российская Федерация, Челябинская область, Челябинский городской округ, город   Челябинск, Курчатовский внутригородской район, улица Топазовая, земельный участок 6</t>
  </si>
  <si>
    <t>0, Челябинская обл, Российская Федерация, Челябинская область, город Златоуст, проспект имени Ю. А. Гагарина 3-й мкр</t>
  </si>
  <si>
    <t>0, Челябинская обл, Местоположение установлено относительно ориентира, расположенного в границах участка. Ориентир жилой дом. Почтовый адрес ориентира: Российская Федерация, Челябинская область, муниципальный район Еманжелинский, городское поселение Еманжелинское, город Еманжелинск, переулок Первомайский, дом 21.</t>
  </si>
  <si>
    <t>456892, Челябинская обл, Челябинская область, муниципальный район Аргаяшский, сельское поселение Кузнецкое, село Губернское, улица Архипова, земельный участок 62</t>
  </si>
  <si>
    <t>Челябинская обл, Саткинский р-н, г. Сатка, ГПК "Луч", корпус 1, ряд 6, место 7.</t>
  </si>
  <si>
    <t>456518, Челябинская обл, 456518, Челябинская область, р-н Сосновский, д. Малиновка</t>
  </si>
  <si>
    <t>Челябинская обл, Ашинский р-н, г. Аша, СНТ 7 Березовая поляна, земельный участок 131</t>
  </si>
  <si>
    <t>456538, Челябинская обл, Сосновский р-н, п. Смолино, ж/д станция, участок № 746 по генплану</t>
  </si>
  <si>
    <t>Челябинская обл, г. Миасс, ул. Ровная, дом № 41Б</t>
  </si>
  <si>
    <t>456671, Челябинская обл, Красноармейский р-н, д. Круглое, ул. Успенская, дом № 6, корпус а</t>
  </si>
  <si>
    <t>0, Челябинская обл, Кунашакский район, с. Кунашак, ул. Родниковая, д. 17</t>
  </si>
  <si>
    <t>454090, Челябинская обл, г. Челябинск, ул. Свободы, дом № 8</t>
  </si>
  <si>
    <t>0, Челябинская обл, Российская Федерация, Челябинская область, муниципальный район Аргаяшский, сельское поселение Кузнецкое, территория ТСН Увильды Космос, улица Звёздная, земельный участок 3</t>
  </si>
  <si>
    <t>Челябинская обл, Саткинский р-н, д. Верхний Айск, ул. Садовая, дом № 40</t>
  </si>
  <si>
    <t>0, Челябинская обл, 456883, Челябинская область, Аргаяшский район, СНТ "Электровозник", улица 17, уч. 14, улица 18, уч. 13</t>
  </si>
  <si>
    <t>0, Челябинская обл, 457024 г. Пласт, с. Борисовка, ул.Советская, д. 20, кв.2</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</si>
  <si>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250 мм, по направлению на север от ориентира. Почтовый адрес ориентира: Челябинская область, район Сосновский, п. Солнечный</t>
  </si>
  <si>
    <t>456305, Челябинская обл, г. Миасс, ул. Речная, дом № 28</t>
  </si>
  <si>
    <t>454045, Челябинская обл, г. Челябинск, ул. Силикатная, дом № 49</t>
  </si>
  <si>
    <t>456738, Челябинская обл, Кунашакский р-н, д. Голубинка, ул. Береговая, дом № 31</t>
  </si>
  <si>
    <t>0, Челябинская обл, Российская Федерация, Челябинская область, Красноармейский район, п. Лазурный, ул. Юбилейная, земельный участок 16</t>
  </si>
  <si>
    <t>0, Челябинская обл, Челябинская обл, муниципальный  р-н Красноармейский,сельское поселение Озерное, п.Петровский, ул.Спутников, земельный участок 10</t>
  </si>
  <si>
    <t>0, Челябинская обл, Каслинский район,с. Багаряк, в 19 м на юг от земельного участка с кадастровым номером 74:09:0101003:160</t>
  </si>
  <si>
    <t>0, Челябинская обл, Местоположение установлено относительно ориентира, расположенного за пределами участка. Ориентир пос. Петровский, Челябинская область, р-н Красноармейский, сельское поселение Озерное, поселок Петровский, улица Спутников, земельный участок 12. Почтовый адрес ориентира: Челябинская обл, р-н Красноармейский, сельское поселение Озерное, поселок Петровский, улица Спутников, земельный участок 12</t>
  </si>
  <si>
    <t>0, Челябинская обл,  р-н Сосновский, примерно в 3,13 км по направлению на юго-запад от ориентира центр д. Ключи, квартал 15, участок 13</t>
  </si>
  <si>
    <t>456438, Челябинская обл, Чебаркульский р-н, д. Малково, ул. Северная, дом № 17Д</t>
  </si>
  <si>
    <t>Челябинская обл, Саткинский р-н, г. Сатка,  ГК Стрела, гараж №100</t>
  </si>
  <si>
    <t>456501, Челябинская обл, Сосновский р-н, участок по генплану №960</t>
  </si>
  <si>
    <t>0, Челябинская обл, муниципальный район Кунашакский, сельское поселение Куяшское, село Большой Куяш, улица Ленина, земельный участок 6А</t>
  </si>
  <si>
    <t>456438, Челябинская обл, Чебаркульский р-н, д. Шабунина, ул. Колхозная, дом № 12</t>
  </si>
  <si>
    <t>0, Челябинская обл, Челябинская область, Сосновский район, п. Трубный, ул. Центральная, д. 11, кв. 2</t>
  </si>
  <si>
    <t>454018, Челябинская обл, г. Челябинск, Калининский, ул. Парковая, д.18</t>
  </si>
  <si>
    <t>457696, Челябинская обл, Верхнеуральский р-н, п. Краснинский, ул. Пушкина, дом № 71А</t>
  </si>
  <si>
    <t>456578, Челябинская обл, Еткульский р-н, д. Журавлево, ул. Набережная, дом № 16, Установлено относительно ориентира, расположенного в границах участка.Почтовый адрес ориентира: Челябинская область, Еткульский р-н,  с/п Печенкинское, д. Журавлево, ул. Набережная, д. 16, квартира 3</t>
  </si>
  <si>
    <t>456888, Челябинская обл, Аргаяшский р-н, п. Кировский, ул. Российская, дом № 5</t>
  </si>
  <si>
    <t>456518, Челябинская обл, Сосновский р-н, д. Казанцево, участок по генплану 89</t>
  </si>
  <si>
    <t>456510, Челябинская обл, Сосновский район, д. Малиновка, квартал 6, участок 46</t>
  </si>
  <si>
    <t>0, Челябинская обл, Челябинская область, р-н Каслинский, д Григорьевка, ул.Бажова, №47</t>
  </si>
  <si>
    <t>456910, Челябинская обл, Саткинский р-н, г. Сатка, ул. Кирпичная, дом № 30А</t>
  </si>
  <si>
    <t>454000, Челябинская обл, Челябинская область, г.Челябинск, Курчатовский район, ул Молодогвардейцев, гаражно-строительный кооператив №8 "Автомобилист" , участок Круги, гараж №412</t>
  </si>
  <si>
    <t>456604, Челябинская обл, г. Копейск, пр-кт. Победы, дом № 27А, помещение 12</t>
  </si>
  <si>
    <t>0, Челябинская обл, Челябинская область, Каслинский р-н, д. Григорьевка, ул. Вишневая, 14</t>
  </si>
  <si>
    <t>457020, Челябинская обл, Пластовский р-н, г. Пласт, ул. Мелиораторов, дом № 1</t>
  </si>
  <si>
    <t>0, Челябинская обл, Кунашакский район, с.Кунашак, ул.Пушкина, дом 22</t>
  </si>
  <si>
    <t>0, Челябинская обл, Челябинская область, Еманжелинская область, г. Еманжелинск, ул. 1 Мая, дом. 42</t>
  </si>
  <si>
    <t>456042, Челябинская обл, г. Усть-Катав, ул. Лесная, дом № 12</t>
  </si>
  <si>
    <t>456560, Челябинская обл, Еткульский район, Еткульское сельское поселение, село Еткуль, улица Лесопарковая, земельный участок 3Б</t>
  </si>
  <si>
    <t>0, Челябинская обл, Россия, Челябинская область, г. Озерск, в районе жилого дома №18 по пр. Ленина, ГСК №10, гараж №2170</t>
  </si>
  <si>
    <t>454000, Челябинская обл, Месторасположение установлено относительно ориентира, расположенного в границах участка.Ориентир здание.Почтовый адрес ориентира: Челябинская область, г.Копейск,ул.Китайская,д.11.</t>
  </si>
  <si>
    <t>Челябинская обл, Саткинский р-н, п. Пороги, дом б/н, КН :74:18:0000000:3039</t>
  </si>
  <si>
    <t>Челябинская обл, Катав-Ивановский р-н, г. Катав-Ивановск, ул. Подлесная, участок № 120</t>
  </si>
  <si>
    <t>456800, Челябинская обл, г. Верхний Уфалей, ул. Чекасина, 20а ряд 3 место 68</t>
  </si>
  <si>
    <t>454000, Челябинская обл, г. Челябинск, тер. СНТ Полет-1, аллея 7, участок 127</t>
  </si>
  <si>
    <t>0, Челябинская обл, 457358, Челябинская обл., г. Карталы, ул. Братьев Кашириных, д. 12г, пом.29</t>
  </si>
  <si>
    <t>0, Челябинская обл, г.Озерск, п.Метлино, ул.8 Марта, д.38а, строение 1, гараж №30</t>
  </si>
  <si>
    <t>456040, Челябинская обл, г. Усть-Катав, ул. Степная, дом № 132</t>
  </si>
  <si>
    <t>0, Челябинская обл, Российская Федерация, Челябинская область, муниципальный район Сосновский, сельское поселение Вознесенское, поселок Полевой, улица Антона Столярова, земельный участок 15</t>
  </si>
  <si>
    <t>Челябинская обл, г. Миасс, п. Тургояк, ул. Туристов, участок № 93/95а</t>
  </si>
  <si>
    <t>0, Челябинская обл, Согласно выписки ЕГРН.  Местоположение : Р-н Сосновский, д. Ключевка. Кадастровый номер : 74:19:0305002:206</t>
  </si>
  <si>
    <t>Челябинская обл, г. Златоуст, ул. Алуштинская, дом № 25</t>
  </si>
  <si>
    <t>0, Челябинская обл, Челябинская обл, р-н Сосновский, 680 м  на юго-запад от пос. Рощино, гараж № 5</t>
  </si>
  <si>
    <t>Челябинская обл, Чебаркульский р-н, от д. Верхние Караси на юго-запад 1,5 км, от п. Кумысный на северо-запад 4,8 км, участок №7</t>
  </si>
  <si>
    <t>0, Челябинская обл, Область Челябинская, Город Коркино, Переулок Советский, Д.1</t>
  </si>
  <si>
    <t>0, Челябинская обл, Челябинская область, Аргаяшский район, д. Крутолапова, в 30 метрах юго-западнее от дома № 56 по ул. Горная</t>
  </si>
  <si>
    <t>Челябинская обл, Еткульский р-н, с Еткуль, садоводческое товарищество "Нефтяник" улица Вторая, участок №53.</t>
  </si>
  <si>
    <t>0, Челябинская обл, Российская Федерация, Челябинская область, муниципальный район Сосновский, сельское поселение Алишевское, поселок Трубный, квартал Юго-Западный, улица Домашняя, земельный участок 14</t>
  </si>
  <si>
    <t>456622, Челябинская обл, г. Копейск, ул. Разведчиков, дом № 17, рп. Бажова</t>
  </si>
  <si>
    <t>0, Челябинская обл, Челябинская область, р-н Сосновский, с. Большое Баландино, ул. 8 Марта, 2А</t>
  </si>
  <si>
    <t>Челябинская обл, Чебаркульский р-н, д. Верхние Караси, пер. Дачный (Теренкуль дп), участок № 2</t>
  </si>
  <si>
    <t>Челябинская обл, Ашинский р-н, г. Аша, СНТ 7 Березовая поляна, земельный участок 92</t>
  </si>
  <si>
    <t>457013, Челябинская обл, Увельский р-н, с. Малое Шумаково, ул. Кольцевая, дом № 5</t>
  </si>
  <si>
    <t>456510, Челябинская обл, Сосновский р-н, д Осиновка, участок строительный №418</t>
  </si>
  <si>
    <t>456512, Челябинская обл, Сосновский муниципальный район, Сельское поселение Краснопольское, Красное Поле поселок, Полевая улица 18</t>
  </si>
  <si>
    <t>456382, Челябинская обл, г. Миасс, с. Сыростан, ул. Школьная, дом № 49</t>
  </si>
  <si>
    <t>Челябинская обл, Кусинский р-н, г. Куса, ул. Герцена, 104б</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</si>
  <si>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Дивная, земельный участок 26</t>
  </si>
  <si>
    <t>0, Челябинская обл, Российская Федерация, Челябинская область, муниципальный район Сосновский, сельское поселение Кременкульское, поселок Садовый, улица Лавандовая, земельный участок 1</t>
  </si>
  <si>
    <t>Челябинская обл,  Верхнеуральск. Обручева, зем, уч. 28</t>
  </si>
  <si>
    <t>0, Челябинская обл, Челябинская область, гор Копейск, 2800м южнее пос. Заозерный.</t>
  </si>
  <si>
    <t>Челябинская обл, Местоположение установлено относительно ориентира, расположенного за пределами участка. Ориентир строение (ГК Лесохимик,площадка 3, блок 8). Участок находится примерно в 65 м, по направлению на юг от ориентира. Почтовый адрес ориентира: Челябинская область, р-н Ашинский,г.Аша, ул.Свободы, д.12</t>
  </si>
  <si>
    <t>Челябинская обл, Чебаркульский р-н, д. Малково, ул. Восток-1, 12</t>
  </si>
  <si>
    <t>0, Челябинская обл, Российская Федерация, Челябинская область, Сосновский р-н, 680 м на юго-запад от п. Рощино, гараж № 332</t>
  </si>
  <si>
    <t>0, Челябинская обл, Российская Федерация, Челябинская область, Сосновский муниципальный район, Алишевское сельское поселение, поселок Трубный, квартал Юго-Западный, улица Домашняя, земельный участок 6</t>
  </si>
  <si>
    <t>0, Челябинская обл, 456883, Область Челябинская, Район Аргаяшский, Территория СНТ Электровозник, ул. 9, уч. 16; ул. 10, уч. 15</t>
  </si>
  <si>
    <t>Челябинская обл, Ашинский р-н, местоположение определено относительно ориентира жилого дома за пределами  участка, участок расположен примерно на расстоянии 182 м. по направлению на юг от ориентира, почтовый адрес ориентира: Челябинская область, Ашинский район, п. Сухая Атя, ул. Южная, д. № 20</t>
  </si>
  <si>
    <t>454082, Челябинская обл, г. Челябинск, ул. Чапаева (Смолино), участок № 89/1</t>
  </si>
  <si>
    <t>0, Челябинская обл, Челябинская область, Сосновский р-н, п. Рощино</t>
  </si>
  <si>
    <t>456870, Челябинская обл, г. Кыштым, ул. Валентины Сергеевой, дом № 17</t>
  </si>
  <si>
    <t>0, Челябинская обл, Челябинская область, Красноармейский район, на поле № 100 правее дер. Круглое, с северной стороны, граничащий с д. Круглое</t>
  </si>
  <si>
    <t>0, Челябинская обл, Россия Челябинская обл, Сосновский р-н д Алишева, участок б/н северо- западная окраина</t>
  </si>
  <si>
    <t>456788, Челябинская обл, г. Озерск, ул. Индустриальная, дом № 3</t>
  </si>
  <si>
    <t>0, Челябинская обл, Челябинская область, г. Челябинск, ул Октябрьская (Плановый ЧТЗ), д 7.</t>
  </si>
  <si>
    <t>456407, Челябинская обл, Чебаркульский р-н, с. Варламово, ул. Советская, дом № 15</t>
  </si>
  <si>
    <t>454000, Челябинская обл, Российская Федерация, Челябинская область, городской округ Челябинский, внутригородской район  Центральный, город Челябинск, территория ГПК Шершни-1, земельный участок 184/185</t>
  </si>
  <si>
    <t>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р-н Увельский, пос. Увельский, ПОС "Витамин", ул. Западная, д. 49</t>
  </si>
  <si>
    <t>454080, Челябинская обл, г. Челябинск, пр-кт. Ленина, дом № 68Б, помещение 13</t>
  </si>
  <si>
    <t>456892, Челябинская обл, Аргаяшский р-н, с. Губернское, ул. Озерная, дом № 23б</t>
  </si>
  <si>
    <t>0, Челябинская обл, установлено относительно ориентира, расположенного в границах участка. Ориентир здание. Почтовый адрес ориентира: Челябинская область, р-н Аргаяшский, с/с Аргаяшский, с Аргаяш, ул Озерная, д 49</t>
  </si>
  <si>
    <t>454000, Челябинская обл, Местонахождение установлено относительно ориентира, расположенного в границах участка. Почтовый адрес ориентира: обл. Челябинская, г. Верхний Уфалей, ул. Карла Маркса, 176/1, ряд 2, место 26</t>
  </si>
  <si>
    <t>0, Челябинская обл, муниципальный район Еткульский, сельское поселение Еткульское, село Еткуль, улица Комсомольская, 95-а</t>
  </si>
  <si>
    <t>454000, Челябинская обл, Челябинская область, г. Челябинск, ул. Южноуральская, д. 12б</t>
  </si>
  <si>
    <t>0, Челябинская обл, Аргаяшский район, с. Кузнецкое, ул. Ленина, д.54, кв.1.</t>
  </si>
  <si>
    <t>Челябинская обл, Ашинский р-н, г. Аша, СНТ № 2 "Металлург", участок 73</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</si>
  <si>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Советский, ул. Кубанская, д. 37</t>
  </si>
  <si>
    <t>0, Челябинская обл, Челябинская область, р-н Сосновский, Садоводческое некоммерческое товарищество "Электровозник", ул. 6, участок 3</t>
  </si>
  <si>
    <t>456011, Челябинская обл, Ашинский р-н, г. Аша, ГК Лесохимик, площадка 1, блок 5, гараж 5</t>
  </si>
  <si>
    <t>456660, Челябинская обл, Российская Федерация, Челябинская область, Красноармейский муниципальный район, сельское поселение Баландинское, деревня Круглое, ул. Сергеевская, земельный участок 12</t>
  </si>
  <si>
    <t>457103, Челябинская обл, г. Троицк, ул. им. П.Г. Ильина, дом № 23</t>
  </si>
  <si>
    <t>454139, Челябинская обл, г. Челябинск, ул. Кольцевая, дом № 42</t>
  </si>
  <si>
    <t>Челябинская обл, Аргаяшский р-н, ул. 10-ая, дом № 17</t>
  </si>
  <si>
    <t>456020, Челябинская обл,  город Сим. район бывшего аэродрома (бывший ГК "полёт) БЛОК 8 БОКС №41</t>
  </si>
  <si>
    <t>0, Челябинская обл, Российская Федерация, Челябинская область, муниципальный район Сосновский, сельское поселение Солнечное, поселок Нагорный, улица Центральная, земельный участок 65</t>
  </si>
  <si>
    <t>454000, Челябинская обл, Челябинская область, р-н Сосновский, д Малиновка, тер по генплану за-да им Колющенко, кварт 13 а , уч. 121</t>
  </si>
  <si>
    <t>456674, Челябинская обл, Красноармейский р-н, п. Слава, ул. Свободы, дом № 5</t>
  </si>
  <si>
    <t>454139, Челябинская обл, г. Челябинск, ул. Сухомесовская, дом № 1А</t>
  </si>
  <si>
    <t>456501, Челябинская обл, Челябинская область, район Сосновский, 7,7 км на юго-восток от центра с. Кременкуль</t>
  </si>
  <si>
    <t>454000, Челябинская обл, Челябинская область, г Челябинск, ул Рыбокоптильная, 128, гаражно- строительный кооператив №401, гараж №1632-б</t>
  </si>
  <si>
    <t>0, Челябинская обл, г . Озёрск, Озерское шоссе, д . 17</t>
  </si>
  <si>
    <t>457000, Челябинская обл, Увельский р-н, п. Увельский, ул. 60 лет Октября, дом № 21</t>
  </si>
  <si>
    <t>0, Челябинская обл, Сосновский район, поселок Красное поле, ул Логовая 2</t>
  </si>
  <si>
    <t>0, Челябинская обл, муниципальный район Каслинский, городское поселение Каслинское, г. Касли, территория ГСК 39 Центр, земельный участок 14</t>
  </si>
  <si>
    <t>456800, Челябинская обл, г. Верхний Уфалей, , Садоводческое товарищество Ромашка, д. 89</t>
  </si>
  <si>
    <t>Челябинская обл, Кусинский р-н, с. Медведевка, ул. 2 Дачная, дом № 26</t>
  </si>
  <si>
    <t>0, Челябинская обл, г. Озерск, ш. Озерское, д. 17 Б</t>
  </si>
  <si>
    <t>456441, Челябинская обл, г. Чебаркуль, мкр. Южный, дом № 26</t>
  </si>
  <si>
    <t>0, Челябинская обл, г. Озёрск, Озерское шоссе , д. 17, корпус 1,</t>
  </si>
  <si>
    <t>0, Челябинская обл, Красноармейский р-н, д.Круглое, ул.Степная, дом 1</t>
  </si>
  <si>
    <t>456800, Челябинская обл, город Верхний Уфалей, сад Ромашка д. 93</t>
  </si>
  <si>
    <t>0, Челябинская обл, г. Озерск, ш. Озерское, д. 17 В</t>
  </si>
  <si>
    <t>456040, Челябинская обл, г. Усть-Катав, ул. Степная, дом № 116</t>
  </si>
  <si>
    <t>0, Челябинская обл, Челябинская обл., Увельский район, п. Каменский, ул. Заводская, д.8</t>
  </si>
  <si>
    <t>457642, Челябинская обл, Нагайбакский р-н, п. Куликовский, ул. Советская, дом № 14</t>
  </si>
  <si>
    <t>457170, Челябинская обл, Октябрьский р-н, с. Октябрьское, ул. Советская, дом № 144</t>
  </si>
  <si>
    <t>0, Челябинская обл, Сосновский район, с. Архангельское, ул. Садовая 27</t>
  </si>
  <si>
    <t>454133, Челябинская обл, г. Челябинск, СНТ "Мечел", улица 8, участок 63</t>
  </si>
  <si>
    <t>Челябинская обл, Кусинский р-н, г. Куса, ул. Парковая, дом № 75</t>
  </si>
  <si>
    <t>457610, Челябинская обл, Кизильский р-н, с. Кизильское, ул. Дружбы, дом № 72</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</si>
  <si>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дом 45, участок номер 24</t>
  </si>
  <si>
    <t>0, Челябинская обл, муниципальный район Увельский, сельское поселение Хомутининское, деревня Копанцево, улица Чапаева, земельный участок 6</t>
  </si>
  <si>
    <t>0, Челябинская обл, Каслинский район, с. Воскресенское, ул. Партизанская, примыкает к западной границе земельного участка с кадастровым номером 74:09:0903004:177</t>
  </si>
  <si>
    <t>456507, Челябинская обл, Сосновский р-н, п. Полевой, ул. Коралловая, дом № 17</t>
  </si>
  <si>
    <t>454000, Челябинская обл, Челябинская область, г Копейск, с. Синеглазово, ул. Шоссейная, 131</t>
  </si>
  <si>
    <t>0, Челябинская обл, Российская Федерация Челябинская область, Сосновский муниципальный район, Кременкульское сельское поселение, территория Автодорога Обход города Челябинска, километр 16-й, земельный участок 1</t>
  </si>
  <si>
    <t>456780, Челябинская обл, Озерский городской округ, г Озерск, п Метлино, ул 8 Марта, 38а, строение 2, гараж №49</t>
  </si>
  <si>
    <t>0, Челябинская обл, Челябинская область, Сосновский район, в 2,8 км на северо-восток от центра п Саргазы и 2,5 км на юго-восток от п Смолино ж д ст</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</si>
  <si>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Торговая, участок 11</t>
  </si>
  <si>
    <t>456317, Челябинская обл, г. Миасс, ул. 60 лет Октября, дом № 1</t>
  </si>
  <si>
    <t>Челябинская обл, Саткинский р-н, г. Сатка, ул. 50 лет ВЛКСМ,  в 250 метрах северо-восточнее здания №34 (станция скорой медицинской помощи) нежилое помещение (гараж)№ 44</t>
  </si>
  <si>
    <t>456690, Челябинская обл, Красноармейский р-н, д. Шуранкуль, ул. Молодежная, дом № 13</t>
  </si>
  <si>
    <t>0, Челябинская обл, РФ, Челябинская область, Красноармейский муниципальный район, Баландинское сельское поселение, д.Круглое, ул.Салютная, д.10</t>
  </si>
  <si>
    <t>0, Челябинская обл, Челябинская обл, р-н Сосновский, 2,73 км по направлению на север от ориентира электроподстанция с. Б. Харлуши и 4,88 км по направлению на запад от ориентира центр д. Ключи, участок 62</t>
  </si>
  <si>
    <t>0, Челябинская обл, г. Магнитогорск, улица Советская, уч.202</t>
  </si>
  <si>
    <t>0, Челябинская обл, г. Троицк, мкр 5-й</t>
  </si>
  <si>
    <t>456915, Челябинская обл, Саткинский р-н, п. Мраморный, ул. Солнечная, дом № 11</t>
  </si>
  <si>
    <t>456940, Челябинская обл, Кусинский р-н, г. Куса, ул. Строительная, дом № 29/29А</t>
  </si>
  <si>
    <t>0, Челябинская обл, г.Троицк, на пересечении ул.Вязовая и ул. им. П.Ф. Крахмалева</t>
  </si>
  <si>
    <t>0, Челябинская обл, р-н Увельский в 3000м северо-восточнее с.Хомутинино, участок № 47. Местоположение участок № 47-1, участок №190</t>
  </si>
  <si>
    <t>456394, Челябинская обл, г. Миасс, п. Новотагилка, ул. Кушнова, дом № 106</t>
  </si>
  <si>
    <t>456889, Челябинская обл, Аргаяшский р-н, п. Ишалино, железнодорожная станция, ул. Школьная, дом № 30 А</t>
  </si>
  <si>
    <t>0, Челябинская обл, Российская Федерация, Челябинская обл, Красноармейский район, Дубровское сельское поселение, за чертой населенного пункта в 250 метрах восточнее поселка Дубровка, сад номер 2, участок номер 41</t>
  </si>
  <si>
    <t>0, Челябинская обл, Местоположение установлено относительно ориентира, расположенного за пределами участка.Ориентир центр д Кайгородово.Участок находится примерно в 3.02 км, по направлению на северо-восток от ориентира . Почтовый адрес ориентира: Челябинская область, р-н Сосновский, с Кайгородово</t>
  </si>
  <si>
    <t>0, Челябинская обл, Российская Федерация, Челябинская область, район Красноармейский, Баландинское сельское поселение, деревня Круглое, улица Богатырская, земельный участок 25</t>
  </si>
  <si>
    <t>Челябинская обл, р-н Увельский, поселок Каменский, Территория животноводческой фермы</t>
  </si>
  <si>
    <t>0, Челябинская обл, р-н Красноармейский, с. Беликуль, ул. Центральная, д. 18</t>
  </si>
  <si>
    <t>456530, Челябинская обл, Сосновский р-н, п. Есаульский, ул. Ленина, дом № 48</t>
  </si>
  <si>
    <t>0, Челябинская обл, Челябинская область, Еткульский муниципальный район, Белоносовское сельское поселение, поселок Белоносово, улица Ветеранов</t>
  </si>
  <si>
    <t>456560, Челябинская обл, Еткульский р-н, с. Еткуль, ул. Молодежная, дом № 63</t>
  </si>
  <si>
    <t>Челябинская обл, г. Миасс, ул. Либединского, 14 А</t>
  </si>
  <si>
    <t>457310, Челябинская обл, Брединский р-н, п. Бреды, ул. Торговая, дом № 21</t>
  </si>
  <si>
    <t>0, Челябинская обл, Город Верхнеуральск. Улица Пионерская 12/1.</t>
  </si>
  <si>
    <t>0, Челябинская обл, Челябинская область. Красноармейский район. Село Миасское. Улица Сельская 61</t>
  </si>
  <si>
    <t>0, Челябинская обл, Челябинская обл., Коркинский р-он, рп. Первомайский, ул. Прибрежная, земельный участок 18</t>
  </si>
  <si>
    <t>456441, Челябинская обл, г. Чебаркуль, мкр. Южный, ул. Татищева, 14</t>
  </si>
  <si>
    <t>454018, Челябинская обл, г. Челябинск, ул. Сельскохозяйственная, дом № 19</t>
  </si>
  <si>
    <t>456671, Челябинская обл, Красноармейский р-н, слева от дороги на п.Потанино, восточнее оз.Второе, южнее весовой в п.Петровский.</t>
  </si>
  <si>
    <t>Челябинская обл, Саткинский р-н, г. Сатка, ГПК "Луч", корпус №2, ряд №3, место №17</t>
  </si>
  <si>
    <t>456592, Челябинская обл, Еманжелинский р-н, рп. Красногорский, ул. Лермонтова, дом № 8</t>
  </si>
  <si>
    <t>Челябинская обл, Саткинский р-н, г. Сатка, у железобетонного забора западной граница территории детского сада 33, гараж 2</t>
  </si>
  <si>
    <t>Челябинская обл, Катав-Ивановский р-н, г. Юрюзань, ул. Гагарина, №13-а,гараж 3-007</t>
  </si>
  <si>
    <t>456518, Челябинская обл, Сосновский р-н, д. Ужевка, ул. Свободы, дом № 22</t>
  </si>
  <si>
    <t>457106, Челябинская обл, г. Троицк, ул. Трактовая, дом № 30</t>
  </si>
  <si>
    <t>0, Челябинская обл, Российская Федерация, Челябинская область, муниципальный район Сосновский, сельское поселение Алишевское, поселок Трубный, квартал Юго-Западный, улица Домашняя, земельный участок 4</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</si>
  <si>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Тобольская, земельный участок 20</t>
  </si>
  <si>
    <t>454000, Челябинская обл, Российская Федерация, Челябинская область, город Копейск, гаражный кооператив "Горноспасатель", гараж № 38</t>
  </si>
  <si>
    <t>456506, Челябинская обл, Сосновский р-н, п. Терема, ул. Жуковского, дом № 24</t>
  </si>
  <si>
    <t>457100, Челябинская обл, г. Троицк, ул. Рябиновая, дом № 8</t>
  </si>
  <si>
    <t>456014, Челябинская обл, Ашинский р-н, г. Аша, ул. Ленина, дом № 29, помещение 6</t>
  </si>
  <si>
    <t>0, Челябинская обл, город Троицк, 2 микрорайон, 13.</t>
  </si>
  <si>
    <t>456518, Челябинская обл, Сосновский р-н, м.р-н Сосновский, с п Долгодщеревенское, д. Ключевка, пер Северный, уч 9.</t>
  </si>
  <si>
    <t>0, Челябинская обл, Российская Федерация, Челябинская область, район Красноармейский, Баландинское сельское поселение, деревня Круглое, улица Богатырская, з/у 23</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</si>
  <si>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Дорожная, земельный участок 25А</t>
  </si>
  <si>
    <t>Челябинская обл, Местоположение установлено относительно ориентира, расположенного в границах участка. Почтовый адрес ориентира: Агаповский район с.Агаповка мкр. Солнечный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</si>
  <si>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 район Сосновский , возле деревни Алишева , участок без номера</t>
  </si>
  <si>
    <t>454000, Челябинская обл, Аргаяшский район  д. Яраткулова ул.Колхозная</t>
  </si>
  <si>
    <t>454000, Челябинская обл, Аргаяшский р-н , п. Миасский улица Зыкова дом 23/9</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</si>
  <si>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5.3 км, по направлению на юго-восток от ориентира. Почтовый адрес ориентира: Челябинская область, р-н Сосновский, д Медиак.</t>
  </si>
  <si>
    <t>456850, Челябинская обл, Каслинский р-н, с. Шаблиш, ул. Береговая, дом № 25</t>
  </si>
  <si>
    <t>0, Челябинская обл, Челябинская область, Красноармейский район, п. Петровский, ул. Пушкина, д 8-а</t>
  </si>
  <si>
    <t>454000, Челябинская обл, город Челябинск, Центральный район, СНТ "Мичуринец", ул. 1-а, участок 12-в</t>
  </si>
  <si>
    <t>0, Челябинская обл, 74:19:2004001:27 Сосновский р-н, д Таловка, ул Луговая, д. 28</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</si>
  <si>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Синарская, з/у 6</t>
  </si>
  <si>
    <t>Челябинская обл, Саткинский р-н, г. Сатка, ГСК Стрела-1, ряд №1(один), гараж №23(двадцать три)</t>
  </si>
  <si>
    <t>0, Челябинская обл, Челябинская область муниципальный район Аргаяшский, сельское поселение Аргаяшское, село Аргаяш, улица Гагарина, земельный участок 72</t>
  </si>
  <si>
    <t>0, Челябинская обл, Челябинская область, р-н Сосновский, п. Есаульский, микрорайон улицы Северной, участок №28</t>
  </si>
  <si>
    <t>457170, Челябинская обл, Октябрьский р-н, с. Октябрьское, ул. Восточная, дом № 43А</t>
  </si>
  <si>
    <t>456796, Челябинская обл, г. Озерск, п. Новогорный, ул. Восточная, д.9 индивидуальный жилой дом</t>
  </si>
  <si>
    <t>456509, Челябинская обл, Сосновский муниципальный район , сельское поселение Кременкульское, деревня Малиновка, улица Жасминовая (мкр 2-б), дом 7</t>
  </si>
  <si>
    <t>456738, Челябинская обл, Кунашакский р-н, д. Сулейманово, ул. Береговая, дом № 10</t>
  </si>
  <si>
    <t>454000, Челябинская обл, город Челябинск, улица Солнечная, 6-г, строение 3, гараж №6</t>
  </si>
  <si>
    <t>0, Челябинская обл, Сосновский район, 5,3км по направлению на юго-восток от ориентира центр д.Медиак и 0,9км по направлению на северо-запад от ориентира центр д.Ключи</t>
  </si>
  <si>
    <t>457043, Челябинская обл, г. Южноуральск, ул. Троицкая, дом № 9А</t>
  </si>
  <si>
    <t>456713, Челябинская обл, Кунашакский р-н, с. Аширово, ул. Центральная, дом № 49, корпус а</t>
  </si>
  <si>
    <t>454081, Челябинская обл, г. Челябинск, пер. Армавирский, дом № 7</t>
  </si>
  <si>
    <t>0, Челябинская обл, 456888, Российская Федерация, Челябинская область, Аргаяшский р-н, Айбатова д, Центральная ул, д 7</t>
  </si>
  <si>
    <t>456512, Челябинская обл, Сосновский р-н, п. Красное Поле, ул. Цветочная, дом № 7, квартира 1</t>
  </si>
  <si>
    <t>0, Челябинская обл, Челябинская область, г. Челябинск, СНТ Политехник, ул. 10-ая Южная, уч 140</t>
  </si>
  <si>
    <t>457345, Челябинская обл, Брединский р-н, п. Наследницкий, ул. Комсомольская, д.2, кв.2</t>
  </si>
  <si>
    <t>457400, Челябинская обл, Агаповский р-н, с. Агаповка, мкр. Тепличный, дом № 35А</t>
  </si>
  <si>
    <t>0, Челябинская обл, Челябинская область, р-н Сосновский, снт "Заречный", уч 651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</si>
  <si>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область,р-н Каслинский, с Воскресенское, ул.Снежинская 27</t>
  </si>
  <si>
    <t>0, Челябинская обл, Челябинская обл, р-н Аргаяшский, д Бажикаева, ул Салават Юлаева, д № 20</t>
  </si>
  <si>
    <t>0, Челябинская обл, Россия, Челябинская обл., Аргаяшский район, с. Аргаяш, ул. Рабочая, д. 31</t>
  </si>
  <si>
    <t>0, Челябинская обл, Челябинская область, район Сосновский, ориентир: электроподстанция с. Б. Харлуши. Участок находится примерно в 2.70 км, по направлению на восток от ориентира</t>
  </si>
  <si>
    <t>0, Челябинская обл, муниципальный район Кунашакский, сельское поселение Кунашакское, село Кунашак, улица Ленина, дом 77</t>
  </si>
  <si>
    <t>Челябинская обл, Сосновский р-н, д. Малиновка,  по ген плану завода Калющенко</t>
  </si>
  <si>
    <t>0, Челябинская обл, Челябинская область, Красноармейской район, поселок Петровский, ул. Градская</t>
  </si>
  <si>
    <t>0, Челябинская обл, р-н Кунашакский, с.Кунашак, ул.Нигматуллина, д.41</t>
  </si>
  <si>
    <t>Челябинская обл, Чесменский муниципальный район, сельское поселение Чесменское, Чесма село, Колхозная улица,участок 3/2</t>
  </si>
  <si>
    <t>0, Челябинская обл, Челябинская область, Троицкий район, п. Ясные Поляны, в кадастровом квартале 74:20:1510002</t>
  </si>
  <si>
    <t>456510, Челябинская обл, Сосновский р-н, с. Долгодеревенское, ул. Мира, дом № 7В</t>
  </si>
  <si>
    <t>0, Челябинская обл, Российская Федерация Челябинская обл.,Еткульский р-н,с/п Еткульское с.Еткуль, пер 23 й</t>
  </si>
  <si>
    <t>456541, Челябинская обл, Коркинский р-н, рп. Первомайский, ул. 10-я, земельный участок 553</t>
  </si>
  <si>
    <t>Челябинская обл, Чебаркульский р-н, п. Тимирязевский, ул. Октябрьская, дом № 54В</t>
  </si>
  <si>
    <t>Челябинская обл,  Кизильский р-н, от п. Сыртинский, в 36 м западнее ул.60 лет Октября, д.3 в кадастровом квартале 74:11:0803006</t>
  </si>
  <si>
    <t>456905, Челябинская обл, Саткинский р-н, рп. Межевой, ул. Спортивная, дом № 38</t>
  </si>
  <si>
    <t>456010, Челябинская обл, Ашинский р-н, г. Аша, ул. Заречная, дом № 7А</t>
  </si>
  <si>
    <t>456883, Челябинская обл, муниципальный район Аргаяшский, сельское поселение Дербишевское, деревня Дербишева, улица Набережная, земельный участок 77А</t>
  </si>
  <si>
    <t>454000, Челябинская обл, Челябинская область, г. Челябинск, Калининский р-н, ул. Братьев Кашириных</t>
  </si>
  <si>
    <t>454000, Челябинская обл, г. Челябинск, Центральный район, ул.Коммуны, во дворе дома №133 кад.№ 74:36:0516002:1124</t>
  </si>
  <si>
    <t>457663, Челябинская обл, Нагайбакский р-н, п. Остроленский, ул. Бикбова</t>
  </si>
  <si>
    <t>0, Челябинская обл, Варненский муниципальный район, Сельское поселение Новоуральское, поселок Новый Урал, улица Молодежная, участок 28 А</t>
  </si>
  <si>
    <t>Челябинская обл,  Брединский муниципальный район, сельское поселение Павловское, п. Павловский</t>
  </si>
  <si>
    <t>454000, Челябинская обл, Челябинская область, г Челябинск, р-н Центральной, на пересечении ул. Парковой и ул. Центральной</t>
  </si>
  <si>
    <t>0, Челябинская обл, Красноармейский район с. Миасское ул. Як. Павлуцкого № 25 А</t>
  </si>
  <si>
    <t>454000, Челябинская обл, Челябинская область, г. Копейск, рп Старокамышинск, Садоводческое некоммерческое товарищество "Березка-4", уч-к 158</t>
  </si>
  <si>
    <t>456738, Челябинская обл, Кунашакский р-н, д. Аминева, ул. Центральная, дом № 97</t>
  </si>
  <si>
    <t>0, Челябинская обл, Верхнеуфалейский городской округ, г. Верхний Уфалей, ул. Якушева, земельный участок 53</t>
  </si>
  <si>
    <t>0, Челябинская обл, Российская Федерация, Челябинская область, Кыштымский городской округ, город Кыштым, улица Грибоедова, земельный участок 19</t>
  </si>
  <si>
    <t>456007, Челябинская обл, Ашинский р-н, г. Миньяр, ул. Белокаменная, дом № 1</t>
  </si>
  <si>
    <t>454000, Челябинская обл, г. Челябинск, Курчатовский район, гаражно-строительный кооператив "Северный" у АЗС по ул. Автодорожной, гараж No03/10</t>
  </si>
  <si>
    <t>0, Челябинская обл, Челябинская область, р-н Красноармейский, Местоположение установлено относительно ориентира, расположенного за пределами участка. Ориентир село. Участок находится примерно в 2330 м от ориентира по направлению на юго-запад. Почтовый адрес ориентира: Челябинская область, р-н Красноармейский, с Харино.</t>
  </si>
  <si>
    <t>0, Челябинская обл, муниципальный район Сосновский, сельское поселение Краснопольское, деревня Моховички, улица Маршала Василевского, земельный участок 5А</t>
  </si>
  <si>
    <t>0, Челябинская обл,  район Сосновский</t>
  </si>
  <si>
    <t>0, Челябинская обл, муниципальный район Сосновский, сельское поселение Кременкульское, деревня Малиновка, земельный участок 4</t>
  </si>
  <si>
    <t>456512, Челябинская обл, Сосновский муниципальный район, Краснопольское сельское поселение, поселок Красное Поле, улица Природная, земельный участок 31</t>
  </si>
  <si>
    <t>0, Челябинская обл, Верхнеуральский район, Карагайское сельское поселение, пос. Карагайский, ул. Советская, дом 99а</t>
  </si>
  <si>
    <t>0, Челябинская обл, р-н Сосновский, в 5,3 км. на юго-восток от центра д. Медиак и в 0,9км. на северо-запад от центра д. Ключи. (кадастровый номер: 74:19:0801001:873)</t>
  </si>
  <si>
    <t>455006, Челябинская обл, г. Магнитогорск, ул. Клубничная, дом № 23/1</t>
  </si>
  <si>
    <t>0, Челябинская обл, Челябинская область, р-н Сосновский, д. Альмеева, мкр Восточный, уч 65</t>
  </si>
  <si>
    <t>Челябинская обл, г. Златоуст, ул. Трудовая, восточнее дома № 15</t>
  </si>
  <si>
    <t>0, Челябинская обл, 457029 Почтовый адрес ориентира: р-н  Пластовский, с.Степное, ул.Гагарина, д.27</t>
  </si>
  <si>
    <t>Челябинская обл, Чебаркульский р-н, тер. Теренкуль дп, ул. Солнечная, 8</t>
  </si>
  <si>
    <t>Челябинская обл,  Район Карталинский, Поселок Краснотал, Улица Молодежная</t>
  </si>
  <si>
    <t>Челябинская обл, Саткинский р-н, г. Сатка, п. Сибирка, ул. 1 Мая, дом № 1-а</t>
  </si>
  <si>
    <t>454000, Челябинская обл, Челябинская область, г. Челябинск, СНТ "Политехник", ул. 10-ая Южная, участок №132</t>
  </si>
  <si>
    <t>0, Челябинская обл, Область Челябинская, район Сосновский, поселок Красное поле</t>
  </si>
  <si>
    <t>457248, Челябинская обл, Чесменский р-н, п. Камышный, ул. Набережная, дом № 22</t>
  </si>
  <si>
    <t>456592, Челябинская обл, Еманжелинский р-н, рп. Красногорский, сад Шахтер 2, № 434</t>
  </si>
  <si>
    <t>456677, Челябинская обл, Красноармейский р-н, п. Баландино, ул. Железнодорожная, дом № 13</t>
  </si>
  <si>
    <t>456660, Челябинская обл, Челябинская обл, р-н Красноармейский, с. Миасское, ул. Сельская, № 13</t>
  </si>
  <si>
    <t>456584, Челябинская обл, Еманжелинский р-н, г. Еманжелинск, ул. Дзержинского, дом № 18</t>
  </si>
  <si>
    <t>0, Челябинская обл, Челябинская область, р-н Красноармейский, п. Луговой, расположенный примерно 7700м по напровлению на северо-запад</t>
  </si>
  <si>
    <t>Челябинская обл, г. Миасс, примерно в 17 метрах на юг от ориентира по ул. 60 лет Октября, в границах кадастрового квартала 74:34:1800023</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</si>
  <si>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Коркино, пер Степана Разина, строен 24.</t>
  </si>
  <si>
    <t>454000, Челябинская обл, Российская Федерация, Челябинская область, городской округ Челябинский, внутригородской район Тракторозаводский, город Челябинск, улица Фабрично-заводская, земельный участок 83.</t>
  </si>
  <si>
    <t>0, Челябинская обл, Красноармейский р-н село Миасское улица 40 лет Победы дом 11 НП Автолюбитель гараж №8</t>
  </si>
  <si>
    <t>456512, Челябинская обл, Сосновский р-н, п. Красное Поле, ул. Героическая, дом № 4</t>
  </si>
  <si>
    <t>454000, Челябинская обл, Челябинская обл, г Челябинск, п Мелькомбинат 2 участок 2, д 18</t>
  </si>
  <si>
    <t>0, Челябинская обл, Челябинская область, г.Коркино, пер.Новоселов,  стр.5</t>
  </si>
  <si>
    <t>0, Челябинская обл, Челябинская обл, Сосновский р-н, 680 м на юго-запад от п. Рощино, гараж №313</t>
  </si>
  <si>
    <t>Челябинская обл, г. Миасс, п. Горный, ул. Береговая, дом № 6</t>
  </si>
  <si>
    <t>456910, Челябинская обл, Саткинский р-н, г. Сатка, ул. Ленина, земельный участок 2В</t>
  </si>
  <si>
    <t>0, Челябинская обл, Челябинская область, р-н Каслинский, д Григорьевка, ул.Бажова</t>
  </si>
  <si>
    <t>0, Челябинская обл, Российская Федерация, Челябинская область, муниципальный район Аргаяшский, сельское поселение Кузнецкое, территория ТСН Увильды Космос, улица Терешковой, земельный участок 2</t>
  </si>
  <si>
    <t>454090, Челябинская обл, г. Челябинск, пр-кт. Ленина, дом № 36</t>
  </si>
  <si>
    <t>456912, Челябинская обл, Саткинский р-н, г. Сатка, ГК "Ёлочка", гараж 239</t>
  </si>
  <si>
    <t>454071, Челябинская обл, г. Челябинск, ул. Салютная, дом № 25</t>
  </si>
  <si>
    <t>Челябинская обл, г. Златоуст,  ул им Л.Б.Красина, № 24 А</t>
  </si>
  <si>
    <t>0, Челябинская обл, Челябинская область, Сосновский р-н, с. Кайгородово</t>
  </si>
  <si>
    <t>456520, Челябинская обл, Сосновский р-н, с. Полетаево I-е</t>
  </si>
  <si>
    <t>456518, Челябинская обл, Российская Федерация, Челябинская область, с. Кайгородово, примерно в 3.17 км по направлению на северо-восток от ориентира</t>
  </si>
  <si>
    <t>454000, Челябинская обл, Российская Федерация, Челябинская обл, г Челябинск, Центральный район, микрорайон №39А, участок №8(стр.)</t>
  </si>
  <si>
    <t>0, Челябинская обл, Область Челябинская, Город Коркино, Рабочий поселок Роза, Территория СНТ Авангард, Улица 5-я , участок 105</t>
  </si>
  <si>
    <t>456203, Челябинская обл, г. Златоуст, ул. им Риты Сергеевой, дом № 49</t>
  </si>
  <si>
    <t>454000, Челябинская обл, Челябинская область, г. Челябинск, снт "Металлист-1", участок 97</t>
  </si>
  <si>
    <t>0, Челябинская обл,  Кунашакский муниципальный район,  Урукульское, деревня Кулужбаева сельское поселение, деревня Кулужбаева, улица Школьная, земельный участок 34А</t>
  </si>
  <si>
    <t>456011, Челябинская обл, Ашинский р-н, г. Аша, ул. Красных Партизан, дом № 16</t>
  </si>
  <si>
    <t>0, Челябинская обл, Челябинская область, р-н Сосновский, п Смолино, ж/д станция, участок №778 по генплану</t>
  </si>
  <si>
    <t>0, Челябинская обл, Местоположение установлено относительно ориентира, расположенного за пределами участка. Ориентир центр д. Кайгородово. Участок находится примерно в 3,02 км. по направлению на северо-восток от ориентира. Почтовый адрес ориентира: Челябинская область, район Сосновский, село Кайгородово.</t>
  </si>
  <si>
    <t>0, Челябинская обл, г.Троицк, ул Весенняя, д 21а</t>
  </si>
  <si>
    <t>0, Челябинская обл, Местоположение установлено относительно ориентира, расположенного за пределами участка. Ориентир северной части Деревни. Участок находится примерно в 950м, по направлению на северо-запад от ориентира.  Почтовый адрес ориентира: Челябинская область, р-н Красноармейский, д. Круглое</t>
  </si>
  <si>
    <t>0, Челябинская обл, Челябинская обл., р-н.Каслинский, с.Щербаковка, ул.Новая д4а.</t>
  </si>
  <si>
    <t>0, Челябинская обл, Челябинская область, Аргаяшский район, д. Крутолапова, юго-западная часть квартала</t>
  </si>
  <si>
    <t>456525, Челябинская обл, Челябинская обл, Сосновский р-н, с Кайгородово</t>
  </si>
  <si>
    <t>0, Челябинская обл,  Российская Федерация, Челябинская область, с. Кайгородово, примерно в 3.17 км по направлению на северо-восток от ориентира</t>
  </si>
  <si>
    <t>457016, Челябинская обл, Увельский р-н, с. Половинка, пер. Колхозный, дом № 1А</t>
  </si>
  <si>
    <t>0, Челябинская обл, Челябинская область, Нагайбакский район, примерно в 0,5  км по направлению на северо-восток от п. Арсинский</t>
  </si>
  <si>
    <t>0, Челябинская обл, Челябинская область, Сосновский р-он, с.Кайгородово</t>
  </si>
  <si>
    <t>457043, Челябинская обл, г. Южноуральск, ул. Солнечная, дом № 2а</t>
  </si>
  <si>
    <t>454103, Челябинская обл, г. Челябинск, ул. Петра Столыпина, дом № 19А</t>
  </si>
  <si>
    <t>457359, Челябинская обл, Карталинский р-н, г. Карталы, пер. Красноармейский, дом № 21</t>
  </si>
  <si>
    <t>0, Челябинская обл, муниципальный район Кунашакский, сельское поселение Кунашакское, село Кунашак, улица Лермонтова, дом 83</t>
  </si>
  <si>
    <t>Челябинская обл, Увельский муниципальный район, сельское поселение Увельское, поселок Увельский, улица Юбилейная, земельный участок 8</t>
  </si>
  <si>
    <t>0, Челябинская обл, Челябинская область, Красноармейский р-н, слева от дороги на п. Потанино, восточнее озера Второе, южнее весовой в п. Петровский</t>
  </si>
  <si>
    <t>456441, Челябинская обл, г. Чебаркуль, мкр. Южный, ул. Осенняя, дом 11</t>
  </si>
  <si>
    <t>0, Челябинская обл, Челябинская область, р-н Каслинский, г.Касли, ул.Дзержинского, №167</t>
  </si>
  <si>
    <t>454000, Челябинская обл, с. Кайгородово, примерно в 3.17 км по направлению на северо-восток от ориентира</t>
  </si>
  <si>
    <t>0, Челябинская обл, Российская Федерация, Челябинская область, Сосновский район, п. Рощино, приусадебный участок № 236, первая очередь</t>
  </si>
  <si>
    <t>456569, Челябинская обл, Еткульский р-н, д. Печенкино, ул. Набережная, дом № 25</t>
  </si>
  <si>
    <t>Челябинская обл, Кусинский р-н, с. Медведевка, ул. Нагорная, дом № 24А</t>
  </si>
  <si>
    <t>Челябинская обл, Район Агаповский, поселок Приморский, Улица Садовая, дом 17/1</t>
  </si>
  <si>
    <t>454000, Челябинская обл, Российская Федерация, Челябинская область, городской округ Челябинский, внутригородской район Тракторозаводский, город Челябинск, улица Грибоедова, участок 55</t>
  </si>
  <si>
    <t>Челябинская обл, г. Златоуст, ул. Крымская, участок № 4</t>
  </si>
  <si>
    <t>456228, Челябинская обл, г. Златоуст, пр-кт. им Ю.А.Гагарина 3-й мкр, дом № 35</t>
  </si>
  <si>
    <t>457170, Челябинская обл, Октябрьский р-н, с. Октябрьское, ул. 1 Мая, дом № 33</t>
  </si>
  <si>
    <t>456441, Челябинская обл, г. Чебаркуль, мкр. Южный, Степана Кузнецова ул, дом 20</t>
  </si>
  <si>
    <t>0, Челябинская обл, Челябинская область, г Кыштым, ул Швейкина, д 21, кв 1</t>
  </si>
  <si>
    <t>456738, Челябинская обл, Кунашакский р-н, д. Серкино, ул. Школьная, дом № 6</t>
  </si>
  <si>
    <t>0, Челябинская обл, район Каслинский, деревня Знаменка, улица Ленина, дом 92в</t>
  </si>
  <si>
    <t>0, Челябинская обл, Местоположение установлено относительно ориентира, расположенного в границах участка. Почтовый адрес ориентира: обл. Челябинская, г. Кыштым, ул. Куйбышева, дом 79.</t>
  </si>
  <si>
    <t>0, Челябинская обл, Челябинская область, г. Коркино, ул. Хлебозаводская, гараж №31</t>
  </si>
  <si>
    <t>457024, Челябинская обл, Пластовский р-н, г. Пласт, ул. Октябрьская, дом № 27Б</t>
  </si>
  <si>
    <t>454000, Челябинская обл, Российская Федерация, Челябинская область, городской округ Копейск, город Копейск, территория снт Часовщик, улица 8-я Южная, земельный участок 11</t>
  </si>
  <si>
    <t>0, Челябинская обл, Челябинская область, Сосновский район, Садоводческое товарищество "Заречный", участок №540</t>
  </si>
  <si>
    <t>454000, Челябинская обл, г. Челябинск, ул. Береговая, д. 15</t>
  </si>
  <si>
    <t>0, Челябинская обл, Каслинский район, Григорьевское СП, село Клеопино, улица Главная ,  территория Ямское, дом 9.</t>
  </si>
  <si>
    <t>457043, Челябинская обл, г. Южноуральск, ул. Разина, дом № 24Г</t>
  </si>
  <si>
    <t>454074, Челябинская обл, г. Челябинск, ул. Инженерная, дом № 41</t>
  </si>
  <si>
    <t>0, Челябинская обл, Российская Федерация, Челябинская область, Каслинский район, 500м на юг от п Кр. Партизан, поз 136</t>
  </si>
  <si>
    <t>456560, Челябинская обл, Еткульский р-н, с. Еткуль, пер. 17-й, дом № 12</t>
  </si>
  <si>
    <t>0, Челябинская обл, Российская Федерация, Челябинска область, муниципальный район Красноармейский, сельское поселение Баландинское, деревня Круглое, улица Дивная, д 35</t>
  </si>
  <si>
    <t>456659, Челябинская обл, Местоположение установлено относительно ориентира, расположенного за приделами участка. Ориентир центр п. Заозерный. Участок находится примерно в 1700 м, по направлению на юг от ориентира. Почтовый адрес ориентира: Челябинская обл., г. Копейск</t>
  </si>
  <si>
    <t>454902, Челябинская обл, г. Челябинск, ул. Ленина, дом № 16</t>
  </si>
  <si>
    <t>456844, Челябинская обл, Каслинский р-н, с. Щербаковка, ул. Новая, дом № 1</t>
  </si>
  <si>
    <t>0, Челябинская обл, муниципальный район Каслинский, сельское поселение Воздвиженское, поселок Воздвиженка, улица Ленина, земельный участок 1</t>
  </si>
  <si>
    <t>Челябинская обл,  город Карталы, улица Степана Разина, 38</t>
  </si>
  <si>
    <t>Челябинская обл, г. Миасс, ул. Фурманова, северо-восточнее участка №32</t>
  </si>
  <si>
    <t>456518, Челябинская обл, Сосновский р-н, д. Мичурино, ул. Центральная, дом № 4</t>
  </si>
  <si>
    <t>454000, Челябинская обл, Российская Федерация, Челябинска область, город Челябинск, Тракторозаводский район, гаражно-строительный кооператив № 403, участок 516</t>
  </si>
  <si>
    <t>0, 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р-н Увельский, пос. Увельский, ПОС "Витамин", ул. Западная, д. 53</t>
  </si>
  <si>
    <t>0, Челябинская обл, Местоположение установлено относительно ориентира, расположенного за пределами участка. Ориентир земельный участок с кадастровым номером 74:09:0909001:3628. в 574 м.на юго-восток. Почтовый адрес ориентира: Российская Федерация, Челябинская обл,Каслинский р-н, в 574 м. на юго-восток от земельного участка от земельного участка с кадастровым номером 74:09:0909001:3628</t>
  </si>
  <si>
    <t>454000, Челябинская обл, г. Копейск, ул. Ремесленная, дом № 108</t>
  </si>
  <si>
    <t>456021, Челябинская обл, Ашинский р-н, г. Сим, территория ГК 4 Железнодорожная, 199</t>
  </si>
  <si>
    <t>456610, Челябинская обл, г. Копейск, ул. Китайская, дом № 22</t>
  </si>
  <si>
    <t>Челябинская обл, г. Златоуст, ул. Нижне-Заводская 3-я, дом № 22</t>
  </si>
  <si>
    <t>456110, Челябинская обл, Катав-Ивановский р-н, г. Катав-Ивановск, ул. Еловая, дом № 7</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</si>
  <si>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р-н Тракторозаводский, ул. Танкистов</t>
  </si>
  <si>
    <t>456896, Челябинская обл, Аргаяшский р-н, д. Саитова, ул. Солнечная, дом № 12</t>
  </si>
  <si>
    <t>0, Челябинская обл, Челябинская область, Сосновский район, с. Туктубаево, ул. Набережная, 38</t>
  </si>
  <si>
    <t>Челябинская обл, г. Чебаркуль, улица Попова, земельный участок 13,улица Попова, земельный участок 15</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</si>
  <si>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Печорская, земельный участок 8</t>
  </si>
  <si>
    <t>Челябинская обл,  Агаповский район, п. Желтинский, ул. Полевая, уч. № 5Б</t>
  </si>
  <si>
    <t>456539, Челябинская обл, Челябинская область, р-н Сосновский, д. Бутаки, уч. 126,</t>
  </si>
  <si>
    <t>0, Челябинская обл, Российская Федерация, Челябинская область, г. Копейск, п. Заозерный, ул. Низовая, 37</t>
  </si>
  <si>
    <t>0, Челябинская обл, Челябинская область, р-н Сосновский, 680 м на юго-запад от поселка Рощино, участок 167</t>
  </si>
  <si>
    <t>Челябинская обл, Чебаркульский р-н, д. Малково, ул. Куйбышева, участок № 77</t>
  </si>
  <si>
    <t>457043, Челябинская обл, г. Южноуральск, ул. Зеленая, дом № 52</t>
  </si>
  <si>
    <t>456302, Челябинская обл, г. Миасс, ул. Напилочная, дом № 23</t>
  </si>
  <si>
    <t>456510, Челябинская обл, Сосновский район, село Вознесенка, участок №11</t>
  </si>
  <si>
    <t>Челябинская обл, Чебаркульский р-н, с. Травники, ул. Молодежная, участок № 31</t>
  </si>
  <si>
    <t>0, Челябинская обл, Челябинская область, муниципальный район Сосновский, сельское поселение Краснопольское, деревня Ключи, улица Тобольская, дом 14</t>
  </si>
  <si>
    <t>0, Челябинская обл, Челябинская область, Еманжелинский район, рп Красногорский, гаражная застройка в районе школы № 9, блок 1, ряд 1, гараж 35</t>
  </si>
  <si>
    <t>0, Челябинская обл, город Магнитогорск, СНТ "Лакомка", уч. 13.38</t>
  </si>
  <si>
    <t>0, Челябинская обл, Адрес: Челябинская область, г Копейск, п Заозерный.</t>
  </si>
  <si>
    <t>0, Челябинская обл, 457024 муниципальный район Пластовский, сельское поселение Борисовское, село Борисовка, улица Мира, земельный участок 3/2</t>
  </si>
  <si>
    <t>0, Челябинская обл, г.Троицк, Центр-Южный.</t>
  </si>
  <si>
    <t>0, Челябинская обл, Каслинский район, поселок Воздвиженка, в 150 м на северо-восток от земельного участка д 1 "в" по ул Советская.</t>
  </si>
  <si>
    <t>0, Челябинская обл, Челябинская область, р-н Сосновский, в 5,3 км. на юго-восток от центра д. Медиак и в 0,9 км. на северо- запад от центра д. Ключи</t>
  </si>
  <si>
    <t>454000, Челябинская обл, Челябинская область, г Челябинск, пр-кт Победы, д. 165, гараж 2</t>
  </si>
  <si>
    <t>0, Челябинская обл, г. Еманжелинск, 0,3 м по направлению на северо-восток от ориентира жилого дома, расположенного по адресу: г. Еманжелинск, ул. Титова, 5 в границах земельных участков 74:28:0101005:32, 74:28:0101005:33</t>
  </si>
  <si>
    <t>456888, Челябинская обл, Аргаяшский р-н, п. Кировский, ул. Полевая, дом № 25</t>
  </si>
  <si>
    <t>456512, Челябинская обл, Сосновский р-н, п. Красное Поле, дом № 1А</t>
  </si>
  <si>
    <t>456512, Челябинская обл,  муниципальный район Сосновский, сельское поселение Краснопольское , поселок Красное Поле, улица Раздольная, земельный участок 37</t>
  </si>
  <si>
    <t>0, Челябинская обл, Российская Федерация, Челябинская область, Красноармейский район, село Миасское, переулок Павлуцкого, № 17</t>
  </si>
  <si>
    <t>0, Челябинская обл, Российская Федерация, Челябинская область, Аргаяшский район, село Аргаяш, примерно 25 метров по направлению на юго-запад от дома №13 расположенный по ул Садовая</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</si>
  <si>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Металлургический, п. Першино, ул. Жигулевская.</t>
  </si>
  <si>
    <t>456914, Челябинская обл, Саткинский р-н, п. Малый Бердяуш, ул. Школьная, дом № 15</t>
  </si>
  <si>
    <t>457101, Челябинская обл, г. Троицк, ул. им. В.И. Чапаева, дом № 8</t>
  </si>
  <si>
    <t>Челябинская обл, Саткинский р-н, г. Сатка, ГПК Луч, корпус № 1, ряд № 13, место № 16</t>
  </si>
  <si>
    <t>Челябинская обл, Аргаяшский р-н, тер. СНТ Электровозник, ул. 10-ая, дом № 7</t>
  </si>
  <si>
    <t>454000, Челябинская обл, СНТ Авиатор, проезд 2, уч. 56</t>
  </si>
  <si>
    <t>0, Челябинская обл, Кунашакский район, с Кунашак</t>
  </si>
  <si>
    <t>456671, Челябинская обл, Красноармейский район, сельское поселение Озерное, п. Петровский, улица Придорожная, дом 15А</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</si>
  <si>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территория СНТ Шахтер, земельный участок 34</t>
  </si>
  <si>
    <t>456677, Челябинская обл, Красноармейский р-н, п. Баландино, ул. Березовая, дом № 20А</t>
  </si>
  <si>
    <t>0, Челябинская обл, Челябинская область, р-н Красноармейский,Сельское поселение Баландинское , д. Круглое, Улица Константиновская, Земельный участок 19</t>
  </si>
  <si>
    <t>456618, Челябинская обл, г. Копейск, пр-кт. Славы, дом № 1, помещение 3</t>
  </si>
  <si>
    <t>0, Челябинская обл, Муниципальный район Сосновский, сельское поселение Вознесенское, поселок Полевой, улица Шелковая, земельный участок 4А</t>
  </si>
  <si>
    <t>0, Челябинская обл, ЧЕЛЯБИНСКАЯ ОБЛАСТЬ СОСНОВСКИЙ РАЙОН В 5,3 КМ НА ЮГО ВОСТОК ОТ ЦЕНТРА Д. МЕДИАК И 0,9 КМ НА СЕВЕРО ЗАПАД ОТ ЦЕНТРА Д. КЛЮЧИ. КАДАСТРОВЫЙ НОМЕР 74:19:0801001:1031</t>
  </si>
  <si>
    <t>0, Челябинская обл, Ашинский район, г. Аша, СНТ 7 Березовая поляна, участок 107</t>
  </si>
  <si>
    <t>0, Челябинская обл, Челябинская область, Сосновский район, п. Саргазы, северо-западнее, ул. Юбилейная, участок №57</t>
  </si>
  <si>
    <t>456895, Челябинская обл, Аргаяшский р-н, д. Акбашева, ул. Дорожная, дом № 8</t>
  </si>
  <si>
    <t>Челябинская обл, Кусинский р-н, п. Уртюшка, ул. Сиреневая, участок № 7</t>
  </si>
  <si>
    <t>456234, Челябинская обл, г. Златоуст, кв-л. Северо-Запад 1-й, дом № 3В</t>
  </si>
  <si>
    <t>Челябинская обл, г. Миасс, с. Смородинка, ул. Советская, в границах кадастрового квартала 74:34:2305002</t>
  </si>
  <si>
    <t>0, Челябинская обл, Российская Федерация, Челябинская область, Еманжелинский р-н, рп Красногорский, гаражная застройка в районе дома № 31 по ул. Победы, гараж № 20</t>
  </si>
  <si>
    <t>0, Челябинская обл, Челябинская область, р-н. Верхнеуральский, рп. Межозерный, ул. Набережная, д. 53а</t>
  </si>
  <si>
    <t>Челябинская обл, Еманжелинский р-н, г.Еманжелинск, Титова 1 А</t>
  </si>
  <si>
    <t>0, Челябинская обл, муниципальный район Увельский, сельское поселение Увельское, поселок Увельский, улица Мельничная, земельный участок 2</t>
  </si>
  <si>
    <t>456501, Челябинская обл, Сосновский р-н, с. Кременкуль, ул. Набережная, дом № 34А</t>
  </si>
  <si>
    <t>Челябинская обл, Саткинский р-н, г. Сатка, Территория ГСК Стрела-1, ряд № 2, гараж №62</t>
  </si>
  <si>
    <t>457042, Челябинская обл, г. Южноуральск, ул. Пирогова, дом № 31</t>
  </si>
  <si>
    <t>0, Челябинская обл, Челябинская область, р-н. Аргаяшский, д. Крутолапова, ул. 1 Мая, д.6б</t>
  </si>
  <si>
    <t>457678, Челябинская обл, Верхнеуральский р-н, п. Карагайский, ул. Советская, дом № 81</t>
  </si>
  <si>
    <t>454000, Челябинская обл, город Челябинск, Курчатовский район, садовое некоммерческое товарищество "Авиатор", 5 проезд, участок № 138.</t>
  </si>
  <si>
    <t>454000, Челябинская обл, Местоположение установлено относительно ориентира, расположенного в границах участка. Почтовый адрес ориентира:Челябинская обл, г Челябинск, р-н Калининский, снт "Садовод-Любитель №1", ул 3, участок № 250</t>
  </si>
  <si>
    <t>457000, Челябинская обл, Увельский р-н, п. Увельский, ул. Тенистая, дом № 58</t>
  </si>
  <si>
    <t>0, Челябинская обл, Челябинская обл., Сосновский р-н, 680 метров на югозапад от поселка Рощино, гараж №1</t>
  </si>
  <si>
    <t>454000, Челябинская обл, городской округ Челябинский, внутригородской район Курчатовский, город Челябинск, улица Радонежская, земельный участок 8А</t>
  </si>
  <si>
    <t>454000, Челябинская обл, Челябинская обл., г. Челябинск, Калининский р-н, садоводческое товарищество Челябинского телеграфа "Садовод-Любитель №1", улица 3, участок № 260</t>
  </si>
  <si>
    <t>454000, Челябинская обл, Российская Федерация, Челябинская область, городской округ Челябинский, внутригородской район Металлургический, город Челябинск, улица Ставропольская, земельный участок 219</t>
  </si>
  <si>
    <t>0, Челябинская обл, Челябинская область, посёлок Саргазы, ул. Мира, 11-13</t>
  </si>
  <si>
    <t>Челябинская обл,  Агаповский р-н,посёлок Желтинский, ул Семакина, уч.18</t>
  </si>
  <si>
    <t>0, Челябинская обл, Кунашакский р-н, д.Юлдашева, ул.Прибрежная, д.13</t>
  </si>
  <si>
    <t>0, Челябинская обл, р-н Кунашакский, с.Халитово, ул.Барыя Султанова, д.31, кв.1</t>
  </si>
  <si>
    <t>456660, Челябинская обл, Красноармейский р-н, п. Баландино, ул. Короткая, д. 5</t>
  </si>
  <si>
    <t>454000, Челябинская обл, Местоположение установлено относительно ориентира, расположенного за пределами участка.Ориентир д.Харино.Участок находится примерно в 2520 м, по направлению на юго-запад от ориентира. Почтовый адрес ориентира: Челябинская обл, р-н Красноармейский.</t>
  </si>
  <si>
    <t>0, Челябинская обл, Местоположение установлено относительно ориентира, расположенного за пределами участка. Ориентир п. Кр.Партизан, поз.№ 49. Участок находится примерно в 500 м, по направлению на юг от ориентира.Почтовый адрес ориентира: Челябинская область, р-н Каслинский</t>
  </si>
  <si>
    <t>0, Челябинская обл, Сосновский район,участок находится примерно в 500м по направлению на юго- восток от ориентира восточная окраина д. Полетаево-2, расположенного за пределами участка, адрес ориентира: р-н Сосновский; Участок находится примерно в 790м по направлению на северо-восток от ориентира южная окраина д. Полетаево-2, расположенного за пределами участка</t>
  </si>
  <si>
    <t>0, Челябинская обл, Челябинская область, р-н Красноармейский, с Харино</t>
  </si>
  <si>
    <t>457341, Челябинская обл, Брединский р-н, п. Комсомольский, ул. Степная, дом № 5, квартира 1</t>
  </si>
  <si>
    <t>Челябинская обл, г. Чебаркуль, микрорайон Южный, улица Степана Кузнецова, дом 19А</t>
  </si>
  <si>
    <t>Челябинская обл, Каслинский р-н, г.Касли, ул.Ленина ГСК "ВОЛНА", земельный участок 30</t>
  </si>
  <si>
    <t>Челябинская обл, Уйский р-н, примерно в 3 м по направлению на запад от ориентира жилой дом, расположенного за пределами участка, адрес ориентира: Чулябинская область, п. Горки, ул. Победы, д.14 а</t>
  </si>
  <si>
    <t>0, Челябинская обл, г. Златоуст, ул. Закаменская 3-я, дом № 1</t>
  </si>
  <si>
    <t>0, Челябинская обл, г.Троицк, в районе санатория "Степные Зори", в кадастровом квартале 74:35:1000002</t>
  </si>
  <si>
    <t>454000, Челябинская обл, г. Копейск, в 38 м на юго-восточнее ул. Кирова, 18 "б"</t>
  </si>
  <si>
    <t>456620, Челябинская обл, г. Копейск</t>
  </si>
  <si>
    <t>0, Челябинская обл, В 20 м на юго-восток от ориентира, ориентир – Челябинская обл., г. Куса, ул. Николая Ванина, 10.</t>
  </si>
  <si>
    <t>456851, Челябинская обл, Каслинский р-н, с. Огневское, ул. Ленина, дом № 90</t>
  </si>
  <si>
    <t>0, Челябинская обл, муниципальный район Чебаркульский, сельское поселение Непряхинское, село Непряхино, улица Советская, земельный участок 6</t>
  </si>
  <si>
    <t>454000, Челябинская обл, Российская Федерация, Челябинская область, городской округ Челябинский, внутригородской район Курчатовский, город Челябинск, улица Бродокамская, земельный участок 77</t>
  </si>
  <si>
    <t>0, Челябинская обл, Челябинская область, р-н Сосновский, установлено относительно ориентира, расположенного за пределами участка. Ориентир с. Полетаево-1. Участок находится примерно в 2500 м от ориентира по направлению на север.</t>
  </si>
  <si>
    <t>0, Челябинская обл, Район Красноармейский, Село Шумово, Улица Советская 2-я, 1</t>
  </si>
  <si>
    <t>456408, Челябинская обл, Чебаркульский р-н, с. Медведево, пер. Кривой, дом № 21</t>
  </si>
  <si>
    <t>456893, Челябинская обл, Аргаяшский р-н, п. Аргази, ул. Центральная, дом № 11</t>
  </si>
  <si>
    <t>0, Челябинская обл, муниципальный район Аргаяшский, сельское поселение Аргаяшское, село Аргаяш, сад№3, земельный участок №399</t>
  </si>
  <si>
    <t>454076, Челябинская обл, г. Челябинск, ул. Хариса Юсупова, участок № 28</t>
  </si>
  <si>
    <t>0, Челябинская обл, Район Красноармейский, Село Бродокалмак, Улица Нагорная, 75</t>
  </si>
  <si>
    <t>456010, Челябинская обл, Ашинский р-н, г. Аша, ул. Уфимская, дом № 132</t>
  </si>
  <si>
    <t>0, Челябинская обл, Агаповский р-н, с. Агаповка, ул. Октябрьская, уч. № 12А</t>
  </si>
  <si>
    <t>454000, Челябинская обл, Российская Федерация, Челябинская область, городской округ Копейский, город Копейск, территория СНТ Березка-4, улица Дальняя, участок 629</t>
  </si>
  <si>
    <t>0, Челябинская обл, Челябинская область, р-н. Красноармейский, д. Шибаново, ул. Центральная, д. 69</t>
  </si>
  <si>
    <t>456653, Челябинская обл, г. Копейск, ул. Вьетнамская, дом № 12</t>
  </si>
  <si>
    <t>456010, Челябинская обл, Ашинский р-н, г. Аша,  "СНТ № 5", уч. 267</t>
  </si>
  <si>
    <t>0, Челябинская обл, Россия, Челябинская обл., Аргаяшский район, с. Аргаяш, ул. Кирова, д. 28а</t>
  </si>
  <si>
    <t>0, Челябинская обл, Г.Коркино улица молодежная строение 7</t>
  </si>
  <si>
    <t>Челябинская обл, Чебаркульский р-н, 2800 м на юго-запад от д. Верхние Караси, участок №109</t>
  </si>
  <si>
    <t>456507, Челябинская обл, Сосновский р-н, п. Полевой, ул. Прудная, дом № 19, корпус а</t>
  </si>
  <si>
    <t>0, Челябинская обл, Челябинская область, р-н Сосновский, д Осиновка, ул Васильковая, участок №1162 по генеральному плану №346.24-0-ГП1</t>
  </si>
  <si>
    <t>0, Челябинская обл, Область Челябинская, Район Сосновский, Село Кременкуль, Микрорайон Идилия улица Правды Дом 11</t>
  </si>
  <si>
    <t>456390, Челябинская обл, г. Миасс, п. Тургояк, ул. Весенняя, земельный участок 2А</t>
  </si>
  <si>
    <t>0, Челябинская обл, Местоположение установлено относительно ориентира, расположенного за пределами участка.Ориентир центр д. Ключи.Участок находится примерно в 2,36 км, по направлению на юго-запад от ориентира. Почтовый адрес ориентира: Челябинская область, р-н Сосновский, участок по генплану №922.</t>
  </si>
  <si>
    <t>456525, Челябинская обл, Сосновский р-н, 2 км 820 м по направлению на юго-запад от ориентира центр п. Трубный и 2 км 610м по направлению на восток от ориентира центр с. Туктубаево</t>
  </si>
  <si>
    <t>456043, Челябинская обл, г. Усть-Катав, ул. Социалистическая, дом № 29</t>
  </si>
  <si>
    <t>0, Челябинская обл, Российская Федерация, Челябинская область, муниципальный район Еткульский, сельское поселение Печенкинское, деревня Печенкино, ул.Мира, земельный участок 48</t>
  </si>
  <si>
    <t>0, Челябинская обл, Российская Федерация, Челябинская область, Красноармейский район, поселок Петровский, кадастровый квартал 74:12:1209006</t>
  </si>
  <si>
    <t>457610, Челябинская обл, Кизильский р-н, п. Пролетарка, ул. Уральная, дом № 38</t>
  </si>
  <si>
    <t>0, Челябинская обл, Челябинская область, р-н Сосновский, 680 м юго-западнее п. Рощино, участок №120</t>
  </si>
  <si>
    <t>0, Челябинская обл, Красноармейский район, село Бродокалмак, улица Лесная, в 30 метрах на юг от дома 25 по улице Южная</t>
  </si>
  <si>
    <t>457101, Челябинская обл, г. Троицк, ул. им. Г. Тукая, дом № 1</t>
  </si>
  <si>
    <t>456409, Челябинская обл, Чебаркульский р-н, с. Непряхино, ул. Калинина, дом № 10Б</t>
  </si>
  <si>
    <t>454000, Челябинская обл, г. Копейск, в 30 м севернее ул. Короленко, 12</t>
  </si>
  <si>
    <t>456305, Челябинская обл, г. Миасс, пер. 8 Марта, дом № 1</t>
  </si>
  <si>
    <t>0, Челябинская обл, Верхнеуфалейский городской округ, город Верхний Уфалей, территория Макарова 57А, улица 12-й ряд, земельный участок 23</t>
  </si>
  <si>
    <t>454000, Челябинская обл, г. Челябинск, тракт Свердловский, д 18, пом 2</t>
  </si>
  <si>
    <t>456010, Челябинская обл, Ашинский р-н, г. Аша, территория сдт 5 Сад, д.202</t>
  </si>
  <si>
    <t>0, Челябинская обл, Российская Федерация, Челябинская область, Еткульский муниципальный район, Еманжелинское сельское поселение, село Еманжелинка, клица Уварова, земельный участок 35А</t>
  </si>
  <si>
    <t>456205, Челябинская обл, г. Златоуст, ул. Труда, дом № 70</t>
  </si>
  <si>
    <t>454000, Челябинская обл, г. Челябинск. Курчатовский район. Гаражно строительный кооператив "Северный" гараж 19/4.</t>
  </si>
  <si>
    <t>454000, Челябинская обл, г. Копейск, ул. Северная, 2,4</t>
  </si>
  <si>
    <t>456955, Челябинская обл, Кусинский р-н, с. Злоказово, ул. Нагорная, дом № 4</t>
  </si>
  <si>
    <t>0, Челябинская обл, Челябинская область, муниципальный район Аргаяшский, сельское поселение Дербишевское, деревня Дербишева, улица Сосновая, земельный участок 22</t>
  </si>
  <si>
    <t>Челябинская обл, г. Златоуст, ул. 7-я Гурьевская, дом № 12</t>
  </si>
  <si>
    <t>456501, Челябинская обл, Российская Федерация, Челябинская область, Местоположение установлено относительно ориентира, расположенного за пределами участка. Ориентир центр с. Кайгородово. Участок находится примерно в 2.84 км, по направлению на северо-восток от ориентира. Почтовый адрес ориентира: Челябинская область, Сосновский район</t>
  </si>
  <si>
    <t>0, Челябинская обл, Челябинская обл, Сосновский р-н, с. Долгодеревенское, ГСК "Автомобилист", гараж №419</t>
  </si>
  <si>
    <t>0, Челябинская обл, Местоположение установлено относительно ориентира, расположенного за пределами участка. Ориентир от д. Кайгородово. Участок находится примерно в 1500м от ориентира по направлению на юг. Почтовый адрес ориентира: Челябинская область, р-н Сосновский, Установлено относительно ориентира, расположенного за пределами участка. Ориентир от д. Кайгородово. Участок находится примерно в 1500 м от ориентира по направлению на юг. Почтовый адрес ориентира: Челябинская область, Сосновский район.</t>
  </si>
  <si>
    <t>454000, Челябинская обл, Российская Федерация, Челябинская область городской округ Челябинский, внутригородской район Курчатовский, город Челябинск, улица Демидовская</t>
  </si>
  <si>
    <t>0, Челябинская обл, Челябинская область, Сосновский район, западная часть пос. Северный, участок 57</t>
  </si>
  <si>
    <t>0, Челябинская обл, Российская Федерация, Челябинская область, Сосновский район, поселок Саргазы, улица Юбилейная,участок 3,4</t>
  </si>
  <si>
    <t>456506, Челябинская обл, Сосновский р-н, п. Садовый, ул. Первомайская, дом № 28</t>
  </si>
  <si>
    <t>0, Челябинская обл, Российская Федерация, Челябинская область, район Сосновский,  село Долгодеревенское, северный микрорайон, участок №289</t>
  </si>
  <si>
    <t>456001, Челябинская обл, Ашинский р-н, п. Ук, ул. Первомайская, дом № 54</t>
  </si>
  <si>
    <t>0, Челябинская обл, Челябинская область, Сосновский район, село Вознесенка, ул. Октябрьская, 20</t>
  </si>
  <si>
    <t>0, Челябинская обл, Сосновский р-н, с Долгодеревенское, северный микрорайон, участок №281</t>
  </si>
  <si>
    <t>456658, Челябинская обл, г. Копейск, ул. Синеглазовская, участок № 2, СНТ Часовщик</t>
  </si>
  <si>
    <t>454074, Челябинская обл, г. Челябинск, ул. Арзамасская 1-я, дом № 33, квартира 2</t>
  </si>
  <si>
    <t>456660, Челябинская обл, р-н Кунашакский, д Малый Куяш, ул Центральная, примерно 77 метрах на север от д 103</t>
  </si>
  <si>
    <t>456581, Челябинская обл, Еманжелинский р-н, г. Еманжелинск, ул. Фрунзе, дом № 21</t>
  </si>
  <si>
    <t>0, Челябинская обл, Красноармейский р-н, с. Миасское, восточнее территории Райгаза, гараж №36</t>
  </si>
  <si>
    <t>456014, Челябинская обл, Ашинский р-н, г. Аша, ул. Советская, дом № 6</t>
  </si>
  <si>
    <t>457000, Челябинская обл, Увельский р-н, п. Увельский, ул. Тенистая, дом № 46</t>
  </si>
  <si>
    <t>456772, Челябинская обл, г. Снежинск, п. Ближний Береговой, ул. Восточная, дом № 1</t>
  </si>
  <si>
    <t>0, Челябинская обл, Челябинская область, р-н Сосновский, п. Есаульский, ул. Лесная, участок №20</t>
  </si>
  <si>
    <t>456441, Челябинская обл, г. Чебаркуль, мкр. Южный, Володина ул, земельный участок 4</t>
  </si>
  <si>
    <t>457041, Челябинская обл, г. Южноуральск, ул. Красногвардейская, дом № 128</t>
  </si>
  <si>
    <t>0, Челябинская обл, Челябинская область, Еткульский р-н, д. Николаевка, ул Береговая, №22</t>
  </si>
  <si>
    <t>0, Челябинская обл, Российская Федерация, Челябинская обл., Сосновский р-н, примерно в 3,13 км по направлению на юго-запад от ориентира центр д. Ключи</t>
  </si>
  <si>
    <t>0, Челябинская обл, Российская Федерация, Челябинская область, Сосновский район, 680 м на юго-запад от п. Рощино, гараж №733</t>
  </si>
  <si>
    <t>0, Челябинская обл, Челябинская обл., г. Троицк, ул. Мокеева, 6</t>
  </si>
  <si>
    <t>456888, Челябинская обл, Аргаяшский р-н, д. Давлетбаева, ул. Булата Фазылова, дом № 13</t>
  </si>
  <si>
    <t>Челябинская обл, Саткинский р-н, г. Сатка, ГСК "Урал", гараж №9</t>
  </si>
  <si>
    <t>456438, Челябинская обл, Чебаркульский р-н, д. Верхние Караси, тер. Дачный поселок Непряхинское поместье, дом № 41</t>
  </si>
  <si>
    <t>0, Челябинская обл, Челябинская область, р-н Еткульский, д Сухоруково, ул Молодежная, д 23</t>
  </si>
  <si>
    <t>0, Челябинская обл, муниципальный район Каслинский,  городское поселение Каслинское, город Касли улица Братьев Блиновсковых, земельный участок 122</t>
  </si>
  <si>
    <t>0, Челябинская обл, Российская Федерация, Челябинская область, Красноармейский район, с Харино, участок находится примерно в 2520 м по направлению на юго-запад от ориентира</t>
  </si>
  <si>
    <t>0, Челябинская обл, Челябинская область, район Сосновский, с. Долгодеревенское, северный микрорайон, участок №379</t>
  </si>
  <si>
    <t>0, Челябинская обл, Еткульский муниципальный район, Печенкинское сельское поселение, село Шеломенцево, ул. Молодежная, земельный участок 21А</t>
  </si>
  <si>
    <t>Челябинская обл, 7 метров на северо-запад от ориентира по адресу: Российская Федерация, Карталинский  район, поселок Сухореченский, улица Набережная, 3-1</t>
  </si>
  <si>
    <t>0, Челябинская обл, городской округ Троицкий, город Троицк, улица им. С.Н. Халтурина, земельный участок 37</t>
  </si>
  <si>
    <t>454071, Челябинская обл, г. Челябинск, ул. Салютная, дом № 27</t>
  </si>
  <si>
    <t>456660, Челябинская обл, р-н Красноармейский, п. Петровский, ул. Березовая, № 18</t>
  </si>
  <si>
    <t>0, Челябинская обл, Челябинская область, Красноармейский муниципальный район, Баландинское сельское поселение, деревня Круглое, улица Анапская, земельный участок 10</t>
  </si>
  <si>
    <t>0, Челябинская обл, Российская Федерация, Челябинская область, Красноармейский район, Баландинское сельское поселение, д. Круглое, ул. Анапская, з/у 9</t>
  </si>
  <si>
    <t>0, Челябинская обл, Сосновский р-н, д. Новое Поле, ул. 1 Мая</t>
  </si>
  <si>
    <t>456560, Челябинская обл, Местоположение установлено относительно ориентира, расположенного в границах участка. Почтовый адрес ориентира: Челябинская обл., Еткульский район, деревня Шатрово, Селезянское ул Садовая, д. 6</t>
  </si>
  <si>
    <t>Челябинская обл, Кусинский р-н, г. Куса, ул. Тихая, дом № 8</t>
  </si>
  <si>
    <t>456857, Челябинская обл, Каслинский р-н, с. Ларино, ул. Свердлова, дом № 45</t>
  </si>
  <si>
    <t>0, Челябинская обл, Челябинская область, г.Карабаш, ул. Ремесленная, д. 1В</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</si>
  <si>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Мира, земельный участок 4</t>
  </si>
  <si>
    <t>456395, Челябинская обл, г. Миасс, с. Новоандреевка, ул. Лесная, дом № 10</t>
  </si>
  <si>
    <t>456509, Челябинская обл, р-н Сосновский, д Осиновка, ул Полевая, д 6, кв 1</t>
  </si>
  <si>
    <t>654501, Челябинская обл, Сосновский район, д.Ключи</t>
  </si>
  <si>
    <t>0, Челябинская обл, Российская Федерация, Челябинская область, муниципальный район Сосновский, сельское поселение Краснопольское, поселок Красное Поле, улица Мира, земельный участок 4А</t>
  </si>
  <si>
    <t>0, Челябинская обл, г. Магнитогорск, ул. Любимая, 103</t>
  </si>
  <si>
    <t>456510, Челябинская обл, Челябинская область, район Сосновский</t>
  </si>
  <si>
    <t>Челябинская обл, Чебаркульский р-н, с. Медведево, пер. Кривой, дом № 11а</t>
  </si>
  <si>
    <t>456660, Челябинская обл, Красноармейский р-н, д. Камышинка, микрорайон "Лесная застава", ул. Лазурная, д. 5</t>
  </si>
  <si>
    <t>456317, Челябинская обл, г. Миасс, ул. Уральская, дом № 169</t>
  </si>
  <si>
    <t>456512, Челябинская обл, Сосновский муниципальный район, Краснопольское сельское поселение, поселок Красное Поле, улица Природная, земельный участок 22</t>
  </si>
  <si>
    <t>0, Челябинская обл, Российская Федерация, Челябинская область, Аргаяшский район, д Большая Куйсарина, примерно 30 метров по направлению на северо-восток от д 21 по ул Полевая</t>
  </si>
  <si>
    <t>0, Челябинская обл, Местоположение установлено относительно ориентира, расположенного за пределами участка. Ориентир центр поселка. Участок находится примерно в 3300 м, по направлению на северо-восток от ориентира. Почтовый адрес ориентира: Челябинская обл, р-н Красноармейский, п. Озерный.</t>
  </si>
  <si>
    <t>0, Челябинская обл, Область Челябинская, Район Красноармейский, Поселок Слава, Улица Просторная, 11</t>
  </si>
  <si>
    <t>0, Челябинская обл, Кунашакский муниципальный район, сп Кунашакское, с.Кунашак, ул.Совхозная</t>
  </si>
  <si>
    <t>0, Челябинская обл, Россия, Челябинская область, г. Копейск, садоводческое товарищество "Птицевод-1", ул. 0а, участок № 1032</t>
  </si>
  <si>
    <t>0, Челябинская обл, Челябинская обл., Сосновский р-н, 680м на юго-запад от п. Рощино, гараж №66</t>
  </si>
  <si>
    <t>454000, Челябинская обл, Челябинская область, г. Копейск, рп Железнодорожный, ул. Кубинская д. 30</t>
  </si>
  <si>
    <t>454000, Челябинская обл, Российская Федерация, Челябинская область, городской округ Копейский, город Копейск, проспект Ильича, дом 7, помещение 2</t>
  </si>
  <si>
    <t>456510, Челябинская обл, Сосновский район ,поселок Сагаусты</t>
  </si>
  <si>
    <t>0, Челябинская обл, муниципальный район Кунашакский, сельское поселение Кунашакское, село Кунашак, улица Родниковая, дом 8А</t>
  </si>
  <si>
    <t>Челябинская обл,  Верхнеуральский район, рп Межозерный, ул Золотого прииска, 34</t>
  </si>
  <si>
    <t>456563, Челябинская обл, Еткульский р-н, с. Шеломенцево, ул. Восточная, дом № 24</t>
  </si>
  <si>
    <t>0, Челябинская обл, Район Красноармейский, Село Миасское, Улица Западная, 15</t>
  </si>
  <si>
    <t>457043, Челябинская обл, г. Южноуральск, ул. Ушакова, дом № 47</t>
  </si>
  <si>
    <t>456503, Челябинская обл, Сосновский р-н, п. Саккулово, ул. Молодежная, дом № 15</t>
  </si>
  <si>
    <t>0, Челябинская обл, Челябинская обл., Увельский р-н, с. Песчаное, ул. Центральная, д.25Б</t>
  </si>
  <si>
    <t>454000, Челябинская обл, Челябинская область, Красноармейский район, в 200 м северо-западнее п. Лазурный с северной стороны коллективного сада</t>
  </si>
  <si>
    <t>456510, Челябинская обл, р-н. Сосновский, п. Полевой, ул. Приозерная, участок №16</t>
  </si>
  <si>
    <t>456323, Челябинская обл, г. Миасс, ул. Больничная, дом № 140</t>
  </si>
  <si>
    <t>454087, Челябинская обл, г. Челябинск, ул. Короленко, дом № 67</t>
  </si>
  <si>
    <t>0, Челябинская обл, Российская Федерация, Челябинская область, муниципальный округ Коркинский, город Коркино, ул. Панарина, д. 108.</t>
  </si>
  <si>
    <t>Челябинская обл, Город Магнитогорск, Улица Михаила Артамонова, земельный участок 3а</t>
  </si>
  <si>
    <t>456660, Челябинская обл, Красноармейский р-н, с. Миасское, ул. Сиреневая, дом № 24</t>
  </si>
  <si>
    <t>0, Челябинская обл, Челябинская область, Еткульский муниципальный район, Еткульское сельское поселение, село Еткуль, улица Новая, на участке от ул Совхозная до автодороги Еткуль-Селезян-Шатрово-Луговой</t>
  </si>
  <si>
    <t>454139, Челябинская обл, г. Челябинск, тер. СНТ Металлист-1, уч-к 33</t>
  </si>
  <si>
    <t>456228, Челябинская обл, г. Златоуст, ул. Кооперативная, дом № 45</t>
  </si>
  <si>
    <t>456306, Челябинская обл, г. Миасс, ул. Верхняя, дом № 25</t>
  </si>
  <si>
    <t>0, Челябинская обл, Челябинская область, р-н Еткульский, с Еткуль, снт Нефтяник, уч 119</t>
  </si>
  <si>
    <t>Челябинская обл, Кизильский район,с.Кизильское,переулок Автомобильный участок 6Г</t>
  </si>
  <si>
    <t>0, Челябинская обл, Челябинская область,Сосновский район,сельское поселение Вознесенское,посёлок Полевой,улица Сапфировая,земельный участок 18</t>
  </si>
  <si>
    <t>0, Челябинская обл, Челябинская область, р-н Сосновский, в 5,3 км на юго-восток от центра д. Медиак и в 0,9 км на северо-запад от центра д. Ключи</t>
  </si>
  <si>
    <t>456305, Челябинская обл, г. Миасс, ул. Щукина, дом № 83</t>
  </si>
  <si>
    <t>457118, Челябинская обл, Троицкий р-н, п. Карабаново, ул. Центральная, дом № 20</t>
  </si>
  <si>
    <t>456958, Челябинская обл, Кусинский р-н, с. Медведевка, ул. Лесная, дом № 11Д</t>
  </si>
  <si>
    <t>454000, Челябинская обл, г. Копейск, снт Мебельщик, ул. Рябиновая, участок 190</t>
  </si>
  <si>
    <t>456738, Челябинская обл, Кунашакский р-н, д. Сулейманово, ул. Дорожная, дом № 13</t>
  </si>
  <si>
    <t>0, Челябинская обл, Местоположение установлено относительно ориентира, расположенного за приделами участка. Ориентир центр поселка. Участок находится примерно в 2000 м, по направлению на юг от ориентира. Почтовый адрес ориентира: Челябинская обл, г Копейск, п Заозерный</t>
  </si>
  <si>
    <t>0, Челябинская обл, Челябинская обл, р-н Красноармейский, ДНТ Удачный, улица Новая ,№130</t>
  </si>
  <si>
    <t>0, Челябинская обл, Еткульский район, п.Сары ,улица Восточная 32б</t>
  </si>
  <si>
    <t>456910, Челябинская обл, Саткинский р-н, г. Сатка, ул. 50 лет ВЛКСМ, дом № 25</t>
  </si>
  <si>
    <t>0, Челябинская обл, Российская Федерация, Челябинская область, муниципальный район Сосновский, сельское поселение Алишевское, поселок Трубный, квартал Юго-Западный, улица Лиственная, земельный участок 27</t>
  </si>
  <si>
    <t>0, Челябинская обл, Челябинская область, Красноармейский район, деревня Круглое, улица Просторная, д 14</t>
  </si>
  <si>
    <t>456780, Челябинская обл, г. Озерск, в районе магазина № 6 гараж № 1407</t>
  </si>
  <si>
    <t>0, Челябинская обл, город Миасс, Коллективный гараж Южный-1, земельный участок 110А</t>
  </si>
  <si>
    <t>Челябинская обл, Саткинский р-н, г. Сатка, ГСК "Стрела-1", ряд 4, гараж 10</t>
  </si>
  <si>
    <t>456660, Челябинская обл, Баландинское сельское поселение, поселок Баландино, улица Короткая № 2а</t>
  </si>
  <si>
    <t>Челябинская обл, Чебаркульский р-н, участок № 23, площадка 4</t>
  </si>
  <si>
    <t>0, Челябинская обл, Российская Федерация, Челябинская область, муниципальный район Увельский, сельское поселение Красносельское, село Красносельское, улица Калинина 45</t>
  </si>
  <si>
    <t>0, Челябинская обл, Аргаяшский район, д. Абдырова, ул. Солнечная</t>
  </si>
  <si>
    <t>454000, Челябинская обл, Челябинская область, г. Челябинск, ул. Бейвеля, д. 1, пом. 1</t>
  </si>
  <si>
    <t>456441, Челябинская обл, г. Чебаркуль, ул. Южная, дом № 43</t>
  </si>
  <si>
    <t>0, Челябинская обл, Аргаяшский район, с. Губернское, ул. Озерная, д. 44</t>
  </si>
  <si>
    <t>Челябинская обл, Ашинский р-н, г. Аша, СНТ 7 Березовая поляна, земельный участок 38а.</t>
  </si>
  <si>
    <t>456510, Челябинская обл, Сосновский район, д.Ключи, Западный планировочный район</t>
  </si>
  <si>
    <t>456518, Челябинская обл, Сосновский р-н, с. Кайгородово, ул. Школьная, дом № 8</t>
  </si>
  <si>
    <t>456671, Челябинская обл, Красноармейский р-н, д. Круглое, ул. Озерная, дом № 7</t>
  </si>
  <si>
    <t>Челябинская обл, местоположение установлено относительно ориентира, расположенного в границах земельного участка. Почтовый адрес ориентира: Кизильский район,с.Кизильское,переулок Южный,д.19.</t>
  </si>
  <si>
    <t>0, Челябинская обл, Октябрьский р-н, д. Нововарламово, примерно в 5 м по направлению на восток от дома № 65 по ул. Мира</t>
  </si>
  <si>
    <t>0, Челябинская обл, Челябинская обл, р-н Ашинский, ориентир квартал № 67 бывший выдел 37 Ашинского лесхоза, Укского лесничества, вдоль автодороги Уфа-Челябинск, слева по ходу движение на 1564 км</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</si>
  <si>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 г. Челябинск, р-н Советский, жилой район Смолино, ул. Заманиха (поектир.) участок №94 (стр).</t>
  </si>
  <si>
    <t>0, Челябинская обл, Аргаяшский р-н, с. Губернское, ул. Озерная, дом № 42</t>
  </si>
  <si>
    <t>454000, Челябинская обл,  Челябинская область город Копейск улица Менжинского 121</t>
  </si>
  <si>
    <t>457162, Челябинская обл, Октябрьский р-н, д. Шишминка, ул. Центральная, дом № 56</t>
  </si>
  <si>
    <t>0, Челябинская обл, г. Пласт, ул. 9 Января, 63</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</si>
  <si>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р-н Курчатовский, мкр 55, уч 156 (стр.).</t>
  </si>
  <si>
    <t>0, Челябинская обл, Российская Федерация, Челябинская область, Сосновский район, село Долгодеревенское, северный микрорайон, земельный участок 112</t>
  </si>
  <si>
    <t>Челябинская обл, Верхнеуральский р-н, рп. Межозерный, улица Молодёжная. з/у 33</t>
  </si>
  <si>
    <t>457043, Челябинская обл, г. Южноуральск, ул. Солнечная, дом № 28</t>
  </si>
  <si>
    <t>0, Челябинская обл, Пластовский р-н, с Верхняя Санарка, ул Школьная, земельный участок 11</t>
  </si>
  <si>
    <t>0, Челябинская обл, Челябинская область, р-н Аргаяшский, с. Аргаяш, ул Славы, д. № 1</t>
  </si>
  <si>
    <t>0, Челябинская обл, Челябинская область , р-н Аргаяшский , п. Кировский , ул. Мира , д 12 "а"</t>
  </si>
  <si>
    <t>456512, Челябинская обл, Сосновский р-н, п. Садовый, уч-к строительный №154</t>
  </si>
  <si>
    <t>454000, Челябинская обл, г. Челябинск, ул. Васенко, 96</t>
  </si>
  <si>
    <t>456660, Челябинская обл, Красноармейский район, Баландинское сельское поселение, деревня Круглое, улица Спортивная 2Б</t>
  </si>
  <si>
    <t>0, Челябинская обл, Челябинская обл., Красноармейский р-н, примерно 1,2 км на юг от п. Камышинка и 2,1 км на юго-запад от. п. Луговой</t>
  </si>
  <si>
    <t>457162, Челябинская обл, Октябрьский р-н, д. Шишминка, ул. Центральная, дом № 5</t>
  </si>
  <si>
    <t>454000, Челябинская обл, Коркинскй муниципальный округ, Роза рп, Садоводческое товрищество "Авангард" участок №277, улица №17</t>
  </si>
  <si>
    <t>0, Челябинская обл,   Российская Федерация, Челябинская область, муниципальный район Сосновский, сельское поселение Саккуловское, деревня Cмольное, улица Луговая, земельный участок 5Б</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</si>
  <si>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Копейск, рп Бажово, уч-к 678, садоводческое некоммерческое товарищество "Мебельщик".</t>
  </si>
  <si>
    <t>0, Челябинская обл, Красноармейский район, Березовское сельское поселение, село Ханжино, улица Учительская, земельный участок 2Б</t>
  </si>
  <si>
    <t>456510, Челябинская обл, Сосновский муниципальный район, сельское поселение Долгодеревенское село Долгодеревенское, переулок Уютный, земельный участок 8</t>
  </si>
  <si>
    <t>0, Челябинская обл, Местоположение установлено относительно ориентира, расположенного в границах участка. Ориентир жилой дом. Почтовый адрес: ориентира: Челябинская область, р-н Еткульский, с. Шеломенцево, ул. Береговая, д.41а</t>
  </si>
  <si>
    <t>456520,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Полетаево 2-е, ул Совхозная, 13-А.</t>
  </si>
  <si>
    <t>Челябинская обл, г. Златоуст, ул. Нижне-Нагорная, дом № 82</t>
  </si>
  <si>
    <t>456622, Челябинская обл, г. Копейск, пер. Чудесный, дом № 9</t>
  </si>
  <si>
    <t>456417, Челябинская обл, Чебаркульский р-н, д. Алтынташ, ул. Ленина, дом № 35, квартира 2</t>
  </si>
  <si>
    <t>457692, Челябинская обл, Верхнеуральский р-н, с. Степное, ул. Мира, дом № 34</t>
  </si>
  <si>
    <t>0, Челябинская обл, 456580, обл. Челябинская, р-н. Еманжелинский, г. Еманжелинск, сад "Дружба", №3</t>
  </si>
  <si>
    <t>0, Челябинская обл, Российская Федерация, Челябинская область, Сосновский муниципальный район, Саргазинское сельское поселение, п. Малая Сосновка, ул. Березовая, земельный участок 4А</t>
  </si>
  <si>
    <t>0, Челябинская обл, Челябинская область, Сосновский район, п. Полевой, ул. Рябиновая, д. 14</t>
  </si>
  <si>
    <t>0, Челябинская обл, Челябинская обл., р-н Сосновский, п. Полевой, ул. Ясная, д. 6</t>
  </si>
  <si>
    <t>456738, Челябинская обл, Кунашакский р-н, д. Мурино, ул. Озерная, дом № 33</t>
  </si>
  <si>
    <t>0, Челябинская обл, Челябинская обл., Сосновский муниципальный район,  п. Высокий, ул. Торговая, дом №2, корпус 6</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</si>
  <si>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д.Большая Ультракова,ул. Центральная,д.22 "а".</t>
  </si>
  <si>
    <t>456518, Челябинская обл, муниципальный район Сосновский, сельское поселение Саргазинское, деревня Таловка, улица Березовая, дом 17А</t>
  </si>
  <si>
    <t>0, Челябинская обл, Карталинский р-н, г. Карталы, ул. Братьев Кашириных, д.12Г, пом.26</t>
  </si>
  <si>
    <t>0, Челябинская обл, Карталинский р-н, г. Карталы, ул. Братьев Кашириных, д.12Г, пом.27</t>
  </si>
  <si>
    <t>456510, Челябинская обл, Сосновский р-н, Деревня Касарги</t>
  </si>
  <si>
    <t>0, Челябинская обл, район Каслинский, село Воскресенское, на юг от земельного участка с кадастровым номером 74:09:0910001:561</t>
  </si>
  <si>
    <t>457400, Челябинская обл, р-н Аргаяшский, снт Здоровье, квартал 1, уч 156</t>
  </si>
  <si>
    <t>456671, Челябинская обл, Красноармейский р-н, п. Озерный, ул. Сельская, дом № 27</t>
  </si>
  <si>
    <t>454018, Челябинская обл, г. Челябинск, ул. Ижевская, дом № 22</t>
  </si>
  <si>
    <t>Челябинская обл,  Район Верхнеуральский, поселок Карагайский, улица Верхняя, 9Д</t>
  </si>
  <si>
    <t>0, Челябинская обл, Брединский район, Село Мирное, Улица Мира, д. 10А</t>
  </si>
  <si>
    <t>456323, Челябинская обл, г. Миасс, ул. Миасская, дом № 44</t>
  </si>
  <si>
    <t>456317, Челябинская обл, г. Миасс, ул. Гуськова, дом № 60</t>
  </si>
  <si>
    <t>0, Челябинская обл, Челябинская область, Нязепетровский район, г. Нязепетровск, в 50 метрах восточнее дома №63 по ул. 20 лет РККА</t>
  </si>
  <si>
    <t>0, Челябинская обл, Челябинская обл., Сосновский р-н, с.Долгодеревенское</t>
  </si>
  <si>
    <t>Челябинская обл, р-н Агаповский,с.Агаповка, в 250м на юго-запад от д.100 по ул. Пролетарской</t>
  </si>
  <si>
    <t>456303, Челябинская обл, г. Миасс, ул. Ровная, дом № 37а</t>
  </si>
  <si>
    <t>0, Челябинская обл, Челябинская область, район Сосновский, ориентир электроподстанция с. Б. Харлуши. Участок находится примерно в 2.70 км, по направлению на восток от ориентира.</t>
  </si>
  <si>
    <t>0, Челябинская обл, Кунашакский район, с.Сары, ул.Полевая, 7</t>
  </si>
  <si>
    <t>456738, Челябинская обл, Кунашакский р-н, д. Сураково, ул. Центральная, дом № 19</t>
  </si>
  <si>
    <t>456303, Челябинская обл, г. Миасс, ул. Пионерская, дом № 76</t>
  </si>
  <si>
    <t>0, Челябинская обл, Область Челябинская, район Сосновский, п. Саргазы, ул. Тополиная, линия 2, участок 13</t>
  </si>
  <si>
    <t>456501, Челябинская обл, Российская Федерация, Челябинская область, Сосновский муниципальный район, участок б/н,</t>
  </si>
  <si>
    <t>0, Челябинская обл, р-н Сосновский, с Большие Харлуши</t>
  </si>
  <si>
    <t>0, Челябинская обл, Варненский р-он, с Варна, ул Спартака, д 16а, кв 2</t>
  </si>
  <si>
    <t>0, Челябинская обл, Кунашакский район, с. Кунашак, примерно 536 м по направлению на юго-восток от д. 2 по ул. Родниковая</t>
  </si>
  <si>
    <t>456510, Челябинская обл, р-н Красноармейский, слева по ходу на 20 км автодороги Челябинск- Новосибирск</t>
  </si>
  <si>
    <t>454000, Челябинская обл, Челябинская обл.,г.Челябинск, в квартале улиц Комунны-Энгельса-пр.Ленина-Энтузиастов</t>
  </si>
  <si>
    <t>454000, Челябинская обл, г. Челябинск, в квартале ул. Коммуны-Энгельса-пр. Ленина-Энтузиастов, гараж №1</t>
  </si>
  <si>
    <t>0, Челябинская обл, Красноармейский район, село Миасское, улица Михаила Нуждина, №11</t>
  </si>
  <si>
    <t>456143, Челябинская обл, г. Карабаш, ул. Комсомольская, дом № 25, пом 1-1</t>
  </si>
  <si>
    <t>0, Челябинская обл, Верхнеуральский район, г. Верхнеуральск, ул. Пушкина, вблизи д. 4а</t>
  </si>
  <si>
    <t>Челябинская обл,  Верхнеуральский район, рп Межозерный, ул Молодёжная 29</t>
  </si>
  <si>
    <t>0, Челябинская обл, Российская федерация, Челябинская область, муниципальный район Красноармейский, сельское поселение Лазурненское, поселок Слава, территория ДНТ Северное, улица Лермонтова, земельный участок 22</t>
  </si>
  <si>
    <t>456440, Челябинская обл, г. Чебаркуль, ул. Чернышевского, дом № 3</t>
  </si>
  <si>
    <t>0, Челябинская обл, Российская Федерация, Челябинская область, муниципальный район Аргаяшский, сельское поселение Аязгуловское, деревня Малая Ультракова, улица Бутюкова, земельный участок 7</t>
  </si>
  <si>
    <t>0, Челябинская обл, область Челябинская, район Сосновский, деревня Большое Таскино, улица Саляма Галимова, 24А</t>
  </si>
  <si>
    <t>456581, Челябинская обл, Еманжелинский р-н, г. Еманжелинск, ул. Промышленная площадка Восточная, дом № 7</t>
  </si>
  <si>
    <t>456920, Челябинская обл, Саткинский р-н, раб.пос. Сулея, ул. Некрасова, дом № 2а</t>
  </si>
  <si>
    <t>454000, Челябинская обл, Российская Федерация, Челябинская область, Копейский городской округ, город Копейск, улица Борьбы, дом 94</t>
  </si>
  <si>
    <t>0, Челябинская обл, Ашинский район, г. Аша, ул. Зеленая, д. 11.</t>
  </si>
  <si>
    <t>456660, Челябинская обл, Красноармейский р-н, с. Харино</t>
  </si>
  <si>
    <t>0, Челябинская обл, Челябинская обл. Сосновский р-н, поселение Благодатное</t>
  </si>
  <si>
    <t>456565, Челябинская обл, муниципальный район Еткульский, сельское поселение Белоусовское, село Белоусово, улица Российская, земельный участок 34</t>
  </si>
  <si>
    <t>0, Челябинская обл, Красноармейский муниципальный район, Баландинское сельское поселение, деревня Круглое, улица Тиманская, земельный участок 29</t>
  </si>
  <si>
    <t>456409, Челябинская обл, Чебаркульский р-н, с. Непряхино, ул. Свободы, дом № 11Б</t>
  </si>
  <si>
    <t>Челябинская обл, Саткинский р-н, с. Айлино, в 1.5 км юго- восточнее д Алексеевка</t>
  </si>
  <si>
    <t>457225, Челябинская обл, Чесменский р-н, п. Бускульский, ул. Центральная, дом № 4</t>
  </si>
  <si>
    <t>456300, Челябинская обл, г. Миасс, ул. Доватора, дом № 92</t>
  </si>
  <si>
    <t>0, Челябинская обл, Челябинская обл, р-н Аргаяшский, д Большая Куйсарина, ул Фермерская, д 5</t>
  </si>
  <si>
    <t>456912, Челябинская обл, Саткинский р-н, г. Сатка, ул. Орджоникидзе, около автостанции (точка на схеме № 12)</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</si>
  <si>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Большое Баландино, ул. Мира д. 12</t>
  </si>
  <si>
    <t>Челябинская обл, Чебаркульский р-н, п. Тимирязевский, ул. Центральная, дом № 34</t>
  </si>
  <si>
    <t>0, Челябинская обл, Красноармейский район, с.Миасское, ул.Парковая, №82</t>
  </si>
  <si>
    <t>456510, Челябинская обл, Сосновский муниципальный район, сельское поселение Долгодеревенское, село Долгодеревенское, улица Советская, земельный участок 15Б</t>
  </si>
  <si>
    <t>454000, Челябинская обл, Челябинская область, г Челябинск, р-н Металлургический, пос. Аэропорт</t>
  </si>
  <si>
    <t>456384, Челябинская обл, г. Миасс, территория Коллективный Сад Благодатный, дом 71</t>
  </si>
  <si>
    <t>456207, Челябинская обл, г. Златоуст, ул. Рабочая, дом № 65</t>
  </si>
  <si>
    <t>454036, Челябинская обл, г. Челябинск, ул. Индивидуальная 2-я, дом № 74</t>
  </si>
  <si>
    <t>456505, Челябинская обл, р-н Сосновский, с Вознесенка, ул Рудничная, участок 2б</t>
  </si>
  <si>
    <t>0, Челябинская обл, Сосновский район, село Вознесенка, ул. Лесная, участок 7А</t>
  </si>
  <si>
    <t>0, Челябинская обл, Ашинский район, г. Аша, ГК "Советский", бокс №748</t>
  </si>
  <si>
    <t>456671, Челябинская обл, Красноармейский район, д Круглое, 500 м севернее д. Круглое справа от автодороги Челябинск-Аэропорт</t>
  </si>
  <si>
    <t>Челябинская обл,  г. Магнитогорск</t>
  </si>
  <si>
    <t>0, Челябинская обл, город Снежинск, п. Ближний Береговой, ул. Тополиная, 12</t>
  </si>
  <si>
    <t>0, Челябинская обл, Российская Федерация, Челябинская область, муниципальный район Сосновский, сельское поселение Солнечное, поселок Солнечный, улица Виноградная, земельный участок 28</t>
  </si>
  <si>
    <t>0, Челябинская обл, р-н. Коркинский, г. Коркино, ул. 30 лет ВЛКСМ, д. 181</t>
  </si>
  <si>
    <t>0, Челябинская обл, Челябинская область, Сосновский р-н, п. Полевой, ул. Георгиевская, д. 2</t>
  </si>
  <si>
    <t>456388, Челябинская обл, г. Миасс, с. Черновское, ул. Строительная, дом № 11</t>
  </si>
  <si>
    <t>454012, Челябинская обл, г. Челябинск, ул. Полевая, дом № 68</t>
  </si>
  <si>
    <t>0, Челябинская обл, Сосновский р-н,1210 метров на юго-запад от центра деревни Ключевка</t>
  </si>
  <si>
    <t>0, Челябинская обл, обл Челябинская, р-н Еманжелинский, рп Зауральский, сад Заря, 248</t>
  </si>
  <si>
    <t>457221, Челябинская обл, Чесменский р-н, с. Чесма, ул. Аэродромная, дом № 6</t>
  </si>
  <si>
    <t>456234, Челябинская обл, г. Златоуст, ул. 5-я Гурьевская, дом № 2</t>
  </si>
  <si>
    <t>456892, Челябинская обл, Аргаяшский р-н, с. Губернское, ул. Розы Люксембург, дом № 39</t>
  </si>
  <si>
    <t>0, Челябинская обл, Челябинская обл, р-н Сосновский, д Ключи, квартал "Усадьба", ул. Еловая, участок №1</t>
  </si>
  <si>
    <t>Российская Федерация, Челябинская область, Снежинский городской округ, город Снежинск, элемент планировочной структуры СНТ Лесной территория, Кедровый проезд, земельный участок 56В</t>
  </si>
  <si>
    <t>0, Челябинская обл, Муниципальный район Красноармейский, сельское поселение Баландинское, деревня Кругое, улица Тобольская, дом 36</t>
  </si>
  <si>
    <t>456660, Челябинская обл, Красноармейский р-н, с. Миасское, ул. Героев, дом № 27</t>
  </si>
  <si>
    <t>0, Челябинская обл, г. Трехгорный , ул.Рабочая, садоводческое товарищество "Уралец", участок №431</t>
  </si>
  <si>
    <t>454000, Челябинская обл,  р-н Тракторозаводский, г. Челябинск, гараж 1749, гаражно-строительный кооператив № 401,</t>
  </si>
  <si>
    <t>454000, Челябинская обл, Российская Федерация, Челябинская область, город Челябинск, Калининский район, СНТ "Садовод-Любитель №1, улица 2, участок №129</t>
  </si>
  <si>
    <t>0, Челябинская обл, Челябинская обл., Сосновский район, п. Высокий, ул. Центральная, 21</t>
  </si>
  <si>
    <t>456671, Челябинская обл, Красноармейский р-н, п. Петровский, ул. Березовая, дом № 10</t>
  </si>
  <si>
    <t>Челябинская обл, Нагайбакский район, п. Нагайбакский, ул. Кирпичная, 7/1</t>
  </si>
  <si>
    <t>Челябинская обл, Катав-Ивановский р-н, г. Юрюзань, ул. Стадионная, ориентир примерно в 150 метрах на юго- запад от земельного участка 44.</t>
  </si>
  <si>
    <t>457357, Челябинская обл, Карталинский р-н, г. Карталы, ул. Луначарского, участок № 1731</t>
  </si>
  <si>
    <t>456014, Челябинская обл, Ашинский р-н, г. Аша, ул. Советская, дом № 8</t>
  </si>
  <si>
    <t>0, Челябинская обл, Челябинская обл Еманжелинский р-н рабочий поселок Красногорский гаражная застройка в районе школы 9 блок 1 ряд 5 бокс 18</t>
  </si>
  <si>
    <t>0, Челябинская обл, Российская Федерация, Челябинская обл., г Карабаш, п. Мухаметово, ул. Новая, 22 а</t>
  </si>
  <si>
    <t>456892, Челябинская обл, Аргаяшский р-н, с. Губернское, ул. Братьев Кауровых, дом № 94</t>
  </si>
  <si>
    <t>0, Челябинская обл, Российская Федерация, Челябинская область, муниципальный район Аргаяшский, сельское поселение Кузнецкое, территория СТСН Солнечная поляна, улица Южная, земельный участок 25</t>
  </si>
  <si>
    <t>0, Челябинская обл, Аргаяшский муниципальный район, сельское поселение Кузнецкое, поселок Бидинский, микрорайон Каникулы, аллея 4-ая, 6</t>
  </si>
  <si>
    <t>457400, Челябинская обл, Аргаяшский район, п Бидинский, мкр Каникулы, аллея 4-ая, 12</t>
  </si>
  <si>
    <t>456020, Челябинская обл, Ашинский р-н, г. Сим, ул. Урицкого, дом № 23</t>
  </si>
  <si>
    <t>456040, Челябинская обл, г. Усть-Катав, ул. Автодорожная, дом № 34</t>
  </si>
  <si>
    <t>454036, Челябинская обл, г. Челябинск, ул. Рабоче-Крестьянская, дом № 70В</t>
  </si>
  <si>
    <t>0, Челябинская обл, Аргаяшский муниципальный район, сельское поселение Кузнецкое, поселок Бидинский, микрорайон Каникулы, аллея 6-ая, 22</t>
  </si>
  <si>
    <t>457400, Челябинская обл, Аргаяшский муниципальный район, поселок Бидинский, микрорайон Каникулы, аллея 6-ая, 16</t>
  </si>
  <si>
    <t>0, Челябинская обл, Городской округ Южноуральский, город Южноуральск, ул. Прохладная, участок 27</t>
  </si>
  <si>
    <t>0, Челябинская обл, Российская Федерация, Челябинская область, Сосновский район, в 788 м по направлению на юго-запад от ориентира п Полевой, в 1580 м по направлению на север от ориентира с Вознесенка</t>
  </si>
  <si>
    <t>0, Челябинская обл, Аргаяшский муниципальный район, сельское поселение Кузнецкое, поселок Бидинский, микрорайон Каникулы, аллея 6-ая, 17</t>
  </si>
  <si>
    <t>456438, Челябинская обл, Чебаркульский р-н, д. Малково, ул. Восток-4, дом № 34</t>
  </si>
  <si>
    <t>457400, Челябинская обл, Аргаяшский р-н, с Кузнецкое, поле №3,2 кормового севооборота, участок по генплану №429</t>
  </si>
  <si>
    <t>0, Челябинская обл, Аргаяшский муниципальный район, сельское поселение Кузнецкое, поселок Бидинский, микрорайон Каникулы, аллея 6-ая, 18</t>
  </si>
  <si>
    <t>Челябинская обл, город Магнитогорск, улица Волынцева, 35а</t>
  </si>
  <si>
    <t>0, Челябинская обл, Российская Федерация, Челябинская область, Сосновский,  район,сельское поселение Мирненское, деревня Ужевка, улица Восточная, участок 2а</t>
  </si>
  <si>
    <t>Челябинская обл, Верхнеуральский район, на расстоянии 0,5 км южнее п.Смеловский</t>
  </si>
  <si>
    <t>0, Челябинская обл, Челябинская область, Красноармейский район, Садоводческое некоммерческое товарищество "Шахта Центральная", ул. Клубничная, участок №110</t>
  </si>
  <si>
    <t>Челябинская обл, Саткинский р-н, п. Зюраткуль, ул. Главная, участок № 2Е</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</si>
  <si>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ул. Дальневосточная, д. 24</t>
  </si>
  <si>
    <t>457678, Челябинская обл, Верхнеуральский р-н, п. Карагайский, ул. Советская, дом № 101А, помещение 2</t>
  </si>
  <si>
    <t>Челябинская обл, Чебаркульский р-н, д. Верхние Караси, ул.Приозерная, 39</t>
  </si>
  <si>
    <t>456441, Челябинская обл, г. Чебаркуль, мкр. Южный, ул. Осенняя, дом № 26</t>
  </si>
  <si>
    <t>0, Челябинская обл, Челябинская область, муниципальный район Саткинский, городское поселение Саткинское, поселок Зюраткуль, улица Приозерная, земельный участок 15</t>
  </si>
  <si>
    <t>Челябинская обл, Чебаркульский р-н, д. Малково, ул. Восток-4, 47В</t>
  </si>
  <si>
    <t>Челябинская обл, г. Чебаркуль, мкр. Южный, ул. Осенняя, дом 26</t>
  </si>
  <si>
    <t>457041, Челябинская обл, г. Южноуральск, ул. Боровая, дом № 41, квартира 1</t>
  </si>
  <si>
    <t>454036, Челябинская обл, г. Челябинск, ул. Ташкентская, дом № 35</t>
  </si>
  <si>
    <t>457692, Челябинская обл, Верхнеуральский р-н, с. Степное, ул. Мира, дом № 51</t>
  </si>
  <si>
    <t>457351, Челябинская обл, Карталинский р-н, г. Карталы, ул. Спортивная, дом № 29А</t>
  </si>
  <si>
    <t>Челябинская обл, примерно в 115 м по направлению на юго-запад от ориентира жилой дом, расположенного за пределами участка, адрес ориентира: Челябинская область, Уйский район, с Ларино, ул Садовая, д 18/4</t>
  </si>
  <si>
    <t>0, Челябинская обл, Сосновский район, д.Этимганова, ул.Северная, участок №54</t>
  </si>
  <si>
    <t>456811, Челябинская обл, городской округ Верхнеуфалейский, поселок Нижний Уфалей, улица 1 Мая, земельный участок 6</t>
  </si>
  <si>
    <t>Челябинская обл, Чебаркульский р-н, д. Малково, ул. Восток-4, дом № 47А</t>
  </si>
  <si>
    <t>Челябинская обл, Чебаркульский р-н, д. Малково, ул. Восток-4, дом № 47Б</t>
  </si>
  <si>
    <t>0, Челябинская обл, Каслинский район, в 1,5 км юго-восточнее п. Красный партизан</t>
  </si>
  <si>
    <t>0, Челябинская обл, Увельский район, поселок Увельский, местоположение установлено примерно в 26 метрах по направлению на запад относительно ориентира, расположенного за пределами границ земельного участка, адрес ориентира: Челябинская область, Увельский район, п. Увельский, ул. Дорожная, д. 26</t>
  </si>
  <si>
    <t>456958, Челябинская обл, Кусинский муниципальный район, Медведевское сельское поселение, примерно в 10 метрах по направлению на северо-восток от ориентира, расположенного по адресу: Российская Федерация, Челябинская область, Кусинский муниципальный район, с. Медведевка, ул. Братьев Пономаренко, земельный участок 1/1 с кадастровым номером 74:14:0501002:1141</t>
  </si>
  <si>
    <t>457041, Челябинская обл, г. Южноуральск, ул. Лермонтова, дом № 4А</t>
  </si>
  <si>
    <t>Челябинская обл, г. Златоуст, ул. Алуштинская, дом № 5</t>
  </si>
  <si>
    <t>0, Челябинская обл, Сосновский район,д.Бухарино,ул.Российская ,участок №33</t>
  </si>
  <si>
    <t>0, Челябинская обл, Челябинская область, район Коркинский, рабочий посёлок Первомайский, улица Рябиновая, земельный участок 15</t>
  </si>
  <si>
    <t>Челябинская обл, г. Миасс, п. Тургояк, ул. Карла Маркса, севернее участка 75-75а</t>
  </si>
  <si>
    <t>456518, Челябинская обл, Сосновский р-н, с. Кайгородово, ул. Луговая, дом № 4Е</t>
  </si>
  <si>
    <t>456505, Челябинская обл, Сосновский р-н, с. Вознесенка, ул. Песчаная, дом № 27а</t>
  </si>
  <si>
    <t>0, Челябинская обл, Муниципальный район Сосновский, 1,80 км на восток от электроподстанции с. Б.Харлуши и 4,61 км на юго-запад от центра д.Ключи</t>
  </si>
  <si>
    <t>0, Челябинская обл, Муниципальный район Сосновский, 1,80 км на восток от электроподстанции с. Б.Харлуши и 4,61 км от на юго-запад от центра д.Ключи</t>
  </si>
  <si>
    <t>0, Челябинская обл, Челябинская область,каслинский район,село Багаряк,улица Урицкого№84</t>
  </si>
  <si>
    <t>0, Челябинская обл, Челябинская область, р-н Аргаяшский, п Бигарды, ул Рабочая, д 7-Б</t>
  </si>
  <si>
    <t>Челябинская обл, Саткинский р-н, г. Бакал, в районе парка легковых машин 74:18:1003001</t>
  </si>
  <si>
    <t>454000, Челябинская обл, г Копейск, пер Новая Заря, уч 18</t>
  </si>
  <si>
    <t>456843, Челябинская обл, Каслинский р-н, с. Воскресенское, ул. Революционная, дом № 15А</t>
  </si>
  <si>
    <t>Челябинская обл, г. Миасс, ул. Печенкина, участок № 20А</t>
  </si>
  <si>
    <t>0, Челябинская обл, Пластовский р-н, г Пласт, ул Свердлова, д 9</t>
  </si>
  <si>
    <t>454000, Челябинская обл, г. Челябинск, пер. Индивидуальный, дом № 61в</t>
  </si>
  <si>
    <t>0, Челябинская обл, Челябинская область, р-н Сосновский. Установлено относительно ориентира, расположенного за пределами участка. Ориентир д. Кайгородово, Участок находится примерно в 1500 м от ориентира по направлению на юг. Почтовый адрес ориентира: Челябинская область, Сосновский район</t>
  </si>
  <si>
    <t>0, Челябинская обл, Челябинская область, Еткульский муниципальный район, Еткульское сельское поселение, село Еткуль, улица Боровая, земельный участок 2</t>
  </si>
  <si>
    <t>0, Челябинская обл, Российская Федерация, Челябинская область, район Красноармейский, Баландинское сельское поселение, деревня Круглое, улица Богатырская, з/у 27</t>
  </si>
  <si>
    <t>456419, Челябинская обл, Чебаркульский р-н, д. Сарафаново, пер. Лесной, дом № 1Б</t>
  </si>
  <si>
    <t>Челябинская обл, г. Миасс, ул. 30 лет ВЛКСМ, дом № 32/34</t>
  </si>
  <si>
    <t>0, Челябинская обл, Челябинская область, р-н Сосновский, д. Ключевка, строительный участок № 24</t>
  </si>
  <si>
    <t>0, Челябинская обл, муниципальный район Варненский, сельское поселение Толстинское, село Толсты, улица Уральская, земельный участок 5</t>
  </si>
  <si>
    <t>456438, Челябинская обл, Чебаркульский р-н, д. Шабунина, ул. Береговая, дом № 22</t>
  </si>
  <si>
    <t>0, 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р-н Каслинский, с. Огневское, ул. партизанская, д.7</t>
  </si>
  <si>
    <t>0, Челябинская обл, Местоположение установлено относительно ориентира, расположенного за пределами участка. Ориентир п. Касарги. Участок находится примерно в 2700 м, по направлению на серевро-восток от ориентира. Почтовый адрес ориентира: Челябинская обл., р-н Сосновский</t>
  </si>
  <si>
    <t>456845, Челябинская обл, муниципальный район Каслинский, сельское поселение Григорьевское, деревня Григорьевка, улица Журавлиная, земельный участок 11</t>
  </si>
  <si>
    <t>0, Челябинская обл, 457020 район Пластовский,  Пластовское городское поселение, город Пласт, улица Заводская, дом 3</t>
  </si>
  <si>
    <t>Челябинская обл, г. Миасс, п. Ленинск, ул. Нефтяников, участок № 37</t>
  </si>
  <si>
    <t>456419, Челябинская обл, Чебаркульский р-н, д. Сарафаново, ул. Советская, дом № 15А</t>
  </si>
  <si>
    <t>456317, Челябинская обл, г. Миасс, ул. Пугачева, дом № 82</t>
  </si>
  <si>
    <t>0, Челябинская обл, городской округ Южноуральский, город Южноуральск, территория СНТ Южное, земельный участок 34-П</t>
  </si>
  <si>
    <t>456510, Челябинская обл, р-н Сосновский, Установлено относительно ориентира, расположенного за пределами участка. Ориентир от д. Кайгородово. Участок находится примерно в 1500 м от ориентира по направлению на юг. Почтовый адрес ориентира: Челябинская область, Сосновский район</t>
  </si>
  <si>
    <t>456518, Челябинская обл, Сосновский р-н, д. Смольное, ул. Луговая, дом № 12</t>
  </si>
  <si>
    <t>0, Челябинская обл, Российская Федерация, Челябинская обл., Сосновский р-н, 700 м на северо-восток от п. Прудный</t>
  </si>
  <si>
    <t>457220, Челябинская обл, Чесменский р-н, с. Чесма, ул. Уральская, дом № 33А</t>
  </si>
  <si>
    <t>0, Челябинская обл, Челябинская область, р-н Сосновский, д. Ключи, кв-л "Застава", уч. № 37</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</si>
  <si>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Крутая, земельный участок 2</t>
  </si>
  <si>
    <t>Челябинская обл, Чебаркульский р-н, д. Верхние Караси, улица Вишневая, земельный участок 10А</t>
  </si>
  <si>
    <t>0, Челябинская обл, Российская Федерация, Челябинская область, муниципальный район Сосновский район, сельское поселение Мирненское, поселок Мирный, улица Ленина, земельный участок 29</t>
  </si>
  <si>
    <t>0, Челябинская обл, Российская Федерация, Челябинская область ,Снежинский городской округ, поселок Ближний Береговой ,территория СНТ 28, участок 87</t>
  </si>
  <si>
    <t>454139, Челябинская обл, г. Челябинск, ул. Пластская, дом № 38</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</si>
  <si>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Въездная, земельный участок 10А</t>
  </si>
  <si>
    <t>456830, Челябинская обл, Каслинский р-н, г. Касли, ул. Карла Маркса, дом № 23А</t>
  </si>
  <si>
    <t>456513, Челябинская обл, Сосновский р-н, поселок Рощино, 5 очередь, участок по генплану 80</t>
  </si>
  <si>
    <t>Челябинская обл, г. Трехгорный, садоводческое товарищество "Красногорец", дом 43</t>
  </si>
  <si>
    <t>0, Челябинская обл, муниципальный район Варненский , сельское поселение Варненское, село Варна, улица 60 лет Победы, земельный участок 18</t>
  </si>
  <si>
    <t>456664, Челябинская обл, Красноармейский р-н, с. Канашево, ул. Западная, дом № 2</t>
  </si>
  <si>
    <t>456501, Челябинская обл, Челябинская область Сосновский район, участок б/н</t>
  </si>
  <si>
    <t>0, Челябинская обл, Челябинская область, Еткульский район, Еткульское сельское поселение, село Еткуль, улица Виноградная, земельный участок 6</t>
  </si>
  <si>
    <t>456441, Челябинская обл, г. Чебаркуль, мкр. Южный, ул. Осенняя, земельный участок 9А</t>
  </si>
  <si>
    <t>0, Челябинская обл, Российская Федерация, Челябинская область, муниципальный район Сосновский, сельское поселение Солнечное, поселок Солнечный, улица Сиреневая, земельный участок 22</t>
  </si>
  <si>
    <t>454000, Челябинская обл, Челябинская область, г. Челябинск, тр. Свердловский, 4-ш</t>
  </si>
  <si>
    <t>0, Челябинская обл, Красноармейский район , село Миасское, улица Западная 71</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</si>
  <si>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Печерская земельный участок 4</t>
  </si>
  <si>
    <t>456560, Челябинская обл,  район Еткульский, в 50 м к западу от с. Еткуль на пересечении а/д Еткуль-Еманжелинка, и а/д Еткуль-Октябрьское</t>
  </si>
  <si>
    <t>454000, Челябинская обл, Челябинская область, г. Челябинск, р-н Советский, снт "Ремдеталь", ул Восход, участок № 19</t>
  </si>
  <si>
    <t>454045, Челябинская обл, г. Челябинск, ул. Силикатная, дом № 16, (1/2 доля дома)</t>
  </si>
  <si>
    <t>0, Челябинская обл, Челябинская область, Сосновский район, деревня Полетаево II-е, уч 98 Местоположение установлено относительно ориентира, расположенного за пределами участка. Ориентир д.Полетаево-2. Участок находится примерно в 1040 м, по направлению на северо-запад от ориентира.</t>
  </si>
  <si>
    <t>0, Челябинская обл, район Красноармейский, 2050 м на юго-запад от южной окраины с. Харино</t>
  </si>
  <si>
    <t>0, Челябинская обл, Челябинская область, Сосновский район, СНТ "Березка-1", улица 4, участок 37</t>
  </si>
  <si>
    <t>457693, Челябинская обл, Верхнеуральский р-н, п. Смеловский, ул. Ленина, дом № 16</t>
  </si>
  <si>
    <t>Челябинская обл, Челябинская область, Брединский муниципальный район, сельское поселение Павловское, п. Павловский</t>
  </si>
  <si>
    <t>Челябинская обл, Чебаркульский р-н, д. Боровое, ул. Северная, участок № 26</t>
  </si>
  <si>
    <t>0, Челябинская обл, Челябинская область, р-н Сосновский, Установлено относительно ориентира, распложенного за пределами участка. Ориентир от д. Кайгородово. Участок находится примерно в 1500 м от ориентира по направлению на юг. Почтовый адрес ориентира: Челябинская область, Сосновский р-н</t>
  </si>
  <si>
    <t>0, Челябинская обл, р-н Каслинский, с. Воскресенское, ул. Светлая, 33</t>
  </si>
  <si>
    <t>0, Челябинская обл, г. Златоуст, ул. им. П. П. Аносова, в районе ФГУ ИЗ-74/4</t>
  </si>
  <si>
    <t>0, Челябинская обл, Чебаркульский район, д. Боровое, ул. Цветочная, земельный участок 2</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</si>
  <si>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Курчатовский, ул. Шагольская 2-я</t>
  </si>
  <si>
    <t>456660, Челябинская обл, муниципальный район Красноармейский, поселок Слава, улица Есенина, дом 3</t>
  </si>
  <si>
    <t>0, Челябинская обл, Красноармейский район, поселок Лазурный, ул. Романтичная, дом 22.</t>
  </si>
  <si>
    <t>0, Челябинская обл, Челябинская область, р-н Аргаяшская, п. Кировский, пер. Мирный, д. 10</t>
  </si>
  <si>
    <t>0, Челябинская обл, Челябинская обл Красноармейский район Посёлок Слава ул Целинная 1</t>
  </si>
  <si>
    <t>0, Челябинская обл, Челябинская область, г. Карабаш, ул. Братьев Гужавиных, №29А</t>
  </si>
  <si>
    <t>0, Челябинская обл, Красноармейский район, с.Миасское, ул.Равнинная, №18</t>
  </si>
  <si>
    <t>457620, Челябинская обл, Кизильский р-н, п. Симбирка, ул. Центральная, дом № 24</t>
  </si>
  <si>
    <t>456843, Челябинская обл, Каслинский р-н, с. Воскресенское, ул. Свердлова, дом № 40</t>
  </si>
  <si>
    <t>0, Челябинская обл, Сосновский район, Алишевское сельское поселение, п. Трубный ул. Зеленая, земельный участок 13 Б</t>
  </si>
  <si>
    <t>Челябинская обл, Чебаркульский р-н, д. Боровое, ул. Цветочная, участок № 2А</t>
  </si>
  <si>
    <t>456833, Челябинская обл, муниципальный район Каслинский, сельское поселение Григорьевское, село Щербаковка, территория Садоводческий кооператив Подсолнух сад, улица 10-ая, земельный участок 67</t>
  </si>
  <si>
    <t>0, Челябинская обл, Российская Федерация, Челябинская область, городской округ Снежинский, посёлок Ближний Береговой, улица Кленовая, земельный участок 2</t>
  </si>
  <si>
    <t>0, Челябинская обл, Красноармейский р-он, с. Миасское ул Вишневая. Звездная . Сельская</t>
  </si>
  <si>
    <t>Челябинская обл, Саткинский р-н, д. Старая Пристань, ул. Лесная, д. 3</t>
  </si>
  <si>
    <t>454000, Челябинская обл, Российская Федерация, Челябинская область, г Копейск, с Синеглазово, ул Шоссейная, 62 "а"</t>
  </si>
  <si>
    <t>454000, Челябинская обл, Область Челябинская, Город Челябинск, Улица Сосновая Роща</t>
  </si>
  <si>
    <t>Челябинская обл, г. Трехгорный, СНТ Уралец, дом (участок) 858</t>
  </si>
  <si>
    <t>456550, Челябинская обл, Кунашакский район, с. Кунашак, ул. Партизанская, б/н</t>
  </si>
  <si>
    <t>0, Челябинская обл, Челябинская область, р-н Сосновский, западная часть пос.Северный, участок 406</t>
  </si>
  <si>
    <t>0, Челябинская обл, Кунашакский район, с.Кунашак, ул.Жукова, д.8</t>
  </si>
  <si>
    <t>0, Челябинская обл, Область Челябинская, Город Чебаркуль, Микрорайон Южный, Улица Пустозеровская, 17</t>
  </si>
  <si>
    <t>0, Челябинская обл, муниципальный район Каслинский, городское поселение Каслинское, город Касли, улица Луначарского, земельный участок 242</t>
  </si>
  <si>
    <t>0, Челябинская обл, Российская Федерация Челябинская область муниципальный район Аргаяшское, сельское поселение Аргаяшское, село Аргаяш улица Российская земельный участок 35</t>
  </si>
  <si>
    <t>456512, Челябинская обл, Сосновский муниципальный район, Краснопольское сельское поседение, поселок Красное поле. улица Природная, дом 24</t>
  </si>
  <si>
    <t>456510, Челябинская обл, район Сосновский, Ориентир п Прудный Участок находится примерно в 600 м от ориентира по направлению на северо-восток Почтовый адрес ориентира: Челябинская обл, Сосновский район, п Прудный</t>
  </si>
  <si>
    <t>456206, Челябинская обл, г. Златоуст, ул. Береговая Ветлужская, дом № 84</t>
  </si>
  <si>
    <t>456654, Челябинская обл, г. Копейск, ул. Советской Конституции, участок № 38</t>
  </si>
  <si>
    <t>457042, Челябинская обл, г. Южноуральск, ул. Энергетиков, дом № 141</t>
  </si>
  <si>
    <t>Челябинская обл, Ашинский р-н, г. Сим, район бывшего аэродрома(бывший ГК Полёт)блок 8, бокс 29.</t>
  </si>
  <si>
    <t>456502, Челябинская обл, Сосновский р-н, с. Большие Харлуши, ул. Трактовая, дом № 7</t>
  </si>
  <si>
    <t>456110, Челябинская обл, Катав-Ивановский район, Город Катав-Ивановск, территория СНТ Водоканал, дом 31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</si>
  <si>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Красноармейский</t>
  </si>
  <si>
    <t>0, Челябинская обл, Челябинская область, Красноармейский район, Участок находится примерно в 1100 м по направлению на северо-запад от ориентира пос Слава</t>
  </si>
  <si>
    <t>456510, Челябинская обл,  Сосновский район, село Кременкуль</t>
  </si>
  <si>
    <t>Челябинская обл, Нагайбакский район, с. Фершампенуаз, ул. Сумина, 6</t>
  </si>
  <si>
    <t>0, Челябинская обл, Челябинская область, Сосновский район, 340 метров на северо-запад от центра деревни Ключевка</t>
  </si>
  <si>
    <t>0, Челябинская обл, России, Челябинская обл, Сосновский район, садоводческое некоммерческое товарищество "Заречный", участок 341</t>
  </si>
  <si>
    <t>0, Челябинская обл, Челябинская область Сосновский район с. Кременкуль район общественно-хозяйственных построек</t>
  </si>
  <si>
    <t>0, Челябинская обл, Местоположение установлено относительно ориентира, расположенного в границах участка. Почтовый адрес ориентира:  Челябинская обл., р-н Кунашакский</t>
  </si>
  <si>
    <t>0, Челябинская обл, Кусинский район, деревня Глухой остров, дом 8а</t>
  </si>
  <si>
    <t>Челябинская обл, г. Троицк, ул. им Степана Разина, д. 23, пом. 1</t>
  </si>
  <si>
    <t>456770, Челябинская обл, Область Челябинская, Город Снежинск, Территория СНТ Лесной, Проезд Липовый, уч. 80</t>
  </si>
  <si>
    <t>0, Челябинская обл, 10 метров на восток от ориентира по адресу: Челябинская обл., г. Карталы, ул. Есенина, 9</t>
  </si>
  <si>
    <t>456671, Челябинская обл, Красноармейский р-н, д. Круглое, ул. 1-я Солнечная, дом № 41</t>
  </si>
  <si>
    <t>456896, Челябинская обл, Аргаяшский р-н, д. Саитова, ул. Ильменская, дом № 18А</t>
  </si>
  <si>
    <t>Челябинская обл, Верхнеуральский район, поселок Смеловский, улица Виноградная, 40</t>
  </si>
  <si>
    <t>456671,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1-я Солнечная, дом 43</t>
  </si>
  <si>
    <t>0, Челябинская обл, г. Чебаркуль, ул. Матросова, земельный участок 26А</t>
  </si>
  <si>
    <t>456610, Челябинская обл, г. Копейск, ул. Уральская, дом № 44</t>
  </si>
  <si>
    <t>457692, Челябинская обл, Верхнеуральский р-н, с. Степное, ул. Заречная, дом № 47</t>
  </si>
  <si>
    <t>457396, Челябинская обл, Карталинский р-н, п. Новокаолиновый, ул. Центральная, дом № 22, квартира 2</t>
  </si>
  <si>
    <t>456518, Челябинская обл, Сосновский р-н, п. Южно-Челябинский Прииск, ул.Веселая, уч.17</t>
  </si>
  <si>
    <t>0, Челябинская обл, Российская Федерация, Челябинская область, муниципальный район Каслинский, сельское поселение Григорьевское, деревня Григорьевка, улица Бажова, земельный участок 21</t>
  </si>
  <si>
    <t>0, Челябинская обл, Сосновский район, д.Малиновка</t>
  </si>
  <si>
    <t>0, Челябинская обл, Челябинская область, Сосновский район,,д.Малиновка.</t>
  </si>
  <si>
    <t>457688, Челябинская обл, Верхнеуральский р-н, с. Большой Бугодак, ул. Садовая, дом № 12</t>
  </si>
  <si>
    <t>0, Челябинская обл, Российская Федерация, Челябинская область, р-н Сосновский, установлено относительно ориентира, расположенного за пределами участка. Ориентир п. Прудный. Участок находится в 600м от ориентира по направлению на северо-восток</t>
  </si>
  <si>
    <t>456445, Челябинская обл, г. Чебаркуль, ул. Ломоносова, дом № 6/2</t>
  </si>
  <si>
    <t>0, Челябинская обл, Российская Федерация, Челябинская область, муниципальный район Сосновский, сельское поселение Кременкульское, деревня Малиновка</t>
  </si>
  <si>
    <t>0, Челябинская обл, г.Коркино, СНТ Пригородный,улица Первая, участок 4</t>
  </si>
  <si>
    <t>Челябинская обл, Верхнеуральский район, рп. Межозерный ул. Уральская д. 33</t>
  </si>
  <si>
    <t>0, Челябинская обл, Российская Федерация, Челябинская область, г Копейск, п Заозерный</t>
  </si>
  <si>
    <t>0, Челябинская обл, Российская Федерация, Челябинская область, Сосновский муниципальный район, сельское послеление Кременкульское, дервня Малиновка, улица Панорамная (мкр Лесной остров), дом 55А</t>
  </si>
  <si>
    <t>Челябинская обл, Саткинский р-н, г. Сатка, ГСК "Урал" гараж №13</t>
  </si>
  <si>
    <t>456688, Челябинская обл,  Почтовый адрес ориентира: Челябинская область, г Копейск, п Заозерный</t>
  </si>
  <si>
    <t>456884, Челябинская обл, Аргаяшский р-н, д. Кызылбулак, ул. Озерная, дом № 48А</t>
  </si>
  <si>
    <t>456320, Челябинская обл, г. Миасс, п. Северные Печи, ул. Третниковая, дом № 2</t>
  </si>
  <si>
    <t>0, Челябинская обл, Местоположение установлено относительно ориентира, расположенного за пределами участка. Ориентир поселок. Участок находится примерно в 250 м. по направлению на север от ориентира. Почтовый адрес ориентира: Челябинская обл., р-н Сосновский, п. Солнечный</t>
  </si>
  <si>
    <t>Челябинская обл, Кизильский район с. Кизильское примерно в 150 метрах на восток от дома №106 по ул. Комсомольская</t>
  </si>
  <si>
    <t>0, Челябинская обл, Российская Федерация, Челябинская обл., Красноармейский р-н, СНТ "Университетское", улица Центральная, земельный участок №20</t>
  </si>
  <si>
    <t>0, Челябинская обл, Область Челябинская, Район Красноармейский, Поселок Лазурный, Улица Светлая, 1Б</t>
  </si>
  <si>
    <t>0, Челябинская обл, Челябинская область, Красноармейский р-н, д. Сычево, ул. Труда, д. 2</t>
  </si>
  <si>
    <t>456501, Челябинская обл, Челябинская область, Сосновский муниципальный район, Сельское поселение Кременкульское, село Кременкуль, улица Возрождения, земельный участок 1 А.</t>
  </si>
  <si>
    <t>0, Челябинская обл, Российская Федерация, Челябинская область, Сосновский муниципальный район, сельское поселение Кременкульское, поселок Западный, улица Щедрая (мкр Заречный), земельный участок 6</t>
  </si>
  <si>
    <t>454000, Челябинская обл, Челябинская обл, г. Челябинск, СНТ Тракторосад 1-2, дорога 25, участок 5</t>
  </si>
  <si>
    <t>454015, Челябинская обл, г. Челябинск, ул. Шагольская, дом № 15</t>
  </si>
  <si>
    <t>0, Челябинская обл, Челябинская область, Еткульский муниципальный район, Еткульское сельское поселение, село Еткуль, улица Боровая, земельный участок 1</t>
  </si>
  <si>
    <t>456671, Челябинская обл, Красноармейский р-н, п. Петровский, ул. Торговая, дом № 14А</t>
  </si>
  <si>
    <t>456700, Челябинская обл, р-н Кунашакский, п. Маян</t>
  </si>
  <si>
    <t>456518, Челябинская обл, Сосновский р-н, д. Медиак, ул. Медиакская, дом № 5, квартира 1</t>
  </si>
  <si>
    <t>Челябинская обл, Кизильский район, п Новопокровский, примерно в 32 м на северо-запад от здания №50 по ул Ленина</t>
  </si>
  <si>
    <t>457692, Челябинская обл, Верхнеуральский р-н, с. Степное, ул. Мира, дом № 36, помещение 1</t>
  </si>
  <si>
    <t>0, Челябинская обл, Местоположение установлено относительно ориентира. расположенного в границах участка. Почтовый адрес ориентира: обл. Челябинская, г. Южноуральск, ул. Набережная, дом 44</t>
  </si>
  <si>
    <t>456041, Челябинская обл, г. Усть-Катав, ул. Куйбышева, дом № 169</t>
  </si>
  <si>
    <t>0, Челябинская обл, Челябинская область, Сосновский район, поселок Вавиловец, участок 423</t>
  </si>
  <si>
    <t>0, Челябинская обл, г. Верхний Уфалей, поселок Боровой, коллективный сад Ромашка, участок 52</t>
  </si>
  <si>
    <t>456200, Челябинская обл, г. Златоуст, ул. 1-я Одинарная, дом № 74</t>
  </si>
  <si>
    <t>Российская Федерация, Челябинская область, муниципальный район Сосновский, сельское поселение Краснопольское, поселок Красное Поле, улица Природная, земельный участок 32</t>
  </si>
  <si>
    <t>0, Челябинская обл, Район Агаповский, Село Агаповка, Улица Асфальтная д.2</t>
  </si>
  <si>
    <t>0, Челябинская обл, Красноармейский район с. Миасское ул. Западная  16</t>
  </si>
  <si>
    <t>454000, Челябинская обл, Российская Федерация, Челябинская область, город Копейск, место положение установлено относительно ориентира, расположенного за пределами участка. Ориентир жилой дом № 32. Участок находится примерно в 160 м от ориентира по направлению на юго-восток. Почтовый адрес ориентира: Челябинская область, город Копейск,  улица Разведчиков, Местоположение установлено относительно ориентира, расположенного за пределами участка. Ориентир жилой дома № 32. Участок находиться примерно в 160 м от ориентира по направлению на юго-восток. Почтовый адрес ориентира: Челябинская область, гор</t>
  </si>
  <si>
    <t>457100, Челябинская обл, г. Троицк, ул. им. братьев Малышевых, дом № 40</t>
  </si>
  <si>
    <t>456912, Челябинская обл, Саткинский р-н, г. Сатка, ул. Лесная, дом № 22</t>
  </si>
  <si>
    <t>0, Челябинская обл, Кунашакский район, п.Синарский, ул.Центральная, д.8а</t>
  </si>
  <si>
    <t>456841, Челябинская обл, Каслинский р-н, с. Воскресенское, ул. Мира, дом № 36а</t>
  </si>
  <si>
    <t>456893, Челябинская обл, Челябинская область, р-н Аргаяшский, ДСНТ "Жаворонки", ул. Добрых соседей, участок 9</t>
  </si>
  <si>
    <t>Челябинская обл,  Агаповский р-н, п. Черноотрог, ул. Октябрьская, участок 24</t>
  </si>
  <si>
    <t>0, Челябинская обл, Российская Федерация, Челябинская область, р-н Аргаяшский, д Байгазина, ул Речная, д 41</t>
  </si>
  <si>
    <t>0, Челябинская обл, 456501 Челябинская область, Сосновский р-н, п. Трубный участок №403 юго-западная окраина</t>
  </si>
  <si>
    <t>0, Челябинская обл, Челябинская область, муниципальный район Сосновский, сельское поселение Алишевское, территория СНТ Курчатовец, улица 89-ый квартал, земельный участок 20</t>
  </si>
  <si>
    <t>454138, Челябинская обл, г. Челябинск, ул. Волховская, дом № 73, (стр.)</t>
  </si>
  <si>
    <t>0, Челябинская обл, муниципальный район Варненский, сельское поселение Варненское, село Варна, улица Кундера Я.М., земельный участок 25</t>
  </si>
  <si>
    <t>0, Челябинская обл, Верхний Уфалей, Улица Бабикова 117</t>
  </si>
  <si>
    <t>0, Челябинская обл, городской округ Троицкий, город Троицк, улица Набережная,д,56.</t>
  </si>
  <si>
    <t>456664, Челябинская обл, Красноармейский р-н, с. Канашево, ул. Школьная, дом № 47</t>
  </si>
  <si>
    <t>456550, Челябинская обл, дом № 45А</t>
  </si>
  <si>
    <t>Челябинская обл, Аргаяшский р-н, тер. СНТ Электровозник, ул. 10-ая, дом № 24</t>
  </si>
  <si>
    <t>0, Челябинская обл, Каслинский район, с. Воскресенское, улица Пышминская, 28</t>
  </si>
  <si>
    <t>0, Челябинская обл, Сосновский район, п. Саргазы, ул. Сосновая, участок 1</t>
  </si>
  <si>
    <t>0, Челябинская обл, г.Троицк, мкр. 2-й, д.6А.</t>
  </si>
  <si>
    <t>Челябинская обл, Агаповский район, с. Агаповка, СНТ Неженка, участок 72</t>
  </si>
  <si>
    <t>456512, Челябинская обл, муниципальный район Сосновский, сельское поселение Краснопольское, поселок Красное Поле, улица Садовая, дом 3</t>
  </si>
  <si>
    <t>456514, Челябинская обл, Сосновский р-н, п. Мирный, ул. Школьная, дом № 6А, помещение 3</t>
  </si>
  <si>
    <t>0, Челябинская обл, Челябинская область, Красноармейский район, с. Ачликуль</t>
  </si>
  <si>
    <t>456317, Челябинская обл, г. Миасс, ул. Луговая, дом № 16</t>
  </si>
  <si>
    <t>0, Челябинская обл, Россия, Челябинская обл., Сосновский район, д. Малиновка, генплан з-да им. Колющенко, квартал 15-а, уч. 168</t>
  </si>
  <si>
    <t>454036, Челябинская обл, г. Челябинск, ул. Индивидуальная 2-я, дом № 80В</t>
  </si>
  <si>
    <t>454000, Челябинская обл, Российская Федерация, Челябинская область, городской округ Челябинский, внутригородской район Металлургический, город Челябинск, улица Анапская, земельный участок 106</t>
  </si>
  <si>
    <t>456409, Челябинская обл, Чебаркульский р-н, с. Непряхино, ул. Дачная, дом № 3</t>
  </si>
  <si>
    <t>0, Челябинская обл, Сосновский район, поселок Красное поле, уч. по генплану 345а</t>
  </si>
  <si>
    <t>454000, Челябинская обл, Челябинская область, г. Челябинск, р-н Ленинский, ул Карельская, земельный участок № 10 в квартале № 52 под № 18</t>
  </si>
  <si>
    <t>0, Челябинская обл, Челябинская область, Кунашакский район, п. Дружный</t>
  </si>
  <si>
    <t>456384, Челябинская обл, г. Миасс, п. Ленинск, ул. 8 Марта, дом № 4а</t>
  </si>
  <si>
    <t>454000, Челябинская обл, Российская Федерация, Челябинская область, городской округ Челябинский, внутригородской район Курчатовский, город Челябинск, улица Волховская, земельный участок 15А/4/92</t>
  </si>
  <si>
    <t>0, Челябинская обл, Челябинская область, р-н Аргаяшский, д Яраткулова, ул Колхозная, д 96</t>
  </si>
  <si>
    <t>0, Челябинская обл, Челябинская область, р-н Сосновский, 5,3 км по направлению на юго-восток от ориентира центр д. Медиак и 0,9 км по направлению на северо-запад от ориентира центр д. Ключи</t>
  </si>
  <si>
    <t>0, Челябинская обл, Челябинская обл, р-н Аргаяшский, автодорога "Байрамгулово - автодорога Миасс-Карабаш-Кыштым"</t>
  </si>
  <si>
    <t>Челябинская обл, с. Фершампенуаз, улица Двенадцатая, земельный участок 9</t>
  </si>
  <si>
    <t>0, Челябинская обл, Увельский район. с. Красносельское. СНТ Газовик. участок 106.</t>
  </si>
  <si>
    <t>0, Челябинская обл, Россия, Челябинская область, Красноармейский район, поселок Слава, улица Просторная, 7</t>
  </si>
  <si>
    <t>0, Челябинская обл, Челябинская область, р-н Сосновский, д. Шимаковка, строительный участок №1168</t>
  </si>
  <si>
    <t>0, Челябинская обл, Челябинская область, р-н Сосновский, д. Касарги, ул. Ленина, д. 1</t>
  </si>
  <si>
    <t>0, Челябинская обл, Российская Федерация, Челябинская область, муниципальный район Еткульский, сельское поселение Еткульское, село Еткуль, улица Сельская, земельный участок 4А</t>
  </si>
  <si>
    <t>Челябинская обл, Чебаркульский р-н, д. Малково, ул. Восток-2, дом № 10</t>
  </si>
  <si>
    <t>454018, Челябинская обл, г. Челябинск, ул. Тепличная, дом № 66</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</si>
  <si>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с. Аргаяш, ул. Худякова, д.84</t>
  </si>
  <si>
    <t>456000, Челябинская обл, Сосновский район. п. Мирный, участок 12.</t>
  </si>
  <si>
    <t>0, Челябинская обл, Земельный участок 74:19:0801001:96 Челябинская область, р-н Сосновских, д. Ключи, Западный планировочный район</t>
  </si>
  <si>
    <t>456680, Челябинская обл, Красноармейский р-н, с. Шумово</t>
  </si>
  <si>
    <t>0, Челябинская обл, Челябинская обл , р-н Верхнеуральский, г Верхнеуральск; территория набережной реки Урал, примыкающей к ул Ленина и ул Реввоенсовета в г Верхнеуральске</t>
  </si>
  <si>
    <t>0, Челябинская обл, Челябинская область, р-н Красноармейский, д. Круглое, ул. Стартовая, №1А</t>
  </si>
  <si>
    <t>456206, Челябинская обл, г. Златоуст, ул. Спортивная, дом № 13</t>
  </si>
  <si>
    <t>0, Челябинская обл, Местоположение установлено относительно ориентира, расположенного за пределами участка. Ориентир д. Полетаево-2. Участок находится примерно в 1040 м  по направлению на северо-запад от ориентира. Почтовый адрес ориентира: Челябинская область, р-н Сосновский, участок 94.</t>
  </si>
  <si>
    <t>Челябинская обл, Саткинский р-н, г. Сатка, ГПК Луч, корпус № 1, ряд № 13, место № 13</t>
  </si>
  <si>
    <t>457102, Челябинская обл, г. Троицк, ул. им. С.М. Кирова, дом № 37</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</si>
  <si>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Природная, земельный участок 21</t>
  </si>
  <si>
    <t>0, Челябинская обл, Каслинский р-он,в 2км к северо-западу от с Воскресенское,загородный комплекс "Сунгуль"</t>
  </si>
  <si>
    <t>456110, Челябинская обл, Катав-Ивановский р-н, г. Катав-Ивановск, ГСК "Прибрежный", гараж 11</t>
  </si>
  <si>
    <t>Челябинская обл, Чебаркульский р-н, п. Бишкиль, ул. Солнечная, участок № 22</t>
  </si>
  <si>
    <t>0, Челябинская обл, Челябинская область, район Сосновский, территория СНТ Заречный ул Центральная, уч 819</t>
  </si>
  <si>
    <t>0, Челябинская обл, Российская Федерация, Челябинская область, Аргаяшский район, территория Садовый кооператив Здоровье, квартал №1, участок №137</t>
  </si>
  <si>
    <t>456394, Челябинская обл, г. Миасс, п. Новотагилка, ул. Школьная, дом № 60</t>
  </si>
  <si>
    <t>Челябинская обл, г. Златоуст, ул. 1-я Нагорная, дом № 149</t>
  </si>
  <si>
    <t>456889, Челябинская обл, р-н. Аргаяшский, п. Ишалино, ул. Северная, д. 47</t>
  </si>
  <si>
    <t>0, Челябинская обл, Российская федерация, Челябинская область, муниципальный район Еманжелинский, городское поселение Зауральское, рабочий поселок Зауральский, садовое товарищество Заря, земельный участок 156</t>
  </si>
  <si>
    <t>0, Челябинская обл, 457020 р-н Пластовский, г.Пласт, ул.Вагина, д.46</t>
  </si>
  <si>
    <t>Челябинская обл,  Кизильский р-н, с. Кизильское, примерно в 467м по направлению на юго-запад от жилого дома по ул. Магистральная д. 18</t>
  </si>
  <si>
    <t>456518, Челябинская обл, р-н Сосновский, д Ключи, квартал "Застава", участок № 43</t>
  </si>
  <si>
    <t>457100, Челябинская обл, г. Троицк, ул. им. А.Н. Иванова, дом № 34</t>
  </si>
  <si>
    <t>456404, Челябинская обл, Чебаркульский р-н, п. Тимирязевский, ул. Миниахметова, дом № 17</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</si>
  <si>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Печорская земельный участок 14</t>
  </si>
  <si>
    <t>0, Челябинская обл, Местоположение установлено относительно ориентира, расположенного за пределами участка. Ориентир контора в д. Малиновка. Участок находится примерно в 1,63 км, по направлению на восток от ориентира. Почтовый адрес ориентира: Челябинская область, р-н Сосновский.</t>
  </si>
  <si>
    <t>456000, Челябинская обл, Каслинский район, поселок Береговой, в 70 м юго-западнее перекрестка ул. Гагарина и Больничной, 74:09:0201002</t>
  </si>
  <si>
    <t>0, Челябинская обл, Российская Федерация, Челябинская область, Сосновский муниципальный район, сельское поселение Кременкульское, поселок Западный, улица Центральная (мкр Заречный), земельный участок 20</t>
  </si>
  <si>
    <t>0, Челябинская обл, Челябинская область, Сосновский район, д. Малиновка, квартал №10, участок №98</t>
  </si>
  <si>
    <t>0, Челябинская обл, Муниципальный район Увельский, сельское поселение Увельское, поселок Увельский, улица Черняховского, дом 34</t>
  </si>
  <si>
    <t>456518, Челябинская обл, Сосновский р-н, д. Казанцево, пер. Школьный, дом № 14</t>
  </si>
  <si>
    <t>457400, Челябинская обл, Агаповский р-н, с. Агаповка, ул. Степная, дом № 22</t>
  </si>
  <si>
    <t>456470, Челябинская обл, Уйский р-н, с. Уйское, ул. Ленина, дом № 88А</t>
  </si>
  <si>
    <t>Челябинская обл, г. Златоуст, ул. Ф.Э. Дзержинского, юго-восточнее земельного участка с кадастровым номером 74:25:0301502:61</t>
  </si>
  <si>
    <t>454000, Челябинская обл, г. Копейск, пр. Славы, 31 , пом.2</t>
  </si>
  <si>
    <t>0, Челябинская обл, Пластовский район, город Пласт, улица Заводская, дом 2а</t>
  </si>
  <si>
    <t>454000, Челябинская обл, Челябинская область, г. Копейск, р.п Бажово, садовое товарищество "Мебельщик", ул. Облепиховая, участок № 894</t>
  </si>
  <si>
    <t>454087, Челябинская обл, г. Челябинск, ул. Гоголя, дом № 47</t>
  </si>
  <si>
    <t>0, Челябинская обл, Область Челябинская, Район Красноармейский, Поселок Слава, Территория ДНТ Северное, улица Лермонтова, земельный участок 1</t>
  </si>
  <si>
    <t>0, Челябинская обл, Российская Федерация, Челябинская область, муниципальный район Сосновский, сельское поселение Солнечное,поселок Солнечный, улица Виноградная, земельный участок 25</t>
  </si>
  <si>
    <t>456470, Челябинская обл, Уйский район село Уйское в 10 метрах на юго-восток от жилого дома улица Уральская дом 2</t>
  </si>
  <si>
    <t>0, Челябинская обл, Российская Федерация, Челябинская область, муниципальный округ Коркинский, рабочий поселок Первомайский, улица Спортивная, земельный участок 36Б</t>
  </si>
  <si>
    <t>Челябинская обл, г. Усть-Катав, ул. МКР-4, участок № 37</t>
  </si>
  <si>
    <t>456470, Челябинская обл, Уйский р-н, с. Уйское, ул. Мелехина, дом № 18</t>
  </si>
  <si>
    <t>0, Челябинская обл, р-н Кунашакский, с.Усть-Багаряк, ул.Ленина, д.220б</t>
  </si>
  <si>
    <t>0, Челябинская обл, Челябинская область, Аргаяшский р-н, Калиновка д, Центральная ул, примерно 80 метров на северо-запад от д 30</t>
  </si>
  <si>
    <t>Челябинская обл, Саткинский р-н, г. Сатка, ул. Угольная, дом № 26Б</t>
  </si>
  <si>
    <t>457696, Челябинская обл, Верхнеуральский р-н, п. Краснинский, ул. Пушкина, дом № 39</t>
  </si>
  <si>
    <t>454000, Челябинская обл, Курчатовский район  Снт Авиатор 18-ый проезд 550 участок</t>
  </si>
  <si>
    <t>Челябинская обл, Агаповский район, п. Наровчатка, ул. Кооперативная, участок 37А</t>
  </si>
  <si>
    <t>0, Челябинская обл, Челябинская область, Сосновский район, 680 м на юго-запад от п. Рощино, гараж № 664</t>
  </si>
  <si>
    <t>Челябинская обл, Ашинский р-н, примерно в 299 метрах от ориентира по адресу: п.Ук, Ленина, 88</t>
  </si>
  <si>
    <t>456320, Челябинская обл, г. Миасс, п. Северные Печи, ул. Клубная, дом № 46</t>
  </si>
  <si>
    <t>456738, Челябинская обл, Местоположение установлено относительно ориентира, расположенного в границах участка. Почтовый адрес ориентира: обл. Челябинская, р-н Кунашакский, д. Мурино, ул. Полевая, дом13.</t>
  </si>
  <si>
    <t>456313, Челябинская обл, г. Миасс, Территория Коллективный Сад Автомобиль, дом 74</t>
  </si>
  <si>
    <t>456302, Челябинская обл, г. Миасс, ул. Демидова, дом № 89</t>
  </si>
  <si>
    <t>454000, Челябинская обл, Российская Федерация, Челябинская область, город Челябинск Тракторозаводский район, в квартале улиц Кудрявцева, Лермонтова, Артиллерийской,Бажова, гараж No12.</t>
  </si>
  <si>
    <t>456510, Челябинская обл, Сосновский район, с Долгодеревенское, ул 50 лет ВЛКСМ, 2В, ГСК "Автомобилист", гараж 168</t>
  </si>
  <si>
    <t>454003, Челябинская обл, г. Челябинск, ул. Чичерина, дом № 28</t>
  </si>
  <si>
    <t>0, 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р-н. Увельский, поселок Увельский, ПОС "Витамин", улица Западная, дом 23</t>
  </si>
  <si>
    <t>456912, Челябинская обл, Саткинский р-н, г. Сатка, ул. 50 лет ВЛКСМ, дом № 9 г</t>
  </si>
  <si>
    <t>0, Челябинская обл, Красноармейский район, с.Миасское, ул.60 лет СССР, гаражный кооператив "КАРТЭП", гараж № 20</t>
  </si>
  <si>
    <t>0, Челябинская обл, Челябинская область, р- н Каслинский с Воскресенское ул.Александра Невского 50а</t>
  </si>
  <si>
    <t>0, Челябинская обл, Варненский муниципальный район, Катенское сельское поселение, с Катенино, ул Школьная, земельный участок 16Б/1</t>
  </si>
  <si>
    <t>0, Челябинская обл, Челябинская область, р-н Сосновский , поселок Мирный, участок №3-4</t>
  </si>
  <si>
    <t>0, Челябинская обл, Нагайбакский р-он, примерно в 350 м по направлению на юго-запад от п. Арасламбаевский</t>
  </si>
  <si>
    <t>456207, Челябинская обл, г. Златоуст, ул. им И.Ф.Лапшина, дом № 4</t>
  </si>
  <si>
    <t>0, Челябинская обл, Область Челябинская, Район Каслинский, Село Воскресенское, Улица Уральская 51а</t>
  </si>
  <si>
    <t>456043, Челябинская обл, г. Усть-Катав, ул. Братьев Мохначевых, дом № 15</t>
  </si>
  <si>
    <t>0, Челябинская обл, Челябинская область, Сосновский район, сельское поселение Рощинское, поселок Рощино, 5 очередь,участок по генплану №100</t>
  </si>
  <si>
    <t>0, Челябинская обл, Челябинская область г. Троицк улица Красноармейская 38А гаражный кооператив "Автомобилист-2" гаражный бокс 21</t>
  </si>
  <si>
    <t>456390, Челябинская обл, г. Миасс, п. Тургояк, ул. Туристов, дом № 25 -27</t>
  </si>
  <si>
    <t>456738, Челябинская обл, Кунашакский р-н, д. Кунакбаева, ул. Мухамедьяра Хая, дом № 3</t>
  </si>
  <si>
    <t>454000, Челябинская обл, Челябинская область, г Копейск, западнее существующих блоков гаражей КВЧГ "Автомобилист" по ул Кожевникова ,20 гараж №462</t>
  </si>
  <si>
    <t>0, Челябинская обл, Пластский р-н, г. Пласт, Сеть уличного освещения по ул. Тимуровская (д.1а-д.50), пер. Западный (д.34-д.56)</t>
  </si>
  <si>
    <t>0, Челябинская обл,  р-н Увельский, в 3000 м северо-восточнее с.Хомутинино, участок № 47 Местоположение: участок № 47-1, участок № 545</t>
  </si>
  <si>
    <t>457670, Челябинская обл, Верхнеуральский р-н, г. Верхнеуральск, ул. Обручева, дом № 2А</t>
  </si>
  <si>
    <t>456518, Челябинская обл, Сосновский р-н, д. Смольное, ул. Молодежная, дом № 11</t>
  </si>
  <si>
    <t>454000, Челябинская обл, Челябинская область, г. Челябинск, ул. Мартеновская/Сеченова, д. 37/48</t>
  </si>
  <si>
    <t>456520, Челябинская обл, Челябинская область, муниципальный район Сосновский, сельское поселение Полетаевское, поселок Полетаево, улица Весенняя, земельный участок 11.</t>
  </si>
  <si>
    <t>0, Челябинская обл, Сосновский район, примерно в 3,13 км по направлению на юго-запад от ориентира центр д. Ключи, квартал 15</t>
  </si>
  <si>
    <t>456419, Челябинская обл, Чебаркульский р-н, д. Боровое, ул. Магистральная, дом № 9</t>
  </si>
  <si>
    <t>456505, Челябинская обл, Сосновский р-н, с. Вознесенка, ул. Молодежная, дом № 6 «а»</t>
  </si>
  <si>
    <t>Челябинская обл, г. Трехгорный, ул. Горная, садоводческое товарищество "Красногорец", участок 96</t>
  </si>
  <si>
    <t>0, Челябинская обл, Россия, Челябинская область, Каслинский район, г. Касли, территория ГСК"Кедр", земельный участок 14</t>
  </si>
  <si>
    <t>456918, Челябинская обл, Саткинский р-н, г. Сатка, ул. Первомайская, дом № 1А</t>
  </si>
  <si>
    <t>0, Челябинская обл, Челябинская область, р-н Аргаяшский, с Губернское, ул Парижской Коммуны, д 18</t>
  </si>
  <si>
    <t>456851, Челябинская обл, Каслинский р-н, с. Огневское, ул. Революции, дом № 31</t>
  </si>
  <si>
    <t>456895, Челябинская обл, Аргаяшский р-н, д. Акбашева, ул. Мажита Гафури, дом № 25</t>
  </si>
  <si>
    <t>Челябинская обл, г. Чебаркуль, мкр. Южный, ул. Осенняя, 6 а</t>
  </si>
  <si>
    <t>0, Челябинская обл, Россия, Челябинская область, р-н Красноармейский, д. Круглое, ул. Весенняя, д. 26</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</si>
  <si>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Дивная, земельный участок 11</t>
  </si>
  <si>
    <t>456518, Челябинская обл, Сосновский р-н, д. Смольное, ул. Солнечная, дом № 1</t>
  </si>
  <si>
    <t>457041, Челябинская обл, г. Южноуральск, ул. Колхозная, дом № 16</t>
  </si>
  <si>
    <t>0, Челябинская обл, Ориентир жилой дом № 1. Участок располагается примерно в 120 м от ориентира по направлению на северо-запад. Почтовый адрес ориентира: Челябинская область, Увельский район, с. Петровское, ул. Труда</t>
  </si>
  <si>
    <t>456888, Челябинская обл, Аргаяшский р-н, п. Кировский, ул. Парковая, дом № 14</t>
  </si>
  <si>
    <t>457671, Челябинская обл, Верхнеуральский р-н, г. Верхнеуральск, ул. Ленина, дом № 61</t>
  </si>
  <si>
    <t>456892, Челябинская обл, Аргаяшский р-н, с. Губернское, ул. Парижской Коммуны, дом № 71</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</si>
  <si>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Богатырская, земельный участок 12</t>
  </si>
  <si>
    <t>0, Челябинская обл, Челябинская область, г. Кыштым, ул. Пушкина, д. 52 а</t>
  </si>
  <si>
    <t>0, Челябинская обл,  456870, Челябинская обл, г. Кыштым, ул. Пеньковка, дом № 1А</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</si>
  <si>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Черноморская, з/у 7</t>
  </si>
  <si>
    <t>0, Челябинская обл, Челябинская обл, р-н Сосновский, в 2.72 км по направлению на северо-восток от электроподстанции села Большие Харлуши, в 3.33 км по направлению на юго-запад от центра д. Ключи</t>
  </si>
  <si>
    <t>0, Челябинская обл, Челябинская область,Верхнеуральский район,Город Верхнеуральск, Улица Новоселов 19</t>
  </si>
  <si>
    <t>0, Челябинская обл, Российская Федерация, Челябинская область, Сосновский район, деревня Ключи, Западный планировочный район</t>
  </si>
  <si>
    <t>454000, Челябинская обл, Российская Федерация, Челябинская область, муниципальный район Кунашакский, сельское поселение Усть-Багарякское, деревня Усманова</t>
  </si>
  <si>
    <t>0, Челябинская обл, Челябинская область, р-н Аргаяшский, с Кулуево, ул 1 Мая, д 60</t>
  </si>
  <si>
    <t>454000, Челябинская обл, Челябинская обл., г. Челябинск, ГСК, ул. Островского, у дома 81, гараж №46</t>
  </si>
  <si>
    <t>0, Челябинская обл, городской округ Южноуральский, город Южноуральск, улица Чапаева, земельный участок 25А</t>
  </si>
  <si>
    <t>454000, Челябинская обл, г. Челябинск, ул. Худякова,  62 м на юг от дома 22</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</si>
  <si>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Марсовая, земельный участок 22</t>
  </si>
  <si>
    <t>0, Челябинская обл, Российская Федерация, Челябинская область, Каслинский район, примерно в 280 м, по направлению на север от п. Кисегач. 74:09:0911001:2718</t>
  </si>
  <si>
    <t>457144, Челябинская обл, Троицкий р-н, с. Клястицкое, ул. Ленина, дом № 30</t>
  </si>
  <si>
    <t>0, Челябинская обл, г.Троицк, Центр-Южный</t>
  </si>
  <si>
    <t>Челябинская обл, г Магнитогорск</t>
  </si>
  <si>
    <t>0, Челябинская обл, Местоположение установлено относительно ориентира, расположенного за пределами участка. Ориентир д. Харино. Участок находится примерно в 2520 м, по направлению на юго-запад от ориентира. Почтовый адрес ориентира: Челябинская область, р-н Красноармейский</t>
  </si>
  <si>
    <t>0, Челябинская обл, Местоположение установлено относительно ориентира, расположенного в границах участка. Ориентир  жилой дом. Почтовый адрес ориентира: обл. Челябинская, р-н Нязепетровский, д. Курга, ул. Береговая, дом 5</t>
  </si>
  <si>
    <t>456885, Челябинская обл, муниципальный район Аргаяшский, сельское поселение Аязгуловское, деревня Аязгулова, улица Центральная, дом 20А</t>
  </si>
  <si>
    <t>456591, Челябинская обл, Еманжелинский р-н, рп. Зауральский, ул. Ленина, дом № 13</t>
  </si>
  <si>
    <t>456710, Челябинская обл, Кунашакский р-н, с. Халитово, ул. Ленина, дом № 1</t>
  </si>
  <si>
    <t>454000, Челябинская обл, Челябинская область, город Челябинск, р-н Ленинский, СНТ "Металлист-1", участок 134</t>
  </si>
  <si>
    <t>456040, Челябинская обл, г. Усть-Катав, ул. Парижской Коммуны, дом № 17</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</si>
  <si>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45, участок номер 55</t>
  </si>
  <si>
    <t>454081, Челябинская обл, г. Челябинск, ул. Механическая, дом № 67А, сооружение 1</t>
  </si>
  <si>
    <t>0, Челябинская обл, Челябинская область, р-н Сосновский, 2.85 км по направлению на север от ориентира электроподстанция с Б Харлуши и 4.81 км по направлению на запад от ориентира центр д Ключи, участок 93</t>
  </si>
  <si>
    <t>0, Челябинская обл, г.Троицк, территория, ограниченная санитарно-защитной зоной строящейся газовой автозаправочной станции и существующей жилой застройкой, по ул. А.С. Макаренко</t>
  </si>
  <si>
    <t>456830, Челябинская обл, Каслинский р-н, д. Аллаки, ул. Советская, дом № 72</t>
  </si>
  <si>
    <t>0, Челябинская обл, Российская Федерация, Челябинская область, Сосновский район, село Долгодеревенское, северный микрорайон, земельный участок 154</t>
  </si>
  <si>
    <t>454000, Челябинская обл, обл. Челябинская, г. Челябинск, ул. Октябрьская, д. №16/ ул. Катерная, д .37</t>
  </si>
  <si>
    <t>0, Челябинская обл, Сосновский район, в 947 м по направлению на юго-запад от ориентира п.Полевой, в 1300 м по направлению на север от ориентира с.Вознесенка</t>
  </si>
  <si>
    <t>456818, Челябинская обл, г. Верхний Уфалей, с. Иткуль, ул. Советская, дом № 14А</t>
  </si>
  <si>
    <t>0, Челябинская обл, Российская Федерация, Челябинская область, муниципальный район Аргаяшский, сельское поселение Дербишевское, территория СНТ Электровозник, улица 6-ая, дом  5</t>
  </si>
  <si>
    <t>456732, Челябинская обл, г. Озерск, п. Метлино, ул. Мира, дом № 15/8</t>
  </si>
  <si>
    <t>454000, Челябинская обл, г. Челябинск, ул. Аральская, дом № 216</t>
  </si>
  <si>
    <t>0, Челябинская обл, Кунашакский район, д.Баракова, ул.Центральная, д.20</t>
  </si>
  <si>
    <t>454082, Челябинская обл, г. Челябинск, ул. Трактовая, дом № 5, п. Исаково</t>
  </si>
  <si>
    <t>456441, Челябинская обл, г. Чебаркуль, ул. Советская, дом № 185</t>
  </si>
  <si>
    <t>0, Челябинская обл, Чебаркульский район посёлок Бишкиль переулок Вокзальный дом 9-а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</si>
  <si>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с. Воскресенское, ул. Снежинская,15</t>
  </si>
  <si>
    <t>456510, Челябинская обл, Сосновский р-н, с. Долгодеревенское, ул. Ленина, дом № 17, квартира 1</t>
  </si>
  <si>
    <t>0, Челябинская обл, Челябинская область, Сосновский район, д. Казанцево, участок по генплану № 92</t>
  </si>
  <si>
    <t>0, Челябинская обл, Российская Федерация, Челябинская обл., Еманжелинский р-н, рп Красногорский, гаражная застройка в районе школы № 9, блок 2, ряд 1, гараж 16</t>
  </si>
  <si>
    <t>0, Челябинская обл, Область Челябинская, Район Сосновский, Деревня Шимаковка, Строительный участок №188</t>
  </si>
  <si>
    <t>456920, Челябинская обл, Саткинский р-н, рп. Сулея, ул. 8 Марта, дом № 6</t>
  </si>
  <si>
    <t>456043, Челябинская обл, г. Усть-Катав, ул. Братьев Мохначевых, дом № 49</t>
  </si>
  <si>
    <t>454000, Челябинская обл, г. Челябинск,  Центральный район, улица Ленина, д 60</t>
  </si>
  <si>
    <t>457400, Челябинская обл, Агаповский р-н, п. Малиновка, ул. Новая, дом № 15</t>
  </si>
  <si>
    <t>457170, Челябинская обл, Октябрьский р-н, с. Октябрьское, ул. Ниатбакова, дом № 19</t>
  </si>
  <si>
    <t>456560, Челябинская обл, Еткульский р-н, с. Еткуль, ул. Комсомольская, дом № 95</t>
  </si>
  <si>
    <t>0, Челябинская обл, Муниципальный район Троицкий, сельское поселение Яснополянское, улица Луговая, земельный участок 23</t>
  </si>
  <si>
    <t>456512, Челябинская обл, Сосновский р-н, п. Прудный, ул. Тополиная, дом № 32</t>
  </si>
  <si>
    <t>456506, Челябинская обл, Сосновский р-н, п. Садовый, ул. Мичурина, дом № 20, квартира 1</t>
  </si>
  <si>
    <t>0, Челябинская обл, Челябинская область, Коркино г, Троицкий переулок, 12 дом</t>
  </si>
  <si>
    <t>0, Челябинская обл, Челябинская область,г.Миасс, пер.Крутой, дом №1-3</t>
  </si>
  <si>
    <t>Челябинская обл, г. Миасс, ул. Дражная</t>
  </si>
  <si>
    <t>454000, Челябинская обл,  Местоположение установлено относительно ориентира, расположенного за пределами участка.Ориентир центр д Кайгородово .Участок находится примерно в 3.02 км, по направлению на северо-восток от ориентира . Почтовый адрес ориентира: Челябинская область, р-н Сосновский, с Кайгородово .</t>
  </si>
  <si>
    <t>454018, Челябинская обл, г. Челябинск, ул. Аргаяшская, дом № 24</t>
  </si>
  <si>
    <t>0, Челябинская обл, Сосновский р-н, примерно в 3,13 км по направлению на юго-запад от ориентира центр д Ключи, квартал 20</t>
  </si>
  <si>
    <t>0, Челябинская обл, 457020 р-н Пластовский, город Пласт, улица Глинки, дом 1.</t>
  </si>
  <si>
    <t>0, Челябинская обл, Россия, Челябинская обл., Ашинский район, п. Новозаречный, ул. Зеленая, д.2</t>
  </si>
  <si>
    <t>456113, Челябинская обл, Катав-Ивановский р-н, г. Катав-Ивановск, ул. Набережная, дом № 2Б</t>
  </si>
  <si>
    <t>0, Челябинская обл, г. Верхний Уфалей, ул. Чекасина, 2В/2, место 46</t>
  </si>
  <si>
    <t>454000, Челябинская обл, г. Копейск, рп. Бажово, ул. Розановского, 39</t>
  </si>
  <si>
    <t>0, Челябинская обл, г. Верхнеуральск, ул. Солнечная 19</t>
  </si>
  <si>
    <t>454018, Челябинская обл, г. Челябинск, ул. Кислицина, дом № 79</t>
  </si>
  <si>
    <t>456738, Челябинская обл, Кунашакский р-н, д. Чебакуль, ул. Березовая, дом № 3/2</t>
  </si>
  <si>
    <t>0, Челябинская обл, Кунашакский район, д.Сулейманово, ул.Береговая, д.51</t>
  </si>
  <si>
    <t>Челябинская обл, г. Миасс, п. Северные Печи, западнее ул.Лесная</t>
  </si>
  <si>
    <t>0, Челябинская обл, Российская Федерация, Челябинская обл., Коркинский муниципальный округ, рабочий поселок Первомайский, территория СНТ Цементник-3, лица 6-я, земельный участок 240</t>
  </si>
  <si>
    <t>0, Челябинская обл, Российская Федерация,Челябинская область, муниципальный район Сосновский , сельское поселение Краснопольское, ул.Багрецовая, земельный участок 30</t>
  </si>
  <si>
    <t>456011, Челябинская обл, Ашинский р-н, г. Аша, ул. Олега Кошевого, дом № 1, Местоположение установлено относительно ориентира, раположенного за пределами участка. Ориентир: жилой дом. Участок находится примерно в 30 м от ориентира по направлению на юг.</t>
  </si>
  <si>
    <t>454000, Челябинская обл, г. Челябинск, ул. Волховская, гараж 118</t>
  </si>
  <si>
    <t>Челябинская обл, г. Миасс, п. Новотагилка, ул. Набережная, дом № 71а</t>
  </si>
  <si>
    <t>0, Челябинская обл, Кунашакский район, д.Сулейманово, за ул.Береговая</t>
  </si>
  <si>
    <t>456390, Челябинская обл, г. Миасс, ул. Карла Маркса, дом № 21</t>
  </si>
  <si>
    <t>Челябинская обл, Чебаркульский р-н, п. Бишкиль, ул. Солнечная, дом № 13Г</t>
  </si>
  <si>
    <t>Челябинская обл, Нагайбакский район, с. Фершампенуаз, ул. Сумина, д. 6</t>
  </si>
  <si>
    <t>456671, Челябинская обл, Красноармейский р-н, д. Круглое, ул.Константиновская, д.15</t>
  </si>
  <si>
    <t>Челябинская обл, Чебаркульский р-н, д. Верхние Караси, ул. 1-ая Лесная, дом № 16В</t>
  </si>
  <si>
    <t>Челябинская обл, г. Чебаркуль, ул. Ленина,  6/2, гараж 3</t>
  </si>
  <si>
    <t>456688, Челябинская обл, г. Копейск 2800м южнее пос. Заозерный</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</si>
  <si>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Дорожная, земельный участок 23</t>
  </si>
  <si>
    <t>0, Челябинская обл, Челябинская область, р-н Сосновский, с Большие Харлуши, участок по генплану 1239</t>
  </si>
  <si>
    <t>Челябинская обл, Ашинский р-н, г. Аша, СНТ 5 тер, земельный участок 271</t>
  </si>
  <si>
    <t>456674, Челябинская обл, Красноармейский р-н, п. Лазурный, улица Родниковая, дом 28 (двадцать восемь)</t>
  </si>
  <si>
    <t>Челябинская обл, г. Златоуст, ул. Алуштинская, дом № 9</t>
  </si>
  <si>
    <t>454074, Челябинская обл, г. Челябинск, ул. Сормовская, дом № 34, литера А</t>
  </si>
  <si>
    <t>0, Челябинская обл, Челябинская обл., Сосновский р-н, д. Ключи, Квартал "Застава", ул. Застава, уч. № 246</t>
  </si>
  <si>
    <t>0, Челябинская обл, Российская Федерация, Челябинская область, Сосновский район, д Малиновка</t>
  </si>
  <si>
    <t>0, Челябинская обл, муниципальный район Каслинский, сельское поселение Багарякское, село Багаряк, Улица Ленина, земельный участок 22</t>
  </si>
  <si>
    <t>Челябинская обл, Агаповский р-н, с. Агаповка, микрорайон Казачий 23/1</t>
  </si>
  <si>
    <t>Челябинская обл, Чебаркульский р-н, от д. Верхние Караси на юго- запад 1,5 км, от п. Кумысный на северо- запад 4,8 км, участок 31</t>
  </si>
  <si>
    <t>0, Челябинская обл, Местоположение установлено относительно ориентира, расположенного за границами участка. Почтовый адрес ориентира: Челябинская область, р-н Сосновский, д.Касарги</t>
  </si>
  <si>
    <t>0, Челябинская обл, Каслинский район, г. Касли, в 200 м севернее 9-этажного дома №8, вдоль ограждения ЗАО " Каслидорремстрой"</t>
  </si>
  <si>
    <t>454000, Челябинская обл, Челябинская область, г. Копейск, во дворе дома №8 по ул. Борьбы, гараж 3</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</si>
  <si>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улица Вахрушева, бокс 3</t>
  </si>
  <si>
    <t>0, Челябинская обл, Челябинская область, Сосновский район, д. Ключи, Западный планировочный район.</t>
  </si>
  <si>
    <t>0, Челябинская обл, Российская Федерация, Челябинская область, муниципальный район Аргаяшский, сельское поселение Аргаяшское , село Аргаяш , садовое товарищество Сад 2, земельный участок 119.</t>
  </si>
  <si>
    <t>0, Челябинская обл, Челябинская обл., Сосновский р-н, 1210  метров  на юго-запад от центра деревни Ключёвка</t>
  </si>
  <si>
    <t>0, Челябинская обл, Красноармейский район д.Федоровка ул.Дачная</t>
  </si>
  <si>
    <t>Челябинская обл, Брединский район,  п. Березовка,  ул. Степная, Центральная, Школьная</t>
  </si>
  <si>
    <t>Челябинская обл, Брединский район,  с. Сосновка,  ул. Стеная, Болотная</t>
  </si>
  <si>
    <t>0, Челябинская обл, Челябинская область, р-н Сосновский, д Осиновка, по гп ЗАО СПФ "СИЖ"</t>
  </si>
  <si>
    <t>0, Челябинская обл, Брединский район,  с. Сосновка,  ул. Заречная, Целинная, Школьная, Болотная</t>
  </si>
  <si>
    <t>456304, Челябинская обл, г. Миасс, ул. Доватора, дом № 72</t>
  </si>
  <si>
    <t>0, Челябинская обл, Область Челябинская, Район Красноармейский, Деревня Ильино, Улица Центральная, Дом 23</t>
  </si>
  <si>
    <t>454000, Челябинская обл, юго-западнее дома №9 по ул. Труда в Центральном районе города Челябинска.</t>
  </si>
  <si>
    <t>0, Челябинская обл, Челябинская область, Сосновский р-н, д Моховички, ул 2-я, уч 125а</t>
  </si>
  <si>
    <t>0, Челябинская обл, городской округ Южноуральский, город Южноуральск, проезд Цветочный, дом 22</t>
  </si>
  <si>
    <t>Челябинская обл, г. Златоуст, ул. Бахчисарайская, дом № 22</t>
  </si>
  <si>
    <t>454000, Челябинская обл, Российская Федерация, Челябинская область, Копейск г, Труда гск, участок № 3, блок № 3, гараж № 82</t>
  </si>
  <si>
    <t>0, Челябинская обл, Челябинская область, р-н Сосновский, снт "Лесное", ул 27, участок 624</t>
  </si>
  <si>
    <t>456720, Челябинская обл, Кунашакский р-н, п. Муслюмово, железнодорожная станция, ул. Новая, дом № 13</t>
  </si>
  <si>
    <t>Челябинская обл, Брединский район,  с. Сосновка,  ул. Школьная</t>
  </si>
  <si>
    <t>0, Челябинская обл, Кунашакский район, с. Кунашак, ул. Родниковая</t>
  </si>
  <si>
    <t>456510, Челябинская обл, муниципальный район Сосновский, сельское поселение Алишевское, село Кайгородово, улица Светлая, д 76</t>
  </si>
  <si>
    <t>456811, Челябинская обл, Верхнеуфалейский городской округ, город Верхний Уфалей, п. Нижний Уфалей, ул. Пролетарская, земельный участок 15</t>
  </si>
  <si>
    <t>0, Челябинская обл, Еткульский муниципальный район, с.п. Еткульское, с Еткуль, ул Энтузиастов, уч 77</t>
  </si>
  <si>
    <t>456617, Челябинская обл, г. Копейск, ул. 4 Пятилетка, дом № 69</t>
  </si>
  <si>
    <t>457678, Челябинская обл, Верхнеуральский р-н, п. Карагайский, ул. Колхозная, дом № 63</t>
  </si>
  <si>
    <t>0, Челябинская обл, Российская Федерация, Челябинская область, р-н. Еткульский, с/п. Селезянское, с. Селезян, ул. Южная</t>
  </si>
  <si>
    <t>456688, Челябинская обл, Красноармейский р-н, с. Харино, ул. Ульяна Харина, дом № 6</t>
  </si>
  <si>
    <t>0, Челябинская обл, Октябрьский р-н, Октябрьское с., примерно 180 м по направлению на северо-восток от дома № 22 по ул. Новоселов</t>
  </si>
  <si>
    <t>0, Челябинская обл, Челябинская область, р-н Сосновский, п. Есаульский, участок по генплану № 16</t>
  </si>
  <si>
    <t>0, Челябинская обл, Местоположение установлено относительно ориентира, расположенного в границах участка. Ориентир нежилое здание. Почтовый адрес ориентира: Россия, Челябинская область, город Троицк, поселок Южный, район ТДЗ.</t>
  </si>
  <si>
    <t>Челябинская обл, Ашинский р-н, г. Аша, ГК "Советский", бокс 370</t>
  </si>
  <si>
    <t>456317, Челябинская обл, г. Миасс, ул. Бакулина, дом № 57</t>
  </si>
  <si>
    <t>Челябинская обл, Катав-Ивановский р-н, с. Меседа, ул. Первомайская, участок № 56</t>
  </si>
  <si>
    <t>0, Челябинская обл, Челябинская область, город Коркино, деревня Дубровка, улица Калинина, строительный №69</t>
  </si>
  <si>
    <t>0, Челябинская обл, Челябинская обл., р-н Нязепетровский, г. Нязепетровск, ул. Комсомольская, д. 4</t>
  </si>
  <si>
    <t>456655, Челябинская обл, г. Копейск, ул. Чкалова, дом № 4</t>
  </si>
  <si>
    <t>456592, Челябинская обл, Еманжелинский р-н, рп. Красногорский, ул. Вокзальная, дом № 52</t>
  </si>
  <si>
    <t>456870, Челябинская обл, г. Кыштым, ул. Кутузова, дом № 16</t>
  </si>
  <si>
    <t>456510, Челябинская обл, Сосновский район, д. Малиновка, кв-л 13, уч 129</t>
  </si>
  <si>
    <t>0, Челябинская обл, Сосновский р-н, п. Саккулово, ул. садовая, уч.№ 20а</t>
  </si>
  <si>
    <t>0, Челябинская обл, муниципальный район Кунашакский, сельское поселение Усть-Багарякское, село Усть-Багаряк, улица 8 Марта, дом 10А</t>
  </si>
  <si>
    <t>0, Челябинская обл, Челябинская область, Сосновский район, д. Ужевка, ул. Челябинская, стр. 42</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</si>
  <si>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Дорожная, земельный участок 19Б</t>
  </si>
  <si>
    <t>Челябинская обл, Саткинский р-н, д. Петромихайловка, ул. Зеленая, дом № 23</t>
  </si>
  <si>
    <t>0, Челябинская обл, Российская Федерация, Челябинская обл., Сосновский р-н, примерно в 3,13 км по направлению на юго-запад от  ориентира центр д. Ключи</t>
  </si>
  <si>
    <t>457677, Челябинская обл, Верхнеуральский р-н, рп. Межозерный, ул. Ленина, дом № 28А</t>
  </si>
  <si>
    <t>Челябинская обл, г. Миасс, пер. Жебруна, дом № 34Д</t>
  </si>
  <si>
    <t>0, Челябинская обл, городской округ Миасский, город Миасс, улица Речная, юго-западнее земельного участка 89</t>
  </si>
  <si>
    <t>454000, Челябинская обл, Челябинская область, г. Челябинск, Центральный район</t>
  </si>
  <si>
    <t>457416, Челябинская обл, Агаповский р-н, п. Приморский, ул. Набережная, дом № 3</t>
  </si>
  <si>
    <t>454000, Челябинская обл, примерно в 50 метрах на северо-восток от дома №43 по ул. Богдана Хмельницкого в Металлургическом районе города Челябинска</t>
  </si>
  <si>
    <t>456394, Челябинская обл, г. Миасс, п. Новотагилка, ул. Школьная, дом № 13</t>
  </si>
  <si>
    <t>0, Челябинская обл, Челябинская область, Аргаяшский район, д. Ишалино, кадастровый квартал 74:02:0504001</t>
  </si>
  <si>
    <t>456010, Челябинская обл, Ашинский р-н, г. Аша, СНТ "Березовая поляна", участок 140</t>
  </si>
  <si>
    <t>0, Челябинская обл, Челябинская область, Красноармейский район, деревня Пашнино 1-е, улица Загородная, дом 13</t>
  </si>
  <si>
    <t>0, Челябинская обл, Челябинская область, Сосновский район, с. Большое Баландино, ул. Пролетарская, дом 2  Кадастровый номер 74:19:0304003:147</t>
  </si>
  <si>
    <t>Челябинская обл, примерно 28 м по направлению на запад от земельного участка , расположенного за пределами ориентира. Почтовый адрес ориентира: Российская федерация, Челябинская область, Увельский муниципальный район, Увельское сельское поселение, поселок Увельский, улица Горького, дом 59.</t>
  </si>
  <si>
    <t>456501, Челябинская обл, Челябинская область, Сосновский район, с. Кременкуль</t>
  </si>
  <si>
    <t>457625, Челябинская обл, Кизильский р-н, п. Каменный, ул. Черемушки, дом № 9, квартира 2</t>
  </si>
  <si>
    <t>0, Челябинская обл, Российская Федерация, Челябинская область, муниципальный район Аргаяшский, сельское поселение Дербишевское, деревня Дербишева, улица Сосновая, земельный участок 47</t>
  </si>
  <si>
    <t>0, Челябинская обл, Российская федерация, Челябинская область, муниципальный район Сосновский, сельское поселение Солнечное, поселок Солнечный, улица Светлая, земельный участок 9</t>
  </si>
  <si>
    <t>456738, Челябинская обл, Кунашакский р-н, д. Юлдашева, ул. Прибрежная, дом № 32</t>
  </si>
  <si>
    <t>0, Челябинская обл, 457020 муниципальный район Пластовский, городское поселение Пластовское, город Пласт, улица Золотодобытчиков, земельный участок 40</t>
  </si>
  <si>
    <t>Челябинская обл, муниципальный район Брединский, сельское поселение Павловское, п. Восточный, примерно в 40 метрах на запад от ориентира.  Почтовый адрес ориентира:  муниципальный район Брединский, сельское поселение Павловское, п. Восточный, ул. Центральная, д. 21а. Кадастровый квартал 74:04:4700001</t>
  </si>
  <si>
    <t>0, Челябинская обл, город Челябинск , Сосновский район , Деревня осиновка</t>
  </si>
  <si>
    <t>0, Челябинская обл, 454000 Челябинская область, Сосновский р-н, д. Ключи, квартал "Родники"</t>
  </si>
  <si>
    <t>Челябинская обл, Муниципальный район Брединский, сельское поселение Белокаменское, поселок Октябрьский, примерно в 50 метрах на северо-восток от ориентира. Почтовый адрес ориентира: муниципальный район Брединский, сельское поселение Белокаменское, поселок Октябрьский, улица Октябрьская, земельный  участок 16/1. Кадастровый квартал 74:04:2400004.</t>
  </si>
  <si>
    <t>Челябинская обл, Верхнеуральский район, п. Уфимский, улица Молодежная, примерно в 90 метрах на восток от ориентира. Почтовый адрес ориентира: Верхнеуральский р-н. Уфимский п. Школьная ул, 2. Кадастровый квартал 74:06:1505004</t>
  </si>
  <si>
    <t>456043, Челябинская обл, г. Усть-Катав, ул. Социалистическая, дом № 22А</t>
  </si>
  <si>
    <t>456438, Челябинская обл, Чебаркульский р-н, д. Ключевка 2-я, ул. 9 Мая, дом № 76</t>
  </si>
  <si>
    <t>0, Челябинская обл, Каслинский район, с. Полднево. Кадастровый квартал 74:09:0109001</t>
  </si>
  <si>
    <t>0, Челябинская обл, муниципальный район Варненский, сельское поселение Аятское, поселок Арчаглы-Аят, улица Чкалова, дом 4, помещение 2</t>
  </si>
  <si>
    <t>0, Челябинская обл, Октябрьский район, Подовинное сельское поселение, д. Теренкуль, примерно в 39 м по направлению на юг от дома №4 по ул. Северная, в кадастровом квартале 74:17:1505001</t>
  </si>
  <si>
    <t>456920, Челябинская обл, Саткинский р-н, рп. Сулея, ул. 9 Мая, дом № 41Г</t>
  </si>
  <si>
    <t>456010, Челябинская обл, Ашинский р-н, г. Аша, бывшая территория ТОО "Ремстрой" по улице Толстого, бокс №64</t>
  </si>
  <si>
    <t>456830, Челябинская обл, Российская Федерация, Челябинская область, муниципальный район Каслинский, городское поселение Каслинское, город Болотная, земельный участок 89</t>
  </si>
  <si>
    <t>0, Челябинская обл, Расположенный в 9 м на запад от земельного участка по адресу Челябинская область, Сосновский муниципальный район, Алишевское сельское поселение, пос. Трубный, ул Комсомольская, земельный участок 9 (кадастровый квартал 74:19:1406012)</t>
  </si>
  <si>
    <t>Челябинская обл, Чебаркульский р-н, дачный поселок "Непряхинское поместье" участок №13</t>
  </si>
  <si>
    <t>456510, Челябинская обл, Сосновский р-н, Расположенный в 12,5 м на юг от земельного участка по адресу Челябинская область, Сосновский район, деревня Трифоново, улица Вишневая, участок 2</t>
  </si>
  <si>
    <t>Челябинская обл, г. Миасс, п. Новотагилка, улица Береговая  3</t>
  </si>
  <si>
    <t>456043, Челябинская обл, г. Усть-Катав, ул. Кленовая, дом № 1А</t>
  </si>
  <si>
    <t>456518, Челябинская обл, Сосновский муниципальный район, Краснопольское сельское поселение, деревня Ключи, улица Каштановая, дом 31</t>
  </si>
  <si>
    <t>0, Челябинская обл, Область Челябинская, Город Коркино, Рабочий поселок Первомайский, Территория СНТ Цементник-3, Улица 8-я, Участок 451</t>
  </si>
  <si>
    <t>0, Челябинская обл, Кунашакский р-н, с.Новобурино</t>
  </si>
  <si>
    <t>456560, Челябинская обл, Еткульский р-н, с. Еткуль, ул. Ленина, дом № 50Б, помещение 8</t>
  </si>
  <si>
    <t>0, Челябинская обл, город Златоуст, в районе Малковского тупика</t>
  </si>
  <si>
    <t>456654, Челябинская обл, г. Копейск, ул. Новая Заря, дом № 32</t>
  </si>
  <si>
    <t>Челябинская обл, Сосновский р-н, п. Трубный</t>
  </si>
  <si>
    <t>0, Челябинская обл, Челябинская область, Сосновский район, село Вознесенка, улица Рудничная, участок №48</t>
  </si>
  <si>
    <t>0, Челябинская обл, Челябинская область, Аргаяшский район, д. Березовка</t>
  </si>
  <si>
    <t>Челябинская обл, Ашинский р-н, г. Аша, ул. Пионерская, дом № 1А</t>
  </si>
  <si>
    <t>0, Челябинская обл, Челябинская область, Сосновский район, 680 м на юго-запад от п. Рощино, гараж №365</t>
  </si>
  <si>
    <t>456506, Челябинская обл, муниципальный район Сосновский, сельское поселение Кременкульское, поселок Терема, улица Владимира Котова, земельный участок 22</t>
  </si>
  <si>
    <t>0, Челябинская обл, городской округ Троицкий, город Троицк, улица им. Тони Меньшениной, дом 31А</t>
  </si>
  <si>
    <t>454129, Челябинская обл, г. Челябинск, ул. Ереванская, дом № 6</t>
  </si>
  <si>
    <t>456303, Челябинская обл, г. Миасс, Коллективный сад "Дачный", дом 108</t>
  </si>
  <si>
    <t>Челябинская обл, Увельский муниципальный район, сельское поселение Увельское, поселок Увельский, улица Дорожная, земельный участок 37а</t>
  </si>
  <si>
    <t>456323, Челябинская обл, г. Миасс, ул. Динамитная, дом № 37, квартира 2</t>
  </si>
  <si>
    <t>0, Челябинская обл, Челябинская область, городской округ Копейский, село Калачево, переулок 1-й Молодежный, земельный участок 21</t>
  </si>
  <si>
    <t>0, Челябинская обл,  Российская Федерация, Челябинская область, муниципальный район Каслинский, сельское  поселение Григорьевское, территория Окункуль, улица Счастья, земельный участок 12</t>
  </si>
  <si>
    <t>0, Челябинская обл, Челябинская область,  Сосновский район,  село Кайгородово, улица Сиреневая,  дом 56</t>
  </si>
  <si>
    <t>0, Челябинская обл, муниципальный район Увельский, сельское поселение Кичигинское, село Кичигино, улица Сергея Лазо, земельный участок 11</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</si>
  <si>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Федора Старикова, земельный участок 17</t>
  </si>
  <si>
    <t>454018, Челябинская обл, г. Челябинск, ул. Кислицина, дом № 90</t>
  </si>
  <si>
    <t>0, Челябинская обл, Челябинская область, Сосновский муниципальный район, Алишевское сельское поселение, поселок Трубный, Юго-Западный квартал, улица Европейская ,земельный участок 8</t>
  </si>
  <si>
    <t>0, Челябинская обл, Российская Федерация, Челябинская область, Сосновский район, п. Полетаево, район "Карпаты"</t>
  </si>
  <si>
    <t>454000, Челябинская обл, примерно в 6 метрах на запад от дома №1 по ул. Артема в Ленинском районе города Челябинска</t>
  </si>
  <si>
    <t>0, Челябинская обл,  Российская Федерация, Челябинская область, муниципальный район Каслинский, сельское  поселение Григорьевское, территория Окункуль, улица Счастья, земельный участок 13</t>
  </si>
  <si>
    <t>456674, Челябинская обл, муниципальный район Красноармейский, сельское поселение Озерное, поселок Озерный, улица Березовая. земельный участок 25</t>
  </si>
  <si>
    <t>Челябинская обл, Кусинский р-н, п. Северный, участок № 4</t>
  </si>
  <si>
    <t>Челябинская обл, городской округ Южноуральский, город Южноуральск, улица Клубничная, дом 2А</t>
  </si>
  <si>
    <t>457359, Челябинская обл, Карталинский р-н, г. Карталы, пер. Копейский, дом № 1</t>
  </si>
  <si>
    <t>456323, Челябинская обл, г. Миасс, ул. Свердлова, дом № 9</t>
  </si>
  <si>
    <t>0, Челябинская обл, Сосновский р-н, д. Султаева, ул. Каракаевская, уч. 9-53</t>
  </si>
  <si>
    <t>0, Челябинская обл, город Златоуст, пр. им. Ю. А. Гагарина, 3-й м/р-он</t>
  </si>
  <si>
    <t>0, Челябинская обл, Катав-Ивановский район г.Юрюзань, ул.Радужная, 13</t>
  </si>
  <si>
    <t>456014, Челябинская обл, Ашинский р-н, г. Аша, ул. Зеленая, дом № 18А</t>
  </si>
  <si>
    <t>457400, Челябинская обл, район Аргаяшский, п. Ишалино, ул. Тенистая, д. 2</t>
  </si>
  <si>
    <t>454000, Челябинская обл, Челябинская область, город Челябинск, Курчатовский район, городок 11а, участок 31(стр.)</t>
  </si>
  <si>
    <t>455006, Челябинская обл, г. Магнитогорск, ул. Подольская, дом № 59а</t>
  </si>
  <si>
    <t>0, Челябинская обл, Район Аргаяшский, Деревня Уразбаева, улица Новая, дом 16А</t>
  </si>
  <si>
    <t>0, Челябинская обл, Красноармейский р-н,д.Камышинка улица Рощинская</t>
  </si>
  <si>
    <t>454079, Челябинская обл, г. Челябинск, ул. Линейная, дом № 86</t>
  </si>
  <si>
    <t>0, Челябинская обл, Челябинская область, р-н Сосновский, примерно в 1500 м по направлению на запад от ориентира д.Ключи и 7800 м по направлению на север от ориентира п.Мирный</t>
  </si>
  <si>
    <t>0, Челябинская обл, примерно в 87 метрах на запад от земельного участка с кадастровым номером 74:38:0104007:4 в г. Чебаркуль</t>
  </si>
  <si>
    <t>0, Челябинская обл, р-н Каслинский, с. Воскресенское, ул. Северная, 26</t>
  </si>
  <si>
    <t>0, Челябинская обл, Челябинская область, Красноармейский район, д.Круглое, улица Тобольская, дом 7</t>
  </si>
  <si>
    <t>0, Челябинская обл, Челябинская область, Сосновский район, поселок Солнечный, участок находится примерно в 580 м. по направлению на север от ориентира</t>
  </si>
  <si>
    <t>457123, Челябинская обл, Троицкий р-н, п. Тогузак, ул. Левобережная, дом № 16, квартира 1</t>
  </si>
  <si>
    <t>456835, Челябинская обл, Каслинский р-н, г. Касли, ул. Ленина, дом № 1А</t>
  </si>
  <si>
    <t>0, Челябинская обл, Аргаяшский район, село Аргаяш, улица Гагарина дом 19</t>
  </si>
  <si>
    <t>Челябинская обл, г. Усть-Катав, ул. Паранино, блок № 1, гараж № 7, в 35 метрах на северо-запад от д. 37 (здание бани)</t>
  </si>
  <si>
    <t>0, Челябинская обл, Красноармейский муниципальный район, сельское поселение Баландинское, деревня Круглое, улица Богатырская, земельный участок 20</t>
  </si>
  <si>
    <t>456893, Челябинская обл, Аргаяшский р-н, с. Байрамгулово, ул. Тузова, дом № 2</t>
  </si>
  <si>
    <t>456120, Челябинская обл, Катав-Ивановский р-н, г. Юрюзань, д. Первуха, ул. Полевая, дом № 3</t>
  </si>
  <si>
    <t>0, Челябинская обл, Челябинская область, р-н Аргаяшский, п Аргази, ул Центральная, 2 В</t>
  </si>
  <si>
    <t>456000, Челябинская обл, Российская Федерация, Челябинская область, городской округ Копейский, город Копейск, территория СНТ Мебельщик, улица Сиреневая, земельный участок 831</t>
  </si>
  <si>
    <t>0, Челябинская обл, Городской округ Троицкий, город Троицк, улица Ипподромная, земельный участок 2А.</t>
  </si>
  <si>
    <t>456889, Челябинская обл, Аргаяшский р-н, д. Ишалино, ул. Школьная, дом № 4, квартира 2</t>
  </si>
  <si>
    <t>0, Челябинская обл, Муниципальный район Красноармейский, сельское поселение Миасское, с.Миасское, ул.Сельская, 68</t>
  </si>
  <si>
    <t>0, Челябинская обл, Челябинская обл., Сосновский р-н, д. Ключи</t>
  </si>
  <si>
    <t>0, Челябинская обл, Российская Федерация, Челябинская область, муниципальный район Сосновский, поселок Саргазы, улица Земляничная, земельный участок 8/2</t>
  </si>
  <si>
    <t>0, Челябинская обл, Область Челябинская, Район Красноармейский, Поселок Лазурный, Улица Первомайская, 21, участок 72</t>
  </si>
  <si>
    <t>454000, Челябинская обл, Город Челябинск, улица Фианитовая, дом 15</t>
  </si>
  <si>
    <t>0, Челябинская обл, муниципальный округ Коркинский, город Коркино, улица Хлебозаводская</t>
  </si>
  <si>
    <t>456470, Челябинская обл, Уйский р-н, с. Уйское, ул. Советская, дом № 58</t>
  </si>
  <si>
    <t>Челябинская обл, муниципальный район Варненский, сельское поселение Варненское, село Варна, улица Зуева, земельный участок 7</t>
  </si>
  <si>
    <t>0, Челябинская обл, Область Челябинская, Район Красноармейский, Село Миасское, Улица Звездная, д.83</t>
  </si>
  <si>
    <t>457694, Челябинская обл, Верхнеуральский р-н, с. Кирса, ул. Ленина, дом № 167</t>
  </si>
  <si>
    <t>Челябинская обл, Верхнеуральский район, х. Хлебинка, ул. Куликова д.12</t>
  </si>
  <si>
    <t>0, Челябинская обл, Челябинская область, Сосновский район, д. Ключи</t>
  </si>
  <si>
    <t>456660, Челябинская обл, Муниципальный район, Красноармейский, сельское поселение Миасское, село Миасское, улица Пионера, дом 37, помещение 1/2</t>
  </si>
  <si>
    <t>456320, Челябинская обл, г. Миасс, п. Северные Печи, ул. Заречная, дом № 22</t>
  </si>
  <si>
    <t>0, Челябинская обл, Муниципальный район Аргаяшский, сельское поселение Кузнецкое, поселок Бидинский, микрорайон Каникулы, аллея 6-ая, земельный участок 21.</t>
  </si>
  <si>
    <t>456438, Челябинская обл, Чебаркульский р-н, д. Верхние Караси, на юго-запад 1,5 км от п.Кумысный на северо-запад 4,8 км, уч. № 77,78</t>
  </si>
  <si>
    <t>0, Челябинская обл, Челябинская область, Сосновский район, 0,83 км по направлению на юго-запад от ориентира школа с Кайгородоао и 6,30 км по направлению на восток от ориентира школа п.Трубный</t>
  </si>
  <si>
    <t>Челябинская обл, г. Чебаркуль, территория СНТ Курортник-1, земельный участок 127</t>
  </si>
  <si>
    <t>Челябинская обл, г. Златоуст, ул. 8-го Марта, участок № 105А</t>
  </si>
  <si>
    <t>456395, Челябинская обл, г. Миасс, с. Новоандреевка, ул. Макурина, дом № 156</t>
  </si>
  <si>
    <t>454000, Челябинская обл, Челябинская область, г Копейск, ул Радужная, 57.</t>
  </si>
  <si>
    <t>0, Челябинская обл, Челябинская область, Еманжелинский район, г. Еманжелинск, район гаражной застройки 52-53 квартала, блок 3, ряд 1А, гараж 1</t>
  </si>
  <si>
    <t>454000, Челябинская обл, Российская Федерация, Челябинская область, городской округ Копейский, город Копейск, территория СНТ Птицевод-1, улица Нулевая, земельный участок 108</t>
  </si>
  <si>
    <t>Челябинская обл, Город Магнитогорск, Улица Любимая, земельный участок 105а</t>
  </si>
  <si>
    <t>456438, Челябинская обл, Чебаркульский р-н, д. Малково, ул. Северная, дом № 1Б</t>
  </si>
  <si>
    <t>0, Челябинская обл, 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Аргаяшский район, п. Ишалино, ул. Российская, д.1</t>
  </si>
  <si>
    <t>Челябинская обл, Город Магнитогорск, Улица Любимая, земельный участок 105</t>
  </si>
  <si>
    <t>0, Челябинская обл, Челябинская обл, Сосновский р-н, примерно в 2,70 км. по направлению на восток от ориентира электроподстанция с. Б. Харлуши</t>
  </si>
  <si>
    <t>0, Челябинская обл, Местоположение установлено относительно ориентира, расположенного за пределами участка.Ориентир центр.Участок находится примерно в 5,3 км, по направлению на юго-восток от ориентира. Почтовый адрес ориентира: Челябинская область, р-н Сосновский, д Медиак.</t>
  </si>
  <si>
    <t>455006, Челябинская обл, г. Магнитогорск, ул. имени Ивана Неплюева, дом № 13</t>
  </si>
  <si>
    <t>0, Челябинская обл, Челябинская область, Сосновский район, деревня Мамаева, улица Центральная, участок № 71</t>
  </si>
  <si>
    <t>456857, Челябинская обл, Каслинский р-н, с. Ларино, ул. Молодежная, дом № 8, квартира 1</t>
  </si>
  <si>
    <t>0, Челябинская обл, Российская Федерация, Челябинская область, Сосновский муниципальный район, Есаульское сельское поселение, поселок Есаульский, улица Сиреневая, земельный участок 21А</t>
  </si>
  <si>
    <t>0, Челябинская обл, Челябинская область, р-он Еткульский, садоводческое товарищество "Уралец", участок №129</t>
  </si>
  <si>
    <t>0, Челябинская обл, Российская Федерация, Челябинская область, муниципальный район Аргаяшский, сельское поселение Кузнецкое, территория ТСН Увильды Космос, улица Орбитная, земельный участок 8</t>
  </si>
  <si>
    <t>0, Челябинская обл, с. Еткуль, пересечение ул. Энтузиастов и ул. Зеленая</t>
  </si>
  <si>
    <t>456395, Челябинская обл, г. Миасс, с. Новоандреевка, ул. Макурина, дом № 71</t>
  </si>
  <si>
    <t>454018, Челябинская обл, г. Челябинск, ул. Краснознаменная, дом № 32,  подвал</t>
  </si>
  <si>
    <t>0, Челябинская обл, Российская Федерация, Челябинская область, район Сосновский, деревня Малиновка, улица Гагарина, дом 6</t>
  </si>
  <si>
    <t>0, Челябинская обл, Красноармейский муниципальный район, сельское поселение Баландинское, деревня Круглое, улица Богатырская, земельный участок 29</t>
  </si>
  <si>
    <t>456884, Челябинская обл, Аргаяшский р-н, д. Булатова, ул. Полевая, дом № 24</t>
  </si>
  <si>
    <t>456671, Челябинская обл, Красноармейский р-н, Красноармейский район, примерно 750 м по направлению на северо-запад от поселка Озерный, ДНТ "Лазурный Усадьба", улица Деловая, участок 9.</t>
  </si>
  <si>
    <t>0, Челябинская обл, Российская Федерация, Челябинская область, Сосновский муниципальный район, сельское поселение Долгодеревенское, село Долгодеревенское, улица Проезжая, земельный участок 8</t>
  </si>
  <si>
    <t>0, Челябинская обл, Почтовый адрес ориентира: Челябинская область, г. Коркино пер.Рябиновый, строен.10.</t>
  </si>
  <si>
    <t>0, Челябинская обл, Город Магнитогорск, Улица Любимая, земельный участок 105б</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</si>
  <si>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Аргаяшский район деревня Норкино улица Лесная дом 8</t>
  </si>
  <si>
    <t>Челябинская обл, г. Златоуст, ул. Сосновая, дом № 12</t>
  </si>
  <si>
    <t>0, Челябинская обл, Российская Федерация, Челябинская область, Сосновский район, 680 м на юго-запад от поселка Рощино, гараж № 173</t>
  </si>
  <si>
    <t>454000, Челябинская обл, Российская Федерация, Челябинская область, г Копейск, гск Труд, участок № 3, блок № 10, гараж № 272</t>
  </si>
  <si>
    <t>0, Челябинская обл, Челябинская обл, р-н Сосновский, примерно в 3300 м по направлению на северо-запад от п. Касарги, участок 23</t>
  </si>
  <si>
    <t>0, Челябинская обл, Область Челябинская, Район Каслинский, Село Воскресенское, Улица Рассветная 23а</t>
  </si>
  <si>
    <t>454500,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Еманжелинский, пос. Красногорский, п. Ключи, ул.Строительная, 6</t>
  </si>
  <si>
    <t>Челябинская обл, Кусинский р-н, г. Куса, ул. Садовая, участок № 1</t>
  </si>
  <si>
    <t>Челябинская обл, Саткинский р-н, г. Сатка, ГПК Луч, корпус №2, ряд № 10, место №16</t>
  </si>
  <si>
    <t>456574, Челябинская обл, Еткульский р-н, с. Еманжелинка, ул. Заречная, дом № 28</t>
  </si>
  <si>
    <t>456302, Челябинская обл, г. Миасс, ул. Пушкина, дом № 160а</t>
  </si>
  <si>
    <t>Челябинская обл, Саткинский р-н, г. Бакал, ул. Лесная, дом № 6</t>
  </si>
  <si>
    <t>Челябинская обл, Саткинский р-н, г. Сатка, в 139м. на северо-восток от дома № 27 по ул. Февральская</t>
  </si>
  <si>
    <t>0, Челябинская обл, Челябинская область, Аргаяшский район, д. Крутолапова, юго-восточная часть квартала</t>
  </si>
  <si>
    <t>0, Челябинская обл, Челябинска область,Сосновский р-н,  примерно в 3,13км по направлению на юго-запад от ориентира центра д Ключи</t>
  </si>
  <si>
    <t>Челябинская обл, г. Чебаркуль, ул. Молодежи, 19</t>
  </si>
  <si>
    <t>0, Челябинская обл,  Район Кунашакский, Деревня Малый Куяш, Улица Центральная д 6/2</t>
  </si>
  <si>
    <t>454000, Челябинская обл, Российская Федерация, Челябинская область, городской округ Копейский, город Копейск, улица Кемеровская, земельный участок 38</t>
  </si>
  <si>
    <t>Челябинская обл, городской округ Южноуральский, город Южноуральск, территория СНТ Южное, земельный участок 39П</t>
  </si>
  <si>
    <t>0, Челябинская обл, Российская Федерация, Челябинская область, муниципальный район Сосновский, сельское поселение Кременкульское, деревня Осиновка, улица Благодатная, земельный участок 13</t>
  </si>
  <si>
    <t>Челябинская обл, Местоположение установлено относительно ориентира, расположенного в границах участка. Ориентир здание. Почтовый адрес ориентира: Челябинская область, р-н Увельский, пос. Увельский, ПОС "Витамин", ул. Западная, д. 29</t>
  </si>
  <si>
    <t>0, Челябинская обл, Челябинская облать, Красноармейский район, деревня Фроловка, переулок Совхозный д.5 кв1.</t>
  </si>
  <si>
    <t>0, Челябинская обл, Российская Федерация, Челябинская область, муниципальный район Аргаяшский, сельское поселение Кузнецкое, территория ТСН Увильды Космос, улица Звёздная, земельный участок 5</t>
  </si>
  <si>
    <t>456940, Челябинская обл, Кусинский р-н, г. Куса, ул. 3 Интернационала, дом № 3</t>
  </si>
  <si>
    <t>Челябинская обл, Катав-Ивановский р-н, г. Катав-Ивановск, ул. Дорожная, дом № 13</t>
  </si>
  <si>
    <t>0, Челябинская обл, муниципальный район Кунашакский, сельское поселение Саринское, село Сары, улица Озерная, земельный участок 24А</t>
  </si>
  <si>
    <t>0, Челябинская обл,  р-н Увельский, в 3000 м северо-восточнее с.Хомутинино, участок № 47 Местоположение участок №47-1, участок № 336</t>
  </si>
  <si>
    <t>456323, Челябинская обл, г. Миасс, ул. Гранитная, дом № 37</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</si>
  <si>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Увельский</t>
  </si>
  <si>
    <t>457353, Челябинская обл, Карталинский р-н, г. Карталы, ул. Карьерная, дом № 12</t>
  </si>
  <si>
    <t>454000, Челябинская обл, 456609 Челябинская область город Копейск улица Менжинского земельный участок 75 А</t>
  </si>
  <si>
    <t>Челябинская обл, г. Челябинск, ул. Индивидуальная 2-я, дом № 78Г</t>
  </si>
  <si>
    <t>456970, Челябинская обл, муниципальный район Нязепетровский, сельское поселение Ункурдинское, село Ункурда, улица Труда,  6</t>
  </si>
  <si>
    <t>457040, Челябинская обл, г. Южноуральск, ул. Заводская, дом № 7Б</t>
  </si>
  <si>
    <t>Челябинская обл, городской округ Троицкий, город Троицк, улица Южная, земельный участок 7.</t>
  </si>
  <si>
    <t>Челябинская обл, Агаповский район.</t>
  </si>
  <si>
    <t>454013, Челябинская обл, г. Челябинск, ул. Аргазинская, дом № 16</t>
  </si>
  <si>
    <t>454000, Челябинская обл, г. Челябинск</t>
  </si>
  <si>
    <t>456872, Челябинская обл, г. Кыштым, ул. Швейкина, дом № 131</t>
  </si>
  <si>
    <t>Челябинская обл, Городской округ Южноуральский, город Южноуральск, территория СНТ Южное, земельный участок 6П.</t>
  </si>
  <si>
    <t>0, Челябинская обл,  обл. Челябинская, р-н. Сосновский, д. Малиновка</t>
  </si>
  <si>
    <t>Челябинская обл, Верхнеуральский р-н, г. Верхнеуральск,  г Верхнеуральск, ул Парковая 18А</t>
  </si>
  <si>
    <t>0, Челябинская обл, Местоположение установлено относительно ориентира, расположенного за пределами участка.Ориентир ул. Приречная д.26 кв.1.Участок находится примерно в 490 м., по направлению на юго-запад от ориентира. Почтовый адрес ориентира: Челябинская область, р-н. Варненский.</t>
  </si>
  <si>
    <t>454000, Челябинская обл, Челябинская обл., примерно в 86 метрах на запад от дома № 6В по ул. Хохрякова в Тракторозаводском районе города Челябинска</t>
  </si>
  <si>
    <t>0, Челябинская обл, Аргаяшский район, деревня Крутолапова, юго-восточная часть квартала, кадастровый номер 74:02:1212002:1920</t>
  </si>
  <si>
    <t>0, Челябинская обл, р-н Сосновский, примерно в 3,13 км по направлению на юго-запад от ориентира центр д.Ключи, квартал 19, участок 12, участок 13, кадастровый номер 74:19:1101002:3665</t>
  </si>
  <si>
    <t>0, Челябинская обл, г. Верхний Уфалей, сад Ромашка, участок 62</t>
  </si>
  <si>
    <t>0, Челябинская обл, Челябинская область Аргаяшский район, д. Селяева ул. Мостовая, кадастровый квартал 74:02:0705001</t>
  </si>
  <si>
    <t>Челябинская обл, Чебаркульский р-н, д. Малково, ул. Совхозная, участок № 12/2</t>
  </si>
  <si>
    <t>0, Челябинская обл, Озерский городской округ, поселок Метлино, улица Береговая, земельный участок 88/6</t>
  </si>
  <si>
    <t>454091, Челябинская обл, г. Челябинск, ул. Васенко, дом № 96</t>
  </si>
  <si>
    <t>0, Челябинская обл, муниципальный округ Коркинский,город Коркино, переулок Юбилейный, земельный участок 7</t>
  </si>
  <si>
    <t>456205, Челябинская обл, г. Златоуст, ул. им. Демьяна Бедного, дом № 58</t>
  </si>
  <si>
    <t>454000, Челябинская обл, Российская Федерация, Челябинская область, городской округ Копейский, город Копейск, территория снт Березка-4, улица Дальняя, земельный участок 591</t>
  </si>
  <si>
    <t>456870, Челябинская обл, г. Кыштым, ул. Урицкого, дом № 7</t>
  </si>
  <si>
    <t>456560, Челябинская обл, муниципальный район Еткульский , сельское поселение Еткульское, село Еткуль, улица Степная, земельный участок 29</t>
  </si>
  <si>
    <t>Челябинская обл, Чебаркульский р-н, д. Малково, ул. Совхозная, участок № 12/4</t>
  </si>
  <si>
    <t>456206, Челябинская обл, г. Златоуст, ул. Малая Ветлужская, дом № 23</t>
  </si>
  <si>
    <t>Челябинская обл, Чебаркульский р-н, д. Малково, ул. Совхозная, участок № 12</t>
  </si>
  <si>
    <t>0, Челябинская обл, Нагайбакский район, п. Курганный, ул. Молодежная, 26</t>
  </si>
  <si>
    <t>Челябинская обл, Чебаркульский р-н, д. Малково, ул. Совхозная, участок № 10/3</t>
  </si>
  <si>
    <t>0, Челябинская обл,  Красноармейский район с.Шумово ул.Мира д.15</t>
  </si>
  <si>
    <t>454092, Челябинская обл, г. Челябинск, ул. Воровского, дом № 5А</t>
  </si>
  <si>
    <t>0, Челябинская обл, Чесменский район п.Черноборский переулок Юбилейный д.18</t>
  </si>
  <si>
    <t>Челябинская обл, Чебаркульский р-н, д. Малково, ул. Совхозная, участок № 10/4</t>
  </si>
  <si>
    <t>Челябинская обл, Чебаркульский р-н, д. Малково, ул. Совхозная, участок № 10/6</t>
  </si>
  <si>
    <t>Челябинская обл, Чебаркульский р-н, д. Малково, ул. Совхозная, участок № 10</t>
  </si>
  <si>
    <t>Челябинская обл, Кизильский район, п. Новый Кондуровский, ул. Школьная, земельный участок 5, в кадастровом квартале 74:11:1109001</t>
  </si>
  <si>
    <t>Челябинская обл, г. Миасс,  в границах кадастрового квартала 74:34:2306600</t>
  </si>
  <si>
    <t>0, Челябинская обл, Челябинская обл., Сосновский р-н, с. Большие Харлуши, участок по генплану №801</t>
  </si>
  <si>
    <t>456000, Челябинская обл, Российская Федерация, Челябинская область, г Копейск, садоводческое некоммерческое товарищество "Мебельщик", ул Водопроводная, участок 758</t>
  </si>
  <si>
    <t>454000, Челябинская обл, г. Челябинск, Тракторозаводский район, ул. Кудрявцева в гаражном блоке у дома № 30, гараж № 202</t>
  </si>
  <si>
    <t>456674, Челябинская обл, Красноармейский р-н</t>
  </si>
  <si>
    <t>0, Челябинская обл, Российская Федерация, Челябинская область, муниципальный район Аргаяшский , сельское поселение Аргаяшское, село Аргаяш, переулок Озерный, земельный участок 1Г</t>
  </si>
  <si>
    <t>0, Челябинская обл, Брединский район, поселок Бреды, ул.Уральская, ул.Заводская, ул.Чкалова, ул.Куйбышева, ул.Ватутина, ул.Дмитрова, ул.Складская</t>
  </si>
  <si>
    <t>0, Челябинская обл, Брединский район, поселок Бреды, мкр.Железнодорожный</t>
  </si>
  <si>
    <t>456670, Челябинская обл, Красноармейский р-н, п. Мирный, ул. Садовая, дом № 3</t>
  </si>
  <si>
    <t>456482, Челябинская обл, Уйский р-н, с. Кидыш, ул. Советская, дом № 11А</t>
  </si>
  <si>
    <t>0, Челябинская обл, Установлено относительно ориентира, расположенного за пределами участка Ориентир д Харино Участок находится примерно в 2520 м от ориентира по направлению на юго-запад Почтовый адрес ориентира: Челябинская обл, р-н Красноармейский</t>
  </si>
  <si>
    <t>456043, Челябинская обл, г. Усть-Катав, ул. Комсомольская, дом № 133</t>
  </si>
  <si>
    <t>457000, Челябинская обл, Увельский р-н, п. Увельский, ул. Юбилейная, дом № 5</t>
  </si>
  <si>
    <t>0, Челябинская обл, Брединский район, поселок Бреды, ул.Школьная, ул. Автомобилистов, ул. Аэродромная</t>
  </si>
  <si>
    <t>0, Челябинская обл, муниципальный район Троицкий, сельское поселение Кособродское, поселок Репино, улица  Мира, примерно в 80 метрах на юго-восток от ориентира. Почтовый адрес ориентира: Российская Федерация, Челябинская область, муниципальный район Троицкий, сельское поселение Кособродское, поселок Репино, улица Первомайская, земельный участок 4. Кадастровый квартал 74:20:0702001</t>
  </si>
  <si>
    <t>0, Челябинская обл, Челябинская область, р-н Сосновский, с Большие Харлуши, участок по генплану №803</t>
  </si>
  <si>
    <t>0, Челябинская обл, Брединский район, поселок Бреды, ул. Милицейская</t>
  </si>
  <si>
    <t>0, Челябинская обл, Российская Федерация, Челябинская область, муниципальный район Аргаяшский, сельское поселение Акбашевское, деревня Кузяшева, улица Октябрьская, земельный участок 51</t>
  </si>
  <si>
    <t>0, Челябинская обл, Саткинский район, г.Сатка, пр-кт Мира, 2 / Проектируемая ВЛ 0,4 кВ для электроснабжения Административно/ офисного здания</t>
  </si>
  <si>
    <t>0, Челябинская обл, Аргаяшский район, деревня Крутолапова, ул. Луговая, дом 17</t>
  </si>
  <si>
    <t>454046, Челябинская обл, г. Челябинск, ул. Седовцев, дом № 44</t>
  </si>
  <si>
    <t>0, Челябинская обл, Челябинская область, муниципальный район Аргаяшский, сельское поселение Кузнецкое, поселок Бидинский, микрорайон Каникулы, аллея Аргаяшских энергетиков, земельный участок 6</t>
  </si>
  <si>
    <t>0, Челябинская обл, Челябинская область, Сосновский район, д. Ключи, квартал "Родники"</t>
  </si>
  <si>
    <t>Челябинская обл, Чебаркульский р-н, д. Половинка, ул. Мира, дом № 3</t>
  </si>
  <si>
    <t>456918, Челябинская обл, Саткинский р-н, г. Сатка, ул. Матросова, дом № 10</t>
  </si>
  <si>
    <t>454000, Челябинская обл, Челябинская область, муниципальный район Еткульский, сельское поселение Еткульское, село Еткуль, улица Энтузиастов, земельный участок 88</t>
  </si>
  <si>
    <t>456441, Челябинская обл, г. Чебаркуль, Южный мкр, ул.Зимняя, 50</t>
  </si>
  <si>
    <t>456896, Челябинская обл, Аргаяшский р-н, д. Уразбаева, ул. Новая, дом № 20</t>
  </si>
  <si>
    <t>456530, Челябинская обл, Сосновский р-н, п. Есаульский, микрорайон улицы Северной, участок № 52</t>
  </si>
  <si>
    <t>454017, Челябинская обл, г. Челябинск, ул. Богдана Хмельницкого, дом № 15, помещение 2</t>
  </si>
  <si>
    <t>0, Челябинская обл, 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муниципальный район Варненский, сельское поселение Варненское, село Варна, улица Парковая, земельный участок 11</t>
  </si>
  <si>
    <t>Челябинская обл, Саткинский р-н, г. Сатка, ГК "Урал", гараж №1</t>
  </si>
  <si>
    <t>0, Челябинская обл, муниципальный район Увельский, сельское поселение Увельское, поселок Увельский, улица Дорожная, земельный участок 39 а</t>
  </si>
  <si>
    <t>454000, Челябинская обл, Челябинская обл., г. Челябинск, ул. Индивидуальная 2-я, 50-о</t>
  </si>
  <si>
    <t>0, Челябинская обл, Аязгуловское сельское поселение, д. Большая Ультракова, ул. Центральная, в 80 м на северо-восток от д. №15, в кадастровом квартале 74:02:0320002</t>
  </si>
  <si>
    <t>454025, Челябинская обл, г. Челябинск, ул. Сеченова, дом № 27</t>
  </si>
  <si>
    <t>0, Челябинская обл, Российская Федерация, Челябинская область, муниципальный район Сосновский, сельское поселение Солнечное, поселок Солнечный, улица Цветочная, земельный участок 19</t>
  </si>
  <si>
    <t>Челябинская обл, Нагайбакский р-н, Курганный п., примерно в 60 метрах на юг от ориентира. Почтовый адрес ориентира:  Нагайбакский р-н, Курганный п., Молодежная ул. д. 19. Кадастровый квартал 74:15:0706001</t>
  </si>
  <si>
    <t>0, Челябинская обл, муниципальный район Агаповский, сельское поселение Приморское, поселок Приморский, улица Новая, земельный участок 5А</t>
  </si>
  <si>
    <t>0, Челябинская обл, городской округ Южноуральский, город Южноуральск, улица Красная, земельный участок 17</t>
  </si>
  <si>
    <t>457677, Челябинская обл, Верхнеуральский р-н, рп. Межозерный, ул. Ленина, дом № 31а</t>
  </si>
  <si>
    <t>0, Челябинская обл, р-н Сосновский, д Малиновка, жилая застройка "УралТерра", ул Ракитная, уч №1</t>
  </si>
  <si>
    <t>454000, Челябинская обл, Челябинская область, г Челябинск, п Мелькомбинат 2, участок 1, у дома 39, бокс 30</t>
  </si>
  <si>
    <t>Челябинская обл, муниципальный район Нагайбакский, сельское поселение Парижское, село Лебединое, улица Центральная, примерно в 50 метрах на запад от ориентира. Почтовый адрес ориентира:  муниципальный район Нагайбакский, сельское поселение Парижское, село Лебединое, улица Центральная, земельный участок 38. Кадастровый квартал 74:15:1006001</t>
  </si>
  <si>
    <t>456000, Челябинская обл, Челябинская область, Еткульский муниципальный район, Еманжелинское сельское поселение, село Таянды, в районе улицы Кузнечная, кад.квартал 74:07:0400009</t>
  </si>
  <si>
    <t>0, Челябинская обл, Область Челябинская, Район Аргаяшский, Деревня Дербишева, Улица участника ВОВ Аитбаева Такиуллы Хайруллиновича, д.16</t>
  </si>
  <si>
    <t>0, Челябинская обл, Челябинская область, Сосновский р-н, 700 м на северо-восток от пос. Прудный</t>
  </si>
  <si>
    <t>0, Челябинская обл, Красноармейский район, с. Пашнино, кадастровый квартал 74:12:1607005</t>
  </si>
  <si>
    <t>0, Челябинская обл, местоположение установлено относительно ориентира,расположенного за пределами участка .Ориентир жилой дом.Участок находится примерно в 7 м.по направлению на юго-восток от ориентира . Почтовый адрес ориентира: Челябинская обл. г.Озёрск,д.Новая Теча,ул.Дуговая ,д.195.</t>
  </si>
  <si>
    <t>0, Челябинская обл, Кунашакский район, с Усть-Багаряк, ул 8 Марта</t>
  </si>
  <si>
    <t>456660, Челябинская обл, муниципальный район Красноармейский, сельское поселение Луговское, поселок Песчаный, микрорайон Уютный, улица Кедровая, земельный участок 102</t>
  </si>
  <si>
    <t>Челябинская обл, г. Миасс, ул. Красносельская, участок № 1б</t>
  </si>
  <si>
    <t>0, Челябинская обл, Российская Федерация, Челябинская обл., Красноармейский р-н, п. Петровский, ул. Придорожная, д. 9</t>
  </si>
  <si>
    <t>457416, Челябинская обл, Агаповский р-н, п. Приморский, ул. Клубная, дом № 5</t>
  </si>
  <si>
    <t>456560, Челябинская обл, Еткульский р-н, с. Еткуль, ул. Солнечная, дом № 23</t>
  </si>
  <si>
    <t>0, Челябинская обл, Челябинская область, Сосновский район, п. Саргазы, северо-западнее ул. Юбилейная, участок №63</t>
  </si>
  <si>
    <t>0, Челябинская обл, Троицкий р-н, п.  Скалистый, примерно в 10 м на юг от ориентира. Почтовый адрес ориентира: Российская Федерация, Челябинская область. Троицкий р-н, п. Скалистый, ул. Центральная, д. 7. Кадастровый квартал 74:20:0508001</t>
  </si>
  <si>
    <t>0, Челябинская обл, Россия, Челябинская область, Красноармейский район, п. Петровский, ул. Авиационная, 19</t>
  </si>
  <si>
    <t>0, Челябинская обл, Челябинская область, Красноармейский район, село Миасское, ул. Равнинная, д. 30</t>
  </si>
  <si>
    <t>0, Челябинская обл, Челябинская область, Красноармейский район, СНТ "Университетское", улица Центральная, земельный участок №19</t>
  </si>
  <si>
    <t>0, Челябинская обл, Челябинская область муниципальный район Красноармейский сельское поселение Лазурненское поселок Слава улица Березовая земельный участок 12</t>
  </si>
  <si>
    <t>0, Челябинская обл, Расположенный в 153 м на юг от здания по адресу Челябинская область, р-н. Красноармейский, с. Сугояк, ул. 70 лет Октября, д. 22</t>
  </si>
  <si>
    <t>0, Челябинская обл, местоположение установлено относительно ориентира, расположенного за пределами участка. Ориентир электроподстанция с. Б. Харлуши. Участок находится примерно в 2,70 км, по направлению на восток от ориентира. Район Сосновский. по генплану участок 59-7</t>
  </si>
  <si>
    <t>454106, Челябинская обл, г. Челябинск, ул. Полярная, дом № 58</t>
  </si>
  <si>
    <t>456410, Челябинская обл, Чебаркульский р-н, с. Кундравы, ул. Садовая, дом № 2, квартира 2</t>
  </si>
  <si>
    <t>0, Челябинская обл, Аргаяшский район с. Аргаяш</t>
  </si>
  <si>
    <t>0, Челябинская обл, Челябинская область, Сосновский район, село Вознесенка, участок №24</t>
  </si>
  <si>
    <t>0, Челябинская обл, Челябинская обл, р-н Красноармейский, п Вахрушево, ДНТ "Удачный", улица Молодежная, №89</t>
  </si>
  <si>
    <t>0, Челябинская обл, Челябинская область, муниципальный район Сосновский, сельское поселение Кременкульское, деревня Малиновка, по генплану "Челябмясокомбинат" участок №33</t>
  </si>
  <si>
    <t>0, Челябинская обл, Красноармейский район, село Устьянцево, кадастровый квартал 74:12:1006004</t>
  </si>
  <si>
    <t>0, Челябинская обл, муниципальный район Варненский , сельское поселение Варненское, село Варна, улица Кузина, земельный участок 17</t>
  </si>
  <si>
    <t>0, Челябинская обл, р-н Увельский, с. Половинка, ул. Труда, д. 122</t>
  </si>
  <si>
    <t>0, Челябинская обл, Местоположение установлено относительно ориентира расположенного за пределами участка Ориентир: жилой дом. Участок находится примерно в 4 км по направлению на юго-запад от ориентира Почтовый адрес ориентира Челябинская область г. Магнитогорск ул. Жемчужная д.19</t>
  </si>
  <si>
    <t>0, Челябинская обл, муниципальный район Кунашакский, сельское поселение Саринское, село Сары, улица Новая, земельный участок 26</t>
  </si>
  <si>
    <t>0, Челябинская обл,  Челябинская область, Сосновский район, Большие Харлуши, квартал  59</t>
  </si>
  <si>
    <t>456305, Челябинская обл, г. Миасс, ул. Горняков, дом № 21</t>
  </si>
  <si>
    <t>456510, Челябинская обл, расположенный в 81м на восток от земельного участка по адресу Челябинская область, р-н. Сосновский, д. Мамаева, ул. Солнечная, д. 6 с кадастровым номером земельного участка 74:19:1112017:7 в кадастровом квартале 74:19:1112017:</t>
  </si>
  <si>
    <t>Челябинская обл, г. Челябинск, СНТ "Авиатор", проезд 19, учасок 554</t>
  </si>
  <si>
    <t>456014, Челябинская обл, Ашинский р-н, г. Аша, ул. Озимина, дом № 19</t>
  </si>
  <si>
    <t>0, Челябинская обл, Еманжелинский муниципальный район, городское поселение Еманжелинское, город Еманжелинск, территория СНТ Шахтер, земельный участок 7</t>
  </si>
  <si>
    <t>456121, Челябинская обл, Катав-Ивановский р-н, г. Юрюзань, ул. Механическая, дом № 25</t>
  </si>
  <si>
    <t>0, Челябинская обл, Местоположение установлено относительно ориентира, расположенного за пределами участка. Ориентир д. Малая Куйсарина. Участок находится примерно в 200 м, по направлению на восток о ориентира. Почтовый адрес ориентира:Челябинская область, р-н Аргаяшский, ЗАО Заря, поле №5, 2 севооборота, отделение №2</t>
  </si>
  <si>
    <t>0, Челябинская обл, Нязепетровский муниципальный округ, д. Аптрякова, ул. Победы, в 50 м от д. № 21А. Кадастровый квартал 74:16:3100007</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</si>
  <si>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Мирный</t>
  </si>
  <si>
    <t>456010, Челябинская обл, Ашинский р-н, г. Аша, тер. СНТ 7 Березовая поляна сад, дом 244</t>
  </si>
  <si>
    <t>Челябинская обл, Ашинский р-н, г. Аша, СТН 7 Березовая поляна, земельный участок</t>
  </si>
  <si>
    <t>0, Челябинская обл, Российская Федерация, Челябинская обл., Еманжелинский р-н, рп Красногорский, гаражная застройка в районе школы № 9, блок 1, ряд 2, гараж 13</t>
  </si>
  <si>
    <t>0, Челябинская обл, Российская Федерация, 456518, Челябинская область, район Сосновский, поселок Западный, улица Шершнёвская, участок 7</t>
  </si>
  <si>
    <t>454560, Челябинская обл, Челябинская область, Еткульский муниципальный район, Еткульское сельское поселение, село Еткуль, улица Боровая, земельный участок 14</t>
  </si>
  <si>
    <t>0, Челябинская обл, от ж/д переезда по улице Белинского р.п. Магнитка Кусинский район</t>
  </si>
  <si>
    <t>0, Челябинская обл, от улицы Чернышевского по улице Чкалова в р.п. Магнитка Кусинский район</t>
  </si>
  <si>
    <t>456870, Челябинская обл, г. Кыштым, ул. Береговая, дом № 10</t>
  </si>
  <si>
    <t>456912, Челябинская обл, Саткинский р-н, г. Сатка, ГПК "Огонёк", ряд № 4, гараж № 155</t>
  </si>
  <si>
    <t>456384, Челябинская обл, г. Миасс, п. Ленинск, ул. Октябрьская, дом № 5</t>
  </si>
  <si>
    <t>0, Челябинская обл, Муниципальный район Увельский, сельское поселение Кичигинское, село Кичигино, улица Славянская, земельный участок 8</t>
  </si>
  <si>
    <t>0, Челябинская обл, Челябинская область, р-н. Троицкий, п. Кварцитный, в районе ул. Зеленая</t>
  </si>
  <si>
    <t>454028, Челябинская обл, 454028, обл. Челябинская, р-н Сосновский, п. Малая Сосновка, Березовая, участок 13Н</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</si>
  <si>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Еловая, земельный участок 1</t>
  </si>
  <si>
    <t>454000, Челябинская обл, Земельный участок с условным кадастровым номером 74:30:0000000:ЗУ1 площадью 4940 кв.м., расположенного в северной, западной, южной стороны земельного участка с кадастровым номером 74:30:0401017:657 и земельного участка с условным кадастровым номером 74:30:0401017:657:ЗУ1 площадью 650 кв.м., являющегося частью земельного участка с кадастровым номером 74:30:0401017:657</t>
  </si>
  <si>
    <t>456825, Челябинская обл, Каслинский р-н, рп. Вишневогорск, сад. Юбилейный, дом № 89</t>
  </si>
  <si>
    <t>0, Челябинская обл, Челябинская область, р-н Красноармейский, п Баландино, за границами населенного пункта, в 50 м южнее поселка Баландино, в 100 м восточнее железнодорожного полотна</t>
  </si>
  <si>
    <t>456228, Челябинская обл, г. Златоуст, ул. 4-я Демидовская, дом № 11</t>
  </si>
  <si>
    <t>0, Челябинская обл, Российская Федерация, Челябинская область, муниципальный район Аргаяшский, сельское поселение Аргаяшское, село Аргаяш, улица Зеленая, земельный участок 3</t>
  </si>
  <si>
    <t>456501, Челябинская обл, Российская Федерация, Челябинская область, муниципальный район Сосновский, сельское поселение Кременкульское, село Кременкуль, улица Новосовхозная, земельный участок 9В</t>
  </si>
  <si>
    <t>Челябинская обл, г. Миасс, с. Сыростан, ул. №1, напротив участка №32 по проекту планировки</t>
  </si>
  <si>
    <t>0, Челябинская обл, Агаповский район, поселок Приморский, улица 8 Марта, участок 10А</t>
  </si>
  <si>
    <t>456001, Челябинская обл, Челябинская область, р-н Ашинский, п. Ук, ул. Первомайская, д. 54</t>
  </si>
  <si>
    <t>0, Челябинская обл, Челябинская область, р-н Аргаяшский, с Аргаяш, ул Салавата Юлаева, д 46</t>
  </si>
  <si>
    <t>455006, Челябинская обл, г. Магнитогорск, перекресток ул.Калмыкова и ул.Дорожная</t>
  </si>
  <si>
    <t>Челябинская обл, Ашинский р-н, г. Аша, Территория ГК Горка,бокс 226</t>
  </si>
  <si>
    <t>0, Челябинская обл, Область Челябинская, Красноармейский район, п.Мирный, район санатория "Березки",Кадастровый квартал 74:12:1307001</t>
  </si>
  <si>
    <t>0, Челябинская обл, г. Южноуральск, ул. Яблочкова, 17</t>
  </si>
  <si>
    <t>456901, Челябинская обл, Саткинский р-н, г. Бакал, ул. Пролетарская, дом № 7</t>
  </si>
  <si>
    <t>456386, Челябинская обл, г. Миасс, с. Смородинка, ул. Передовая, дом № 18</t>
  </si>
  <si>
    <t>Челябинская обл, г. Златоуст, ул. Земляничная, севернее земельного участка с кадастровым номером 74:25:0303702:19</t>
  </si>
  <si>
    <t>0, Челябинская обл, Российская Федерация, Челябинская область, Аргаяшский р-н, Миасский п, Зыкова ул, 23/4</t>
  </si>
  <si>
    <t>0, Челябинская обл, Челябинская обл., Сосновский р-н, примерно в 3,13 км по направлению на юго-запад от ориентира центр д Ключи</t>
  </si>
  <si>
    <t>0, Челябинская обл, 457035 р-н Пластовский, с.Верхняя Санарка, ул.Школьная, д.4</t>
  </si>
  <si>
    <t>Челябинская обл, г. Трехгорный</t>
  </si>
  <si>
    <t>0, Челябинская обл, р-н Каслинский, с. Воскресенское, ул. Розы Люксембург,38</t>
  </si>
  <si>
    <t>456000, Челябинская обл, Сосновский р-н, метоположение установлено относительно ориентира, расположенног за пределами участка. Ориентир центр д.Ключи.Участок находится в 3,13 км по направлению на юго-запад от ориентира.</t>
  </si>
  <si>
    <t>0, Челябинская обл, Челябинская область, муниципальный район Увельский, сельское поселение Каменское, поселок Березовка, улица Степная, земельный участок 4/3, в пределах кадастрового квартала 74:21:0701010</t>
  </si>
  <si>
    <t>0, Челябинская обл, муниципальный район Кунашакский, сельское поселение Усть-Багарякское, село Усть-Багаряк, улица Пролетарская</t>
  </si>
  <si>
    <t>454000, Челябинская обл, Челябинская область, г. Копейск  рп Бажово, садоводческое некоммерческое товарищество Мебельщик ул. Виноградная,   уч-к 64</t>
  </si>
  <si>
    <t>0, Челябинская обл, город Южноуральск, территория СНТ Южное, земельный участок 413П</t>
  </si>
  <si>
    <t>Челябинская обл, Саткинский р-н, д. Верхний Айск, ул. Садовая, 26</t>
  </si>
  <si>
    <t>0, Челябинская обл, Российская Федерация, Челябинская обл., Коркинский муниципальный округ, рабочий поселок Первомайский, территория СНТ Цементник-3, улица 6-я, земельный участок 227</t>
  </si>
  <si>
    <t>0, Челябинская обл,  г Коркино, рп Первомайский, ул Магнитогорская, д 1 а</t>
  </si>
  <si>
    <t>Челябинская обл, Чебаркульский р-н, д. Запивалово, ул. Чапаева, участок № 16Б</t>
  </si>
  <si>
    <t>0, Челябинская обл, Брединский Район, Поселок Бреды, Улица Правое побережье, д. 30А</t>
  </si>
  <si>
    <t>Челябинская обл, Ашинский р-н, г. Аша, СНТ №7 "Березовая поляна", участок 71.</t>
  </si>
  <si>
    <t>456438, Челябинская обл, Чебаркульский р-н, д. Шабунина, ул. Колхозная, дом № 40</t>
  </si>
  <si>
    <t>0, Челябинская обл, Кунашакский район, Муслюмовское сельское поселение, село Нугуманово в кадастровом квартале 74:13:0906001</t>
  </si>
  <si>
    <t>Челябинская обл, Уйский р-н, п. Лесной, ул. Луговая,  в 41м на юго-запад от д.63</t>
  </si>
  <si>
    <t>456102, Челябинская обл, Катав-Ивановский р-н, с. Тюлюк, ул. Карла Маркса, дом № 118</t>
  </si>
  <si>
    <t>456010, Челябинская обл, Ашинский р-н, г. Аша, ГК Строитель, гараж 95</t>
  </si>
  <si>
    <t>0, Челябинская обл, Челябинская область, муниципальный район Сосновский, сельское поселение Краснопольское, поселок Красное Поле, улица Природная, земельный участок 16</t>
  </si>
  <si>
    <t>0, Челябинская обл, Чебаркульский район, с. Пустозерово , ул. Северная, 67</t>
  </si>
  <si>
    <t>Челябинская обл, Брединский район, поселок Бреды, улица Дорожная</t>
  </si>
  <si>
    <t>454000, Челябинская обл, Местоположение установлено относительно ориентира, расположенного в границах участка. Почтовый адрес ориентира: Россия, Челябинская обл., г. Копейск, садовое товарищество "Птицевод-1", улица 10, участок №651-А</t>
  </si>
  <si>
    <t>0, Челябинская обл, Кунашакский район, Саринское сельское поселение, деревня Каинкуль в кадастровом квартале 74:13:0705001</t>
  </si>
  <si>
    <t>0, Челябинская обл, Пластовский муниципальный округ, Демаринское сельское поселение, село Старый Кумляк, в 10 метрах восточнее от ул. Центральная, земельного участка 39. Кадастровый квартал 74:26:0200002</t>
  </si>
  <si>
    <t>0, Челябинская обл, муниципальный район Каслинский, сельское поселение Григорьевское, село Щербаковка, территория Садоводческий кооператив Подсолнух сад, улица 10-ая, земельный участок 69А</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</si>
  <si>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2.47 км, по направлению на юга-запад от ориентира. Почтовый адрес ориентира: Челябинская область, р-н Сосновский, д. Ключи, участок по генплану №592</t>
  </si>
  <si>
    <t>0, Челябинская обл, р-н Кунашакский, д.Карино</t>
  </si>
  <si>
    <t>0, Челябинская обл, муниципальный район Уйский, сельское поселение Нижнеусцелемовское, поселок Березовка, примерно в 30 метрах на запад от ориентира. Почтовый адрес ориентира: Российская Федерация, Челябинская область, муниципальный район Уйский, сельское поселение Нижнеусцелемовское, поселок Березовка, улица Гагарина, земельный участок 5, кадастровый квартал: 74:22:4601001</t>
  </si>
  <si>
    <t>0, Челябинская обл, Российская Федерация, Челябинская область, муниципальный район Красноармейский, сельское поселение Озерный, улица Пальмовая, земельный участок 13</t>
  </si>
  <si>
    <t>456441, Челябинская обл, г. Чебаркуль, мкр. Южный, ул. Степана Кузнецова, дом 3</t>
  </si>
  <si>
    <t>457041, Челябинская обл, г. Южноуральск, ул. Шоссейная, дом № 11</t>
  </si>
  <si>
    <t>0, Челябинская обл, р-н Кунашакский, с. Большой Куяш, ул.Ленина, д.58</t>
  </si>
  <si>
    <t>457616, Челябинская обл, Кизильский р-н, п. Карабулак, ул. Заречная, дом № 4, квартира 1</t>
  </si>
  <si>
    <t>0, Челябинская обл, Аргаяшский район с.Аргаяш ул.Кузнецкая д.10</t>
  </si>
  <si>
    <t>0, Челябинская обл, Местоположение установлено относительно ориентира, расположенного в границах участка. Почтовый адрес ориентира: р-н Красноармейский, за северной окраиной п. Слава, участок 67.</t>
  </si>
  <si>
    <t>0, Челябинская обл, Кунашакский район, Халитовское сельское поселение, деревня Бурино в кадастровом квартале 74:13:0412001</t>
  </si>
  <si>
    <t>0, Челябинская обл, Российская Федерация, Челябинская область, Сосновский р-н, 680 м  на юго-запад от п. Рощино, гараж № 165</t>
  </si>
  <si>
    <t>Челябинская обл, Аргаяшский р-н, с. Губернское, ул. Братьев Кауровых, дом № 114</t>
  </si>
  <si>
    <t>0, Челябинская обл, г. Миасс, коллективный сад "Дачный", участок 31</t>
  </si>
  <si>
    <t>456000, Челябинская обл, Российская Федерации, Челябинская область, Еткульский муниципальный район, Еткульское сельское поселение, село Еткуль, улица Боровая, земельный участок 16</t>
  </si>
  <si>
    <t>0, Челябинская обл, Красноармейский район, деревня Фроловка, кадастровый квартал 74:12:1413004</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</si>
  <si>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Советский, ул. Братская, д. 12-б.</t>
  </si>
  <si>
    <t>0, Челябинская обл, Сосновский район, д. Альмеево, Восточный микрорайон, участок, 71</t>
  </si>
  <si>
    <t>0, Челябинская обл, Красноармейский район, село Шумово, ул. Советская, кадастровый квартал 74:12:1001002</t>
  </si>
  <si>
    <t>Челябинская обл, Уйский р-н, п. Октябрьский, ул. Мира, в 25 м на юго-запад от д.10</t>
  </si>
  <si>
    <t>456000, Челябинская обл, Сосновский р-н, с. Туктубаево, ул. Молодежная, участок 13</t>
  </si>
  <si>
    <t>0, Челябинская обл, Челябинская область, Каслинский район, п.Воздвиженка, ул. Советская, земельный участок 51 (кадастровый номер 74:09:0501001:479)</t>
  </si>
  <si>
    <t>456510, Челябинская обл, р-н Сосновский, участок по генплану № 831</t>
  </si>
  <si>
    <t>Челябинская обл, Ашинский р-н, г. Аша, ГК "Лесохимик", площадка 2, блок 8, бокс 22</t>
  </si>
  <si>
    <t>0, Челябинская обл, Челябинская область, р-н Сосновский, с. Кременкуль, сад Заречный, уч 349</t>
  </si>
  <si>
    <t>0, Челябинская обл,  Российская Федерация, Челябинская обл., Сосновский р-н, с. Долгодеревенское, северный микрорайон, уч  450</t>
  </si>
  <si>
    <t>456677, Челябинская обл, муниципальный район Красноармейский, сельское поселение Баландинское, поселок Баландино, железнодорожная станция, улица Молодежная, дом 2Б</t>
  </si>
  <si>
    <t>0, Челябинская обл, г.Троицк, ул.им. Д.А. Фурманова, д.17б.</t>
  </si>
  <si>
    <t>0, Челябинская обл, Красноармейский район, п.Слава, ул.Олимпийская д.1</t>
  </si>
  <si>
    <t>454000, Челябинская обл, Копейск, Улица Салютная, Земельный участок 21</t>
  </si>
  <si>
    <t>0, Челябинская обл, Челябинская область, г. Чебаркуль, в 50 метрах на северо - восток от центрального входа на территорию больницы, общей площадью 64,0 кв.м., позиция в схеме №56</t>
  </si>
  <si>
    <t>457610, Челябинская обл, Кизильский р-н, с. Кизильское, пер. Бородулина, дом № 9, помещение 1</t>
  </si>
  <si>
    <t>0, Челябинская обл, Челябинская обл., Сосновский р-н, д. Шигаево, ул. Ленина, д. 68А</t>
  </si>
  <si>
    <t>0, Челябинская обл, Российская Федерация, Челябинская область, муниципальный район Еткульский, сельское поселение Еткульское, село Еткуль,улица Солнечная, земельный участок 11А</t>
  </si>
  <si>
    <t>456770, Челябинская обл, г. Снежинск</t>
  </si>
  <si>
    <t>456440, Челябинская обл, г. Чебаркуль, СНТ Курортник, дом №42</t>
  </si>
  <si>
    <t>454018, Челябинская обл, г. Челябинск, ул. Кислицина, дом № 92</t>
  </si>
  <si>
    <t>0, Челябинская обл, Земельный участок в поселке Княжий (ул Револючионная)в Сосновском районе. По кадастровой карте Челябинская область, р-н Сосновский, д Ключи, участок по генплану №648</t>
  </si>
  <si>
    <t>456010, Челябинская обл, Ашинский р-н, г. Аша, ул. Нелюбина, дом № 122</t>
  </si>
  <si>
    <t>0, Челябинская обл, Челябинская область, р-н. Сосновский, д. Моховички</t>
  </si>
  <si>
    <t>0, Челябинская обл, городской округ Южноуральский, город Южноуральск, улица Прохладная, дом 16</t>
  </si>
  <si>
    <t>0, Челябинская обл, Аргаяшский район, поселок Кировский, улица Севастопольская, дом 41</t>
  </si>
  <si>
    <t>Челябинская обл, Ашинский р-н, г. Аша, СНТ № 7 "Березовая поляна", участок 385</t>
  </si>
  <si>
    <t>Челябинская обл, Катав-Ивановский р-н, с. Верх-Катавка, ул. Нагорнова, дом № 91А</t>
  </si>
  <si>
    <t>456520, Челябинская обл, Сосновский р-н, с. Полетаево I-е, участок 165</t>
  </si>
  <si>
    <t>0, Челябинская обл, Чебаркульский район, д. Боровое, ул. Лесная, Магистральная, Карьерная, Спортивная.</t>
  </si>
  <si>
    <t>457334, Челябинская обл, Брединский р-н, п. Калининский, ул. Пионерская, участок № 5</t>
  </si>
  <si>
    <t>456940, Челябинская обл, Кусинский р-н, г. Куса, ул. Садовая, дом № 28</t>
  </si>
  <si>
    <t>0, Челябинская обл, Каслинский р-н, в 752 м. на северо-восток от земельного участка с кадастровым номером  74:09:0910001:534</t>
  </si>
  <si>
    <t>456818, Челябинская обл, г. Верхний Уфалей, п. Боровой, дом № 29</t>
  </si>
  <si>
    <t>0, Челябинская обл, Октябрьский район, село Октябрьское, улица Аэродромная, земельный участок 20</t>
  </si>
  <si>
    <t>454000, Челябинская обл, г Челябинск, р-н Курчатовский, снт "Авиатор", проезд 25, участок 804 "а"</t>
  </si>
  <si>
    <t>456120, Челябинская обл, Катав-Ивановский р-н, г. Юрюзань, д. Первуха, ул. Карла Маркса, дом № 24</t>
  </si>
  <si>
    <t>454000, Челябинская обл, г. Копейск, ул. Ремесленная, 102</t>
  </si>
  <si>
    <t>454000, Челябинская обл, участок № 15, город Копейск поселок Потанино улица Шаляпина 15</t>
  </si>
  <si>
    <t>0, Челябинская обл, Челябинская область, р-н. Аргаяшский, дп. Аргазинский, ул. Летняя, участок 7.</t>
  </si>
  <si>
    <t>456512, Челябинская обл, муниципальный район Сосновский, сельское поселение Краснопольское, поселок Красное Поле, улица Раздольная, дом 35</t>
  </si>
  <si>
    <t>0, Челябинская обл,  Местоположение установлено относительно ориентира, расположенного в границах участка.Ориентир здание. Почтовый адрес ориентира: Челябинская область, р-н Сосновский, снт Курчатовец, уч 4, улица 32. Кадастровый номер: 74:19:1301004:2647</t>
  </si>
  <si>
    <t>0, Челябинская обл, Челябинская область, Аргаяшский район, д. Большая Куйсарина, ул. Салавата Юлаева, д. б/н</t>
  </si>
  <si>
    <t>456592, Челябинская обл, муниципальный район Еманжелинский, городское поселение Красногорское, рабочий поселок Красногорский, улица Гидровская, 77</t>
  </si>
  <si>
    <t>0, Челябинская обл, 457020 Пластовский муниципальный район, Пластовское городское поселение, город Пласт, улица Ленина, земельный участок 143</t>
  </si>
  <si>
    <t>0, Челябинская обл, Коркинский район, посёлок Первомайский, улица Прибрежная, Дом 4</t>
  </si>
  <si>
    <t>456012, Челябинская обл, Ашинский р-н, г. Аша, ул. Некрасова, дом № 1</t>
  </si>
  <si>
    <t>454000, Челябинская обл, Российска Федерация, Челябинская обл., г. Челябинск, Курчатовский р-н, ул. Брянская, 18, дом №20</t>
  </si>
  <si>
    <t>0, Челябинская обл, Челябинская область, г. Верхний Уфалей, сад Ромашка, участок 26</t>
  </si>
  <si>
    <t>0, Челябинская обл, г. Троицк, ул. Советская, д.33</t>
  </si>
  <si>
    <t>0, Челябинская обл, р-н Кунашакский, д.Борисовка, ул.Коммунистическая, д.9</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</si>
  <si>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Большая Куйсарина, ул. Центральная, д. 10.</t>
  </si>
  <si>
    <t>0, Челябинская обл, Российская Федерация, Челябинская область, Аргаяшский муниципальный район, Кулуевское сельское поселение, деревня Большая Куйсарина, улица Фермерская, 9</t>
  </si>
  <si>
    <t>456512, Челябинская обл, муниципальный район Сосновский, сельское поселение Краснопольское, поселок Красное Поле, улица Свежая, дом 25</t>
  </si>
  <si>
    <t>456323, Челябинская обл, г. Миасс, ул. Вокзальная, участок № 78</t>
  </si>
  <si>
    <t>0, Челябинская обл, г. Южноуральск, ул. Полевая, 13</t>
  </si>
  <si>
    <t>Челябинская обл, Чебаркульский р-н, д. Малково, ул. Северная, земельный участок 35Д/2</t>
  </si>
  <si>
    <t>456440, Челябинская обл, г. Чебаркуль, территория СНТ Курортник, земельный участок 41</t>
  </si>
  <si>
    <t>454000, Челябинская обл, Челябинская область, г. Челябинск, Курчатовский, снт. Авиатор, проезд. 25, участок № 807</t>
  </si>
  <si>
    <t>0, Челябинская обл, Сосновский район, деревня Моховички, улица Героя Советского Союза Маресьева, дом 2</t>
  </si>
  <si>
    <t>456674, Челябинская обл, Красноармейский р-н, д. Пашнино 2-е, ул. Ленина, дом № 1Д</t>
  </si>
  <si>
    <t>0, Челябинская обл, Челябинская область, Агаповский район, в 3 км на северо-восток от п Желтинский</t>
  </si>
  <si>
    <t>456012, Челябинская обл, Ашинский р-н, г. Аша, ул. Гагарина, дом № 91</t>
  </si>
  <si>
    <t>456395, Челябинская обл, г. Миасс, с. Новоандреевка, ул. Макурина, дом № 6</t>
  </si>
  <si>
    <t>Челябинская обл, г. Миасс,  коллективный Сад Смородинка-2, земельный участок 55</t>
  </si>
  <si>
    <t>0, Челябинская обл, Кунашакский район, с.Кунашак, ул.Родниковая</t>
  </si>
  <si>
    <t>0, Челябинская обл, установлено относительно ориентира, расположенного в границах участка. Почтовый адрес ориентира: Челябинская обл. р-н. Октябрьский, с. Октябрьское, ул. Советская, д. 56</t>
  </si>
  <si>
    <t>0, Челябинская обл, Челябинская область, Еткульский район, д. Печенкино, в 34 м на северо-запад от дома № 15  по ул. Новая, в кадастровом квартале 74:07:3800007</t>
  </si>
  <si>
    <t>454139, Челябинская обл, г. Челябинск, ул. Сухомесовская, дом № 8</t>
  </si>
  <si>
    <t>0, Челябинская обл, Российская Федерация, Челябинская область, Аргаяшский район, д. Марксист, ул. Северная, примерно 70 метров на северо-запад от д.1</t>
  </si>
  <si>
    <t>454000, Челябинская обл, г. Челябинск, Калининский район, ул.Механическая, гаражно-строительный кооператив "Сплав", участок 1, гараж №430</t>
  </si>
  <si>
    <t>454000, Челябинская обл, город Челябинск, ул. Топазовая, дом 19</t>
  </si>
  <si>
    <t>454000, Челябинская обл, Челябинская область, г. Копейск, р.п. Старокамышинск, садовое товарищество "Шахтер", участок № 711</t>
  </si>
  <si>
    <t>0, Челябинская обл, Российская Федерация, Челябинская область, Сосновский муниципальный район, Краснопольское сельское поселение, деревня Ключи, улица Российская, земельный участок 3</t>
  </si>
  <si>
    <t>456305, Челябинская обл, г. Миасс, ул. Станочная, дом № 64</t>
  </si>
  <si>
    <t>0, Челябинская обл, Челябинская обл.,Сосновский р-н, д. Осиновка по гп ЗАО СПФ СИЖ</t>
  </si>
  <si>
    <t>454074, Челябинская обл, г. Челябинск, ул. Механическая, дом № 47</t>
  </si>
  <si>
    <t>456870, Челябинская обл, городской округ Кыштымский, город Кыштым, улица Малышева, земельный участок 5</t>
  </si>
  <si>
    <t>0, Челябинская обл, Верхнеуральский район,п.Полосинский,ул.Колхозная,д.11</t>
  </si>
  <si>
    <t>Челябинская обл, Ашинский р-н, г. Аша, ГСК "Горка", бокс №164</t>
  </si>
  <si>
    <t>456518, Челябинская обл, р-н Сосновский, д. Касарги, участок № 40</t>
  </si>
  <si>
    <t>0, Челябинская обл, Россия, Челябинская обл., Сосновский район, с. Кременкуль, ул. Уральская, д. 35 А</t>
  </si>
  <si>
    <t>0, Челябинская обл, Российская Федерация, Челябинская область, муниципальный район Сосновский, сельское поселение Архангельское, село Архангельское, улица Зеленая, земельный участок 10</t>
  </si>
  <si>
    <t>456701, Челябинская обл, Кунашакский р-н, с. Сары, ул. Геологоразведочная, дом № 23</t>
  </si>
  <si>
    <t>0, Челябинская обл, в 80 метрах на юго - запад от ориентира по адресу: Челябинская область, Карталинский район, поселок Краснотал, улица Школьная, 22. Кадастровый квартал 74:08:0601001</t>
  </si>
  <si>
    <t>456510, Челябинская обл, Сосновский район, примерно в 700 м на северо-восток п. Прудный</t>
  </si>
  <si>
    <t>0, Челябинская обл, Агаповский район, село Агаповка, Береговой микрорайон, участок 66</t>
  </si>
  <si>
    <t>454000, Челябинская обл, Российская Федерация, Челябинская область, город Челябинск, территория ГСК Северный, стр. №13/06</t>
  </si>
  <si>
    <t>456530, Челябинская обл, Сосновский р-н, д. Заварухино, ул. Береговая, дом № 22</t>
  </si>
  <si>
    <t>0, Челябинская обл, Челябинская область, р-н Еткульский, д Печенкино, ул Набережная, д 72а</t>
  </si>
  <si>
    <t>456110, Челябинская обл, Катав-Ивановский р-н, с. Карауловка, ул. Революционная, дом № 24А</t>
  </si>
  <si>
    <t>456228, Челябинская обл, г. Златоуст, ул. 4-я Демидовская, дом № 6</t>
  </si>
  <si>
    <t>0, Челябинская обл, Красноармейский район, Село Миасское, улица Золотая, дом 9</t>
  </si>
  <si>
    <t>0, Челябинская обл, Челябинская область, р-н Аргаяшский, с Аргаяш, ул Победы, д 15</t>
  </si>
  <si>
    <t>Челябинская обл, Сосновский р-н, с. Долгодеревенское, расположенный в 41м на юг от земельного участка по адресу Челябинская область, Сосновский муниципальный район, Долгодеревенское сельское поселение,  деревня Прохорово, улица Степная, земельный участок 2А .Кадастровый квартал 74:19:0304005</t>
  </si>
  <si>
    <t>456894, Челябинская обл, Аргаяшский р-н, с. Кулуево, ул. Березовая, дом № 1А</t>
  </si>
  <si>
    <t>0, Челябинская обл, Кизильский район, в 684 м. на юго-запад от с. Кизильское, ул. им. С.К. Полищука, д. 15</t>
  </si>
  <si>
    <t>Челябинская обл, Брединский район, с. Синий Шихан, ул. Центральная</t>
  </si>
  <si>
    <t>0, Челябинская обл, г. Верхний Уфалей, ул. Ленина, дом 236, ряд 4, место 12</t>
  </si>
  <si>
    <t>Челябинская обл, Брединский район, п. Павловский, ул. Южная</t>
  </si>
  <si>
    <t>456671, Челябинская обл, Красноармейский муниципальный район, Озерное сельское поселение, поселок Петровский, улица Придорожная, дом 15</t>
  </si>
  <si>
    <t>456525, Челябинская обл, Сосновский р-н, СНТ. Курчатовец тер., ул. 82-ой квартал, участок 1/1</t>
  </si>
  <si>
    <t>Челябинская обл, Брединский район, п. Павловский, ул. Новая, ул. Строительная</t>
  </si>
  <si>
    <t>0, Челябинская обл, Российская Федерация, Челябинская область, Сосновский р-н, д Малиновка, тер жилая застройка Полет, ул Сонечная, уч 129</t>
  </si>
  <si>
    <t>Челябинская обл, Чебаркульский р-н, д. Верхние Караси, на юго-запад 1,5 км от п. Кумысный на северо-запад 4,8 км, участок 39</t>
  </si>
  <si>
    <t>Челябинская обл, Брединский район, п. Павловский, ул. Привокзальная, ул. Кооперативная, ул. Целинная, ул. Октябрьская</t>
  </si>
  <si>
    <t>456510, Челябинская обл, Сосновский р-н, д Малиновка, тер жилая застройка Полет, ул Сонечная, уч 129</t>
  </si>
  <si>
    <t>0, Челябинская обл, Брединский район, п. Восточный, ул. Центральная, ул. Школьная, ул. Молодежная</t>
  </si>
  <si>
    <t>0, Челябинская обл, Российская Федерация, Челябинская область, муниципальный район Аргаяшский, сельское поселение Кулуевское, село Кулуево, улица Чапаева, земельный участок 14</t>
  </si>
  <si>
    <t>0, Челябинская обл, Челябинская обл, Красноармейский р-н, примерно 1,2 км на юг от п Камышинка и 2,1 км на юго-запад от п Луговой</t>
  </si>
  <si>
    <t>0, Челябинская обл, Челябинская область, р-н Сосновский, п. Саккулово, участок № 3-64</t>
  </si>
  <si>
    <t>454000, Челябинская обл, Челябинская обл, г Челябинск, проезд Большой Западный, д 13, гаражно-строительный кооператив "Северный", бокс 21-4</t>
  </si>
  <si>
    <t>457145, Челябинская обл, Троицкий р-н, п. Ясные Поляны, ул. Строителей, дом № 5Б</t>
  </si>
  <si>
    <t>Челябинская обл, Увельский район, деревня Водопойка, улица Черемухина А.А., дом 3</t>
  </si>
  <si>
    <t>0, Челябинская обл, Уйский муниципальный район, д. Верхнеусцелемово, ул. 40 лет Победы в 30 м. на юго-запад от д. № 20, кадастровый квартал: 74:22:3801001</t>
  </si>
  <si>
    <t>0, Челябинская обл, Российская Федерация, Челябинская область, Сосновский р-н, северо-восточнее п Новый Кременкуль</t>
  </si>
  <si>
    <t>0, Челябинская обл, Челябинская область, муниципальный район Сосновский, сельское поселение Мирненское, поселок Мирный</t>
  </si>
  <si>
    <t>456000, Челябинская обл, Сосновский р-он, 680 м на юго-запад от п.Рощино, гараж №184</t>
  </si>
  <si>
    <t>0, Челябинская обл, Челябинская обл, р-н Сосновский, д Мамаева, восточный микрорайон участок № 28</t>
  </si>
  <si>
    <t>0, Челябинская обл, примерно в 20 метрах на северо-восток от ориентира. Почтовый адрес ориентира: Челябинская область, р-н. Уйский, д. Магадеево, ул. Центральная, д.20, кадастровый квартал: 74:22:5001001</t>
  </si>
  <si>
    <t>0, Челябинская обл, Российская Федерация Челябинская область, муниципальный район Каслинский, сельское поселение Багарякское, село Багаряк, улица Карла Маркса, земельный участок 77</t>
  </si>
  <si>
    <t>0, Челябинская обл, 457020 г.Пласт, ул.Суворова, земельный участок, 2А</t>
  </si>
  <si>
    <t>0, Челябинская обл, Российская Федерация, Челябинская область, Сосновский муниципальный район, сельское поселение Краснопольское, деревня Ключи, улица Широкая, земельный участок 5</t>
  </si>
  <si>
    <t>0, Челябинская обл, Челябинская область, р-н Сосновский, д.Малиновка, мкр Лесной остров</t>
  </si>
  <si>
    <t>0, Челябинская обл, Красноармейский район, с.Миасское, ул.Ленина, д.33 кв.2</t>
  </si>
  <si>
    <t>0, Челябинская обл, Красноармейский р-н, примерно 1,2 км на юг от п. Камышинка и 2,1 км на юго-запад от п. Луговой</t>
  </si>
  <si>
    <t>456323, Челябинская обл, г. Миасс, ул. Ленина, дом № 82</t>
  </si>
  <si>
    <t>0, Челябинская обл, Городской округ Копейский, село Калачево, переулок 1-й Молодежный, земельный участок6.</t>
  </si>
  <si>
    <t>454000, Челябинская обл, Челябинская обл, г Копейск, пер Доватора,2</t>
  </si>
  <si>
    <t>0, Челябинская обл, Сосновский р-н, п. Прудный, ул. Красная Горка</t>
  </si>
  <si>
    <t>456306, Челябинская обл, г. Миасс, ул. Мамина-Сибиряка, дом № 2</t>
  </si>
  <si>
    <t>0, Челябинская обл, Челябинская область, р-н Сосновский, д. Малиновка, микрорайон Лесной остров</t>
  </si>
  <si>
    <t>454018, Челябинская обл, г. Челябинск, ул. Кислицина, дом № 73</t>
  </si>
  <si>
    <t>0, Челябинская обл, г. Верхний Уфалей ул. Свободы 4а,ряд 5а,место 8 74:27:0101016:877</t>
  </si>
  <si>
    <t>0, Челябинская обл, Челябинская область, Сосновский р-н, д. Ключи, участок б/н</t>
  </si>
  <si>
    <t>454000, Челябинская обл, Челябинская область г. Копейск , рп Бажово, СНТ Мебельщик, участок 500</t>
  </si>
  <si>
    <t>0, Челябинская обл, Еткульский муниципальный район, Белоусовское сельское поселение, д. Копытово, ул. Мира, в 24 м. на юго- восток от д. № 19. Кадастровый квартал 74:07:4400002</t>
  </si>
  <si>
    <t>456200, Челябинская обл, г. Златоуст, ул. им. В.И.Ленина, дом № 200</t>
  </si>
  <si>
    <t>0, Челябинская обл, ДЕРЕВНЯ КРУГЛОЕ, УЛИЦА ПЕЧЕРСКАЯ, ДОМ 33</t>
  </si>
  <si>
    <t>0, Челябинская обл, Челябинская обл, р-н Сосновский, д Заварухино, ул Береговая, участок № 8</t>
  </si>
  <si>
    <t>454000, Челябинская обл, г. Челябинск, ул. Коммуны</t>
  </si>
  <si>
    <t>0, Челябинская обл, Челябинская обл. Саткинский р-он. п. Большая Запань, ул. Пушкина 4а</t>
  </si>
  <si>
    <t>0, Челябинская обл, Кунашакский район, Урукульское сельское поселение, деревня Ямантаева в кадастровом квартале 74:13:0309001</t>
  </si>
  <si>
    <t>0, Челябинская обл, Сосновский район, д.Киржакуль, ул.Молодежная, д.24</t>
  </si>
  <si>
    <t>456518, Челябинская обл, Сосновский р-н, д. Касарги, улица 1 Мая, земельный участок 50</t>
  </si>
  <si>
    <t>0, Челябинская обл, 456890, Российская Федерация, Челябинская область, Аргаяшский район, Увильды посёлок</t>
  </si>
  <si>
    <t>0, Челябинская обл, Российская Федерация, Челябинская область, муниципальный район Сосновский, сельское поселение Долгодеревенское, улица Солнечная, участок б/н</t>
  </si>
  <si>
    <t>0, Челябинская обл, Челябинская область, Сосновский район,посёлок солнечный</t>
  </si>
  <si>
    <t>456580, Челябинская обл, Еманжелинский р-н, г. Еманжелинск, ул. Шахтера, дом № 17, помещение 2</t>
  </si>
  <si>
    <t>Российская Федерация, Челябинская область, муниципальный район Красноармейский, сельское поселение Луговское, поселок Луговой, улица Советская, земельный участок 8А</t>
  </si>
  <si>
    <t>0, Челябинская обл, Расположенный в 1,6 м на восток от земельного участка по адресу Челябинская область, Чебаркульский муниципальный район, Шахматовское сельское поселение, д Шахматово, ул Новая, 1 Б</t>
  </si>
  <si>
    <t>0, Челябинская обл, Кунашакский район, Халитовское сельское поселение, деревня Баракова в кадастровом квартале 74:13:0418001</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</si>
  <si>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t>
  </si>
  <si>
    <t>0, Челябинская обл, город Златоуст, с правой стороны объездной дороги ул. Ленина-Северо-Западный район, напротив кладбища "Уреньга"</t>
  </si>
  <si>
    <t>Челябинская обл, г. Усть-Катав, ул. Родниковая, дом № 6а</t>
  </si>
  <si>
    <t>0, Челябинская обл, Челябинская область, Красноармейский район, СНТ "Университетское", улица Проезд 1-й, земельный участок №6</t>
  </si>
  <si>
    <t>456671, Челябинская обл, Красноармейский р-н, д. Круглое, ул. Юбилейная, дом № 24</t>
  </si>
  <si>
    <t>454000, Челябинская обл, Челябинская область, г Челябинск, Советский р-н, п Смолино, ул Восход, участок 43(стр)</t>
  </si>
  <si>
    <t>0, Челябинская обл, Сосновский р-н, д. Моховички, ул. Героя Советского Союза Маресьева</t>
  </si>
  <si>
    <t>0, Челябинская обл, Брединский р-н, п. Андреевский, ул. Заречная</t>
  </si>
  <si>
    <t>456560, Челябинская обл, муниципальный район Еткульский, сельское поселение Еткульское, село Еткуль, улица Пионерская, земельный участок 16А</t>
  </si>
  <si>
    <t>0, Челябинская обл, Сосновский р-н, п Красное Поле, ул Круговая, д 1</t>
  </si>
  <si>
    <t>Челябинская обл, Местоположение установлено относительно ориентира.Участок находится примерно в 90 м. по направлению на запад от ориентира.Почтовый адрес ориентира: Кизильский р-н, ул.Магистральная, д.16</t>
  </si>
  <si>
    <t>Челябинская обл, Брединский р-н, п. Андреевский, ул. Садиковая</t>
  </si>
  <si>
    <t>0, Челябинская обл, Верхнеуральский район, п. Шеметовский, по ул. Сельской, в 51 м от дома №5</t>
  </si>
  <si>
    <t>0, Челябинская обл, город Верхний Уфалей, Территория Ленина 234, Улица 0-й ряд, место № 15</t>
  </si>
  <si>
    <t>456888, Челябинская обл, Аргаяшский р-н, д. Бажикаева, ул. Школьная, дом № 42</t>
  </si>
  <si>
    <t>454000, Челябинская обл, г. Копейск рп. Бажова СНТ "Мебельщик" участок 203</t>
  </si>
  <si>
    <t>0, Челябинская обл, Кунашакский район, Саринское сельское поселение, деревня Аминева в кадастровом квартале 74:13:0704001</t>
  </si>
  <si>
    <t>0, Челябинская обл, Российская Федерация, Челябинская обл, Сосновский р-н,  д. Шигаево, ул. 1 Мая, д. 6</t>
  </si>
  <si>
    <t>456870, Челябинская обл, г. Кыштым, ул. Соц.Штурма, дом № 10</t>
  </si>
  <si>
    <t>457006, Челябинская обл, Увельский р-н, с. Кичигино, ул. Школьная, дом № 1</t>
  </si>
  <si>
    <t>0, Челябинская обл, Красноармейский район, с. Миасское, ул. Родниковская, 4-а</t>
  </si>
  <si>
    <t>0, Челябинская обл, Кунашакский район, Куяшское сельское поселение, деревня Ибрагимова, в кадастровом квартале 74:13:0215001</t>
  </si>
  <si>
    <t>Челябинская обл, Катав-Ивановский р-н, с. Тюлюк, ул. Молодежная, участок № 8</t>
  </si>
  <si>
    <t>456492, Челябинская обл, Уйский р-н, с. Ларино, пер. Парковый, дом № 6</t>
  </si>
  <si>
    <t>456303, Челябинская обл, г. Миасс, ул. Сосновая, дом № 1к</t>
  </si>
  <si>
    <t>Челябинская обл, Саткинский р-н, г. Сатка, ГПК Огонёк, ряд 11, гараж №386</t>
  </si>
  <si>
    <t>0, Челябинская обл, муниципальный район Чесменский, сельское поселение Новоукраинское, поселок Клубовка, улица Окружная, примерно в 90 метрах на запад от ориентира. Почтовый адрес ориентира: Российская Федерация, Челябинская область, муниципальный район Чесменский, сельское поселение Новоукраинское, поселок Клубовка, улица Окружная, земельный участок 64Б, в кадастровом квартале 74:24:0308001</t>
  </si>
  <si>
    <t>0, Челябинская обл, Еткульский муниципальный район, Печенкинское сельское поселение, д. Потапово, ул. Набережная, в 38 м западнее от дома № 22, кадастровый квартал 74:07:4200006</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</si>
  <si>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Тобольская, земельный участок 22.</t>
  </si>
  <si>
    <t>0, Челябинская обл, Аргаяшский район, Байрамryловское сельское поселение, д. Мавлютова, ул. Мостовая, в 25 м на северо-восток от д. № 14, в кадастровом квартале: 74:02:0404002</t>
  </si>
  <si>
    <t>0, Челябинская обл, обл Челябинская, р-н Кунашакский, д Баракова, ул Центральная, дом 46</t>
  </si>
  <si>
    <t>454000, Челябинская обл, Российская Федерация, Челябинская область, город Челябинск, улица Индивидуальная 2-я, участок 52Д</t>
  </si>
  <si>
    <t>0, Челябинская обл, Челябинская область, р-н Сосновский, д Ключи, участок по генплану №269</t>
  </si>
  <si>
    <t>454000, Челябинская обл, Челябинская область, Копейск город, Старопоселковая улица, дом 2Б</t>
  </si>
  <si>
    <t>Челябинская обл, Саткинский р-н, рп. Межевой, ул. Береговая, дом № 21</t>
  </si>
  <si>
    <t>0, Челябинская обл, Российская Федерация, Челябинская область, муниципальный район Аргаяшский, сельское поселение Байрамгуловское, село Байрамгулово, улица Тузова, земельный участок 23А</t>
  </si>
  <si>
    <t>0, Челябинская обл, Российская Федерация, Челябинская область, р-н. Еманжелинский, г. Еманжелинск, п. Борисовка, ул. Лесная, д. 6</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</si>
  <si>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2,27 км, по  направлению на юго-запад от ориентира. Почтовый  адрес ориентира: Челябинская область, р-н Сосновский, д. Ключи, участок по генплану №812</t>
  </si>
  <si>
    <t>454036, Челябинская обл, г. Челябинск, ул. Индивидуальная 2-я, дом № 42И</t>
  </si>
  <si>
    <t>456409, Челябинская обл, Чебаркульский р-н, с. Непряхино, ул. Красноармейская, дом № 26</t>
  </si>
  <si>
    <t>454902, Челябинская обл, г. Челябинск, ул. Степная (Шершни), дом № 32</t>
  </si>
  <si>
    <t>456394, Челябинская обл, г. Миасс, п. Новотагилка, ул. Кушнова, дом № 150</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</si>
  <si>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п. Западный, ул. Центральная-1</t>
  </si>
  <si>
    <t>456043, Челябинская обл, г. Усть-Катав, ул. Суворова, дом № 2А</t>
  </si>
  <si>
    <t>456883, Челябинская обл, муниципальный район Аргаяшский, сельское поселение Дербишевское, территория ДСПК Ветераны спорта, улица Западная, земельный участок 2</t>
  </si>
  <si>
    <t>Челябинская обл, Чебаркульский р-н, с. Непряхино, ул. Луговая, участок № 3, кадастровый №74 23 0203011 99</t>
  </si>
  <si>
    <t>0, Челябинская обл, Челябинская область, Красноармейский район, в 1,2 км северо-восточнее восточной окраины</t>
  </si>
  <si>
    <t>Челябинская обл, Кусинский р-н, садоводческое некоммерческое товарищество "Машиностроитель", уч №316а</t>
  </si>
  <si>
    <t>456510, Челябинская обл, н Сосновский, примерно 4,6км на юго-восток от п. Медиак и 5,3 км на юг от п. Мирный</t>
  </si>
  <si>
    <t>456870, Челябинская обл, г. Кыштым, ул. Чкалова, дом № 12</t>
  </si>
  <si>
    <t>456671, Челябинская обл, Красноармейский р-н, муниципальный район Красноармейский, сельское поселение Баландинское, деревня Круглое, улица Богатырская, дом 1</t>
  </si>
  <si>
    <t>456510, Челябинская обл, Сосновский р-н, п. Красное Поле, ул. Природная, д. 29</t>
  </si>
  <si>
    <t>Челябинская обл, Кизильский район, п. Мусино, в 65 на юго-восток от ул. Первомайская, д. 5</t>
  </si>
  <si>
    <t>457101, Челябинская обл, г. Троицк, ул. Краснопартизанская, дом № 65</t>
  </si>
  <si>
    <t>456502, Челябинская обл, Сосновский район, пю Полевой, участок №27, по генплану</t>
  </si>
  <si>
    <t>456500, Челябинская обл, р-н Сосновский, п Северный, юго-западный микрорайон участок №1</t>
  </si>
  <si>
    <t>0, Челябинская обл, Челябинская область, р-н Красноармейский, с. Миасское, ул. Родниковская, №50-у</t>
  </si>
  <si>
    <t>Челябинская обл, Чебаркульский р-н, д. Малково, ул. Северная, дом № 39</t>
  </si>
  <si>
    <t>456438, Челябинская обл, Чебаркульский р-н, д. Верхние Караси, ул. Колхозная, дом № 17</t>
  </si>
  <si>
    <t>0, Челябинская обл, Челябинская область, р-н Еткульский, с. Каратабан, ул Октябрьская, д. 30А</t>
  </si>
  <si>
    <t>0, Челябинская обл, р-н Кунашакский, д.Усманова, ул.Школьная, дом №3</t>
  </si>
  <si>
    <t>0, Челябинская обл, Россия, Челябинская обл., Аргаяшский район, д. Большая Усманова, ул. Речная, д. 5</t>
  </si>
  <si>
    <t>0, Челябинская обл, Российская Федерация, Челябинская область Еткульский муниципальный район, Еткульское сельское поселение, село Еткуль, улица Комсомольская, земельный участок 21В</t>
  </si>
  <si>
    <t>456568, Челябинская обл, Еткульский р-н, п. Белоносово, ул. Мира, дом № 14</t>
  </si>
  <si>
    <t>0, Челябинская обл, г. Верхнеуральск, ул. Карла Либкнехта д. 21Б/3</t>
  </si>
  <si>
    <t>Челябинская обл, Верхнеуральский район, п. Бабарыкинский, ул. Механизаторов, 21</t>
  </si>
  <si>
    <t>0, Челябинская обл, 457020 Пластовский р-н, г.Пласт, пер.  Нарымовский, д.9</t>
  </si>
  <si>
    <t>0, Челябинская обл, Область Челябинская, Район Красноармейский, Поселок Баландино, железнодорожная станция, Улица Труда, дом 6</t>
  </si>
  <si>
    <t>456442, Челябинская обл, г. Чебаркуль, ул. Станционная, дом № 50</t>
  </si>
  <si>
    <t>0, Челябинская обл, Российская Федерация, Челябинская область, городской округ Троицкий, город Троицк, улица им. Я.Д. Насонкина, земельный участок 17</t>
  </si>
  <si>
    <t>456574, Челябинская обл, Еткульский р-н, с. Еманжелинка, ул. Заречная, дом № 26</t>
  </si>
  <si>
    <t>456520, Челябинская обл, Сосновский р-н, д. Полетаево II-е, ул. Советская, дом № 39</t>
  </si>
  <si>
    <t>Челябинская обл, г. Миасс, ул. Торфянская</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</si>
  <si>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Славянская, 12А</t>
  </si>
  <si>
    <t>0, Челябинская обл, 456660, Челябинская обл, Красноармейский р-н, село Миасское, ул Рябиновая 62</t>
  </si>
  <si>
    <t>0, Челябинская обл, Челябинская область, Красноармейский р-н, п. Петровский, ул. Олимпийская 25</t>
  </si>
  <si>
    <t>456918, Челябинская обл, Саткинский р-н, г. Сатка, ул. 1-я Речная, дом № 23</t>
  </si>
  <si>
    <t>Челябинская обл, в 65 метрах на юго-восток от ориентира - жилой дом по адресу: Челябинская обл., Карталинский р-н, п.Красный Яр, ул. Северная, 41.</t>
  </si>
  <si>
    <t>0, Челябинская обл, Российская Федерация, Челябинская область, Еманжелинский район, г. Еманжелинск, ул. Заозерная, земельный участок 1А</t>
  </si>
  <si>
    <t>456701, Челябинская обл, Кунашакский р-н, с. Сары, ул. Ленина, дом № 38</t>
  </si>
  <si>
    <t>0, Челябинская обл, 457020 Пластовский муниципальный район, городское поселение Пластовское, город Пласт, улица Спартака, земельный участок 62</t>
  </si>
  <si>
    <t>Челябинская обл, г. Златоуст, с. Куваши, ул. Комсомольская, дом № 14</t>
  </si>
  <si>
    <t>456738, Челябинская обл, Кунашакский р-н, д. Сулейманово</t>
  </si>
  <si>
    <t>457100, Челябинская обл, г. Троицк, ул. Артельная, дом № 56</t>
  </si>
  <si>
    <t>456660, Челябинская обл, р-н Красноармейский, в 1200м по направлению на северо-восток от с. Черкасово.</t>
  </si>
  <si>
    <t>456006, Челябинская обл, Ашинский р-н, п. Новозаречный, ул. Набережная, дом № 2</t>
  </si>
  <si>
    <t>454000, Челябинская обл, г. Челябинск, ул. Заманиха, участок 82а (стр.)</t>
  </si>
  <si>
    <t>0, Челябинская обл, городской округ Троицкий, город Троицк, улица Чесменская, земельный участок 18А</t>
  </si>
  <si>
    <t>454000, Челябинская обл, г Челябинск, район Ленинский, ул Латвийская, д 41</t>
  </si>
  <si>
    <t>0, Челябинская обл, Челябинская обл, Тюбук-Кыштым,39-40км.</t>
  </si>
  <si>
    <t>0, Челябинская обл, Челябинская область, р-н Красноармейский, п. Петровский, ул. Центральная, № 11</t>
  </si>
  <si>
    <t>0, Челябинская обл, Челябинская область Увельский район деревня Марково</t>
  </si>
  <si>
    <t>454010, Челябинская обл, г. Челябинск, ул. Бобруйская, дом № 11</t>
  </si>
  <si>
    <t>454000, Челябинская обл, Российская Федерация, Челябинская область, городской округ Копейский,город Копейск,улица Энгельса,97</t>
  </si>
  <si>
    <t>0, Челябинская обл, Челябинская обл, Шершни-Северный-п. Западный, 1-2км.</t>
  </si>
  <si>
    <t>Челябинская обл, г. Миасс, п. Новотагилка, северо-восточнее участка №70</t>
  </si>
  <si>
    <t>0, Челябинская обл, Челябинская область, р-н Еткульский, д Журавлево, ул Набережная, 49 А</t>
  </si>
  <si>
    <t>Челябинская обл, Саткинский р-н, г. Сатка, п. Нижняя Сатка, СНТ Строитель-3, ул.Сосновая, уч.13</t>
  </si>
  <si>
    <t>456541, Челябинская обл, Коркинский р-н, рп. Первомайский, ул. Спортивная, строительный №3Б</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</si>
  <si>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Колосок, земельный участок 144</t>
  </si>
  <si>
    <t>0, Челябинская обл, р-н Кунашакский, с.Сары, ул.Озерная, д б/н</t>
  </si>
  <si>
    <t>0, Челябинская обл, Челябинская область, Аргаяшский район, д Байгазина</t>
  </si>
  <si>
    <t>Челябинская обл, г. Миасс, коллективный сад Дачный, земельный участок 351</t>
  </si>
  <si>
    <t>454000, Челябинская обл, Российская Федерация, Челябинская область, г. Копейск</t>
  </si>
  <si>
    <t>457242, Челябинская обл, Чесменский р-н, п. Клубовка, ул. Окружная, дом № 57</t>
  </si>
  <si>
    <t>Челябинская обл, Ашинский р-н, г. Сим, ул. 8 Марта, участок № 82, Город Сим, ул 8 марта, участок 82</t>
  </si>
  <si>
    <t>0, Челябинская обл, р-н Увельский, п. Увельский, ул. Мельничная, д. 13-Г</t>
  </si>
  <si>
    <t>454000, Челябинская обл, Российская Федерация, Челябинская область, Сосновский р-н, примерно в 3,13 км по направлению на юго-запад от ориентира центр д. Ключи</t>
  </si>
  <si>
    <t>456502, Челябинская обл, Сосновский р-н, с. Большие Харлуши, ул. Заречная, дом № 13</t>
  </si>
  <si>
    <t>0, Челябинская обл, р-н Еткульский, с. Еткуль, ул. Солнечная, д.3</t>
  </si>
  <si>
    <t>456662, Челябинская обл, Красноармейский р-н, п. Березово, ул. Восточная, дом № 2-б</t>
  </si>
  <si>
    <t>Челябинская обл, г. Миасс, ул. Вокзальная, дом № 80-82</t>
  </si>
  <si>
    <t>0, Челябинская обл, р-н Кунашакский, д.Карагайкуль, ул.С.Юлаева, д.31</t>
  </si>
  <si>
    <t>456700, Челябинская обл, Кунашакский р-н, с. Усть-Багаряк, ул. Пролетарская, дом № 7</t>
  </si>
  <si>
    <t>0, Челябинская обл, Челябинская область, Аргаяшский район, п. Кировский, пер. Школьный, д. 10</t>
  </si>
  <si>
    <t>456841, Челябинская обл, Местоположение установлено относительно ориентира, расположенного за пределами участка. Местоположение установлено относительно ориентира, расположенного в границах участка. Почтовый адрес ориентира: Челябинская обл., р-н Каслинский, с Воскресенское, ул Молодежная, 10</t>
  </si>
  <si>
    <t>454000, Челябинская обл, Российская Федерация, Челябинская область, Челябинский городской округ, внутригородской район Центральный, поселок Мелькомбинат 2 участок 3, земельный участок 31</t>
  </si>
  <si>
    <t>Челябинская обл, Саткинский р-н, рп. Сулея, ул. Октябрьская, участок № 1Б</t>
  </si>
  <si>
    <t>456581, Челябинская обл, Еманжелинский р-н, г. Еманжелинск, ул. Пролетарская, дом № 20</t>
  </si>
  <si>
    <t>0, Челябинская обл, Челябинская область, р-н Еткульский, п. Бектыш, ул. Комсомольская, д. 76</t>
  </si>
  <si>
    <t>457615, Челябинская обл, Кизильский р-н, п. Сыртинский, ул. Спортивная, дом № 16, квартира 1</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</si>
  <si>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2,47 км, по направлению на юго-запад от ориентира. Почтовый адрес ориентира: Челябинская область, р-н Сосновский, д Ключи, участок по генплану №539</t>
  </si>
  <si>
    <t>0, Челябинская обл, Российская Федерация, Челябинская обл., Сосновский р-н, д. Моховички, Кадастровый номер: 74:19:0901001:750</t>
  </si>
  <si>
    <t>456106, Челябинская обл, Катав-Ивановский р-н, с. Бедярыш, ул. Центральная, дом № 56</t>
  </si>
  <si>
    <t>456512, Челябинская обл, муниципальный район Сосновский, сельское поселение Краснопольское, поселок Красное Поле, улица Малая Полянка, дом 17</t>
  </si>
  <si>
    <t>454036, Челябинская обл, г. Челябинск, ул. Индивидуальная, дом № 45</t>
  </si>
  <si>
    <t>Челябинская обл, Кусинский р-н, п. Октябрьский, ул. Центральная, в 28 метрах от дома № 8</t>
  </si>
  <si>
    <t>0, Челябинская обл, 457034 Пластовский район, с.Борисовка, ул.Центральная, д.18</t>
  </si>
  <si>
    <t>454138, Челябинская обл, г. Челябинск, ул. Софийская 1-я, дом № 1</t>
  </si>
  <si>
    <t>0, Челябинская обл, Красноармейский район, деревня Сафоново, в 12 м севернее здания № 9 по ул. Мира, кадастровый квартал 74:12:1005002</t>
  </si>
  <si>
    <t>0, Челябинская обл, Уйский муниципальный район, п. Глазуновка, ул. Труда, в 42 м на север от д. № 27, кадастровый квартал: 74:22:3301001</t>
  </si>
  <si>
    <t>456888, Челябинская обл, Аргаяшский р-н, п. Кировский, ул. Солнечная, дом № 11</t>
  </si>
  <si>
    <t>457677, Челябинская обл, Верхнеуральский р-н, рп. Межозерный, ул. Труда, дом № 36</t>
  </si>
  <si>
    <t>456015, Челябинская обл, Ашинский р-н, г. Аша, ул. Войкова, дом № 61</t>
  </si>
  <si>
    <t>0, Челябинская обл, Челябинская, Аргаяшский район, пос. Ишалино, железнодорожная станция, ул. Северная</t>
  </si>
  <si>
    <t>0, Челябинская обл, Челябинская область Красноармейский район село Миасское ул Земляничная д. 11</t>
  </si>
  <si>
    <t>456488, Челябинская обл, Уйский р-н, д. Замотохина, ул. Центральная, дом № 6, помещение 3</t>
  </si>
  <si>
    <t>456200, Челябинская обл, г. Златоуст, ул. Нижне-Нагорная, дом № 70</t>
  </si>
  <si>
    <t>456670, Челябинская обл, Красноармейский р-н, п. Мирный, ул. Советская, дом № 1</t>
  </si>
  <si>
    <t>456940, Челябинская обл, Кусинский р-н, г. Куса, СНТ "Машиностроитель", дом 260</t>
  </si>
  <si>
    <t>0, Челябинская обл, Челябинская обл., г. Кыштым, в 40 м северо-восточнее жилого дома № 49 по ул. Челюскинцев</t>
  </si>
  <si>
    <t>0, Челябинская обл, Россия, Челябинская область, Красноармейский район, поселок Петровский, улица Парашютная, 8</t>
  </si>
  <si>
    <t>Челябинская обл, Саткинский р-н, г. Сатка, ул. 2-я Речная, дом № 11</t>
  </si>
  <si>
    <t>0, Челябинская обл, Челябинская область, р-н Красноармейский, д Круглое, ул Федора Конюхова, 22</t>
  </si>
  <si>
    <t>456843, Челябинская обл, Каслинский р-н, п. Воздвиженка, ул. Труда, дом № 69</t>
  </si>
  <si>
    <t>0, Челябинская обл, Ориентир: д.Ключи, Участок находится примерно в 1400м, по направлению на северо-восток от ориентира. Почтовый адрес ориентира: Челябинская область, р-н Сосновский, д. Ключи</t>
  </si>
  <si>
    <t>456730, Челябинская обл, Кунашакский р-н, с. Кунашак, ул. 8 Марта, дом № 77</t>
  </si>
  <si>
    <t>0, Челябинская обл, Челябинская обл. Сосновский район, п. Кисегаченский, участок 30</t>
  </si>
  <si>
    <t>Челябинская обл, Ашинский р-н, г. Аша, территория СНТ №7 "Березовая поляна"</t>
  </si>
  <si>
    <t>0, Челябинская обл, Область Челябинская, Район Красноармейский, Село Миасское, Территория сдт Мичуринец</t>
  </si>
  <si>
    <t>Челябинская обл, Чебаркульский р-н, тер. Теренкуль дп, ул.Березовая, д.9</t>
  </si>
  <si>
    <t>Челябинская обл, г. Златоуст, ул. Алуштинская, дом № 13</t>
  </si>
  <si>
    <t>454000, Челябинская обл, г. Копейск, ул. Полярная, 19</t>
  </si>
  <si>
    <t>0, Челябинская обл, Российская Федерация, Челябинская область, муниципальный район Сосновский, сельское поселение Алишевское, село Туктубаево, улица Набережная, земельный участок 129А</t>
  </si>
  <si>
    <t>0, Челябинская обл, Российская Федерация, Челябинская область, Сосновский район, Ориентир: п Прудный. Участок находится примерно в 600 м от ориентира по направлению на северо- восток. Почтовый адрес ориентира : Челябинская обл., Сосновский район, п. Прудный</t>
  </si>
  <si>
    <t>Челябинская обл, Чебаркульский р-н, д. Малково, ул. Куйбышева, напротив д.32 (на существующей  опоре светофорного объекта по координатам 54.933341, 60.353705)</t>
  </si>
  <si>
    <t>0, Челябинская обл, г.Миасс, с. Сыростан, ул.Школьная, западнее участка №67</t>
  </si>
  <si>
    <t>454018, Челябинская обл, г. Челябинск, ул. Сельскохозяйственная, дом № 17</t>
  </si>
  <si>
    <t>0, Челябинская обл, г. Снежинск, СНТ Лесной, проезд Каштановый, уч. 68. кадастровый номер 74:40:0106010:292</t>
  </si>
  <si>
    <t>457248, Челябинская обл, Чесменский р-н, п. Камышный, ул. Набережная, дом № 9</t>
  </si>
  <si>
    <t>Челябинская обл, Ашинский р-н, г. Аша, ГК "Советский", блок № 23, бокс № 735.</t>
  </si>
  <si>
    <t>Челябинская обл, г. Златоуст, ул. 2-я Демидовская, восточнее ГСПК "Теплотехник"</t>
  </si>
  <si>
    <t>0, Челябинская обл, Челябинская область, Сосновский район, п. Саккулово</t>
  </si>
  <si>
    <t>Челябинская обл, Кусинский р-н, с. Медведевка, ул. Нагорная, дом № 41</t>
  </si>
  <si>
    <t>Челябинская обл, Ашинский р-н, п. Ук, 56 метров на запад от дома 88 по улице Ленина</t>
  </si>
  <si>
    <t>454018, Челябинская обл, г. Челябинск, ул. Коммунальная, дом № 15</t>
  </si>
  <si>
    <t>0, Челябинская обл, Челябинская обл, р-н Красноармейский, п Черемушки, ул Придорожная, 19</t>
  </si>
  <si>
    <t>Челябинская обл, Кусинский р-н, г. Куса, ул. Суворова, 0км+020м справа в районе д.№ 2 (координаты проектируемой опоры  55.322527, 59.442389).</t>
  </si>
  <si>
    <t>Челябинская обл, 18 метров на юго-восток от здания по адресу: Город Карталы улица Гагарина 43</t>
  </si>
  <si>
    <t>Челябинская обл, Саткинский р-н, г. Сатка, ГПК "Ёлочка", гараж № 295</t>
  </si>
  <si>
    <t>456518, Челябинская обл, Сосновский муниципальный район, Краснопольское сельское поселение, деревня Ключи, улица Индивидуальная, земельный участок 10</t>
  </si>
  <si>
    <t>456516, Челябинская обл, муниципальный район Сосновский, сельское поселение Солнечное, поселок Нагорный, улица Южная, земельныйучасток 2</t>
  </si>
  <si>
    <t>0, Челябинская обл, Челябинская область, Красноармейский район, д Круглое, ул Васильковая, д 6</t>
  </si>
  <si>
    <t>0, Челябинская обл, Местоположение установлено относительно ориентира, расположенного в границах участка. Челябинская область Аргаяшский район п. Аргази, ул. Лазурная дом 6.</t>
  </si>
  <si>
    <t>0, Челябинская обл, Российская Федерация, Челябинская область, городской округ Челябинский, внутригородской район Ленинский, город Челябинск, улица Ладожская, земельный участок 6А</t>
  </si>
  <si>
    <t>457118, Челябинская обл, Троицкий р-н, п. Карабаново, ул. Молодежная, дом № 2</t>
  </si>
  <si>
    <t>456622, Челябинская обл, с. Калачево, поле № 4 севооборот №2, Заозерного отделения</t>
  </si>
  <si>
    <t>456518, Челябинская обл, Российская Федерация, Челябинская область, Сосновский муниципальный район, Краснопольское сельское поселение, деревня Ключи, улица Новоселов, земельный участок 28</t>
  </si>
  <si>
    <t>0, Челябинская обл, 457029 Пластовский муниципальный район, село Степное, улица 50 лет Октября, земельный участок 2ж</t>
  </si>
  <si>
    <t>Челябинская обл, Чебаркульский р-н, д. Верхние Караси, Улица Озерная (Теренкуль дп).д44</t>
  </si>
  <si>
    <t>456438, Челябинская обл, Чебаркульский р-н, д. Боровое, ул. Гагарина, дом № 18И/3</t>
  </si>
  <si>
    <t>454091, Челябинская обл, г. Челябинск, ул. Пушкина, дом № 57</t>
  </si>
  <si>
    <t>0, Челябинская обл, Местоположение установлено относительно ориентира, расположенного за пределами участка.Ориентир поселок.Участок находится примерно в 7700 м, по направлению на северо-запад от ориентира. Почтовый адрес ориентира: Челябинская область, р-н Красноармейский, п Луговой.</t>
  </si>
  <si>
    <t>Челябинская обл, р-н Брединский, п. Светлые Озера, 3 км. на север от поселка</t>
  </si>
  <si>
    <t>Челябинская обл, г. Миасс, с. Сыростан, прилегающий к участку №19 по переулку Атлянскому</t>
  </si>
  <si>
    <t>454000, Челябинская обл, г. Копейск, ул. Рубинштейна, 60</t>
  </si>
  <si>
    <t>457006, Челябинская обл, Увельский р-н, с. Кичигино, ул. Березовая, дом № 11</t>
  </si>
  <si>
    <t>456502, Челябинская обл, Челябинская обл, р-н Сосновский, д Мамаева, восточный микрорайон, участок №2.</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</si>
  <si>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Большая Куйсарина, ул. Ветеранов тыла, д. 34А.</t>
  </si>
  <si>
    <t>454000, Челябинская обл, г. Копейск , СНТ "Березка - 4", очередь 2 , квартал 5, земельный участок 625а</t>
  </si>
  <si>
    <t>0, Челябинская обл,  Город Магнитогорск, Улица Орловская, земельный участок 3а</t>
  </si>
  <si>
    <t>0, Челябинская обл, Нязепетровский район,Деревня Бозово,Улица центральная 33А</t>
  </si>
  <si>
    <t>0, Челябинская обл, Российская Федерация, Челябинская область, район Каслинский, п Кисегач, ул Мира, позиция 3</t>
  </si>
  <si>
    <t>0, Челябинская обл, Брединский район,  п. Калининский, ул. Ленина</t>
  </si>
  <si>
    <t>0, Челябинская обл, р-н. Варненский, с. Варна, ул. Пролетарская, д. 43</t>
  </si>
  <si>
    <t>0, Челябинская обл, Сосновский район, участок 38-24</t>
  </si>
  <si>
    <t>Челябинская обл, Местоположение установлено относительно ориентира, расположенного в границах участка. Ориентир населенный пункт. Почтовый адрес ориентира: р-н Уйский, п. Зерновой.</t>
  </si>
  <si>
    <t>456572, Челябинская обл, Еткульский муниципальный район, Каратабанское сельское поселение, село Каратабан, улица Набережная, земельный участок 4А/1</t>
  </si>
  <si>
    <t>Челябинская обл, Чебаркульский р-н, тер. дачный поселок "Непряхинское поместье"</t>
  </si>
  <si>
    <t>Челябинская обл,  Брединский район,под автодорогой Кизильское-Бреды-Мариинский-граница Казахстана, в том числе: обход поселка Калининский 3,9 километра; обход поселка Мариинский 1, 862 километра; обход поселка Бреды</t>
  </si>
  <si>
    <t>Челябинская обл, Брединский район,  п. Амурский, ул. Зеленая</t>
  </si>
  <si>
    <t>Челябинская обл, Челябинская область, р-н Верхнеуральский, п. Петропавловский, автодорога Верхнеуральск - Петропавловский - а/д Южноуральск - Магнитогорск</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</si>
  <si>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Дивная, земельный участок 24</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</si>
  <si>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Советский, ул. Восход</t>
  </si>
  <si>
    <t>0, Челябинская обл, Коркнский район, город Коркино, улица 30 лет ВЛКСМ, дом 8А</t>
  </si>
  <si>
    <t>0, Челябинская обл, Российская Федерация, Челябинская область, муниципальный район Сосновский, сельское поселение Солнечное, поселок Солнечный, улица Виноградная, земельный участок 15</t>
  </si>
  <si>
    <t>456880, Челябинская обл, муниципальный район Аргаяшский, сельское поселение Аргаяшское, село Аргаяш, улица Фрунзе, земельный участок 2А</t>
  </si>
  <si>
    <t>0, Челябинская обл, Город Магнитогорск, Улица Подольская, земельный участок 20а</t>
  </si>
  <si>
    <t>456419, Челябинская обл, Чебаркульский р-н, д. Боровое, ул. Спортивная, дом № 2</t>
  </si>
  <si>
    <t>0, Челябинская обл, Город Магнитогорск, Улица Подольская, земельный участок 20</t>
  </si>
  <si>
    <t>Челябинская обл, Чебаркульский р-н, д. Малково, ул. Совхозная, участок № 10/1</t>
  </si>
  <si>
    <t>Челябинская обл, Чебаркульский р-н, д. Малково, ул. Совхозная, участок № 12/3</t>
  </si>
  <si>
    <t>0, Челябинская обл, Челябинская область, муниципальный район Красноармейский, сельское поселение Баландинское, деревня Круглое, улица Тобольская, земельный участок 29.</t>
  </si>
  <si>
    <t>456010, Челябинская обл, Ашинский р-н, г. Аша, ул. Кирова, дом № 150</t>
  </si>
  <si>
    <t>Челябинская обл, г. Трехгорный, СНТ "Красногорец", участок 39</t>
  </si>
  <si>
    <t>454000, Челябинская обл, В 28 метрах на восток от дома № 63В по ул. Артиллерийской в Тракторозаводском районе города Челябинская</t>
  </si>
  <si>
    <t>Челябинская обл, Чебаркульский р-н, с. Непряхино, ул. Дачная, участок № 7В</t>
  </si>
  <si>
    <t>Челябинская обл, Чебаркульский р-н, д. Малково, ул. Совхозная, участок № 10/5</t>
  </si>
  <si>
    <t>0, Челябинская обл, Челябинская обл., Карталинский р-н, г. Карталы, ул.Ленина, д.6В, пом.2</t>
  </si>
  <si>
    <t>454048, Челябинская обл, г. Челябинск, ул. Щукина, дом № 3</t>
  </si>
  <si>
    <t>Челябинская обл, Чебаркульский р-н, д. Малково, ул. Совхозная, участок № 12/1</t>
  </si>
  <si>
    <t>0, Челябинская обл, Район Сосновский, с. Вознесенка, ул. Березовая роща, участок номер 18,20</t>
  </si>
  <si>
    <t>0, Челябинская обл, Челябинская область, Коркинский муниципальный округ, г. Коркино, ул. Цвиллинга, с северо-восточной стороны дома № 3 (ДК "Горняк")</t>
  </si>
  <si>
    <t>0, Челябинская обл, Российская Федерация, Челябинская область, Красноармейский муниципальный район, Озерное сельское поселение, поселок Петровский, улица Павла Никитина, земельный участок 13</t>
  </si>
  <si>
    <t>456531, Челябинская обл, Сосновский р-н, п. Саргазы, ул. Вишневая, дом № 8</t>
  </si>
  <si>
    <t>457400, Челябинская обл, Район Аргаяшский, АО Кузнецкое, поле 2  2-го кормового севоборота</t>
  </si>
  <si>
    <t>0, Челябинская обл, Российская Федерация, Челябинская область, Красноармейский муниципальный район, Баландинское сельское поселение, д Круглое, ул Черноморская, з/у 6</t>
  </si>
  <si>
    <t>0, Челябинская обл, Челябинская область, город Верхний Уфалей, территория Свободы, 4  Б, улица 2-й ряд, земельный участок 35</t>
  </si>
  <si>
    <t>456518, Челябинская обл, Сосновский р-н, д. Смольное, ул. Новая, дом № 10</t>
  </si>
  <si>
    <t>0, Челябинская обл, Российская Федерация, Челябинская область, Аргаяшский район, поселок Миасский, в 1 метре восточнее земельного участка с кадастровым номером 74:02:0412002:212</t>
  </si>
  <si>
    <t>456510, Челябинская обл, муниципальный район Сосновский, сельское поселение Мирненское, поселок Кисегачинский, улица Малиновая, земельный участок 1</t>
  </si>
  <si>
    <t>456924, Челябинская обл, Саткинский р-н, д. Верхний Айск, ул. Центральная, дом № 35, квартира 1</t>
  </si>
  <si>
    <t>0, Челябинская обл, Россия, Челябинская область, Красноармейский район, деревня Круглое, улица Васильковая, №23</t>
  </si>
  <si>
    <t>0, Челябинская обл, г. Еманжелинск, ул. Чкалова, д. 14, пом. Помещение № 2</t>
  </si>
  <si>
    <t>456491, Челябинская обл, Уйский р-н, с. Маслово, ул. Победы, дом № 13/2</t>
  </si>
  <si>
    <t>454015, Челябинская обл, г. Челябинск, ул. Ирбитская 1-я, дом № 30</t>
  </si>
  <si>
    <t>456510, Челябинская обл, Сосновский р-н, с. Долгодеревенское, северный микрорайон, уч 450</t>
  </si>
  <si>
    <t>0, Челябинская обл, Еткульский район, поселок Белоносово, улица Еткульская, участок 24</t>
  </si>
  <si>
    <t>456417, Челябинская обл, Чебаркульский р-н, д. Алтынташ, ул. Кутузова, дом № 68</t>
  </si>
  <si>
    <t>456510, Челябинская обл, муниципальный район Сосновский, сельское поселение Алишевское, поселок Трубный, улица Березовая, земельный участок 1А</t>
  </si>
  <si>
    <t>Челябинская обл, Саткинский р-н, г. Сатка, ГПК Огонек, ряд № 2 гараж №68</t>
  </si>
  <si>
    <t>456510, Челябинская обл, Сосновский р-н, с. Долгодеревенское</t>
  </si>
  <si>
    <t>0, Челябинская обл, Челябинская область, Район Аргаяшский, Поселок Кировский, Улица Сочинская, Дом 4</t>
  </si>
  <si>
    <t>456800, Челябинская обл, г. Верхний Уфалей, ул. Макарова, дом № 57 "А", ряд №18, место №5.</t>
  </si>
  <si>
    <t>Челябинская обл,  Агаповский муниципальный район, Наровчатское сельское поселение, поселок Харьковский, улица Луговая, земельный участок 18А</t>
  </si>
  <si>
    <t>0, Челябинская обл, г.Троицк, ул.им. Я.В. Аппельбаума, д.19</t>
  </si>
  <si>
    <t>454000, Челябинская обл, Челябинск, р-н Советский, жилой район Смолино, ул Восход (проектир.), участок № 39-а (стр.)</t>
  </si>
  <si>
    <t>456110, Челябинская обл, Катав-Ивановский р-н, г. Катав-Ивановск, ул. Свердловская, дом № 60</t>
  </si>
  <si>
    <t>Челябинская обл, Кусинский р-н, г. Куса, ул. Кедровая, дом № 2/1</t>
  </si>
  <si>
    <t>0, Челябинская обл, Сосновский район, деревня Ключевка, строительный участок№7</t>
  </si>
  <si>
    <t>0, Челябинская обл, Агаповский район, поселок Приморский, улица 8 марта, дом 11/1</t>
  </si>
  <si>
    <t>456910, Челябинская обл, Саткинский р-н, г. Сатка, ГСК Старт, ряд 11, гараж №1</t>
  </si>
  <si>
    <t>456510, Челябинская обл, муниципальный район Сосновский, сельское поселение Мирненское, деревня Касарги, переулок Озерный, земельный участок 7</t>
  </si>
  <si>
    <t>457024, Челябинская обл, Пластовский р-н, г. Пласт, ул. Ленина, дом № 46</t>
  </si>
  <si>
    <t>Челябинская обл, Российская Федерация, Челябинская область, городской округ Магнитогорский, город Магнитогорск, улица Любимая, земельный участок 21</t>
  </si>
  <si>
    <t>0, Челябинская обл, Еткульский р-н Еткульское участковое лесничество ОГУ "Шершневское лесничество кварта 51 выдела часть 10 часть 12</t>
  </si>
  <si>
    <t>454000, Челябинская обл, г. Челябинск, ул. Худякова, 10, строение 1</t>
  </si>
  <si>
    <t>Челябинская обл, Саткинский р-н, п. Чулковка, 96 метрах северо - западнее  четырехэтажного дома № 1 по ул. Береговая</t>
  </si>
  <si>
    <t>0, Челябинская обл, город Озерск, поселок Новогорный, территория садоводческое некоммерческое товарищество Энергетик, земельный участок 8</t>
  </si>
  <si>
    <t>0, Челябинская обл, Еткульский р-н Еткульское участковое лесничество ОГУ "Шершневское лесничество" квартал 51 выделы часть 10 часть 12</t>
  </si>
  <si>
    <t>0, Челябинская обл, г.Озерск, п.Метлино, ул.Совхозная, д.11</t>
  </si>
  <si>
    <t>0, Челябинская обл, Российская Федерация, Челябинская область, муниципальный район Сосновский, сельское поселение Мирненское, деревня Касарги, улица Ленина, земельный участок 20А</t>
  </si>
  <si>
    <t>454000, Челябинская обл, Челябинская область, г Челябинск, ул Ямальская, 24б</t>
  </si>
  <si>
    <t>0, Челябинская обл, Чебаркульский район, деревня Боровое, улица Лесная, земельный участок 21А</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</si>
  <si>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Природная, земельный участок 10</t>
  </si>
  <si>
    <t>0, Челябинская обл, Сосновский район, Поселок Рощино</t>
  </si>
  <si>
    <t>456560, Челябинская обл, Еткульский р-н, с. Еткуль, ул. Ленина, дом № 38</t>
  </si>
  <si>
    <t>Челябинская обл, г. Миасс, п. Тургояк, ул. Туристов, 30</t>
  </si>
  <si>
    <t>456200, Челябинская обл, г. Златоуст, ул. 2-я Одинарная, дом № 72</t>
  </si>
  <si>
    <t>0, Челябинская обл, Российская Федерация Челябинская область, Сосновский район, поселок Садовый, строительный участок №92, участок без номера, прилегающий к юго-западной части к участку по генплану №92</t>
  </si>
  <si>
    <t>456507, Челябинская обл, Сосновский р-н, п. Полевой, ул. Жемчужная, дом № 10</t>
  </si>
  <si>
    <t>0, Челябинская обл, Челябинская область, Аргаяшский район, д. Камышевка, кадастровый квартал 74:02:0701009</t>
  </si>
  <si>
    <t>456000, Челябинская обл, Челябинская обл., Сосновский р-н</t>
  </si>
  <si>
    <t>456652, Челябинская обл, г. Копейск, ул. Рубинштейна, дом № 70</t>
  </si>
  <si>
    <t>0, Челябинская обл, Расположенный в 15 м на восток от земельного участка под магазином по адресу: Челябинская область, р-н. Еткульский, с. Долговка, Коелгинское, ул. Новая, д. 4-а  с кадастровым номером 74:07:0200007:31</t>
  </si>
  <si>
    <t>455006, Челябинская обл, г. Магнитогорск, ул. Подольская, дом № 59</t>
  </si>
  <si>
    <t>0, Челябинская обл, Челябинская, область,р-н Еткульский, с Еткуль, ул. Пятая (Нефтяник снт), уч. 173</t>
  </si>
  <si>
    <t>457671, Челябинская обл, Верхнеуральский р-н, г. Верхнеуральск, ул. Партизанская, дом № 45</t>
  </si>
  <si>
    <t>456560, Челябинская обл,  Еткульский муниципальный район, Новобатуринское сельское поселение, поселок Новобатурино,  в 43 м на юг от земельного участка, расположенного по адресу: ул. Центральная, земельный участок 2Б (кадастровый номер 74:07:1700001:726)</t>
  </si>
  <si>
    <t>0, Челябинская обл, Челябинская обл, Сосновский р-н, д Костыли, ул Ленина, участок №62</t>
  </si>
  <si>
    <t>456080, Челябинская обл, г. Трехгорный, ТСН "Красногорец", дом 323</t>
  </si>
  <si>
    <t>456660, Челябинская обл, муниципальный район Сосновский, сельское поселение Краснопольское, деревня Ключи, улица Облепиховая, земельный участок 14</t>
  </si>
  <si>
    <t>456674, Челябинская обл, Красноармейский р-н, д. Пашнино 2-е, ул. Ленина, дом № 2</t>
  </si>
  <si>
    <t>456896, Челябинская обл, Аргаяшский р-н, д. Яраткулова, ул. Миасская, дом № 16</t>
  </si>
  <si>
    <t>456218, Челябинская обл, г. Златоуст, ул. 4-я Литейная, дом № 94</t>
  </si>
  <si>
    <t>456660, Челябинская обл, Красноармейский р-н, на поле № 100 правее дер. Круглое, с северной стороны, граничащий с д. Круглое</t>
  </si>
  <si>
    <t>0, Челябинская обл, Челябинская область, Каслинский район, село Воскресенское, ул. Лермонтова, 28</t>
  </si>
  <si>
    <t>0, Челябинская обл, Челябинская область, муниципальный район Красноармейский, сельское поселение Баландинское, деревня Круглое, улица Тобольская, дом 8</t>
  </si>
  <si>
    <t>0, Челябинская обл, Сосновский район, д. Ключи, микрорайон Княжий, участок по генплану 813</t>
  </si>
  <si>
    <t>456502, Челябинская обл, Челябинская область, Сосновский район, д. Касарги, ул. Ленина.</t>
  </si>
  <si>
    <t>0, Челябинская обл, Челябинская область, муниципальный район Сосновский, сельское поселение Рощинское, поселок Рощино, улица Березовая, земельный участок 1</t>
  </si>
  <si>
    <t>454000, Челябинская обл, г.Копейск, рп Бажово, СНТ "Мебельщик", улица Виноградная, участок № 43</t>
  </si>
  <si>
    <t>Челябинская обл, Саткинский р-н, г. Сатка, ГСК "Стрела",гараж 211</t>
  </si>
  <si>
    <t>0, Челябинская обл, Челябинская область, Красноармейский район, в 1200м по направлению на северо-восток от с. Черкасово</t>
  </si>
  <si>
    <t>0, Челябинская обл, р-н Сосновский, участок 36-9 электроподстанция с. Б. Харлуши,  Участок находится примерно в 2.70 км, по направлению на восток от ориентира</t>
  </si>
  <si>
    <t>0, Челябинская обл, муниципальный район Каслинский, сельское поселение Багарякское, деревня Колпакова, улица лесная, земельный участок 2</t>
  </si>
  <si>
    <t>456918, Челябинская обл, Саткинский р-н, г. Сатка, ул. Победы, дом № 41</t>
  </si>
  <si>
    <t>456733, Челябинская обл, Кунашакский р-н, с. Большой Куяш, ул. Кашина, дом № 78</t>
  </si>
  <si>
    <t>0, Челябинская обл, в 63 м на северо-запад от жилого дома по адресу: Челябинская область, муниципальный район Сосновский, сельское поселение Кременкульское, деревня Осиновка, территория жилая застройка СИЖ, дом 20 с кадастровым номером 74:19:1106008:1907</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</si>
  <si>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Колосок, земельный участок 147</t>
  </si>
  <si>
    <t>0, Челябинская обл, Местоположение установлено относительно ориентира,расположенного в границах участка. Почтовый адрес ориентира:Челябинская область, р-н. Сосновский, п. Полетаево</t>
  </si>
  <si>
    <t>456520, Челябинская обл, Сосновский р-н, д. Осиновка, участок №1308, по генплану 346,24-0-ГП-1</t>
  </si>
  <si>
    <t>454000, Челябинская обл, г. Копейск, рп Старокамышинск, ул. Советской Конституции, 31</t>
  </si>
  <si>
    <t>Челябинская обл,  р-н Агаповский, п. Желтинский, в районе ул. Строительная</t>
  </si>
  <si>
    <t>457661, Челябинская обл, Нагайбакский р-н, п. Требиятский, ул. Октябрьская, дом № 20</t>
  </si>
  <si>
    <t>456671, Челябинская обл, Красноармейский р-н, д. Круглое, дом № 6</t>
  </si>
  <si>
    <t>456550, Челябинская обл, муниципальный округ Коркинский, город Коркино, проспект Горняков, д 8</t>
  </si>
  <si>
    <t>0, Челябинская обл, р-н Увельский, в 3000 м северо-восточнее с.Хомутинино, участок №47  Местоположение участок № 47-1 участок № 406</t>
  </si>
  <si>
    <t>Челябинская обл, Чебаркульский р-н, д. Малково, ул. Северная, участок № 34</t>
  </si>
  <si>
    <t>0, Челябинская обл, городской округ Южноуральский, г. Южноуральск, ул. Спортивная, д. 17Б/1</t>
  </si>
  <si>
    <t>454000, Челябинская обл, г. Челябинск, Калининский район, по ул Либединского 33-а, гаражно-строительный кооператив №9 "Меридиан", гараж №952</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</si>
  <si>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Природная, земельный участок 53</t>
  </si>
  <si>
    <t>0, Челябинская обл, муниципальный район Кунашакский, сельское поселение Кунашакское, село Кунашак, улица Салавата Юлаева, земельный участок 31</t>
  </si>
  <si>
    <t>457100, Челябинская обл, г. Троицк, ул. им. Ю.А. Гагарина, дом № 118</t>
  </si>
  <si>
    <t>456438, Челябинская обл, Чебаркульский р-н, д. Верхние Караси, ул. Лесная, дом № 5А</t>
  </si>
  <si>
    <t>454000, Челябинская обл, Челябинская область, г Челябинск, Либединского, 33/А, гск 9 Меридиан, гараж 953</t>
  </si>
  <si>
    <t>0, Челябинская обл, Челябинская область, р-н Сосновский р-н, д. Ключевка</t>
  </si>
  <si>
    <t>454000, Челябинская обл, Местоположение установлено относительно ориентира, расположенного в границах участка. Почтовыйадрес ориентира: Челябинская область, г. Челябинск, Ленинский, пос. Сухомесово.</t>
  </si>
  <si>
    <t>0, Челябинская обл, Красноармейский район, с.Харино, ул.Юбилейная, №25-у</t>
  </si>
  <si>
    <t>Челябинская обл, г. Миасс, п. Верхний Атлян, улица 4-ая Проектная, участок 6</t>
  </si>
  <si>
    <t>457400, Челябинская обл, муниципальный район Аргаяшский, сельское поселение Дербишевское, деревня Дербишева, улица Салавата Юлаева, земельный участок 21</t>
  </si>
  <si>
    <t>Челябинская обл, Чебаркульский р-н, д. Малково, ул. Озерная, участок № 5/1</t>
  </si>
  <si>
    <t>0, Челябинская обл, Челябинская область, Красноармейский р-н, Северное (поселок Слава) тер. ДНТ, ул Есенина, д.8</t>
  </si>
  <si>
    <t>457381, Челябинская обл, Карталинский р-н, г. Карталы, пер. Заводской, дом № 12, квартира 2</t>
  </si>
  <si>
    <t>456830, Челябинская обл, муниципальный район Каслинский. сельское поселение Воздвиженское, поселок Воздвиженка, улица Ленина, земельный участок 80</t>
  </si>
  <si>
    <t>456323, Челябинская обл, г. Миасс, ул. Парниковая, дом № 2</t>
  </si>
  <si>
    <t>456000, Челябинская обл, Челябинская область, Аргаяшский район, д.Марксист, ул.Пейзажная, д.8</t>
  </si>
  <si>
    <t>454000, Челябинская обл, Челябинская область, г Челябинск, р-н Курчатовский, городок 11а, д 21</t>
  </si>
  <si>
    <t>0, Челябинская обл, Челябинская обл, р-н Аргаяшский, п. Южный Горняк, ул. Луговая, дом №5</t>
  </si>
  <si>
    <t>0, Челябинская обл, Российская Федерация, Челябинская область, район Сосновский, поселок Саккулово</t>
  </si>
  <si>
    <t>0, Челябинская обл, Челябинская область город Копейск поселок Заозёрный</t>
  </si>
  <si>
    <t>456671, Челябинская обл, Красноармейский р-н, ул.Тобольская, земельный участок 19</t>
  </si>
  <si>
    <t>454000, Челябинская обл,  г. Челябинск, ул. Городок 11-а</t>
  </si>
  <si>
    <t>0, Челябинская обл, в 63 м на юго-восток от земельного участка по адресу: Челябинская область, р-н Сосновский, с Кременкуль, ул Благополучная, д 1</t>
  </si>
  <si>
    <t>0, Челябинская обл, Российская Федерация, Челябинская область, Сосновский муниципальный район, Кременкульское сельское поселение, село Большие Харлуши, микрорайон Южные ключи, улица Весенняя, земельный участок 14</t>
  </si>
  <si>
    <t>0, Челябинская обл, Челябинская обл, Еткуль-Селезян-Шатрово-Луговой 2-3км.</t>
  </si>
  <si>
    <t>0, Челябинская обл, г.Коркино ул. 9 Января, строительный 87</t>
  </si>
  <si>
    <t>0, Челябинская обл, Село Миасское, улица Вишнёвая, дом 83</t>
  </si>
  <si>
    <t>456234, Челябинская обл, г. Златоуст, ул. 6-я Гурьевская, дом № 12</t>
  </si>
  <si>
    <t>Челябинская обл, р-н Чесменский, с. Чесма, ул. Молодежная, 20</t>
  </si>
  <si>
    <t>0, Челябинская обл, Российская Федерация, Челябинская область, Сосновский муниципальный район, поселок Вавиловец, улица Уральских мастеров, земельный участок 170Б</t>
  </si>
  <si>
    <t>456010, Челябинская обл, Ашинский р-н, г. Аша, СНТ №8 "Гудок", дом 25</t>
  </si>
  <si>
    <t>454000, Челябинская обл, г. Копейск, ориентировочно в 12м восточнее ул. Бестужева,12</t>
  </si>
  <si>
    <t>0, Челябинская обл, Еткульский район,село Еткуль,улица Бориса Ручьева,д.8Б,помещение 2</t>
  </si>
  <si>
    <t>0, Челябинская обл, Красноармейский район, с. Миасское, ул. Парковая, №57</t>
  </si>
  <si>
    <t>0, Челябинская обл, Российская Федерация, Челябинская область, Красноармейский район, в 350 м от восточной окраины деревни Круглое</t>
  </si>
  <si>
    <t>Челябинская обл, Чебаркульский р-н, д. Верхние Караси, ул. Вишневая (Теренкуль дп), участок № 4Б</t>
  </si>
  <si>
    <t>Челябинская обл, Катав-Ивановский р-н, г. Катав-Ивановск, ПГК "Прибрежный" блок 10, гараж 274</t>
  </si>
  <si>
    <t>456512, Челябинская обл, Сосновский р-н, п. Красное Поле, ул. Мелеховская, дом № 35</t>
  </si>
  <si>
    <t>0, Челябинская обл, Российская Федерация, Челябинская область, р-н Сосновский, примерно в 1500 м по направлению на запад от ориентира д.Ключи и 7800 м по направлению на север от ориентира п.Мирный</t>
  </si>
  <si>
    <t>0, Челябинская обл, Челябинская область, Красноармейский район, поселок Лазурный, улица Шафрановая, участок 5</t>
  </si>
  <si>
    <t>0, Челябинская обл, Российская Федерация, Челябинская область, муниципальный район Сосновский, сельское поселение Кременкульское, поселок Терема, улица Жуковского, дом 18Б</t>
  </si>
  <si>
    <t>0, Челябинская обл, Россия, Челябинская область, Красноармейский район, поселок Петровский, улица Пилотная, 8</t>
  </si>
  <si>
    <t>0, Челябинская обл,  Российская Федерация, Челябинская область, муниципальный район Красноармейский, сельское поселение Миасское, село Миасское, улица Павлуцкого, земельный участок 36</t>
  </si>
  <si>
    <t>0, Челябинская обл, Российская Федерация, Челябинская область, Красноармейский муниципальный район, Баландинское сельское поселение, д. Круглое, ул. Черноморская, земельный участок 3</t>
  </si>
  <si>
    <t>0, Челябинская обл, Область Челябинская ,Район Еманжелинский, город Еманжелинск, улица Бульварная 16.</t>
  </si>
  <si>
    <t>454000, Челябинская обл, Челябинская область, г Челябинск, снт "Авиатор", проезд 24, участок 713</t>
  </si>
  <si>
    <t>0, Челябинская обл, Местоположение установлено относительно ориентира, расположенного за пределами участка. Ориентир электроподстанция с. Б. Харлуши. Участок находится примерно в 2.7 км. по направлению на восток от ориентира. Почтовый адрес ориентира: Челябинская область, Сосновский район</t>
  </si>
  <si>
    <t>456510, Челябинская обл, расположенный в 155м на юго-восток от земельного участка по адресу Челябинская область, р-н Сосновский, примерно в 3,13 км по направлению на юго-запад от ориентира центр д. Ключи с кадастровым номером 74:19:1101002:2714</t>
  </si>
  <si>
    <t>0, Челябинская обл, Сосновский р-н, с Большие Харлуши</t>
  </si>
  <si>
    <t>0, Челябинская обл, Челябинская область, р-н Аргаяшский, дачный поселок "Тихое озеро", ул. Южная, уч. 4</t>
  </si>
  <si>
    <t>0, Челябинская обл, Челябинская обл., р-н Сосновский, п. Полевой, ул. Лазурная, д. 19</t>
  </si>
  <si>
    <t>0, Челябинская обл, р-н Кунашакский, с.Халитово, ул.Степная, д.20</t>
  </si>
  <si>
    <t>0, Челябинская обл, Челябинская обл., р-н Сосновский, примерно в 3300 м по направлению на северо-запад от п. Касарги, участок 46</t>
  </si>
  <si>
    <t>Челябинская обл, Сосновский р-н, п. Красное Поле, ул. Мелеховская, дом № 37</t>
  </si>
  <si>
    <t>0, Челябинская обл, Челябинская область, Красноармейский район, поселок Черемушки, улица Огородная, 1-в</t>
  </si>
  <si>
    <t>Челябинская обл, Ашинский р-н, г. Аша, ГК. Советский</t>
  </si>
  <si>
    <t>Челябинская обл, Верхнеуральский р-н, п. Нововоронинский, в кадастровом квартале 74:06:1801002</t>
  </si>
  <si>
    <t>0, Челябинская обл, Россия, Челябинская область, Красноармейский район, поселок Петровский, улица Штурманская, 9</t>
  </si>
  <si>
    <t>0, Челябинская обл, Российская Федерация, Челябинская область, Каслинский муниципальный район, сельское поселение Григорьевское, деревня Григорьевка, улица Журавлиная, 13</t>
  </si>
  <si>
    <t>0, Челябинская обл, муниципальный район Каслинский, Каслинское городское поселение, город Касли, улица Новая, земельный участок 28</t>
  </si>
  <si>
    <t>Челябинская обл, Кизильский р-н, с. Кизильское, примерно в 120 м на восток от жилого дома № 106 по улице Комсомольская</t>
  </si>
  <si>
    <t>0, Челябинская обл, 457020 г.Пласт, ул.Кирова, д.142</t>
  </si>
  <si>
    <t>0, Челябинская обл, Нагайбакский район, п. Остроленский, ул. Весеняя, 5</t>
  </si>
  <si>
    <t>0, Челябинская обл, р-н Кунашакский, с.Сары, ул.Трудовая, дом 15</t>
  </si>
  <si>
    <t>456510, Челябинская обл, Местоположение установлено относительно ориентира, расположенного за пределами участка. Ориентир центра д. Мамаева. Участок находится примерно в 5870 м. по направлению на северо-восток от ориентира. Почтовый адрес ориентира: Челябинская область, р-н Сосновский.</t>
  </si>
  <si>
    <t>Челябинская обл,  Увельский район, с. Хомутинино, ул. Молодежная, д. 11</t>
  </si>
  <si>
    <t>0, Челябинская обл, Верхнеуральский район, поселок Межозерный, переулок Золотого Прииска 29</t>
  </si>
  <si>
    <t>0, Челябинская обл, Челябинская область, район Красноармейский, д. Круглое, ул. Полежаевская,16</t>
  </si>
  <si>
    <t>457622, Челябинская обл, Кизильский р-н, п. Браиловский, ул. Молодежная, дом № 11А</t>
  </si>
  <si>
    <t>0, Челябинская обл, Российская Федерация, Челябинская область, муниципальный район Еткульский , сельское поселение Еткульское, село Еткуль, улица Спортивная, земельный участок 4</t>
  </si>
  <si>
    <t>457351, Челябинская обл, Карталинский р-н, г. Карталы, ул. Славы, дом № 17</t>
  </si>
  <si>
    <t>0, Челябинская обл, г.Миасс, ул.Напилочная, земельный участок 31</t>
  </si>
  <si>
    <t>456688, Челябинская обл, г. Копейск, дом № 41</t>
  </si>
  <si>
    <t>456302, Челябинская обл, г. Миасс, ул. Трактовая, дом № 46</t>
  </si>
  <si>
    <t>0, Челябинская обл, 457020 р-н Пластовский, г.Пласт, ул.Чапаева, д.48а</t>
  </si>
  <si>
    <t>0, Челябинская обл, р-н Кунашакский, д.Мурино, ул.Озерная</t>
  </si>
  <si>
    <t>0, Челябинская обл, Российская Федерация, Челябинская область, муниципальный район Еткульский, сельское поселение Еманжелинское, село Еманжелинка, улица Уварова, земельный участок 48/1</t>
  </si>
  <si>
    <t>456010, Челябинская обл, Ашинский р-н, г. Аша, СНТ № 7 "Березовая поляна", участок № 16</t>
  </si>
  <si>
    <t>Челябинская обл, г. Миасс, территория Коллективный сад Красные Разрезы, земельный участок 67</t>
  </si>
  <si>
    <t>0, Челябинская обл, Российская Федерация, Челябинская область, муниципальный район Сосновский, сельское  поселение Мирненское, деревня Касарги, улица Липовая, земельный участок 13А</t>
  </si>
  <si>
    <t>456894, Челябинская обл, Аргаяшский р-н, с. Кулуево, ул. Березовая, дом № 11</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</si>
  <si>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центр д. Ключи. Участок находится примерно в 3,13 км от ориентира по направлению на юго-запад. Почтовый адрес ориентира: Челябинская обл, р-н Сосновский</t>
  </si>
  <si>
    <t>0, Челябинская обл, Челябинская область г. Копейск, 2800м. южнее пос. Заозёрный</t>
  </si>
  <si>
    <t>456539, Челябинская обл, Сосновский р-н, д. Бутаки, ул. Миасская, дом № 13</t>
  </si>
  <si>
    <t>0, Челябинская обл, г.Миасс, коллективный сад"Дачный", участок №2</t>
  </si>
  <si>
    <t>457120, Челябинская обл, Троицкий р-н, с. Нижняя Санарка, ул. Больничная, дом № 17, квартира 2</t>
  </si>
  <si>
    <t>0, Челябинская обл, Российская Федерация, Челябинская область, городской округ Кыштымский, город Кыштым, улица Пугачева, дом 13</t>
  </si>
  <si>
    <t>0, Челябинская обл, Челябинская область, Сосновский район, п. Рощино, третья очередь, участок № 226</t>
  </si>
  <si>
    <t>0, Челябинская обл, Челябинская обл., Еткульский р-н, установлено относительно ориентира, расположенного за пределами участка. Ориентир с.Еткуль. Участок находится примерно в 0,3 км. от ориентира по направлению на север.  Кадастровый номер: 74:07:3001002:654</t>
  </si>
  <si>
    <t>0, Челябинская обл, Челябинская обл, р-н Красноармейский, п. Озерный</t>
  </si>
  <si>
    <t>0, Челябинская обл, Российская Федерация, Челябинская область, Аргаяшский муниципальный район, Кулуевское сельское поселение, деревня Большая Куйсарина, улица Полевая, 18</t>
  </si>
  <si>
    <t>Челябинская обл, г. Усть-Катав, ул. МКР-5, примыкает к земельному участку дома № 69</t>
  </si>
  <si>
    <t>0, Челябинская обл, Челябинская область, р-н Еткульский, установлено относительно ориентира, расположенного за пределами участка. Ориентир с. Еткуль. Участок находится примерно в 0,3 км. От ориентира по направлению на север</t>
  </si>
  <si>
    <t>0, Челябинская обл, Российская Федерация, Челябинская область, муниципальный район Еткульский, сельское поселение Белоносовское, поселок Белоносово, улица Мира, земельный участок 11А</t>
  </si>
  <si>
    <t>0, Челябинская обл, г. Сатка, ул.  50 лет ВЛКСМ, в 60 м., севернее участка № 13</t>
  </si>
  <si>
    <t>456010, Челябинская обл, Ашинский р-н, г. Аша, СНТ № 7 "Березовая поляна", участок 21</t>
  </si>
  <si>
    <t>Челябинская обл, г. Миасс, территория коллективный сад Дачный, участок 1</t>
  </si>
  <si>
    <t>0, Челябинская обл, Городской округ Троицкий, город Троицк, улица Красногвардейская, земельный участок 6.</t>
  </si>
  <si>
    <t>0, Челябинская обл, местоположение установлено относительно ориентира, расположенного за пределами участка. Ориентир центр поселка.  Участок находиться примерно в 2000 м, по направлению на юг от ориентира. Почтовый адрес ориентира: Челябинская область, г.Копейск, п.Заозерный</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</si>
  <si>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Норкино, ул. Центральная, д. 9.</t>
  </si>
  <si>
    <t>Челябинская обл, Чебаркульский р-н, д. Малково, ул. Блюхера, участок № 58/1</t>
  </si>
  <si>
    <t>454036, Челябинская обл, г. Челябинск, тракт. Свердловский, дом № 7</t>
  </si>
  <si>
    <t>456671,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Купеческая, земельный участок 20</t>
  </si>
  <si>
    <t>0, Челябинская обл, Челябинская область, Сосновский район, СНТ Курчатовец, квартал 61, участок 27</t>
  </si>
  <si>
    <t>0, Челябинская обл, Сосновский район, с Большие Харлуши,  квартал 59</t>
  </si>
  <si>
    <t>456926, Челябинская обл, Саткинский р-н, д. Петромихайловка, ул. Зеленая, дом № 19</t>
  </si>
  <si>
    <t>456000, Челябинская обл, Аргаяшский район, дачный поселок Аргазинский, улица Дачная</t>
  </si>
  <si>
    <t>0, Челябинская обл, Агаповский район Агаповка ул. Правобережная уч.10</t>
  </si>
  <si>
    <t>0, Челябинская обл, Город Снежинск посёлок Ближний Береговой</t>
  </si>
  <si>
    <t>456871, Челябинская обл, городской округ Кыштымский, город Кыштым, улица Челюскинцев, дом 1Г</t>
  </si>
  <si>
    <t>456891, Челябинская обл, муниципальный район Аргаяшский, сельское поселение Кузнецкое, село Кузнецкое, улица Школьная, дом 5</t>
  </si>
  <si>
    <t>456509, Челябинская обл, Сосновский р-н, п. Западный, ул. Набережная, дом № 5</t>
  </si>
  <si>
    <t>0, Челябинская обл, Челябинская область, г. Миасс, с. Сыростан, в границах кадастрового квартала 74:34:0919001</t>
  </si>
  <si>
    <t>456205, Челябинская обл, г. Златоуст, ул. 2-я Нижне-Вокзальная, дом № 68</t>
  </si>
  <si>
    <t>Челябинская обл, Брединский район,  п. Калининский, ул. Строительная</t>
  </si>
  <si>
    <t>457670, Челябинская обл, Верхнеуральский р-н, г. Верхнеуральск, ул. Луначарского, дом № 16</t>
  </si>
  <si>
    <t>0, Челябинская обл, Агаповка мкр Казачий 24Б</t>
  </si>
  <si>
    <t>454000, Челябинская обл, г. Челябинск, Ленинский район, гаражно-строительный кооператив №318, по ул.Ереванская, у дома №2, гаражный бокс №113</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</si>
  <si>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Касарги, уч-к. 132</t>
  </si>
  <si>
    <t>456416, Челябинская обл, Чебаркульский р-н, д. Маскайка, ул. Мира, дом № 36</t>
  </si>
  <si>
    <t>0, Челябинская обл, р-н Каслинский, п.г.т. Вишневогорск, ул. Заречная, №2</t>
  </si>
  <si>
    <t>0, Челябинская обл, р-н Кунашакский, с. Кунашак, ул. Карла Маркса, д. 1Г</t>
  </si>
  <si>
    <t>456915, Челябинская обл, Саткинский р-н, п. Мраморный, ул. Монастырская, дом № 5</t>
  </si>
  <si>
    <t>454000, Челябинская обл, Челябинская область, Красноармейский район, деревня Круглое, ул Покровская, 6.</t>
  </si>
  <si>
    <t>Челябинская обл, Чебаркульский р-н, д. Малково, ул. Блюхера, участок № 58</t>
  </si>
  <si>
    <t>0, Челябинская обл, Кусинский район, поселок Магнитка, ул. Октябрьская 17а</t>
  </si>
  <si>
    <t>0, Челябинская обл, Россия, Челябинская обл., Сосновский район, садоводческое некоммерческое товарищество "Курчатовец", квартал 85, участок 10</t>
  </si>
  <si>
    <t>0, Челябинская обл, Челябинская область, Сосновский район, п. Садовый</t>
  </si>
  <si>
    <t>456510, Челябинская обл, Сосновский район, примерно в 3,13 км по направлению на юго-запад от ориентира центр д Ключи</t>
  </si>
  <si>
    <t>Челябинская обл, Агаповский район, поселок Наровчатка, улица Солнечная, уч.18</t>
  </si>
  <si>
    <t>456591, Челябинская обл, Еманжелинский р-н, рп. Зауральский, ул. Новолуговая, дом № 39</t>
  </si>
  <si>
    <t>0, Челябинская обл, муниципальный район Кунашакский, сельское поселение Саринское, деревня Чебакуль</t>
  </si>
  <si>
    <t>456654, Челябинская обл, г. Копейск, пер. Державина, дом № 12</t>
  </si>
  <si>
    <t>454000, Челябинская обл, г Челябинск, тер ГСК Зеркальный, гараж 16, ул. Воровского, 36а</t>
  </si>
  <si>
    <t>0, Челябинская обл, Российская Федерация, Челябинская область, Увельский муниципальный район, Красносельское сельское поселение, село Красносельское, улица Калинина, 45, участок номер 5</t>
  </si>
  <si>
    <t>0, Челябинская обл, Муниципальный район Сосновский, 2,0 км на восток от электроподстанции с Б.Харлуши и 4,60 км на юго-запад от центра д. Ключи</t>
  </si>
  <si>
    <t>456394, Челябинская обл, г. Миасс, п. Новотагилка, ул. Кушнова, дом № 148</t>
  </si>
  <si>
    <t>0, Челябинская обл, Челябинская область, Красноармейский район, участок находится примерно в 4580м, по направлению на северо-запад от ориентира п Лазурный</t>
  </si>
  <si>
    <t>0, Челябинская обл, Челябинская область, р-н Сосновский, с. Долгодеревенское, северный микрорайон, участок № 460</t>
  </si>
  <si>
    <t>454053, Челябинская обл, г. Челябинск, ул. Народная, дом № 16</t>
  </si>
  <si>
    <t>Челябинская обл, Чебаркульский р-н, д. Казбаево, ул. Новая, дом № 44-А</t>
  </si>
  <si>
    <t>456302, Челябинская обл, г. Миасс, ул. Миасских Добровольцев, дом № 41</t>
  </si>
  <si>
    <t>456578, Челябинская обл, Еткульский муниципальный район, Печенкинское сельское поселение, деревня Журавлево, улица Новая, земельный участок 3/2</t>
  </si>
  <si>
    <t>Челябинская обл, Чебаркульский р-н, с. Кундравы, пер. Северный, участок № 7</t>
  </si>
  <si>
    <t>0, Челябинская обл, Нагайбакский район, п. Заречный, ул. Комсомольская, 11А</t>
  </si>
  <si>
    <t>457102, Челябинская обл, г. Троицк, ул. им. В.С. Русяева, дом № 27</t>
  </si>
  <si>
    <t>Челябинская обл, Чебаркульский р-н, д. Зауралово, в кадастровом квартале 74:23:1031003</t>
  </si>
  <si>
    <t>0, Челябинская обл, Район Сосновский участок б/н, кадастровый номер 74:19:1106008:2018</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</si>
  <si>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Бутаки.</t>
  </si>
  <si>
    <t>0, Челябинская обл, Нагайбакский район, п. Александро-Невский, ул. Советская, 1А</t>
  </si>
  <si>
    <t>456410, Челябинская обл, Чебаркульский р-н, с. Варламово, ул. Кирова, дом № 23-А</t>
  </si>
  <si>
    <t>Челябинская обл, Чебаркульский р-н, д. Малково, ул. Восточная, участок № 14</t>
  </si>
  <si>
    <t>0, Челябинская обл, Российская Федерация, Челябинская область, муниципальный район Еткульский, сельское поселение Еманжелинское, село Еманжелинка, территория садоводческое некоммерческое товарищество Уралец, земельный участок 144</t>
  </si>
  <si>
    <t>456080, Челябинская обл, г. Трехгорный, Территория Садоводческое некоммерческое товарищество Уралец, дом 631</t>
  </si>
  <si>
    <t>Челябинская обл, г. Миасс, с. Сыростан, прилегающий к участку №17 по пер.Атлянскому</t>
  </si>
  <si>
    <t>Челябинская обл, г. Златоуст, кв-л. Медик, юго-восточнее дома № 6</t>
  </si>
  <si>
    <t>454000, Челябинская обл, Россия, Челябинская обл., г. Копейск, р.п. Старокамышинск, садоводческое некоммерческое товарищество "Березка-4", участок №608</t>
  </si>
  <si>
    <t>0, Челябинская обл, г. Верхнеуральск, Улица Рокосовского, Дом 6</t>
  </si>
  <si>
    <t>Челябинская обл, Ашинский р-н, г. Аша,  Территория ГК Энергетик, бокс 31</t>
  </si>
  <si>
    <t>0, Челябинская обл, Верхнеуральский район, п. Смеловский ул. Светлая д. 8</t>
  </si>
  <si>
    <t>0, Челябинская обл, Кунашакский район, д.Чебакуль, ул.Центральная, д.27А</t>
  </si>
  <si>
    <t>Челябинская обл, Чебаркульский р-н, д. Ступино,  в кадастровом квартале 74:23:1012001</t>
  </si>
  <si>
    <t>0, Челябинская обл, муниципальный район Брединский, п. Наследницкий, ул. Севостьянова, 42</t>
  </si>
  <si>
    <t>456518, Челябинская обл, Сосновский р-н, п. Новотроицкий, дом № 259</t>
  </si>
  <si>
    <t>454000, Челябинская обл, г. Челябинск, СНТ Любитель 2, уч. 565</t>
  </si>
  <si>
    <t>Челябинская обл,  Город Магнитогорск, Улица Любимая, земельный участок 99</t>
  </si>
  <si>
    <t>0, Челябинская обл, Российская Федерация, Челябинская область, муниципальный  район Красноармейский,сельское поселение Козыревское, поселок Мирный, улица Спортивная, земельный участок 20</t>
  </si>
  <si>
    <t>0, Челябинская обл, Область Челябинская, Город Магнитогорск, Улица Любимая, земельный участок 99 а</t>
  </si>
  <si>
    <t>456510, Челябинская обл, Муниципальный район Сосновский, сельское поселение Долгодеревенское, село Долгодеревенское, улица Южная, зесельный участок 5А</t>
  </si>
  <si>
    <t>0, Челябинская обл, мун. р-н Уйский, сельское поселение Ларинское, село Ларино, улица Сокольная, координаты 54.581565479,59.953744405, БС 25074108420</t>
  </si>
  <si>
    <t>Челябинская обл, г. Миасс, территория ОНТ Западное поле, земельный участок 4</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</si>
  <si>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Коркинский, г Коркино, д Дубровка, ул Северная, стр.№46</t>
  </si>
  <si>
    <t>454071, Челябинская обл, г. Челябинск, ул. Правдухина, у дома №8</t>
  </si>
  <si>
    <t>454000, Челябинская обл, Челябинская обл., г. Челябинск, Центральный район, ул.Энтузиастов, д.15-д, гараж №13</t>
  </si>
  <si>
    <t>Челябинская обл,  муниципальный район Агаповский,  поселок Приморский, улица Молодежная</t>
  </si>
  <si>
    <t>0, Челябинская обл, р-н Агаповский, с Агаповка, мкр Казачий, уч 52</t>
  </si>
  <si>
    <t>454000, Челябинская обл, Город челябинск, сад Садовод-Любитель 1,участок44а/168</t>
  </si>
  <si>
    <t>0, Челябинская обл, Местоположение установлено относительно ориентира,расположенного в границах участка. Почтовый адрес ориентира:Челябинская область, район Красноармейский</t>
  </si>
  <si>
    <t>454000, Челябинская обл, Челябинская область, г Челябинск, р-н Тракторозаводский, пер 3-й Загорский, д 8</t>
  </si>
  <si>
    <t>0, Челябинская обл, Область Челябинская, Район Аргаяшский, Поселок Кировский, Улица Памяти ветеранов, 39</t>
  </si>
  <si>
    <t>0, Челябинская обл, Агаповка мкр Казачий уч.12</t>
  </si>
  <si>
    <t>Челябинская обл, Катав-Ивановский р-н, г. Юрюзань, ул. Звездная, дом № 6</t>
  </si>
  <si>
    <t>454074, Челябинская обл, г. Челябинск, ул. Сормовская, дом № 32</t>
  </si>
  <si>
    <t>454018, Челябинская обл, г. Челябинск, ул. Тепличная, дом № 67</t>
  </si>
  <si>
    <t>456658, Челябинская обл, г. Копейск, с. Синеглазово, ул. Новая, дом № 29</t>
  </si>
  <si>
    <t>0, Челябинская обл, Российская Федерация, Челябинская область, Сосновский район, СНТ "Березка+1" улица 5, участок № 51</t>
  </si>
  <si>
    <t>456895,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Акбашева, ул. Славы, д. 40.</t>
  </si>
  <si>
    <t>0, Челябинская обл, Агаповский район, село Агаповка, микрорайон Тепличный, земельный участок 44/1</t>
  </si>
  <si>
    <t>0, Челябинская обл, Российская Федерация, Челябинская область, Сосновский муниципальный район, деревня Полетаево II-е</t>
  </si>
  <si>
    <t>0, Челябинская обл,  Агаповский район, с Агаповка, мкр Тепличный, земельный участок 47</t>
  </si>
  <si>
    <t>0, Челябинская обл, р-н Агаповский, с Агаповка, мкр Казачий, уч № 17</t>
  </si>
  <si>
    <t>0, Челябинская обл, Агаповский район, село Агаповка, мик-р Казачий, земельный учаскток 26/1</t>
  </si>
  <si>
    <t>456525, Челябинская обл, Сосновский р-н, п. Трубный, ул. Пионерская, дом № 3</t>
  </si>
  <si>
    <t>0, Челябинская обл, Российская Федерация, Челябинская область, Еткульский муниципальный район, Печенкинское сельское поселение , деревня Печенкино, улица Набережная, земельный участок 32</t>
  </si>
  <si>
    <t>0, Челябинская обл, Челябинская область Сосновский район, участок находится примерно в 500м по направлению на юго-восток от ориентира восточная окраина д.Полетаево - 2, расположенного за пределами участка, адрес ориентира :р-н Сосновский, Учпсток находится примерно в 790м по направлению на северо - восток от ориентира Южная окраина до. Полеьаево-2, расположенного за пределами участка</t>
  </si>
  <si>
    <t>0, Челябинская обл, р-н Агаповский, с Агаповка, мкр Казачий, уч № 10</t>
  </si>
  <si>
    <t>Челябинская обл, г. Трехгорный, ул. Рабочая, садовое товарищество "Уралец", участок 369</t>
  </si>
  <si>
    <t>0, Челябинская обл, Челябинская область, Увельский муниципальный район,  сельское поселение Хуторское, село Песчаное,ул. Колхозная, д.3</t>
  </si>
  <si>
    <t>Челябинская обл, Саткинский р-н, рп. Межевой, ул. Чапаева, дом № 28А</t>
  </si>
  <si>
    <t>0, Челябинская обл, Российская Федерация, Челябинская обл, Сосновский р-н, д Казанцево, уч 22</t>
  </si>
  <si>
    <t>Челябинская обл, с. Агаповка мкр. Казачий  уч.12/1</t>
  </si>
  <si>
    <t>0, Челябинская обл, Челябинская область, р-н Сосновский, 450 м на восток от ориентира восточная окрайна д.Ключи и 4800 м на юго-запад от ориентира южная окраина д.Бухарино, участок №6</t>
  </si>
  <si>
    <t>0, Челябинская обл, Троицк, п. Южный. Участок 13</t>
  </si>
  <si>
    <t>456238, Челябинская обл, г. Златоуст, ул. Миасская, дом № 4</t>
  </si>
  <si>
    <t>Челябинская обл,  р-н Агаповский, п Наровчатка</t>
  </si>
  <si>
    <t>0, Челябинская обл, Сосновский район, Краснопольское сельское поселение, п. Моховички, в 62 метрах на восток от д. №8 по ул. Маршала Рокоссовского, кадастровый квартал 74:19:0803002</t>
  </si>
  <si>
    <t>0, Челябинская обл, Российская Федерация, Челябинская область, Еткульский район, д Новобаландино, ул Молодежная, 23 а</t>
  </si>
  <si>
    <t>456419, Челябинская обл, Чебаркульский р-н, д. Сарафаново, ул. Трактовая, дом № 1А</t>
  </si>
  <si>
    <t>0, Челябинская обл, Муниципальный район Троицкий, сельское поселение Клястицкое, улица Уральская, земельный участок 46.</t>
  </si>
  <si>
    <t>Челябинская обл, Катав-Ивановский р-н, г. Юрюзань, д. Первуха, ул. Новая, участок № 4</t>
  </si>
  <si>
    <t>456660, Челябинская обл, Красноармейский район, с Харино Участок находится примерно в 2070 м по направлению на юго-запад от ориентира</t>
  </si>
  <si>
    <t>0, Челябинская обл, Челябинская область, р-н Сосновский, участок находится примерно в 2 км по направлению на восток от д. Ключи. 74:19:0801002:1913</t>
  </si>
  <si>
    <t>457188, Челябинская обл, Октябрьский р-н, д. Сосновенькое, ул. Молодежная, дом № 33</t>
  </si>
  <si>
    <t>454036, Челябинская обл, г. Челябинск, ул. Первомайская 3-я, дом № 36</t>
  </si>
  <si>
    <t>454000, Челябинская обл, Сосновский район, установлено относительно ориентира, расположенного за пределами участка. Ориентир жилая застройка п. Терема. Участок находится примерно в 520 м от ориентира по направлению на запад.</t>
  </si>
  <si>
    <t>454000, Челябинская обл, городской округ Челябинский, внутригородской район Курчатовский, город Челябинск, улица Индивидуальная 2-я, дом 30В</t>
  </si>
  <si>
    <t>0, Челябинская обл, район Ашинский, город Миньяр, улица Кирова (с торца), д. 109</t>
  </si>
  <si>
    <t>Челябинская обл, г. Златоуст, ул. Машиностроителей, дом № 14а</t>
  </si>
  <si>
    <t>0, Челябинская обл, на автомобильной дороге М-5 Урал Москва Рязань Пенза Самара Уфа Челябинск на 1594 км 317 м справа Координаты 54.991807, 57.738508 (ВРУ 0,22кВ)объект видеофиксации)</t>
  </si>
  <si>
    <t>0, Челябинская обл, Сосновский район, п. Красное поле, перекресток улиц Зеленая и Цветочная</t>
  </si>
  <si>
    <t>0, Челябинская обл, 457694, Челябинская обл, Верхнеуральский р-н, с. Кирса, ул. Полевая 3/2</t>
  </si>
  <si>
    <t>0, Челябинская обл, Красноармейский район, слева от дороги п.Лазурный- п.Слава, ул. Ромашковая, участок №17</t>
  </si>
  <si>
    <t>456441, Челябинская обл, г. Чебаркуль, дом № 138</t>
  </si>
  <si>
    <t>456560, Челябинская обл, Еткульский муниципальный район, Еманжелинское сельское поселение, село Еманжелинка, улица Молодежная, земельный участок 14</t>
  </si>
  <si>
    <t>454025, Челябинская обл, г. Челябинск, ул. Сеченова, дом № 55</t>
  </si>
  <si>
    <t>456833, Челябинская обл, Каслинский р-н, п Кисегач, примыкающий к западной границе земельного участка с кадастровым номером 74:09:0904001:117</t>
  </si>
  <si>
    <t>0, Челябинская обл, 74:09:0505003:248  Челябтнская область, Каслинский р-н, п.Воздвиженка, мкр.Восточный, №238</t>
  </si>
  <si>
    <t>0, Челябинская обл, Российская Федерация, Челябинская область, муниципальный район Сосновский, сельское поселение Саргазинское, поселок Саргазы, улица Придорожная, земельный участок 36А</t>
  </si>
  <si>
    <t>0, Челябинская обл, Кунашакский район, п.Муслюмово жд.ст., ул.Лесная, д.53</t>
  </si>
  <si>
    <t>0, Челябинская обл, Челябинская обл, р-н Сосновский, д Ключи, квартал "Усадьба", ул. Березовая, участок №1</t>
  </si>
  <si>
    <t>454087, Челябинская обл, г. Челябинск, ул. Знаменская, дом № 3А</t>
  </si>
  <si>
    <t>456872, Челябинская обл, г. Кыштым, ул. Деньщикова, дом № 6А</t>
  </si>
  <si>
    <t>0, Челябинская обл, Местоположение установлено относительно ориентира, расположенного за пределами участка. Ориентир центр пос. Заозерный. Участок находится примерно в 840 м, по направлению на юг от ориентира. Почтовый адрес ориентира: Челябинская область, г. Копейск.</t>
  </si>
  <si>
    <t>Челябинская обл, Ашинский р-н, г. Аша, СНТ№7 Березовая поляна, участок 225</t>
  </si>
  <si>
    <t>454000, Челябинская обл, Российская Федерация, г. Челябинск, Тракторозаводский район, ул. Артиллерийская/ а/д Меридиан, гараж №1</t>
  </si>
  <si>
    <t>0, Челябинская обл, Российская Федерация, Челябинская область, Троицкий район, с. Клястицкое</t>
  </si>
  <si>
    <t>0, Челябинская обл, Российская Федерация, Челябинская область, Еткульский муниципальный район, Белоносовское сельское поселение, посёлок Белоносово, улица Северная, земельный участок 3А</t>
  </si>
  <si>
    <t>0, Челябинская обл, Челябинская область, р-н Сосновский, д. Ключи</t>
  </si>
  <si>
    <t>0, Челябинская обл, Челябинская область, район Сосновский, д. Ключи</t>
  </si>
  <si>
    <t>0, Челябинская обл, Красноармейский р-н, д. Камышинка</t>
  </si>
  <si>
    <t>0, Челябинская обл, Сосновский р с Кайгородово ул Набережная 2"Д"</t>
  </si>
  <si>
    <t>0, Челябинская обл, Российская Федерация, Челябинская область, муниципальный район Сосновский, сельское поселение Томинское, поселок Томинский, улица Еловая, земельный участок 1А</t>
  </si>
  <si>
    <t>456000, Челябинская обл, Сосновский р-н, местоположение установлено относительно ориентира, расположенного за пределами участка. ориентир центр п.Новотроицкий. Участок находится примерно в 4,8 км от ориентира по напралению на юго-запад. Почтовый адрес ориенира: Челябинская область, Сосновский р-н.</t>
  </si>
  <si>
    <t>Челябинская обл, г. Миасс, п. Тургояк, северо-западнее ул. Ленина, участок №3 по проекту планировки</t>
  </si>
  <si>
    <t>456971, Челябинская обл, район Нязепетровский, город Нязепетровск, участок, расположенный в 25 метрах южнее жилого дома №90 кв. 2 по ул. Октябрьская</t>
  </si>
  <si>
    <t>457688, Челябинская обл, Верхнеуральский р-н, с. Большой Бугодак, ул. Мира, дом № 113</t>
  </si>
  <si>
    <t>0, Челябинская обл, Челябинская область, р-н Сосновский, п Томинский, Восточная часть, участок №33</t>
  </si>
  <si>
    <t>456674, Челябинская обл, Красноармейский р-н, п. Черемушки, ул. Парковая, дом № 27</t>
  </si>
  <si>
    <t>0, Челябинская обл, р-н Кунашакский, д.Карагайкуль, ул.Молодежная, 28 "а"</t>
  </si>
  <si>
    <t>0, Челябинская обл, Российская Федерация, Челябинская область, Аргаяшский р-н, д Аязгулова, ул Молодежная, д 9</t>
  </si>
  <si>
    <t>0, Челябинская обл, Российская Федерация, Челябинская область, муниципальный район Сосновский, сельское поселение Архангельское, село Архангельское, улица Салютная, земельный участок 4</t>
  </si>
  <si>
    <t>0, Челябинская обл, район Варненский, с. Варна, пер. им. Ракаева М.Ш., д. 10</t>
  </si>
  <si>
    <t>456470, Челябинская обл, Уйский р-н, с. Уйское, ул. Балмасова, дом № 31</t>
  </si>
  <si>
    <t>0, Челябинская обл, муниципальный район Кунашакский, сельское поселение Усть-Багарякское, деревня Мурино, улица Озерная, д. 15а</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</si>
  <si>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Синарская, земельный участок 14</t>
  </si>
  <si>
    <t>0, Челябинская обл, Российская Федерация, Челябинская область, городской округ Южноуральский, город Южноуральск, улица Прудовая, земельный участок 2</t>
  </si>
  <si>
    <t>0, Челябинская обл, Россия, Челябинская область, Красноармейский район, деревня Пашнино 1-е, ул. Раздольная, №8</t>
  </si>
  <si>
    <t>454000, Челябинская обл, г.Челябинск,ул. 1-я Эльтонская - ул. Самохина</t>
  </si>
  <si>
    <t>Челябинская обл, г. Златоуст, ул. Феодосийская, дом № 2</t>
  </si>
  <si>
    <t>0, Челябинская обл, Челябинская обл, р-н Сосновский, д Мамаева, Северный микрорайон, участок 28</t>
  </si>
  <si>
    <t>456315, Челябинская обл, г. Миасс, ул. Березовская, дом № 145</t>
  </si>
  <si>
    <t>457100, Челябинская обл, г. Троицк, ул. им. М.М. Володарского, дом № 38</t>
  </si>
  <si>
    <t>Челябинская обл, Ашинский р-н, г. Аша, ул. Мира, 0,020 км южнее д.37А</t>
  </si>
  <si>
    <t>Челябинская обл, Ашинский р-н, г. Аша, ул. Советская, 0,040 км северо-западнее д.№10А</t>
  </si>
  <si>
    <t>456569, Челябинская обл, Еткульский р-н, п. Санаторный, ул. Лесная, дом № 2А</t>
  </si>
  <si>
    <t>0, Челябинская обл, Челябинская область, Красноармейский район, д. Круглое, ул. Тобольская дом 21</t>
  </si>
  <si>
    <t>454015, Челябинская обл, г. Челябинск, ул. Ямальская, дом № 35</t>
  </si>
  <si>
    <t>0, Челябинская обл, Кунашакский район, село Кунашак, улица Родниковая, дом №б/н</t>
  </si>
  <si>
    <t>456680, Челябинская обл, Красноармейский р-н, с. Шумово, ул. Проезжая, дом № 5</t>
  </si>
  <si>
    <t>457170, Челябинская обл, Октябрьский р-н, с. Октябрьское, ул. 8 Марта, дом № 26</t>
  </si>
  <si>
    <t>0, Челябинская обл, Российская Федерация, Челябинская область, муниципальный район Аргаяшский, сельское поселение Дербишевское, деревня Дербишева, улица Сосновая, земельный участок 19</t>
  </si>
  <si>
    <t>0, Челябинская обл, в границах Симского городского поселения Ашинского муниципального района</t>
  </si>
  <si>
    <t>456080, Челябинская обл, г. Трехгорный, садовое товарищество "Родник", участок № 160</t>
  </si>
  <si>
    <t>Челябинская обл, Ашинский р-н, г. Аша, тер. ГК Лесохимик, площадка №3, блок 7, бокс 1Б</t>
  </si>
  <si>
    <t>0, Челябинская обл, р-н Увельский, в 3000 м северо-восточнее с.Хомутинино, участок №55</t>
  </si>
  <si>
    <t>Челябинская обл, Чебаркульский р-н, д. Десятилетие, ул. Луговая, участок № 33Б</t>
  </si>
  <si>
    <t>0, Челябинская обл, Российская Федерация, Челябинская область, Еткульский р-н, участок находится примерно в 150м, по направлению на север от ориентира д. Печенкино</t>
  </si>
  <si>
    <t>0, Челябинская обл, местоположение установлено примерно в 20 метрах по направлению на северо-запад относительно ориентира, расположенного за пределами границ земельного участка, адрес ориентира: Челябинская область, р-н. Увельский, с. Хомутинино, ул. Уральская, д. 18</t>
  </si>
  <si>
    <t>Челябинская обл, Катав-Ивановский р-н, г. Катав-Ивановск, территория СНТ "Водоканал", участок № 67</t>
  </si>
  <si>
    <t>Челябинская обл, Чебаркульский р-н, д. Шабунина, ул. Колхозная, дом № 42-Б</t>
  </si>
  <si>
    <t>456205, Челябинская обл, г. Златоуст, ул. Нижне-Логовая, участок № 3</t>
  </si>
  <si>
    <t>Челябинская обл,  Верхнеуральский р-н, рп Межозерный, пер. Золотого Прииска, участок № 31</t>
  </si>
  <si>
    <t>0, Челябинская обл, Россия, Челябинская область, Еткульский муниципальный район, Селезянское сельское поселение, д. Назарово, ул. Береговая, д. 7, кв. 1</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</si>
  <si>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Печорская, земельный участок 21</t>
  </si>
  <si>
    <t>0, Челябинская обл, Российская Федерация, Челябинская область, муниципальный район Аргаяшский, сельское поселение Кузнецкое, село Кузнецкое, улица 1 Мая, земельный участок 1А</t>
  </si>
  <si>
    <t>456010, Челябинская обл, Ашинский р-н, г. Аша, ул. Пионерская, дом № 37</t>
  </si>
  <si>
    <t>0, Челябинская обл, г. Верхний Уфалей, ул. Ленина, 236, ряд 1, место 41</t>
  </si>
  <si>
    <t>0, Челябинская обл, Область Челябинская, Город Златоуст, Квартал Медик</t>
  </si>
  <si>
    <t>Челябинская обл, Катав-Ивановский р-н, г. Катав-Ивановск, ГСК "Прибрежный", блок 9, гараж 231</t>
  </si>
  <si>
    <t>0, Челябинская обл, обл. Челябинская, р-н Нязепетровский, п. Сказ, ул. Заречная, дом 2</t>
  </si>
  <si>
    <t>0, Челябинская обл, Пластовский муниципальный район, городское поселение Пластовское, Пласт  город, в 78 метрах восточнее от улицы Жданова, д. 2</t>
  </si>
  <si>
    <t>457672, Челябинская обл, Верхнеуральский р-н, г. Верхнеуральск, ул. Мира, дом № 52 Б</t>
  </si>
  <si>
    <t>0, Челябинская обл, Местоположение установлено относительно ориентира, расположенного в границах участка. Почтовый адрес ориентира: обл. Челябинская, г. Южноуральск, проезд Цветочный, 26</t>
  </si>
  <si>
    <t>456305, Челябинская обл, г. Миасс, ул. Речная, дом № 6А</t>
  </si>
  <si>
    <t>Челябинская обл, г. Миасс, п. Новотагилка, ул. Кушнова, участок № 98</t>
  </si>
  <si>
    <t>Челябинская обл, Кизильский район, с. Кизильское, примерно в 25 м. на юг от дома №8 ул. Энтузиастов</t>
  </si>
  <si>
    <t>454100, Челябинская обл, г. Челябинск, ул. Шершневская, дом № 56А</t>
  </si>
  <si>
    <t>0, Челябинская обл, р-н Кунашакский, с Кунашак, ул. Титова, д 20</t>
  </si>
  <si>
    <t>454000, Челябинская обл, г. Копейск, рп Октябрьский, ул. Калачевская, д. 23</t>
  </si>
  <si>
    <t>0, Челябинская обл, Челябинская обл, р-н Сосновский, д Мамаева, восточный микрорайон, участок №5</t>
  </si>
  <si>
    <t>456660, Челябинская обл, Местоположение установлено относительно ориентира, расположенного в границах участка. Почтовый адрес ориентира: обл. Челябинская, р-н Кунашакский, с. Урукуль, ул. Озерная, дом 57</t>
  </si>
  <si>
    <t>0, Челябинская обл, городской округ Южноуральский, город Южноуральск, территория СНТ Южное, 46А/П</t>
  </si>
  <si>
    <t>456510, Челябинская обл, Российская Федерация, Челябинская область, муниципальный район Сосновский, сельское поселение Долгодеревенское, село Долгодеревенское, улица Пограничная, земельный участок 32</t>
  </si>
  <si>
    <t>0, Челябинская обл, Челябинская область, Сосновский р-н, п. Томинский, Восточная часть, участок № 50</t>
  </si>
  <si>
    <t>456564, Челябинская обл, Еткульский р-н, с. Селезян, ул. Советская, дом № 28</t>
  </si>
  <si>
    <t>Челябинская обл,  городской округ Магнитогорский, город Магнитогорск, СПК Радужный, участок 224</t>
  </si>
  <si>
    <t>457400, Челябинская обл,  р-н. Аргаяшский, дп. Аргазинский, ул. Лесная, д. 1</t>
  </si>
  <si>
    <t>0, Челябинская обл, Челябинская область, р-н Аргаяшский, ДСНТ "Жаворонки", ул. Добрых соседей, участок 8</t>
  </si>
  <si>
    <t>456800, Челябинская обл, г. Верхний Уфалей, ул Ленина, 236, ряд №7, место №2</t>
  </si>
  <si>
    <t>454000, Челябинская обл, Возле дома по улице Гидрострой в Центральном районе города Челябинска</t>
  </si>
  <si>
    <t>457677, Челябинская обл, Верхнеуральский р-н, рп. Межозерный, ул. Строителей, дом № 6</t>
  </si>
  <si>
    <t>Челябинская обл, 10 метров на юго-восток от ориентира по адресу:  г. Карталы, улица Акмолинская, 64Г</t>
  </si>
  <si>
    <t>0, Челябинская обл, Саткинский район, р.п. Межевой, ул. Чапаева, 47</t>
  </si>
  <si>
    <t>0, Челябинская обл, Российская Федерация, Челябинская область, городской округ Верхнеуфалейский, село Иткуль, улица Советская, земельный участок 3, 3/1</t>
  </si>
  <si>
    <t>454015, Челябинская обл, Сосновский р-н, СНТ. Березка 1 тер., ул. 2-я, дом № 36</t>
  </si>
  <si>
    <t>0, Челябинская обл, Российская Федерация, Челябинская область, муниципальный район Сосновский, сельское поселение Солнечное, поселок Солнечный, улица Абрикосовая, земельный участок 21</t>
  </si>
  <si>
    <t>Челябинская обл,  Верхнеуральский район, п Петропавловский в кадастровом квартале 74:06:0408006</t>
  </si>
  <si>
    <t>456550, Челябинская обл, муниципальный округ Коркинский, город Коркино, переулок Степана Разина, стр 30</t>
  </si>
  <si>
    <t>456660, Челябинская обл, р-н Красноармейский п. Озерный</t>
  </si>
  <si>
    <t>456888, Челябинская обл, Аргаяшский р-н, д. Буланцы, ул. Ветеранов, дом № 55</t>
  </si>
  <si>
    <t>Челябинская обл,  Верхнеуральский район, п Краснинский, в кадастровом квартале 74:06:0704010</t>
  </si>
  <si>
    <t>454000, Челябинская обл, Челябинская область, г Копейск, садоводческое товарищество "Птицевод-1", улица 0а, участок 973</t>
  </si>
  <si>
    <t>0, Челябинская обл, Местоположение установлено относительно ориентира, расположенного за пределами участка. Ориентир земельный участок домовладение 1. Участок находится примерно в 290м, по направлению на юго-восток от ориентира. Почтовый адрес ориентира: Челябинская обл. р-н Каслинский, п. Воздвиженка, ул. Степана Разина,</t>
  </si>
  <si>
    <t>454000, Челябинская обл, г. Челябинск, ул. Механическая, д. 24, ГСК "Таврия", гараж №1235</t>
  </si>
  <si>
    <t>456517, Челябинская обл, Сосновский р-н, с. Большое Баландино, пер. Известковый, дом № 3</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</si>
  <si>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Копейск, в квартале, ограниченном ул.Ленина, пр.Коммунистический, пр.Победы, пл. Красных партизан.</t>
  </si>
  <si>
    <t>0, Челябинская обл,  р-н Сосновский, примерно в 3,13 км по направлению на юго-запад от ориентира центр д. Ключи, квартал 21, участок 1</t>
  </si>
  <si>
    <t>457695, Челябинская обл, Верхнеуральский р-н, п. Спасский, ул. Шоссейная, дом № 10, квартира 1</t>
  </si>
  <si>
    <t>454000, Челябинская обл, город Челябинск, Курчатовский район, улица Фианитовая, участок 10</t>
  </si>
  <si>
    <t>457000, Челябинская обл, Увельский р-н, п. Увельский, ул. Лазовского, дом № 15</t>
  </si>
  <si>
    <t>456120, Челябинская обл, Катав-Ивановский р-н, г. Юрюзань, ул. Карла Маркса, дом № 12</t>
  </si>
  <si>
    <t>Челябинская обл, Российская Федерация, Челябинская область, Агаповский район, п. Харьковский</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</si>
  <si>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Марсовая, земельный участок 25</t>
  </si>
  <si>
    <t>0, Челябинская обл, Российская Федерация, Челябинская область, городской округ Карабашский, поселок Красный Камень</t>
  </si>
  <si>
    <t>0, Челябинская обл, Челябинская область, р-н Еткульский, установлено относительно ориентира, расположенного за пределами участка. Ориентир с.Еткуль. Участок находится примерно в 0,3 км. от ориентира по направлению на север.</t>
  </si>
  <si>
    <t>457400, Челябинская обл, Агаповский р-н, п. Новобуранное, ул. Центральная, дом № 20, квартира 2</t>
  </si>
  <si>
    <t>0, Челябинская обл, р-н Варненский, с Варна, ул Западная, д 26</t>
  </si>
  <si>
    <t>454036, Челябинская обл, г. Челябинск,  Курчатовский район, тракт Свердловский, 1</t>
  </si>
  <si>
    <t>0, Челябинская обл, Местоположение установлено относительно ориентира, расположенного за пределами участка. Ориентир деревня. Участок находится примерно в 1400 м, по направлению на северо-восток от ориентира. Почтовый адрес ориентира: Область Челябинская, р-н Сосновский, Деревня Ключи</t>
  </si>
  <si>
    <t>Челябинская обл, Верхнеуральск ул. Светлая 10</t>
  </si>
  <si>
    <t>456660, Челябинская обл, Красноармейский р-н, примерно 1,2 км на юг от п. Камышинка и 2,1 км на юго-запад от п. Луговой</t>
  </si>
  <si>
    <t>456845, Челябинская обл, Каслинский р-н, д. Григорьевка, ул. Ленина, дом № 14а</t>
  </si>
  <si>
    <t>Челябинская обл, Чебаркульский р-н, д. Боровое, ул. Гагарина, участок № 38-А</t>
  </si>
  <si>
    <t>0, Челябинская обл, город Верхний Уфалей, поселок Нижний Уфалей, ул. Коммуны, 11</t>
  </si>
  <si>
    <t>Челябинская обл, Ашинский р-н, г. Аша, Территория СНТ 7 Березовая поляна, земельный участок 488</t>
  </si>
  <si>
    <t>456510, Челябинская обл, муниципальный район Сосновский, сельское поселение Краснопольское, поселок Красное Поле, улица Полянка, земельный участок 27</t>
  </si>
  <si>
    <t>0, Челябинская обл, муниципальный район Кунашакский, сельское поселение Кунашакское, село Кунашак, улица Крымская, земельный участок 2</t>
  </si>
  <si>
    <t>0, Челябинская обл, Озерский городской округ, поселок Метлино, ул. 8 Марта, 37</t>
  </si>
  <si>
    <t>0, Челябинская обл, г. Южноуральск, садоводческое товарищество "Южное", участок №107-п</t>
  </si>
  <si>
    <t>456510, Челябинская обл, муниципальный район Сосновский, сельское поселение Краснопольское, деревня Ключи, улица Ореховая, земельный участок 5</t>
  </si>
  <si>
    <t>456680, Челябинская обл, Красноармейский р-н, с. Шумово, ул. Лесная, дом № 20, корпус А</t>
  </si>
  <si>
    <t>0, Челябинская обл, Челябинская область, муниципальный район Еманжелинский, городское поселение Красногорское, рабочий поселок Красногорский, улица Ленина, дом 5</t>
  </si>
  <si>
    <t>0, Челябинская обл, Нагайбакский район, п. Чернореченский, ул. Труда, 8А</t>
  </si>
  <si>
    <t>Челябинская обл, г. Златоуст, ул. Миасская, южнее земельного участка с кадастровым номером 74:25:0306502:185</t>
  </si>
  <si>
    <t>0, Челябинская обл, Нагайбакский район, п. Подгорный, ул. Труда, 15А</t>
  </si>
  <si>
    <t>456582, Челябинская обл, Еманжелинский р-н, г. Еманжелинск, ул. 1 Мая, земельный участок 85</t>
  </si>
  <si>
    <t>456550, Челябинская обл, муниципальный округ Коркинский, город Коркино, улица Панарина, 100</t>
  </si>
  <si>
    <t>456920, Челябинская обл, Саткинский р-н, рп. Сулея, ул. Гаврюшина, дом № 20</t>
  </si>
  <si>
    <t>Челябинская обл, г. Миасс, элемент планировочной структуры Коллективный Сад Ильмены территория, участок 146</t>
  </si>
  <si>
    <t>0, Челябинская обл, Челябинская область, р-н. Сосновский, с. Вознесенка, ул. Школьная, д. 29</t>
  </si>
  <si>
    <t>454000, Челябинская обл, Г. Челябинск, район Ленинский, ул. Сельская, д. 11</t>
  </si>
  <si>
    <t>0, Челябинская обл, 457020 р-н Пластовский, г. Пласт, ул. Белорецкая, дом 3</t>
  </si>
  <si>
    <t>0, Челябинская обл, Челябинская обл, Агаповский р-н, поселок Наровчатка, ул Радужная, уч 27</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</si>
  <si>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Камышевка, ул Полевая, д 9.</t>
  </si>
  <si>
    <t>0, Челябинская обл, Российская федерация, Челябинская область, г. Копейск, 2800 м южнее пос Заозёрный</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</si>
  <si>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Магистральная, земельный участок 64</t>
  </si>
  <si>
    <t>0, Челябинская обл, Челябинская обл, г Копейск, п Заозерный.</t>
  </si>
  <si>
    <t>0, Челябинская обл, Челябинская область, р-н Сосновский, примерно в 3,13 км. по направлению на юго-запад от ориентира центр д. Ключи, квартал 28, участок 6</t>
  </si>
  <si>
    <t>Челябинская обл, г. Миасс, с. Черновское, южнее ул. Карла Маркса, уч.№8 по проекту планировки</t>
  </si>
  <si>
    <t>0, Челябинская обл, муниципальный район Варненский, сельское поселение Варненское, село Варна, улица Литвинова, земельный участок 9</t>
  </si>
  <si>
    <t>456518, Челябинская обл, Муниципальный райн Сосновский, сельское поселение Краснопольское, деревня Ключи, улица Новая, земельный участок 2А</t>
  </si>
  <si>
    <t>Челябинская обл, г. Чебаркуль, ул. Набережная, участок № 17А</t>
  </si>
  <si>
    <t>456320, Челябинская обл, г. Миасс, Территория Коллективный сад Дачный, дом 34</t>
  </si>
  <si>
    <t>456320, Челябинская обл, г. Миасс, п. Северные Печи, ул. Лесная, дом № 11</t>
  </si>
  <si>
    <t>0, Челябинская обл, Российская Федерация, Челябинская область, муниципальный район Сосновский, сельское поселение Мирненское, деревня Касарги, улица Полевая, земельный участок 6</t>
  </si>
  <si>
    <t>456510, Челябинская обл, Сосновский район, п Прудный</t>
  </si>
  <si>
    <t>456958, Челябинская обл, Кусинский р-н, с. Медведевка, ул. Красный Путь, дом № 99</t>
  </si>
  <si>
    <t>457415, Челябинская обл, Агаповский р-н, п. Желтинский, ул. Пролетарская, дом № 59</t>
  </si>
  <si>
    <t>0, Челябинская обл,  г Магнитогорск, ул Липецкая, участок строительный 49а</t>
  </si>
  <si>
    <t>Челябинская обл, г. Чебаркуль, ул. Заря, участок № 68А</t>
  </si>
  <si>
    <t>0, Челябинская обл, Челябинская область, р-н Сосновский, д. Казанцево, ул. 1 Мая, д. 29</t>
  </si>
  <si>
    <t>456500, Челябинская обл, Челябинская область Сосновский р-н. с Кременкуль.</t>
  </si>
  <si>
    <t>0, Челябинская обл, Челябинская область, Сосновский район, п. Прудный</t>
  </si>
  <si>
    <t>0, Челябинская обл, Каслинский район, с Багаряк, ул Чкалова, земельный участок 14</t>
  </si>
  <si>
    <t>0, Челябинская обл, Сосновский район, местоположение установлено относительно ориентира, расположенного за пределами участка. Ориентир д. Касарги. Участок находится примерно в 1430 м от ориентира по направлению юго-запад. Почтовый адрес ориентира: Челябинская область, Сосновский р-он</t>
  </si>
  <si>
    <t>0, Челябинская обл, муниципальный район Аргаяшский, сельское поселение Кулуевское, село Кулуево, улица Сабантуйская, земельный участок 1Д</t>
  </si>
  <si>
    <t>457610, Челябинская обл, Кизильский р-н, с. Кизильское, ул. Ленинская, дом № 96</t>
  </si>
  <si>
    <t>0, Челябинская обл, г. Карабаш, оз. Теренкуль, сад Теренкуль участок 221</t>
  </si>
  <si>
    <t>Челябинская обл, Уйский р-н, с. Ларино, ул. Сокольная, кадастровый квартал 74:22:1501001(координаты 54.581565479,59.953744405, БС 25074108420)</t>
  </si>
  <si>
    <t>Челябинская обл, Чебаркульский р-н, п. Тимирязевский, ул. Вишневая, участок № 13-В</t>
  </si>
  <si>
    <t>Челябинская обл, Сосновский р-н, п. Прудный, Сосновский район</t>
  </si>
  <si>
    <t>0, Челябинская обл,  р-н. Сосновский</t>
  </si>
  <si>
    <t>454036, Челябинская обл, г. Челябинск, ул. Радонежская, дом № 10Б, строение 1</t>
  </si>
  <si>
    <t>456851, Челябинская обл, Каслинский р-н, с. Огневское, ул. 8 Марта, дом № 3</t>
  </si>
  <si>
    <t>0, Челябинская обл, Челябинская область, Ашинский район, посёлок Ук, улица Горького, 33</t>
  </si>
  <si>
    <t>0, Челябинская обл, муниципальный район Кунашакский, сельское поселение Кунашакское, село Кунашак, улица Лермонтова, дом 85</t>
  </si>
  <si>
    <t>454000, Челябинская обл, город Челябинск, Территория СНТ Искра, Аллея 4-я, участок №60</t>
  </si>
  <si>
    <t>456580, Челябинская обл, Еманжелинский р-н, г. Еманжелинск, ул. Вахрушева, дом № 1Г</t>
  </si>
  <si>
    <t>454000, Челябинская обл, г.Челябинск ул.Анапская д.135</t>
  </si>
  <si>
    <t>0, Челябинская обл, Челябинская область, Сосновский район, деревня Альмеева, Восточный микрорайон, участок 75</t>
  </si>
  <si>
    <t>456738, Челябинская обл, Кунашакский р-н, д. Борисовка, ул. Молодежная, дом № 9</t>
  </si>
  <si>
    <t>Челябинская обл, Катав-Ивановский р-н, г. Катав-Ивановск, ул. Степана Разина, 41 (Физкультурно-оздоровительный комплекс)</t>
  </si>
  <si>
    <t>0, Челябинская обл, Еткульский район, село Еткуль, улица Энтузиастов, участок 84</t>
  </si>
  <si>
    <t>457000, Челябинская обл, Увельский р-н, п. Увельский, ул. Чкалова, дом № 28</t>
  </si>
  <si>
    <t>454000, Челябинская обл, городской округ Копейский,город Копейск, улица Петра Сумина, земельный участок 49</t>
  </si>
  <si>
    <t>0, Челябинская обл, Челябинская обл, Сосновский р-н, участок по генплану № 848</t>
  </si>
  <si>
    <t>0, Челябинская обл, Увельский район, п. Увельский, ул. Лесная, д. 6</t>
  </si>
  <si>
    <t>0, Челябинская обл, 457020 р-н Пластовский, г. Пласт, ул.Строителей, д. 24</t>
  </si>
  <si>
    <t>Челябинская обл, Катав-Ивановский р-н, г. Катав-Ивановск, ГСК "Майский", земельный участок 3</t>
  </si>
  <si>
    <t>454000, Челябинская обл, город Копейск,переулок Разведчиков,23</t>
  </si>
  <si>
    <t>457400, Челябинская обл, Аргаяшский р-н,  п Увильды, сад Здоровье, уч 139</t>
  </si>
  <si>
    <t>0, Челябинская обл, Увельский муниципальный район, сельское поселение Увельское, Увельский поселок, Дорожная улица, д. 45а</t>
  </si>
  <si>
    <t>0, Челябинская обл, Российская Федерация, Челябинская область, Сосновский район, поселок Мирный, улица Бессонова, дом 21</t>
  </si>
  <si>
    <t>0, Челябинская обл, Челябинская областная красноармейский район слева от дороги Челябинск -Новосибрск по ходу движения на 22 км в 950м от автодороги  Челябинск -Новосибирск</t>
  </si>
  <si>
    <t>456000, Челябинская обл, Расположенный в 4 м на северо-восток от земельного участка по адресу: Челябинская область, Сосновский район, Полетаевское сельское поселение, поселок Полетаево, улица Полетаевская, дом 46б кадастровый квартал 74:19:1507009</t>
  </si>
  <si>
    <t>0, Челябинская обл,  Агаповский район, сельское поселение Агаповское, село Агаповка, микрорайон Садовый, д 17</t>
  </si>
  <si>
    <t>0, Челябинская обл, Российская Федерация, Челябинская область, муниципальный район Сосновский, сельское поселение Саргазинское, деревня Таловка, участок 72</t>
  </si>
  <si>
    <t>0, Челябинская обл, Российская Федерация, Челябинская область, Красноармейский район, деревня Сычево, кадастровый квартал 74:12:1206001</t>
  </si>
  <si>
    <t>0, Челябинская обл, Местоположение установлено относительно ориентира, расположенного за пределами участка. Ориентир СНТ "Заречный". Участок находится примерно в 800 м, по направлению на юго-восток от ориентира. Почтовый адрес ориентира: Челябинская обл, р-н Сосновский.</t>
  </si>
  <si>
    <t>0, Челябинская обл, Российская Федерация, Челябинская область, Красноармейский  район, село Таукаево, кадастровый квартал 74:12:1601003</t>
  </si>
  <si>
    <t>0, Челябинская обл, район Агаповский, сельсовет Агаповский, село Агаповка, микрорайон Полевой, дом 31/1</t>
  </si>
  <si>
    <t>454000, Челябинская обл,  Город Челябинск, Улица Топазовая, дом 9</t>
  </si>
  <si>
    <t>454000, Челябинская обл, муниципальный район Сосновский, сельское поселение Краснопольское, деревня Ключи, улица Индивидуальная, земельный участок 15Б</t>
  </si>
  <si>
    <t>0, Челябинская обл, Агаповский район, сельское поселение Агаповское, село Агаповка, микрорайон Садовый, д 17/1</t>
  </si>
  <si>
    <t>Челябинская обл, Ашинский р-н, г. Аша, Территория СНТ 7 Березовая поляна садовый участок 241</t>
  </si>
  <si>
    <t>457000, Челябинская обл, Увельский р-н, п. Увельский, ул. Российская, дом № 3</t>
  </si>
  <si>
    <t>0, Челябинская обл, р-н Варненский, с Варна, пер Мостовой, 1б</t>
  </si>
  <si>
    <t>Челябинская обл, Чебаркульский р-н, д. Боровое, ул. Гагарина</t>
  </si>
  <si>
    <t>0, Челябинская обл, район Агаповский, сельсовет Агаповский, село Агаповка, микрорайон Полевой, дом 31</t>
  </si>
  <si>
    <t>457352, Челябинская обл, Карталинский р-н, г. Карталы, пер. Дзержинского, дом № 4А</t>
  </si>
  <si>
    <t>0, Челябинская обл, Сосновский район, возле д. Алишева, участок № 86 юго-восточная окраина, возле деревни</t>
  </si>
  <si>
    <t>456010, Челябинская обл, Ашинский р-н, г. Аша, СНТ 7 Березовая поляна, дом 254</t>
  </si>
  <si>
    <t>Челябинская обл, Верхнеуральский район, город  Верхнеуральск, ул Магнитогорская, 23А</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</si>
  <si>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Фёдора Старикова, 54</t>
  </si>
  <si>
    <t>0, Челябинская обл, Россия, Челябинская обл., Сосновский район, п. Прудный, участок №631</t>
  </si>
  <si>
    <t>0, Челябинская обл, Область Челябинская, Район Еткульский, Село Еткуль, Улица Зеленая, земельный участок 2В</t>
  </si>
  <si>
    <t>456622, Челябинская обл, г. Копейск, ул. Кузбасская, дом № 33</t>
  </si>
  <si>
    <t>456503, Челябинская обл, Сосновский р-н, п. Саккулово, ул. Молодежная, дом № 18</t>
  </si>
  <si>
    <t>Челябинская обл, Сосновский р-н, д. Ключи, переулок Красочный, з/у 1</t>
  </si>
  <si>
    <t>454000, Челябинская обл, Россия, Челябинская область, Сосновский район, с.Кременкуль, ул. Новосовхозная</t>
  </si>
  <si>
    <t>0, Челябинская обл, Российская Федерация, Челябинская область, Сосновский район, СНТ "Курчатовец", квартал 51, участок №13</t>
  </si>
  <si>
    <t>0, Челябинская обл, 457020 Пластовский район, город Пласт, переулок Одинокий, дом 25</t>
  </si>
  <si>
    <t>456101, Челябинская обл, Катав-Ивановский р-н, с. Меседа, ул. Первомайская, дом № 51</t>
  </si>
  <si>
    <t>457000, Челябинская обл, Увельский р-н, п. Увельский, ул. Полевая, дом № 8</t>
  </si>
  <si>
    <t>0, Челябинская обл, Челябинская область, муниципальный район Кунашакский, сельское поселение Кунашакское, село Кунашак, улица Жукова</t>
  </si>
  <si>
    <t>Челябинская обл, г. Миасс, коллективный сад Самородок, участок 236</t>
  </si>
  <si>
    <t>Челябинская обл,  Увельский район,в 3000 м северо-восточнее  с Хомутинино  . Местоположение :участок 6.</t>
  </si>
  <si>
    <t>0, Челябинская обл,  муниципальный район Каслинский, сельское поселение Воздвиженское, Улица Ленина, земельный участок 63</t>
  </si>
  <si>
    <t>457416, Челябинская обл, Агаповский р-н, п. Приморский, ул. Новая, дом № 2</t>
  </si>
  <si>
    <t>456323, Челябинская обл, г. Миасс, ул. Пролетарская, дом № 5</t>
  </si>
  <si>
    <t>0, Челябинская обл, Сосновский муниципальный район, деревня  Малиновка, участок 46</t>
  </si>
  <si>
    <t>456010, Челябинская обл, Ашинский р-н, г. Аша, ул. Ленина, дом № 34</t>
  </si>
  <si>
    <t>0, Челябинская обл, Саткинский район, город Сатка, за домовладением №174 по ул.Карла Маркса</t>
  </si>
  <si>
    <t>455034, Челябинская обл, г. Магнитогорск, ул. Советская, дом № 456</t>
  </si>
  <si>
    <t>454000, Челябинская обл, городской округ Челябинский, город Челябинск, улица Индивидуальная 2 -я, земельный участок 60Е</t>
  </si>
  <si>
    <t>0, Челябинская обл, Челябинская область, г Кыштым, ул Гузынина, д 32 а</t>
  </si>
  <si>
    <t>456512, Челябинская обл, Сосновский р-н, муниципальный район Сосновский, сельское поселение Краснопольское, поселок Красное Поле, улица Героическая, дом 56</t>
  </si>
  <si>
    <t>Челябинская обл, г. Миасс, п. Ленинск, пер. Продснабовский, земельный участок прилегающий к участку с кадастровым номером 74:34:2209003:42</t>
  </si>
  <si>
    <t>0, Челябинская обл, г. Пласт, перекрёсток ул. Кирова и ул. Красноармейская(в 33 метрах северо-западнее от ул. Красноармейская, д.25)</t>
  </si>
  <si>
    <t>0, Челябинская обл, Российская Федерация, Челябинская область, Сосновский муниципальный район, Краснопольское сельское поселение, деревня Моховички, улица Маршала Василевского, земельный участок 13</t>
  </si>
  <si>
    <t>Челябинская обл, г. Миасс, коллективный сад Самородок, участок №60</t>
  </si>
  <si>
    <t>0, Челябинская обл, Сосновский муниципальный район, Алишевское сельское поселение, с. Кайгородово, ул. Школьная, земельный участок 62Б</t>
  </si>
  <si>
    <t>0, Челябинская обл, Российская Федерация, Челябинская область, муниципальный район Сосновский, сельское поселение Алишевское, территория Курчатовец-2 ДНТ, улица Первая поляна, земельный участок 48А</t>
  </si>
  <si>
    <t>0, Челябинская обл, муниципальный район Октябрьский, сельское поселение Чудиновское, село Чудиново, улица Ленина, дом 25</t>
  </si>
  <si>
    <t>456015, Челябинская обл, Ашинский р-н, г. Аша, ул. Уральская, дом № 15</t>
  </si>
  <si>
    <t>456573, Челябинская обл,  муниципальный район Еткульский, сельское поселние Бектышское, поселок Бектыш, улица Еткульская, земельный участок 7.</t>
  </si>
  <si>
    <t>454000, Челябинская обл, г. Челябинск, ул. тракт Свердловский, дом 4 Э</t>
  </si>
  <si>
    <t>0, Челябинская обл, Российская Федерация, Челябинская область, муниципальный район Каслинский, сельское поселение Огневское, село Огневское, улица Мира, земельный участок 24</t>
  </si>
  <si>
    <t>0, Челябинская обл, Челябинская обл., Сосновский р-н 680 м на юго-запад от п. Рощино, гараж №283</t>
  </si>
  <si>
    <t>0, Челябинская обл,  восточное направление от ориентира (земельный участок за пределами границу земельного участка 74:37:0209027:1141), расположенный за пределами границ земельного участка, адрес ориентира: Челябинская область, г. Южноуральск, ул. Космонавтов 28</t>
  </si>
  <si>
    <t>0, Челябинская обл, Нагайбакский район, рп Южный, ул. З.Космодемьянской</t>
  </si>
  <si>
    <t>0, Челябинская обл, Челябинская область, Еткульский муниципальный район, Еткульское сельское поселение, село Еткуль, примерно в 21 метрах на юг от дома №38А по ул.Октябрьская, кадастровый квартал 74:07:3700014</t>
  </si>
  <si>
    <t>456924, Челябинская обл, Саткинский р-н, рп. Межевой, ул. Суворова, дом № 58А</t>
  </si>
  <si>
    <t>0, Челябинская обл, Челябинская область, р-н Сосновский, д. Альмеева, ул. 9 Мая, д. 17</t>
  </si>
  <si>
    <t>0, Челябинская обл, Российская Федерация, Челябинская обл., Сосновский р-н, участок по генплану № 866</t>
  </si>
  <si>
    <t>0, Челябинская обл, Челябинская область, р-н. Сосновский, с. Вознесенка, ул. Песчаная, участок №25</t>
  </si>
  <si>
    <t>454000, Челябинская обл, Российская Федерация, Челябинская область, муниципальный район Сосновский, сельское поселение Солнечное, поселок Солнечный, улица Абрикосовая, земельный участок 4</t>
  </si>
  <si>
    <t>0, Челябинская обл, район Увельский, п. Увельский, ул. Звездная, дом 13</t>
  </si>
  <si>
    <t>0, Челябинская обл, Местоположение установлено относительно ориентира, расположенного в границах участка. Ориентир садовый дом. Почтовый адрес ориентира: Челябинская область, р-н Сосновский, с. Долгодеревенское, микрорайон.</t>
  </si>
  <si>
    <t>0, Челябинская обл, Челябинская обл, Снежинский городской округ, поселок Ближний Береговой, улица Тополиная, земельный участок 14</t>
  </si>
  <si>
    <t>Челябинская обл, Ашинский р-н, г. Миньяр, ул. Кирова, примерно в 40 метрах на восток от дома № 75</t>
  </si>
  <si>
    <t>0, Челябинская обл, Российская Федерация, Челябинская область, район Сосновский, Ориентир п. Прудный. Участок находится примерно в 600 м от ориентира по направлению на северо-восток . Почтовый адрес ориентира: Челябинская обл.,Сосновский район, п. Прудный</t>
  </si>
  <si>
    <t>454000, Челябинская обл, г. Челябинск, тракт. Свердловский, д. 4-н</t>
  </si>
  <si>
    <t>0, Челябинская обл, Российская Федерация, Челябинская область, Сосновский муниципальный район, Краснопольское сельское поселение, деревня Ключи, улица Индивидуальная, земельный участок 15А</t>
  </si>
  <si>
    <t>0, Челябинская обл, р-н Увельский, в 3000 м северо-восточнее с.Хомутинино, участок № 47. Местоположение : участок № 47-1, участок № 98</t>
  </si>
  <si>
    <t>454000, Челябинская обл, Россия, Челябинская обл., г. Озерск, п. Метлино., в 334 м на юго-восток от нежилого здания, ул. Федорова, д. 3</t>
  </si>
  <si>
    <t>0, Челябинская обл, 457020 Пластовский муниципальный район, Пластовское городское поселение, город Пласт, улица Лазо, земельный участок 36</t>
  </si>
  <si>
    <t>454000, Челябинская обл, г. Челябинск, р-н Металлургический, ул. Богдана Хмельницкого, у дома 15а</t>
  </si>
  <si>
    <t>456510, Челябинская обл, муниципальный район Сосновский, сельское поселение Кременкульское, поселок Терема, улица Лауде, земельный участок 1, 3</t>
  </si>
  <si>
    <t>Челябинская обл, Верхнеуральский р-н, рп. Межозерный, ул. Энгельса, 34</t>
  </si>
  <si>
    <t>456384, Челябинская обл, г. Миасс, п. Ленинск, ул. Больничная, дом № 19</t>
  </si>
  <si>
    <t>Челябинская обл, Ашинский р-н, г. Аша, ул. Цементовая, дом № 10</t>
  </si>
  <si>
    <t>456889, Челябинская обл, Аргаяшский муниципальный район, Ишалинское сельское поселение, пос. Ишалино, железнодорожная станция, ул. Солнечная, 18</t>
  </si>
  <si>
    <t>Челябинская обл, Ашинский р-н, г. Аша, СНТ 7 Березовая поляна, земельный участок 114</t>
  </si>
  <si>
    <t>456205, Челябинская обл, г. Златоуст, ул. Электровозная, дом № 9</t>
  </si>
  <si>
    <t>456658, Челябинская обл, г. Копейск, с. Синеглазово, ул. Шоссейная, дом № 42</t>
  </si>
  <si>
    <t>0, Челябинская обл, Челябинская область, Красноармейский район, в 200 метрах северо-западнее п. Лазурный с Северной стороны коллективного сада</t>
  </si>
  <si>
    <t>0, Челябинская обл, г. Златоуст, пос. Тайнак, ул. Советская, в 21 метре на север от дома 16</t>
  </si>
  <si>
    <t>454000, Челябинская обл, Челябинская обл., г. Челябинск, ул. Постышева, ПГСК "Творческий", гараж 291</t>
  </si>
  <si>
    <t>0, Челябинская обл, 457020 р-н Пластовский, г.Пласт, ул.Чехова, д.10</t>
  </si>
  <si>
    <t>454025, Челябинская обл, г. Челябинск, ул. 32-ой Годовщины Октября, дом № 18</t>
  </si>
  <si>
    <t>0, Челябинская обл, Кунашакский район, село Кунашак, улица Лермонтова, дом 2А</t>
  </si>
  <si>
    <t>0, Челябинская обл, р-н Увельский, в 3000 м северо-восточнее с.Хомутинино, участок № 47. Местоположение: участок № 47-1, участок №401</t>
  </si>
  <si>
    <t>454000, Челябинская обл, г. Копейск, пер. Державина, 14</t>
  </si>
  <si>
    <t>456518, Челябинская обл, Сосновский р-н, д. Ключи, ул. Абрикосовая, дом № 9</t>
  </si>
  <si>
    <t>0, Челябинская обл, В 20 метрах на юг от ориентира по адресу: Челябинская область город Карталы улица Орджоникидзе 11 А</t>
  </si>
  <si>
    <t>0, Челябинская обл, Челябинская обл., Сосновский район, потребительское общество коллективный сад "Прогресс", улица Северная, участок №142</t>
  </si>
  <si>
    <t>454018, Челябинская обл, г. Челябинск, ул. Кислицина, дом № 59</t>
  </si>
  <si>
    <t>0, Челябинская обл, Сосновский район, 5510 м северо- восток от д Малиновка</t>
  </si>
  <si>
    <t>456518, Челябинская обл, Сосновский р-н, д. Моховички, согласно генплана застройки поз.36</t>
  </si>
  <si>
    <t>456388, Челябинская обл, г. Миасс, с. Черновское, ул. Кирова, дом № 105А</t>
  </si>
  <si>
    <t>Челябинская обл, г. Чебаркуль, ул. Красная поляна, участок № 21</t>
  </si>
  <si>
    <t>0, Челябинская обл, Еманжелинский район город Еманжелинск улица Медовая дом 33</t>
  </si>
  <si>
    <t>Челябинская обл, Чебаркульский р-н, м, 1130м на юг от с. Верхние Караси и 2890м на северо-запад от п.Кумысный,участок No94</t>
  </si>
  <si>
    <t>456584, Челябинская обл, Еманжелинский район муниципальный район Еманжелинский, городское поселение Еманжелинское, город Еманжелинск, улица Титова, дом 11, помещение 1.</t>
  </si>
  <si>
    <t>0, Челябинская обл, муниципальный район Каслинский, сельское поселение Тюбукское, село Воскресенское, улица Партизанская, земельный участок 35А</t>
  </si>
  <si>
    <t>456656, Челябинская обл, г. Копейск, ул. Кубинская, дом № 58</t>
  </si>
  <si>
    <t>0, Челябинская обл, Челябинская область, р-н Аргаяшский, Яраткуловское сельское поселение, д Халитова, ул Лесная, д 1</t>
  </si>
  <si>
    <t>0, Челябинская обл, Челябинская область, р-н. Аргаяшский, п. Увильды, пер. Дачный, д. 2</t>
  </si>
  <si>
    <t>0, Челябинская обл, Российская Федерация, Челябинская обл., Сосновский р-н, д. Казанцево, уч. 22</t>
  </si>
  <si>
    <t>457621, Челябинская обл, Кизильский р-н, п. Путь Октября, ул. Центральная, дом № 17</t>
  </si>
  <si>
    <t>456110, Челябинская обл, Катав-Ивановский р-н, г. Катав-Ивановск, ГСК "Майский", земельный участок 86</t>
  </si>
  <si>
    <t>457000, Челябинская обл, Увельский р-н, п. Увельский, ул. 30 лет ВЛКСМ, дом № 26</t>
  </si>
  <si>
    <t>Челябинская обл, г. Трехгорный, СНТ Уралец, земельный участок 642</t>
  </si>
  <si>
    <t>0, Челябинская обл, район Агаповский, п. Желтинский, в районе ул. Строительная</t>
  </si>
  <si>
    <t>0, Челябинская обл, Челябинская область, Сосновский район, село Кайгородово. переулок Дачный, участок 7-15. кадастровый номер 74:19:1303007:71</t>
  </si>
  <si>
    <t>Челябинская обл, Кусинский р-н, г. Куса, ул. Герцена, участок № 95/1</t>
  </si>
  <si>
    <t>Челябинская обл, г. Златоуст, на перекрёстке ул. Ленина и а/д местного значения 74 ОП РЗ 75К-013 Куса - Златоуст М-5 "Урал", 28км плюс 510м, в пределах координат 55.155785, 59.633634</t>
  </si>
  <si>
    <t>0, Челябинская обл, р-н Каслинский, п. Береговой, ул. Новая, №93</t>
  </si>
  <si>
    <t>456804, Челябинская обл, городской округ Верхнеуфалейский, город Верхний Уфалей, улица Мрамормая, дом 27</t>
  </si>
  <si>
    <t>Челябинская обл, Ашинский р-н, г. Аша, территория СНТ 7 Березовая поляна сад, участок 222</t>
  </si>
  <si>
    <t>0, Челябинская обл, Российская Федерация, Челябинская область, городской округ Троицкий, город Троицк, улица им. В.Г. Белинского, дом 2А</t>
  </si>
  <si>
    <t>456001, Челябинская обл, Ашинский р-н, п. Ук, ул. Фрунзе, дом № 3, участок находится примерно в 15м по направлению на восток от ориентира</t>
  </si>
  <si>
    <t>456550, Челябинская обл, Коркинский  район, г. Коркино, ул. 9 января, д.8, пом.1</t>
  </si>
  <si>
    <t>456501, Челябинская обл, Челябинская обл., Сосновский р-н</t>
  </si>
  <si>
    <t>0, Челябинская обл, Челябинская область, Муниципальный район Сосновский, сельское поселение Солнечное, поселок Солнечный, улица Абрикосовая, земельный участок 27</t>
  </si>
  <si>
    <t>454000, Челябинская обл, г Челябинск, р-н Курчатовский, микрорайон 54 (пятьдесят четыре) Краснопольского планировочного района №1, улица Седьмая, квартал 16 (шестнадцать), участок №188</t>
  </si>
  <si>
    <t>456205, Челябинская обл, г. Златоуст, ул. им. К.Э.Циолковского, дом № 37</t>
  </si>
  <si>
    <t>Челябинская обл, Катав-Ивановский р-н, г. Катав-Ивановск, ул. Дмитрия Тараканова, северо-западнее, д.161</t>
  </si>
  <si>
    <t>0, Челябинская обл, Челябинская область, Сосновский р-н, примерно в 2,13 км по направлению на запад от электроподстанции с. Большие Харлуши, участок 1.7</t>
  </si>
  <si>
    <t>454000, Челябинская обл, г Челябинск, р-н Курчатовский, микрорайон №54 Краснопольского планировочного района №1, квартал 15, улица Седьмая, участок 179 (стр.)</t>
  </si>
  <si>
    <t>454000, Челябинская обл, Местоположение установлено относительно ориентира, расположенного за пределами участка.Ориентир здание.Участок находится примерно в 100 м, по направлению на север от ориентира. Почтовый адрес ориентира: обл. Челябинская, р-н Нязепетровский, г. Нязепетровск, ул. Ленина, 97, участок находится примерно в 100 м, по направлению на север от ориентира</t>
  </si>
  <si>
    <t>0, Челябинская обл, Челябинская область, г Копейск, примерно 5,9 км на северо-запад от п. Шибаево и 8,7 км на северо-восток от п. Бектыш</t>
  </si>
  <si>
    <t>456238, Челябинская обл, г. Златоуст, ул. Ягодная, дом № 10</t>
  </si>
  <si>
    <t>0, Челябинская обл, Агаповский муниципальный район, Агаповское сельское поселение, село Агаповка, микрорайон Садовый, дом 64А</t>
  </si>
  <si>
    <t>0, Челябинская обл, Челябинская область, р-н. Красноармейский, северо-западная окраина п. Лазурный, кооператив "Дачник",пер.Узкий №91</t>
  </si>
  <si>
    <t>456000, Челябинская обл, Челябинская область, р-н Сосновский, д. Ключевка</t>
  </si>
  <si>
    <t>0, Челябинская обл, Агаповский район, село Агаповка</t>
  </si>
  <si>
    <t>456384, Челябинская обл, г. Миасс, п. Верхний Иремель, ул. Советская, дом № 18</t>
  </si>
  <si>
    <t>0, Челябинская обл, Кунашакский район, село Кунашак, улица Карла Маркса , д. 48</t>
  </si>
  <si>
    <t>455034, Челябинская обл, г. Магнитогорск, ул. Советская, дом № 422/2</t>
  </si>
  <si>
    <t>0, Челябинская обл, Российская Федерация, Челябинская область, муниципальный район Аргаяшский, поселок Кировский, улица Полевая, земельный участок 24</t>
  </si>
  <si>
    <t>0, Челябинская обл, р-н Увельский, в 3000 м северо-восточнее с.Хомутинино, участок № 47. Местоположение: участок № 47-1, участок № 552</t>
  </si>
  <si>
    <t>456900, Челябинская обл, Саткинский р-н, г. Бакал, ул. Андрея Костылева, дом № 7А</t>
  </si>
  <si>
    <t>456582, Челябинская обл, Еманжелинский р-н, г. Еманжелинск, ул. Спартака, дом № 31</t>
  </si>
  <si>
    <t>0, Челябинская обл, Аргаяшский муниципальный район, сельское поселение Аргаяшское, село Аргаяш, улица Челябинская, земельный участок 10</t>
  </si>
  <si>
    <t>457400, Челябинская обл, р-н Аргаяшский, АО "Кузнецкое"</t>
  </si>
  <si>
    <t>0, Челябинская обл, земельный участок расположен примерно в 16 метрах в юго-западном направлении от ориентира (земельный участок с кадастровым номером 74:37:0209001:95), расположенного за пределами границ земельного участка, адрес ориентира: обл. Челябинская, г. Южноуральск, ул. Спортивная 11А</t>
  </si>
  <si>
    <t>0, Челябинская обл, Российская Федерация, Челябинская область, Сосновский район, в 1140 м по направлению на восток от ориентира деревня Ключи и 5100 м по направлению на юго-запад от ориентира деревня Бухарино</t>
  </si>
  <si>
    <t>0, Челябинская обл, Челябинская обл, Сосновский р-н, д Ключи, кв-л Родники, уч 77</t>
  </si>
  <si>
    <t>456942, Челябинская обл, Кусинский р-н, г. Куса, ул. Мира, дом № 100</t>
  </si>
  <si>
    <t>456501, Челябинская обл, Сосновский р-н, с. Кременкуль, ул. Лесная, дом № 1Г</t>
  </si>
  <si>
    <t>0, Челябинская обл, Российская Федерация, Челябинская обл, Еманжелинский р-н, г.Еманжелинск, п. Борисовка, ул. Трактовая, д.4</t>
  </si>
  <si>
    <t>0, Челябинская обл, Российская Федерация, Челябинская область, муниципальный район Сосновский, сельское поселение Кременкульское, село Кременкуль, улица Российская, земельный участок 17В</t>
  </si>
  <si>
    <t>0, Челябинская обл, Российская Федерация, Челябинская область, муниципальный район Аргаяшский, сельское поселение Дербишевское, деревня Дербишева, улица Сосновая, земельный участок 23</t>
  </si>
  <si>
    <t>457170, Челябинская обл, Октябрьский р-н, с. Октябрьское, ул. Северная, дом № 29</t>
  </si>
  <si>
    <t>456671, Челябинская обл, Красноармейский р-н, д. Круглое, ул. Просторная, дом № 6</t>
  </si>
  <si>
    <t>457419, Челябинская обл, г. Магнитогорска, ул. Жемчужная 19</t>
  </si>
  <si>
    <t>0, Челябинская обл, Российская федерация, Челябинская область, г Копейск, 2800 м южнее пос Заозерный</t>
  </si>
  <si>
    <t>454087, Челябинская обл, г. Челябинск, ул. Марата, дом № 5</t>
  </si>
  <si>
    <t>0, Челябинская обл, Чебаркульский район, д. Малково, ул. Северная, земельный участок 42</t>
  </si>
  <si>
    <t>0, Челябинская обл, Российская Федерация, Челябинская область, муниципальный район Сосновский, сельское поселение Саргазинское, поселок Смолино, железнодорожная станция, улица Тихая, земельный участок 2а</t>
  </si>
  <si>
    <t>454000, Челябинская обл, г. Челябинск, Калининский, ул. Спорта, д. 45.</t>
  </si>
  <si>
    <t>Челябинская обл, г. Трехгорный, ул. Рабочая, садоводческое товарищество "Уралец", участок № 382</t>
  </si>
  <si>
    <t>456205, Челябинская обл, г. Златоуст, ул. им. О.Ю.Шмидта, дом № 27</t>
  </si>
  <si>
    <t>0, Челябинская обл, В полосе отвода автомобильной дороги местного значения "Пионерский переулок" 0км+155м слева. (в районе д. 6, пер. Пионерский в с. Варна в пределах координат 53.388992, 60.956702)</t>
  </si>
  <si>
    <t>0, Челябинская обл, Российская Федерация, Челябинская область, Еткульский муниципальный район, Печенкинское сельское поселение, село Шеломенцево, улица Центральная, земельный участок 51</t>
  </si>
  <si>
    <t>0, Челябинская обл, Сосновский р-н, д. Осиновка</t>
  </si>
  <si>
    <t>0, Челябинская обл, Сосновский р-н, ул. Садовая</t>
  </si>
  <si>
    <t>456080, Челябинская обл, г. Трехгорный, территория ТСН Красногорец, земельный участок 273</t>
  </si>
  <si>
    <t>456438, Челябинская обл, Чебаркульский р-н, д. Малково, ул. Восток-1, дом № 1</t>
  </si>
  <si>
    <t>0, Челябинская обл, 457020 муниципальный район Пластовский, городское поселение Пластовское, город Пласт, улица 9 Января, земельный участок 2Г</t>
  </si>
  <si>
    <t>456536, Челябинская обл, Сосновский р-н, с. Архангельское, ул. Комсомольская, земельный участок 13</t>
  </si>
  <si>
    <t>0, Челябинская обл, 456541, Челябинская обл, г Коркино, р.п. Первомайский, Садовое товарищество Цементник-2 , Улица №2, участок №64</t>
  </si>
  <si>
    <t>456622, Челябинская обл, г. Копейск, пер. Черепановых, участок № 1А</t>
  </si>
  <si>
    <t>0, Челябинская обл, Челябинская область, р-н Аргаяшский, д Акбашева, ул Цветочная, д 11</t>
  </si>
  <si>
    <t>456510,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с. Вознесенка, ул. Лесная</t>
  </si>
  <si>
    <t>0, Челябинская обл, Челябинская область, р-н Сосновский, п. Саккулово, ул. Строительная, д. 2</t>
  </si>
  <si>
    <t>456512,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Раздольная, дом 91</t>
  </si>
  <si>
    <t>0, Челябинская обл, Российская Федерация, Челябинская область, Сосновский район, п. Трубный</t>
  </si>
  <si>
    <t>456896, Челябинская обл, Российская Федерация, Челябинская область, Аргаяшский район, п Южный Горняк, примерно 100 метров на юго-запад от д 1, расположенного по ул Таежная</t>
  </si>
  <si>
    <t>456510, Челябинская обл, Сосновский р-н, д. Шигаево, ул. Ленина, дом № 9</t>
  </si>
  <si>
    <t>0, Челябинская обл, Кунашакский р-н, с. Кунашак, ул. Ш.Тимергалиной, д. 3</t>
  </si>
  <si>
    <t>457416, Челябинская обл, Агаповский р-н, п. Приморский, ул. Садовая, дом № 63</t>
  </si>
  <si>
    <t>456323, Челябинская обл, г. Миасс, пер. Клубничный, дом № 23</t>
  </si>
  <si>
    <t>456671, Челябинская обл, Красноармейский р-н, д. Круглое, ул.Богатырская, д.5</t>
  </si>
  <si>
    <t>Челябинская обл, г. Миасс, п. Тургояк, ул. Елькина, прилегающий к земельному участку № 176в по ул. Елькина.</t>
  </si>
  <si>
    <t>0, Челябинская обл, Красноармейский район село Миасское улица Вишневая N8</t>
  </si>
  <si>
    <t>456509, Челябинская обл, дом № 1201, Челябинская обл, р-н Сосновский, д Осиновка, уч № 1201, по генеральному плану 346.24-0- ГП-</t>
  </si>
  <si>
    <t>454000, Челябинская обл, Российская Федерация, Челябинская обл., г. Копейск, ул. Менжинского, д. 75</t>
  </si>
  <si>
    <t>456900, Челябинская обл, Автомобильная дорога М-5, Москва-Челябинск, 1673км. плюс 628 м., развязка на г. Бакал, ориентир по координатам 54.883411, 58.823045 (на существующей опоре)</t>
  </si>
  <si>
    <t>456080, Челябинская обл, г. Трехгорный, тер. СНТ Уралец, дом 182</t>
  </si>
  <si>
    <t>Челябинская обл, г. Усть-Катав МКР-2 в 12 м. на север от потребительского кооператива "Автолюбитель - 13"</t>
  </si>
  <si>
    <t>0, Челябинская обл, Челябинская обл, Красноармейский р-н, поселок Слава, тер ДНТ Северное, ул Есенина, д 14</t>
  </si>
  <si>
    <t>456518, Челябинская обл, муниципальный район Сосновский, сельское поселение Краснопольское, деревня Ключи,земельный участок 20</t>
  </si>
  <si>
    <t>0, Челябинская обл, земельный участок по адресу: п. Увельский, ул. Звездная, участок 35</t>
  </si>
  <si>
    <t>0, Челябинская обл, р-н Кунашакский, с Кунашак, ул Труда , д 15</t>
  </si>
  <si>
    <t>0, Челябинская обл, Увельский муниципальный район, сельское поселение Увельское, поселок Увельский, улица 5 Стройучасток, участок 58</t>
  </si>
  <si>
    <t>454080, Челябинская обл, г. Челябинск, п. Мелькомбинат 2 участок 2, дом № 22</t>
  </si>
  <si>
    <t>0, Челябинская обл, 456670 Красноармейский район посёлок Мирный Улица Вишневая 16</t>
  </si>
  <si>
    <t>Челябинская обл, г. Златоуст, ул. 4-я Нижне-Вокзальная, ГПК "Нефтяник"</t>
  </si>
  <si>
    <t>0, Челябинская обл, г.Троицк, территория, прилегающая к дому №5 по ул. Гагарина.</t>
  </si>
  <si>
    <t>454000, Челябинская обл, г Челябинск, р-н Металлургический, ул Богдана Хмельницкого, д 49</t>
  </si>
  <si>
    <t>456895, Челябинская обл, Аргаяшский р-н, д. Акбашева, ул. Новоселов, дом № 26</t>
  </si>
  <si>
    <t>454015, Челябинская обл, г. Челябинск, ст. Шагол, ул. Ирбитская 1-я, д. 21</t>
  </si>
  <si>
    <t>Челябинская обл, г. Златоуст, кооператив "Урожай-2"</t>
  </si>
  <si>
    <t>0, Челябинская обл, Россия, Челябинская обл., Сосновский район, д. Осиновка, участок №770 по генеральному плану 36.2-О ГП-1  Слева от данного (нашего, которому нужно подключить электричество) участка стоит дом с присвоенным  адресом д. Осиновка, ул. Южная, д. 16</t>
  </si>
  <si>
    <t>454100, Челябинская обл, г. Челябинск, ул. Шершневская, дом № 1</t>
  </si>
  <si>
    <t>0, Челябинская обл, г. Копейск, п. Заозерный</t>
  </si>
  <si>
    <t>456688, Челябинская обл, Красноармейский р-н, с. Харино, местоположение установлено отномсительно ориетира, расположенного за пределами участка. Ориентир село. Участок находится примерно в 2070 м по направлению на юго-запад от ориентира.</t>
  </si>
  <si>
    <t>456886, Челябинская обл, Аргаяшский р-н, д. Старая Соболева, ул. 40 лет Победы, дом № 13</t>
  </si>
  <si>
    <t>0, Челябинская обл, муниципальный район Увельский, сельское поселение Увельское, поселок Увельский, улица Котовского, земельный участок 7А</t>
  </si>
  <si>
    <t>0, Челябинская обл, 457020 Пластовский район, г.Пласт, ул.Спартака, д.89а</t>
  </si>
  <si>
    <t>456200, Челябинская обл, г. Златоуст, ул. 2-я Нагорная, дом № 167</t>
  </si>
  <si>
    <t>0, Челябинская обл, Российская Федерация, Челябинская область, Сосновский район, деревня Моховички, строительный участок №176</t>
  </si>
  <si>
    <t>Челябинская обл, Чебаркульский р-н, с. Медведево, ул. Лесная, дом № 1в</t>
  </si>
  <si>
    <t>457113, Челябинская обл, г. Троицк, ул. Первомайская, дом № 1</t>
  </si>
  <si>
    <t>0, Челябинская обл, Российская Федерация, Челябинская область, район Сосновский, Ориентир п. Прудный Участок находится примерно в 600 м от ориентира по направлению на северо-восток Почтовый адрес ориентира: Челябинская обл., Сосновский район, п. Прудный</t>
  </si>
  <si>
    <t>456320, Челябинская обл, г. Миасс, п. Михеевка, ул. Садовая, дом № 5</t>
  </si>
  <si>
    <t>0, Челябинская обл, р-н. Варненский, с. Варна, ул. Парковая, д. 45</t>
  </si>
  <si>
    <t>454000, Челябинская обл, Челябинская область, г Челябинск, ул Заманиха, земельный участок 45</t>
  </si>
  <si>
    <t>Челябинская обл, Ашинский р-н, г. Аша, СНТ 7 Берёзовая поляна,участок 434</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</si>
  <si>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Тобольская, земельный участок 9</t>
  </si>
  <si>
    <t>454000, Челябинская обл, г. Копейск южнее ул. Черепановых</t>
  </si>
  <si>
    <t>456441, Челябинская обл, г. Чебаркуль, ул. Садовая, дом № 1</t>
  </si>
  <si>
    <t>457416, Челябинская обл, Агаповский р-н, п. Приморский, ул. Уральская, дом № 9А</t>
  </si>
  <si>
    <t>456883, Челябинская обл, Аргаяшский р-н, д. Дербишева, ул. Березовая, дом № 10</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</si>
  <si>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Гранатовая, дом 18</t>
  </si>
  <si>
    <t>0, Челябинская обл,  муниципальный район Кунашакский,сельское поселение Куяшское,село Большой Куяш, улица Зеленая, дом 14А</t>
  </si>
  <si>
    <t>0, Челябинская обл, Российская Федерация, Челябинская обл., м.р-н Аргаяшский, сельское поселение Кузнецкое, поселок Бидинский, микрорайон Каникулы, аллея Аргаяшских энергетиков, земельный участок 13</t>
  </si>
  <si>
    <t>0, Челябинская обл, Российская Федерация, Челябинская область, муниципальный район Сосновский, сельское поселение Рощинское, деревня Новое поле, переулок Садовый, земельный участок 1А</t>
  </si>
  <si>
    <t>456410, Челябинская обл, Чебаркульский р-н, с. Кундравы, ул. Труда, дом № 93-Б</t>
  </si>
  <si>
    <t>0, Челябинская обл, Российская Федерация, Челябинская область, муниципальный район Аргаяшский, сельское поселение Кузнецкое, поселок Бидинский, микрорайон Каникулы, аллея Аргаяшских энергетиков, земельный участок 11</t>
  </si>
  <si>
    <t>456506, Челябинская обл, Сосновский р-н, п. Терема, ул. Владимира Котова, земельный участок 25</t>
  </si>
  <si>
    <t>0, Челябинская обл, Челябинская обл., р-н Сосновский, п. Полетаево, район "Янтарь", участок 142</t>
  </si>
  <si>
    <t>456394, Челябинская обл, г. Миасс, п. Новотагилка, ул. Мало-Школьная, дом № 10а</t>
  </si>
  <si>
    <t>0, Челябинская обл, р-н Кунашакский, с Новобурино, ул Пионерская, д.17</t>
  </si>
  <si>
    <t>Челябинская обл, Чебаркульский р-н, д. Малково, ул. Совхозная, участок № 10/7</t>
  </si>
  <si>
    <t>Челябинская обл, Чебаркульский р-н, д. Малково, ул. Совхозная, участок № 9</t>
  </si>
  <si>
    <t>0, Челябинская обл, Челябинская область,Красноармейский район, слева от дороги п. Лазурный - п. Слава,ул.Васильковая, уч.№23</t>
  </si>
  <si>
    <t>Челябинская обл, примерно в 25м по направлению на восток от ориентира жилой дом, расположенный за пределами участка, адрес ориентира: Челябинская область, Уйский р-н, п. Горки, ул. Победы д. 14</t>
  </si>
  <si>
    <t>456891, Челябинская обл, Российская Федерация, Челябинская область, муниципальный район Аргаяшский, сельское поселение Кузнецкое, поселок Бидинский, микрорайон Каникулы, аллея Аргаяшских энергетиков, земельный участок 11</t>
  </si>
  <si>
    <t>454000, Челябинская обл, Российская Федерация, Челябинская область, город Челябинск, Курчатовский район, улица Островского, д 81, гаражный бокс No 43 у дома</t>
  </si>
  <si>
    <t>0, Челябинская обл, Увельский район с. Хомутинино ул. Центральная 2</t>
  </si>
  <si>
    <t>Челябинская обл, Чебаркульский р-н, д. Малково, ул. Совхозная, участок № 10/2</t>
  </si>
  <si>
    <t>457006, Челябинская обл, Увельский р-н, с. Кичигино, ул. Березовая, дом № 13</t>
  </si>
  <si>
    <t>454087, Челябинская обл, г. Челябинск, ул. Блюхера, дом № 69В</t>
  </si>
  <si>
    <t>456784, Челябинская обл, г. Озерск,  ул Комсомольская, на приквартирном земельном участке по ул Комсомольская, 27, кв. 1</t>
  </si>
  <si>
    <t>0, Челябинская обл, поселок Саргазы, ул.Парковая, кадастровый номер: 74:19:2007012:554</t>
  </si>
  <si>
    <t>456012, Челябинская обл, Ашинский р-н, г. Аша, ул. Орджоникидзе, дом № 32</t>
  </si>
  <si>
    <t>Челябинская обл, Чебаркульский р-н, д. Малково, ул. Совхозная, участок № 10/8</t>
  </si>
  <si>
    <t>456940, Челябинская обл, Кусинский р-н, г. Куса, ул. Николая Ванина, дом № 27</t>
  </si>
  <si>
    <t>454000, Челябинская обл, городской округ Копейский, город Копейск, переулок Березовый, земельный участок 12</t>
  </si>
  <si>
    <t>456844, Челябинская обл, Челябинская обасть, р-н Каслинский, с. Клеопино, ул. Советская, 6-А</t>
  </si>
  <si>
    <t>Челябинская обл, Кусинский р-н, рп. Магнитка, ул. Гоголя, участок № 7</t>
  </si>
  <si>
    <t>0, Челябинская обл, Область Челябинская, Район Каслинский, Село Клеопино, Улица Новгородцева 71Б</t>
  </si>
  <si>
    <t>Челябинская обл, Верхнеуральск, улица Лесная, уч 11</t>
  </si>
  <si>
    <t>Челябинская обл, Троицкий район, село Клястицкое, улица Ленина, земельный участок 68</t>
  </si>
  <si>
    <t>Челябинская обл, г. Миасс, ул. Гуськова, земельный участок 74А</t>
  </si>
  <si>
    <t>456500, Челябинская обл, Сосновский район, ДСНТ "Березка-1" улица 4, участок 57</t>
  </si>
  <si>
    <t>0, Челябинская обл, Российская Федерация, Челябинская обл., м.р-н Аргаяшский, сельское поселение Кузнецкое, поселок Бидинский, микрорайон Каникулы, аллея Аргаяшских энергетиков, земельный участок 9</t>
  </si>
  <si>
    <t>457040, Челябинская обл, г. Южноуральск, ул. Мира, дом № 43В</t>
  </si>
  <si>
    <t>0, Челябинская обл, местоположение установленноотносительно ориентира расположенного в границах участка.Почтовый адрес ориентира: Челябинская область сосновский район пос.Ленинский</t>
  </si>
  <si>
    <t>456940, Челябинская обл, Кусинский р-н, г. Куса, ул. Герцена, дом № 98</t>
  </si>
  <si>
    <t>0, Челябинская обл, Российская Федерация, Челябинская область, муниципальный район Аргаяшский, сельское поселение Кузнецкое, поселок Бидинский, микрорайон Каникулы, аллея Аргаяшских энергетиков, земельный участок 9</t>
  </si>
  <si>
    <t>456888, Челябинская обл, Аргаяшский р-н, п. Кировский, ул. Солнечная, дом № 13</t>
  </si>
  <si>
    <t>456510, Челябинская обл, Сосновский муниципальный район, Алишевское сельское поселение, поселок Трубный, квартал Юго-Западный, улица Домашняя, земельный участок 8</t>
  </si>
  <si>
    <t>0, Челябинская обл, Российская Федерация, Челябинская область, муниципальный район Сосновский, сельское поселение Краснопольское, деревня Ключи</t>
  </si>
  <si>
    <t>456888, Челябинская обл, Аргаяшский р-н, п. Кировский, ул. Солнечная, дом № 17</t>
  </si>
  <si>
    <t>0, Челябинская обл, Российская Федерация, Челябинская область, Сосновский р-н, д Осиновка</t>
  </si>
  <si>
    <t>457200, Челябинская обл, Варненский р-н, с. Варна, ул. Пролетарская, дом № 98</t>
  </si>
  <si>
    <t>454000, Челябинская обл, Челябинская область, г. Копейск, рп. Октябрьский, ул. Тенистая, 25</t>
  </si>
  <si>
    <t>0, Челябинская обл, Кунашакский район, д. Чекурова, ул. Заречная, 14А</t>
  </si>
  <si>
    <t>456735, Челябинская обл, Кунашакский р-н, п. Дружный, ул. Центральная, дом № 2</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</si>
  <si>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с. Аргаяш, сад № 2, участок № 197</t>
  </si>
  <si>
    <t>456409, Челябинская обл, Чебаркульский р-н, с. Непряхино, ул. Комсомольская, участок № 13</t>
  </si>
  <si>
    <t>0, Челябинская обл, Сосновский район, поселок Солнечный, улица Цветочная, 4</t>
  </si>
  <si>
    <t>456510, Челябинская обл, Сосновский р-н, п. Саргазы, раскорчевка, линия 3, участок 24</t>
  </si>
  <si>
    <t>454000, Челябинская обл, г Копейск, с Синеглазово, ул Приозерная, 40</t>
  </si>
  <si>
    <t>0, Челябинская обл, Варненский район, село Варна, улица Мира, дом 10Д</t>
  </si>
  <si>
    <t>456004, Челябинская обл, Ашинский р-н, п. Абдулка, дом № 22</t>
  </si>
  <si>
    <t>0, Челябинская обл, Российская Федерация, Челябинская область, Сосновский муниципальный район, сельское поселение Полетаевское, поселок Полетаево улица Парковая, земельный участок 2</t>
  </si>
  <si>
    <t>456441, Челябинская обл, г. Чебаркуль, мкр. Южный, ул. Дружная, д.1</t>
  </si>
  <si>
    <t>Челябинская обл,  Город Магнитогорск, Улица Зеленодольская, дом 2 квартира 2</t>
  </si>
  <si>
    <t>0, Челябинская обл, Кунашакский р-н, п.Дружный, ул.Центральная</t>
  </si>
  <si>
    <t>0, Челябинская обл, Аргаяшский район, с Маржинбаева, ул Центральная</t>
  </si>
  <si>
    <t>456395, Челябинская обл, г. Миасс, с. Новоандреевка, ул. Потапова, дом № 128</t>
  </si>
  <si>
    <t>456441, Челябинская обл, г. Чебаркуль, мкр. Южный, ул. Летняя, земельный участок,11</t>
  </si>
  <si>
    <t>456926, Челябинская обл, Саткинский р-н, с. Айлино, ул. Школьная, дом № 9б</t>
  </si>
  <si>
    <t>0, Челябинская обл, г. Миасс, с. Черновское, южнее ул. Карла Маркса, участок №3 по проекту планировки</t>
  </si>
  <si>
    <t>456622, Челябинская обл, г. Копейск, пер. Кузнечный, дом № 26</t>
  </si>
  <si>
    <t>0, Челябинская обл, 457352, Челябинская обл, г. Карталы ул. Пролетарская, 76А</t>
  </si>
  <si>
    <t>Челябинская обл,  с.Агаповка ул. Первомайская 30.</t>
  </si>
  <si>
    <t>456409, Челябинская обл, Чебаркульский р-н, с. Непряхино, пер. Школьный, дом № 8</t>
  </si>
  <si>
    <t>456000, Челябинская обл, Сосновский район, п. Северный, улица Лесная уч 1 А</t>
  </si>
  <si>
    <t>457101, Челябинская обл, г. Троицк, ул. Северная, дом № 4</t>
  </si>
  <si>
    <t>457334, Челябинская обл, Брединский р-н, п. Калининский, в 17 метрах по направлению на север от земельного участка 3а</t>
  </si>
  <si>
    <t>456000, Челябинская обл, Коркинский р-н, рп. Роза, ул. Звездная, земельный участок 1 б</t>
  </si>
  <si>
    <t>456488, Челябинская обл, Уйский р-н, д. Булатово, ул. Набережная, дом № 59</t>
  </si>
  <si>
    <t>456671, Челябинская обл, муниципальный район Красноармейский, сельское поселение Баландинское, деревня Круглое, улица Юбилейная, земельный участок 12</t>
  </si>
  <si>
    <t>Челябинская обл, г. Магнитогорск, ул. Жемчужная 19</t>
  </si>
  <si>
    <t>0, Челябинская обл, р-н Кунашакский, с.Сары</t>
  </si>
  <si>
    <t>0, Челябинская обл, г. Карталы, ул. Ленина, д.6В, пом.12</t>
  </si>
  <si>
    <t>0, Челябинская обл, Сосновский муниципальный район, Краснопольское сельское поселение, деревня Ключи, улица Солнечная, земельный участок 14А</t>
  </si>
  <si>
    <t>0, Челябинская обл, Российская Федерация, Челябинская область, Сосновский муниципальный район, п. Саккулово, мкр южный, уч. №35</t>
  </si>
  <si>
    <t>456730, Челябинская обл, Кунашакский р-н, с. Кунашак, ул. Восточная, дом № 6</t>
  </si>
  <si>
    <t>Челябинская обл, Кусинский р-н, рп. Магнитка, ул. Октябрьская, участок № 15</t>
  </si>
  <si>
    <t>0, Челябинская обл, Сосновский р-н, п Рощино, четвертая очередь, по генплану уч. № 38а</t>
  </si>
  <si>
    <t>456677, Челябинская обл, муниципальный район Красноармейский, сельское поселение Баландинское, деревня Круглое, улица Славянская, 12</t>
  </si>
  <si>
    <t>454000, Челябинская обл, город Челябинск, район Курчатовский, переулок Кварцевый, земельный участок 6</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</si>
  <si>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с. Кайгородово. Участок находится примерно в 1,93 км  от ориентира по направлению на юго-запад. Почтовый адрес ориентира: Челябинская область, Сосновский район, крестьянское хозяйство Набокина Е.Н.</t>
  </si>
  <si>
    <t>456120, Челябинская обл, Катав-Ивановский р-н, г. Юрюзань, ул. Тимирязева, дом № 24А</t>
  </si>
  <si>
    <t>0, Челябинская обл, Городской округ Троицкий, город Троицк, ул. Южная, земельный участок 17</t>
  </si>
  <si>
    <t>0, Челябинская обл, Российская Федерация, Красноармейский муниципальный район, с левой стороны п Вахрушево, ПК "Дачник", улица Энергетиков № 5</t>
  </si>
  <si>
    <t>0, Челябинская обл, Увельский район, деревня Марково, улица Мира, 41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</si>
  <si>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Аргаяшский, д. Большая Ультракова, ул. Центральная, д.23.</t>
  </si>
  <si>
    <t>0, Челябинская обл, р-н Увельский, с. Красносельское, ул. Придорожная, д. 3, пом. 2</t>
  </si>
  <si>
    <t>0, Челябинская обл, Муниципальный район Увельский, сельское поселение Кичигинское, поселок Нагорный, лица Южная, земельный участок 6</t>
  </si>
  <si>
    <t>456660, Челябинская обл, Челябинская обл, р-н Красноармейский, 2050 м на юго-запад от южной окраины с. Харино.</t>
  </si>
  <si>
    <t>0, Челябинская обл, местоположение установлено относительно ориентира, расположенного в границах участка. Почтовый адрес ориентира: обл, Челябинская, р-н. Кунашакский, с. Татарская Караболка, ул. Ленина,дом60</t>
  </si>
  <si>
    <t>0, Челябинская обл,  Местоположение установлено относительно ориентира, расположенного за пределами участка.Ориентир  электроподстанция.Участок находится примерно в 2.70 км, по направлению на восток от ориентира.  Почтовый адрес ориентира: Челябинская обл, р-н Сосновский, с Большие Харлуши, уч 51-14.</t>
  </si>
  <si>
    <t>0, Челябинская обл, Красноармейский муниципальный район, сельское поселение Баландинское, д.Круглое, ул.Константиновская, д.11</t>
  </si>
  <si>
    <t>0, Челябинская обл, район Сосновский, село Долгодеревенское,  улица Свердловская, дом 2Г</t>
  </si>
  <si>
    <t>456856, Челябинская обл, Российская Федерация, Челябинская область, муниципальный район Каслинский, сельское поселение Шабуровское, село Шабурово, улица Ленина, земельный участок 90</t>
  </si>
  <si>
    <t>456574, Челябинская обл, Еткульский р-н, с. Еманжелинка, ул. Советская, дом № 7А</t>
  </si>
  <si>
    <t>457018, Челябинская обл, Увельский р-н, п. Березовка, ул. Центральная, дом № 24В</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</si>
  <si>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Сергеевская, земельный участок 25</t>
  </si>
  <si>
    <t>0, Челябинская обл, Российская Федерация, Челябинская область, муниципальный район Красноармейский,  сельское поселение Луговское, поселок Песчаный, микрорайон Уютный, улица Кедровая,  земельный участок 76</t>
  </si>
  <si>
    <t>0, Челябинская обл, Челябинская область, муниципальный район Каслинский, сельское поселение Воздвиженское, поселок Воздвиженка, ул. Свердлова , земельный участок 1К</t>
  </si>
  <si>
    <t>0, Челябинская обл, Верхнеуральский район, п Карагайский , ул Колхозная 31</t>
  </si>
  <si>
    <t>459390, Челябинская обл, г. Миасс, п. Тургояк, пер. Ивановский, участок № 1</t>
  </si>
  <si>
    <t>0, Челябинская обл, район Сосновский, поселок Красное Поле, улица Круговая, участок 5</t>
  </si>
  <si>
    <t>Челябинская обл, Агаповский район, с Агаповка, ул 60 лет Октября, участок 77 В</t>
  </si>
  <si>
    <t>457696, Челябинская обл, Верхнеуральский р-н, п. Краснинский, ул. Зеленая, дом № 44</t>
  </si>
  <si>
    <t>457650, Челябинская обл, Нагайбакский р-н, с. Фершампенуаз, ул. Труда, дом № 64/2, квартира 10</t>
  </si>
  <si>
    <t>0, Челябинская обл, Златоустовский городской округ село Веселовка улица Пугачева севернее земельного участка с кадастровым номером 74:25:0500501:158</t>
  </si>
  <si>
    <t>0, Челябинская обл, Еманжелинский район, город Еманжелинск, ул. Шоссейная, ряд 1, гараж 6</t>
  </si>
  <si>
    <t>0, Челябинская обл, Чебаркульский район, д. Малково, ул. Совхозная, земельный участок 12/7</t>
  </si>
  <si>
    <t>457375, Челябинская обл, Карталинский р-н, с. Анненское, пер. Дачный, дом № 20</t>
  </si>
  <si>
    <t>457118, Челябинская обл, Троицкий р-н, п. Каракулька, ул. Молодежная, дом № 1А</t>
  </si>
  <si>
    <t>0, Челябинская обл, г. Коркино, ул. В. Терешковой, в кадастровом квартале 74:31:0111003 координаты 54.887021, 61.416857</t>
  </si>
  <si>
    <t>Челябинская обл, г. Магнитогорск, поселок Радужный, участок 56</t>
  </si>
  <si>
    <t>0, Челябинская обл, Чебаркульский район, д. Малково, ул. Совхозная, земельный участок 12/5</t>
  </si>
  <si>
    <t>0, Челябинская обл, Чебаркульский район, д. Малково, ул. Совхозная, земельный участок 12/6</t>
  </si>
  <si>
    <t>457375, Челябинская обл, Район Еманжелинский, Город Еманжелинск, Улица Школенко, земельный участок 1 В</t>
  </si>
  <si>
    <t>0, Челябинская обл, Челябинская область, г Кыштым, ул Освобождения Урала, д 8</t>
  </si>
  <si>
    <t>0, Челябинская обл, г Нязепетровск, ул Октябрьская, ул Лесная</t>
  </si>
  <si>
    <t>Челябинская обл, г. Усть-Катав, ПК Автолюбитель-8, МКР-2, блок 4,гараж 69</t>
  </si>
  <si>
    <t>0, Челябинская обл, Челябинская область, Аргаяшский район, в границах земель ЗАО "Аргазаинское", поле № 1 3 полевого севоборота, северо-западнее с. Байрамгулово на расстоянии 4750м. Примыкает к СНТ "Заря"</t>
  </si>
  <si>
    <t>456554, Челябинская обл, Коркинский р-н, г. Коркино, Местоположение установлено относительно ориентира, расположенного в границах участка. Почтовый адрес ориентира:Челябинская область, Коркинский р-н, г.Коркино, ул. 50 лет города 9стр.18)</t>
  </si>
  <si>
    <t>Челябинская обл, Агаповский район, село Агаповка, мик-р Казачий, земельный участок 15/1</t>
  </si>
  <si>
    <t>0, Челябинская обл, Российская Федерация, Челябинская область, Красноармейский муниципальный район, Баландинское сельское поселение, д. Круглое, ул. Юбилейная, 41</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</si>
  <si>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с. Ларино, ул. Свердлова, д.27</t>
  </si>
  <si>
    <t>0, Челябинская обл, Челябинская обл., р-н Сосновский, примерно в 3300 м по направлению на северо-запад от п. Касарги, участок 116</t>
  </si>
  <si>
    <t>0, Челябинская обл,  Агаповский район, село Агаповка, мик-р Казачий, земельный участок 15</t>
  </si>
  <si>
    <t>457102, Челябинская обл, г. Троицк, ул. Пассажирская, дом № 107</t>
  </si>
  <si>
    <t>457123, Челябинская обл, Троицкий р-н, п. Тогузак, ул. Левобережная, дом № 38</t>
  </si>
  <si>
    <t>0, Челябинская обл, Челябинска область , Чебаркульский район, в 382 м на север от пос. Кумысный</t>
  </si>
  <si>
    <t>0, Челябинская обл, Агаповский район, село Агаповка, мик-р Казачий, земельный участок 17/1</t>
  </si>
  <si>
    <t>456518, Челябинская обл, Сосновский р-н, д. Казанцево, ул. Береговая, дом № 38</t>
  </si>
  <si>
    <t>Челябинская обл, г. Миасс, с. Черновское, в границах кадастрового квартала 74:34:2404001</t>
  </si>
  <si>
    <t>456501, Челябинская обл, Сосновский район, участок по генплану № 971</t>
  </si>
  <si>
    <t>0, Челябинская обл, Агаповский Район, Поселок Желтинский, Улица Семакина, Участок 57</t>
  </si>
  <si>
    <t>0, Челябинская обл, Челябинская область, р-н Еманжелинский, г. Еманжелинск, ул. Бажова, д.1, пом.3</t>
  </si>
  <si>
    <t>0, Челябинская обл, Агаповский район, село Агаповка, мик-р Казачий, земельный участок 16</t>
  </si>
  <si>
    <t>457004, Челябинская обл, Российская Федерация, Челябинская область, Увельский муниципальный район, Красносельское сельское поселение, с. Красносельское, ул. Калинина 45, участок номер 26</t>
  </si>
  <si>
    <t>454046, Челябинская обл, г. Челябинск, ул. Бобруйская, дом № 54</t>
  </si>
  <si>
    <t>Челябинская обл,  Агаповский район, с. Агаповка, мкр. Казачий, участок № 9</t>
  </si>
  <si>
    <t>0, Челябинская обл, Челябинская область, р-н Каслинский, рп. Вишневогорск, ул. Разведчиков,д.27</t>
  </si>
  <si>
    <t>456510, Челябинская обл, район Сосновский, поселок Смолино, железнодорожная станция</t>
  </si>
  <si>
    <t>457400, Челябинская обл, Аргаяшский р-н, Аргаяшское лесничество, Кузнецкое участковое лесничество, квартал 103 часть выдела 63</t>
  </si>
  <si>
    <t>0, Челябинская обл, 457020 Пластовский р-н, г.Пласт, ул.Чайковского, д.49</t>
  </si>
  <si>
    <t>456104, Челябинская обл, Катав-Ивановский р-н, с. Верх-Катавка, ул. Набережная, дом № 3</t>
  </si>
  <si>
    <t>0, Челябинская обл, Кизильский район, п. Карабулак, ул. Центральная, д. 21</t>
  </si>
  <si>
    <t>0, Челябинская обл, Челябинская область, Кусинский район, п. Уртюшка, ул. Молодежная, д.18</t>
  </si>
  <si>
    <t>456403, Челябинская обл, Чебаркульский р-н, тер. Теренкуль дп, ул. Солнечная</t>
  </si>
  <si>
    <t>456408, Челябинская обл, Чебаркульский р-н, п. Бишкиль, ул. Восточная, дом № 13</t>
  </si>
  <si>
    <t>0, Челябинская обл, Челябинская обл, р-н Сосновский, д. Ключи, кв-л "Центральный", уч №19</t>
  </si>
  <si>
    <t>0, Челябинская обл, Челябинская область, р-н Агаповский, с Агаповка, мкр Казачий, уч №59</t>
  </si>
  <si>
    <t>0, Челябинская обл, Российская Федерация, Челябинская область, Уйский район, с Уйское, ул Ленина, д 3</t>
  </si>
  <si>
    <t>456970, Челябинская обл, Нязепетровский р-н, г. Нязепетровск, ул. Розы Люксембург, дом № 9А</t>
  </si>
  <si>
    <t>0, Челябинская обл, дом № 31А, Челябинская область, Коркинский муниципальный район, городское поселение Первомайское, рабочий поселок Первомайский, улица Зеленая, 31А</t>
  </si>
  <si>
    <t>456510, Челябинская обл, р-н Сосновский, с. Кайгородово, ул. Школьная, уч. №2/4; р-н Сосновский, возле села Кайгородово, северная окраина, участок б/н</t>
  </si>
  <si>
    <t>456833, Челябинская обл, Район Каслинский, в 2 км к северо-западу от с. Воскресенское, загородный комплекс "Сунгуль"</t>
  </si>
  <si>
    <t>454018, Челябинская обл, г. Челябинск, ул. Коммунальная, дом № 37</t>
  </si>
  <si>
    <t>0, Челябинская обл, Челябинская область, р-н Сосновский, западная часть пос.Северный, участок 552</t>
  </si>
  <si>
    <t>0, Челябинская обл, муниципальный район Сосновский, сельское поселение Архангельское, село Архангельское, ул. Молодежная, земельный участок 17</t>
  </si>
  <si>
    <t>456512, Челябинская обл, муниципальный район Сосновский, сельское поселение Краснопольское, поселок Красное Поле, переулок Ясный, дом 2</t>
  </si>
  <si>
    <t>456991, Челябинская обл, Нязепетровский р-н, с. Шемаха, ул. Луговая, дом № 6</t>
  </si>
  <si>
    <t>0, Челябинская обл, Челябинская область, Троицкий муниципальный район, с. Дробышево, условный номер 74:20:0000000:ЗУ1</t>
  </si>
  <si>
    <t>Челябинская обл, г. Магнитогорск, ул. Любимая 103а</t>
  </si>
  <si>
    <t>456918, Челябинская обл, Саткинский р-н, г. Сатка, ул. Железнодорожная, дом № 26</t>
  </si>
  <si>
    <t>456656, Челябинская обл, г. Копейск, ул. Войкова, дом № 13</t>
  </si>
  <si>
    <t>454902, Челябинская обл, г. Челябинск, ул. Парковая (Шершни), дом № 11</t>
  </si>
  <si>
    <t>0, Челябинская обл, РФ, Челябинская область, Ашинский район, г.Сим, улица Октября, 70</t>
  </si>
  <si>
    <t>Челябинская обл, муниципальный район Верхнеуральский, городское поселение Верхнеуральское, город Верхнеуральск, улица Солнечная, 11/1</t>
  </si>
  <si>
    <t>0, Челябинская обл, Челябинская область, Сосновский район, участок по генплану №965</t>
  </si>
  <si>
    <t>456518, Челябинская обл, Сосновский р-н, д. Султаева, ул. Центральная, дом № 56</t>
  </si>
  <si>
    <t>457351, Челябинская обл, Карталинский р-н, г. Карталы, ул. Калинина, дом № 16</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</si>
  <si>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Сигнал, земельный участок 32</t>
  </si>
  <si>
    <t>456800, Челябинская обл, г. Верхний Уфалей, ул. Луначарского, дом № 94</t>
  </si>
  <si>
    <t>0, Челябинская обл, Челябинская область, р-н. Сосновский, СНТ. "Отдых", участок. 104</t>
  </si>
  <si>
    <t>457100, Челябинская обл, г. Троицк, ул. Сибирская, дом № 8А</t>
  </si>
  <si>
    <t>456302, Челябинская обл, г. Миасс, ул. Пушкина, дом № 45</t>
  </si>
  <si>
    <t>454000, Челябинская обл, Каслинский р-н, Российская Федерация, Челябинская обл, Каслинский р-н,  в 540 м на юго-востоке от земельного участка с кадастровый номером 74:09:0501001:563</t>
  </si>
  <si>
    <t>Челябинская обл, Кусинский р-н, с. Злоказово, территория садового товарищества Арша, земельный участок 14</t>
  </si>
  <si>
    <t>0, Челябинская обл, Российская Федерация, Челябинская область, муниципальный район Красноармейский, сельское поселение Козыревское, поселок Мирный, улица Удачная, земельный участок 10</t>
  </si>
  <si>
    <t>0, Челябинская обл, Кунашакский р-н, с Сары</t>
  </si>
  <si>
    <t>0, Челябинская обл, Челябинская область, район Сосновский, деревня Малиновка, улица Центральная ( жз Колющенко ), участок 17</t>
  </si>
  <si>
    <t>454000, Челябинская обл, городской округ Челябинский, внутригородской район Курчатовский, город Челябинск</t>
  </si>
  <si>
    <t>0, Челябинская обл, район Агаповский, поселок Черноотрог, переулок Новый, земельный участок 15А/2/1</t>
  </si>
  <si>
    <t>454000, Челябинская обл, г. Челябинск, р-н Металлургический, ул. Черкасская, 5</t>
  </si>
  <si>
    <t>456140, Челябинская обл, г. Карабаш, п. Красный Камень, дом № 20А</t>
  </si>
  <si>
    <t>Челябинская обл, г. Златоуст, кв-л. Медик, юго-восточнее земельного участка с кадастровым номером 74:25:0305009:755</t>
  </si>
  <si>
    <t>0, Челябинская обл, Область Челябинская, Город Верхний Уфалей, улица Макарова 57А ряд 8 место 1А</t>
  </si>
  <si>
    <t>457100, Челябинская обл, г. Троицк, ул. им. братьев Малышевых, дом № 31</t>
  </si>
  <si>
    <t>0, Челябинская обл, Челябинская область Увельский муниципальный район Красносельское сельское поселение село Красносельское ул Калинина дом 45 участок номер 8</t>
  </si>
  <si>
    <t>0, Челябинская обл, Челябинская область, р-н Ашинский, г. Аша, ГК Советский, блок 8, бокс № 287.</t>
  </si>
  <si>
    <t>Челябинская обл, г. Чебаркуль, ул. Южная, дом № 26а</t>
  </si>
  <si>
    <t>0, Челябинская обл,  Российская Федерация, Челябинская обл, Сосновский р-н, 2950 м по направлению на запад  от центра д. Моховички</t>
  </si>
  <si>
    <t>Челябинская обл, г. Златоуст, ул. Красноармейская, участок № 108А</t>
  </si>
  <si>
    <t>0, Челябинская обл, Челябинская область, Красноармейский район, пос. Октябрьский, ул. Школьная, в 27 м. на северо-восток от земельного участка №22, кадастровый квартал 74:12:1506005</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</si>
  <si>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Природная, земельный участок 27</t>
  </si>
  <si>
    <t>0, Челябинская обл, район Агаповский, поселок Наровчатка, улица Полевая, земельный участок 16</t>
  </si>
  <si>
    <t>0, Челябинская обл, Челябинская область, Сосновский район, деревня Медиак, участок 39</t>
  </si>
  <si>
    <t>0, Челябинская обл, р-н Агаповский, с Агаповка, мкр Садовый уч 20</t>
  </si>
  <si>
    <t>454000, Челябинская обл, Челябинская область, Сосновский район Участок находится примерно в 1400 м по направлению на северо-восток от ориентира</t>
  </si>
  <si>
    <t>0, Челябинская обл, Челябинская область, р-н Каслинский, п Костер, примыкает с севера к домовладению №6-2 по ул.Каслинская</t>
  </si>
  <si>
    <t>0, Челябинская обл, Район Сосновский, д Малиновка, генплан завода им.  Колющенко, квартал 27, уч. 290а</t>
  </si>
  <si>
    <t>0, Челябинская обл, муниципальный район Кунашакский, сельское поселение Кунашакское, село Кунашак, улица Карла Маркса, земельный участок 5А</t>
  </si>
  <si>
    <t>0, Челябинская обл, Челябинская область, Каслинский р-н, с.Тюбук, улица Кирова 12</t>
  </si>
  <si>
    <t>454000, Челябинская обл, г. Челябинск, ул. Индивидуальная 2-я, 50-м</t>
  </si>
  <si>
    <t>0, Челябинская обл, Российская Федерация, Челябинская область, район Сосновский, примерно в 3,13 км по направлению на юго-запад от ориентира центр д Ключи</t>
  </si>
  <si>
    <t>456509, Челябинская обл, Сосновский р-н, д. Ключи, Западный планировочный район</t>
  </si>
  <si>
    <t>457145, Челябинская обл, Троицкий р-н, п. Ясные Поляны, ул. Ленина, дом № 54</t>
  </si>
  <si>
    <t>Челябинская обл, Саткинский р-н, г. Сатка, ГПК "Огонек", ряд 8, гараж 275</t>
  </si>
  <si>
    <t>456000, Челябинская обл, г. Кыштым, ГСК Сигнал, гараж 312</t>
  </si>
  <si>
    <t>0, Челябинская обл, Российская Федерация, Челябинская область, район Сосновский, село Долгодеревенское, переулок Еловый, участок 6</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</si>
  <si>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Сосновский, д Касарги, АОЗТ "Племзавод".</t>
  </si>
  <si>
    <t>Челябинская обл, г. Чебаркуль, в 103 м на юго-запад от земельного участка по ул Верхняя, № 46, в кадастровом квартале 74:38:0112008</t>
  </si>
  <si>
    <t>Челябинская обл, г. Миасс, ул. Пушкина, участок № 182А</t>
  </si>
  <si>
    <t>0, Челябинская обл, Красноармейский муниципальный район, Баландинское сельское поселение, д.Круглое, ул.Печорская, земельный участок 25</t>
  </si>
  <si>
    <t>0, Челябинская обл, Агаповский район, с. Агаповка ул. Известковая 60/2</t>
  </si>
  <si>
    <t>454000, Челябинская обл, Челябинская область, г Челябинск, пр-кт Ленина, д 40</t>
  </si>
  <si>
    <t>0, Челябинская обл, Российская Федерация, Челябинская область, г. Копейск, 2800 м южнее пос Заозерный</t>
  </si>
  <si>
    <t>0, Челябинская обл, р-н Агаповский, с Агаповка, мкр Казачий, уч №33</t>
  </si>
  <si>
    <t>0, Челябинская обл, район Агаповский, село Агаповка, улица Первомайская, земельный участок 55</t>
  </si>
  <si>
    <t>454000, Челябинская обл, Челябинская область, г Челябинск, р-н Калининский, СНТ "Садовод-Любитель №1", ул 4, участок 311</t>
  </si>
  <si>
    <t>454000, Челябинская обл, г. Челябинск, ул. 60-летия Октября, д. 26а</t>
  </si>
  <si>
    <t>456080, Челябинская обл, г. Трехгорный, ул. Рабочая, садовое товарищество "Уралец", участок 716</t>
  </si>
  <si>
    <t>0, Челябинская обл, г.Карабаш, ул. Ремесленная</t>
  </si>
  <si>
    <t>0, Челябинская обл, Российская Федерация, Челябинская область, муниципальный район Аргаяшский, сельское поселение Норкинское, деревня Бажикаева, улица Комсомольская, земельный участок 17</t>
  </si>
  <si>
    <t>454000, Челябинская обл, Российская Федерация, Челябинская область, городской округ Челябинский, внутригородской район Курчатовский, город Челябинск, улица Индивидуальная 2-я, участок 50И</t>
  </si>
  <si>
    <t>Челябинская обл, Катав-Ивановский р-н, г. Катав-Ивановск, территория ГСК Прибрежный, блок 5, гараж 89</t>
  </si>
  <si>
    <t>456660, Челябинская обл, р-н. Кунашакский, с. Халитово, пер. Строителей, д. 3</t>
  </si>
  <si>
    <t>456671, Челябинская обл, Красноармейский р-н, ДНТ "Ягодная долина №1", улица Вишневая, участок № 7</t>
  </si>
  <si>
    <t>0, Челябинская обл, Местоположение установлено относительно ориентира, расположенного в границах участка. Почтовый адрес ориентира: обл. Челябинская, г. Верхний Уфалей. сад Ромашка, участок 34</t>
  </si>
  <si>
    <t>456382, Челябинская обл, г. Миасс, с. Сыростан, ул. Солодянкина, дом № 123</t>
  </si>
  <si>
    <t>456660, Челябинская обл,  р-н Красноармейский, п Баландино, ул Луговая, д 33а</t>
  </si>
  <si>
    <t>0, Челябинская обл, Челябинская область, Сосновский район, пос. Мирный, участок №31</t>
  </si>
  <si>
    <t>454031, Челябинская обл, г. Челябинск, ул. Липецкая, дом № 30</t>
  </si>
  <si>
    <t>0, Челябинская обл, г. Златоуст, ул. А.С. Пушкина, д. 38</t>
  </si>
  <si>
    <t>457375, Челябинская обл, муниципальный район Еманжелинский, городское поселение Еманжелинское, город Еманжелинск, сад Дружба, земельный участок 116</t>
  </si>
  <si>
    <t>456660, Челябинская обл,  р-н. Кунашакский, д. Юлдашева, ул. Прибрежная, д. 41А</t>
  </si>
  <si>
    <t>0, Челябинская обл, Муниципальный район Троицкий, сельское поселение Нижнесанарское, посёлок Уразаевский, улица Старая, земельный участок 11</t>
  </si>
  <si>
    <t>0, Челябинская обл, Аргаяшский муниципальный округ, Кулуевское сельское поселение, д. Большая Исянгильдина, ул. Центральная б/н</t>
  </si>
  <si>
    <t>456302, Челябинская обл, г. Миасс, ул. Нагорная, дом № 247</t>
  </si>
  <si>
    <t>456007, Челябинская обл, Ашинский р-н, г. Миньяр, ул. Октябрьская, гараж № 35</t>
  </si>
  <si>
    <t>0, Челябинская обл, Область Челябинская, Город Трехгорный, Территория Садоводческое товарищество Дружба, участок 407</t>
  </si>
  <si>
    <t>Челябинская обл, г. Чебаркуль, ул. Ярослава Власова, дом № 12</t>
  </si>
  <si>
    <t>0,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Золотистая, земельный участок 10</t>
  </si>
  <si>
    <t>456010, Челябинская обл, Ашинский р-н, г. Аша, ул. Ленина, дом № 33</t>
  </si>
  <si>
    <t>0, Челябинская обл, челябинская область, г.Коркино, Первомайский, СНТ СН Цементик -3, улица 7-я, участок 355</t>
  </si>
  <si>
    <t>0, Челябинская обл, Российская Федерация, Челябинская область, муниципальный район Каслинский, сельское поселение Воздвиженское, поселок Воздвиженка, улица Свердлова, земельный участок 1Г</t>
  </si>
  <si>
    <t>0, Челябинская обл, Местоположение установлено относительно ориентира, расположенного в границах участка. Почтовый адрес ориентира: Россия, Челябинская область, Красноармейский район, поселок Слава, ДНТ "Северное", улица Есенина, №5 (пять).</t>
  </si>
  <si>
    <t>0, Челябинская обл, г. Катав-Ивановск, ул. Майская площадь, ГСК "Майский", гараж № 10</t>
  </si>
  <si>
    <t>457672, Челябинская обл, Верхнеуральский р-н, г. Верхнеуральск, ул. Еремина, дом № 35А</t>
  </si>
  <si>
    <t>454000, Челябинская обл,  р-н Сосновский, п Моховички, (ст.Шагол) согласно генплана застройки позиция №8</t>
  </si>
  <si>
    <t>0, Челябинская обл, Челябинская область, с. Еткуль, ул. Лесопарковая, участок 9</t>
  </si>
  <si>
    <t>456102, Челябинская обл, Катав-Ивановский р-н, п. Кордонный, ул. Лесная, дом № 5</t>
  </si>
  <si>
    <t>0, Челябинская обл, Челябинская область, р-н Сосновский, д. Малиновка, микрорайон Лесной остров, участок №б/н</t>
  </si>
  <si>
    <t>0, Челябинская обл, Челябинская область, Сосновский р-н, с. Долгодеревенское, ул. Крестьянская, д. 65, кв. 3</t>
  </si>
  <si>
    <t>0, Челябинская обл, Местоположение установлено относительно ориентира, расположенного в границах участка. Ориентир южная часть д. Куянбаева. Почтовый адрес ориентира: Челябинская область, р-н Аргаяшский.</t>
  </si>
  <si>
    <t>454000, Челябинская обл, Российская Федерация, Челябинская область, Городской Округ Копейский, город Копейск, переулок Разведчиков, участок 33</t>
  </si>
  <si>
    <t>456000, Челябинская обл, Каслинский р-н, с. Воскресенское, в 2 км к северо-западу от с.Воскресенское, загородный комплекс "Сунгуль"</t>
  </si>
  <si>
    <t>457351, Челябинская обл, Карталинский р-н, г. Карталы, ул. Славы, дом № 4В</t>
  </si>
  <si>
    <t>456620, Челябинская обл, г. Копейск, пр-кт. Победы, дом № 47/1</t>
  </si>
  <si>
    <t>0, Челябинская обл, Сосновский муниципальный район, деревня Малиновка, Местоположение установлено относительно ориентира, расположенного в границах участка. Ориентир здание.</t>
  </si>
  <si>
    <t>0, Челябинская обл, Сосновский район примерно в 3,13 км по направлению на юго-запад от ориентира центра д. Ключи</t>
  </si>
  <si>
    <t>456560, Челябинская обл, Еткульский р-н, с. Еткуль, ул. Ленина, дом № 102А</t>
  </si>
  <si>
    <t>456200, Челябинская обл, г. Златоуст, ул. Кедровская 1-я, дом № 140</t>
  </si>
  <si>
    <t>0, Челябинская обл, р-н Кунашакский, с.Новобурино, ул.Пионерская, дом 6</t>
  </si>
  <si>
    <t>0, Челябинская обл, Российская Федерация, область Челябинская, муниципальный район Каслинский, городское поселение Вишневогорское, рабочий поселок Вишневогорск, Улица Набережная, земельный участок 75</t>
  </si>
  <si>
    <t>456470, Челябинская обл, Уйский р-н, с. Уйское, ул. Строителей, дом № 35а</t>
  </si>
  <si>
    <t>0, Челябинская обл, Область Челябинская, Район Красноармейский, Деревня Круглое, Улица Владимирская 15</t>
  </si>
  <si>
    <t>0, Челябинская обл, Кунашакский район, с.Кунашак, ул.Челябинская, д.44</t>
  </si>
  <si>
    <t>456228, Челябинская обл, г. Златоуст, ул. 4-я Демидовская, дом № 7</t>
  </si>
  <si>
    <t>454000, Челябинская обл, г. Копейск, ул. Петра Сумина, дом № 50</t>
  </si>
  <si>
    <t>456850, Челябинская обл, Каслинский р-н, с. Багаряк, ул. Карла Маркса, дом № 17</t>
  </si>
  <si>
    <t>0, Челябинская обл, р-н Кунашакский, д.Мурино, ул. Озерная, дом №54</t>
  </si>
  <si>
    <t>0, Челябинская обл, муниципальный район Кунашакский, сельское поселение Усть-Багарякское, деревня Усманова, улица Школьная, земельный участок 5А</t>
  </si>
  <si>
    <t>456510, Челябинская обл,  Сосновский район, деревня Мамаева.</t>
  </si>
  <si>
    <t>0, Челябинская обл, Красноармейский район, п.Лазурный, переулок Рябиновый, участок 2</t>
  </si>
  <si>
    <t>Челябинская обл, Кусинский р-н, г. Куса, ул. Светлая, участок № 23</t>
  </si>
  <si>
    <t>0, Челябинская обл, Варнинский муниципальный район, село Варна, улица Мира, дом 1б</t>
  </si>
  <si>
    <t>456507, Челябинская обл, муниципальный район Сосновский, сельское поселение Вознесенское, поселок Полевой, улица Луговая, земельный участок 3А</t>
  </si>
  <si>
    <t>0, Челябинская обл, Челябинская область, р-н Красноармейский, д Якупово, ул Березовая, № 6-а</t>
  </si>
  <si>
    <t>456770, Челябинская обл, г. Снежинск, территория "СНТ "Лесной", проезд "Дубовый", уч.44</t>
  </si>
  <si>
    <t>454000, Челябинская обл, Челябинская область, г. Челябинск, п. Шершни, ул. Рабоче-Колхозная, д. б/н</t>
  </si>
  <si>
    <t>0, Челябинская обл, Город Нязепетровск, на территории земельного участка с КН 74:16:1305003:31 (городской парк)</t>
  </si>
  <si>
    <t>0, Челябинская обл, Пластовский муниципальный район, сельское поселение Степнинское, Степное село, Восточный переулок, земельный участок 5</t>
  </si>
  <si>
    <t>456800, Челябинская обл, г. Верхний Уфалей, ул. Ленина, дом № 234, ряд 2, место № 10</t>
  </si>
  <si>
    <t>0, Челябинская обл, Варненский район, с Варна, ул Мира, земельный участок 1б/2, в 10 м на северо-запад</t>
  </si>
  <si>
    <t>454000, Челябинская обл, г. Копейск, ул. Алябьева, земельный участок 2В</t>
  </si>
  <si>
    <t>0, Челябинская обл, Российская Федерация, Челябинская обл, Сосновский р-н, д Малиновка, ул. Цветочная, участок 51, "ПО Полет"</t>
  </si>
  <si>
    <t>0, Челябинская обл, Челябинская обл., р-н Сосновский, примерно в 3300 м по направлению на северо-запад от п. Касарги, участок 118</t>
  </si>
  <si>
    <t>0, Челябинская обл, Красноармейский р-н, п. Лазурный, ул. 3-я Линейная, №23</t>
  </si>
  <si>
    <t>0, Челябинская обл,  Агаповский район, село Агаповка, мик-р Казачий, земельный участок 9/1</t>
  </si>
  <si>
    <t>456323, Челябинская обл, г. Миасс, ул. Вокзальная, дом № 90</t>
  </si>
  <si>
    <t>0, Челябинская обл, Область Челябинская, Город Златоуст, СНТ им. В. И. Ленина №2, участок №44</t>
  </si>
  <si>
    <t>457400, Челябинская обл, Аргаяшский район, деревня Дербишева, улица Белая Береза, земельный участок 7</t>
  </si>
  <si>
    <t>0, Челябинская обл, Российская Федерация, Челябинская область, Красноармейский муниципальный район, сельское поселение Озерное, поселок Петровский, улица Кедровая, земельный участок 42</t>
  </si>
  <si>
    <t>454000, Челябинская обл, Челябинская обл, г Челябинск, ул Силикатная, д 84</t>
  </si>
  <si>
    <t>Челябинская обл, Катав-Ивановский р-н, г. Юрюзань, ул. Южная, дом № 5</t>
  </si>
  <si>
    <t>0, Челябинская обл, Кунашакский район, деревня Ибрагимова, улица Салавата Юлаева, дом 60</t>
  </si>
  <si>
    <t>454017, Челябинская обл, г. Челябинск, ул. Богдана Хмельницкого, дом № 14А</t>
  </si>
  <si>
    <t>0, Челябинская обл, Агаповский район, село Агаповка, мик-р Казачий, земельный участок 10/1</t>
  </si>
  <si>
    <t>Челябинская обл, Уйский р-н, с. Уйское, ул. Российская, дом № 7Г</t>
  </si>
  <si>
    <t>0, Челябинская обл, Челябинская область, Аргаяшский район,д. Кузяшева, ул. Салавата Юлаева, дом № 26</t>
  </si>
  <si>
    <t>0, Челябинская обл, Муниципальный район Увельский, сельское поселение Кичигинское, село Кичигино, улица Каширина, земельный участок 19</t>
  </si>
  <si>
    <t>Челябинская обл, Кусинский р-н, д. Глухой остров, ул. Береговая, участок № 1Ж</t>
  </si>
  <si>
    <t>0, Челябинская обл, Агаповский район, село Агаповка, мик-р Казачий, земельный участок 8/1</t>
  </si>
  <si>
    <t>457120, Челябинская обл, Троицкий р-н, с. Нижняя Санарка, ул. Северная, дом № 20</t>
  </si>
  <si>
    <t>456409, Челябинская обл, Чебаркульский р-н, с. Непряхино, пер. Школьный, дом № 1</t>
  </si>
  <si>
    <t>456940, Челябинская обл, Кусинский р-н, г. Куса, ул. Тихая, дом № 16А</t>
  </si>
  <si>
    <t>0, Челябинская обл, Кунашакский район, д.Ибрагимово, улица С.Юлаева, д.83 кв.2</t>
  </si>
  <si>
    <t>0, Челябинская обл, Челябинская область, р-н Коркинский, г Коркино, СНТ "Вскрышник", улица Центральная, участок №122</t>
  </si>
  <si>
    <t>454000, Челябинская обл, Российская Федерация, Челябинская область, г Челябинск, Курчатовский район, п. Градский прииск, ул. Логовая, д. 51</t>
  </si>
  <si>
    <t>0, Челябинская обл,  Агаповский район, село Агаповка, мик-р Казачий, земельный участок 8</t>
  </si>
  <si>
    <t>457672, Челябинская обл, Верхнеуральский р-н, г. Верхнеуральск, ул. Южная, дом № 19А</t>
  </si>
  <si>
    <t>0, Челябинская обл, Челябинская область, Коркинский м.о, г.Коркино, ул. В.Терешковой, земельный участок в 52 метрах на запад от дома №31, в кадастровом квартале 74:31:0111003</t>
  </si>
  <si>
    <t>454048, Челябинская обл, г. Челябинск, ул. Каменогорская, дом № 37Б</t>
  </si>
  <si>
    <t>Челябинская обл, Чебаркульский р-н, д. Сарафаново, ул. Лесная, дом № 4</t>
  </si>
  <si>
    <t>0, Челябинская обл, Еманжелинский муниципальный район, рп Красногорский, сад Заря-2, земельный участок 6</t>
  </si>
  <si>
    <t>Челябинская обл, Пластовский муниципальный район, городское поселение Пластовское, Пласт город, Клары Цеткин улица, 9</t>
  </si>
  <si>
    <t>456958, Челябинская обл, Кусинский р-н, с. Медведевка, ул. Свердлова, дом № 64</t>
  </si>
  <si>
    <t>Челябинская обл, Красноармейский р-н, д. Круглое, ул.Ильменская, д.26</t>
  </si>
  <si>
    <t>454000, Челябинская обл, город Челябинск, улица Лавровая</t>
  </si>
  <si>
    <t>0, Челябинская обл, Увельский район, в 3000 м северо-восточнее с. Хомутинино, участок 47. Месторасположение: участок 47-1, участок 150</t>
  </si>
  <si>
    <t>454000, Челябинская обл, Челябинская область, г Челябинск, ул Садовая (Шершни), №2</t>
  </si>
  <si>
    <t>456518, Челябинская обл, Сосновский р-н, д. Касарги, ул. Ленина, дом № 23</t>
  </si>
  <si>
    <t>0, Челябинская обл, г. Миасс, коллективный сад "Дачный", участок № 479-481</t>
  </si>
  <si>
    <t>0, Челябинская обл, земельный участок на кадастровом плане территории, в кадастровом квартале 74:37:0209010, расположенного примерно в 24 метрах в южном направлении от ориентира (земельный участок с кадастровым номером 74:37:0209010:84), расположенного за пределами границ земельного участка, адрес ориентира: обл. Челябинская, г. Южноуральск, ул. Советской Армии, 4 А</t>
  </si>
  <si>
    <t>457000, Челябинская обл, Увельский р-н, п. Увельский, ул. Озерная, дом № 12</t>
  </si>
  <si>
    <t>0, Челябинская обл, Российская Федерация, Челябинская область, Сосновский район, с. Долгодеревенское, ГСК "Автомобилист", гараж №357</t>
  </si>
  <si>
    <t>Челябинская обл, р-н. Октябрьский, с. Ваганово, ул. 1 Мая, д. 65, пом. 1</t>
  </si>
  <si>
    <t>0, Челябинская обл, Российская Федерация, Челябинская область, муниципальный район Еманжелинский, городское поселение Еманжелинское, город Еманжелинск, сад Дружба, земельный участок 14</t>
  </si>
  <si>
    <t>0, Челябинская обл, Область Челябинская, Район Агаповский, Поселок Наровчатка, Улица Солнечная 10</t>
  </si>
  <si>
    <t>0, Челябинская обл, Красноармейский район, с.Миасское, улица Павлуцкого, №62</t>
  </si>
  <si>
    <t>0, Челябинская обл, Район Сосновский, Поселок Трубный, участок 629, западная окраина</t>
  </si>
  <si>
    <t>0, Челябинская обл, Российская Федерация, Челябинская область, муниципальный округ Коркинский, деревня Шумаки, переулок Кузнечный, земельный участок 6</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</si>
  <si>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Черноморская, земельный участок 5</t>
  </si>
  <si>
    <t>456671, Челябинская обл, Красноармейский р-н, д. Круглое, ул. 1-я Солнечная, дом № 25</t>
  </si>
  <si>
    <t>456438, Челябинская обл, Чебаркульский р-н, д. Малково, ул. Северная, дом № 47</t>
  </si>
  <si>
    <t>0, Челябинская обл, Российская Федерация, Челябинская область, Аргаяшский район, поселок Кировский, улица Восточная, участок 8</t>
  </si>
  <si>
    <t>457170, Челябинская обл, Октябрьский р-н, с. Октябрьское, ул. Комсомольская, дом № 34, квартира 2</t>
  </si>
  <si>
    <t>456928, Челябинская обл, Саткинский р-н, п. Пороги, ул. Порожская, дом № 2А</t>
  </si>
  <si>
    <t>0, Челябинская обл, Местоположение установлено относительно ориентира, расположенного за пределами участка. Ориентир центр поселка. Участок находится примерно в 2000 м  по направлению на юг от ориентира. Почтовый адрес ориентира: Челябинская область, г. Копейск, п. Заозерный, ул.Малиновая, д.24</t>
  </si>
  <si>
    <t>0, Челябинская обл, Ориентир электростанция с. Б.Харлуши. Участок находится примерно в 2.70 км, по напровлению на восток от ориентира. Почтовый адрес ориентира. Челябинская область, сосновский район, участок 38-23</t>
  </si>
  <si>
    <t>456560, Челябинская обл, Еткульский р-н, с. Еткуль, ул. Ленина, дом № 50Б</t>
  </si>
  <si>
    <t>457100, Челябинская обл, Каслинский р-н, д Григорьевка, ул Богатырская, д 19</t>
  </si>
  <si>
    <t>456534, Челябинская обл, Сосновский р-н, с. Туктубаево</t>
  </si>
  <si>
    <t>0, Челябинская обл, Челябинская область, Еткульский район, деревня Журавлево, улица Набережная, дом 1а</t>
  </si>
  <si>
    <t>456474, Челябинская обл, Уйский р-н, с. Воронино, ул. Труда, дом № 24</t>
  </si>
  <si>
    <t>0, Челябинская обл, Челябинская область, р-н Сосновский, с. Большое Баландино, ул. Озерная, д. 14</t>
  </si>
  <si>
    <t>0, Челябинская обл, Российская Федерация, Челябинская область, город Магнитогорск</t>
  </si>
  <si>
    <t>455006, Челябинская обл, г. Магнитогорск, ул. имени Ивана Неплюева, дом № 11</t>
  </si>
  <si>
    <t>456484, Челябинская обл, Уйский р-н, д. Вандышевка, ул. Ленина, дом № 9, квартира 1</t>
  </si>
  <si>
    <t>0, Челябинская обл, г. Миасс, п. Тургояк, ул. Елькина</t>
  </si>
  <si>
    <t>454000, Челябинская обл, г. Челябинск, Курчатовский район, тер. СНТ "Авиатор", проезд 19, участок №568</t>
  </si>
  <si>
    <t>454000, Челябинская обл, городской округ Копейский, село Синеглазово, улица Сиреневый Бульвар, земельный участок 1</t>
  </si>
  <si>
    <t>0, Челябинская обл, р-н Кунашакский, с.Халитово, ул.Барыя Султанова, д.38</t>
  </si>
  <si>
    <t>0, Челябинская обл, г. Троицк, территория, ограниченная санитарно-защитной зоной строящейся газовой автозаправочной станции и существующей жилой застройкой по ул. им.А.С.Макаренко</t>
  </si>
  <si>
    <t>457200, Челябинская обл, Варненский р-н, с. Варна, ул. Матросова, дом № 32, квартира 2</t>
  </si>
  <si>
    <t>0, Челябинская обл, Российская Федерация, Челябинская область, муниципальный район Кунашакский, сельское поселение Саринское, село Сары</t>
  </si>
  <si>
    <t>456560, Челябинская обл, Еткульский р-н, с. Еткуль, ул. Первомайская, дом № 38а, корпус 2</t>
  </si>
  <si>
    <t>457400, Челябинская обл, Аргаяшский район, село Аргаяш, улица Олимпийская, земельный участок 19</t>
  </si>
  <si>
    <t>456438, Челябинская обл, Чебаркульский р-н, д. Десятилетие, ул. Тимирязева, дом № 36</t>
  </si>
  <si>
    <t>456856, Челябинская обл, Каслинский р-н, с. Шабурово, ул. Ленина, дом № 58</t>
  </si>
  <si>
    <t>0, Челябинская обл, Сосновский район, СНТ "Дружба", улица Вторая, сектор 5, участок 798</t>
  </si>
  <si>
    <t>0, Челябинская обл, Челябинская область, р-н Еманжелинский, г Еманжелинск, ул Победы, д 50</t>
  </si>
  <si>
    <t>456000, Челябинская обл, Челябинская область, р-н Аргаяшский, Местоположение установлено относительно ориентира , расположенного за пределами участка, в границах земель ЗАО "Аргазинское", поле №1 3 полевого севооборота северо- западнее с. Байрамгулово на расстоянии 4750м</t>
  </si>
  <si>
    <t>455006, Челябинская обл, г. Магнитогорск, пер. Калужский, дом 6</t>
  </si>
  <si>
    <t>456510, Челябинская обл, муниципальный район Красноармейский, сельское поселение Баландинское, деревня Круглое, улица 1-я Полевая, земельный участок 10</t>
  </si>
  <si>
    <t>456560, Челябинская обл, Еткульский р-н, с. Еткуль, ул. Победы, земельный участок 85</t>
  </si>
  <si>
    <t>0, Челябинская обл, Город Магнитогорск, улица Фестивальная, участок строительный №101</t>
  </si>
  <si>
    <t>Челябинская обл, г. Миасс, прилегающий к земельному участку № 13 по улице Мало-Ильменская</t>
  </si>
  <si>
    <t>454100, Челябинская обл, г. Челябинск, ул. Логовая, дом № 78</t>
  </si>
  <si>
    <t>Челябинская обл, город Южноуральск, улица Русских Витязей, 30</t>
  </si>
  <si>
    <t>457670, Челябинская обл, Верхнеуральский р-н, г. Верхнеуральск, пер. Речной, дом № 6</t>
  </si>
  <si>
    <t>454000, Челябинская обл, городской округ Челябинский, внутригородской район Советский, город Челябинск, улица Изумрудная, земельный участок 60</t>
  </si>
  <si>
    <t>0, Челябинская обл, р-н Каслинский, п. Красный Партизан, ул. Полевая, №4</t>
  </si>
  <si>
    <t>0, Челябинская обл, город Троицк, улица Уйская, 76</t>
  </si>
  <si>
    <t>456677, Челябинская обл, Красноармейский р-н, п. Баландино, ул. Железнодорожная, дом № 66</t>
  </si>
  <si>
    <t>Челябинская обл, Чебаркульский р-н, от д. Верхние Караси на юго-запад 1,5 км, от п. Кумысный на северо-запад 4,8 км, участок № 32</t>
  </si>
  <si>
    <t>0, Челябинская обл, Челябинская область, р-н Сосновский, п Красное Поле</t>
  </si>
  <si>
    <t>454000, Челябинская обл, Челябинская область, г. Челябинск, ул. Хуторная, д. 70, пом. 1</t>
  </si>
  <si>
    <t>0, Челябинская обл, Пластовский муниципальный округ, г. Пласт, ул. Ленина, в районе земельного участка 1Б, кад.номер 74:26:1101014, координаты 54.376329, 60.807663, БС 74-00416 (до замены 25074104688)</t>
  </si>
  <si>
    <t>0, Челябинская обл, Россия, Челябинская область, Красноармейский р-н, д. Круглое, ул. Магистральная, 62</t>
  </si>
  <si>
    <t>454000, Челябинская обл, г. Челябинск, ГК Энергетик, гараж 28</t>
  </si>
  <si>
    <t>456510, Челябинская обл, р-н Красноармейский, слева от автодороги "Челябинск - Новосибирск" в 850 м от 21 км до 23 км</t>
  </si>
  <si>
    <t>0, Челябинская обл, Еткульский район, с. Еткуль, ул. Пионерская, в 5 м. западнее д. 38а, кад.квартал 74:07:3700014, координаты 54.82621, 61.58592, БС 74-00338 25074107616</t>
  </si>
  <si>
    <t>0, Челябинская обл, Сосновский район, п.Саргазы, северо-западнее ул.Юбилейная, участок №61</t>
  </si>
  <si>
    <t>457170, Челябинская обл, Октябрьский р-н, с. Октябрьское, ул. Осипенко, дом № 91А</t>
  </si>
  <si>
    <t>0, Челябинская обл, городской округ Троицкий, город Троицк, улица Рябиновая, земельный участок 22</t>
  </si>
  <si>
    <t>0, Челябинская обл, муниципальный район Кунашакский, сельское поселение Усть-Багарякское , деревня Усманова, улица Ключевая, дом 3</t>
  </si>
  <si>
    <t>Челябинская обл, Кусинский р-н, г. Куса, ул. Спартака, участок № 32</t>
  </si>
  <si>
    <t>0, Челябинская обл, Каслинский р-н, п. Воздвиженка, ул. Ленина,д.66</t>
  </si>
  <si>
    <t>456870, Челябинская обл, г. Кыштым, ул. Крестьянская, дом № 71</t>
  </si>
  <si>
    <t>0, Челябинская обл, Российская Федерация, Челябинская область, Сосновский муниципальный район, Рощинское сельское поселение, Казанцево деревня, Школьный переулок, земельный участок 9А</t>
  </si>
  <si>
    <t>456000, Челябинская обл, Аргаяшский район, п. Кировский, ул. Волгоградская, 43</t>
  </si>
  <si>
    <t>0, Челябинская обл, Сосновский район, п. Саккулово, ул. Садовая, уч. № 21</t>
  </si>
  <si>
    <t>456538, Челябинская обл, Сосновский р-н, п. Смолино ж-д. ст., ул. Уфимская, дом № 69</t>
  </si>
  <si>
    <t>0, Челябинская обл, Челябинская область, р-н. Красноармейский, п. Петровский, ул. Мира, д. 26.</t>
  </si>
  <si>
    <t>Челябинская обл, Кусинский р-н, г. Куса, ул. Юрия Гагарина, участок № 30</t>
  </si>
  <si>
    <t>0, Челябинская обл, Челябинская область, г. Челябинск, Калининский, ул. Ижевская, д. 20.</t>
  </si>
  <si>
    <t>0, Челябинская обл, Российская Федерация, Челябинская область, Каслинский р-н, в 1,5 км юго-восточнее п. Красный Партизан</t>
  </si>
  <si>
    <t>0, Челябинская обл, г. Магнитогорск, ул. Михаила Артамонова , земельный участок 48</t>
  </si>
  <si>
    <t>456578, Челябинская обл, Еткульский р-н, п. Приозерный, ул. Механизаторов, дом № 16</t>
  </si>
  <si>
    <t>0, Челябинская обл, 457020 муниципальный округ Пластовский, город Пласт, улица Медиков, земельный участок 13</t>
  </si>
  <si>
    <t>0, Челябинская обл, Область Челябинская, Город Миасс, Поселок Верхний Атлян, Улица Центральная, земельный участок 50</t>
  </si>
  <si>
    <t>Челябинская обл, г. Златоуст, ул. Парковая, дом № 29</t>
  </si>
  <si>
    <t>456833, Челябинская обл, Российская Федерация, Челябинская область, Каслинский муниципальный район, поселок Воздвиженка, улица 1 Мая, земельный участок 34А</t>
  </si>
  <si>
    <t>456120, Челябинская обл, Катав-Ивановский р-н, г. Юрюзань, ул. Радужная, дом № 3</t>
  </si>
  <si>
    <t>456470, Челябинская обл, Уйский р-н, с. Уйское, ул. Пионерская, дом № 43Д</t>
  </si>
  <si>
    <t>454087, Челябинская обл, г. Челябинск, ул. Мебельная, дом № 76</t>
  </si>
  <si>
    <t>0, Челябинская обл, Аргаяшский район, садовое товарищество Дружба ул 32 уч. 397</t>
  </si>
  <si>
    <t>456501, Челябинская обл, Российская Федерация, Челябинская область, муниципальный район Сосновский, сельское поселение Солнечное, поселок Солнечный</t>
  </si>
  <si>
    <t>456601, Челябинская обл, р-н. Сосновский, участок находится примерно в 1,93 км, по направлению на восток от ориентира. Ориентир - контора в д. Малиновка.</t>
  </si>
  <si>
    <t>0, Челябинская обл, Сосновский район, д. Бутаки, уч. 91</t>
  </si>
  <si>
    <t>454000, Челябинская обл, Челябинская область, г Челябинск, "Садовод-Любитель № 1, ул 10, участок № 880</t>
  </si>
  <si>
    <t>456200, Челябинская обл, г. Златоуст, ул. Косотурская, западнее д.№ 2</t>
  </si>
  <si>
    <t>456541, Челябинская обл, Коркинский р-н, рп. Первомайский, ул. Магнитогорская, земельный участок 46 а</t>
  </si>
  <si>
    <t>456441, Челябинская обл, г. Чебаркуль, мкр. Южный, ул. Зимняя, 24</t>
  </si>
  <si>
    <t>0, Челябинская обл, Челябинская область, г Кыштым, восточнее земельного участка с кадастровым номером 74:32:0401063:3 по ул Толстого</t>
  </si>
  <si>
    <t>0, Челябинская обл, Российская Федерация , Челябинская область, муниципальный район Красноармейский, сельское поселение Баландинское, Деревня Круглое, Улица Просторная, земельный участок 24</t>
  </si>
  <si>
    <t>0, Челябинская обл, Городской округ Троицкий, город Троицк, улица Садовая, земельный участок 15</t>
  </si>
  <si>
    <t>Челябинская обл, г.Троицк, территория, прилегающая к дому №5 по ул.Гагарина.</t>
  </si>
  <si>
    <t>456888, Челябинская обл, муниципальный район Аргаяшский, сельское поселение Акбашевское, поселок Кировский, улица Парковая, земельный участок 1А</t>
  </si>
  <si>
    <t>0, Челябинская обл, Российская Федерация, Челябинская область, муниципальный район Еткульский, Печенкинское сельское поселение, деревня Печенкино, переулок Метеоритный, земельный участок 6А</t>
  </si>
  <si>
    <t>456386, Челябинская обл, г. Миасс, коллективный сад "Смородинка-2", участок № 2/4</t>
  </si>
  <si>
    <t>0, Челябинская обл, г. Катав-Ивановск, улица Дорожная д.22-24</t>
  </si>
  <si>
    <t>Челябинская обл, Российская Федерация, Челябинская область, муниципальный округ Коркинский, г.Коркино, улица Энгельса, д. 73.</t>
  </si>
  <si>
    <t>0, Челябинская обл, Челябинская область, Сосновский район, пос. Полетаево, район Янтарь, участок 24</t>
  </si>
  <si>
    <t>0, Челябинская обл, г. Чебаркуль, ул. 8 Марта, земельный участок 27А</t>
  </si>
  <si>
    <t>456409, Челябинская обл, Чебаркульский р-н, с. Непряхино, ул. Свободы, дом № 11</t>
  </si>
  <si>
    <t>0, Челябинская обл, Челябинская область, Сосновский р-н, д. Осиновка, участок № 938 по генплану 346.24-0-ГП-1</t>
  </si>
  <si>
    <t>456510, Челябинская обл, Сосновский р-н, с. Долгодеревенское, ул. Мирная, дом № 27</t>
  </si>
  <si>
    <t>456300, Челябинская обл, г. Миасс, восточнее ул. Магнитогорская</t>
  </si>
  <si>
    <t>Челябинская обл, Катав-Ивановский р-н, с. Тюлюк, ул. Ленина, участок № 61</t>
  </si>
  <si>
    <t>0, Челябинская обл, Российская Федерация, Челябинская область, Сосновский р-н, п Западный, мкр Заречный, ул. Фруктовая, земельный участок 681</t>
  </si>
  <si>
    <t>0, Челябинская обл, Городской округ Южноуральский, город Южноуральск, переулок Медовый, земельный участок 10</t>
  </si>
  <si>
    <t>Челябинская обл, Катав-Ивановский р-н, г. Юрюзань, ул. Радужная, земельный участок 10</t>
  </si>
  <si>
    <t>456441, Челябинская обл, г. Чебаркуль, мкр. Южный, ул.Осенняя, земельный участок 37</t>
  </si>
  <si>
    <t>0, Челябинская обл, Российская Федерация, Челябинская область, Красноармейский муниципальный район, Баландинское сельское поселение, д Круглое, ул Анапская, з/у 4</t>
  </si>
  <si>
    <t>0, Челябинская обл, муниципальный район Увельский, сельское поселение Хомутининское, село Хомутинино, улица Набережная, земельный участок 3</t>
  </si>
  <si>
    <t>0, Челябинская обл, 456845,ЧЕЛЯБИНСКАЯ ОБЛАСТЬ,р-н. Каслинский,,д. Григорьевка,ул. Уральская,10,, 74:09:0607001:1709</t>
  </si>
  <si>
    <t>0, Челябинская обл, Сосновский район, посёлок прудный, улица солнечная 174</t>
  </si>
  <si>
    <t>456888, Челябинская обл, Аргаяшский р-н, п. Кировский, ул. Солнечная, дом № 5</t>
  </si>
  <si>
    <t>0, Челябинская обл, Чебаркульский р-н, п. Тимирязевский, ул. Центральная 30</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</si>
  <si>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Дивная, земельный участок 1</t>
  </si>
  <si>
    <t>456920, Челябинская обл, Саткинский р-н, рп. Сулея, ул. Нагорная, дом № 60</t>
  </si>
  <si>
    <t>0, Челябинская обл, Красноармейский район, деревня Круглое, ул. Окружная, кадастровый квартал 74:12:1205002</t>
  </si>
  <si>
    <t>456888, Челябинская обл, муниципальный район Аргаяшский, сельское поселение Акбашевское, поселок Кировский, улица Парковая, земельный участок 2</t>
  </si>
  <si>
    <t>456000, Челябинская обл, Область Челябинская, Район Аргаяшский, Поселок Кировский, Улица Славы, участок 13</t>
  </si>
  <si>
    <t>0, Челябинская обл, Красноармейский район, п.Мирный, ул. Октябрьская, 6 метров на юго-восток от земельного участка с кадастровым номером 74:12:0000000:4477, кадастровый квартал 74:12:1308008</t>
  </si>
  <si>
    <t>454077, Челябинская обл, г. Челябинск, ул. Инженерная, дом № 11</t>
  </si>
  <si>
    <t>454000, Челябинская обл, г. Челябинск, Центральный район, ул. Северная, д. 13а</t>
  </si>
  <si>
    <t>0, Челябинская обл, Российская Федерация, Челябинская область, Сосновский муниципальный район, Алишевское сельское поселение, поселок Трубный, улица Запрудная, земельный участок 11</t>
  </si>
  <si>
    <t>456671, Челябинская обл, Красноармейский р-н, п. Петровский, ул. Дальняя, дом № 10</t>
  </si>
  <si>
    <t>0, Челябинская обл, Челябинская область, р-н. Сосновский</t>
  </si>
  <si>
    <t>454000, Челябинская обл, г. Копейск, ул. Польская</t>
  </si>
  <si>
    <t>0, Челябинская обл, Челябинская область, р-н. Еткульский, п. Санаторный, ул. Лесная, д. 2, кв. 2</t>
  </si>
  <si>
    <t>0, Челябинская обл, Российская федерация. Челябинская область. Муниципальный район Каслинский. Городское поселение Каслинское. Город Касли. Улица Энгельса. Земельный участок 6</t>
  </si>
  <si>
    <t>454000, Челябинская обл, г Копейск, рп Бажово, ул Разведчиков, д 17</t>
  </si>
  <si>
    <t>0, Челябинская обл, р-н Кунашакский, д. Баязитова, ул. Капкановская, д. 10</t>
  </si>
  <si>
    <t>0, Челябинская обл, Красноармейский р-н, п. Петровский, ул. Торговая, дом № 5А</t>
  </si>
  <si>
    <t>456555, Челябинская обл, Коркинский р-н, г. Коркино, ул. Цвиллинга, дом № 1Б</t>
  </si>
  <si>
    <t>456395, Челябинская обл, г. Миасс, с. Новоандреевка, ул. Лесная, земельный участок 38</t>
  </si>
  <si>
    <t>456600, Челябинская обл, 454000, Челябинская обл., г. Копейск, пос. Заозёрный,</t>
  </si>
  <si>
    <t>454000, Челябинская обл, город Челябинск, Курчатовский район, переулок Кварцевый, земельный участок 15В</t>
  </si>
  <si>
    <t>457111, Челябинская обл, г. Троицк, ул. им. А.И. Герцена, дом № 34</t>
  </si>
  <si>
    <t>456510, Челябинская обл, Сосновский район, участок б/н.</t>
  </si>
  <si>
    <t>456445, Челябинская обл, г. Чебаркуль, ул. Совхозная, дом № 9А</t>
  </si>
  <si>
    <t>457188, Челябинская обл, Октябрьский р-н, д. Барсучье, ул. Центральная, дом № 45</t>
  </si>
  <si>
    <t>454000,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Калининский, ул. Герцена, д. 11а.</t>
  </si>
  <si>
    <t>0, Челябинская обл, Челябинская область, р-н Аргаяшский, д Дербишева, ул Сабантуя, д 79</t>
  </si>
  <si>
    <t>0, Челябинская обл, Челябинская область, р-н Аргаяшский, д Байгазина, пер Лесной, д 13</t>
  </si>
  <si>
    <t>454000, Челябинская обл, г. Копейск, рп. Бажова, СНТ "Мебельщик", ул. Виноградная, участок 907</t>
  </si>
  <si>
    <t>456674, Челябинская обл, Красноармейский р-н, п. Лазурный, ул. Рябиновая, дом № 16</t>
  </si>
  <si>
    <t>457102, Челябинская обл, г. Троицк, ул. Путевая, дом № 18А</t>
  </si>
  <si>
    <t>454000, Челябинская обл, г. Челябинск, ГСК "Северный", гараж №02/04</t>
  </si>
  <si>
    <t>454000, Челябинская обл, Челябинск, пос. Смолино, пер. Новый, 8А</t>
  </si>
  <si>
    <t>0, Челябинская обл, Координаты: 54.892278, 59.005909 мост через реку Сибирка км 19 на автодороге Сатка-Сибирка-Средняя Калагаза</t>
  </si>
  <si>
    <t>456020, Челябинская обл, Примерно в 70м. по направлению на северо-запад от ориентира жилого дома, расположенного за пределами участка, адрес ориентира: Челябинская область, Ашинский район, город Сим, ул. 8 Марта, дом 76.</t>
  </si>
  <si>
    <t>0, Челябинская обл, муниципальный район Кунашакский, сельское поселение Кунашакское, село Кунашак, улица 8 Марта, дом 29</t>
  </si>
  <si>
    <t>456525, Челябинская обл, Челябинская область, р-н. Сосновский, СНТ. "Курчатовец", квартал. 86</t>
  </si>
  <si>
    <t>0, Челябинская обл, Челябинск, челябинская область красноармейский муниципальный район баландинско-сельское поселение деревня круглое  улица Тиманская земельный участок 6</t>
  </si>
  <si>
    <t>456804, Челябинская обл, г. Верхний Уфалей, ул. Чекасина, дом № 2В, /1 место 46/1</t>
  </si>
  <si>
    <t>0, Челябинская обл, Челябинская область, р-н Сосновский , д. Бутаки</t>
  </si>
  <si>
    <t>454000, Челябинская обл, Челябинск , улица Лиственная 2Б</t>
  </si>
  <si>
    <t>0, Челябинская обл, Российская Федерация, Челябинская область, муниципальный район Красноармейский, сельское поселение Озерное, посёлок Петровский, улица Лесная, участок 24в</t>
  </si>
  <si>
    <t>456658, Челябинская обл, г. Копейск, ул. Борки, дом № 4</t>
  </si>
  <si>
    <t>454000, Челябинская обл, г Копейск, ул Железняка, д 3 Г</t>
  </si>
  <si>
    <t>0, Челябинская обл, Челябинская область, р-н Сосновский, Местоположение установлено относительно ориентира, расположенного за пределами участка. Ориентир: п. Южно-Челябинский Прииск. Участок находится примерно в 0,2 км от ориентира по направлению на юго-запад. Участок по генплану №21</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</si>
  <si>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Облепиховая, земельный участок 12</t>
  </si>
  <si>
    <t>454000, Челябинская обл, Российская Федерация, Челябинский городской округ, город Челябинск, улица Индивидуальная, земельный участок 42Е</t>
  </si>
  <si>
    <t>0, Челябинская обл, Красноармейский район, с.Миасское, ул. Красная, 9</t>
  </si>
  <si>
    <t>454000, Челябинская обл, г Копейск, ул Сутягина, 11/2</t>
  </si>
  <si>
    <t>0, Челябинская обл, Челябинская область, район Сосновский, с. Долгодеревенское, северный микрорайон, участок № 457</t>
  </si>
  <si>
    <t>Челябинская обл, Уйский р-н, с. Уйское, ул. Ленина, дом № 17б</t>
  </si>
  <si>
    <t>0, Челябинская обл, обл. Челябинская, г. Кыштым, ул. Урицкого, дом 11</t>
  </si>
  <si>
    <t>454048, Челябинская обл, г. Челябинск, ул. Поселковая, дом № 26</t>
  </si>
  <si>
    <t>0, Челябинская обл, Российская Федерация, Челябинская область, район Сосновский, Ориентир п. Прудный. Участок находится примерно в 600 м от ориентира по направлению на северо-восток. Почтовый адрес ориентира:и Челябинская область, Сосновский район, п. Прудный</t>
  </si>
  <si>
    <t>Челябинская обл, муниципальный район Варненский , сельское поселение Варненское, село Варна, улица Уральская, земельный участок 16</t>
  </si>
  <si>
    <t>0, Челябинская обл, местоположение установлено примерно в 26 метрах по направлению на север относительно ориентира, расположенного за пределами границ земельного участка, адрес ориентира: Российская Федерация, Челябинская область, Увельский муниципальный район, Половинское сельское поселение, деревня Водопойка, улица Западная, дом 29, в пределах кадастрового квартала 74:21:0304003. Кадастровый номер земельного участка 74:21:0304003:ЗУ1</t>
  </si>
  <si>
    <t>0, Челябинская обл, Челябинская обл., р-н Сосновский, примерно в 3300 м по направлению на северо-запад от п.Касарги, участок 149</t>
  </si>
  <si>
    <t>456509, Челябинская обл, Сосновский р-н, д. Осиновка, № 1228 по генеральному плану 346.24-0-ГП-1</t>
  </si>
  <si>
    <t>0, Челябинская обл, 456894, Российская Федерация, Челябинская область, Аргаяшский район, село Кулуево, улица Салавата Юлаева, дом 34</t>
  </si>
  <si>
    <t>0, Челябинская обл, Челябинская область, р-н Красноармейский, п Озерный, ул Березовая, д 21</t>
  </si>
  <si>
    <t>0, Челябинская обл, Российская Федерация, Челябинская область, муниципальный район Еманжелинский, городское поселение Красногорское, рабочий поселок Красногорский, территория СНТ Заря-2, земельный участок 6А</t>
  </si>
  <si>
    <t>454000, Челябинская обл, городской округ Челябинский, внутригородской район Ленинский, город Челябинск, улица Севастопольская, земельный участок 36</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</si>
  <si>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Дивная, земельный участок 9</t>
  </si>
  <si>
    <t>0, Челябинская обл, Сосновский р-н, с. Кайгородово</t>
  </si>
  <si>
    <t>454000, Челябинская обл, г Челябинск, снт "Ремдеталь", уч №49</t>
  </si>
  <si>
    <t>457400, Челябинская обл, муниципальный район Аргаяшский, сельское поселение Байрамгуловское, поселок Аргази, садовое товарищество Жаворонки, улица Восходящая, земельный участок 25А</t>
  </si>
  <si>
    <t>0, Челябинская обл, Челябинская область, г Карабаш, территория коллективной застройки индивидуальных гаражей "Стрела", гаражное строение № 1</t>
  </si>
  <si>
    <t>Челябинская обл, Карталинский р-н, с. Еленинка, ул. Бердниковой, участок № 37Б</t>
  </si>
  <si>
    <t>0, Челябинская обл, Челябинская область, р-н Еткульский, с Шибаево, ул Халтурина, д 4</t>
  </si>
  <si>
    <t>454000, Челябинская обл, г. Копейск, ул Цвиллинга</t>
  </si>
  <si>
    <t>456382, Челябинская обл, г. Миасс, с. Сыростан, ул. Солодянкина, дом № 84</t>
  </si>
  <si>
    <t>0, Челябинская обл, Челябинская область, р-н Сосновский, д. Осиновка, по г.п. ЗАО СПФ "СИЖ". Кадастровый номер 74:19:1106003:1941</t>
  </si>
  <si>
    <t>456888, Челябинская обл, Аргаяшский р-н, п. Кировский, ул. Солнечная, дом № 9</t>
  </si>
  <si>
    <t>456518, Челябинская обл, Сосновский р-н, д. Таловка, ул. Сосновская, дом № 1</t>
  </si>
  <si>
    <t>0, Челябинская обл, Передвижной строительный вагон на объекте: "реконструкция мостового перехода через реку Ольховка на км 7+867 автомобильной дороги село Великопетровка – автодорога Карталы – Анненское" по адресу 457382 Чел. обл., Карталинский муниципальный район, мостовой переход через реку Ольховка на км 7+867 автомобильной дороги село Великопетровка – автодорога Карталы – Анненское.</t>
  </si>
  <si>
    <t>0, Челябинская обл, Верхнеуральский район, р.п. Межозерный, ул Молодежная, 28</t>
  </si>
  <si>
    <t>456601, Челябинская обл, р-н Сосновский, примерно 3300 метров по направлению на северо-запад от п. Касарги, участок 129</t>
  </si>
  <si>
    <t>Челябинская обл, Варненский р-н, с.Лейпциг, ул Юбилейная, д 17, квартира 2</t>
  </si>
  <si>
    <t>456510, Челябинская обл, муниципальный район Сосновский, сельское поселение Солнечное, поселок Солнечный, улица Цветочная, земельный участок 6</t>
  </si>
  <si>
    <t>0, Челябинская обл, Челябинская область, Сосновский район, северо-западнее дома 19 по улице Первая поляна ДНТ Курчатовец-2, кадастровый квартал 74:19:1301002</t>
  </si>
  <si>
    <t>0, Челябинская обл, Российская Федерация, Челябинская область, городской округ Кыштымский, город Кыштым, улица Швейкина, земельный участок 69А</t>
  </si>
  <si>
    <t>0, Челябинская обл, Челябинская обл, р-н Верхнеуральский, рп Межозерный, переулок Поляковский 1</t>
  </si>
  <si>
    <t>457101, Челябинская обл, г. Троицк, ул. им. С.М. Цвиллинга, дом № 49</t>
  </si>
  <si>
    <t>0, Челябинская обл, Челябинская обл., Еманжелинский р-н, г. Еманжелинск, сад Вишневый, земельный участок 9</t>
  </si>
  <si>
    <t>Челябинская обл, Кусинский р-н, г. Куса, ул. Дружбы, земельный участок 4</t>
  </si>
  <si>
    <t>0, Челябинская обл, Кунашакский район,село Кунашак, улица Российская, дом 10</t>
  </si>
  <si>
    <t>454000, Челябинская обл, г Челябинск, пер Шатурский 1-й, д 46А</t>
  </si>
  <si>
    <t>456660, Челябинская обл, Красноармейский р-н, с. Миасское, ул. Родниковская, дом № 55</t>
  </si>
  <si>
    <t>0, Челябинская обл, Челябинская обл, Сосновский р-н, примерно в 2.70 км. по направлению на восток от ориентира электроподстанция с. Б. Харлуши</t>
  </si>
  <si>
    <t>0, Челябинская обл, Челябинская область, район Сосновский, поселок Малая Сосновка</t>
  </si>
  <si>
    <t>0, Челябинская обл, Российская Федерация, Челябинская область, муниципальный район Сосновский, сельское поселение Солнечное, поселок Солнечный, улица Сиреневая, земельный участок 11</t>
  </si>
  <si>
    <t>0, Челябинская обл, Российская Федерация, Челябинская область, муниципальный район Сосновский, сельское поселение Краснопольское, деревня Ключи, улица Пихтовая, земельный участок 30</t>
  </si>
  <si>
    <t>0, Челябинская обл, Челябинская обл, Сосновский р-он, в 7м. севернее участка с КН: 74:19:1106002:5177, площадью 24кв.м.</t>
  </si>
  <si>
    <t>0, Челябинская обл, г.Златоуст, ул. Алуштинская, №7</t>
  </si>
  <si>
    <t>454000, Челябинская обл, г. Челябинск, Калининский, ул. Черняховского, д. 13.</t>
  </si>
  <si>
    <t>457375, Челябинская обл, Еманжелинский р-н, город Еманжелинск, улица Северная, примерно в 10 метрах на северо-запад от ориентира Почтовый адрес ориентира: Российская Федерация, Челябинская обл. город Еманжелинск, улица Северная, д. 44</t>
  </si>
  <si>
    <t>Челябинская обл, Челябинская область, Красноармейский район, в 200 метрах северо-западнее п Лазурный с северной стороны коллективного сада</t>
  </si>
  <si>
    <t>0, Челябинская обл, г. Магнитогорск, ул. Богатырская, участок 115а</t>
  </si>
  <si>
    <t>457008, Челябинская обл, Увельский р-н, д. Водопойка, ул. Октябрьская, дом № 23</t>
  </si>
  <si>
    <t>454000, Челябинская обл, г Челябинск, ул Рабоче-Крестьянская, д 67</t>
  </si>
  <si>
    <t>456501, Челябинская обл, Российская Федерация, Челябинская область, Сосновский муниципальный район, Краснопольское сельское поселение, поселок Красное Поле, улица строительная, земельный участок 29А</t>
  </si>
  <si>
    <t>456560, Челябинская обл, Еткульский р-н, с. Еткуль, пер. 20-й, дом № 2</t>
  </si>
  <si>
    <t>0, Челябинская обл, Российская Федерация,Челябинская область,муниципальный район Чесменский,сельское поселение Чесменское,село Чесма,улица Строителей, дом 1Г</t>
  </si>
  <si>
    <t>456510, Челябинская обл, район Сосновский, установлено относительно ориентира, расположенного за пределами участка. Ориентир с. Кременкуль. Участок находится примерно в от ориентира по направлению на Участок находится примерно в 4.5 км, по направлению на юг от ориентира Адрес (местоположение) находится примерно в от ориентира по направлению на Участок находится примерно в 4.5 км, по направлению на юг от ориентира</t>
  </si>
  <si>
    <t>454000, Челябинская обл, Город Копейск, Улица Надежды (бывший РП Октябрьский), участок 49</t>
  </si>
  <si>
    <t>454000, Челябинская обл, г Челябинск, р-н Центральный, ул Ключевая (Шершни), 4</t>
  </si>
  <si>
    <t>454000, Челябинская обл, г. Челябинск, Советский, ул. Красных зорь, 20</t>
  </si>
  <si>
    <t>0, Челябинская обл, Российская Федерация, Челябинская область, муниципальный район Аргаяшский, сельское поселение Аязгуловское, деревня Аязгулова, улица Молодежная, земельный участок 14</t>
  </si>
  <si>
    <t>454017, Челябинская обл, г. Челябинск, ул. Тираспольская, дом № 4</t>
  </si>
  <si>
    <t>0, Челябинская обл, Челябинская область Красноармейский район Село Харино переулок Казачий д. 14</t>
  </si>
  <si>
    <t>454000, Челябинская обл, г. Копейск, 2800 м южнее пос. Заозерный.</t>
  </si>
  <si>
    <t>454106, Челябинская обл, г. Челябинск, ул. Чайковского, дом № 61</t>
  </si>
  <si>
    <t>0, Челябинская обл, муниципальный район Кунашакский, сельское поселение Усть-Багарякское, село Усть-Багаряк, улица Пушкина, земельный участок 44</t>
  </si>
  <si>
    <t>456509, Челябинская обл, Сосновский р-н, 1,75 км по направлению на юг от ориентира центр д. Осиновка и 1,87 км по направлению на северо-восток от ориентира д. Полетаево-2</t>
  </si>
  <si>
    <t>0, Челябинская обл, Адрес: Челябинская область, муниципальный район Красноармейский, сельское поселение Озерное, поселок Петровский, ул. Васильковая, дом 13</t>
  </si>
  <si>
    <t>0, Челябинская обл, 457020 р-н Пластовский, г. Пласт, ул. Менделеева, дом 17</t>
  </si>
  <si>
    <t>454000, Челябинская обл, г Челябинск , Металлургический район,п Каштак ,участок 52</t>
  </si>
  <si>
    <t>0, Челябинская обл, г. Южноуральск, ул. Просторная, д. 18 "В"</t>
  </si>
  <si>
    <t>0, Челябинская обл, Челябинская область, г Кыштым, ул Пионерская 2-я, д 24</t>
  </si>
  <si>
    <t>456671, Челябинская обл, муниципальный район Красноармейский, сельское поселение Озерное, поселок Петровский, улица Торговая, земельный участок 21А</t>
  </si>
  <si>
    <t>Челябинская обл, г. Златоуст, ул. 2-я Нагорная, земельный участок 200</t>
  </si>
  <si>
    <t>454000, Челябинская обл, г. Челябинск, ул.Барбарисовая 14</t>
  </si>
  <si>
    <t>454000, Челябинская обл, город Копейск, восточнее ул Рассветной в Октябрьском жилом массиве г Копейска</t>
  </si>
  <si>
    <t>Челябинская обл, Кусинский р-н, г. Куса, территория НО гаражно-строительный кооператив Аргуз,улица железнодорожная, земельный участок 24В/3</t>
  </si>
  <si>
    <t>0, Челябинская обл, муниципальный район Увельский, сельское поселение Увельское, поселок Увельский, улица Звездная, земельный участок 23</t>
  </si>
  <si>
    <t>454000, Челябинская обл, Город Копейск,</t>
  </si>
  <si>
    <t>0, Челябинская обл, Челябинская обл., р-н Сосновский, д. Шимаковка, строительный участок №55</t>
  </si>
  <si>
    <t>Челябинская обл, г. Миасс, Северная часть, восточнее микрорайона "О", СНТ "Ежевика", участок № 29</t>
  </si>
  <si>
    <t>0, Челябинская обл, Российская Федерация, Челябинская область, городской округ Карабашский, город Карабаш, улица Горняк, земельный участок 6</t>
  </si>
  <si>
    <t>456660, Челябинская обл, муниципальный район Красноармейский, сельское поселение Козыревское, поселок Мирный, улица Строительная, земельный участок 9</t>
  </si>
  <si>
    <t>457043, Челябинская обл, г. Южноуральск, проезд. Дальний, дом № 11</t>
  </si>
  <si>
    <t>456621, Челябинская обл, г. Копейск, ул. Катайская, дом № 18</t>
  </si>
  <si>
    <t>456970, Челябинская обл, муниципальный округ Нязепетровский, город Нязепетровск, улица Коммунаров, земельный участок 31</t>
  </si>
  <si>
    <t>0, Челябинская обл, муниципальный район Аргаяшский, сельское поселение Акбашевское, поселок Кировский, улица Парковая, земельный участок 10</t>
  </si>
  <si>
    <t>454000, Челябинская обл, г Челябинск, п Ново-Синеглазово, ул Лесная, д 63</t>
  </si>
  <si>
    <t>0, Челябинская обл, Муниципальный район Красноармейский, сельское поселение Баландинское, деревня Круглое,  улица Юбилейная, земельный участок 14</t>
  </si>
  <si>
    <t>Челябинская обл, Брединский р-н, п. Бреды, ул. Торговая, дом № 1К</t>
  </si>
  <si>
    <t>0, Челябинская обл, Российская Федерация, Челябинская область, Снежинский городской округ, деревня Ключи, улица Заречная, земельный участок 2А</t>
  </si>
  <si>
    <t>0, Челябинская обл, 457020 р-н Пластовский, г.Пласт, ул.Золотодобытчиков, дом 31</t>
  </si>
  <si>
    <t>456888, Челябинская обл, Аргаяшский р-н, п. Кировский, ул. Солнечная, дом № 22</t>
  </si>
  <si>
    <t>456688, Челябинская обл, Местоположение установлено относительно ориентира, расположенного за пределами участка. Ориентир село. Участок находится в 1850 м, по направлению на юго-запад от ориентира. Почтовый адрес ориентира: Челябинская область, р-н Красноармейский, с Харино.</t>
  </si>
  <si>
    <t>0, Челябинская обл, муниципальное образование Кунашакское, сельское поселение Муслюмовское, поселок Муслюмово, железнодорожная станция, улица Дружбы, дом 42</t>
  </si>
  <si>
    <t>0, Челябинская обл, Челябинская обл, г Карабаш, ул Карьер Серебры, д 2ж</t>
  </si>
  <si>
    <t>Челябинская обл, Челябинская область, г Копейск, 2800 м южнее пос. Заозерный</t>
  </si>
  <si>
    <t>456888, Челябинская обл, Аргаяшский р-н, п. Кировский, ул. Солнечная, дом № 20</t>
  </si>
  <si>
    <t>0, Челябинская обл, Российская Федерация, Челябинская область, Красноармейский муниципальный район, Баландинское сельское поселение, деревня Круглое, улица Анапская, з/у 2</t>
  </si>
  <si>
    <t>0, Челябинская обл, 457020 р-н Пластовский, г.Пласт, пер.Приисковый, д.54</t>
  </si>
  <si>
    <t>456772, Челябинская обл, 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г. Снежинск, п. Ближний Береговой, ул. Туманная</t>
  </si>
  <si>
    <t>0, Челябинская обл, Красноармейский муниципальный район, Баландинское сельское поселение, деревня Круглое, улица Богатырская, земельный участок 27А</t>
  </si>
  <si>
    <t>0, Челябинская обл, Челябинская область, р-н Сосновский, примерно 4,6км на юго-восток от п. Медиак и 5,3км на юг от п. Мирный</t>
  </si>
  <si>
    <t>0, Челябинская обл, Российская Федерация, Челябинская область, муниципальный район Сосновский, сельское поселение Кременкульское, поселок Терема, улица Владимира Котова, дом 17Б</t>
  </si>
  <si>
    <t>456303, Челябинская обл, г. Миасс, ул. Чашковская, дом № 33</t>
  </si>
  <si>
    <t>Челябинская обл, Российская Федерация, Челябинская область, Верхнеуфалейский городской округ, г Верхний Уфалей, тер Ленина 236, ул 8-й ряд, гараж 51</t>
  </si>
  <si>
    <t>Челябинская обл, г. Златоуст, ул. Бахчисарайская, № 5</t>
  </si>
  <si>
    <t>0, Челябинская обл, Челябинская область, р-н Сосновский, 1480 м на северо-восток от ориентира центр д. Ключи и 3980 м по направлению на юго-запад от ориентира центр д. Бухарино</t>
  </si>
  <si>
    <t>0, Челябинская обл, Российская Федерация, Челябинская область, муниципальный район Аргаяшский, сельское поселение Аргаяшское, село Аргаяш, улица Озерная, земельный участок 21</t>
  </si>
  <si>
    <t>454000, Челябинская обл, г.Копейск,рп Бажово,СНТ "Мебельщик",уч.863,ал.Яблоневая</t>
  </si>
  <si>
    <t>456660, Челябинская обл, Красноармейский р-н, с. Миасское, ул. Луговая, дом № 1</t>
  </si>
  <si>
    <t>456660, Челябинская обл, дом № №66</t>
  </si>
  <si>
    <t>457040, Челябинская обл, г. Южноуральск, ул. Мира, дом № 50</t>
  </si>
  <si>
    <t>454000, Челябинская обл, городской округ Копейский, город Копейск, в квартале ограниченном ул.Ленина, пр.Коммунистический, пр.Победы и площадью Красных партизан, гараж №8</t>
  </si>
  <si>
    <t>0, Челябинская обл, Челябинская обл., Еманжелинский р-он, г.Еманжелинск, п.Борисовка, ул.Заречная, 17а</t>
  </si>
  <si>
    <t>Челябинская обл, Чебаркульский р-н, д. Сарафаново, ул. Лесная, земельный участок 54Е</t>
  </si>
  <si>
    <t>454000, Челябинская обл, городской округ Копейский, город Копейск, улица Надежды, земельный участок 18</t>
  </si>
  <si>
    <t>456671, Челябинская обл, Красноармейский муниципальный район, Озерное сельское поселение, поселок Петровский, улица Леонида Смирных, земельный участок 59</t>
  </si>
  <si>
    <t>0, Челябинская обл, Челябинская область, муниципальный район Еманжелинский, городское поселение Зауральское, рабочий поселок Зауральский, садовое товарищество Заря, земельный участок 237, в 25 метрах на юго-восток от ориентира.</t>
  </si>
  <si>
    <t>0, Челябинская обл, Троицкий район, село Бобровка</t>
  </si>
  <si>
    <t>0, Челябинская обл, Челябинская обл, р-н Сосновский, снт "Курчатовец", квартал 27а, участок 35</t>
  </si>
  <si>
    <t>456080, Челябинская обл, г. Трехгорный, ТСН "Родник", дом 60</t>
  </si>
  <si>
    <t>0, Челябинская обл, Красноармейский район, село Миасское , улица Парковая, дом №40</t>
  </si>
  <si>
    <t>Челябинская обл, г. Златоуст, ул. Таганайская</t>
  </si>
  <si>
    <t>0, Челябинская обл, Челябинская область, Сосновский район, Установлено относительно ориентира, расположенного за пределами участка. Ориентир от д. Кайгородово. Участок находится примерно в 1500м от ориентира по направлению на юг. Почтовый адрес ориентира: Челябинская область, Сосновский район,</t>
  </si>
  <si>
    <t>456652, Челябинская обл, г. Копейск, ул. Работницы, дом № 16А</t>
  </si>
  <si>
    <t>Челябинская обл, Верхнеуральский р-н, г. Верхнеуральск, ул. Труда, дом № 85</t>
  </si>
  <si>
    <t>Челябинская обл, г. Миасс, с. Черновское, ул. Ягодная, дом № 16</t>
  </si>
  <si>
    <t>Челябинская обл, г. Миасс, ул. Доватора, участок № 86</t>
  </si>
  <si>
    <t>456317, Челябинская обл, г. Миасс, ул. Болотная, дом № 9</t>
  </si>
  <si>
    <t>Челябинская обл, Агаповский район, п. Харьковский, участок в кадастровом квартале 74:01:0000000</t>
  </si>
  <si>
    <t>456609, Челябинская обл, г. Копейск, ул. Менжинского, дом № 72</t>
  </si>
  <si>
    <t>0, Челябинская обл, Челябинская обл., Сосновский р-н, д. Ключи, кв-л "Родники", уч 77</t>
  </si>
  <si>
    <t>Челябинская обл, Челябинская область, Увельский район, в 3000 м Северо-Восточнее с. Хомутинино, Местоположение Участок 6</t>
  </si>
  <si>
    <t>457688, Челябинская обл, Верхнеуральский р-н, п. Казанцевский, ул. Пушкина, земельный участок 83</t>
  </si>
  <si>
    <t>0, Челябинская обл, Российская Федерация, Челябинская область, муниципальный район Сосновский, сельское поселение Алишевское, территория Курчатовец-2 ДНТ, улица Первая поляна, земельный участок 77</t>
  </si>
  <si>
    <t>457000, Челябинская обл, Увельский р-н, п. Увельский, ул. Заводская, дом № 36</t>
  </si>
  <si>
    <t>454000, Челябинская обл, город Копейск.</t>
  </si>
  <si>
    <t>Челябинская обл, Саткинский р-н, г. Сатка,  ГК "Стрела, гараж 92</t>
  </si>
  <si>
    <t>0, Челябинская обл, р-н Увельский, в 2600 м севернее с.Хомутинино, участок № 6 Местоположение участок  № 6-1</t>
  </si>
  <si>
    <t>0, Челябинская обл, г. Южноуральск, Местоположение установлено относительно ориентира, расположенного в границах участка. Почтовый адрес ориентира: Челябинская область, г. Южноуральск, Садовое некоммерческое товарищество "Южное", участок №112</t>
  </si>
  <si>
    <t>Челябинская обл, Саткинский р-н, г. Сатка, ул. 18 годовщины Октября, территория прилегающая к ГСК "Родничок"</t>
  </si>
  <si>
    <t>0, Челябинская обл, муниципальный район Варненский, сельское поселение Варненское, село Варна, улица Восточная, земельный участок 10</t>
  </si>
  <si>
    <t>457375, Челябинская обл, муниципальный район Еткульский, сельское поселение Еманжелинское, село Еманжелинка, территория садоводчесоке некоммерческое товарищесто Уралец, земельный участок 96</t>
  </si>
  <si>
    <t>0, Челябинская обл,  обл. Челябинская, р-н Еманжелинский, рп. Зауральский, ул. Ленина, в 50 метрах на юго-запад от дома № 1</t>
  </si>
  <si>
    <t>0, Челябинская обл, Российская Федерация, Челябинская область, муниципальный район Еткульский, сельское поселение Еткульское, село Еткуль, улица Солнечная, земельный участок 11</t>
  </si>
  <si>
    <t>456291, Челябинская обл, г. Златоуст, с. Веселовка, ул. 8 Марта, дом № 42</t>
  </si>
  <si>
    <t>454000, Челябинская обл, г. Челябинск, Ленинский р-н, по пер. Кольцевому в поселке Сухомесово</t>
  </si>
  <si>
    <t>0, Челябинская обл, 457020 г.Пласт, пер.Западный, д.16</t>
  </si>
  <si>
    <t>Челябинская обл, г. Златоуст, ул. 2-я Нагорная, дом № 183</t>
  </si>
  <si>
    <t>0, Челябинская обл, Челябинская область, р-н. Сосновский, п. Солнечный, ул. по г/п</t>
  </si>
  <si>
    <t>454000, Челябинская обл, город Копейск, Челябинская область, г. Копейск, садоводческое товарищество Птицевод-1, улица 15, участок № 720</t>
  </si>
  <si>
    <t>454081, Челябинская обл, г. Челябинск, ул. Шадринская, дом № 37</t>
  </si>
  <si>
    <t>0, Челябинская обл, Челябинская область, район Сосновский, ориентир электроподстанции с. Б.Харлуши. Участок находится примерно в 2.70 км, по направлению на восток от ориентира.</t>
  </si>
  <si>
    <t>0, Челябинская обл, Район Брединский, Поселок Бреды, Улица Торговая, д. 1Д</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</si>
  <si>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Рождественская, земельный участок 21</t>
  </si>
  <si>
    <t>456671, Челябинская обл, Красноармейский муниципальный район, Баландинское сельское поселение, д Круглое, ул Печорская, земельный участок 24</t>
  </si>
  <si>
    <t>0, Челябинская обл, р-н Кунашакский, д.Сулейманово, ул.Береговая, д.29</t>
  </si>
  <si>
    <t>456600, Челябинская обл, Российская Федерация, Челябинская область, город Копейск, улица Гагарина, 21</t>
  </si>
  <si>
    <t>0, Челябинская обл, Челябинская область, городской округ Южноуральский, город Южноуральск, улица Советской Армии, земельный участок 17Б</t>
  </si>
  <si>
    <t>0, Челябинская обл, Российская Федерация, Челябинская область, Сосновский район, поселок Рощино, участок участок 257а, вл 1, вл 4</t>
  </si>
  <si>
    <t>456541, Челябинская обл, Коркинский р-н, г. Коркино, тер.СНТ "Цементник 2", уч.375</t>
  </si>
  <si>
    <t>0, Челябинская обл, Муниципальный район Красноармейский, сельское поселение Баландинское, деревня Круглое, улица Печорская, земельный участок 45</t>
  </si>
  <si>
    <t>456510, Челябинская обл, Сосновский муниципальный район, сельское поселение Рощинское, поселок Рощино, улица Советская, земельный участок 8А</t>
  </si>
  <si>
    <t>456888, Челябинская обл, Аргаяшский р-н, п. Кировский, ул. Солнечная, дом № 53</t>
  </si>
  <si>
    <t>456581, Челябинская обл, Еманжелинский р-н, г. Еманжелинск, ул. Советская, дом № 1А</t>
  </si>
  <si>
    <t>0, Челябинская обл, Область Челябинская, Район Еманжелинский, Город Еманжелинск, Улица Бульварная 22</t>
  </si>
  <si>
    <t>456555, Челябинская обл, Коркинский р-н, г. Коркино, ул. Октябрьская, дом № 20</t>
  </si>
  <si>
    <t>454000, Челябинская обл, г Челябинск, ул Танкистов, д 179А, ГСК №401, гараж №1758-а</t>
  </si>
  <si>
    <t>454000, Челябинская обл, город Челябинск, улица Сулимова, примерно в 2 метрах на северо-запад от ориентира. Почтовый адрес ориентира: город Челябинск, улица Сулимова, д.82</t>
  </si>
  <si>
    <t>0, Челябинская обл, муниципальный район Кунашакский, сельское поселение Кунашакское, деревня Сулейманово, улица Береговая, дом 2А</t>
  </si>
  <si>
    <t>0, Челябинская обл, Российская Федерация, Челябинская область, муниципальный район Еткульский, сельское поселение Белоносовское, поселок Приозерный, улица Пионерская, дом 9, квартира 1</t>
  </si>
  <si>
    <t>0, Челябинская обл, Область Челябинская, Район Красноармейский, Поселок Слава, Улица Луговая 17, 74:12:0911001:850-74/108/2024-2, 09.12.2024</t>
  </si>
  <si>
    <t>0, Челябинская обл, Российская Федерация, Челябинская область, муниципальный район Сосновский, сельское поселение Долгодеревенское, деревня Прохорово, улица Школьная, земельный участок 11А</t>
  </si>
  <si>
    <t>0, Челябинская обл, Российская Федерация, Челябинская область, муниципальный район Каслинский, городское поселение Каслинское, город Касли, улица Энгельса, земельный участок 237</t>
  </si>
  <si>
    <t>0, Челябинская обл, Российская Федерация, Челябинская область, муниципальный район Красноармейский, сельское поселение Озерное, поселок Петровский, улица Придорожная, земельный участок 9А</t>
  </si>
  <si>
    <t>0, Челябинская обл, Верхнеуральский район, рабочий поселок Межозерный, улица Озерная, земельный участок 8А</t>
  </si>
  <si>
    <t>454074, Челябинская обл, г. Челябинск, ул. Октябрьская (Плановый ЧТЗ), дом № 51</t>
  </si>
  <si>
    <t>454000, Челябинская обл, г Копейск, рп Октябрьский, ул Надежды, 23</t>
  </si>
  <si>
    <t>0, Челябинская обл, Красноармейский район, поселок Петровский, севернее ул. Северная, 4 "б"</t>
  </si>
  <si>
    <t>0, Челябинская обл, Челябинская область, муниципальный район Красноармейский, сельское поселение Баландинское, деревня Круглое, улица Андреевская, земельный участок 23</t>
  </si>
  <si>
    <t>0, Челябинская обл, Российская Федерация, Челябинская область, муниципальный район Еткульский, сельское поселение Еткульское, село Еткуль, переулок 4-й, земельный участок 2А</t>
  </si>
  <si>
    <t>454007, Челябинская обл, г. Челябинск, пер. Артиллерийский, гараж (гаражный бокс) №55</t>
  </si>
  <si>
    <t>0, Челябинская обл, 457670, Челябинская область, Верхнеуральский район, г. Верхнеуральск, ул. Восточная д. 3</t>
  </si>
  <si>
    <t>0, Челябинская обл, Сосновский р-н, Российская Федерация, Челябинская область, Сосновский муниципальный район, сельское поселение Кременкульское, поселок Терема, улица Королёва, дом 22</t>
  </si>
  <si>
    <t>457000, Челябинская обл, Увельский р-н, п. Увельский, ул. 30 лет ВЛКСМ, дом № 3</t>
  </si>
  <si>
    <t>454000, Челябинская обл, город Челябинск, ГСК 403, гараж 4431</t>
  </si>
  <si>
    <t>456893, Челябинская обл, Аргаяшский р-н, с. Байрамгулово, ул. Титова, дом № 30</t>
  </si>
  <si>
    <t>0, Челябинская обл, г. Верхний Уфалей, ул. Чекасина, 6/20 "Ж"</t>
  </si>
  <si>
    <t>0, Челябинская обл, Октябрьский р-н, п. Свободный, ул. 40 лет Победы, д. 2В</t>
  </si>
  <si>
    <t>456505, Челябинская обл, Сосновский р-н, с. Вознесенка, ул. Березовая, дом № 30</t>
  </si>
  <si>
    <t>454106, Челябинская обл, г. Челябинск, ул. Островского, дом № 30</t>
  </si>
  <si>
    <t>0, Челябинская обл, Российская Федерация, Челябинская область, муниципальный район Сосновский, сельское поселение Долгодеревенское, село Большое Баландино, улица Мира, земельный участок 8Б/2</t>
  </si>
  <si>
    <t>Челябинская обл, муниципальный район Брединский, сельское поселение Наследницкое, поселок Наследницкий, улица Гагарина, земельный участок 35</t>
  </si>
  <si>
    <t>Челябинская обл, в 26 метрах на северо-запад от ориентира по адресу:  Карталинский район, город Карталы, улица Гагарина, дом 51</t>
  </si>
  <si>
    <t>0, Челябинская обл, Нагайбакский район, п. Кассельский, ул. Ленина, д. 39, корп. 6</t>
  </si>
  <si>
    <t>0, Челябинская обл, Челябинская область, р-н Сосновский, д. Шимаковка, строительный участок № 1225</t>
  </si>
  <si>
    <t>0, Челябинская обл, Варненский муниципальный район, сельское поселение Варненское, с Варна, ул Жаркова, земельный участок 7В</t>
  </si>
  <si>
    <t>456440, Челябинская обл, г. Чебаркуль, ул. Карпенко, дом № 13Б, помещение 1</t>
  </si>
  <si>
    <t>454000, Челябинская обл, г. Челябинск, ул. Чапаева (Смолино), д. 123</t>
  </si>
  <si>
    <t>0, Челябинская обл, Российская Федерация, Челябинская область, муниципальный район Еткульский, сельское поселение Еманжелинское, село Таянды, улица Труда, земельный участок 32/2</t>
  </si>
  <si>
    <t>0, Челябинская обл, Российская Федерация, Челябинская область, Кунашакский район, с. Большой Куяш, ул. Ленина, 157</t>
  </si>
  <si>
    <t>457000, Челябинская обл, Увельский р-н, п. Увельский, ул. Мифтахова, дом № 3</t>
  </si>
  <si>
    <t>0, Челябинская обл, Челябинская область, р-н Аргаяшский, д Дербишева,ул Березовая, д 43</t>
  </si>
  <si>
    <t>0, Челябинская обл, р-н Увельский, п. Увельский, ул. 5 Стройучасток, д. 3В</t>
  </si>
  <si>
    <t>0, Челябинская обл, р-н Кунашакский, д.Аминева, ул.Центральная, д.37</t>
  </si>
  <si>
    <t>456666, Челябинская обл, Красноармейский р-н, д. Камышинка, ул. Березовая, дом № 1</t>
  </si>
  <si>
    <t>457672, Челябинская обл, Верхнеуральский р-н, г. Верхнеуральск, ул. Ленина, дом № 6</t>
  </si>
  <si>
    <t>457694, Челябинская обл, Верхнеуральский р-н, с. Кирса, ул. Октябрьская, дом № 4</t>
  </si>
  <si>
    <t>Челябинская обл,  муниципальный район Еманжелинский, городское поселение Зауральское, рабочий поселок Зауральский, садовое товарищество Заря, земельный участок 290</t>
  </si>
  <si>
    <t>456483, Челябинская обл, Уйский р-н, с. Петропавловка, ул. Молодежная, дом № 10, квартира 2</t>
  </si>
  <si>
    <t>0, Челябинская обл, Челябинская область, муниципальный район красноармейский сельское поселение Луговское , поселок Луговой</t>
  </si>
  <si>
    <t>0, Челябинская обл, Российская Федерация, Челябинская область, Каслинский район, село Тюбук, улица Октябрьская, земельный участок 56.</t>
  </si>
  <si>
    <t>456773, Челябинская обл, г. Снежинск, ул. Северная, дом № 8</t>
  </si>
  <si>
    <t>0, Челябинская обл, Российская Федерация, Челябинская область, город Челябинск, территория СНТ Лесная поляна 2 ЧТЭЦ 3, земельный участок 129</t>
  </si>
  <si>
    <t>456872, Челябинская обл, г. Кыштым, ул. Гузынина, дом № 81</t>
  </si>
  <si>
    <t>454100, Челябинская обл, г. Челябинск, ул. Звенигородская, участок № 5</t>
  </si>
  <si>
    <t>457610, Челябинская обл, Кизильский р-н, с. Кизильское, пер. Механизаторов, дом № 2Г</t>
  </si>
  <si>
    <t>454000, Челябинская обл, г Челябинск, р-н Тракторозаводский, ул Вязовая/ул. Изобретателей, д 79/34</t>
  </si>
  <si>
    <t>457012, Челябинская обл, Увельский р-н, с. Петровское, ул. Набережная, дом № 3</t>
  </si>
  <si>
    <t>454000, Челябинская обл, г Копейск, юго-восточнее земельного участка по ул. Халтурина, 29</t>
  </si>
  <si>
    <t>457130, Челябинская обл, Троицкий р-н, п. Ягодный, ул. Лесная, дом № 14</t>
  </si>
  <si>
    <t>454020, Челябинская обл, г. Челябинск, ул. Воровского, дом № 26А</t>
  </si>
  <si>
    <t>0, Челябинская обл, район Красноармейский Баландинское сельское поселение, деревня Круглое, улица Богатырская, земельный участок 31</t>
  </si>
  <si>
    <t>0, Челябинская обл, Российская Федерация, Челябинская область, городской округ Кыштымский, город Кыштым, улица Республики, земельный участок 109</t>
  </si>
  <si>
    <t>457358, Челябинская обл, Карталинский р-н, г. Карталы, пер. Башенный, дом № 18</t>
  </si>
  <si>
    <t>0, Челябинская обл, Челябинская область, район Аргаяшский, пос. Худайбердинский, ул. им. Андрея Шеховцева, д. 15</t>
  </si>
  <si>
    <t>0, Челябинская обл, Российская Федерация, Челябинская область, Сосновский район, участок по генплану №984</t>
  </si>
  <si>
    <t>456518, Челябинская обл, Сосновский р-н, д. Ключи, ул. Дорожная, дом № 23А</t>
  </si>
  <si>
    <t>Челябинская обл, г. Миасс, ул. Гоголя, дом № 62А</t>
  </si>
  <si>
    <t>454000, Челябинская обл, г. Челябинск, СНТ "Металлист-1", участок № 121</t>
  </si>
  <si>
    <t>456833, Челябинская обл,  р-н Каслинский, с Воскресенское, ул Снежинская, 32</t>
  </si>
  <si>
    <t>Челябинская обл, г. Миасс, в районе КС "Смородинка", в границах кадастрового квартала 74:34:0603001</t>
  </si>
  <si>
    <t>0, Челябинская обл, Российская Федерация, Челябинская область, муниципальный район Сосновский, сельское поселение Кременкульское, поселок Западный, улица Центральная (мкр Заречный), дом 4</t>
  </si>
  <si>
    <t>Челябинская обл, муниципальный район Еткульский , сельское поселение Еткульское, село Еткуль, улица Победы, земельный участок 79</t>
  </si>
  <si>
    <t>455006, Челябинская обл, г. Магнитогорск, ул. Подольская, дом № 59б/1</t>
  </si>
  <si>
    <t>0, Челябинская обл, Агаповский район, село Агаповка, мик-р Казачий, земельный участок 33/1</t>
  </si>
  <si>
    <t>0, Челябинская обл, Верхнеуральский район, г. Верхнеуральск, ул. Ленина, сквер "Церковный"</t>
  </si>
  <si>
    <t>0, Челябинская обл, Кунашакский район, д. Малый Куяш, ул. Центральная, 83а</t>
  </si>
  <si>
    <t>456043, Челябинская обл, г. Усть-Катав, ул. Центральная, дом № 34</t>
  </si>
  <si>
    <t>0, Челябинская обл, Российская Федерация, Челябинская область, муниципальный район Сосновский, сельское поселение Краснопольское, поселок Красное поле, улица Природная, земельный участок 49</t>
  </si>
  <si>
    <t>456512, Челябинская обл, муниципальный район Сосновский, сельское поселение Краснопольское, поселок Красное Поле, улица Малая Полянка, дом 24</t>
  </si>
  <si>
    <t>0, Челябинская обл, Российская Федерация,Челябинская область, муниципальный район Красноармейский, сельское поселение Баландинское, деревня Круглое, улица Рождественская, дом 26</t>
  </si>
  <si>
    <t>0, Челябинская обл, Агаповский район, село Агаповка, мик-р Тепличный, земельный участок 44/2</t>
  </si>
  <si>
    <t>0, Челябинская обл, Челябинская область, Красноармейский район, село Миасское, улица Сельская, № 18-Б</t>
  </si>
  <si>
    <t>457692, Челябинская обл, Верхнеуральский р-н, с. Степное, ул. Чапаева, дом № 9</t>
  </si>
  <si>
    <t>454000, Челябинская обл, г. Челябинск, Тракторозаводский район, по Артиллерийскому переулку, гараж 2</t>
  </si>
  <si>
    <t>457358, Челябинская обл, Карталинский р-н, г. Карталы, пер. Цесовский, дом № 36Б</t>
  </si>
  <si>
    <t>0, Челябинская обл, г. Магнитогорск, улица Любимая, земельный участок 103б</t>
  </si>
  <si>
    <t>456602, Челябинская обл, г. Копейск, ул. Братская, дом № 61</t>
  </si>
  <si>
    <t>0, Челябинская обл, р-н Варненский, п Новопокровка, ул Советская, д 66А</t>
  </si>
  <si>
    <t>456833, Челябинская обл, муниципальный район Каслинский, сельское поселение Тюбукское, деревня Аллаки, улица Советская, земельный участок 62</t>
  </si>
  <si>
    <t>Челябинская обл, Кусинский р-н, г. Куса, ул. Борьбы, дом № 90</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</si>
  <si>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Еткульский район, с. Еткуль, садоводческое товарищество "Нефтяник", участок № 194</t>
  </si>
  <si>
    <t>454048, Челябинская обл, г. Челябинск, ул. Лагерная, дом № 3</t>
  </si>
  <si>
    <t>0, Челябинская обл, г. Магнитогорск, ул. Подольская, земельный участок 59а/1</t>
  </si>
  <si>
    <t>0, Челябинская обл, Магнитогорск. ул. Любимая 109/1</t>
  </si>
  <si>
    <t>Челябинская обл, 457020 Пластовский район, г.Пласт, ул. 9 Января, д. 23</t>
  </si>
  <si>
    <t>456914, Челябинская обл, Саткинский р-н, п. Малый Бердяуш, ул. Молодежная, дом № 29, квартира 1</t>
  </si>
  <si>
    <t>0, Челябинская обл, Область Челябинская, Район Каслинский, Деревня Григорьевка, Улица Соколиная 8</t>
  </si>
  <si>
    <t>454000, Челябинская обл, г Челябинск, р-н Калининский, СНТ "Садовод-Любитель №1", ул. 4, участок 311</t>
  </si>
  <si>
    <t>0, Челябинская обл, р-н Агаповский, с Агаповка, мкр Казачий, уч № 32</t>
  </si>
  <si>
    <t>0, Челябинская обл,  район Агаповский, село Агаповка, микрорайон Садовый, земельный участок 41А</t>
  </si>
  <si>
    <t>454000, Челябинская обл, г Копейск, ул 1 Мая, 2</t>
  </si>
  <si>
    <t>454090, Челябинская обл, г. Челябинск, ул. 3-го Интернационала, дом № 114</t>
  </si>
  <si>
    <t>0, Челябинская обл, р-н Сосновский, д. Этимганова, ул. Северная, участок № 41</t>
  </si>
  <si>
    <t>0, Челябинская обл, Российская Федерация, Челябинская область, Копейск г, Ермака ул, 80Б</t>
  </si>
  <si>
    <t>0, Челябинская обл, Челябинская область, р-н. Октябрьский, с. Ваганово, ул. 1 Мая, д. 84</t>
  </si>
  <si>
    <t>0, Челябинская обл, Челябинская область, р-н Красноармейский, п Петровский, ул. Олимпийская, 21</t>
  </si>
  <si>
    <t>457040, Челябинская обл, г. Южноуральск, ул. Советской Армии, дом № 12А</t>
  </si>
  <si>
    <t>456000, Челябинская обл, г. Копейск, Область Челябинская, Город Копейск, расположен в квартале, ограниченном, ул. Ленина, пр. Коммунистический, пр. Победы, пл. Красных партизан</t>
  </si>
  <si>
    <t>0, Челябинская обл, Челябинская область, р-н Сосновский, д Большое Таскино, участок № 502</t>
  </si>
  <si>
    <t>Челябинская обл, г. Златоуст, ул. Бахчисарайская, участок № 17</t>
  </si>
  <si>
    <t>0, Челябинская обл, Сооружение- электрическая опора, раположенное по адресу: Челябинская область, г. Троицк, ул. Гагарина- ул. Братьев Малышевых</t>
  </si>
  <si>
    <t>455034, Челябинская обл, г. Магнитогорск, ул. Советская, дом № 452/1</t>
  </si>
  <si>
    <t>456446, Челябинская обл, Чебаркульский район, 120м на юго-восток от оз.Б.Еланчик, участок 1</t>
  </si>
  <si>
    <t>0, Челябинская обл, Сосновский район,поселок  Полевой ,улица Жемчужная , 7 а</t>
  </si>
  <si>
    <t>0, Челябинская обл, Сооружение- электрическая опора, раположенное по адресу: Челябинская область, г. Троицк, Уйский мост- ул. Красногвардейская</t>
  </si>
  <si>
    <t>0, Челябинская обл, Сооружение- электрическая опора, раположенное по адресу: Челябинская область, г. Троицк, ул. 30 лет ВЛКСМ, д. 38</t>
  </si>
  <si>
    <t>456574, Челябинская обл, н Еткульский, садоводческое товарищество "Уралец", участок № 128</t>
  </si>
  <si>
    <t>0, Челябинская обл, Сооружение- электрическая опора, раположенное по адресу: Челябинская область, г. Троицк, д. 9, гостиница Центральная</t>
  </si>
  <si>
    <t>0, Челябинская обл, Сооружение- электрическая опора, раположенное по адресу: Челябинская область, г. Троицк, ул.Климова, д. 17</t>
  </si>
  <si>
    <t>454000, Челябинская обл, г. Копейск. ул. Жемчужная, 26</t>
  </si>
  <si>
    <t>0, Челябинская обл, 70 метров на запад от ориентира по адресу: Челябинская обл., Карталинский р-н, п.Джабык, ул. Элеваторная, 32</t>
  </si>
  <si>
    <t>Челябинская обл, Чебаркульский р-н, д. Малково, ул. Совхозная, участок № 9/1</t>
  </si>
  <si>
    <t>0, Челябинская обл, г.Златоуст, квартал Березовая Роща, 3</t>
  </si>
  <si>
    <t>0, Челябинская обл, м. р-н Кунашакский, с.п. Усть-Багарякское, с. Усть-Багаряк, ул. Калинина  д. 63А</t>
  </si>
  <si>
    <t>454000, Челябинская обл, г. Челябинск, садоводческое некоммерческое товарищество "Трубопрокатчик-1", улица 1, участок №318</t>
  </si>
  <si>
    <t>0, Челябинская обл, Кунашакский р-н., д. Сарыкульмяк, ул. Ленина, д. 9</t>
  </si>
  <si>
    <t>Челябинская обл,  муниципальный район Агаповский , сельское поселение Буранное, поселок Буранный, улица Мира, земельный участок 5</t>
  </si>
  <si>
    <t>456738, Челябинская обл, Кунашакский р-н, д. Бурино, ул. Садовая, дом № 22</t>
  </si>
  <si>
    <t>0, Челябинская обл, Варненский р-н с.Варна, ул.Заречная, д.58 5м на северо-запад от ориентира</t>
  </si>
  <si>
    <t>456238, Челябинская обл, г. Златоуст, ул. им. Д.И.Шушарина, дом № 8</t>
  </si>
  <si>
    <t>454139, Челябинская обл, г. Челябинск, снт "Трубопрокатчик-1", ул.1, участок 33</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</si>
  <si>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с Воскресенское, ул.Гагарина 32</t>
  </si>
  <si>
    <t>Челябинская обл, р-н Увельский в 3000 м северо-восточнее с. Хомутинино, участок №47 Местоположение участок № 47-1, участок №151</t>
  </si>
  <si>
    <t>0, Челябинская обл, Российская Федерация,Челябинская область, Верхнефалейский городской округ, поселок Боровой, ул Кварцевая, 1А</t>
  </si>
  <si>
    <t>0, Челябинская обл, Челябинская область, Красноармейский муниципальный район, сельское поселение Баландинское, деревня Круглое, улица Сергеевская, земельный участок 15</t>
  </si>
  <si>
    <t>0, Челябинская обл, Челябинская область, Верхнеуфалейский городской округ, Нижнеуфалейское участковое лесничество,3/3. c кадастровым номером 74:27:0802001:343</t>
  </si>
  <si>
    <t>Челябинская обл, г. Троицк</t>
  </si>
  <si>
    <t>0, Челябинская обл, Сосновский р-н, д. Большое Таскино, ул.Победы, д.5А</t>
  </si>
  <si>
    <t>0, Челябинская обл, город Магнитогорск, пер. Отважный</t>
  </si>
  <si>
    <t>0, Челябинская обл, Российская Федерация, Челябинская область, городско округ Челябинский, город Челябинск, р-н Ленинский, СНТ "Металлист-1", участок 83</t>
  </si>
  <si>
    <t>0, Челябинская обл, г.Миасс, прилегающего к многоконтурному земельному участку с кадастровым номером 74:34:0000000:7547</t>
  </si>
  <si>
    <t>0, Челябинская обл, Челябинская обл, муниципальный район Чесменский, сельское поселение Цвиллингское, п Камышный, ул Набережная, д 3</t>
  </si>
  <si>
    <t>Челябинская обл, г. Златоуст, п. Плотинка, ул. Молодежная, южнее земельного участка с КН 74:25:0600101:545</t>
  </si>
  <si>
    <t>Челябинская обл, Челябинская область, п. Березовый Мост, в 30 метрах Южнее индивидуального жилого дома № 12</t>
  </si>
  <si>
    <t>0, Челябинская обл, муниципальный район Кунашакский, сельское поселение Кунашакское, село Кунашак, улица Мусина Яхии Муртазовича, дом 10</t>
  </si>
  <si>
    <t>457416, Челябинская обл, Агаповский р-н, п. Приморский, ул. Клубная, дом № 3</t>
  </si>
  <si>
    <t>0, Челябинская обл, муниципальный район Кунашакский, сельское поселение Халитовское, деревня Малая Казакбаева, улица Береговая, дом 3</t>
  </si>
  <si>
    <t>0, Челябинская обл, 457020 р-н Пластовский, г Пласт, пер Ленинградский, 5</t>
  </si>
  <si>
    <t>456000, Челябинская обл, г Копейск, ул Мечникова</t>
  </si>
  <si>
    <t>454048, Челябинская обл, г. Челябинск, ул. Волгоградская, дом № 1А</t>
  </si>
  <si>
    <t>457154, Челябинская обл, Октябрьский р-н, с. Ваганово, ул. 1 Мая, дом № 87</t>
  </si>
  <si>
    <t>456205, Челябинская обл, г. Златоуст, ул. Красноармейская, дом № 34</t>
  </si>
  <si>
    <t>456000, Челябинская обл, Российская Федерация, г. Копейск, пер. Державина, 11</t>
  </si>
  <si>
    <t>0, Челябинская обл, Область Челябинская, Район Троицкий, Село Белозеры, Улица Центральная, земельный участок 23А</t>
  </si>
  <si>
    <t>0, Челябинская обл, р-н  Каслинский , снт Сад-огород Светленький, уч-к. 141</t>
  </si>
  <si>
    <t>457441, Челябинская обл, Агаповский р-н, п. Первомайский, пер. Светлый, дом № 10, квартира 2</t>
  </si>
  <si>
    <t>0, Челябинская обл, г. Магнитогорск, ул. Михаила Артамонова, земельный участок 15</t>
  </si>
  <si>
    <t>454000, Челябинская обл, СНТ Родничек участок 1</t>
  </si>
  <si>
    <t>0, Челябинская обл, Российская Федерация, Челябинская область, муниципальный район Еткульский, сельское поселение Селезянское, село Селезян, улица Советская, дом 19, помещение 1</t>
  </si>
  <si>
    <t>0, Челябинская обл, Октябрьский р-н, с. Мяконьки, ул. Советская, д. 45</t>
  </si>
  <si>
    <t>454000, Челябинская обл, Челябинская область, г. Челябинск, ул. Грозненская, д. 66</t>
  </si>
  <si>
    <t>0, Челябинская обл, муниципальный район Каслинский, Каслинское городское поселение город Касли, ул Новая, земельный участок 19</t>
  </si>
  <si>
    <t>456659, Челябинская обл, г. Копейск, с. Синеглазово, ул. Полевая дом № 3а</t>
  </si>
  <si>
    <t>0, Челябинская обл, Челябинская область, р-н Коркинский, г Коркино, д Дубровка, ул Северная, стр. № 30.</t>
  </si>
  <si>
    <t>0, Челябинская обл, г. Южноуральск, садоводческое товарищество "Южное", участок 65-п</t>
  </si>
  <si>
    <t>456550, Челябинская обл, муниципальный округ Коркинский, рабочий поселок Роза, улица Санаторная 2-й квартал, дом 2</t>
  </si>
  <si>
    <t>454000, Челябинская обл, г. Челябинск,Ленинский район, ул. Энергетиков</t>
  </si>
  <si>
    <t>454000, Челябинская обл, г Челябинск, пер Линейный 1-й, д 1/Б, пом 2</t>
  </si>
  <si>
    <t>0, Челябинская обл, Российская Федерация, Челябинская область, Еманжелинский р-н, г. Еманжелинск, ул. Гагарина, д. 5, пом. 3</t>
  </si>
  <si>
    <t>0, Челябинская обл, г. Копейск п. Заозерный</t>
  </si>
  <si>
    <t>0, Челябинская обл, Челябинская область, р-н Сосновский, п Саргазы, по генплану 7</t>
  </si>
  <si>
    <t>0, Челябинская обл, Челябинская обл, р-н Аргаяшский, с Аргаяш, ул Дружбы, д 15</t>
  </si>
  <si>
    <t>Челябинская обл, Уйский р-н, с. Уйское, район гаражей Карла Маркса, гараж 101</t>
  </si>
  <si>
    <t>0, Челябинская обл, Челябинская область, Кизильский район, с. Богдановское, ул. Целинная, земельный участок 9Б</t>
  </si>
  <si>
    <t>0, Челябинская обл, Красноармейский район д Круглое ул.Тобольская 12</t>
  </si>
  <si>
    <t>457677, Челябинская обл, Верхнеуральский р-н, рп. Межозерный, ул. Нагорная, дом № 22</t>
  </si>
  <si>
    <t>0, Челябинская обл, Агаповский район, село Агаповка, микрорайон Казачий, земельный участок 59/1</t>
  </si>
  <si>
    <t>457100, Челябинская обл, г. Троицк, ул. им. И.М. Чурикова, дом № 26</t>
  </si>
  <si>
    <t>0, Челябинская обл, Российская Федерация, Челябинская область, городской округ Кыштымский, город Кыштым, улица Челюскинцев, земельный участок 42Г</t>
  </si>
  <si>
    <t>0, Челябинская обл, Челябинская область. г Челябинск. ул Новгородская, д 77</t>
  </si>
  <si>
    <t>454000, Челябинская обл, г.Копейск,ул.Новая д.57</t>
  </si>
  <si>
    <t>454000, Челябинская обл, г. Челябинск, пер. Карьерный, д. 1</t>
  </si>
  <si>
    <t>0, Челябинская обл, город Магнитогорск, улица Омская, участок 9</t>
  </si>
  <si>
    <t>456601, Челябинская обл, Челябинская область, Еткульский районный, с Соколово, ул Банная, д 18.</t>
  </si>
  <si>
    <t>Челябинская обл, муниципальный район Увельский, сельское поселение Кичигинское, село Кичигино, улица им. Л.И.Угрюмовой, земельный участок 5</t>
  </si>
  <si>
    <t>0, Челябинская обл, Район Брединский, Поселок Андреевский, Улица Целинная, участок 18А</t>
  </si>
  <si>
    <t>0, Челябинская обл, муниципальный район Троицкий, сельское поселение Яснополянское, поселок Ясные Поляны, улица Солнечная, земельный участок 6.</t>
  </si>
  <si>
    <t>0, Челябинская обл, город Магнитогорск, улица Омская</t>
  </si>
  <si>
    <t>0, Челябинская обл, Город Магнитогорск, Улица Копейская, строительный участок 3-А</t>
  </si>
  <si>
    <t>0, Челябинская обл, Российская Федерация, Челябинская область, муниципальный район Троицкий, сельское поселение Яснополянское, поселок Ясные Поляны, улица Луговая, земельный участок 18</t>
  </si>
  <si>
    <t>454000, Челябинская обл, г Копейск, с Синеглазово, ул Шоссейная, 58</t>
  </si>
  <si>
    <t>454904, Челябинская обл, г. Челябинск, ул. Ключевая (Шершни), дом № 12Б</t>
  </si>
  <si>
    <t>Челябинская обл, 23 метра на север от ориентира по адресу: Карталинский район, село Еленинка, улица Бердниковой,18</t>
  </si>
  <si>
    <t>454139, Челябинская обл, Челябинская область, г Челябинск, СНТ "Металлист-1", уч 95</t>
  </si>
  <si>
    <t>456800, Челябинская обл, г. Верхний Уфалей, ул. Ленина, дом № 236</t>
  </si>
  <si>
    <t>0, Челябинская обл, р-н Увельский, п. Увельский, ПОС "Витамин", ул. Западная, уч-к 38</t>
  </si>
  <si>
    <t>456580, Челябинская обл, Еманжелинский р-н, г. Еманжелинск, п. Борисовка, ул. Мичурина, дом № 6-2</t>
  </si>
  <si>
    <t>0, Челябинская обл, муниципальный район Увельский, сельское поселение Увельское, поселок Увельский, улица Пляжная, земельный участок 13</t>
  </si>
  <si>
    <t>0, Челябинская обл, Челябинская обл. р-н Аргаяшский, п. Увильды, пер. Лесхозовский, д. №5</t>
  </si>
  <si>
    <t>457181, Челябинская обл, Октябрьский р-н, д. Аминево, ул. Степная, дом № 7А</t>
  </si>
  <si>
    <t>0, Челябинская обл, Челябинская область, Сосновский район, п. Рощино</t>
  </si>
  <si>
    <t>0, Челябинская обл, Кунашакский район, с.Кунашак, ул.Жукова, д.8А</t>
  </si>
  <si>
    <t>456291, Челябинская обл, г. Златоуст, с. Веселовка, ул. Ленина, дом № 8</t>
  </si>
  <si>
    <t>457134, Челябинская обл, Троицкий р-н, с. Бобровка, ул. Школьная, дом № 20</t>
  </si>
  <si>
    <t>454015, Челябинская обл, г. Челябинск, ул. Ирбитская 1-я, участок № 30А</t>
  </si>
  <si>
    <t>0, Челябинская обл, Российская Федерация, Челябинская область, городской округ Кыштымский, город Кыштым, территория ГСК Сигнал, земельный участок 662</t>
  </si>
  <si>
    <t>456805, Челябинская обл, г. Верхний Уфалей, ул. Свободы, дом № 4Б, ряд №4, место №45</t>
  </si>
  <si>
    <t>454082, Челябинская обл, г. Челябинск, ул. Восход, дом № 36а(стр)</t>
  </si>
  <si>
    <t>Челябинская обл, Челябинская область, город Магнитогорск, ул. Виноградная 98</t>
  </si>
  <si>
    <t>Челябинская обл, Кусинский р-н, п. Уртюшка, ул. Сиреневая, дом № 19</t>
  </si>
  <si>
    <t>Челябинская обл, г.Троицк, севернее территории домовладения по ул.Российская,2.</t>
  </si>
  <si>
    <t>454000, Челябинская обл, Челябинская область, город Копейск, пер Доватора 2-й, 13</t>
  </si>
  <si>
    <t>0, Челябинская обл, Челябинская область, р-н Каслинский, д Григорьевка, ул Богатырская д 25</t>
  </si>
  <si>
    <t>0, Челябинская обл, городской округ Южноуральский, город Южноуральск, территория СНТ Южное, земельный участок 455-П</t>
  </si>
  <si>
    <t>0, Челябинская обл, Аргаяшский р-н, Ишалино, железнодорожная станция п, Железнодорожная ул. д 18</t>
  </si>
  <si>
    <t>0, Челябинская обл, 457020 Пластовский район, г.Пласт, ул.Мичурина, 9</t>
  </si>
  <si>
    <t>0, Челябинская обл, Агаповский район, п. Наровчатка, ул. Радужная уч. 25</t>
  </si>
  <si>
    <t>0, Челябинская обл, муниципальный район Варненский , сельское поселение Варненское, село Варна, улица Кундера Я.М., земельный участок 20</t>
  </si>
  <si>
    <t>0, Челябинская обл, Верхнеуральский район, с. Кирса ул. Российская д.3</t>
  </si>
  <si>
    <t>0, Челябинская обл, Российская Федерация, Челябинская область, муниципальный район Красноармейский, сельское поселение Баландинское, деревня Круглое, улица Юбилейная, земельный участок 44</t>
  </si>
  <si>
    <t>0, Челябинская обл, 457029 Пластовский район,  село Степное, ул. 50 лет Октября, земельный участок 1а/1</t>
  </si>
  <si>
    <t>0, Челябинская обл, Карталинский р-н, п. Новокаолиновый, ул. Дзержинского</t>
  </si>
  <si>
    <t>454000, Челябинская обл, Российская Федерация, Челябинская область, городской округ Челябинский, внутригородской район Курчатовский, город Челябинск, улица Индивидуальная 2-я, земельный участок 22А</t>
  </si>
  <si>
    <t>456671, Челябинская обл, муниципальный район Красноармейский, сельское поселение Баландинское, деревня Круглое, улица Печорская, дом 44</t>
  </si>
  <si>
    <t>454013, Челябинская обл, г. Челябинск, ул. Сосновая Роща, дом № 20А</t>
  </si>
  <si>
    <t>456800, Челябинская обл, Местоположение установлено относительно ориентира, расположенного в границах участка. Почтовый адрес ориентира: обл. Челябинская, г. Верхний Уфалей, ул. Уфалейская, 9/6.</t>
  </si>
  <si>
    <t>0, Челябинская обл, р-н Кунашакский, д.Большая Тюлякова, ул.Коммунистическая, д.12</t>
  </si>
  <si>
    <t>457018, Челябинская обл, городской округ Южноуральский, г. Южноуральмк, ул. Полевая, дом № 20.</t>
  </si>
  <si>
    <t>Челябинская обл, рйон Сосновский, северо-восточное п. Новый Кременкуль</t>
  </si>
  <si>
    <t>457006, Челябинская обл, Увельский р-н, с. Кичигино, ул. Молодежная, дом № 20</t>
  </si>
  <si>
    <t>0, Челябинская обл, г. Челябинск, Ленинский район, ул. Электровозная 1-я, д. 5</t>
  </si>
  <si>
    <t>0, Челябинская обл, муниципальный район Красноармейский, сельское поселение Баландинское, деревня Круглое, улица Сергеевская, земельный участок 18</t>
  </si>
  <si>
    <t>0, Челябинская обл, Сосновский р-н, с. Вознесенка, ул. Восточная</t>
  </si>
  <si>
    <t>0, Челябинская обл, г. Троицк, ул. Красногвардейская, Троицк, ул. Красногвардейская, д. 27, центр</t>
  </si>
  <si>
    <t>456833, Челябинская обл, Каслинский район, д. Григорьевка, ул. Весенняя, № 8</t>
  </si>
  <si>
    <t>456671, Челябинская обл, муниципальный район Красноармейский, сельское поселение Баландинское, деревня Круглое, улица Ишимская, земельный участок 22</t>
  </si>
  <si>
    <t>Челябинская обл,  Агаповский район, село Агаповка, улица Правобережная, земельный участок 10/3</t>
  </si>
  <si>
    <t>0, Челябинская обл, Агаповский район, село Агаповка, улица Правобережная, земельный участок 10/1</t>
  </si>
  <si>
    <t>457000, Челябинская обл, Увельский р-н, п. Увельский, пер. Солнечный, дом № 1</t>
  </si>
  <si>
    <t>0, Челябинская обл, Агаповский район, село Агаповка, улица Правобережная, земельный участок 10/5</t>
  </si>
  <si>
    <t>455034, Челябинская обл, г. Магнитогорск, ул. Советская, дом № 454/1</t>
  </si>
  <si>
    <t>0, Челябинская обл, Агаповский район, село Агаповка, улица Правобережная, земельный участок 10/2</t>
  </si>
  <si>
    <t>0, Челябинская обл, Агаповский район, село Агаповка, улица Правобережная, земельный участок 10/4</t>
  </si>
  <si>
    <t>Челябинская обл, с западной стороны от земельного участка по адресу: Челябинская область, Кусинский район, рп Магнитка, ул. К.Маркса, 16а</t>
  </si>
  <si>
    <t>456619, Челябинская обл, г. Копейск, ул. Астраханская, участок № 32</t>
  </si>
  <si>
    <t>Челябинская обл, Агаповский район, село Агаповка, улица 60 лет Октября, участок № 79 Б</t>
  </si>
  <si>
    <t>0, Челябинская обл, красноармейский район, деревня круглое, улица 1-полевая участок 21</t>
  </si>
  <si>
    <t>0, Челябинская обл, Область Челябинская, Район Кунашакский, Село Татарская Караболка, Улица Октябрьская земельный участок 64</t>
  </si>
  <si>
    <t>457111, Челябинская обл, г. Троицк, ул. Мира, дом № 65</t>
  </si>
  <si>
    <t>0, Челябинская обл, Челябинская область, р-н Сосновский, д. Ключевка, ул. Труда, д. 1</t>
  </si>
  <si>
    <t>0, Челябинская обл, Кунашакский район, д.Карагайкуль, ул.Спартака, рядом с земельным участком с кад.номером 74:13:032004:338 , площадью 1 кв.м.</t>
  </si>
  <si>
    <t>0, Челябинская обл, Г. Магнитогорск, ул. Воронежская, уч.1127</t>
  </si>
  <si>
    <t>0, Челябинская обл, Российская Федерация, Челябинская область, муниципальный район Еткульский, сельское поселение Еманжелинское, территория СНТ Лесная поляна, улица Живописная, земельный участок 25</t>
  </si>
  <si>
    <t>0, Челябинская обл, Местоположение установлено относительно ориентира, расположенного за пределами участка. Ориентир северная часть д. Абдырова. Почтовый адрес ориентира: Челябинская область, р-н. Аргаяшский.</t>
  </si>
  <si>
    <t>0, Челябинская обл, РФ Челябинская область,муниципальный район Красноармейский,сельское поселение Баландинское,деревня Круглое,улица Просторная 40.</t>
  </si>
  <si>
    <t>0, Челябинская обл, г. Карабаш, ул. Маяковского, участок №19</t>
  </si>
  <si>
    <t>0, Челябинская обл, Челябинская область, г. Чебаркуль, ул. Комсомольская, 7А, в кадастровом квартале: 74:38:0119011</t>
  </si>
  <si>
    <t>0, Челябинская обл, р-н Кунашакский, п.Дружный, ул.Комсомольская, дом 18</t>
  </si>
  <si>
    <t>0, Челябинская обл, Челябинская область, район Каслинский, в 2 км к серево-западу от с. Воскресенское, загородный комплекс "Сунгуль"</t>
  </si>
  <si>
    <t>456940, Челябинская обл, Кусинский р-н, г. Куса, ул. Северная, дом № 4А</t>
  </si>
  <si>
    <t>0, Челябинская обл, р-н Кунашакский, с.Кунашак, ул. Партизанская, дом 30</t>
  </si>
  <si>
    <t>457031, Челябинская обл,  муниципальный район Пластовский,  сельское поселение Кочкарское, село  Кочкарь,  улица Гоголя,  земельный участок 78</t>
  </si>
  <si>
    <t>456541, Челябинская обл, м о Коркинский, рп Первомайский, тер СНТ Цементник-3, ул 7-я, земельный участок 351</t>
  </si>
  <si>
    <t>454000, Челябинская обл, г. Челябинск, р-н Ленинский, снт Металлист-1, уч 166</t>
  </si>
  <si>
    <t>0, Челябинская обл, Российская Федерация, Челябинская область, муниципальный район Аргаяшский, сельское поселение Аргаяшское, село Аргаяш, улица Худякова, земельный участок 25</t>
  </si>
  <si>
    <t>0, Челябинская обл, Челябинская область, р-н Увельский, с Хомутинино, ул Озерная, д 4</t>
  </si>
  <si>
    <t>0, Челябинская обл, 457617, Челябинская область, Кизильский район, п. Гранитный</t>
  </si>
  <si>
    <t>0, Челябинская обл, Российская Федерация, Челябинская область, муниципальный район Аргаяшский, сельское поселение Аязгуловское, деревня Большая Ультракова, улица Центральная, земельный участок 28А</t>
  </si>
  <si>
    <t>454076, Челябинская обл, г. Челябинск, ул. Парадная, дом № 14</t>
  </si>
  <si>
    <t>Челябинская обл, Область Челябинская, Город Коркино, СНТ Вскрышник, Улица Центральная, участок 141</t>
  </si>
  <si>
    <t>0, Челябинская обл, г. Южноуральск, ул. Степная, 109</t>
  </si>
  <si>
    <t>454076, Челябинская обл, г. Челябинск, ул. Парадная, дом № 12</t>
  </si>
  <si>
    <t>456950, Челябинская обл, Кусинский р-н, рп. Магнитка, ул. Таганайская, дом № 6</t>
  </si>
  <si>
    <t>456730, Челябинская обл, Кунашакский р-н, с. Кунашак, ул. Ленина, дом № 107А</t>
  </si>
  <si>
    <t>Челябинская обл, р-Увельский, в 3000 м северо-восточнее с.Хомутинино, участок № 47. Местоположение: участок № 47-1, участок № 331</t>
  </si>
  <si>
    <t>0, Челябинская обл, Красноармейский район, поселок Лесной, кадастровый квартал 74:12:1309004</t>
  </si>
  <si>
    <t>455006, Челябинская обл, г. Магнитогорск, ул. Любимая, дом № 120/1</t>
  </si>
  <si>
    <t>Челябинская обл,  в 16 метрах на запад от ориентира. Почтовый адрес ориентира:  р-н Карталинский, г. Карталы, ул. Ленина,28.</t>
  </si>
  <si>
    <t>0, Челябинская обл, Челябинская область, Кунашакский район, д. Султанаева, ул. Центральная рядом земельным участком с кадастровым номером 74:13:0312001:505, площадью 1 кв. м.</t>
  </si>
  <si>
    <t>0, Челябинская обл, Нагайбакский район, п. Заречный</t>
  </si>
  <si>
    <t>Челябинская обл, Южноуральский городской округ, г. Южноуральск, ул. Строителей, 14</t>
  </si>
  <si>
    <t>456657, Челябинская обл, г. Копейск, ул. Шадринская, дом № 18</t>
  </si>
  <si>
    <t>0, Челябинская обл, муниципальный район Кунашакский, сельское поселение Саринское, село Сары, улица Свердлова, земельный участок 63</t>
  </si>
  <si>
    <t>455006, Челябинская обл, г. Магнитогорск, ул. Любимая, дом № 119</t>
  </si>
  <si>
    <t>456671, Челябинская обл, муниципальный район Красноармейский, сельское поселение Баландинское, деревня Круглое, улица Синарская, дом 16А</t>
  </si>
  <si>
    <t>Челябинская обл, Челябинская область, р-н Красноармейский, примерно в 3300 от п. Озерный по направлению на северо - восток, ДНТ " Удачный", улица Молодежная, № 44</t>
  </si>
  <si>
    <t>456601, Челябинская обл, г. Копейск, ул. Горшкова, дом № 11</t>
  </si>
  <si>
    <t>0, Челябинская обл, Троицкий район, пос.Суналы, ул. Культуры, д.5.</t>
  </si>
  <si>
    <t>Челябинская обл, г. Миасс, примерно в 70 м на север от ориентира, Предзаводская площадь, 4, в границах кадастрового квартала 74:34:1303031</t>
  </si>
  <si>
    <t>456600, Челябинская обл, г. Копейск, 2800 м. южнее пос. Заозерный</t>
  </si>
  <si>
    <t>456578, Челябинская обл, Еткульский р-н, д. Сухоруково, ул. Труда, дом № 3</t>
  </si>
  <si>
    <t>0, Челябинская обл, Троицкий район, п.Суналы, ул.Культуры, земельный участок, 7.</t>
  </si>
  <si>
    <t>456991, Челябинская обл, муниципальный округ Нязепетровский, село Шемаха, улица Луговая, земельный участок 10/1</t>
  </si>
  <si>
    <t>457103, Челябинская обл, г. Троицк, ул. им. Е.М. Мокеева, дом № 1</t>
  </si>
  <si>
    <t>0, Челябинская обл, Челябинская область, Красноармейский муниципальный район, Баландинское сельское поселение, д. Круглое, ул. Сергеевская, земельный участок 16</t>
  </si>
  <si>
    <t>456518, Челябинская обл, Сосновский р-н, д. Султаева, дом № 1-85</t>
  </si>
  <si>
    <t>0, Челябинская обл, муниципальный район Варненский , сельское поселение Варненское, село Варна, переулок 2-ой Дачный, земельный участок 4</t>
  </si>
  <si>
    <t>456518, Челябинская обл, Сосновский р-н, д. Ключи,  Сосновский муниципальный район, сельское поселение Краснопольское, деревня Ключи, переулок Ясный, земельный участок 5</t>
  </si>
  <si>
    <t>456720, Челябинская обл, р-н Кунашакский, ж/д_ст. Муслюмово, ул. Молодежная, дом 21</t>
  </si>
  <si>
    <t>0, Челябинская обл, Варненский р-н, с Варна, ул Парковая, земельный участок 22</t>
  </si>
  <si>
    <t>0, Челябинская обл, обл. Челябинская, г. Кыштым, ул. Карла Либкнехта, дом 186</t>
  </si>
  <si>
    <t>457236, Челябинская обл, Чесменский р-н, п. Огнеупорный, ул. Луговая, дом № 15</t>
  </si>
  <si>
    <t>Челябинская обл, Кусинский р-н, п. Уртюшка, ул. Молодёжная, участок № 14</t>
  </si>
  <si>
    <t>0, Челябинская обл, Российская Федерация, Челябинская область, Сосновский район, п. Саккулово</t>
  </si>
  <si>
    <t>Челябинская обл, г. Копейск, ул. Янки Купалы, дом № 29А/2</t>
  </si>
  <si>
    <t>457351, Челябинская обл, Карталинский р-н, г. Карталы, ул. Славы, дом № 10 (помещения № 1,2,3,8,12,20,21,22,23,24,25,26,27,28,29,30,31,32,33,34,35,36,37)</t>
  </si>
  <si>
    <t>Челябинская обл,  муниципальный район Красноармейский, сельское поселение Баландинское, деревня Круглое, улица Юбилейная, дом 8</t>
  </si>
  <si>
    <t>0, Челябинская обл, 457020 р-н Пластовский, г.Пласт, ул.Крупской, дом 19</t>
  </si>
  <si>
    <t>0, Челябинская обл, муниципальный район Увельский, сельское поселение Кичигинское, село Кичигино, улица Боровая, земельный участок 59</t>
  </si>
  <si>
    <t>456203, Челябинская обл, г. Златоуст, ул. Калибровая, дом № 36</t>
  </si>
  <si>
    <t>454074, Челябинская обл, г. Челябинск, ул. Бажова, дом № 2Ж</t>
  </si>
  <si>
    <t>456653, Челябинская обл, г. Копейск, ул. Толстого, дом № 11</t>
  </si>
  <si>
    <t>0, Челябинская обл, Российская Федерация, Челябинская обл, м о Коркинский, рп Первомайский, тер СНТ Цементник-3, ул 5-я, земельный участок 165</t>
  </si>
  <si>
    <t>0, Челябинская обл,  Каслинский район ,п. Вишневогорск, ул. Пионерская, д.11А</t>
  </si>
  <si>
    <t>0, Челябинская обл, муниципальный район Кунашакский, сельское поселение Саринское, деревня Чебакуль, улица Лесная, земельный участок 1Б</t>
  </si>
  <si>
    <t>454036, Челябинская обл, г. Челябинск, ул. Рабоче-Крестьянская, дом № 99</t>
  </si>
  <si>
    <t>0, Челябинская обл, Область Челябинская, Город Коркино, Рабочий поселок Первомайский, Территория СНТ Цементник-3, Улица 7-я, земельный участок 319</t>
  </si>
  <si>
    <t>0, Челябинская обл, г.Копейск, ул.Володарского, 14Б</t>
  </si>
  <si>
    <t>0, Челябинская обл, Российская Федерация, Челябинская область, муниципальный район Верхнеуральский, сельское поселение Кирсинское, поселок Смеловский, улица Южная, земельный участок 1/3</t>
  </si>
  <si>
    <t>Челябинская обл, г. Златоуст, ул. Чегрэсовская, западнее земельного участка с кадастровым номером 74:25:0000000:15588</t>
  </si>
  <si>
    <t>0, Челябинская обл, Челябинская, Кизильский р-н, с. Кизильское, пер. Центральный, д. 4А</t>
  </si>
  <si>
    <t>454046, Челябинская обл, г. Челябинск, ул. Балхашская, дом № 13</t>
  </si>
  <si>
    <t>456205, Челябинская обл, г. Златоуст, ул. им. П.П.Бажова, дом № 31</t>
  </si>
  <si>
    <t>454000, Челябинская обл, Челябинская область, г. Копейск, ул. Дундича, д.16</t>
  </si>
  <si>
    <t>456850, Челябинская обл, Каслинский р-н, с. Багаряк, ул. Зеленкина, дом № 3, квартира 2</t>
  </si>
  <si>
    <t>0, Челябинская обл, Аргаяшский район, поселок Аргази</t>
  </si>
  <si>
    <t>456870, Челябинская обл, г. Кыштым, ул. Советская, дом № 12А</t>
  </si>
  <si>
    <t>454000, Челябинская обл, г. Челябинск, ул. Добрая, участок № 5Б</t>
  </si>
  <si>
    <t>Челябинская обл, г. Златоуст, с. Веселовка, ул. Ленина</t>
  </si>
  <si>
    <t>457658, Челябинская обл, Нагайбакский р-н, с. Крупское, ул. Степная, дом № 43</t>
  </si>
  <si>
    <t>Челябинская обл, муниципальный округ Пластовский, с. Борисовка, ул. Молодежная, дом №10</t>
  </si>
  <si>
    <t>Челябинская обл, Челябинская область, Кизильский район, п Измайловский, в кадастровом квартале 74:11:1105001</t>
  </si>
  <si>
    <t>0, Челябинская обл, Уйский район, с. Маслово</t>
  </si>
  <si>
    <t>0, Челябинская обл, Челябинская область, р-н Коркинский, г Коркино, д Дубровка, ул Северная, стр.№31</t>
  </si>
  <si>
    <t>0, Челябинская обл, Агаповский р-н, с. Агаповка, мкр. Юго-Западный, участок 53</t>
  </si>
  <si>
    <t>0, Челябинская обл, Челябинская область, г. Чебаркуль, ул. Луговая, 2, в кадастровом квартале: 74:38:0140002</t>
  </si>
  <si>
    <t>454000, Челябинская обл, г Челябинск, ул Артиллерийская, д 79</t>
  </si>
  <si>
    <t>0, Челябинская обл, Агаповский р-н, с. Агаповка, мкр. Юго-Западный, участок 52</t>
  </si>
  <si>
    <t>0, Челябинская обл, Агаповский р-н, с. Агаповка, мкр. Юго-Западный, участок 51</t>
  </si>
  <si>
    <t>0, Челябинская обл, Агаповский р-н, с. Агаповка, мкр. Юго-Западный, участок 54</t>
  </si>
  <si>
    <t>0, Челябинская обл, р-н Каслинский, с. Воскресенское, ул. Новая, 3б</t>
  </si>
  <si>
    <t>456228, Челябинская обл, г. Златоуст, ул. 6-я Демидовская, дом № 6</t>
  </si>
  <si>
    <t>0, Челябинская обл, Российская Федерация, Челябинская область, муниципальный район Каслинский, сельское поселение Багарякское, деревня Москвина, улица Ленина, земельный участок 42А</t>
  </si>
  <si>
    <t>0, Челябинская обл, район Агаповский, село Агаповка, улица Известковая, земельный участок 24В</t>
  </si>
  <si>
    <t>0, Челябинская обл, муниципальный район Варненский, сельское поселение Варненское, село Варна, улица Октябрьская, земельный участок 2Б/5</t>
  </si>
  <si>
    <t>0, Челябинская обл, Увельский р-н в 3000 м северо-восточнее с.Хомутинино  Местоположение участок 7 Местоположение участок № 7-1</t>
  </si>
  <si>
    <t>0, Челябинская обл, Российская Федерация, Челябинская область, городской округ Троицкий, город Троицк, улица им. Челюскинцев, земельный участок 91</t>
  </si>
  <si>
    <t>456622, Челябинская обл, г. Копейск, ул. Печорская, дом № 13</t>
  </si>
  <si>
    <t>456200, Челябинская обл, г. Златоуст, ул. 3-я Одинарная, дом № 66</t>
  </si>
  <si>
    <t>454000, Челябинская обл, г. Челябинск, Исаково, ул. 1 Мая, 27</t>
  </si>
  <si>
    <t>Челябинская обл, г. Златоуст, ул. Земляничная, дом № 10</t>
  </si>
  <si>
    <t>0, Челябинская обл, Челябинская область, Верхнеуральский район, поселок Малый Бугодак, ул. Московская, 98 (скважина)</t>
  </si>
  <si>
    <t>457418, Челябинская обл, Агаповский р-н, п. Черноотрог, ул. Октябрьская, дом № 23</t>
  </si>
  <si>
    <t>0, Челябинская обл, село Агаповка, микрорайон Казачий, земельный участок 24В</t>
  </si>
  <si>
    <t>0, Челябинская обл, Российская Федерация, Челябинская область, Челябинский городской округ, город Челябинск, улица Живописная, земельный участок 1</t>
  </si>
  <si>
    <t>0, Челябинская обл, Район Каслинский, Село Клепалово, Улица Дачная, д. 54/1</t>
  </si>
  <si>
    <t>0, Челябинская обл, 457018 р-н Пластовский, с.Чукса, ул.Центральная, д.7</t>
  </si>
  <si>
    <t>454000, Челябинская обл, Российская Федерация, Челябинская область, г Челябинск, СНТ "Тракторосад 1-2" (сад 1), дорога 6-й треугольник, участок 18</t>
  </si>
  <si>
    <t>456830, Челябинская обл, Каслинский р-н, г. Касли, Местоположение установлено относительно ориентира, расположенного за пределами участка. Ориентир домовладение № 180. Участок находится в 80 м по направлению на восток от ориентира. Почтовый адрес ориентира: Челябинская область, Каслинский р-н, г.Касли, ул.Братьев Блиновсковых</t>
  </si>
  <si>
    <t>Челябинская обл, г. Златоуст,  Улица им Я.М.Свердлова, 91а</t>
  </si>
  <si>
    <t>457670, Челябинская обл, Верхнеуральский р-н, г. Верхнеуральск, ул. Луначарского, дом № 22</t>
  </si>
  <si>
    <t>0, Челябинская обл, Пластовский муниципальный район, городское поселение Пластовское, Пласт город, Майский переулок, земельный участок 4</t>
  </si>
  <si>
    <t>0, Челябинская обл, Пластовское городское поселение, город Пласт, переулок Майский, земельный участок 2а</t>
  </si>
  <si>
    <t>455006, Челябинская обл, г. Магнитогорск, ул. Липецкая, дом № 15</t>
  </si>
  <si>
    <t>457310, Челябинская обл, Брединский р-н, п. Бреды, ул. Торговая, дом № 7, пом. П3</t>
  </si>
  <si>
    <t>457417, Челябинская обл, Агаповский р-н, с. Верхнекизильское, ул. Набережная, дом № 15</t>
  </si>
  <si>
    <t>0, Челябинская обл, муниципальный район Увельский, сельское поселение Увельское, поселок Увельский, улица Дорожная, земельный участок 37</t>
  </si>
  <si>
    <t>0, Челябинская обл, муниципальный район Варненский , сельское поселение Варненское, село Варна, улица Кундера Я.М., земельный участок 19</t>
  </si>
  <si>
    <t>0, Челябинская обл, р-н. Варненский, с.Толсты, ул.Кооперативная, д.14</t>
  </si>
  <si>
    <t>0, Челябинская обл, г.Магнитогорск, ул.Виноградная, д. 104,106</t>
  </si>
  <si>
    <t>457658, Челябинская обл, Нагайбакский р-н, п. Лесные Поляны, ул. Лесная, дом № 7</t>
  </si>
  <si>
    <t>0, Челябинская обл, 457694., Верхнеуральский р-н, с. Кирса ул. Ленина д. 112А</t>
  </si>
  <si>
    <t>0, Челябинская обл, Местоположение установлено относительно ориентира, расположенного в границах участка. Почтовый адрес ориентира: Челябинская область, р-н Каслинский, кс Юбилейный, участок 133</t>
  </si>
  <si>
    <t>457006, Челябинская обл, муниципальный район Увельский, сельское поселение Кичигинское, ул. Новоселов, земельный участок 12.</t>
  </si>
  <si>
    <t>0, Челябинская обл, Верхнеуральский район, п. Линевка</t>
  </si>
  <si>
    <t>0, Челябинская обл, 457020 муниципальный округ Пластовский,  город Пласт, улица Лазо,  земельный участок 36А</t>
  </si>
  <si>
    <t>455006, Челябинская обл, г. Магнитогорск, ул. Любимая, дом № 109/2</t>
  </si>
  <si>
    <t>0, Челябинская обл, Магнитогорск Ул. Любимая д.120</t>
  </si>
  <si>
    <t>454000, Челябинская обл, г. Челябинск, р-н Курчатовский, ул. Посадская, дом 40</t>
  </si>
  <si>
    <t>457188, Челябинская обл, Октябрьский р-н, д. Сысоево, ул. 1 Мая, дом № 7</t>
  </si>
  <si>
    <t>457693, Челябинская обл, Верхнеуральский р-н, п. Смеловский, ул. Кирова, дом № 65</t>
  </si>
  <si>
    <t>0, Челябинская обл, Р-Н Увельский, в 3000 м северо-восточнее с. Хомутинино, участок №47 Местоположение: участок №47-1, участок №245</t>
  </si>
  <si>
    <t>0, Челябинская обл, Кизильский район, с. Кизильское, ул. Станичная, земельный участок 24</t>
  </si>
  <si>
    <t>455006, Челябинская обл, г. Магнитогорск, ул. Ялтинская, дом № 8</t>
  </si>
  <si>
    <t>0, Челябинская обл, муниципальный район Варненский , сельское поселение Варненское, село Варна, улица Зуева, земельный участок 19</t>
  </si>
  <si>
    <t>Челябинская обл, Саткинский р-н, г. Сатка, ул. 40 лет Победы, 16А</t>
  </si>
  <si>
    <t>Челябинская обл, Чесменский район,д.Баландино,ул.Набережная,д.4</t>
  </si>
  <si>
    <t>74:19:1202003:0099</t>
  </si>
  <si>
    <t>74:19:1106003:1456</t>
  </si>
  <si>
    <t>74:19:2105002:37</t>
  </si>
  <si>
    <t>74:19:2105002:33</t>
  </si>
  <si>
    <t>74:19:2105002:39</t>
  </si>
  <si>
    <t>74:19:0502010:18</t>
  </si>
  <si>
    <t>74:25:0201401:10</t>
  </si>
  <si>
    <t>74:19:1101001:440</t>
  </si>
  <si>
    <t>74:19:1101001:490</t>
  </si>
  <si>
    <t>74:19:1101001:1035</t>
  </si>
  <si>
    <t>74:36:0608004:834</t>
  </si>
  <si>
    <t>74:19:0304006:99</t>
  </si>
  <si>
    <t>74:19:1101001:833</t>
  </si>
  <si>
    <t>74:19:1101001:467</t>
  </si>
  <si>
    <t>74:02:0201103:606</t>
  </si>
  <si>
    <t>74:19:0401004:513</t>
  </si>
  <si>
    <t>74:36:0607002:19</t>
  </si>
  <si>
    <t>74:19:1106003:1684</t>
  </si>
  <si>
    <t>74:19:0307002:203</t>
  </si>
  <si>
    <t>74:19:0703008:81</t>
  </si>
  <si>
    <t>74:19:1115013:161</t>
  </si>
  <si>
    <t>74:19:1106001:1298</t>
  </si>
  <si>
    <t>74:36:0318001:1305</t>
  </si>
  <si>
    <t>74:19:1101002:2862</t>
  </si>
  <si>
    <t>74:19:2101002:397</t>
  </si>
  <si>
    <t>74:19:0801001:1709</t>
  </si>
  <si>
    <t>74:07:0000000:739</t>
  </si>
  <si>
    <t>74:19:0801001:1773</t>
  </si>
  <si>
    <t>74:19:1101001:1034</t>
  </si>
  <si>
    <t>74:19:0105003:511</t>
  </si>
  <si>
    <t>74:19:1201002:250</t>
  </si>
  <si>
    <t>74:19:1106002:2769</t>
  </si>
  <si>
    <t>74:19:1101001:11</t>
  </si>
  <si>
    <t>74:19:0303002:579</t>
  </si>
  <si>
    <t>74:29:0602004:5</t>
  </si>
  <si>
    <t>74:19:0403001:260</t>
  </si>
  <si>
    <t>74:19:1106002:122</t>
  </si>
  <si>
    <t>74:02:0504001:1269</t>
  </si>
  <si>
    <t>74:29:0101004:13</t>
  </si>
  <si>
    <t>74:19:2101002:431</t>
  </si>
  <si>
    <t>74:19:0307010:79</t>
  </si>
  <si>
    <t>74:19:0403001:252</t>
  </si>
  <si>
    <t>74:19:0801001:1439</t>
  </si>
  <si>
    <t>74:19:0302001:736</t>
  </si>
  <si>
    <t>74:19:0801001:1700</t>
  </si>
  <si>
    <t>74:19:0303002:336</t>
  </si>
  <si>
    <t>74:30:0104016:566</t>
  </si>
  <si>
    <t>74:12:0902006:75</t>
  </si>
  <si>
    <t>74:02:0512002:1533</t>
  </si>
  <si>
    <t>74:39:0306001:0020</t>
  </si>
  <si>
    <t>74:19:0105003:321</t>
  </si>
  <si>
    <t>74:19:0801001:1782</t>
  </si>
  <si>
    <t>74:07:1603001:360</t>
  </si>
  <si>
    <t>74:12:0914001:728</t>
  </si>
  <si>
    <t>74:19:1104001:895</t>
  </si>
  <si>
    <t>74:19:0305002:231</t>
  </si>
  <si>
    <t>74:19:1101001:899</t>
  </si>
  <si>
    <t>74:19:1104001:913</t>
  </si>
  <si>
    <t>74:19:0803001:400</t>
  </si>
  <si>
    <t>74:19:1106002:1283</t>
  </si>
  <si>
    <t>74:12:0000000:3350</t>
  </si>
  <si>
    <t>74:02:0201158:1003</t>
  </si>
  <si>
    <t>74:12:1102001:670</t>
  </si>
  <si>
    <t>74:29:0101004:32</t>
  </si>
  <si>
    <t>74:19:1104001:900</t>
  </si>
  <si>
    <t>74:13:0320008:6</t>
  </si>
  <si>
    <t>74:19:0801002:2402</t>
  </si>
  <si>
    <t>74:36:0501001:4265</t>
  </si>
  <si>
    <t>74:30:0102022:213</t>
  </si>
  <si>
    <t>74:360713006:51</t>
  </si>
  <si>
    <t>74:30:0201008:268</t>
  </si>
  <si>
    <t>74:07:2300010:94</t>
  </si>
  <si>
    <t>74:30:0000000:13174</t>
  </si>
  <si>
    <t>74:19:0000000:15113</t>
  </si>
  <si>
    <t>74:12:1409001:17</t>
  </si>
  <si>
    <t>74:34:1800095:14</t>
  </si>
  <si>
    <t>74:32:0404077:32</t>
  </si>
  <si>
    <t>74:32:0401075:47</t>
  </si>
  <si>
    <t>74:07:1000030:93</t>
  </si>
  <si>
    <t>74:36:0709001:0014</t>
  </si>
  <si>
    <t>74:23:0000000:2377</t>
  </si>
  <si>
    <t>74:35:0000000:5793</t>
  </si>
  <si>
    <t>74:30:0102018:174</t>
  </si>
  <si>
    <t>74:30:0104009:1020</t>
  </si>
  <si>
    <t>74:19:0310042:64</t>
  </si>
  <si>
    <t>74:07:0600034:0004</t>
  </si>
  <si>
    <t>74:30:0701013:338</t>
  </si>
  <si>
    <t>74:36:0317011:1455</t>
  </si>
  <si>
    <t>74:36:0209016:7480</t>
  </si>
  <si>
    <t>74:12:0911003:538</t>
  </si>
  <si>
    <t>74:32:0401077:7</t>
  </si>
  <si>
    <t>74:19:1106002:129</t>
  </si>
  <si>
    <t>74:30:0701013:346</t>
  </si>
  <si>
    <t>74:30:0102023:88</t>
  </si>
  <si>
    <t>74:30:0701011:80</t>
  </si>
  <si>
    <t>74:19:0501004:923</t>
  </si>
  <si>
    <t>74:19:1202005:1513</t>
  </si>
  <si>
    <t>74:19:1116002:205</t>
  </si>
  <si>
    <t>74:29:0903011:67</t>
  </si>
  <si>
    <t>74:19:0501001:1321</t>
  </si>
  <si>
    <t>74:19:1106008:891</t>
  </si>
  <si>
    <t>74:19:1106002:567</t>
  </si>
  <si>
    <t>74:30:0301017:928</t>
  </si>
  <si>
    <t>74:10:0204001</t>
  </si>
  <si>
    <t>74:19:1116002:229</t>
  </si>
  <si>
    <t>74:19:0701005:436</t>
  </si>
  <si>
    <t>74:36:0509006:859</t>
  </si>
  <si>
    <t>74:19:1106003:3010</t>
  </si>
  <si>
    <t>74:19:0310023:458</t>
  </si>
  <si>
    <t>74:02:0502001:338</t>
  </si>
  <si>
    <t>74:19:1501001:39</t>
  </si>
  <si>
    <t>74:19:0000000:11013</t>
  </si>
  <si>
    <t>74:19:1107001:3101</t>
  </si>
  <si>
    <t>74:36:0714001:21374</t>
  </si>
  <si>
    <t>74:19:1111041:441</t>
  </si>
  <si>
    <t>74:30:0701026:71</t>
  </si>
  <si>
    <t>74:18:0305001:1125</t>
  </si>
  <si>
    <t>74:19:1107001:556</t>
  </si>
  <si>
    <t>74:30:0102022:526</t>
  </si>
  <si>
    <t>74:29:0101004:31</t>
  </si>
  <si>
    <t>74:36:0414026:30</t>
  </si>
  <si>
    <t>74:19:1202005:484</t>
  </si>
  <si>
    <t>74:36:0603003:1391</t>
  </si>
  <si>
    <t>74:19:0802003:1383</t>
  </si>
  <si>
    <t>74:19:0803003:81</t>
  </si>
  <si>
    <t>74:19:1106002:561</t>
  </si>
  <si>
    <t>74:19:1107001:3029</t>
  </si>
  <si>
    <t>74:19:111015:450</t>
  </si>
  <si>
    <t>74:19:0601002:1373</t>
  </si>
  <si>
    <t>74:19:1106003:2375</t>
  </si>
  <si>
    <t>74:12:1206001:1098</t>
  </si>
  <si>
    <t>74:19:1106008:671</t>
  </si>
  <si>
    <t>74:19:1106002:563</t>
  </si>
  <si>
    <t>74:19:0802003:283</t>
  </si>
  <si>
    <t>74:02:1006006:1819</t>
  </si>
  <si>
    <t>74:19:1111041:445</t>
  </si>
  <si>
    <t>74:19:1106008:1027</t>
  </si>
  <si>
    <t>74:19:1107001:844</t>
  </si>
  <si>
    <t>74:31:0104017:348</t>
  </si>
  <si>
    <t>74:19:0801002:2755</t>
  </si>
  <si>
    <t>74:19:1507019:125</t>
  </si>
  <si>
    <t>74:36:0203007:140</t>
  </si>
  <si>
    <t>74:19:1701004:258</t>
  </si>
  <si>
    <t>74:25:0000000:16151</t>
  </si>
  <si>
    <t>74:19:0304007:76</t>
  </si>
  <si>
    <t>74:19:1116002:760</t>
  </si>
  <si>
    <t>74:31:0102075:667</t>
  </si>
  <si>
    <t>74:19:0303002:508</t>
  </si>
  <si>
    <t>74:19:1106008:80</t>
  </si>
  <si>
    <t>74:19:1106008:672</t>
  </si>
  <si>
    <t>74:19:1101001:1149</t>
  </si>
  <si>
    <t>74:28:0104009:103</t>
  </si>
  <si>
    <t>74:19:0000000:17446</t>
  </si>
  <si>
    <t>74:37:0209013:743</t>
  </si>
  <si>
    <t>74:02:1006006:1421</t>
  </si>
  <si>
    <t>74:19:0305002:46</t>
  </si>
  <si>
    <t>74:39:0306001:2</t>
  </si>
  <si>
    <t>74:19:0801001:1806</t>
  </si>
  <si>
    <t>74:19:0801002:852</t>
  </si>
  <si>
    <t>74:19:1104001:367</t>
  </si>
  <si>
    <t>74:19:0801001:1842</t>
  </si>
  <si>
    <t>74:19:1106002:4015</t>
  </si>
  <si>
    <t>74:30:0104032:603</t>
  </si>
  <si>
    <t>74:19:1115015:403</t>
  </si>
  <si>
    <t>74:19:1107001:2894</t>
  </si>
  <si>
    <t>74:19:1107001:5130</t>
  </si>
  <si>
    <t>74:19:1107001:5129</t>
  </si>
  <si>
    <t>74:19:1107001:3137</t>
  </si>
  <si>
    <t>74:19:1104001:1406</t>
  </si>
  <si>
    <t>74:19:1106002:4172</t>
  </si>
  <si>
    <t>74:08:5601005:112</t>
  </si>
  <si>
    <t>74:08:0000000:3253</t>
  </si>
  <si>
    <t>74:19:1106008:1739</t>
  </si>
  <si>
    <t>74:02:1208001:1097</t>
  </si>
  <si>
    <t>74:19:0105002:393</t>
  </si>
  <si>
    <t>74:08:5601005:133</t>
  </si>
  <si>
    <t>74:19:1107001:696</t>
  </si>
  <si>
    <t>74:19:1106003:2899</t>
  </si>
  <si>
    <t>74:19:1101001:1328</t>
  </si>
  <si>
    <t>74:19:1106002:2640</t>
  </si>
  <si>
    <t>74:19:0801001:1655</t>
  </si>
  <si>
    <t>74:19:1108014:374</t>
  </si>
  <si>
    <t>74:19:0803003:1314</t>
  </si>
  <si>
    <t>74:02:1006006:1420</t>
  </si>
  <si>
    <t>74:02:1006006:1425</t>
  </si>
  <si>
    <t>74:19:0803002:1384</t>
  </si>
  <si>
    <t>74:02:0307003:35</t>
  </si>
  <si>
    <t>74:19:1106002:570</t>
  </si>
  <si>
    <t>74:14:0311002:11</t>
  </si>
  <si>
    <t>74:36:0713002:20</t>
  </si>
  <si>
    <t>74:19:1301003:836</t>
  </si>
  <si>
    <t>74:19:0802002:2891</t>
  </si>
  <si>
    <t>74:30:0601003:349</t>
  </si>
  <si>
    <t>74:19:0802002:2893</t>
  </si>
  <si>
    <t>74:19:0802002:2892</t>
  </si>
  <si>
    <t>74:19:0802002:2895</t>
  </si>
  <si>
    <t>74:19:1106002:4491</t>
  </si>
  <si>
    <t>74:19:1106002:4490</t>
  </si>
  <si>
    <t>74:13:0320002:9</t>
  </si>
  <si>
    <t>74:19:0802002:2890</t>
  </si>
  <si>
    <t>74:19:0801001:1847</t>
  </si>
  <si>
    <t>74:19:0802002:2894</t>
  </si>
  <si>
    <t>74:19:1101001:2789</t>
  </si>
  <si>
    <t>74:13:0320002:323</t>
  </si>
  <si>
    <t>74:19:0806005:420</t>
  </si>
  <si>
    <t>74:19:0803003:0103</t>
  </si>
  <si>
    <t>74:09:1109001:917</t>
  </si>
  <si>
    <t>74:12:1205002:2066</t>
  </si>
  <si>
    <t>74:19:1115014:1166</t>
  </si>
  <si>
    <t>74:19:1107001:5234</t>
  </si>
  <si>
    <t>74:19:1107001:1610</t>
  </si>
  <si>
    <t>74:19:1107001:1612</t>
  </si>
  <si>
    <t>74:19:1107001:1611</t>
  </si>
  <si>
    <t>74:29:0000000:297</t>
  </si>
  <si>
    <t>74:12:1501002:472</t>
  </si>
  <si>
    <t>74:36:0203015:1608</t>
  </si>
  <si>
    <t>74:19:1106002:2553</t>
  </si>
  <si>
    <t>74:19:0801002:872</t>
  </si>
  <si>
    <t>74:12:1205002:3997</t>
  </si>
  <si>
    <t>74:23:1001001:279</t>
  </si>
  <si>
    <t>74:30:0104009:372</t>
  </si>
  <si>
    <t>74:19:1107001:5131</t>
  </si>
  <si>
    <t>74:31:0202012:386</t>
  </si>
  <si>
    <t>74:02:0000000:435</t>
  </si>
  <si>
    <t>74:19:1106003:1750</t>
  </si>
  <si>
    <t>74:32:0000000:6469</t>
  </si>
  <si>
    <t>74:19:1106002:524</t>
  </si>
  <si>
    <t>74:19:0303002:66</t>
  </si>
  <si>
    <t>74:02:0912001:12</t>
  </si>
  <si>
    <t>74:25:0301301:399</t>
  </si>
  <si>
    <t>74:19:0000000:18327</t>
  </si>
  <si>
    <t>74:19:1111043:552</t>
  </si>
  <si>
    <t>74:19:0803003:1195</t>
  </si>
  <si>
    <t>74:19:0501002:2587</t>
  </si>
  <si>
    <t>74:19:1115016:131</t>
  </si>
  <si>
    <t>74:19:1501001:54</t>
  </si>
  <si>
    <t>74:19:1106001:1969</t>
  </si>
  <si>
    <t>74:19:0501002:64</t>
  </si>
  <si>
    <t>74:12:1205002:1025</t>
  </si>
  <si>
    <t>74:02:0404003:1355</t>
  </si>
  <si>
    <t>74:36:0706002:271</t>
  </si>
  <si>
    <t>74:19:0902001:537</t>
  </si>
  <si>
    <t>74:02:0201107:15</t>
  </si>
  <si>
    <t>74:19:0803003:1365</t>
  </si>
  <si>
    <t>74:19:0803003:1364</t>
  </si>
  <si>
    <t>74:19:1106002:571</t>
  </si>
  <si>
    <t>74:19:1501001:68</t>
  </si>
  <si>
    <t>74:02:0000000:4773</t>
  </si>
  <si>
    <t>74:19:1116001:195</t>
  </si>
  <si>
    <t>74:02:0703004:331</t>
  </si>
  <si>
    <t>74:12:1209026:1</t>
  </si>
  <si>
    <t>74:09:0602001:506</t>
  </si>
  <si>
    <t>74:19:0000000:14824</t>
  </si>
  <si>
    <t>74:19:1106002:1659</t>
  </si>
  <si>
    <t>74:19:1106002:4425</t>
  </si>
  <si>
    <t>74:19:1101002:2172</t>
  </si>
  <si>
    <t>74:19:1403002:330</t>
  </si>
  <si>
    <t>74:36:0712005:15</t>
  </si>
  <si>
    <t>74:19:0310014:266</t>
  </si>
  <si>
    <t>74:19:1115007:486</t>
  </si>
  <si>
    <t>74:19:1107001:2601</t>
  </si>
  <si>
    <t>74:19:0801001:1858</t>
  </si>
  <si>
    <t>74:12:1205002:4281</t>
  </si>
  <si>
    <t>74:02:0201044:4</t>
  </si>
  <si>
    <t>74:34:0310009:351</t>
  </si>
  <si>
    <t>74:19:0801001:2343</t>
  </si>
  <si>
    <t>74:19:0303003:1297</t>
  </si>
  <si>
    <t>74:19:1101002:721</t>
  </si>
  <si>
    <t>74:19:1101002:1307</t>
  </si>
  <si>
    <t>74:19:2001002:1642</t>
  </si>
  <si>
    <t>74:12:1313001:473</t>
  </si>
  <si>
    <t>74:19:0303003:638</t>
  </si>
  <si>
    <t>74:19:1115014:1261</t>
  </si>
  <si>
    <t>74:12:0911003:1436</t>
  </si>
  <si>
    <t>74:02:1007005:588</t>
  </si>
  <si>
    <t>74:19:0602002:725</t>
  </si>
  <si>
    <t>74:19:0801001:437</t>
  </si>
  <si>
    <t>74:02:0801009:1024</t>
  </si>
  <si>
    <t>74:34:1303022:59</t>
  </si>
  <si>
    <t>74:30:0000000:15665</t>
  </si>
  <si>
    <t>74:19:0601001:680</t>
  </si>
  <si>
    <t>74:30:0802002:354</t>
  </si>
  <si>
    <t>74:30:0802002:355</t>
  </si>
  <si>
    <t>74:19:1101002:740</t>
  </si>
  <si>
    <t>74:19:1106002:2646</t>
  </si>
  <si>
    <t>74:19:1205003:866</t>
  </si>
  <si>
    <t>74:19:1107001:2187</t>
  </si>
  <si>
    <t>74:19:0302001:371</t>
  </si>
  <si>
    <t>74:19:1106001:2064</t>
  </si>
  <si>
    <t>74:19:0603004:757</t>
  </si>
  <si>
    <t>74:19:0602002:721</t>
  </si>
  <si>
    <t>74:19:1202005:1512</t>
  </si>
  <si>
    <t>74:19:0702003:175</t>
  </si>
  <si>
    <t>74:19:0708003:418</t>
  </si>
  <si>
    <t>74:19:0801002:739</t>
  </si>
  <si>
    <t>74:19:1202001:1141</t>
  </si>
  <si>
    <t>74:19:1106003:716</t>
  </si>
  <si>
    <t>74:19:0801002:2749</t>
  </si>
  <si>
    <t>74:19:0801002:2751</t>
  </si>
  <si>
    <t>74:19:1116001:186</t>
  </si>
  <si>
    <t>74:19:1115015:366</t>
  </si>
  <si>
    <t>74:19:0802003:947</t>
  </si>
  <si>
    <t>74:12:1206002:354</t>
  </si>
  <si>
    <t>74:19:0709013:332</t>
  </si>
  <si>
    <t>74:19:0803004:269</t>
  </si>
  <si>
    <t>74:19:1106001:1977</t>
  </si>
  <si>
    <t>74:19:2001001:1303</t>
  </si>
  <si>
    <t>74:19:1201002:146</t>
  </si>
  <si>
    <t>74:19:0601002:1356</t>
  </si>
  <si>
    <t>74:30:0701024:832</t>
  </si>
  <si>
    <t>74:19:1202004:881</t>
  </si>
  <si>
    <t>74:02:1007005:64</t>
  </si>
  <si>
    <t>74:19:1106002:3157</t>
  </si>
  <si>
    <t>74:19:1101002:3425</t>
  </si>
  <si>
    <t>74:19:0706008:440</t>
  </si>
  <si>
    <t>74:19:0601001:209</t>
  </si>
  <si>
    <t>74:12:1104007:342</t>
  </si>
  <si>
    <t>74:19:1107001:1273</t>
  </si>
  <si>
    <t>74:12:1102001:968</t>
  </si>
  <si>
    <t>74:19:0802003:3206</t>
  </si>
  <si>
    <t>74:19:2001001:806</t>
  </si>
  <si>
    <t>74:12:1205002:4460</t>
  </si>
  <si>
    <t>74:34:0310009:0141</t>
  </si>
  <si>
    <t>74:19:1115015:1215</t>
  </si>
  <si>
    <t>74:19:0801001:335</t>
  </si>
  <si>
    <t>74:19:0803003:1197</t>
  </si>
  <si>
    <t>74:23:1104001:265</t>
  </si>
  <si>
    <t>74:12:1205002:2675</t>
  </si>
  <si>
    <t>74:12:1205002:2677</t>
  </si>
  <si>
    <t>74:19:1106008:64</t>
  </si>
  <si>
    <t>74:12:1205002:2669</t>
  </si>
  <si>
    <t>74:19:1107001:3643</t>
  </si>
  <si>
    <t>74:12:1205002:4402</t>
  </si>
  <si>
    <t>74:19:1301003:406</t>
  </si>
  <si>
    <t>74:25:0000000:15699</t>
  </si>
  <si>
    <t>74:32:0402071:3</t>
  </si>
  <si>
    <t>74:02:0315007:409</t>
  </si>
  <si>
    <t>74:25:0303003:46</t>
  </si>
  <si>
    <t>74:12:1205002:4780</t>
  </si>
  <si>
    <t>74:12:1205002:4778</t>
  </si>
  <si>
    <t>74:19:0601001:251</t>
  </si>
  <si>
    <t>74:18:0801008:1284</t>
  </si>
  <si>
    <t>74:19:0801001:518</t>
  </si>
  <si>
    <t>74:19:0801001:1827</t>
  </si>
  <si>
    <t>74:12:1209028:24</t>
  </si>
  <si>
    <t>74:19:0501002:137</t>
  </si>
  <si>
    <t>74:19:0801002:789</t>
  </si>
  <si>
    <t>74:19:0302001:1434</t>
  </si>
  <si>
    <t>74:19:0803002:1379</t>
  </si>
  <si>
    <t>74:19:1106008:1371</t>
  </si>
  <si>
    <t>74:12:1205002:4779</t>
  </si>
  <si>
    <t>74:19:0501001:1380</t>
  </si>
  <si>
    <t>74:12:1206002:355</t>
  </si>
  <si>
    <t>74:19:1202002:149</t>
  </si>
  <si>
    <t>74:19:0601001:719</t>
  </si>
  <si>
    <t>74:19:1106002:2641</t>
  </si>
  <si>
    <t>74:12:1205002:2678</t>
  </si>
  <si>
    <t>74:02:1101009:15</t>
  </si>
  <si>
    <t>74:19:0303002:1634</t>
  </si>
  <si>
    <t>74:19:0601002:981</t>
  </si>
  <si>
    <t>74:19:1106003:3468</t>
  </si>
  <si>
    <t>74:19:1202003:676</t>
  </si>
  <si>
    <t>74:19:0601002:1379</t>
  </si>
  <si>
    <t>74:19:1115015:1228</t>
  </si>
  <si>
    <t>74:19:1115015:1229</t>
  </si>
  <si>
    <t>74:19:0302001:227</t>
  </si>
  <si>
    <t>74:19:0000000:5765</t>
  </si>
  <si>
    <t>74:12:1205002:4817</t>
  </si>
  <si>
    <t>74:12:0911003:2308</t>
  </si>
  <si>
    <t>74:19:1107001:2326</t>
  </si>
  <si>
    <t>74:19:0801002:972</t>
  </si>
  <si>
    <t>74:19:0803004:741</t>
  </si>
  <si>
    <t>74:12:1102001:702</t>
  </si>
  <si>
    <t>74:19:1206007:87</t>
  </si>
  <si>
    <t>74:19:1115015:492</t>
  </si>
  <si>
    <t>74:19:1106008:131</t>
  </si>
  <si>
    <t>74:19:0806010:32</t>
  </si>
  <si>
    <t>74:19:0901001:681</t>
  </si>
  <si>
    <t>74:19:1203001:8837</t>
  </si>
  <si>
    <t>74:19:0802003:3201</t>
  </si>
  <si>
    <t>74:19:0801002:2743</t>
  </si>
  <si>
    <t>74:19:0801002:1759</t>
  </si>
  <si>
    <t>74:19:0802003:3211</t>
  </si>
  <si>
    <t>74:19:1202005:2563</t>
  </si>
  <si>
    <t>74:19:1202005:2562</t>
  </si>
  <si>
    <t>74:19:0706016:38</t>
  </si>
  <si>
    <t>74:19:1206007:85</t>
  </si>
  <si>
    <t>74:19:1105001:715</t>
  </si>
  <si>
    <t>74:02:1006006:1419</t>
  </si>
  <si>
    <t>74:19:0801001:223</t>
  </si>
  <si>
    <t>74:19:0000000:11077</t>
  </si>
  <si>
    <t>74:30:0803005:1218</t>
  </si>
  <si>
    <t>74:19:1106008:1071</t>
  </si>
  <si>
    <t>74:12:1102001:1484</t>
  </si>
  <si>
    <t>74:19:0408009:78</t>
  </si>
  <si>
    <t>74:02:0811001:2170</t>
  </si>
  <si>
    <t>74:36:0407005:56</t>
  </si>
  <si>
    <t>74:37:0209001:1909</t>
  </si>
  <si>
    <t>74:19:0803001:432</t>
  </si>
  <si>
    <t>74:12:1205002:4420</t>
  </si>
  <si>
    <t>74:19:1106003:3199</t>
  </si>
  <si>
    <t>74:12:1102001:677</t>
  </si>
  <si>
    <t>74:19:1115015:192</t>
  </si>
  <si>
    <t>74:02:0109001:1307</t>
  </si>
  <si>
    <t>74:19:1301003:587</t>
  </si>
  <si>
    <t>74:19:0802003:3214</t>
  </si>
  <si>
    <t>74:19:0601001:199</t>
  </si>
  <si>
    <t>74:19:0801002:832</t>
  </si>
  <si>
    <t>74:12:1205002:4185</t>
  </si>
  <si>
    <t>74:19:0802003:3204</t>
  </si>
  <si>
    <t>74:19:0803003:220</t>
  </si>
  <si>
    <t>74:19:0705009:20</t>
  </si>
  <si>
    <t>74:36:0202007:335</t>
  </si>
  <si>
    <t>74:19:0803004:747</t>
  </si>
  <si>
    <t>74:23:1001001:216</t>
  </si>
  <si>
    <t>74:19:1101001:2116</t>
  </si>
  <si>
    <t>74:19:0801002:1519</t>
  </si>
  <si>
    <t>74:19:0705009:33</t>
  </si>
  <si>
    <t>74:02:0511002:12474</t>
  </si>
  <si>
    <t>74:02:1007005:601</t>
  </si>
  <si>
    <t>74:19:0601002:991</t>
  </si>
  <si>
    <t>74:12:1205002:4967</t>
  </si>
  <si>
    <t>74:36:0209002:15155</t>
  </si>
  <si>
    <t>74:02:0803005:2112</t>
  </si>
  <si>
    <t>74:12:1205002:4300</t>
  </si>
  <si>
    <t>74:18:0804148:2503</t>
  </si>
  <si>
    <t>74:02:0511002:13989</t>
  </si>
  <si>
    <t>74:19:1106001:2100</t>
  </si>
  <si>
    <t>74:12:1205002:4810</t>
  </si>
  <si>
    <t>74:19:0802003:3295</t>
  </si>
  <si>
    <t>74:19:1106002:1267</t>
  </si>
  <si>
    <t>74:19:0403001:648</t>
  </si>
  <si>
    <t>74:19:0602002:738</t>
  </si>
  <si>
    <t>74:36:0317005:2204</t>
  </si>
  <si>
    <t>74:19:1202005:2472</t>
  </si>
  <si>
    <t>74:19:0803002:2348</t>
  </si>
  <si>
    <t>74:19:1301004:2252</t>
  </si>
  <si>
    <t>74:19:2001002:709</t>
  </si>
  <si>
    <t>74:12:1307003:516</t>
  </si>
  <si>
    <t>74:19:0801002:2347</t>
  </si>
  <si>
    <t>74:19:0302001:1449</t>
  </si>
  <si>
    <t>74:03:1005001:38</t>
  </si>
  <si>
    <t>74:38:0131002:46</t>
  </si>
  <si>
    <t>74:12:1205002:4799</t>
  </si>
  <si>
    <t>74:19:0408005:223</t>
  </si>
  <si>
    <t>74:19:0601001:742</t>
  </si>
  <si>
    <t>74:19:0302001:779</t>
  </si>
  <si>
    <t>74:36:0614002:29</t>
  </si>
  <si>
    <t>74:19:0000000:1610</t>
  </si>
  <si>
    <t>74:19:0302001:1469</t>
  </si>
  <si>
    <t>74:19:0302001:1467</t>
  </si>
  <si>
    <t>74:19:0802003:3302</t>
  </si>
  <si>
    <t>74:02:0201047:1355</t>
  </si>
  <si>
    <t>74:19:1116002:853</t>
  </si>
  <si>
    <t>74:19:0802003:3303</t>
  </si>
  <si>
    <t>74:19:0801002:2779</t>
  </si>
  <si>
    <t>74:23:1002001:2292</t>
  </si>
  <si>
    <t>74:19:1106008:1303</t>
  </si>
  <si>
    <t>74:19:0801001:2496</t>
  </si>
  <si>
    <t>74:18:1006008:1121</t>
  </si>
  <si>
    <t>74:19:1202005:2332</t>
  </si>
  <si>
    <t>74:38:0120011:232</t>
  </si>
  <si>
    <t>74:12:0911003:2663</t>
  </si>
  <si>
    <t>74:19:0801001:1492</t>
  </si>
  <si>
    <t>74:23:1004002:156</t>
  </si>
  <si>
    <t>74:19:0503001:</t>
  </si>
  <si>
    <t>74:19:0801002:3183</t>
  </si>
  <si>
    <t>74:19:1106002:3843</t>
  </si>
  <si>
    <t>74:02:0810004:2354</t>
  </si>
  <si>
    <t>74:02:0311001:1365</t>
  </si>
  <si>
    <t>74:02:0511002:12968</t>
  </si>
  <si>
    <t>74:02:0801009:1346</t>
  </si>
  <si>
    <t>74:19:0705009:8</t>
  </si>
  <si>
    <t>74:12:0911003:2255</t>
  </si>
  <si>
    <t>74:12:1205002:4832</t>
  </si>
  <si>
    <t>74:19:0302001:1418</t>
  </si>
  <si>
    <t>74:12:1205002:614</t>
  </si>
  <si>
    <t>74:19:0703003:499</t>
  </si>
  <si>
    <t>74:19:0802003:3272</t>
  </si>
  <si>
    <t>74:02:0000000:671</t>
  </si>
  <si>
    <t>74:19:1106003:3602</t>
  </si>
  <si>
    <t>74:19:0701005:642</t>
  </si>
  <si>
    <t>74:36:0607002:94</t>
  </si>
  <si>
    <t>74:19:1301004:2456</t>
  </si>
  <si>
    <t>74:19:1106001:2113</t>
  </si>
  <si>
    <t>74:19:0805003:116</t>
  </si>
  <si>
    <t>74:19:0801002:1410</t>
  </si>
  <si>
    <t>74:36:0201002:505</t>
  </si>
  <si>
    <t>74:19:2001001:1115</t>
  </si>
  <si>
    <t>74:12:1205002:2250</t>
  </si>
  <si>
    <t>74:19:0000000:10918</t>
  </si>
  <si>
    <t>74:19:1115014:567</t>
  </si>
  <si>
    <t>74:12:1205002:4568</t>
  </si>
  <si>
    <t>74:36:0209016:7712</t>
  </si>
  <si>
    <t>74:19:0706023:60</t>
  </si>
  <si>
    <t>74:19:0801001:1060</t>
  </si>
  <si>
    <t>74:12:1205002:1864</t>
  </si>
  <si>
    <t>74:12:1205002:4823</t>
  </si>
  <si>
    <t>74:19:2001002:1162</t>
  </si>
  <si>
    <t>74:19:2001002:998</t>
  </si>
  <si>
    <t>74:19:0709005:</t>
  </si>
  <si>
    <t>74:19:1301003:588</t>
  </si>
  <si>
    <t>74:19:1202001:585</t>
  </si>
  <si>
    <t>74:12:0909002:484</t>
  </si>
  <si>
    <t>74:19:1106003:3601</t>
  </si>
  <si>
    <t>74:38:0000000:58</t>
  </si>
  <si>
    <t>74:19:1107001:3131</t>
  </si>
  <si>
    <t>74:32:0405002:202</t>
  </si>
  <si>
    <t>74:19:0603004:679</t>
  </si>
  <si>
    <t>74:12:1206001:2475</t>
  </si>
  <si>
    <t>74:12:1307003:517</t>
  </si>
  <si>
    <t>74:19:0801002:867</t>
  </si>
  <si>
    <t>74:19:0801002:630</t>
  </si>
  <si>
    <t>74:19:1201002:240</t>
  </si>
  <si>
    <t>74:19:1301004:5309</t>
  </si>
  <si>
    <t>74:19:1101001:1113</t>
  </si>
  <si>
    <t>74:19:1106008:534</t>
  </si>
  <si>
    <t>74:19:2001001:1299</t>
  </si>
  <si>
    <t>74:12:1205002:4557</t>
  </si>
  <si>
    <t>74:19:1106003:701</t>
  </si>
  <si>
    <t>74:12:0911003:1453</t>
  </si>
  <si>
    <t>74:34:1800023:387</t>
  </si>
  <si>
    <t>74:19:1101002:613</t>
  </si>
  <si>
    <t>74:12:1205001:479</t>
  </si>
  <si>
    <t>74:36:00702004:220</t>
  </si>
  <si>
    <t>74:19:1101002:112</t>
  </si>
  <si>
    <t>74:02:0111003:2330</t>
  </si>
  <si>
    <t>74:12:1206002:440</t>
  </si>
  <si>
    <t>74:34:1800118:13</t>
  </si>
  <si>
    <t>74:02:0802007:1021</t>
  </si>
  <si>
    <t>74:36:0713006:41</t>
  </si>
  <si>
    <t>74:12:0000000:5046</t>
  </si>
  <si>
    <t>74:12:1205002:1015</t>
  </si>
  <si>
    <t>74:19:1202005:2585</t>
  </si>
  <si>
    <t>74:12:0911003:174</t>
  </si>
  <si>
    <t>74:12:1205002:4821</t>
  </si>
  <si>
    <t>74:19:1106002:4956</t>
  </si>
  <si>
    <t>74:19:0601001:84</t>
  </si>
  <si>
    <t>74:19:1101001:2939</t>
  </si>
  <si>
    <t>74:19:0802003:3205</t>
  </si>
  <si>
    <t>74:30:0802002:357</t>
  </si>
  <si>
    <t>74:30:0802002:358</t>
  </si>
  <si>
    <t>74:19:1106008:79</t>
  </si>
  <si>
    <t>74:02:0201046:1062</t>
  </si>
  <si>
    <t>74:19:1502001:281</t>
  </si>
  <si>
    <t>74:19:1101001:2874</t>
  </si>
  <si>
    <t>74:18:0804116:1554</t>
  </si>
  <si>
    <t>74:30:0000000:15310</t>
  </si>
  <si>
    <t>74:19:0801001:1089</t>
  </si>
  <si>
    <t>74:19:0801002:1485</t>
  </si>
  <si>
    <t>74:12:1205002:4839</t>
  </si>
  <si>
    <t>74:30:0000000:15311</t>
  </si>
  <si>
    <t>74:19:0801002:798</t>
  </si>
  <si>
    <t>74:19:1111030:350</t>
  </si>
  <si>
    <t>74:12:1206002:2644</t>
  </si>
  <si>
    <t>74:19:0802003:3300</t>
  </si>
  <si>
    <t>74:19:1106008:1821</t>
  </si>
  <si>
    <t>74:19:1701004:247</t>
  </si>
  <si>
    <t>74:37:0209027:713</t>
  </si>
  <si>
    <t>74:37:0209001:446</t>
  </si>
  <si>
    <t>74:19:0603004:94</t>
  </si>
  <si>
    <t>74:02:0111003:2298</t>
  </si>
  <si>
    <t>74:12:1205002:4794</t>
  </si>
  <si>
    <t>74:19:1106001:2107</t>
  </si>
  <si>
    <t>74:27:0000000:2642</t>
  </si>
  <si>
    <t>74:19:1101001:1297</t>
  </si>
  <si>
    <t>74:29:0903010:46</t>
  </si>
  <si>
    <t>74:19:0501002:2825</t>
  </si>
  <si>
    <t>74:12:1205002:4363</t>
  </si>
  <si>
    <t>74:19:1114001:24</t>
  </si>
  <si>
    <t>74:19:0000000:16255</t>
  </si>
  <si>
    <t>74:19:0801002:1407</t>
  </si>
  <si>
    <t>74:12:1102001:659</t>
  </si>
  <si>
    <t>74:19:1116002:784</t>
  </si>
  <si>
    <t>74:19:0702003:331</t>
  </si>
  <si>
    <t>74:02:0810004:1739</t>
  </si>
  <si>
    <t>74:19:1106003:3600</t>
  </si>
  <si>
    <t>74:34:0000000:7189</t>
  </si>
  <si>
    <t>74:19:1107001:3812</t>
  </si>
  <si>
    <t>74:19:1101002:1891</t>
  </si>
  <si>
    <t>74:19:1106003:3484</t>
  </si>
  <si>
    <t>74:19:1101002:643</t>
  </si>
  <si>
    <t>74:19:1116002:963</t>
  </si>
  <si>
    <t>74:02:0814001:1783</t>
  </si>
  <si>
    <t>74:12:1102001:1381</t>
  </si>
  <si>
    <t>74:19:0801002:1522</t>
  </si>
  <si>
    <t>74:30:0000000:15668</t>
  </si>
  <si>
    <t>74:19:0801002:2368</t>
  </si>
  <si>
    <t>74:19:0801002:592</t>
  </si>
  <si>
    <t>74:12:1205002:5037</t>
  </si>
  <si>
    <t>74:03:1401010:218</t>
  </si>
  <si>
    <t>74:30:0000000:15935</t>
  </si>
  <si>
    <t>74:19:1115005:85</t>
  </si>
  <si>
    <t>74:30:0802002:383</t>
  </si>
  <si>
    <t>74:12:1205002:5042</t>
  </si>
  <si>
    <t>74:09:0808001:337</t>
  </si>
  <si>
    <t>74:19:0000000:2902</t>
  </si>
  <si>
    <t>74:25:0305503:21</t>
  </si>
  <si>
    <t>74:12:0911003:2773</t>
  </si>
  <si>
    <t>74:36:0703002:107</t>
  </si>
  <si>
    <t>74:19:0801002:1870</t>
  </si>
  <si>
    <t>74:30:0000000:15318</t>
  </si>
  <si>
    <t>74:19:0901003:28</t>
  </si>
  <si>
    <t>74:19:1101002:521</t>
  </si>
  <si>
    <t>74:19:1301003:624</t>
  </si>
  <si>
    <t>74:19:0501002:2832</t>
  </si>
  <si>
    <t>74:12:0911003:2677</t>
  </si>
  <si>
    <t>74:19:0802003:3246</t>
  </si>
  <si>
    <t>74:19:0801002:828</t>
  </si>
  <si>
    <t>74:19:0105001:625</t>
  </si>
  <si>
    <t>74:19:1101002:3832</t>
  </si>
  <si>
    <t>74:19:1507053:3</t>
  </si>
  <si>
    <t>74:30:0000000:15664</t>
  </si>
  <si>
    <t>74:30:0802002:359</t>
  </si>
  <si>
    <t>74:19:0501002:2830</t>
  </si>
  <si>
    <t>74:19:1101002:3631</t>
  </si>
  <si>
    <t>74:19:0601001:744</t>
  </si>
  <si>
    <t>74:19:0806020:104</t>
  </si>
  <si>
    <t>74:19:1116002:932</t>
  </si>
  <si>
    <t>74:19:1115006:100</t>
  </si>
  <si>
    <t>74:19:0803002:1062</t>
  </si>
  <si>
    <t>74:19:0501002:2831</t>
  </si>
  <si>
    <t>74:19:1107001:5255</t>
  </si>
  <si>
    <t>74:02:0707005:1497</t>
  </si>
  <si>
    <t>74:19:1101002:303</t>
  </si>
  <si>
    <t>74:19:0804009:19</t>
  </si>
  <si>
    <t>74:12:1201003:104</t>
  </si>
  <si>
    <t>74:12:1205004:2629</t>
  </si>
  <si>
    <t>74:19:0803002:2076</t>
  </si>
  <si>
    <t>74:19:0802003:3318</t>
  </si>
  <si>
    <t>74:12:1205004:2626</t>
  </si>
  <si>
    <t>74:30:0601024:3</t>
  </si>
  <si>
    <t>74:19:1106002:3847</t>
  </si>
  <si>
    <t>75:19:1107001:2081</t>
  </si>
  <si>
    <t>74:19:1106003:2356</t>
  </si>
  <si>
    <t>74:30:0802002:356</t>
  </si>
  <si>
    <t>74:12:1205004:2624</t>
  </si>
  <si>
    <t>74:19:1202005:1822</t>
  </si>
  <si>
    <t>74:12:1205004:2625</t>
  </si>
  <si>
    <t>74:34:0505131:1307</t>
  </si>
  <si>
    <t>74:12:1205002:2004</t>
  </si>
  <si>
    <t>74:19:1101002:722</t>
  </si>
  <si>
    <t>74:34:0505131:1293</t>
  </si>
  <si>
    <t>74:34:0505131:1314</t>
  </si>
  <si>
    <t>74:34:0505131:1288</t>
  </si>
  <si>
    <t>74:34:0505131:1295</t>
  </si>
  <si>
    <t>74:34:0505131:1303</t>
  </si>
  <si>
    <t>74:34:0505131:1302</t>
  </si>
  <si>
    <t>74:19:1115014:1377</t>
  </si>
  <si>
    <t>74:34:0505131:1294</t>
  </si>
  <si>
    <t>74:30:0301028:617</t>
  </si>
  <si>
    <t>74:34:0505131:1287</t>
  </si>
  <si>
    <t>74:19:1404001:305</t>
  </si>
  <si>
    <t>74:19:1106003:3466</t>
  </si>
  <si>
    <t>74:12:1205002:5212</t>
  </si>
  <si>
    <t>74:12:1107068:368</t>
  </si>
  <si>
    <t>74:12:1205002:3927</t>
  </si>
  <si>
    <t>74:32:0402068:21</t>
  </si>
  <si>
    <t>74:30:0000000:13290</t>
  </si>
  <si>
    <t>74:19:0501002:133</t>
  </si>
  <si>
    <t>74:34:1407209:357</t>
  </si>
  <si>
    <t>74:19:1116002:997</t>
  </si>
  <si>
    <t>74:09:1104043:18</t>
  </si>
  <si>
    <t>74:19:1115014:1351</t>
  </si>
  <si>
    <t>74:19:1101002:2348</t>
  </si>
  <si>
    <t>74:19:1202005:1510</t>
  </si>
  <si>
    <t>74:12:1205002:4836</t>
  </si>
  <si>
    <t>74:12:0911003:1452</t>
  </si>
  <si>
    <t>74:19:0000000:19501</t>
  </si>
  <si>
    <t>74:19:1203001:8854</t>
  </si>
  <si>
    <t>74:19:0801001:2449</t>
  </si>
  <si>
    <t>74:19:1106002:5030</t>
  </si>
  <si>
    <t>74:12:1205002:4844</t>
  </si>
  <si>
    <t>74:12:0910007:856</t>
  </si>
  <si>
    <t>74:19:1116002:964</t>
  </si>
  <si>
    <t>74:19:1106002:5037</t>
  </si>
  <si>
    <t>74:02:0201006:1524</t>
  </si>
  <si>
    <t>74:19:1106002:5031</t>
  </si>
  <si>
    <t>74:19:1106002:5032</t>
  </si>
  <si>
    <t>74:19:0801002:1738</t>
  </si>
  <si>
    <t>74:19:0802003:3411</t>
  </si>
  <si>
    <t>74:28:0304009:41</t>
  </si>
  <si>
    <t>74:19:0802003:3315</t>
  </si>
  <si>
    <t>74:25:0301301:452</t>
  </si>
  <si>
    <t>74:19:0801001:1065</t>
  </si>
  <si>
    <t>74:19:1106003:3483</t>
  </si>
  <si>
    <t>74:19:1101001:2119</t>
  </si>
  <si>
    <t>74:19:1101001:1870</t>
  </si>
  <si>
    <t>74:19:1101002:1910</t>
  </si>
  <si>
    <t>74:19:1101001:2039</t>
  </si>
  <si>
    <t>74:19:0000000:17494</t>
  </si>
  <si>
    <t>74:19:0601001:346</t>
  </si>
  <si>
    <t>74:19:0000000:17648</t>
  </si>
  <si>
    <t>74:19:1105001:920</t>
  </si>
  <si>
    <t>74:19:1301002:181</t>
  </si>
  <si>
    <t>74:19:1106002:5077</t>
  </si>
  <si>
    <t>74:19:0000000:19213</t>
  </si>
  <si>
    <t>74:19:0801001:2344</t>
  </si>
  <si>
    <t>74:19:0801001:1074</t>
  </si>
  <si>
    <t>74:19:0803002:2373</t>
  </si>
  <si>
    <t>74:19:0706037:10</t>
  </si>
  <si>
    <t>74:19:0703003:106</t>
  </si>
  <si>
    <t>74:38:0000000:12961</t>
  </si>
  <si>
    <t>74:19:0801002:851</t>
  </si>
  <si>
    <t>74:12:1205002:4302</t>
  </si>
  <si>
    <t>74:12:1205002:4298</t>
  </si>
  <si>
    <t>74:19:0801001:1111</t>
  </si>
  <si>
    <t>74:19:1106002:5064</t>
  </si>
  <si>
    <t>74:19:1106002:4996</t>
  </si>
  <si>
    <t>74:36:0614001:1461</t>
  </si>
  <si>
    <t>74:17:1004041:23</t>
  </si>
  <si>
    <t>74:19:1106008:1923</t>
  </si>
  <si>
    <t>74:19:1116002:849</t>
  </si>
  <si>
    <t>74:34:1900006:102</t>
  </si>
  <si>
    <t>74:12:1205002:4816</t>
  </si>
  <si>
    <t>74:12:1205002:4455</t>
  </si>
  <si>
    <t>74:12:1205002:4435</t>
  </si>
  <si>
    <t>74:19:1403002:234</t>
  </si>
  <si>
    <t>74:19:1116002:820</t>
  </si>
  <si>
    <t>74:19:1106002:5047</t>
  </si>
  <si>
    <t>74:19:1106002:5072</t>
  </si>
  <si>
    <t>74:02:0801022:442</t>
  </si>
  <si>
    <t>74:12:1205002:4893</t>
  </si>
  <si>
    <t>74:19:0802003:2616</t>
  </si>
  <si>
    <t>74:19:0802003:2626</t>
  </si>
  <si>
    <t>74:34:1900006:99</t>
  </si>
  <si>
    <t>74:19:1106003:1812</t>
  </si>
  <si>
    <t>74:19:1106003:3443</t>
  </si>
  <si>
    <t>74:19:0302001:331</t>
  </si>
  <si>
    <t>74:19:0802003:3422</t>
  </si>
  <si>
    <t>74:18:1103003:28</t>
  </si>
  <si>
    <t>74:19:1106002:5061</t>
  </si>
  <si>
    <t>74:19:0601001:739</t>
  </si>
  <si>
    <t>74:19:0601001:309</t>
  </si>
  <si>
    <t>74:25:0302703:95</t>
  </si>
  <si>
    <t>74:19:1101002:618</t>
  </si>
  <si>
    <t>74:18:1003001:1228</t>
  </si>
  <si>
    <t>74:38:0117042:42</t>
  </si>
  <si>
    <t>74:19:1111051:454</t>
  </si>
  <si>
    <t>74:19:1106002:4899</t>
  </si>
  <si>
    <t>74:19:1202005:152</t>
  </si>
  <si>
    <t>74:25:0304610:415</t>
  </si>
  <si>
    <t>74:12:1310001:234</t>
  </si>
  <si>
    <t>74:02:0000000:2727</t>
  </si>
  <si>
    <t>74:19:1106002:5040</t>
  </si>
  <si>
    <t>74:19:1115015:123</t>
  </si>
  <si>
    <t>74:19:1106002:5063</t>
  </si>
  <si>
    <t>74:19:1403002:246</t>
  </si>
  <si>
    <t>74:19:0801002:870</t>
  </si>
  <si>
    <t>74:19:1406009:34</t>
  </si>
  <si>
    <t>74:19:1106003:3652</t>
  </si>
  <si>
    <t>74:19:0802003:3418</t>
  </si>
  <si>
    <t>74:30:0104032:1152</t>
  </si>
  <si>
    <t>74:25:0303302:48</t>
  </si>
  <si>
    <t>74:35:0100035:31</t>
  </si>
  <si>
    <t>74:19:1106003:3843</t>
  </si>
  <si>
    <t>74:32:0402071:0004</t>
  </si>
  <si>
    <t>74:19:1107001:3155</t>
  </si>
  <si>
    <t>74:02:0111003:3451</t>
  </si>
  <si>
    <t>74:12:0911003:925</t>
  </si>
  <si>
    <t>74:03:0401028:416</t>
  </si>
  <si>
    <t>74:12:1209022:107</t>
  </si>
  <si>
    <t>74:30:0701018:28</t>
  </si>
  <si>
    <t>74:19:1101002:297</t>
  </si>
  <si>
    <t>74:12:1205004:2651</t>
  </si>
  <si>
    <t>74:19:1101002:2337</t>
  </si>
  <si>
    <t>74:19:1106002:5062</t>
  </si>
  <si>
    <t>74:19:0802003:3421</t>
  </si>
  <si>
    <t>74:19:0000000:17387</t>
  </si>
  <si>
    <t>74:09:0909001:2659</t>
  </si>
  <si>
    <t>74:19:1116002:998</t>
  </si>
  <si>
    <t>74:27:0101021:629</t>
  </si>
  <si>
    <t>74:19:1115015:1269</t>
  </si>
  <si>
    <t>74:19:0304005:421</t>
  </si>
  <si>
    <t>74:19:1101001:1468</t>
  </si>
  <si>
    <t>74:19:0801001:1095</t>
  </si>
  <si>
    <t>74:19:1106002:5183</t>
  </si>
  <si>
    <t>74:19:1301004:3358</t>
  </si>
  <si>
    <t>74:19:0702003:425</t>
  </si>
  <si>
    <t>74:19:1301003:811</t>
  </si>
  <si>
    <t>74:19:1111040:444</t>
  </si>
  <si>
    <t>74:19:1116002:254</t>
  </si>
  <si>
    <t>74:30:0000000:15661</t>
  </si>
  <si>
    <t>74:23:0202001:1152</t>
  </si>
  <si>
    <t>74:19:1106002:5053</t>
  </si>
  <si>
    <t>74:19:1106002:4315</t>
  </si>
  <si>
    <t>74:19:0309010:467</t>
  </si>
  <si>
    <t>74:19:1116002:829</t>
  </si>
  <si>
    <t>74:19:1106008:1276</t>
  </si>
  <si>
    <t>74:19:2001001:757</t>
  </si>
  <si>
    <t>74:29:0101019:321</t>
  </si>
  <si>
    <t>74:12:1205004:851</t>
  </si>
  <si>
    <t>74:19:1106002:5048</t>
  </si>
  <si>
    <t>74:02:1210001:118</t>
  </si>
  <si>
    <t>74:12:1205004:2882</t>
  </si>
  <si>
    <t>74:12:1205002:4785</t>
  </si>
  <si>
    <t>74:19:0602002:208</t>
  </si>
  <si>
    <t>74:02:0908001:39</t>
  </si>
  <si>
    <t>74:09:1101037:126</t>
  </si>
  <si>
    <t>74:19:0706011:159</t>
  </si>
  <si>
    <t>74:19:0701005:314</t>
  </si>
  <si>
    <t>74:32:0405001:300</t>
  </si>
  <si>
    <t>74:19:1106003:3508</t>
  </si>
  <si>
    <t>74:25:0305705:362</t>
  </si>
  <si>
    <t>74:19:1116002:260</t>
  </si>
  <si>
    <t>74:28:0124001:515</t>
  </si>
  <si>
    <t>74:02:0801004:1327</t>
  </si>
  <si>
    <t>74:19:1107001:1274</t>
  </si>
  <si>
    <t>74:30:0104032:1161</t>
  </si>
  <si>
    <t>74:07:1303001:367</t>
  </si>
  <si>
    <t>74:12:1205002:5124</t>
  </si>
  <si>
    <t>74:19:0702003:165</t>
  </si>
  <si>
    <t>74:19:1106002:5180</t>
  </si>
  <si>
    <t>74:32:0404069:435</t>
  </si>
  <si>
    <t>74:19:0801002:3011</t>
  </si>
  <si>
    <t>74:19:0701005:397</t>
  </si>
  <si>
    <t>74:19:1101002:339</t>
  </si>
  <si>
    <t>74:19:1202005:1689</t>
  </si>
  <si>
    <t>74:19:0801002:2102</t>
  </si>
  <si>
    <t>74:19:0801002:1871</t>
  </si>
  <si>
    <t>74:19:1116002:965</t>
  </si>
  <si>
    <t>74:12:0911003:1290</t>
  </si>
  <si>
    <t>74:09:0909002:336</t>
  </si>
  <si>
    <t>74:19:1106001:2150</t>
  </si>
  <si>
    <t>74:12:1205002:4830</t>
  </si>
  <si>
    <t>74:19:0806005:424</t>
  </si>
  <si>
    <t>74:19:1116002:938</t>
  </si>
  <si>
    <t>74:19:0702003:401</t>
  </si>
  <si>
    <t>74:19:1101001:2866</t>
  </si>
  <si>
    <t>74:12:1205002:1003</t>
  </si>
  <si>
    <t>74:19:0801002:845</t>
  </si>
  <si>
    <t>74:19:1106002:5179</t>
  </si>
  <si>
    <t>74:02:0810004:2577</t>
  </si>
  <si>
    <t>74:19:1106002:5052</t>
  </si>
  <si>
    <t>74:09:1101034:705</t>
  </si>
  <si>
    <t>74:19:1107001:1278</t>
  </si>
  <si>
    <t>74:19:2001002:232</t>
  </si>
  <si>
    <t>74:19:1106002:5050</t>
  </si>
  <si>
    <t>74:02:0811001:1909</t>
  </si>
  <si>
    <t>74:19:1106002:5036</t>
  </si>
  <si>
    <t>74:34:1800097:27</t>
  </si>
  <si>
    <t>74:19:0801001:2448</t>
  </si>
  <si>
    <t>74:19:0801002:2282</t>
  </si>
  <si>
    <t>74:19:0801002:334</t>
  </si>
  <si>
    <t>74:19:1106002:5184</t>
  </si>
  <si>
    <t>74:19:2001001:2386</t>
  </si>
  <si>
    <t>74:19:1115015:20</t>
  </si>
  <si>
    <t>74:19:1101002:1892</t>
  </si>
  <si>
    <t>74:19:1106002:5059</t>
  </si>
  <si>
    <t>74:19:1111043:554</t>
  </si>
  <si>
    <t>74:19:1106008:480</t>
  </si>
  <si>
    <t>74:19:2001002:328</t>
  </si>
  <si>
    <t>74:02:0110002:1694</t>
  </si>
  <si>
    <t>74:19:1116001:942</t>
  </si>
  <si>
    <t>74:19:1116002:395</t>
  </si>
  <si>
    <t>74:19:0801002:3244</t>
  </si>
  <si>
    <t>74:30:0302001:107</t>
  </si>
  <si>
    <t>74:19:1106002:5178</t>
  </si>
  <si>
    <t>74:19:1301003:631</t>
  </si>
  <si>
    <t>74:10:0110001:94</t>
  </si>
  <si>
    <t>74:19:1101001:1163</t>
  </si>
  <si>
    <t>74:19:1303026:6</t>
  </si>
  <si>
    <t>74:19:1101002:3697</t>
  </si>
  <si>
    <t>74:19:0801001:1828</t>
  </si>
  <si>
    <t>74:19:1106008:2034</t>
  </si>
  <si>
    <t>74:23:00000000:2927</t>
  </si>
  <si>
    <t>74:30:0708001:722</t>
  </si>
  <si>
    <t>74:19:1106002:5339</t>
  </si>
  <si>
    <t>74:19:1202005:2401</t>
  </si>
  <si>
    <t>74:02:1007005:86</t>
  </si>
  <si>
    <t>74:12:1205004:2660</t>
  </si>
  <si>
    <t>74:19:0601002:3840</t>
  </si>
  <si>
    <t>74:12:1205004:2631</t>
  </si>
  <si>
    <t>74:12:0914001:723</t>
  </si>
  <si>
    <t>74:19:0806009:649</t>
  </si>
  <si>
    <t>74:07:0702001:190</t>
  </si>
  <si>
    <t>74:19:0801002:518</t>
  </si>
  <si>
    <t>74:02:0110002:2494</t>
  </si>
  <si>
    <t>74:19:0000000:19412</t>
  </si>
  <si>
    <t>74:34:0309004:3</t>
  </si>
  <si>
    <t>74:12:1205002:2000</t>
  </si>
  <si>
    <t>74:02:1212002:340</t>
  </si>
  <si>
    <t>74:02:1103002:313</t>
  </si>
  <si>
    <t>74:19:0305002:218</t>
  </si>
  <si>
    <t>74:12:1205002:4806</t>
  </si>
  <si>
    <t>74:19:0501002:2595</t>
  </si>
  <si>
    <t>74:19:1106002:5029</t>
  </si>
  <si>
    <t>74:19:0802003:1610</t>
  </si>
  <si>
    <t>74:30:0802001:1187</t>
  </si>
  <si>
    <t>74:19:1106002:5347</t>
  </si>
  <si>
    <t>74:31:0202012:390</t>
  </si>
  <si>
    <t>74:12:1205002:4498</t>
  </si>
  <si>
    <t>74:19:0801002:1637</t>
  </si>
  <si>
    <t>74:19:2001002:1699</t>
  </si>
  <si>
    <t>74:10:0316005:389</t>
  </si>
  <si>
    <t>74:19:0802003:301</t>
  </si>
  <si>
    <t>74:18:0804152:1608</t>
  </si>
  <si>
    <t>74:19:1106002:5341</t>
  </si>
  <si>
    <t>74:12:0910008:74</t>
  </si>
  <si>
    <t>74:19:1106008:1980</t>
  </si>
  <si>
    <t>74:02:0814001:2122</t>
  </si>
  <si>
    <t>74:19:0806002:464</t>
  </si>
  <si>
    <t>74:12:1206002:292</t>
  </si>
  <si>
    <t>74:34:0912001:714</t>
  </si>
  <si>
    <t>74:19:1116002:821</t>
  </si>
  <si>
    <t>74:36:0404053:34</t>
  </si>
  <si>
    <t>74:29:0506001:70</t>
  </si>
  <si>
    <t>74:19:1106003:3181</t>
  </si>
  <si>
    <t>74:19:1106008:18</t>
  </si>
  <si>
    <t>74:12:1206001:1861</t>
  </si>
  <si>
    <t>74:19:1106002:5333</t>
  </si>
  <si>
    <t>74:19:2102001:75</t>
  </si>
  <si>
    <t>74:23:0201001:2242</t>
  </si>
  <si>
    <t>74:19:1106003:3679</t>
  </si>
  <si>
    <t>74:09:1109001:209</t>
  </si>
  <si>
    <t>74:09:0000000:3330</t>
  </si>
  <si>
    <t>74:19:1106003:3887</t>
  </si>
  <si>
    <t>74:02:1212002:1317</t>
  </si>
  <si>
    <t>74:19:0602002:138</t>
  </si>
  <si>
    <t>74:14:0000000:2495</t>
  </si>
  <si>
    <t>74:12:1205004:2648</t>
  </si>
  <si>
    <t>74:12:1205002:4834</t>
  </si>
  <si>
    <t>74:03:0706025:3</t>
  </si>
  <si>
    <t>74:19:1106003:751</t>
  </si>
  <si>
    <t>74:19:1101001:2848</t>
  </si>
  <si>
    <t>74:38:0116007:14</t>
  </si>
  <si>
    <t>74:19:1116002:962</t>
  </si>
  <si>
    <t>74:27:0000000:2065</t>
  </si>
  <si>
    <t>74:19:1106002:5041</t>
  </si>
  <si>
    <t>74:19:1115014:1396</t>
  </si>
  <si>
    <t>74:19:1115014:1395</t>
  </si>
  <si>
    <t>74:19:0603004:868</t>
  </si>
  <si>
    <t>74:19:1115014:1397</t>
  </si>
  <si>
    <t>74:32:0402032:350</t>
  </si>
  <si>
    <t>74:19:0701002:73</t>
  </si>
  <si>
    <t>74:19:1106003:3642</t>
  </si>
  <si>
    <t>74:34:0916001:578</t>
  </si>
  <si>
    <t>74:18:0305001:19</t>
  </si>
  <si>
    <t>74:19:1106002:5051</t>
  </si>
  <si>
    <t>74:19:1107001:727</t>
  </si>
  <si>
    <t>74:12:1205002:4499</t>
  </si>
  <si>
    <t>74:19:0801002:1998</t>
  </si>
  <si>
    <t>74:19:0802003:3301</t>
  </si>
  <si>
    <t>74:09:0605004:169</t>
  </si>
  <si>
    <t>74:34:1800023:386</t>
  </si>
  <si>
    <t>74:25:0303305:666</t>
  </si>
  <si>
    <t>74:12:1205002:4528</t>
  </si>
  <si>
    <t>74:12:0907001:129</t>
  </si>
  <si>
    <t>74:12:1501002:593</t>
  </si>
  <si>
    <t>74:23:0203007:14</t>
  </si>
  <si>
    <t>74:02:1212002:3161</t>
  </si>
  <si>
    <t>74:19:0601001:700</t>
  </si>
  <si>
    <t>74:02:0707005:1487</t>
  </si>
  <si>
    <t>74:09:0505003:321</t>
  </si>
  <si>
    <t>74:02:0320002:1853</t>
  </si>
  <si>
    <t>74:12:1206002:1958</t>
  </si>
  <si>
    <t>74:32:0404028:50</t>
  </si>
  <si>
    <t>74:02:0511002:11347</t>
  </si>
  <si>
    <t>74:02:1205001:1458</t>
  </si>
  <si>
    <t>74:34:0108001:32</t>
  </si>
  <si>
    <t>74:36:0315009:13</t>
  </si>
  <si>
    <t>74:19:0000000:10367</t>
  </si>
  <si>
    <t>74:12:1107086:16</t>
  </si>
  <si>
    <t>74:30:0104032:0169</t>
  </si>
  <si>
    <t>74:19:1301004:2878</t>
  </si>
  <si>
    <t>74:18:0804094:1636</t>
  </si>
  <si>
    <t>74:09:0910001:700</t>
  </si>
  <si>
    <t>74:12:0910007:854</t>
  </si>
  <si>
    <t>74:12:1503009:571</t>
  </si>
  <si>
    <t>74:18:0804116:1547</t>
  </si>
  <si>
    <t>74:19:1101002:3866</t>
  </si>
  <si>
    <t>74:34:0309007:1350</t>
  </si>
  <si>
    <t>74:19:1406006:12</t>
  </si>
  <si>
    <t>74:12:1102001:1533</t>
  </si>
  <si>
    <t>74:31:0000000:254</t>
  </si>
  <si>
    <t>74:34:0807007:38</t>
  </si>
  <si>
    <t>74:12:1103001:119</t>
  </si>
  <si>
    <t>74:19:1107001:911</t>
  </si>
  <si>
    <t>74:19:0801002:376</t>
  </si>
  <si>
    <t>74:19:1101001:156</t>
  </si>
  <si>
    <t>74:18:0404002:1203</t>
  </si>
  <si>
    <t>74:19:0801001:1844</t>
  </si>
  <si>
    <t>74:19:1116002:903</t>
  </si>
  <si>
    <t>74:19:0000000:12264</t>
  </si>
  <si>
    <t>74:19:0801002:3304</t>
  </si>
  <si>
    <t>74:30:0708001:863</t>
  </si>
  <si>
    <t>74:19:0703008:496</t>
  </si>
  <si>
    <t>74:02:0111003:3470</t>
  </si>
  <si>
    <t>74:19:0801001:2446</t>
  </si>
  <si>
    <t>74:21:0502001:422</t>
  </si>
  <si>
    <t>74:19:1101001:1837</t>
  </si>
  <si>
    <t>74:12:091003:537</t>
  </si>
  <si>
    <t>74:02:0111003:2274</t>
  </si>
  <si>
    <t>74:36:0000000:41553</t>
  </si>
  <si>
    <t>74:34:2305001:0023</t>
  </si>
  <si>
    <t>74:19:1301004:2559</t>
  </si>
  <si>
    <t>74:12:0902005:597</t>
  </si>
  <si>
    <t>74:19:1106003:1846</t>
  </si>
  <si>
    <t>74:30:0407002:566</t>
  </si>
  <si>
    <t>74:30:0103010:3000</t>
  </si>
  <si>
    <t>74:19:1403002:1168</t>
  </si>
  <si>
    <t>74:19:0601001:757</t>
  </si>
  <si>
    <t>74:12:1205002:4882</t>
  </si>
  <si>
    <t>74:30:0104003:37</t>
  </si>
  <si>
    <t>74:19:2001001:2413</t>
  </si>
  <si>
    <t>74:19:0601002:2187</t>
  </si>
  <si>
    <t>74:19:1101002:1861</t>
  </si>
  <si>
    <t>74:19:0802003:3245</t>
  </si>
  <si>
    <t>74:12:0910008:148</t>
  </si>
  <si>
    <t>74:19:0601001:47</t>
  </si>
  <si>
    <t>74:19:0303002:1635</t>
  </si>
  <si>
    <t>74:30:0501014:332</t>
  </si>
  <si>
    <t>74:09:0206002:326</t>
  </si>
  <si>
    <t>74:19:1101002:2239</t>
  </si>
  <si>
    <t>74:12:1205002:4096</t>
  </si>
  <si>
    <t>74:36:0711006:1241</t>
  </si>
  <si>
    <t>74:19:2001001:2366</t>
  </si>
  <si>
    <t>74:02:0201114:1044</t>
  </si>
  <si>
    <t>74:19:0803002:2338</t>
  </si>
  <si>
    <t>74:09:1103049:501</t>
  </si>
  <si>
    <t>74:12:1305002:323</t>
  </si>
  <si>
    <t>74:19:0000000:18958</t>
  </si>
  <si>
    <t>74:19:0801001:2611</t>
  </si>
  <si>
    <t>74:19:1106002:2735</t>
  </si>
  <si>
    <t>74:18:0804153:1442</t>
  </si>
  <si>
    <t>74:19:1101002:1623</t>
  </si>
  <si>
    <t>74:12:12050024828</t>
  </si>
  <si>
    <t>74:34:0201200:52</t>
  </si>
  <si>
    <t>74:12:1308009:111</t>
  </si>
  <si>
    <t>74:34:2211001:265</t>
  </si>
  <si>
    <t>74:02:0109001:203</t>
  </si>
  <si>
    <t>74:36:0502014:592</t>
  </si>
  <si>
    <t>74:02:0000000:3457</t>
  </si>
  <si>
    <t>74:36:0312007:1</t>
  </si>
  <si>
    <t>74:18:0804116:1127</t>
  </si>
  <si>
    <t>74:19:2102001:120</t>
  </si>
  <si>
    <t>74:07:4700001:29</t>
  </si>
  <si>
    <t>74:34:2005062:212</t>
  </si>
  <si>
    <t>74:02:0802036:7</t>
  </si>
  <si>
    <t>74:38:0130017:432</t>
  </si>
  <si>
    <t>74:36:0209017:1552</t>
  </si>
  <si>
    <t>74:19:0801002:1680</t>
  </si>
  <si>
    <t>74:19:2001001:1193</t>
  </si>
  <si>
    <t>74:19:1106002:3528</t>
  </si>
  <si>
    <t>74:02:1205001:1459</t>
  </si>
  <si>
    <t>74:02:0110002:1936</t>
  </si>
  <si>
    <t>74:27:0101058:76</t>
  </si>
  <si>
    <t>74:19:1106002:5335</t>
  </si>
  <si>
    <t>74:34:0309001:55</t>
  </si>
  <si>
    <t>74:19:0501004:962</t>
  </si>
  <si>
    <t>74:18:1002015:13</t>
  </si>
  <si>
    <t>74:09:0903002:164</t>
  </si>
  <si>
    <t>74:12:1205004:2698</t>
  </si>
  <si>
    <t>74:02:0301005:1370</t>
  </si>
  <si>
    <t>74:02:0412001:460</t>
  </si>
  <si>
    <t>74:19:0801002:3352</t>
  </si>
  <si>
    <t>74:19:0801002:3350</t>
  </si>
  <si>
    <t>74:19:0105002:228</t>
  </si>
  <si>
    <t>74:12:1206002:250</t>
  </si>
  <si>
    <t>74:21:1304023:323</t>
  </si>
  <si>
    <t>74:23:0201001:2316</t>
  </si>
  <si>
    <t>74:19:0801002:3457</t>
  </si>
  <si>
    <t>74:03:1033000:499</t>
  </si>
  <si>
    <t>74:12:1206002:259</t>
  </si>
  <si>
    <t>74:19:1106002:5340</t>
  </si>
  <si>
    <t>74:19:0703004:409</t>
  </si>
  <si>
    <t>74:02:0707001:1348</t>
  </si>
  <si>
    <t>74:19:1106002:2729</t>
  </si>
  <si>
    <t>74:12:1309001:380</t>
  </si>
  <si>
    <t>74:12:1205002:3938</t>
  </si>
  <si>
    <t>74:12:0911003:420</t>
  </si>
  <si>
    <t>74:19:1116002:1022</t>
  </si>
  <si>
    <t>74:02:0111003:2264</t>
  </si>
  <si>
    <t>74:19:2001004:485</t>
  </si>
  <si>
    <t>74:30:0708001:689</t>
  </si>
  <si>
    <t>74:02:0109001:253</t>
  </si>
  <si>
    <t>74:02:0000000:4777</t>
  </si>
  <si>
    <t>74:12:1205002:4841</t>
  </si>
  <si>
    <t>74:30:0601022:54</t>
  </si>
  <si>
    <t>74:12:0000000:2366</t>
  </si>
  <si>
    <t>74:12:1205002:4848</t>
  </si>
  <si>
    <t>74:19:1106008:2055</t>
  </si>
  <si>
    <t>74:19:0601001:760</t>
  </si>
  <si>
    <t>74:19:1106002:2309</t>
  </si>
  <si>
    <t>74:25:0306502:144</t>
  </si>
  <si>
    <t>74:19:0403001:137</t>
  </si>
  <si>
    <t>74:19:0701005:640</t>
  </si>
  <si>
    <t>74:02:0313001:1083</t>
  </si>
  <si>
    <t>74:19:0801002:1131</t>
  </si>
  <si>
    <t>74:19:1501004:226</t>
  </si>
  <si>
    <t>74:19:2001001:2368</t>
  </si>
  <si>
    <t>74:19:0000000:18727</t>
  </si>
  <si>
    <t>74:19:1116002:228</t>
  </si>
  <si>
    <t>74:19:0702003:45</t>
  </si>
  <si>
    <t>74:12:1205002:4867</t>
  </si>
  <si>
    <t>74:02:1212002:2961</t>
  </si>
  <si>
    <t>74:19:0801002:364</t>
  </si>
  <si>
    <t>74:12:1408006:3401</t>
  </si>
  <si>
    <t>74:23:0201001:1346</t>
  </si>
  <si>
    <t>74:12:1206002:279</t>
  </si>
  <si>
    <t>74:19:1106002:5350</t>
  </si>
  <si>
    <t>74:02:1213002:1009</t>
  </si>
  <si>
    <t>74:34:1600071:395</t>
  </si>
  <si>
    <t>74:19:0601002:3918</t>
  </si>
  <si>
    <t>74:32:0402114:24</t>
  </si>
  <si>
    <t>74:16:1307014:362</t>
  </si>
  <si>
    <t>74:19:1106003:3895</t>
  </si>
  <si>
    <t>74:19:1106003:3897</t>
  </si>
  <si>
    <t>74:19:1106003:3896</t>
  </si>
  <si>
    <t>74:19:0702003:198</t>
  </si>
  <si>
    <t>74:02:0701009:114</t>
  </si>
  <si>
    <t>74:19:1106003:3752</t>
  </si>
  <si>
    <t>74:09:0910001:699</t>
  </si>
  <si>
    <t>74:19:0801002:2715</t>
  </si>
  <si>
    <t>74:18:0804094:1673</t>
  </si>
  <si>
    <t>74:19:1116002:1023</t>
  </si>
  <si>
    <t>74:19:1101002:1897</t>
  </si>
  <si>
    <t>74:19:1301003:461</t>
  </si>
  <si>
    <t>74:36:0612020:94</t>
  </si>
  <si>
    <t>74:12:0910008:118</t>
  </si>
  <si>
    <t>74:19:0801002:3351</t>
  </si>
  <si>
    <t>74:19:0601002:1030</t>
  </si>
  <si>
    <t>74:19:1106002:5351</t>
  </si>
  <si>
    <t>74:19:1106002:5044</t>
  </si>
  <si>
    <t>74:19:2001002:1103</t>
  </si>
  <si>
    <t>74:03:1101049:26</t>
  </si>
  <si>
    <t>74:19:1106002:5344</t>
  </si>
  <si>
    <t>74:19:1101002:394</t>
  </si>
  <si>
    <t>74:12:1206002:2182</t>
  </si>
  <si>
    <t>74:34:1401001:496</t>
  </si>
  <si>
    <t>74:19:1101002:1884</t>
  </si>
  <si>
    <t>74:18:0403078:1708</t>
  </si>
  <si>
    <t>74:30:0708001:1270</t>
  </si>
  <si>
    <t>74:19:1301003:301</t>
  </si>
  <si>
    <t>74:12:1102001:379</t>
  </si>
  <si>
    <t>74:30:0201013:9</t>
  </si>
  <si>
    <t>74:19:1901004:299</t>
  </si>
  <si>
    <t>74:19:0801001:1513</t>
  </si>
  <si>
    <t>74:19:0702003:517</t>
  </si>
  <si>
    <t>74:09:1106016:357</t>
  </si>
  <si>
    <t>74:36:0317005:30</t>
  </si>
  <si>
    <t>74:19:1101001:1289</t>
  </si>
  <si>
    <t>74:19:1116002:987</t>
  </si>
  <si>
    <t>74:19:1107001:5822</t>
  </si>
  <si>
    <t>74:19:1107001:5820</t>
  </si>
  <si>
    <t>74:19:0802003:3450</t>
  </si>
  <si>
    <t>74:19:1107001:5821</t>
  </si>
  <si>
    <t>74:25:0600101:561</t>
  </si>
  <si>
    <t>74:12:1107086:49</t>
  </si>
  <si>
    <t>74:02:1213002:1123</t>
  </si>
  <si>
    <t>74:19:1202005:271</t>
  </si>
  <si>
    <t>74:19:1116003:715</t>
  </si>
  <si>
    <t>74:07:1601001:1130</t>
  </si>
  <si>
    <t>74:19:1106002:5336</t>
  </si>
  <si>
    <t>74:19:0310041:59</t>
  </si>
  <si>
    <t>74:12:1205002:4349</t>
  </si>
  <si>
    <t>74:36:0314004:31</t>
  </si>
  <si>
    <t>74:12:1205002:4264</t>
  </si>
  <si>
    <t>74:12:0909002:52</t>
  </si>
  <si>
    <t>74:19:1107001:999</t>
  </si>
  <si>
    <t>74:36:0713005:69</t>
  </si>
  <si>
    <t>74:19:1106003:3825</t>
  </si>
  <si>
    <t>74:12:0911003:2661</t>
  </si>
  <si>
    <t>74:19:1303002:38</t>
  </si>
  <si>
    <t>74:19:0407001:33</t>
  </si>
  <si>
    <t>74:19:1115015:1251</t>
  </si>
  <si>
    <t>74:19:0302001:781</t>
  </si>
  <si>
    <t>74:19:1101002:434</t>
  </si>
  <si>
    <t>74:19:2102001:333</t>
  </si>
  <si>
    <t>74:30:0708001:731</t>
  </si>
  <si>
    <t>74:19:1101001:1106</t>
  </si>
  <si>
    <t>74:19:0802003:2630</t>
  </si>
  <si>
    <t>74:19:1205003:856</t>
  </si>
  <si>
    <t>74:36:0000000:50469</t>
  </si>
  <si>
    <t>74:12:1205004:2746</t>
  </si>
  <si>
    <t>74:02:1202001:17</t>
  </si>
  <si>
    <t>74:12:0914001:860</t>
  </si>
  <si>
    <t>74:12:1205004:1436</t>
  </si>
  <si>
    <t>74:19:0901001:87</t>
  </si>
  <si>
    <t>74:36:0713007:502</t>
  </si>
  <si>
    <t>74:02:0511002:2372</t>
  </si>
  <si>
    <t>74:36:0203019:50</t>
  </si>
  <si>
    <t>74:09:0113001:472</t>
  </si>
  <si>
    <t>74:02:0810002:1351</t>
  </si>
  <si>
    <t>74:12:1205002:4835</t>
  </si>
  <si>
    <t>74:12:1209022:634</t>
  </si>
  <si>
    <t>74:02:0511002:11341</t>
  </si>
  <si>
    <t>74:12:1107013:1299</t>
  </si>
  <si>
    <t>74:30:0000000:11184</t>
  </si>
  <si>
    <t>74:19:2001001:1270</t>
  </si>
  <si>
    <t>74:19:1106003:3749</t>
  </si>
  <si>
    <t>74:19:1101002:3712</t>
  </si>
  <si>
    <t>74:16:1002006:13</t>
  </si>
  <si>
    <t>74:30:0702001:2191</t>
  </si>
  <si>
    <t>74:30:0701020:543</t>
  </si>
  <si>
    <t>74:32:0403046:76</t>
  </si>
  <si>
    <t>74:09:0201002:1498</t>
  </si>
  <si>
    <t>74:23:0911008:19</t>
  </si>
  <si>
    <t>74:19:0802003:1446</t>
  </si>
  <si>
    <t>74:28:0102009:1</t>
  </si>
  <si>
    <t>74:19:1101001:1279</t>
  </si>
  <si>
    <t>74:19:1101002:1909</t>
  </si>
  <si>
    <t>74:19:1101002:572</t>
  </si>
  <si>
    <t>74:19:1101002:585</t>
  </si>
  <si>
    <t>74:12:1102001:1535</t>
  </si>
  <si>
    <t>74:02:0111003:3480</t>
  </si>
  <si>
    <t>74:19:0801002:2053</t>
  </si>
  <si>
    <t>74:19:1101002:3730</t>
  </si>
  <si>
    <t>74:19:0302001:213</t>
  </si>
  <si>
    <t>74:02:0511002:11337</t>
  </si>
  <si>
    <t>74:02:0802002:1051</t>
  </si>
  <si>
    <t>74:02:0603002:101</t>
  </si>
  <si>
    <t>74:19:0303003:1025</t>
  </si>
  <si>
    <t>74:13:0210002:502</t>
  </si>
  <si>
    <t>74:07:3003001:846</t>
  </si>
  <si>
    <t>74:19:1106003:3759</t>
  </si>
  <si>
    <t>74:02:1001003:432</t>
  </si>
  <si>
    <t>74:12:1205002:4190</t>
  </si>
  <si>
    <t>74:19:1404001:1164</t>
  </si>
  <si>
    <t>74:19:1404001:1172</t>
  </si>
  <si>
    <t>74:19:0302001:1511</t>
  </si>
  <si>
    <t>74:19:1106002:5006</t>
  </si>
  <si>
    <t>74:19:1106002:5181</t>
  </si>
  <si>
    <t>74:19:0302001:1512</t>
  </si>
  <si>
    <t>74:19:1107001:5730</t>
  </si>
  <si>
    <t>74:19:2102001:155</t>
  </si>
  <si>
    <t>74:02:0810004:2988</t>
  </si>
  <si>
    <t>74:19:0701005:316</t>
  </si>
  <si>
    <t>74:19:0701002:264</t>
  </si>
  <si>
    <t>74:19:0801001:631</t>
  </si>
  <si>
    <t>74:19:1802005:66</t>
  </si>
  <si>
    <t>74:12:1205004:2632</t>
  </si>
  <si>
    <t>74:02:0201114:1042</t>
  </si>
  <si>
    <t>74:19:1116002:1024</t>
  </si>
  <si>
    <t>74:23:0911016:55</t>
  </si>
  <si>
    <t>74:19:0801001:1514</t>
  </si>
  <si>
    <t>74:30:0602001:33</t>
  </si>
  <si>
    <t>74:19:0701005:432</t>
  </si>
  <si>
    <t>74:07:1605001:31</t>
  </si>
  <si>
    <t>74:19:0303002:1008</t>
  </si>
  <si>
    <t>74:28:0213003:37</t>
  </si>
  <si>
    <t>74:19:0801002:2281</t>
  </si>
  <si>
    <t>74:19:1301004:5293</t>
  </si>
  <si>
    <t>74:02:0810004:2598</t>
  </si>
  <si>
    <t>74:19:0801001:2458</t>
  </si>
  <si>
    <t>74:09:0113001:471</t>
  </si>
  <si>
    <t>74:19:1404001:1158</t>
  </si>
  <si>
    <t>74:38:0135024:357</t>
  </si>
  <si>
    <t>74:19:0601001:221</t>
  </si>
  <si>
    <t>74:19:0304003:277</t>
  </si>
  <si>
    <t>74:19:2001001:2395</t>
  </si>
  <si>
    <t>74:22:3501003:142</t>
  </si>
  <si>
    <t>74:32:0404018:374</t>
  </si>
  <si>
    <t>74:19:1301004:2799</t>
  </si>
  <si>
    <t>74:12:1205002:4186</t>
  </si>
  <si>
    <t>74:19:0602002:744</t>
  </si>
  <si>
    <t>74:19:1202005:2612</t>
  </si>
  <si>
    <t>74:19:0502002:348</t>
  </si>
  <si>
    <t>74:02:1201001:375</t>
  </si>
  <si>
    <t>74:12:0911003:2302</t>
  </si>
  <si>
    <t>74:02:1006006:1446</t>
  </si>
  <si>
    <t>74:02:0810002:1341</t>
  </si>
  <si>
    <t>74:12:1205002:4517</t>
  </si>
  <si>
    <t>74:19:1106002:5186</t>
  </si>
  <si>
    <t>74:19:0801001:198</t>
  </si>
  <si>
    <t>74:36:0414022:94</t>
  </si>
  <si>
    <t>74:09:0901003:263</t>
  </si>
  <si>
    <t>74:01:0602017:735</t>
  </si>
  <si>
    <t>74:01:0000000:4741</t>
  </si>
  <si>
    <t>74:19:2101003:434</t>
  </si>
  <si>
    <t>74:19:1303001:659</t>
  </si>
  <si>
    <t>74:01:0602099:608</t>
  </si>
  <si>
    <t>74:12:1104001:75</t>
  </si>
  <si>
    <t>74:19:0310047:522</t>
  </si>
  <si>
    <t>74:19:0000000:16604</t>
  </si>
  <si>
    <t>74:19:1115016:641</t>
  </si>
  <si>
    <t>74:02:0901008:1495</t>
  </si>
  <si>
    <t>74:19:0408008:25</t>
  </si>
  <si>
    <t>74:19:1106002:5499</t>
  </si>
  <si>
    <t>74:19:1115011:51</t>
  </si>
  <si>
    <t>74:12:1205003:1210</t>
  </si>
  <si>
    <t>74:41:0103012:11</t>
  </si>
  <si>
    <t>74:25:0301907:131</t>
  </si>
  <si>
    <t>74:19:1115015:1145</t>
  </si>
  <si>
    <t>74:19:1106002:5737</t>
  </si>
  <si>
    <t>74:29:0101019:4</t>
  </si>
  <si>
    <t>74:02:0505001:608</t>
  </si>
  <si>
    <t>74:19:1115015:1075</t>
  </si>
  <si>
    <t>74:19:0000000:16554</t>
  </si>
  <si>
    <t>74:19:1106003:2074</t>
  </si>
  <si>
    <t>74:19:1115014:1220</t>
  </si>
  <si>
    <t>74:32:0402027:415</t>
  </si>
  <si>
    <t>74:19:1115014:765</t>
  </si>
  <si>
    <t>74:19:1505016:380</t>
  </si>
  <si>
    <t>74:19:1115016:272</t>
  </si>
  <si>
    <t>74:02:1006006:1153</t>
  </si>
  <si>
    <t>74:19:1115015:609</t>
  </si>
  <si>
    <t>74:19:1115014:1311</t>
  </si>
  <si>
    <t>74:19:2001001:2355</t>
  </si>
  <si>
    <t>74:12:1209034:319</t>
  </si>
  <si>
    <t>74:36:0702003:134</t>
  </si>
  <si>
    <t>74:30:0702001:1618</t>
  </si>
  <si>
    <t>74:12:0911003:588</t>
  </si>
  <si>
    <t>74:19:0302001:889</t>
  </si>
  <si>
    <t>74:19:0310042:34</t>
  </si>
  <si>
    <t>74:19:2001001:2502</t>
  </si>
  <si>
    <t>74:19:0801002:1540</t>
  </si>
  <si>
    <t>74:19:1106002:5120</t>
  </si>
  <si>
    <t>74:19:1404001:1137</t>
  </si>
  <si>
    <t>74:19:1106002:5355</t>
  </si>
  <si>
    <t>74:19:0801002:2947</t>
  </si>
  <si>
    <t>74:12:1209022:635</t>
  </si>
  <si>
    <t>74:12:1305002:480</t>
  </si>
  <si>
    <t>74:19:0403001:1294</t>
  </si>
  <si>
    <t>74:02:0111003:3512</t>
  </si>
  <si>
    <t>74:02:0313001:0085</t>
  </si>
  <si>
    <t>74:25:0305018:328</t>
  </si>
  <si>
    <t>74:23:1001004:10</t>
  </si>
  <si>
    <t>74:12:1206001:460</t>
  </si>
  <si>
    <t>74:19:0303002:1708</t>
  </si>
  <si>
    <t>74:12:1206001:483</t>
  </si>
  <si>
    <t>74:23:1002001:653</t>
  </si>
  <si>
    <t>74:19:2001001:2166</t>
  </si>
  <si>
    <t>74:19:1116002:227</t>
  </si>
  <si>
    <t>74:19:2001001:2376</t>
  </si>
  <si>
    <t>74:19:0801001:1874</t>
  </si>
  <si>
    <t>74:19:1116002:935</t>
  </si>
  <si>
    <t>74:36:0114012:24</t>
  </si>
  <si>
    <t>74:27:0805002:51</t>
  </si>
  <si>
    <t>74:19:1501004:282</t>
  </si>
  <si>
    <t>74:21:0501002:630</t>
  </si>
  <si>
    <t>74:19:1101001:792</t>
  </si>
  <si>
    <t>74:12:1205002:4831</t>
  </si>
  <si>
    <t>74:25:0306502:177</t>
  </si>
  <si>
    <t>74:19:0802003:3058</t>
  </si>
  <si>
    <t>74:02:0111003:2368</t>
  </si>
  <si>
    <t>74:19:1107001:2079</t>
  </si>
  <si>
    <t>74:35:0300002:485</t>
  </si>
  <si>
    <t>74:36:0703002:202</t>
  </si>
  <si>
    <t>74:19:1301003:356</t>
  </si>
  <si>
    <t>74:18:0718001:1450</t>
  </si>
  <si>
    <t>74:19:1107001:2077</t>
  </si>
  <si>
    <t>74:19:1107001:2080</t>
  </si>
  <si>
    <t>74:19:0000000:10404</t>
  </si>
  <si>
    <t>74:19:1107001:5735</t>
  </si>
  <si>
    <t>74:19:1107001:2078</t>
  </si>
  <si>
    <t>74:12:0913002:129</t>
  </si>
  <si>
    <t>74:12:1205002:4781</t>
  </si>
  <si>
    <t>74:13:0807015:45</t>
  </si>
  <si>
    <t>74:19:0801001:2628</t>
  </si>
  <si>
    <t>74:12:1205002:4356</t>
  </si>
  <si>
    <t>74:19:0601002:3805</t>
  </si>
  <si>
    <t>74:19:0000000:19129</t>
  </si>
  <si>
    <t>74:19:1116002:930</t>
  </si>
  <si>
    <t>74:14:0000000:1668</t>
  </si>
  <si>
    <t>74:19:1702008:9</t>
  </si>
  <si>
    <t>74:12:0911003:153</t>
  </si>
  <si>
    <t>74:02:0810004:334</t>
  </si>
  <si>
    <t>74:13:0807002:181</t>
  </si>
  <si>
    <t>74:19:1202005:432</t>
  </si>
  <si>
    <t>74:28:0302002:562</t>
  </si>
  <si>
    <t>74:25:0201601:11</t>
  </si>
  <si>
    <t>74:02:0810004:2555</t>
  </si>
  <si>
    <t>74:19:1501005:862</t>
  </si>
  <si>
    <t>74:19:1106002:5356</t>
  </si>
  <si>
    <t>74:12:1206002:1832</t>
  </si>
  <si>
    <t>74:19:0501003:137</t>
  </si>
  <si>
    <t>74:21:0501002:636</t>
  </si>
  <si>
    <t>74:03:1036000:2</t>
  </si>
  <si>
    <t>74:09:1107005:0007</t>
  </si>
  <si>
    <t>74:30:0908012:525</t>
  </si>
  <si>
    <t>74:02:0201088:1009</t>
  </si>
  <si>
    <t>74:30:0804003:481</t>
  </si>
  <si>
    <t>74:27:0101011:116</t>
  </si>
  <si>
    <t>74:19:1115016:724</t>
  </si>
  <si>
    <t>74:19:0707017:1</t>
  </si>
  <si>
    <t>74:19:1202005:2644</t>
  </si>
  <si>
    <t>74:12:1205002:1958</t>
  </si>
  <si>
    <t>74:12:1206002:276</t>
  </si>
  <si>
    <t>74:19:0701005:1340</t>
  </si>
  <si>
    <t>74:19:1202005:2645</t>
  </si>
  <si>
    <t>74:19:1116002:1018</t>
  </si>
  <si>
    <t>74:19:1106002:4895</t>
  </si>
  <si>
    <t>74:19:0801002:368</t>
  </si>
  <si>
    <t>74:12:1205002:4539</t>
  </si>
  <si>
    <t>74:19:2001001:2370</t>
  </si>
  <si>
    <t>74:19:1106001:1508</t>
  </si>
  <si>
    <t>74:23:1014002:111</t>
  </si>
  <si>
    <t>74:19:0801002:883</t>
  </si>
  <si>
    <t>74:12:1408006:3175</t>
  </si>
  <si>
    <t>74:19:1115015:1185</t>
  </si>
  <si>
    <t>74:19:1204009:415</t>
  </si>
  <si>
    <t>74:12:0911003:2180</t>
  </si>
  <si>
    <t>74:23:0203011:53</t>
  </si>
  <si>
    <t>74:34:0505131:1292</t>
  </si>
  <si>
    <t>74:12:1205001:1203</t>
  </si>
  <si>
    <t>74:36:0713007:1237</t>
  </si>
  <si>
    <t>74:19:1106002:5388</t>
  </si>
  <si>
    <t>74:34:2100016:54</t>
  </si>
  <si>
    <t>74:19:0105002:686</t>
  </si>
  <si>
    <t>74:27:0105036:1452</t>
  </si>
  <si>
    <t>74:19:1106003:3678</t>
  </si>
  <si>
    <t>74:19:1111044:417</t>
  </si>
  <si>
    <t>74:12:1205002:5607</t>
  </si>
  <si>
    <t>74:10:0305013:449</t>
  </si>
  <si>
    <t>74:02:0201127:121</t>
  </si>
  <si>
    <t>74:36:0711003:9</t>
  </si>
  <si>
    <t>74:19:1501001:222</t>
  </si>
  <si>
    <t>74:19:1106003:3748</t>
  </si>
  <si>
    <t>74:19:0803002:922</t>
  </si>
  <si>
    <t>74:02:0201127:76</t>
  </si>
  <si>
    <t>74:36:0000000:64389</t>
  </si>
  <si>
    <t>74:02:0811002:584</t>
  </si>
  <si>
    <t>74:19:1116002:889</t>
  </si>
  <si>
    <t>74:19:1106002:4759</t>
  </si>
  <si>
    <t>74:36:0000000:54071</t>
  </si>
  <si>
    <t>74:12:1205002:5061</t>
  </si>
  <si>
    <t>74:19:0603004:670</t>
  </si>
  <si>
    <t>74:19:0601001:291</t>
  </si>
  <si>
    <t>74:19:0801001:1056</t>
  </si>
  <si>
    <t>74:27:0104030:447</t>
  </si>
  <si>
    <t>74:19:1106003:3894</t>
  </si>
  <si>
    <t>74:19:1111018:11</t>
  </si>
  <si>
    <t>74:21:0502001:421</t>
  </si>
  <si>
    <t>74:19:0601002:2872</t>
  </si>
  <si>
    <t>74:02:0810004:816</t>
  </si>
  <si>
    <t>74:12:1408006:3612</t>
  </si>
  <si>
    <t>74:12:1206002:263</t>
  </si>
  <si>
    <t>74:12:1102001:459</t>
  </si>
  <si>
    <t>74:19:0805003:59</t>
  </si>
  <si>
    <t>74:19:1501005:1919</t>
  </si>
  <si>
    <t>74:12:1205002:4885</t>
  </si>
  <si>
    <t>74:30:0602001:637</t>
  </si>
  <si>
    <t>74:19:1106002:5042</t>
  </si>
  <si>
    <t>74:23:1001005:991</t>
  </si>
  <si>
    <t>74:07:3700020:24</t>
  </si>
  <si>
    <t>74:07:3700033:163</t>
  </si>
  <si>
    <t>74:12:1206002:2578</t>
  </si>
  <si>
    <t>74:19:2001001:574</t>
  </si>
  <si>
    <t>74:28:0203008:7</t>
  </si>
  <si>
    <t>74:19:0801002:2236</t>
  </si>
  <si>
    <t>74:19:2001001:1680</t>
  </si>
  <si>
    <t>74:30:0103017:62</t>
  </si>
  <si>
    <t>74:36:0504004:163</t>
  </si>
  <si>
    <t>74:12:1205002:4872</t>
  </si>
  <si>
    <t>74:25:0302619:21</t>
  </si>
  <si>
    <t>74:19:1106002:5490</t>
  </si>
  <si>
    <t>74:19:0801002:1120</t>
  </si>
  <si>
    <t>74:26:1103012:1564</t>
  </si>
  <si>
    <t>74:19:1101002:1675</t>
  </si>
  <si>
    <t>74:25:0304314:412</t>
  </si>
  <si>
    <t>74:19:2001002:744</t>
  </si>
  <si>
    <t>74:19:1106003:3398</t>
  </si>
  <si>
    <t>74:19:0403001:1099</t>
  </si>
  <si>
    <t>74:30:0908011:17</t>
  </si>
  <si>
    <t>74:19:1101002:1879</t>
  </si>
  <si>
    <t>74:19:0000000:3456</t>
  </si>
  <si>
    <t>74:13:0814001:95</t>
  </si>
  <si>
    <t>74:03:1024043:16</t>
  </si>
  <si>
    <t>74:02:0811001:2236</t>
  </si>
  <si>
    <t>74:19:0702003:495</t>
  </si>
  <si>
    <t>74:19:0702003:494</t>
  </si>
  <si>
    <t>74:19:0702003:514</t>
  </si>
  <si>
    <t>74:19:0801002:786</t>
  </si>
  <si>
    <t>74:19:0702003:491</t>
  </si>
  <si>
    <t>74:02:0810002:1352</t>
  </si>
  <si>
    <t>74:19:1101001:953</t>
  </si>
  <si>
    <t>74:02:0811002:566</t>
  </si>
  <si>
    <t>74:03:1401002:126</t>
  </si>
  <si>
    <t>74:10:0411004:102</t>
  </si>
  <si>
    <t>74:12:1104007:1370</t>
  </si>
  <si>
    <t>74:30:0104039:490</t>
  </si>
  <si>
    <t>74:19:0501002:2868</t>
  </si>
  <si>
    <t>74:36:0209017:49</t>
  </si>
  <si>
    <t>74:19:2001004:291</t>
  </si>
  <si>
    <t>74:12:1104007:1557</t>
  </si>
  <si>
    <t>74:19:0304003:167</t>
  </si>
  <si>
    <t>74:28:0102085:407</t>
  </si>
  <si>
    <t>74:19:1106003:3651</t>
  </si>
  <si>
    <t>74:36:0203009:498</t>
  </si>
  <si>
    <t>74:23:0201001:2346</t>
  </si>
  <si>
    <t>74:19:1106003:3885</t>
  </si>
  <si>
    <t>74:02:0810004:1686</t>
  </si>
  <si>
    <t>74:19:0403001:2</t>
  </si>
  <si>
    <t>74:07:1601001:1200</t>
  </si>
  <si>
    <t>74:06:1002097:574</t>
  </si>
  <si>
    <t>74:31:0105015:422</t>
  </si>
  <si>
    <t>74:12:1205004:2658</t>
  </si>
  <si>
    <t>74:25:0303702:25</t>
  </si>
  <si>
    <t>74:25:0300111:93</t>
  </si>
  <si>
    <t>74:21:0502001:444</t>
  </si>
  <si>
    <t>74:19:1106002:5187</t>
  </si>
  <si>
    <t>74:12:1205002:1131</t>
  </si>
  <si>
    <t>74:13:0320002:324</t>
  </si>
  <si>
    <t>74:07:5200002:219</t>
  </si>
  <si>
    <t>74:34:0110001:95</t>
  </si>
  <si>
    <t>74:19:0802003:3057</t>
  </si>
  <si>
    <t>74:19:0801001:407</t>
  </si>
  <si>
    <t>74:19:1701002:388</t>
  </si>
  <si>
    <t>74:07:2400001:1035</t>
  </si>
  <si>
    <t>74:12:131000:430</t>
  </si>
  <si>
    <t>74:19:0709017:7</t>
  </si>
  <si>
    <t>74:02:0201046:32</t>
  </si>
  <si>
    <t>74:18:0805021:1554</t>
  </si>
  <si>
    <t>74:19:1404001:1210</t>
  </si>
  <si>
    <t>74:19:0801001:1024</t>
  </si>
  <si>
    <t>74:19:2105038:29</t>
  </si>
  <si>
    <t>74:19:0801002:3477</t>
  </si>
  <si>
    <t>74:14:0501002:1098</t>
  </si>
  <si>
    <t>74:39:0305030:6</t>
  </si>
  <si>
    <t>74:02:0511002:12476</t>
  </si>
  <si>
    <t>74:03:1014011:58</t>
  </si>
  <si>
    <t>74:07:2700001:295</t>
  </si>
  <si>
    <t>74:19:2102001:312</t>
  </si>
  <si>
    <t>74:12:1102001:171</t>
  </si>
  <si>
    <t>74:19:1101002:3695</t>
  </si>
  <si>
    <t>74:19:0801002:1969</t>
  </si>
  <si>
    <t>74:12:1206002:967</t>
  </si>
  <si>
    <t>74:12:1205002:4485</t>
  </si>
  <si>
    <t>74:19:0801002:1511</t>
  </si>
  <si>
    <t>74:19:0802003:3325</t>
  </si>
  <si>
    <t>74:02:0505001:134</t>
  </si>
  <si>
    <t>74:23:0201001:293</t>
  </si>
  <si>
    <t>74:19:1106008:678</t>
  </si>
  <si>
    <t>74:19:2001001:2411</t>
  </si>
  <si>
    <t>74:19:1301003:715</t>
  </si>
  <si>
    <t>74:30:0102022:186</t>
  </si>
  <si>
    <t>74:02:0810004:3065</t>
  </si>
  <si>
    <t>74:02:0801041:1</t>
  </si>
  <si>
    <t>74:02:0000000:2926</t>
  </si>
  <si>
    <t>74:30:0903012:139</t>
  </si>
  <si>
    <t>74:19:0402002:137</t>
  </si>
  <si>
    <t>74:19:1106003:3763</t>
  </si>
  <si>
    <t>74:02:0911002:39</t>
  </si>
  <si>
    <t>74:09:0910001:897</t>
  </si>
  <si>
    <t>74:02:0110002:1935</t>
  </si>
  <si>
    <t>74:19:1106002:5754</t>
  </si>
  <si>
    <t>74:19:0803002:1236</t>
  </si>
  <si>
    <t>74:36:0000000:62242</t>
  </si>
  <si>
    <t>74:02:0810004:1575</t>
  </si>
  <si>
    <t>74:02:0110002:2472</t>
  </si>
  <si>
    <t>74:19:0807001:831</t>
  </si>
  <si>
    <t>74:02:0201132:16</t>
  </si>
  <si>
    <t>74:10:0307001:98</t>
  </si>
  <si>
    <t>74:19:1301003:727</t>
  </si>
  <si>
    <t>74:19:1106002:5748</t>
  </si>
  <si>
    <t>74:19:2001001:2524</t>
  </si>
  <si>
    <t>74:12:1205002:5356</t>
  </si>
  <si>
    <t>74:34:2209002:1715</t>
  </si>
  <si>
    <t>74:19:2001001:2523</t>
  </si>
  <si>
    <t>74:02:0412001:738</t>
  </si>
  <si>
    <t>74:28:0110001:26</t>
  </si>
  <si>
    <t>74:23:1001004:791</t>
  </si>
  <si>
    <t>74:02:0511002:2245</t>
  </si>
  <si>
    <t>74:12:1205002:5615</t>
  </si>
  <si>
    <t>74:19:0807008:76</t>
  </si>
  <si>
    <t>74:19:1115015:1259</t>
  </si>
  <si>
    <t>74:12:1206002:356</t>
  </si>
  <si>
    <t>74:27:0104071:0146</t>
  </si>
  <si>
    <t>74:23:0906005:466</t>
  </si>
  <si>
    <t>74:12:1205002:5358</t>
  </si>
  <si>
    <t>74:30:0104032:1117</t>
  </si>
  <si>
    <t>74:30:0104029:929</t>
  </si>
  <si>
    <t>74:02:0504001:1636</t>
  </si>
  <si>
    <t>74:19:1101002:3694</t>
  </si>
  <si>
    <t>74:19:1106003:2001</t>
  </si>
  <si>
    <t>74:02:1213002:1030</t>
  </si>
  <si>
    <t>74:02:1208001:1150</t>
  </si>
  <si>
    <t>74:18:0716001:1503</t>
  </si>
  <si>
    <t>74:19:0803002:2385</t>
  </si>
  <si>
    <t>74:03:1033000:435</t>
  </si>
  <si>
    <t>74:34:2005051:30</t>
  </si>
  <si>
    <t>74:38:0106002:49</t>
  </si>
  <si>
    <t>74:38:0124005:3</t>
  </si>
  <si>
    <t>74:02:1204001:1108</t>
  </si>
  <si>
    <t>74:19:0601002:240</t>
  </si>
  <si>
    <t>74:02:0109001:1835</t>
  </si>
  <si>
    <t>74:02:0201094:526</t>
  </si>
  <si>
    <t>74:01:0601003:942</t>
  </si>
  <si>
    <t>74:19:1106003:156</t>
  </si>
  <si>
    <t>74:34:1002053:329</t>
  </si>
  <si>
    <t>74:23:1002001:1912</t>
  </si>
  <si>
    <t>74:19:0403001:1388</t>
  </si>
  <si>
    <t>74:23:1009001:702</t>
  </si>
  <si>
    <t>74:39:0305015:17</t>
  </si>
  <si>
    <t>74:02:0110002:1820</t>
  </si>
  <si>
    <t>74:19:0801002:1083</t>
  </si>
  <si>
    <t>74:19:0403001:106</t>
  </si>
  <si>
    <t>74:34:2213001:82</t>
  </si>
  <si>
    <t>74:25:0301517:404</t>
  </si>
  <si>
    <t>74:19:1101002:4020</t>
  </si>
  <si>
    <t>74:09:0910004:277</t>
  </si>
  <si>
    <t>74:38:0000000:5</t>
  </si>
  <si>
    <t>74:12:0909001:50</t>
  </si>
  <si>
    <t>74:19:1106002:5505</t>
  </si>
  <si>
    <t>74:25:0305304:668</t>
  </si>
  <si>
    <t>74:41:0202002:1450</t>
  </si>
  <si>
    <t>74:19:1101002:1901</t>
  </si>
  <si>
    <t>74:19:0304005:38</t>
  </si>
  <si>
    <t>74:38:0105005:52</t>
  </si>
  <si>
    <t>74:25:0305010:708</t>
  </si>
  <si>
    <t>74:12:1205002:1501</t>
  </si>
  <si>
    <t>74:19:1101002:1542</t>
  </si>
  <si>
    <t>74:38:0140001:139</t>
  </si>
  <si>
    <t>74:20:0000000:89</t>
  </si>
  <si>
    <t>74:01:1602001:762</t>
  </si>
  <si>
    <t>74:23:1004001:650</t>
  </si>
  <si>
    <t>74:26:0600003:1075</t>
  </si>
  <si>
    <t>74:27:0105002:14</t>
  </si>
  <si>
    <t>74:23:1001005:110</t>
  </si>
  <si>
    <t>74:19:2001001:1105</t>
  </si>
  <si>
    <t>74:19:0403001:1293</t>
  </si>
  <si>
    <t>74:19:1111031:49</t>
  </si>
  <si>
    <t>74:08:4701027:1373</t>
  </si>
  <si>
    <t>74:19:0802003:3324</t>
  </si>
  <si>
    <t>74:19:1101001:2327</t>
  </si>
  <si>
    <t>74:03:0000000:327</t>
  </si>
  <si>
    <t>74:24:0205143:9</t>
  </si>
  <si>
    <t>74:19:1101002:2215</t>
  </si>
  <si>
    <t>74:19:0801001:83</t>
  </si>
  <si>
    <t>74:02:0801025:128</t>
  </si>
  <si>
    <t>74:03:1033000:487</t>
  </si>
  <si>
    <t>74:19:0310014:292</t>
  </si>
  <si>
    <t>74:19:0403001:688</t>
  </si>
  <si>
    <t>74:19:0801001:2625</t>
  </si>
  <si>
    <t>74:19:1106002:5008</t>
  </si>
  <si>
    <t>74:19:0801001:662</t>
  </si>
  <si>
    <t>74:19:0303002:1712</t>
  </si>
  <si>
    <t>74:12:1307003:527</t>
  </si>
  <si>
    <t>74:19:0403001:683</t>
  </si>
  <si>
    <t>74:19:0403001:676</t>
  </si>
  <si>
    <t>74:19:1202005:2552</t>
  </si>
  <si>
    <t>74:19:0403001:674</t>
  </si>
  <si>
    <t>74:12:1102001:966</t>
  </si>
  <si>
    <t>74:10:0301002:464</t>
  </si>
  <si>
    <t>74:19:1116002:970</t>
  </si>
  <si>
    <t>74:19:0403001:673</t>
  </si>
  <si>
    <t>74:19:0403001:1788</t>
  </si>
  <si>
    <t>74:19:1106003:759</t>
  </si>
  <si>
    <t>74:23:0203008:448</t>
  </si>
  <si>
    <t>74:02:0109001:258</t>
  </si>
  <si>
    <t>74:19:0801001:207</t>
  </si>
  <si>
    <t>74:02:0810004:1678</t>
  </si>
  <si>
    <t>74:12:1506007:166</t>
  </si>
  <si>
    <t>74:19:0403001:698</t>
  </si>
  <si>
    <t>74:12:1206002:959</t>
  </si>
  <si>
    <t>74:13:0807002:50</t>
  </si>
  <si>
    <t>74:12:1205002:5024</t>
  </si>
  <si>
    <t>74:30:0104039:489</t>
  </si>
  <si>
    <t>74:19:1202003:8137</t>
  </si>
  <si>
    <t>74:23:0911015:38</t>
  </si>
  <si>
    <t>74:12:1205002:4707</t>
  </si>
  <si>
    <t>74:23:0201001:2180</t>
  </si>
  <si>
    <t>74:38:0140001:782</t>
  </si>
  <si>
    <t>74:19:1402001:325</t>
  </si>
  <si>
    <t>74:19:0403001:681</t>
  </si>
  <si>
    <t>74:23:0201001:429</t>
  </si>
  <si>
    <t>74:12:1206001:1965</t>
  </si>
  <si>
    <t>74:02:0603002:1148</t>
  </si>
  <si>
    <t>74:19:1101002:1877</t>
  </si>
  <si>
    <t>74:19:0802003:3341</t>
  </si>
  <si>
    <t>74:19:0802003:3059</t>
  </si>
  <si>
    <t>74:23:0201001:1462</t>
  </si>
  <si>
    <t>74:19:1101002:1878</t>
  </si>
  <si>
    <t>74:25:0301301:387</t>
  </si>
  <si>
    <t>74:19:1106002:5491</t>
  </si>
  <si>
    <t>74:23:0903005:179</t>
  </si>
  <si>
    <t>74:03:0816047:322</t>
  </si>
  <si>
    <t>74:19:0305002:202</t>
  </si>
  <si>
    <t>74:19:0801001:1170</t>
  </si>
  <si>
    <t>74:01:0601003:367</t>
  </si>
  <si>
    <t>74:12:1206001:1963</t>
  </si>
  <si>
    <t>74:19:1106002:5760</t>
  </si>
  <si>
    <t>74:23:0201001:1461</t>
  </si>
  <si>
    <t>74:02:0110002:1947</t>
  </si>
  <si>
    <t>74:19:0801001:484</t>
  </si>
  <si>
    <t>74:03:1004009:1835</t>
  </si>
  <si>
    <t>74:19:0801002:2345</t>
  </si>
  <si>
    <t>74:19:0801001:875</t>
  </si>
  <si>
    <t>74:19:0801002:1195</t>
  </si>
  <si>
    <t>74:23:1010002:427</t>
  </si>
  <si>
    <t>74:19:0310016:31</t>
  </si>
  <si>
    <t>74:03:1011070:14</t>
  </si>
  <si>
    <t>74:12:1102001:460</t>
  </si>
  <si>
    <t>74:09:0606002:371</t>
  </si>
  <si>
    <t>74:37:0410001:1018</t>
  </si>
  <si>
    <t>74:23:0911020:462</t>
  </si>
  <si>
    <t>74:23:0911020:463</t>
  </si>
  <si>
    <t>74:19:0501001:1371</t>
  </si>
  <si>
    <t>74:34:2404001:1102</t>
  </si>
  <si>
    <t>74:03:1033000:606</t>
  </si>
  <si>
    <t>74:38:0124005:431</t>
  </si>
  <si>
    <t>74:01:0201002:606</t>
  </si>
  <si>
    <t>74:07:0000000:4423</t>
  </si>
  <si>
    <t>74:19:1106008:1220</t>
  </si>
  <si>
    <t>74:19:0802003:3490</t>
  </si>
  <si>
    <t>74:19:1106002:5348</t>
  </si>
  <si>
    <t>74:19:1203001:1152</t>
  </si>
  <si>
    <t>74:09:0605017:23</t>
  </si>
  <si>
    <t>74:19:0801001:940</t>
  </si>
  <si>
    <t>74:03:1004009:809</t>
  </si>
  <si>
    <t>74:07:0000000:4422</t>
  </si>
  <si>
    <t>74:19:0000000:15005</t>
  </si>
  <si>
    <t>74:09:0404030:904</t>
  </si>
  <si>
    <t>74:11:1103005:345</t>
  </si>
  <si>
    <t>74:25:0305704:997</t>
  </si>
  <si>
    <t>74:12:0911003:60</t>
  </si>
  <si>
    <t>74:12:1205002:5284</t>
  </si>
  <si>
    <t>74:06:0503001:584</t>
  </si>
  <si>
    <t>74:12:1107069:15</t>
  </si>
  <si>
    <t>74:07:1605001:47</t>
  </si>
  <si>
    <t>74:30:0804003:490</t>
  </si>
  <si>
    <t>74:12:1205002:3733</t>
  </si>
  <si>
    <t>74:19:0801002:611</t>
  </si>
  <si>
    <t>74:19:2102001:6</t>
  </si>
  <si>
    <t>74:12:1104007:1478</t>
  </si>
  <si>
    <t>74:19:0801001:1812</t>
  </si>
  <si>
    <t>74:02:0512001:2221</t>
  </si>
  <si>
    <t>74:19:1101002:1962</t>
  </si>
  <si>
    <t>74:21:0501002:632</t>
  </si>
  <si>
    <t>74:19:0701005:304</t>
  </si>
  <si>
    <t>74:19:0801001:1574</t>
  </si>
  <si>
    <t>74:20:2501001:929</t>
  </si>
  <si>
    <t>74:19:1101002:540</t>
  </si>
  <si>
    <t>74:23:1001005:292</t>
  </si>
  <si>
    <t>74:19:0000000:17391</t>
  </si>
  <si>
    <t>74:19:0702004:45</t>
  </si>
  <si>
    <t>74:19:1801002:1012</t>
  </si>
  <si>
    <t>74:27:0105036:136</t>
  </si>
  <si>
    <t>74:19:0403001:72</t>
  </si>
  <si>
    <t>74:34:1800062:28</t>
  </si>
  <si>
    <t>74:19:1101002:2203</t>
  </si>
  <si>
    <t>74:19:0801001:85</t>
  </si>
  <si>
    <t>74:19:0403001:98</t>
  </si>
  <si>
    <t>74:12:0902005:84</t>
  </si>
  <si>
    <t>74:19:0702003:44</t>
  </si>
  <si>
    <t>74:12:0902005:77</t>
  </si>
  <si>
    <t>74:19:0707003:339</t>
  </si>
  <si>
    <t>74:19:0403001:1787</t>
  </si>
  <si>
    <t>74:12:0902005:75</t>
  </si>
  <si>
    <t>74:12:1205002:3462</t>
  </si>
  <si>
    <t>74:19:1404001:1243</t>
  </si>
  <si>
    <t>74:19:1101002:1653</t>
  </si>
  <si>
    <t>74:02:0511002:2124</t>
  </si>
  <si>
    <t>74:27:0103010:510</t>
  </si>
  <si>
    <t>74:12:0902005:236</t>
  </si>
  <si>
    <t>74:12:0902005:226</t>
  </si>
  <si>
    <t>74:12:0902005:93</t>
  </si>
  <si>
    <t>74:12:0902005:227</t>
  </si>
  <si>
    <t>74:19:0707003:338</t>
  </si>
  <si>
    <t>74:19:1106003:556</t>
  </si>
  <si>
    <t>74:12:0902005:97</t>
  </si>
  <si>
    <t>74:19:0701001:1504</t>
  </si>
  <si>
    <t>74:12:0902005:211</t>
  </si>
  <si>
    <t>74:12:0902005:83</t>
  </si>
  <si>
    <t>74:12:0902005:92</t>
  </si>
  <si>
    <t>74:34:0109001:203</t>
  </si>
  <si>
    <t>74:12:0902005:85</t>
  </si>
  <si>
    <t>74:19:1106002:3860</t>
  </si>
  <si>
    <t>74:12:0902005:76</t>
  </si>
  <si>
    <t>74:19:1403002:217</t>
  </si>
  <si>
    <t>74:19:1101001:2873</t>
  </si>
  <si>
    <t>74:19:1106008:1368</t>
  </si>
  <si>
    <t>74:12:0902006:926</t>
  </si>
  <si>
    <t>74:12:1408006:3771</t>
  </si>
  <si>
    <t>74:19:0801001:2626</t>
  </si>
  <si>
    <t>74:12:1205002:5051</t>
  </si>
  <si>
    <t>74:02:1002001:1742</t>
  </si>
  <si>
    <t>74:19:1501010:216</t>
  </si>
  <si>
    <t>74:12:0911001:378</t>
  </si>
  <si>
    <t>74:35:1400037:444</t>
  </si>
  <si>
    <t>74:19:1106002:5486</t>
  </si>
  <si>
    <t>74:12:1408006:571</t>
  </si>
  <si>
    <t>74:19:1111041:99</t>
  </si>
  <si>
    <t>74:09:0605017:673</t>
  </si>
  <si>
    <t>74:02:0810004:1637</t>
  </si>
  <si>
    <t>74:23:1009002:220</t>
  </si>
  <si>
    <t>74:38:0140001:284</t>
  </si>
  <si>
    <t>74:19:1106002:5765</t>
  </si>
  <si>
    <t>74:15:0704011:833</t>
  </si>
  <si>
    <t>74:27:0105036:311</t>
  </si>
  <si>
    <t>74:02:1212002:1017</t>
  </si>
  <si>
    <t>74:12:1209022:610</t>
  </si>
  <si>
    <t>74:19:0801002:3389</t>
  </si>
  <si>
    <t>74:31:0110019:734</t>
  </si>
  <si>
    <t>74:19:2105039:359</t>
  </si>
  <si>
    <t>74:12:0911003:2321</t>
  </si>
  <si>
    <t>74:12:1205004:2618</t>
  </si>
  <si>
    <t>74:19:1507006:105</t>
  </si>
  <si>
    <t>74:12:1207002:599</t>
  </si>
  <si>
    <t>74:19:0603004:818</t>
  </si>
  <si>
    <t>74:27:0201008:12</t>
  </si>
  <si>
    <t>74:02:0705008:1024</t>
  </si>
  <si>
    <t>74:22:0310001:676</t>
  </si>
  <si>
    <t>74:02:0315007:413</t>
  </si>
  <si>
    <t>74:19:0103007:118</t>
  </si>
  <si>
    <t>74:23:1001004:26</t>
  </si>
  <si>
    <t>74:06:1303004:218</t>
  </si>
  <si>
    <t>74:03:0816047:5</t>
  </si>
  <si>
    <t>74:34:1407209:378</t>
  </si>
  <si>
    <t>74:07:4500004:273</t>
  </si>
  <si>
    <t>74:19:0806004:166</t>
  </si>
  <si>
    <t>74:27:0104028:11</t>
  </si>
  <si>
    <t>74:19:0807004:372</t>
  </si>
  <si>
    <t>74:19:1106008:2075</t>
  </si>
  <si>
    <t>74:19:1106008:2074</t>
  </si>
  <si>
    <t>74:03:1033000:190</t>
  </si>
  <si>
    <t>74:34:1002071:567</t>
  </si>
  <si>
    <t>74:13:0807038:20</t>
  </si>
  <si>
    <t>74:19:0706024:51</t>
  </si>
  <si>
    <t>74:19:0701003:1099</t>
  </si>
  <si>
    <t>74:19:1107001:1844</t>
  </si>
  <si>
    <t>74:01:0602099:118</t>
  </si>
  <si>
    <t>74:18:0804152:1793</t>
  </si>
  <si>
    <t>74:02:0511002:11470</t>
  </si>
  <si>
    <t>74:19:1101002:1426</t>
  </si>
  <si>
    <t>74:12:0000000:5181</t>
  </si>
  <si>
    <t>74:19:1107001:1843</t>
  </si>
  <si>
    <t>74:13:0111001:1</t>
  </si>
  <si>
    <t>74:19:1301004:1986</t>
  </si>
  <si>
    <t>74:19:1101002:1980</t>
  </si>
  <si>
    <t>74:19:0802003:2150</t>
  </si>
  <si>
    <t>74:25:040000:1102:0</t>
  </si>
  <si>
    <t>74:30:0908012:329</t>
  </si>
  <si>
    <t>74:03:0202006:032</t>
  </si>
  <si>
    <t>74:02:1207001:1172</t>
  </si>
  <si>
    <t>74:34:1407209:377</t>
  </si>
  <si>
    <t>74:12:1408006:4529</t>
  </si>
  <si>
    <t>74:38:0140001:353</t>
  </si>
  <si>
    <t>74:18:0804152:1791</t>
  </si>
  <si>
    <t>74:19:1106003:993</t>
  </si>
  <si>
    <t>74:19:1101002:1847</t>
  </si>
  <si>
    <t>74:02:0110002:1922</t>
  </si>
  <si>
    <t>74:18:0804084:1872</t>
  </si>
  <si>
    <t>74:12:1205004:2513</t>
  </si>
  <si>
    <t>74:19:1101001:2752</t>
  </si>
  <si>
    <t>74:28:0121008:2</t>
  </si>
  <si>
    <t>74:19:1116002:890</t>
  </si>
  <si>
    <t>74:19:0303002:1718</t>
  </si>
  <si>
    <t>74:13:0910002:16</t>
  </si>
  <si>
    <t>74:19:1606004:</t>
  </si>
  <si>
    <t>74:12:0907001:153</t>
  </si>
  <si>
    <t>74:09:1101034:696</t>
  </si>
  <si>
    <t>74:19:0802003:3340</t>
  </si>
  <si>
    <t>74:34:1900015:12</t>
  </si>
  <si>
    <t>74:14:0106002:482</t>
  </si>
  <si>
    <t>74:19:0601001:704</t>
  </si>
  <si>
    <t>74:19:0802003:3001</t>
  </si>
  <si>
    <t>74:19:1404001:288</t>
  </si>
  <si>
    <t>74:02:0811001:1494</t>
  </si>
  <si>
    <t>74:27:0104030:391</t>
  </si>
  <si>
    <t>74:18:0719001:1212</t>
  </si>
  <si>
    <t>74:19:1106002:5483</t>
  </si>
  <si>
    <t>74:23:0201001:2360</t>
  </si>
  <si>
    <t>74:19:0801001:446</t>
  </si>
  <si>
    <t>74:02:1201001:103</t>
  </si>
  <si>
    <t>74:12:1209022:637</t>
  </si>
  <si>
    <t>74:13:0703005:140</t>
  </si>
  <si>
    <t>74:12:0911003:2287</t>
  </si>
  <si>
    <t>74:19:2007012:142</t>
  </si>
  <si>
    <t>74:10:0307001:688</t>
  </si>
  <si>
    <t>74:19:0701005:440</t>
  </si>
  <si>
    <t>74:19:1505014:66</t>
  </si>
  <si>
    <t>74:09:1106056:369</t>
  </si>
  <si>
    <t>74:18:0000000:287</t>
  </si>
  <si>
    <t>74:19:1106008:1885</t>
  </si>
  <si>
    <t>74:03:1402001:1653</t>
  </si>
  <si>
    <t>74:07:3400002:588</t>
  </si>
  <si>
    <t>74:12:1104001:541</t>
  </si>
  <si>
    <t>74:23:0909026:382</t>
  </si>
  <si>
    <t>74:19:0901001:227</t>
  </si>
  <si>
    <t>74:19:0802003:1968</t>
  </si>
  <si>
    <t>74:19:0801002:3271</t>
  </si>
  <si>
    <t>74:23:0203012:55</t>
  </si>
  <si>
    <t>74:19:1106008:1321</t>
  </si>
  <si>
    <t>74:13:0707001:341</t>
  </si>
  <si>
    <t>74:02:0511002:12501</t>
  </si>
  <si>
    <t>74:34:2209002:1794</t>
  </si>
  <si>
    <t>74:30:0905001:909</t>
  </si>
  <si>
    <t>74:19:2101002:315</t>
  </si>
  <si>
    <t>74:12:1209034:318</t>
  </si>
  <si>
    <t>74:27:0606002:4</t>
  </si>
  <si>
    <t>74:12:1209001:177</t>
  </si>
  <si>
    <t>74:01:1303001:548</t>
  </si>
  <si>
    <t>74:12:1209001:176</t>
  </si>
  <si>
    <t>74:19:1101002:3877</t>
  </si>
  <si>
    <t>74:19:1101001:2206</t>
  </si>
  <si>
    <t>74:02:0109001:1343</t>
  </si>
  <si>
    <t>74:19:1106002:5770</t>
  </si>
  <si>
    <t>74:19:1101002:3521</t>
  </si>
  <si>
    <t>74:25:0301301:433</t>
  </si>
  <si>
    <t>74:30:0902001:105</t>
  </si>
  <si>
    <t>74:12:1205002:4850</t>
  </si>
  <si>
    <t>74:10:0307001:700</t>
  </si>
  <si>
    <t>74:03:0807001:1028</t>
  </si>
  <si>
    <t>74:23:1002001:737</t>
  </si>
  <si>
    <t>74:12:1104007:947</t>
  </si>
  <si>
    <t>74:12:0911001:896</t>
  </si>
  <si>
    <t>74:18:0000000:169</t>
  </si>
  <si>
    <t>74:19:0302001:318</t>
  </si>
  <si>
    <t>74:12:1305002:288</t>
  </si>
  <si>
    <t>74:18:0806024:1400</t>
  </si>
  <si>
    <t>74:12:1205001:1107</t>
  </si>
  <si>
    <t>74:19:2102001:252</t>
  </si>
  <si>
    <t>74:25:0304626:47</t>
  </si>
  <si>
    <t>74:19:0601001:339</t>
  </si>
  <si>
    <t>74:25:0302115:64</t>
  </si>
  <si>
    <t>74:19:1501002:1137</t>
  </si>
  <si>
    <t>74:18:0805074:1431</t>
  </si>
  <si>
    <t>74:19:0000000:18651</t>
  </si>
  <si>
    <t>74:39:0304003:4</t>
  </si>
  <si>
    <t>74:19:1508003:74</t>
  </si>
  <si>
    <t>74:34:2207001:31</t>
  </si>
  <si>
    <t>74:12:1206002:1019</t>
  </si>
  <si>
    <t>74:05:0000000:2483</t>
  </si>
  <si>
    <t>74:28:0206002:7</t>
  </si>
  <si>
    <t>74:12:1206001:2411</t>
  </si>
  <si>
    <t>74:12:1307003:493</t>
  </si>
  <si>
    <t>74:02:0109001:1342</t>
  </si>
  <si>
    <t>74:12:1104007:760</t>
  </si>
  <si>
    <t>74:03:0714048:33</t>
  </si>
  <si>
    <t>74:19:0801001:1762</t>
  </si>
  <si>
    <t>74:19:0307005:54</t>
  </si>
  <si>
    <t>74:02:0000000:1017</t>
  </si>
  <si>
    <t>74:19:1101002:4053</t>
  </si>
  <si>
    <t>74:19:0801001:366</t>
  </si>
  <si>
    <t>74:19:1702026:383</t>
  </si>
  <si>
    <t>74:12:1205002:5110</t>
  </si>
  <si>
    <t>75:25:0302115:803</t>
  </si>
  <si>
    <t>74:19:0303002:1027</t>
  </si>
  <si>
    <t>74:19:0702003:49</t>
  </si>
  <si>
    <t>74:09:1109001:32</t>
  </si>
  <si>
    <t>74:12:1102001:667</t>
  </si>
  <si>
    <t>74:02:0201028:9</t>
  </si>
  <si>
    <t>74:19:1106002:5787</t>
  </si>
  <si>
    <t>74:02:0814001:1593</t>
  </si>
  <si>
    <t>74:25:0305701:284</t>
  </si>
  <si>
    <t>74:18:0000000:5848</t>
  </si>
  <si>
    <t>74:39:0306008:36</t>
  </si>
  <si>
    <t>74:19:0801002:2740</t>
  </si>
  <si>
    <t>74:23:0201001:566</t>
  </si>
  <si>
    <t>74:19:1106003:3909</t>
  </si>
  <si>
    <t>74:19:0702003:83</t>
  </si>
  <si>
    <t>74:12:0911003:2314</t>
  </si>
  <si>
    <t>74:18:1002015:12</t>
  </si>
  <si>
    <t>74:19:0311004:545</t>
  </si>
  <si>
    <t>74:19:1101002:2327</t>
  </si>
  <si>
    <t>74:19:0802003:3347</t>
  </si>
  <si>
    <t>74:32:0402033:8</t>
  </si>
  <si>
    <t>74:19:0000000:2348</t>
  </si>
  <si>
    <t>74:12:0000000:954</t>
  </si>
  <si>
    <t>74:19:0310047:538</t>
  </si>
  <si>
    <t>74:19:1106003:3910</t>
  </si>
  <si>
    <t>74:19:0310050:56</t>
  </si>
  <si>
    <t>74:19:1106002:5768</t>
  </si>
  <si>
    <t>74:19:2005004:777</t>
  </si>
  <si>
    <t>74:19:1403002:1109</t>
  </si>
  <si>
    <t>74:12:1205002:4492</t>
  </si>
  <si>
    <t>74:30:0901030:482</t>
  </si>
  <si>
    <t>74:33:0316002:3477</t>
  </si>
  <si>
    <t>74:13:0807001:478</t>
  </si>
  <si>
    <t>74:19:1702006:10</t>
  </si>
  <si>
    <t>74:18:0804111:1582</t>
  </si>
  <si>
    <t>74:12:1205002:4922</t>
  </si>
  <si>
    <t>74:12:1205002:4866</t>
  </si>
  <si>
    <t>74:19:1507003:365</t>
  </si>
  <si>
    <t>74:19:0801001:1109</t>
  </si>
  <si>
    <t>74:19:1106002:5766</t>
  </si>
  <si>
    <t>74:17:1004103:74</t>
  </si>
  <si>
    <t>74:02:0317003:1052</t>
  </si>
  <si>
    <t>74:19:0801002:1881</t>
  </si>
  <si>
    <t>74:02:0412001:331</t>
  </si>
  <si>
    <t>74:19:1101001:2410</t>
  </si>
  <si>
    <t>74:19:0802002:2316</t>
  </si>
  <si>
    <t>74:02:0201009:202</t>
  </si>
  <si>
    <t>74:33:0316002:4858</t>
  </si>
  <si>
    <t>74:19:1202008:783</t>
  </si>
  <si>
    <t>74:18:1008003:5</t>
  </si>
  <si>
    <t>74:15:0704021:477</t>
  </si>
  <si>
    <t>74:19:0708004:46</t>
  </si>
  <si>
    <t>74:25:0300103:56</t>
  </si>
  <si>
    <t>74:19:2001001:2356</t>
  </si>
  <si>
    <t>74:15:0306006:570</t>
  </si>
  <si>
    <t>74:12:1205002:5735</t>
  </si>
  <si>
    <t>74:32:0403041:37</t>
  </si>
  <si>
    <t>74:09:0909002:844</t>
  </si>
  <si>
    <t>74:36:0612018:283</t>
  </si>
  <si>
    <t>74:19:1106002:5759</t>
  </si>
  <si>
    <t>74:19:2001002:786</t>
  </si>
  <si>
    <t>74:19:0801002:475</t>
  </si>
  <si>
    <t>74:19:1106002:5791</t>
  </si>
  <si>
    <t>74:19:0602002:753</t>
  </si>
  <si>
    <t>74:19:1206007:68</t>
  </si>
  <si>
    <t>74:18:0103004:1476</t>
  </si>
  <si>
    <t>74:23:0911020:397</t>
  </si>
  <si>
    <t>74:03:0807001:89</t>
  </si>
  <si>
    <t>74:19:0807003:24</t>
  </si>
  <si>
    <t>74:02:0111003:2285</t>
  </si>
  <si>
    <t>74:01:0203001:715</t>
  </si>
  <si>
    <t>74:27:0104109:54</t>
  </si>
  <si>
    <t>74:02:0906002:1382</t>
  </si>
  <si>
    <t>74:08:4702031:0066</t>
  </si>
  <si>
    <t>74:02:0101001:2037</t>
  </si>
  <si>
    <t>74:12:0902006:201</t>
  </si>
  <si>
    <t>74:23:1014001:106</t>
  </si>
  <si>
    <t>74:32:0404029:1</t>
  </si>
  <si>
    <t>74:02:1212002:2401</t>
  </si>
  <si>
    <t>74:34:1002048:376</t>
  </si>
  <si>
    <t>74:23:0203003:654</t>
  </si>
  <si>
    <t>74:18:0715002:11</t>
  </si>
  <si>
    <t>74:25:0400103:597</t>
  </si>
  <si>
    <t>74:02:1209001:1397</t>
  </si>
  <si>
    <t>74:19:1106002:5366</t>
  </si>
  <si>
    <t>74:34:1303022:49</t>
  </si>
  <si>
    <t>74:34:2404001:97</t>
  </si>
  <si>
    <t>74:02:0201128:1374</t>
  </si>
  <si>
    <t>74:19:1115014:1361</t>
  </si>
  <si>
    <t>74:09:1104044:38</t>
  </si>
  <si>
    <t>74:19:0803004:740</t>
  </si>
  <si>
    <t>74:19:0000000:1235</t>
  </si>
  <si>
    <t>74:19:1107001:1294</t>
  </si>
  <si>
    <t>74:19:0403001:216</t>
  </si>
  <si>
    <t>74:19:0801002:149</t>
  </si>
  <si>
    <t>74:23:1009004:169</t>
  </si>
  <si>
    <t>74:19:0801002:1501</t>
  </si>
  <si>
    <t>74:19:0709005:16</t>
  </si>
  <si>
    <t>74:19:1106002:5769</t>
  </si>
  <si>
    <t>74:19:0801002:405</t>
  </si>
  <si>
    <t>74:02:1201004:10</t>
  </si>
  <si>
    <t>74:19:0801001:660</t>
  </si>
  <si>
    <t>74:32:0000000:6712</t>
  </si>
  <si>
    <t>74:12:1104007:1530</t>
  </si>
  <si>
    <t>74:19:0105003:197</t>
  </si>
  <si>
    <t>74:12:1205001:1184</t>
  </si>
  <si>
    <t>74:18:0804141:1426</t>
  </si>
  <si>
    <t>74:12:1205001:1205</t>
  </si>
  <si>
    <t>74:19:1115007:164</t>
  </si>
  <si>
    <t>74:19:0603004:936</t>
  </si>
  <si>
    <t>74:12:1205002:5287</t>
  </si>
  <si>
    <t>74:14:0306001:5</t>
  </si>
  <si>
    <t>74:12:1407003:489</t>
  </si>
  <si>
    <t>74:18:0403072:1133</t>
  </si>
  <si>
    <t>74:19:1507006:90</t>
  </si>
  <si>
    <t>74:12:1205002:5283</t>
  </si>
  <si>
    <t>74:12:1102001:972</t>
  </si>
  <si>
    <t>74:19:1101001:860</t>
  </si>
  <si>
    <t>74:19:1101002:1279</t>
  </si>
  <si>
    <t>74:07:3700002:442</t>
  </si>
  <si>
    <t>74:19:0603004:937</t>
  </si>
  <si>
    <t>74:23:1009003:218</t>
  </si>
  <si>
    <t>74:19:0802003:3536</t>
  </si>
  <si>
    <t>74:19:0000000:6987</t>
  </si>
  <si>
    <t>74:03:0808043:24</t>
  </si>
  <si>
    <t>74:34:2205001:36</t>
  </si>
  <si>
    <t>74:09:0910001:1324</t>
  </si>
  <si>
    <t>74:12:1107041:351</t>
  </si>
  <si>
    <t>74:02:0412001:739</t>
  </si>
  <si>
    <t>74:12:1102001:678</t>
  </si>
  <si>
    <t>74:03:1402001:1681</t>
  </si>
  <si>
    <t>74:19:0501002:89</t>
  </si>
  <si>
    <t>74:12:1106005:337</t>
  </si>
  <si>
    <t>74:19:1111001:747</t>
  </si>
  <si>
    <t>74:36:0604044:119</t>
  </si>
  <si>
    <t>74:19:1115015:1285</t>
  </si>
  <si>
    <t>74:12:1102001:1529</t>
  </si>
  <si>
    <t>74:19:1106002:5740</t>
  </si>
  <si>
    <t>74:23:0907006:250</t>
  </si>
  <si>
    <t>74:19:1901001:27</t>
  </si>
  <si>
    <t>74:30:0901017:130</t>
  </si>
  <si>
    <t>74:19:2007006:30</t>
  </si>
  <si>
    <t>74:19:1109003:47</t>
  </si>
  <si>
    <t>74:19:0309002:377</t>
  </si>
  <si>
    <t>74:30:0908012:1245</t>
  </si>
  <si>
    <t>74:06:0103061:350</t>
  </si>
  <si>
    <t>74:19:1102001:338</t>
  </si>
  <si>
    <t>74:34:1002038:25</t>
  </si>
  <si>
    <t>74:03:1033000:158</t>
  </si>
  <si>
    <t>74:19:0801002:2881</t>
  </si>
  <si>
    <t>74:24:1001003:91</t>
  </si>
  <si>
    <t>74:02:0803005:2719</t>
  </si>
  <si>
    <t>74:19:0603004:778</t>
  </si>
  <si>
    <t>74:18:0000000:7896</t>
  </si>
  <si>
    <t>74:32:0403035:50</t>
  </si>
  <si>
    <t>74:19:1111036:36</t>
  </si>
  <si>
    <t>74:32:0402094:19</t>
  </si>
  <si>
    <t>74:19:1402001:263</t>
  </si>
  <si>
    <t>74:19:0801002:380</t>
  </si>
  <si>
    <t>74:19:0801002:378</t>
  </si>
  <si>
    <t>74:19:0603004:928</t>
  </si>
  <si>
    <t>74:29:0506002:6</t>
  </si>
  <si>
    <t>74:19:0310047:547</t>
  </si>
  <si>
    <t>74:02:1102001:155</t>
  </si>
  <si>
    <t>74:36:0702005:494</t>
  </si>
  <si>
    <t>74:19:0801001:953</t>
  </si>
  <si>
    <t>74:19:0304003:298</t>
  </si>
  <si>
    <t>74:03:0807001:0029</t>
  </si>
  <si>
    <t>74:19:1101002:3647</t>
  </si>
  <si>
    <t>74:19:0802003:3495</t>
  </si>
  <si>
    <t>74:03:0807001:424</t>
  </si>
  <si>
    <t>74:03:0807001:85</t>
  </si>
  <si>
    <t>74:03:0807001:553</t>
  </si>
  <si>
    <t>74:19:1101002:343</t>
  </si>
  <si>
    <t>74:02:0811001:1515</t>
  </si>
  <si>
    <t>74:19:1301003:285</t>
  </si>
  <si>
    <t>74:38:0116008:25</t>
  </si>
  <si>
    <t>74:19:0801002:1874</t>
  </si>
  <si>
    <t>74:12:1205002:4912</t>
  </si>
  <si>
    <t>74:12:1205004:1471</t>
  </si>
  <si>
    <t>74:02:1202001:34</t>
  </si>
  <si>
    <t>74:32:0402052:360</t>
  </si>
  <si>
    <t>74:19:0804006:334</t>
  </si>
  <si>
    <t>74:19:0806019:48</t>
  </si>
  <si>
    <t>74:26:1102001:107</t>
  </si>
  <si>
    <t>74:19:1106002:2679</t>
  </si>
  <si>
    <t>74:34:0308002:502</t>
  </si>
  <si>
    <t>74:19:1507099:10</t>
  </si>
  <si>
    <t>74:12:1205004:1280</t>
  </si>
  <si>
    <t>74:19:1115014:592</t>
  </si>
  <si>
    <t>74:36:0604005:44</t>
  </si>
  <si>
    <t>74:03:1033000:480</t>
  </si>
  <si>
    <t>74:19:0303002:1713</t>
  </si>
  <si>
    <t>74:36:0602005:238</t>
  </si>
  <si>
    <t>74:19:0103006:80</t>
  </si>
  <si>
    <t>74:19:2001002:914</t>
  </si>
  <si>
    <t>74:23:1002001:640</t>
  </si>
  <si>
    <t>74:34:0309007:1359</t>
  </si>
  <si>
    <t>74:02:0811001:1514</t>
  </si>
  <si>
    <t>74:19:0709003:342</t>
  </si>
  <si>
    <t>74:19:0403001:129</t>
  </si>
  <si>
    <t>74:09:1102020:483</t>
  </si>
  <si>
    <t>74:19:1501005:873</t>
  </si>
  <si>
    <t>74:19:1107001:5293</t>
  </si>
  <si>
    <t>74:19:0802003:3338</t>
  </si>
  <si>
    <t>74:19:1115016:702</t>
  </si>
  <si>
    <t>74:19:0601001:265</t>
  </si>
  <si>
    <t>74:19:0305003:100</t>
  </si>
  <si>
    <t>74:03:0807009:18</t>
  </si>
  <si>
    <t>74:19:1107001:2570</t>
  </si>
  <si>
    <t>74:19:1106002:4149</t>
  </si>
  <si>
    <t>74:19:0603004:688</t>
  </si>
  <si>
    <t>74:13:0000000:4427</t>
  </si>
  <si>
    <t>74:02:0404001:1524</t>
  </si>
  <si>
    <t>74:11:1104001:579</t>
  </si>
  <si>
    <t>74:19:0403001:244</t>
  </si>
  <si>
    <t>74:19:0403001:243</t>
  </si>
  <si>
    <t>74:02:0109001:353</t>
  </si>
  <si>
    <t>74:19:1106003:3495</t>
  </si>
  <si>
    <t>74:02:0601006:1032</t>
  </si>
  <si>
    <t>74:10:0301003:422</t>
  </si>
  <si>
    <t>74:12:1205002:4509</t>
  </si>
  <si>
    <t>74:19:1106002:4158</t>
  </si>
  <si>
    <t>74:18:1103005:1468</t>
  </si>
  <si>
    <t>74:09:0910004:380</t>
  </si>
  <si>
    <t>74:19:1801003:315</t>
  </si>
  <si>
    <t>74:01:0202001:498</t>
  </si>
  <si>
    <t>74:27:0107007:494</t>
  </si>
  <si>
    <t>74:12:0910008:142</t>
  </si>
  <si>
    <t>74:02:0902001:78</t>
  </si>
  <si>
    <t>74:12:1205002:4860</t>
  </si>
  <si>
    <t>74:19:1301003:305</t>
  </si>
  <si>
    <t>74:19:1101001:2411</t>
  </si>
  <si>
    <t>74:19:1202005:1093</t>
  </si>
  <si>
    <t>74:02:1212002:2963</t>
  </si>
  <si>
    <t>74:02:0412001:313</t>
  </si>
  <si>
    <t>74:19:1116002:941</t>
  </si>
  <si>
    <t>74:25:0301301:481</t>
  </si>
  <si>
    <t>74:27:0104083:417</t>
  </si>
  <si>
    <t>74:25:0301301:492</t>
  </si>
  <si>
    <t>74:19:1101002:1191</t>
  </si>
  <si>
    <t>74:02:0111003:2334</t>
  </si>
  <si>
    <t>74:19:0403001:1159</t>
  </si>
  <si>
    <t>74:19:0601002:3932</t>
  </si>
  <si>
    <t>74:27:0610001:45</t>
  </si>
  <si>
    <t>74:02:0111003:3524</t>
  </si>
  <si>
    <t>74:25:0305501:27</t>
  </si>
  <si>
    <t>74:19:0603004:140</t>
  </si>
  <si>
    <t>74:19:1106002:5390</t>
  </si>
  <si>
    <t>74:19:1106008:1315</t>
  </si>
  <si>
    <t>74:26:1102005:1085</t>
  </si>
  <si>
    <t>74:31:0105012:241</t>
  </si>
  <si>
    <t>74:01:0408002:1137</t>
  </si>
  <si>
    <t>74:19:1106008:2135</t>
  </si>
  <si>
    <t>74:19:1111048:547</t>
  </si>
  <si>
    <t>74:19:2007039:80</t>
  </si>
  <si>
    <t>74:12:1205001:690</t>
  </si>
  <si>
    <t>74:19:1202008:589</t>
  </si>
  <si>
    <t>74:02:0109002:1404</t>
  </si>
  <si>
    <t>74:12:1104007:187</t>
  </si>
  <si>
    <t>74:19:1505001:164</t>
  </si>
  <si>
    <t>74:12:1305001:272</t>
  </si>
  <si>
    <t>74:34:2100035:417</t>
  </si>
  <si>
    <t>74:21:1001004:29</t>
  </si>
  <si>
    <t>74:02:0402001:1442</t>
  </si>
  <si>
    <t>74:19:1116001:941</t>
  </si>
  <si>
    <t>74:18:0804152:1827</t>
  </si>
  <si>
    <t>74:02:0511002:11348</t>
  </si>
  <si>
    <t>74:23:1002001:376</t>
  </si>
  <si>
    <t>74:19:0802003:3339</t>
  </si>
  <si>
    <t>74:19:1403002:1086</t>
  </si>
  <si>
    <t>74:31:0111028:0011</t>
  </si>
  <si>
    <t>74:19:1107001:4998</t>
  </si>
  <si>
    <t>74:19:0403001:750</t>
  </si>
  <si>
    <t>74:09:0106002:672</t>
  </si>
  <si>
    <t>74:32:0000000:228</t>
  </si>
  <si>
    <t>74:16:1308007:128</t>
  </si>
  <si>
    <t>74:19:1106002:5774</t>
  </si>
  <si>
    <t>74:19:1301004:2850</t>
  </si>
  <si>
    <t>74:12:1205002:4191</t>
  </si>
  <si>
    <t>74:02:0109001:1253</t>
  </si>
  <si>
    <t>74:19:1106002:5054</t>
  </si>
  <si>
    <t>74:12:1305001:344</t>
  </si>
  <si>
    <t>74:19:2101002:325</t>
  </si>
  <si>
    <t>74:19:0706026:47</t>
  </si>
  <si>
    <t>74:19:0303002:1006</t>
  </si>
  <si>
    <t>74:19:0702005:82</t>
  </si>
  <si>
    <t>74:19:0202003:410</t>
  </si>
  <si>
    <t>74:19:1106002:5935</t>
  </si>
  <si>
    <t>74:12:1205001:692</t>
  </si>
  <si>
    <t>74:03:0714022:44</t>
  </si>
  <si>
    <t>74:02:0511002:11350</t>
  </si>
  <si>
    <t>74:19:2001001:1062</t>
  </si>
  <si>
    <t>74:19:1901003:299</t>
  </si>
  <si>
    <t>74:08:4701027:355</t>
  </si>
  <si>
    <t>74:10:0411006:1332</t>
  </si>
  <si>
    <t>74:19:1106002:3902</t>
  </si>
  <si>
    <t>74:23:1002001:613</t>
  </si>
  <si>
    <t>74:34:2005062:177</t>
  </si>
  <si>
    <t>74:12:1411001:52</t>
  </si>
  <si>
    <t>74:02:0201132:57</t>
  </si>
  <si>
    <t>74:12:1408006:506</t>
  </si>
  <si>
    <t>74:12:1205002:5685</t>
  </si>
  <si>
    <t>74:19:0803002:2454</t>
  </si>
  <si>
    <t>74:02:0109001:1262</t>
  </si>
  <si>
    <t>74:19:0801001:949</t>
  </si>
  <si>
    <t>74:19:1106008:238</t>
  </si>
  <si>
    <t>74:19:0706018:19</t>
  </si>
  <si>
    <t>74:10:0422006:83</t>
  </si>
  <si>
    <t>74:19:1106002:3840</t>
  </si>
  <si>
    <t>74:02:0111003:2326</t>
  </si>
  <si>
    <t>74:13:0707001:779</t>
  </si>
  <si>
    <t>74:19:0801001:2616</t>
  </si>
  <si>
    <t>74:18:0804084:1868</t>
  </si>
  <si>
    <t>74:10:0422011:646</t>
  </si>
  <si>
    <t>74:19:1106002:5028</t>
  </si>
  <si>
    <t>74:19:0801001:2654</t>
  </si>
  <si>
    <t>74:19:1101002:3525</t>
  </si>
  <si>
    <t>74:23:0911008:34</t>
  </si>
  <si>
    <t>74:12:1205002:3556</t>
  </si>
  <si>
    <t>74:08:4701010:1787</t>
  </si>
  <si>
    <t>74:19:1106002:4270</t>
  </si>
  <si>
    <t>74:19:0801002:3312</t>
  </si>
  <si>
    <t>74:19:2001001:961</t>
  </si>
  <si>
    <t>74:19:0000000:19596</t>
  </si>
  <si>
    <t>74:12:0911003:2317</t>
  </si>
  <si>
    <t>74:19:1501005:871</t>
  </si>
  <si>
    <t>74:34:0910002:85</t>
  </si>
  <si>
    <t>74:26:1103010:624</t>
  </si>
  <si>
    <t>74:19:0801002:2792</t>
  </si>
  <si>
    <t>74:34:1600014:371</t>
  </si>
  <si>
    <t>74:19:0707009:324</t>
  </si>
  <si>
    <t>74:12:1104007:1531</t>
  </si>
  <si>
    <t>74:34:0107002:1054</t>
  </si>
  <si>
    <t>74:19:1301004:2640</t>
  </si>
  <si>
    <t>74:19:0303002:603</t>
  </si>
  <si>
    <t>74:19:0701002:705</t>
  </si>
  <si>
    <t>74:34:2210001:21</t>
  </si>
  <si>
    <t>74:07:1601001:1205</t>
  </si>
  <si>
    <t>74:22:4801001:110</t>
  </si>
  <si>
    <t>74:23:0911015:70</t>
  </si>
  <si>
    <t>74:12:1102001:1005</t>
  </si>
  <si>
    <t>74:19:0902002:583</t>
  </si>
  <si>
    <t>74:19:1106002:5056</t>
  </si>
  <si>
    <t>74:01:0203001:689</t>
  </si>
  <si>
    <t>74:03:1008050:369</t>
  </si>
  <si>
    <t>74:02:0301005:1023</t>
  </si>
  <si>
    <t>74:12:0000000:5365</t>
  </si>
  <si>
    <t>74:01:0202001:1715</t>
  </si>
  <si>
    <t>74:02:0801008:66</t>
  </si>
  <si>
    <t>74:03:0000000:2288</t>
  </si>
  <si>
    <t>74:13:0912001:408</t>
  </si>
  <si>
    <t>74:38:0140001:281</t>
  </si>
  <si>
    <t>74:12:1205002:4843</t>
  </si>
  <si>
    <t>74:23:0201001:683</t>
  </si>
  <si>
    <t>74:30:0601022:203</t>
  </si>
  <si>
    <t>74:19:1106008:2014</t>
  </si>
  <si>
    <t>74:09:0606002:367</t>
  </si>
  <si>
    <t>74:12:1102001:1527</t>
  </si>
  <si>
    <t>74:34:1002024:33</t>
  </si>
  <si>
    <t>74:02:0110002:1715</t>
  </si>
  <si>
    <t>74:12:1102001:1523</t>
  </si>
  <si>
    <t>74:19:0000000:1195</t>
  </si>
  <si>
    <t>74:03:1033000:0445</t>
  </si>
  <si>
    <t>74:18:0602041:10</t>
  </si>
  <si>
    <t>74:19:1301004:259</t>
  </si>
  <si>
    <t>74:09:0901004:807</t>
  </si>
  <si>
    <t>74:39:0304007:49</t>
  </si>
  <si>
    <t>74:19:0000000:2644</t>
  </si>
  <si>
    <t>74:04:3000009:353</t>
  </si>
  <si>
    <t>74:19:0403001:1610</t>
  </si>
  <si>
    <t>74:11:0203001:498</t>
  </si>
  <si>
    <t>74:19:0801001:2298</t>
  </si>
  <si>
    <t>74:41:0101044:2</t>
  </si>
  <si>
    <t>74:07:4500001:576</t>
  </si>
  <si>
    <t>74:19:1106002:5501</t>
  </si>
  <si>
    <t>74:18:1002062:1123</t>
  </si>
  <si>
    <t>74:19:0803002:581</t>
  </si>
  <si>
    <t>74:37:0409001:1032</t>
  </si>
  <si>
    <t>74:10:0423031:618</t>
  </si>
  <si>
    <t>74:19:1101002:3628</t>
  </si>
  <si>
    <t>74:19:0108007:108</t>
  </si>
  <si>
    <t>74:19:0601001:701</t>
  </si>
  <si>
    <t>74:23:0201001:685</t>
  </si>
  <si>
    <t>74:03:0807001:700</t>
  </si>
  <si>
    <t>74:19:0503012:84</t>
  </si>
  <si>
    <t>74:23:0201001:1459</t>
  </si>
  <si>
    <t>74:12:1104007:768</t>
  </si>
  <si>
    <t>74:02:0111003:2282</t>
  </si>
  <si>
    <t>74:19:1106002:4347</t>
  </si>
  <si>
    <t>74:19:1106002:5500</t>
  </si>
  <si>
    <t>74:19:1106002:5761</t>
  </si>
  <si>
    <t>74:13:0703005:553</t>
  </si>
  <si>
    <t>74:03:1004005:5</t>
  </si>
  <si>
    <t>74:23:0201001:2378</t>
  </si>
  <si>
    <t>74:19:1116002:1040</t>
  </si>
  <si>
    <t>74:12:1205004:1472</t>
  </si>
  <si>
    <t>74:32:0402094:39</t>
  </si>
  <si>
    <t>74:10:0309005:27</t>
  </si>
  <si>
    <t>74:19:0801002:3526</t>
  </si>
  <si>
    <t>74:19:0111002:21</t>
  </si>
  <si>
    <t>74:14:0101001:3078</t>
  </si>
  <si>
    <t>74:13:0209013:489</t>
  </si>
  <si>
    <t>74:12:0000000:3807</t>
  </si>
  <si>
    <t>74:19:0304003:656</t>
  </si>
  <si>
    <t>74:29:0103017:583</t>
  </si>
  <si>
    <t>74:18:0804084:1771</t>
  </si>
  <si>
    <t>74:19:0707009:330</t>
  </si>
  <si>
    <t>74:23:0202001:1144</t>
  </si>
  <si>
    <t>74:29:0102056:</t>
  </si>
  <si>
    <t>74:19:1106002:4139</t>
  </si>
  <si>
    <t>74:29:0102005:8</t>
  </si>
  <si>
    <t>74:07:3700031:525</t>
  </si>
  <si>
    <t>74:19:1101002:1643</t>
  </si>
  <si>
    <t>74:23:1004001:644</t>
  </si>
  <si>
    <t>74:19:1301003:316</t>
  </si>
  <si>
    <t>74:23:1004001:647</t>
  </si>
  <si>
    <t>74:12:1209047:115</t>
  </si>
  <si>
    <t>74:02:0000000:1485</t>
  </si>
  <si>
    <t>74:19:1114001:381</t>
  </si>
  <si>
    <t>74:19:0807008:23</t>
  </si>
  <si>
    <t>74:12:1308008:796</t>
  </si>
  <si>
    <t>74:38:0139001:33</t>
  </si>
  <si>
    <t>74:25:0201401:67</t>
  </si>
  <si>
    <t>74:36:0113008:20</t>
  </si>
  <si>
    <t>74:38:0140001:333</t>
  </si>
  <si>
    <t>74:19:2001001:328</t>
  </si>
  <si>
    <t>74:19:1101002:3667</t>
  </si>
  <si>
    <t>74:19:0803002:2500</t>
  </si>
  <si>
    <t>74:02:0109001:200</t>
  </si>
  <si>
    <t>74:19:0801001:1573</t>
  </si>
  <si>
    <t>74:19:0706008:504</t>
  </si>
  <si>
    <t>74:30:0104025:3</t>
  </si>
  <si>
    <t>74:35:0400002:772</t>
  </si>
  <si>
    <t>74:12:1205002:4838</t>
  </si>
  <si>
    <t>74:13:0000000:4308</t>
  </si>
  <si>
    <t>74:03:1006011:4</t>
  </si>
  <si>
    <t>74:19:0801001:1015</t>
  </si>
  <si>
    <t>74:19:1301004:4886</t>
  </si>
  <si>
    <t>74:12:1104007:821</t>
  </si>
  <si>
    <t>74:01:0000000:4719</t>
  </si>
  <si>
    <t>74:19:0302001:1562</t>
  </si>
  <si>
    <t>74:29:0102014:7</t>
  </si>
  <si>
    <t>74:12:1107076:413</t>
  </si>
  <si>
    <t>74:19:1106008:261</t>
  </si>
  <si>
    <t>74:02:1213002:1181</t>
  </si>
  <si>
    <t>74:19:0304005:62</t>
  </si>
  <si>
    <t>74:26:1103004:343</t>
  </si>
  <si>
    <t>74:19:1106002:4694</t>
  </si>
  <si>
    <t>74:19:1101001:1010</t>
  </si>
  <si>
    <t>74:19:0801002:3524</t>
  </si>
  <si>
    <t>74:09:0602001:112</t>
  </si>
  <si>
    <t>74:12:1206002:985</t>
  </si>
  <si>
    <t>74:19:0801002:1218</t>
  </si>
  <si>
    <t>74:38:0117010:1</t>
  </si>
  <si>
    <t>74:19:0801002:1872</t>
  </si>
  <si>
    <t>74:30:0908011:32</t>
  </si>
  <si>
    <t>74:18:0804004:1130</t>
  </si>
  <si>
    <t>74:31:0304001:528</t>
  </si>
  <si>
    <t>74:12:0000000:3853</t>
  </si>
  <si>
    <t>74:07:1000027:1171</t>
  </si>
  <si>
    <t>74:34:1800076:342</t>
  </si>
  <si>
    <t>74:19:0702005:71</t>
  </si>
  <si>
    <t>74:39:0302036:11</t>
  </si>
  <si>
    <t>74:02:0106001:547</t>
  </si>
  <si>
    <t>74:19:1106002:4197</t>
  </si>
  <si>
    <t>74:25:0308104:256</t>
  </si>
  <si>
    <t>74:19:1106002:4167</t>
  </si>
  <si>
    <t>74:19:1107001:1283</t>
  </si>
  <si>
    <t>74:12:1206001:2607</t>
  </si>
  <si>
    <t>74:38:0117028:375</t>
  </si>
  <si>
    <t>74:19:1106002:5691</t>
  </si>
  <si>
    <t>74:19:1106002:5364</t>
  </si>
  <si>
    <t>74:23:0904001:845</t>
  </si>
  <si>
    <t>74:19:0105002:430</t>
  </si>
  <si>
    <t>74:19:0000000:10939</t>
  </si>
  <si>
    <t>74:26:1101013:346</t>
  </si>
  <si>
    <t>74:19:1505024:12</t>
  </si>
  <si>
    <t>74:12:1204002:24</t>
  </si>
  <si>
    <t>74:19:0303002:506</t>
  </si>
  <si>
    <t>74:12:1205002:4837</t>
  </si>
  <si>
    <t>74:19:1106008:922</t>
  </si>
  <si>
    <t>74:34:1800057:90</t>
  </si>
  <si>
    <t>74:23:1001001:118</t>
  </si>
  <si>
    <t>74:34:1002020:5</t>
  </si>
  <si>
    <t>74:19:1111010:562</t>
  </si>
  <si>
    <t>74:20:0000000:16</t>
  </si>
  <si>
    <t>74:23:0913003:24</t>
  </si>
  <si>
    <t>74:07:3003001:956</t>
  </si>
  <si>
    <t>74:19:0403001:1290</t>
  </si>
  <si>
    <t>74:02:0810004:1751</t>
  </si>
  <si>
    <t>74:19:0601002:3988</t>
  </si>
  <si>
    <t>74:30:0104009:832</t>
  </si>
  <si>
    <t>74:02:1213002:1010</t>
  </si>
  <si>
    <t>74:03:1004022:346</t>
  </si>
  <si>
    <t>74:19:1106001:37</t>
  </si>
  <si>
    <t>74:19:1110006:32</t>
  </si>
  <si>
    <t>74:19:0802003:3333</t>
  </si>
  <si>
    <t>74:12:1207001:776</t>
  </si>
  <si>
    <t>74:34:1002018:555</t>
  </si>
  <si>
    <t>74:19:0601002:3987</t>
  </si>
  <si>
    <t>74:23:1001005:1004</t>
  </si>
  <si>
    <t>74:19:0803002:1385</t>
  </si>
  <si>
    <t>74:13:0703005:552</t>
  </si>
  <si>
    <t>74:19:0801002:1897</t>
  </si>
  <si>
    <t>74:24:0902002:711</t>
  </si>
  <si>
    <t>74:19:0503001:10</t>
  </si>
  <si>
    <t>74:02:0511002:1873</t>
  </si>
  <si>
    <t>74:30:0908011:18</t>
  </si>
  <si>
    <t>74:12:0911003:912</t>
  </si>
  <si>
    <t>74:23:0903004:2</t>
  </si>
  <si>
    <t>74:39:0305047:7</t>
  </si>
  <si>
    <t>74:19:0801002:1435</t>
  </si>
  <si>
    <t>74:02:0110002:1940</t>
  </si>
  <si>
    <t>74:19:0501004:968</t>
  </si>
  <si>
    <t>74:16:1305005:27</t>
  </si>
  <si>
    <t>74:19:1106008:389</t>
  </si>
  <si>
    <t>74:32:0402042:119</t>
  </si>
  <si>
    <t>74:19:0110004:382</t>
  </si>
  <si>
    <t>74:13:0707001:254</t>
  </si>
  <si>
    <t>74:02:0801015:1055</t>
  </si>
  <si>
    <t>74:02:1210001:37</t>
  </si>
  <si>
    <t>74:18:0804004:1150</t>
  </si>
  <si>
    <t>74:35:0200003:872</t>
  </si>
  <si>
    <t>74:34:1900072:437</t>
  </si>
  <si>
    <t>74:19:1113008:434</t>
  </si>
  <si>
    <t>74:19:1101002:3867</t>
  </si>
  <si>
    <t>74:19:0802003:3523</t>
  </si>
  <si>
    <t>74:07:3003001:1665</t>
  </si>
  <si>
    <t>74:12:1205002:1583</t>
  </si>
  <si>
    <t>74:07:0000000:4393</t>
  </si>
  <si>
    <t>74:32:0402063:1</t>
  </si>
  <si>
    <t>74:12:0000000:3926</t>
  </si>
  <si>
    <t>74:18:08040904:1793</t>
  </si>
  <si>
    <t>74:12:1305002:314</t>
  </si>
  <si>
    <t>74:12:1205002:4802</t>
  </si>
  <si>
    <t>74:12:1309002:21</t>
  </si>
  <si>
    <t>74:19:2001002:576</t>
  </si>
  <si>
    <t>74:25:0305701:675</t>
  </si>
  <si>
    <t>74:19:0801001:2491</t>
  </si>
  <si>
    <t>74:23:0911002:69</t>
  </si>
  <si>
    <t>74:18:0804152:1743</t>
  </si>
  <si>
    <t>74:32:0401042:1</t>
  </si>
  <si>
    <t>74:22:3503016:33</t>
  </si>
  <si>
    <t>74:21:1314002:44</t>
  </si>
  <si>
    <t>74:19:1203001:352</t>
  </si>
  <si>
    <t>74:02:1213002:1000</t>
  </si>
  <si>
    <t>74:02:0201017:72</t>
  </si>
  <si>
    <t>74:19:0702003:48</t>
  </si>
  <si>
    <t>74:12:1404007:20</t>
  </si>
  <si>
    <t>74:19:1101002:3403</t>
  </si>
  <si>
    <t>74:19:0706008:172</t>
  </si>
  <si>
    <t>74:09:0901002:1338</t>
  </si>
  <si>
    <t>74:26:1104002:616</t>
  </si>
  <si>
    <t>74:19:1111030:354</t>
  </si>
  <si>
    <t>74:19:000000:19508</t>
  </si>
  <si>
    <t>74:02:0201098:562</t>
  </si>
  <si>
    <t>74:18:0403081:57</t>
  </si>
  <si>
    <t>74:30:0908012:590</t>
  </si>
  <si>
    <t>74:19:1507006:44</t>
  </si>
  <si>
    <t>74:12:1310001:278</t>
  </si>
  <si>
    <t>74:39:0302023:371</t>
  </si>
  <si>
    <t>74:26:1103007:384</t>
  </si>
  <si>
    <t>74:19:0403001:1688</t>
  </si>
  <si>
    <t>74:10:0311022:119</t>
  </si>
  <si>
    <t>74:12:1308009:581</t>
  </si>
  <si>
    <t>74:34:2404001:634</t>
  </si>
  <si>
    <t>74:19:1106002:5789</t>
  </si>
  <si>
    <t>74:02:0201038:1349</t>
  </si>
  <si>
    <t>74:18:0403081:56</t>
  </si>
  <si>
    <t>74:02:0511002:11336</t>
  </si>
  <si>
    <t>74:23:1009002:257</t>
  </si>
  <si>
    <t>74:19:1115014:1227</t>
  </si>
  <si>
    <t>74:02:0201074:451</t>
  </si>
  <si>
    <t>74:12:1205002:5730</t>
  </si>
  <si>
    <t>74:12:1205002:4783</t>
  </si>
  <si>
    <t>74:12:1205002:4696</t>
  </si>
  <si>
    <t>74:12:1206001:841</t>
  </si>
  <si>
    <t>74:12:1205002:1887</t>
  </si>
  <si>
    <t>74:19:1115015:1242</t>
  </si>
  <si>
    <t>74:15:0607001:569</t>
  </si>
  <si>
    <t>74:12:1206001:2576</t>
  </si>
  <si>
    <t>74:10:0110005:325</t>
  </si>
  <si>
    <t>74:12:1205002:4706</t>
  </si>
  <si>
    <t>74:12:1206001:2574</t>
  </si>
  <si>
    <t>74:18:1002072:1133</t>
  </si>
  <si>
    <t>74:19:0501001:539</t>
  </si>
  <si>
    <t>74:19:1116002:1142</t>
  </si>
  <si>
    <t>74:12:1205002:4693</t>
  </si>
  <si>
    <t>74:12:1104001:200</t>
  </si>
  <si>
    <t>74:02:0000000:4092</t>
  </si>
  <si>
    <t>74:10:0302002:59</t>
  </si>
  <si>
    <t>74:19:1507008:157</t>
  </si>
  <si>
    <t>74:13:0117001:1</t>
  </si>
  <si>
    <t>74:19:0601002:3751</t>
  </si>
  <si>
    <t>74:19:0801002:1220</t>
  </si>
  <si>
    <t>74:12:1206001:2573</t>
  </si>
  <si>
    <t>74:19:0106003:159</t>
  </si>
  <si>
    <t>74:12:1107072:8</t>
  </si>
  <si>
    <t>74:03:1024043:328</t>
  </si>
  <si>
    <t>74:12:1205002:4358</t>
  </si>
  <si>
    <t>74:03:1019017:424</t>
  </si>
  <si>
    <t>74:18:0804152:1870</t>
  </si>
  <si>
    <t>74:11:0101058:422</t>
  </si>
  <si>
    <t>74:23:1011003:253</t>
  </si>
  <si>
    <t>74:12:0911003:1508</t>
  </si>
  <si>
    <t>74:39:0302017:605</t>
  </si>
  <si>
    <t>74:19:0801002:379</t>
  </si>
  <si>
    <t>74:19:1801002:601</t>
  </si>
  <si>
    <t>74:19:1106002:4161</t>
  </si>
  <si>
    <t>74:12:1206001:2575</t>
  </si>
  <si>
    <t>74:31:0103016:1</t>
  </si>
  <si>
    <t>74:19:0707006:24</t>
  </si>
  <si>
    <t>74:23:1014001:689</t>
  </si>
  <si>
    <t>74:23:1003001:624</t>
  </si>
  <si>
    <t>74:19:0302001:1577</t>
  </si>
  <si>
    <t>74:12:0902006:202</t>
  </si>
  <si>
    <t>74:12:1408006:3760</t>
  </si>
  <si>
    <t>74:19:2104005:18</t>
  </si>
  <si>
    <t>74:12:0902006:221</t>
  </si>
  <si>
    <t>74:19:0701005:654</t>
  </si>
  <si>
    <t>74:19:0408005:677</t>
  </si>
  <si>
    <t>74:36:0322012:32</t>
  </si>
  <si>
    <t>74:19:0802003:3373</t>
  </si>
  <si>
    <t>74:32:0405002:1774</t>
  </si>
  <si>
    <t>74:19:0401002:49</t>
  </si>
  <si>
    <t>74:19:0801001:206</t>
  </si>
  <si>
    <t>74:19:0701005:710</t>
  </si>
  <si>
    <t>74:23:1003002:827</t>
  </si>
  <si>
    <t>74:34:1800091:50</t>
  </si>
  <si>
    <t>74:19:0901001:697</t>
  </si>
  <si>
    <t>74:23:0920001:57</t>
  </si>
  <si>
    <t>74:09:0602001:521</t>
  </si>
  <si>
    <t>74:12:1205002:4511</t>
  </si>
  <si>
    <t>74:13:0910001:373</t>
  </si>
  <si>
    <t>74:19:1902011:12</t>
  </si>
  <si>
    <t>74:19:1106002:5337</t>
  </si>
  <si>
    <t>74:23:0201001:538</t>
  </si>
  <si>
    <t>74:07:3700010:564</t>
  </si>
  <si>
    <t>74:34:0107002:684</t>
  </si>
  <si>
    <t>74:19:0803003:1463</t>
  </si>
  <si>
    <t>74:36:0602005:520</t>
  </si>
  <si>
    <t>74:19:1106003:3066</t>
  </si>
  <si>
    <t>74:19:1303034:10</t>
  </si>
  <si>
    <t>74:06:0410002:503</t>
  </si>
  <si>
    <t>74:34:1600028:0048</t>
  </si>
  <si>
    <t>74:19:0501002:2823</t>
  </si>
  <si>
    <t>74:19:0000000:19500</t>
  </si>
  <si>
    <t>74:19:1404001:1192</t>
  </si>
  <si>
    <t>74:19:2001002:522</t>
  </si>
  <si>
    <t>74:19:0000000:11094</t>
  </si>
  <si>
    <t>74:19:1601006:341</t>
  </si>
  <si>
    <t>74:12:1205002:3587</t>
  </si>
  <si>
    <t>74:19:1107001:1067</t>
  </si>
  <si>
    <t>74:12:1102001:1528</t>
  </si>
  <si>
    <t>74:30:0908003:21</t>
  </si>
  <si>
    <t>74:19:1112009:68</t>
  </si>
  <si>
    <t>74:19:0801002:2004</t>
  </si>
  <si>
    <t>74:38:0140001:356</t>
  </si>
  <si>
    <t>74:30:0000000:12859</t>
  </si>
  <si>
    <t>74:19:0801001:1199</t>
  </si>
  <si>
    <t>74:02:0401002:650</t>
  </si>
  <si>
    <t>74:39:0305087:43</t>
  </si>
  <si>
    <t>74:19:1111001:731</t>
  </si>
  <si>
    <t>74:19:1111001:761</t>
  </si>
  <si>
    <t>74:19:0000000:19759</t>
  </si>
  <si>
    <t>74:12:1205004:2665</t>
  </si>
  <si>
    <t>74:19:1106003:3842</t>
  </si>
  <si>
    <t>74:19:1404001:557</t>
  </si>
  <si>
    <t>74:23:1104003:251</t>
  </si>
  <si>
    <t>74:28:0302002:574</t>
  </si>
  <si>
    <t>74:36:0209017:2683</t>
  </si>
  <si>
    <t>74:23:0201001:248</t>
  </si>
  <si>
    <t>74:19:0802003:3326</t>
  </si>
  <si>
    <t>74:30:0104003:167</t>
  </si>
  <si>
    <t>74:30:0908011:357</t>
  </si>
  <si>
    <t>74:19:0000000:14527</t>
  </si>
  <si>
    <t>74:28:0118002:2</t>
  </si>
  <si>
    <t>74:28:0118002:1</t>
  </si>
  <si>
    <t>74:12:1102001:660</t>
  </si>
  <si>
    <t>74:18:0208006:5</t>
  </si>
  <si>
    <t>74:02:0111003:2267</t>
  </si>
  <si>
    <t>74:36:0322012:633</t>
  </si>
  <si>
    <t>74:18:0804152:1824</t>
  </si>
  <si>
    <t>74:19:1401001:669</t>
  </si>
  <si>
    <t>74:20:0000000:761</t>
  </si>
  <si>
    <t>74:03:1004010:2</t>
  </si>
  <si>
    <t>74:13:0703012:65</t>
  </si>
  <si>
    <t>74:25:0303701:461</t>
  </si>
  <si>
    <t>74:12:0911003:2299</t>
  </si>
  <si>
    <t>74:27:0610001:12</t>
  </si>
  <si>
    <t>74:32:0234002:00</t>
  </si>
  <si>
    <t>74:38:0000000:4</t>
  </si>
  <si>
    <t>74:23:1001002:899</t>
  </si>
  <si>
    <t>74:19:2001002:694</t>
  </si>
  <si>
    <t>74:02:0412001:749</t>
  </si>
  <si>
    <t>74:19:1101001:2837</t>
  </si>
  <si>
    <t>74:04:0600012:312</t>
  </si>
  <si>
    <t>74:35:1300081:46</t>
  </si>
  <si>
    <t>74:12:1408006:4523</t>
  </si>
  <si>
    <t>74:18:0806003:1565</t>
  </si>
  <si>
    <t>74:03:1004009:2304</t>
  </si>
  <si>
    <t>74:34:0309003:774</t>
  </si>
  <si>
    <t>74:13:0701016:15</t>
  </si>
  <si>
    <t>74:14:0112001:26</t>
  </si>
  <si>
    <t>74:28:0102015:38</t>
  </si>
  <si>
    <t>74:03:1033000:155</t>
  </si>
  <si>
    <t>74:12:0908002:24</t>
  </si>
  <si>
    <t>74:12:1107013:891</t>
  </si>
  <si>
    <t>74:36:0322012:157</t>
  </si>
  <si>
    <t>74:02:1006006:1341</t>
  </si>
  <si>
    <t>74:35:3400008:16</t>
  </si>
  <si>
    <t>74:19:1106003:2281</t>
  </si>
  <si>
    <t>74:12:1408006:171</t>
  </si>
  <si>
    <t>74:15:0704023:170</t>
  </si>
  <si>
    <t>74:02:0111003:2301</t>
  </si>
  <si>
    <t>74:28:0301006:132</t>
  </si>
  <si>
    <t>74:19:1303033:3</t>
  </si>
  <si>
    <t>74:02:0814001:2986</t>
  </si>
  <si>
    <t>74:31:0101028:12</t>
  </si>
  <si>
    <t>74:02:0110002:2579</t>
  </si>
  <si>
    <t>74:07:3700031:478</t>
  </si>
  <si>
    <t>74:12:1207001:750</t>
  </si>
  <si>
    <t>74:19:0403001:682</t>
  </si>
  <si>
    <t>74:12:1102001:192</t>
  </si>
  <si>
    <t>74:02:0603002:1542</t>
  </si>
  <si>
    <t>74:19:2001002:785</t>
  </si>
  <si>
    <t>74:03:1033000:312</t>
  </si>
  <si>
    <t>74:19:0801002:2018</t>
  </si>
  <si>
    <t>74:19:1204001:642</t>
  </si>
  <si>
    <t>74:19:0807012:24</t>
  </si>
  <si>
    <t>74:12:0000000:3212</t>
  </si>
  <si>
    <t>74:18:0804084:1859</t>
  </si>
  <si>
    <t>74:12:1205001:391</t>
  </si>
  <si>
    <t>74:32:0404001:336</t>
  </si>
  <si>
    <t>74:12:0911003:318</t>
  </si>
  <si>
    <t>74:32:0403035:42</t>
  </si>
  <si>
    <t>74:30:0903012:115</t>
  </si>
  <si>
    <t>74:12:1205002:5044</t>
  </si>
  <si>
    <t>74:19:2101002:349</t>
  </si>
  <si>
    <t>74:13:0703005:139</t>
  </si>
  <si>
    <t>74:12:1102001:472</t>
  </si>
  <si>
    <t>74:07:3900002:63</t>
  </si>
  <si>
    <t>74:09:0605017:733</t>
  </si>
  <si>
    <t>74:18:0804152:1773</t>
  </si>
  <si>
    <t>74:13:0701016:326</t>
  </si>
  <si>
    <t>74:19:0103006:232</t>
  </si>
  <si>
    <t>74:38:0120009:429</t>
  </si>
  <si>
    <t>74:19:1106008:237</t>
  </si>
  <si>
    <t>74:19:0801002:3076</t>
  </si>
  <si>
    <t>74:28:0110001:745</t>
  </si>
  <si>
    <t>74:30:0601004:573</t>
  </si>
  <si>
    <t>74:19:0802003:3352</t>
  </si>
  <si>
    <t>74:03:1401012:</t>
  </si>
  <si>
    <t>74:13:0209016:467</t>
  </si>
  <si>
    <t>74:19:1116002:86</t>
  </si>
  <si>
    <t>74:02:0311001:1042</t>
  </si>
  <si>
    <t>74:19:1106008:2099</t>
  </si>
  <si>
    <t>74:30:0601004:118</t>
  </si>
  <si>
    <t>74:02:0909001:7</t>
  </si>
  <si>
    <t>74:23:0201001:1630</t>
  </si>
  <si>
    <t>74:12:1104007:1519</t>
  </si>
  <si>
    <t>74:34:1706001:720</t>
  </si>
  <si>
    <t>74:03:1004009:1842</t>
  </si>
  <si>
    <t>74:12:1205002:5766</t>
  </si>
  <si>
    <t>74:02:1006006:1076</t>
  </si>
  <si>
    <t>74:19:1111042:9</t>
  </si>
  <si>
    <t>74:19:1902009:409</t>
  </si>
  <si>
    <t>74:19:0803002:868</t>
  </si>
  <si>
    <t>74:02:0201106:97</t>
  </si>
  <si>
    <t>74:19:1111001:736</t>
  </si>
  <si>
    <t>74:19:1808001:420</t>
  </si>
  <si>
    <t>74:19:0802003:3344</t>
  </si>
  <si>
    <t>74:28:0213005:34</t>
  </si>
  <si>
    <t>74:34:2005056:456</t>
  </si>
  <si>
    <t>74:19:1106002:5964</t>
  </si>
  <si>
    <t>74:12:0000000:874</t>
  </si>
  <si>
    <t>74:19:2101002:178</t>
  </si>
  <si>
    <t>74:19:1202005:2494</t>
  </si>
  <si>
    <t>74:12:1205004:801</t>
  </si>
  <si>
    <t>74:19:0802003:3484</t>
  </si>
  <si>
    <t>74:19:0801002:881</t>
  </si>
  <si>
    <t>74:19:0403001:131</t>
  </si>
  <si>
    <t>74:22:3501016:565</t>
  </si>
  <si>
    <t>74:07:3001002:744</t>
  </si>
  <si>
    <t>74:36:0322012:188</t>
  </si>
  <si>
    <t>74:36:0603003:1528</t>
  </si>
  <si>
    <t>74:02:0201053:1442</t>
  </si>
  <si>
    <t>74:19:1101001:797</t>
  </si>
  <si>
    <t>74:36:0706001:1034</t>
  </si>
  <si>
    <t>74:19:0000000:10383</t>
  </si>
  <si>
    <t>74:02:0802026:3</t>
  </si>
  <si>
    <t>74:13:0109001:88</t>
  </si>
  <si>
    <t>74:19:0702003:908</t>
  </si>
  <si>
    <t>74:26:1103003:646</t>
  </si>
  <si>
    <t>74:19:0000000:739</t>
  </si>
  <si>
    <t>74:08:4702036:16</t>
  </si>
  <si>
    <t>74:19:0108004:40</t>
  </si>
  <si>
    <t>74:09:0502001:51</t>
  </si>
  <si>
    <t>74:18:0804116:1544</t>
  </si>
  <si>
    <t>74:19:1115014:1422</t>
  </si>
  <si>
    <t>74:12:0000000:3964</t>
  </si>
  <si>
    <t>74:19:2101003:433</t>
  </si>
  <si>
    <t>74:19:0000000:19766</t>
  </si>
  <si>
    <t>74:19:1808001:417</t>
  </si>
  <si>
    <t>74:19:0000000:19767</t>
  </si>
  <si>
    <t>74:19:0603004:736</t>
  </si>
  <si>
    <t>74:38:0139001:85</t>
  </si>
  <si>
    <t>74:13:0805010:317</t>
  </si>
  <si>
    <t>74:04:3000030:404</t>
  </si>
  <si>
    <t>74:18:0804152:1841</t>
  </si>
  <si>
    <t>74:19:0801002:841</t>
  </si>
  <si>
    <t>74:18:0000000:7901</t>
  </si>
  <si>
    <t>74:23:1014002:594</t>
  </si>
  <si>
    <t>74:05:0000000:2722</t>
  </si>
  <si>
    <t>74:31:0102024:8</t>
  </si>
  <si>
    <t>74:12:1503008:48</t>
  </si>
  <si>
    <t>74:23:1014002:595</t>
  </si>
  <si>
    <t>74:23:0000000:4188</t>
  </si>
  <si>
    <t>74:34:0807008:113</t>
  </si>
  <si>
    <t>74:19:0706008:18</t>
  </si>
  <si>
    <t>74:12:0909002:55</t>
  </si>
  <si>
    <t>74:09:0903002:198</t>
  </si>
  <si>
    <t>74:02:0807002:646</t>
  </si>
  <si>
    <t>74:12:1205001:380</t>
  </si>
  <si>
    <t>74:12:1501002:825</t>
  </si>
  <si>
    <t>74:02:0201114:1054</t>
  </si>
  <si>
    <t>74:09:0909001:35</t>
  </si>
  <si>
    <t>74:27:0610001:94</t>
  </si>
  <si>
    <t>74:02:0201094:104</t>
  </si>
  <si>
    <t>74:12:0000000:3904</t>
  </si>
  <si>
    <t>74:12:1311004:9</t>
  </si>
  <si>
    <t>74:19:0802003:3537</t>
  </si>
  <si>
    <t>74:29:0107038:15</t>
  </si>
  <si>
    <t>74:09:0909001:2866</t>
  </si>
  <si>
    <t>74:19:1106003:3901</t>
  </si>
  <si>
    <t>74:19:0801002:2010</t>
  </si>
  <si>
    <t>74:19:0802003:3538</t>
  </si>
  <si>
    <t>74:36:0414031:1007</t>
  </si>
  <si>
    <t>74:34:1900005:7</t>
  </si>
  <si>
    <t>74:19:0802003:3007</t>
  </si>
  <si>
    <t>74:19:0802003:3008</t>
  </si>
  <si>
    <t>74:19:1202001:1097</t>
  </si>
  <si>
    <t>74:19:0803002:2458</t>
  </si>
  <si>
    <t>74:18:0804152:1649</t>
  </si>
  <si>
    <t>74:38:0127006:63</t>
  </si>
  <si>
    <t>74:03:1033000:331</t>
  </si>
  <si>
    <t>74:38:0104002:352</t>
  </si>
  <si>
    <t>74:37:0209001:38</t>
  </si>
  <si>
    <t>74:02:0201098:565</t>
  </si>
  <si>
    <t>74:12:1205002:4515</t>
  </si>
  <si>
    <t>74:23:0201001:356</t>
  </si>
  <si>
    <t>74:19:0803002:1383</t>
  </si>
  <si>
    <t>74:19:0807009:23</t>
  </si>
  <si>
    <t>74:18:0804152:1599</t>
  </si>
  <si>
    <t>74:19:0802003:3503</t>
  </si>
  <si>
    <t>74:18:0106008:1118</t>
  </si>
  <si>
    <t>74:13:0805030:422</t>
  </si>
  <si>
    <t>74:18:0804094:1594</t>
  </si>
  <si>
    <t>74:02:0814001:529</t>
  </si>
  <si>
    <t>74:38:0130007:350</t>
  </si>
  <si>
    <t>74:25:0305302:1011</t>
  </si>
  <si>
    <t>74:20:1606004:469</t>
  </si>
  <si>
    <t>74:23:0906008:444</t>
  </si>
  <si>
    <t>74:25:0303305:703</t>
  </si>
  <si>
    <t>74:03:1010027:330</t>
  </si>
  <si>
    <t>74:19:1106002:5182</t>
  </si>
  <si>
    <t>74:19:1106008:2080</t>
  </si>
  <si>
    <t>74:14:0311001:6</t>
  </si>
  <si>
    <t>74:05:0900019:350</t>
  </si>
  <si>
    <t>74:32:0234001:528</t>
  </si>
  <si>
    <t>74:23:1002001:636</t>
  </si>
  <si>
    <t>74:09:0910001:506</t>
  </si>
  <si>
    <t>74:23:0911009:81</t>
  </si>
  <si>
    <t>74:02:1006006:1103</t>
  </si>
  <si>
    <t>74:36:0209017:48</t>
  </si>
  <si>
    <t>74:02:1104001:152</t>
  </si>
  <si>
    <t>74:19:0503010:65</t>
  </si>
  <si>
    <t>74:19:1803009:117</t>
  </si>
  <si>
    <t>74:26:1901004:321</t>
  </si>
  <si>
    <t>74:23:0911010:38</t>
  </si>
  <si>
    <t>74:16:1304010:12</t>
  </si>
  <si>
    <t>74:27:0101016:8</t>
  </si>
  <si>
    <t>74:12:1003002:52</t>
  </si>
  <si>
    <t>74:18:0806024:1334</t>
  </si>
  <si>
    <t>74:36:0112033:491</t>
  </si>
  <si>
    <t>74:23:0203014:49</t>
  </si>
  <si>
    <t>74:34:0109002:0127</t>
  </si>
  <si>
    <t>74:05:0900060:452</t>
  </si>
  <si>
    <t>74:36:0709017:572</t>
  </si>
  <si>
    <t>74:19:0310021:32</t>
  </si>
  <si>
    <t>74:19:0901001:186</t>
  </si>
  <si>
    <t>74:12:1007080:591</t>
  </si>
  <si>
    <t>74:23:0201001:2359</t>
  </si>
  <si>
    <t>74:19:1115015:1292</t>
  </si>
  <si>
    <t>74:18:0801007:1927</t>
  </si>
  <si>
    <t>74:19:1303028:16</t>
  </si>
  <si>
    <t>74:12:1205002:5793</t>
  </si>
  <si>
    <t>74:19:0501004:249</t>
  </si>
  <si>
    <t>74:12:1206001:830</t>
  </si>
  <si>
    <t>74:36:0322012:264</t>
  </si>
  <si>
    <t>74:10:0315002:360</t>
  </si>
  <si>
    <t>74:18:0805012:1470</t>
  </si>
  <si>
    <t>74:12:1205002:1886</t>
  </si>
  <si>
    <t>74:30:0000000:179</t>
  </si>
  <si>
    <t>74:34:1600075:89</t>
  </si>
  <si>
    <t>74:19:1115016:119</t>
  </si>
  <si>
    <t>74:09:0602001:526</t>
  </si>
  <si>
    <t>74:14:0000000:1380</t>
  </si>
  <si>
    <t>74:32:0404004:461</t>
  </si>
  <si>
    <t>74:17:0000000:2605</t>
  </si>
  <si>
    <t>74:29:0903008:11</t>
  </si>
  <si>
    <t>74:34:0309002:364</t>
  </si>
  <si>
    <t>74:30:0908012:252</t>
  </si>
  <si>
    <t>74:11:1104001:196</t>
  </si>
  <si>
    <t>74:30:0902007:186</t>
  </si>
  <si>
    <t>74:19:1204008:86</t>
  </si>
  <si>
    <t>74:19:1301004:2475</t>
  </si>
  <si>
    <t>74:19:0803002:930</t>
  </si>
  <si>
    <t>74:27:0105026:472</t>
  </si>
  <si>
    <t>74:23:1031002:17</t>
  </si>
  <si>
    <t>74:09:1101041:371</t>
  </si>
  <si>
    <t>74:02:0512002:3256</t>
  </si>
  <si>
    <t>74:12:1102001:219</t>
  </si>
  <si>
    <t>74:19:0305002:274</t>
  </si>
  <si>
    <t>74:07:0000000:564</t>
  </si>
  <si>
    <t>74:19:0601002:3757</t>
  </si>
  <si>
    <t>74:19:1115013:74</t>
  </si>
  <si>
    <t>74:03:1401002:136</t>
  </si>
  <si>
    <t>74:39:0306008:53</t>
  </si>
  <si>
    <t>74:24:0804002:514</t>
  </si>
  <si>
    <t>74:12:1312010:358</t>
  </si>
  <si>
    <t>74:12:0000000:5409</t>
  </si>
  <si>
    <t>74:19:0801002:536</t>
  </si>
  <si>
    <t>74:21:1313005:129</t>
  </si>
  <si>
    <t>74:19:1101002:3929</t>
  </si>
  <si>
    <t>74:19:1101002:2294</t>
  </si>
  <si>
    <t>74:10:0000000:1779</t>
  </si>
  <si>
    <t>74:19:1106002:4746</t>
  </si>
  <si>
    <t>74:12:1107079:98</t>
  </si>
  <si>
    <t>74:19:1507006:68</t>
  </si>
  <si>
    <t>74:31:00000000:3460</t>
  </si>
  <si>
    <t>74:36:0702003:835</t>
  </si>
  <si>
    <t>74:34:0109002:43</t>
  </si>
  <si>
    <t>74:19:0601001:214</t>
  </si>
  <si>
    <t>74:19:0801001:1165</t>
  </si>
  <si>
    <t>74:13:0807048:1064</t>
  </si>
  <si>
    <t>74:19:0701002:122</t>
  </si>
  <si>
    <t>74:26:1103001:505</t>
  </si>
  <si>
    <t>74:30:0104029:935</t>
  </si>
  <si>
    <t>74:32:0404007:112</t>
  </si>
  <si>
    <t>74:18:0804116:1144</t>
  </si>
  <si>
    <t>74:18:0804152:1840</t>
  </si>
  <si>
    <t>72:02:0101001:</t>
  </si>
  <si>
    <t>74:09:0101002:88</t>
  </si>
  <si>
    <t>74:34:030010 :12511</t>
  </si>
  <si>
    <t>74:19:0310034:23</t>
  </si>
  <si>
    <t>74:19:0309005:518</t>
  </si>
  <si>
    <t>74:19:0801001:693</t>
  </si>
  <si>
    <t>74:19:1101002:3495</t>
  </si>
  <si>
    <t>74:25:0303702:373</t>
  </si>
  <si>
    <t>74:09:0604001:67</t>
  </si>
  <si>
    <t>74:25:0301513:124</t>
  </si>
  <si>
    <t>74:34:0309002:1332</t>
  </si>
  <si>
    <t>74:22:3501016:563</t>
  </si>
  <si>
    <t>74:38:0139001:174</t>
  </si>
  <si>
    <t>74:32:0402114:157</t>
  </si>
  <si>
    <t>74:36:0209017:62</t>
  </si>
  <si>
    <t>74:38:0119011:</t>
  </si>
  <si>
    <t>74:14:0103002:480</t>
  </si>
  <si>
    <t>74:12:0909005:4</t>
  </si>
  <si>
    <t>74:32:0402132:770</t>
  </si>
  <si>
    <t>74:19:0000000:3937</t>
  </si>
  <si>
    <t>74:18:1002091:1464</t>
  </si>
  <si>
    <t>74:25:0302101:149</t>
  </si>
  <si>
    <t>74:28:0118009:3</t>
  </si>
  <si>
    <t>74:12:0909003:187</t>
  </si>
  <si>
    <t>74:07:3700010:194</t>
  </si>
  <si>
    <t>74:34:0309002:1331</t>
  </si>
  <si>
    <t>74:12:1305001:318</t>
  </si>
  <si>
    <t>74:31:0104020:66</t>
  </si>
  <si>
    <t>74:03:1004009:2297</t>
  </si>
  <si>
    <t>74:34:2305003:23</t>
  </si>
  <si>
    <t>74:28:0301021:22</t>
  </si>
  <si>
    <t>74:12:1205002:5330</t>
  </si>
  <si>
    <t>74:02:0503001:1211</t>
  </si>
  <si>
    <t>74:19:1301004:2321</t>
  </si>
  <si>
    <t>74:19:1702015:325</t>
  </si>
  <si>
    <t>74:27:0610001:423</t>
  </si>
  <si>
    <t>74:23:1001002:204</t>
  </si>
  <si>
    <t>74:09:0909001:2786</t>
  </si>
  <si>
    <t>74:19:1106002:4825</t>
  </si>
  <si>
    <t>74:19:1501005:796</t>
  </si>
  <si>
    <t>74:19:1202005:2606</t>
  </si>
  <si>
    <t>74:12:1408006:2694</t>
  </si>
  <si>
    <t>74:19:1501004:143</t>
  </si>
  <si>
    <t>74:09:0909001:2807</t>
  </si>
  <si>
    <t>74:19:0403001:1296</t>
  </si>
  <si>
    <t>74:30:0701023:41</t>
  </si>
  <si>
    <t>74:27:0104115:546</t>
  </si>
  <si>
    <t>74:31:0302028:469</t>
  </si>
  <si>
    <t>74:19:0806016:357</t>
  </si>
  <si>
    <t>74:08:4701010:1489</t>
  </si>
  <si>
    <t>74:30:0805001:370</t>
  </si>
  <si>
    <t>74:13:0104002:12</t>
  </si>
  <si>
    <t>74:33:0316003:100</t>
  </si>
  <si>
    <t>74:19:1607005:345</t>
  </si>
  <si>
    <t>74:25:0500503:536</t>
  </si>
  <si>
    <t>74:19:0403001:1779</t>
  </si>
  <si>
    <t>74:09:0908001:390</t>
  </si>
  <si>
    <t>74:16:2600001:147</t>
  </si>
  <si>
    <t>74:19:0501002:2872</t>
  </si>
  <si>
    <t>74:19:0705001:630</t>
  </si>
  <si>
    <t>74:36:0312009:56</t>
  </si>
  <si>
    <t>74:03:1033000:58</t>
  </si>
  <si>
    <t>74:25:0303201:841</t>
  </si>
  <si>
    <t>74:09:0909002:315</t>
  </si>
  <si>
    <t>74:12:0911003:916</t>
  </si>
  <si>
    <t>74:19:1202008:186</t>
  </si>
  <si>
    <t>74:19:1106002:483</t>
  </si>
  <si>
    <t>74:36:0709015:171</t>
  </si>
  <si>
    <t>74:19:1101002:1785</t>
  </si>
  <si>
    <t>74:19:1113008:34</t>
  </si>
  <si>
    <t>74:19:1507006:599</t>
  </si>
  <si>
    <t>74:13:0807042:569</t>
  </si>
  <si>
    <t>74:03:1402001:166</t>
  </si>
  <si>
    <t>74:13:0808008:559</t>
  </si>
  <si>
    <t>74:19:0403001:103</t>
  </si>
  <si>
    <t>74:02:0000000:4065</t>
  </si>
  <si>
    <t>74:15:0401005:16</t>
  </si>
  <si>
    <t>74:34:0910001:903</t>
  </si>
  <si>
    <t>74:36:0602005:860</t>
  </si>
  <si>
    <t>74:19:0802003:3310</t>
  </si>
  <si>
    <t>74:01:0202001:172</t>
  </si>
  <si>
    <t>74:19:1106002:5507</t>
  </si>
  <si>
    <t>74:03:1004009:81</t>
  </si>
  <si>
    <t>74:03:020806:02</t>
  </si>
  <si>
    <t>74:02:0410002:107</t>
  </si>
  <si>
    <t>74:25:0000000:12706</t>
  </si>
  <si>
    <t>74:26:0000000:54</t>
  </si>
  <si>
    <t>74:02:0308001:39</t>
  </si>
  <si>
    <t>74:09:0601001:300</t>
  </si>
  <si>
    <t>74:19:2001002:1584</t>
  </si>
  <si>
    <t>74:03:1033000:490</t>
  </si>
  <si>
    <t>74:34:1002002:799</t>
  </si>
  <si>
    <t>74:36:0713002:1642</t>
  </si>
  <si>
    <t>74:30:0104004:94</t>
  </si>
  <si>
    <t>74:27:0104127:23</t>
  </si>
  <si>
    <t>74:02:0201035:2</t>
  </si>
  <si>
    <t>74:14:0109010:45</t>
  </si>
  <si>
    <t>74:30:0102032:570</t>
  </si>
  <si>
    <t>74:19:0803001:435</t>
  </si>
  <si>
    <t>74:23:0201007:3</t>
  </si>
  <si>
    <t>74:30:0000000:11430</t>
  </si>
  <si>
    <t>74:25:0301507:26</t>
  </si>
  <si>
    <t>74:25:0304634:9</t>
  </si>
  <si>
    <t>74:29:0106062:383</t>
  </si>
  <si>
    <t>74:01:1102003:433</t>
  </si>
  <si>
    <t>74:30:0401018:947</t>
  </si>
  <si>
    <t>74:18:0804147:38</t>
  </si>
  <si>
    <t>74:27:0101011:36</t>
  </si>
  <si>
    <t>74:23:0201001:1050</t>
  </si>
  <si>
    <t>74:13:0807038:741</t>
  </si>
  <si>
    <t>74:19:0802003:3593</t>
  </si>
  <si>
    <t>74:21:0502001:427</t>
  </si>
  <si>
    <t>74:30:0407002:551</t>
  </si>
  <si>
    <t>74:03:0807002:127</t>
  </si>
  <si>
    <t>74:02:0000000:5183</t>
  </si>
  <si>
    <t>74:09:1109001:262</t>
  </si>
  <si>
    <t>74:19:2001001:2521</t>
  </si>
  <si>
    <t>74:14:0110001:270</t>
  </si>
  <si>
    <t>74:19:0801001:1576</t>
  </si>
  <si>
    <t>74:19:1301003:1255</t>
  </si>
  <si>
    <t>74:02:0511002:12463</t>
  </si>
  <si>
    <t>74:03:0807002:263</t>
  </si>
  <si>
    <t>74:02:0810002:1324</t>
  </si>
  <si>
    <t>74:19:0801001:1854</t>
  </si>
  <si>
    <t>74:37:0410002:2007</t>
  </si>
  <si>
    <t>74:19:0801002:1433</t>
  </si>
  <si>
    <t>74:19:0202001:104</t>
  </si>
  <si>
    <t>74:36:0203012:119</t>
  </si>
  <si>
    <t>74:31:0106044:46</t>
  </si>
  <si>
    <t>74:02:0814001:3673</t>
  </si>
  <si>
    <t>74:12:1205002:4477</t>
  </si>
  <si>
    <t>74:03:1019005:137</t>
  </si>
  <si>
    <t>74:20:0102001:1041</t>
  </si>
  <si>
    <t>74:21:1314002:460</t>
  </si>
  <si>
    <t>74:15:0306002:533</t>
  </si>
  <si>
    <t>74:14:0501002:116</t>
  </si>
  <si>
    <t>74:31:0107006:8</t>
  </si>
  <si>
    <t>74:03:1019010:338</t>
  </si>
  <si>
    <t>74:12:1503006:49</t>
  </si>
  <si>
    <t>74:27:0105020:5</t>
  </si>
  <si>
    <t>74:25:0305704:0004</t>
  </si>
  <si>
    <t>74:17:1004025:430</t>
  </si>
  <si>
    <t>74:34:1100002:446</t>
  </si>
  <si>
    <t>74:19:1113010:417</t>
  </si>
  <si>
    <t>74:13:0807038:736</t>
  </si>
  <si>
    <t>74:36:0704002:61</t>
  </si>
  <si>
    <t>74:36:0212008:29</t>
  </si>
  <si>
    <t>74:19:1901003:300</t>
  </si>
  <si>
    <t>74:25:0304410:63</t>
  </si>
  <si>
    <t>74:28:0301007:292</t>
  </si>
  <si>
    <t>74:19:0801002:3288</t>
  </si>
  <si>
    <t>74:19:0803004:319</t>
  </si>
  <si>
    <t>74:01:0602046:811</t>
  </si>
  <si>
    <t>74:18:0806003:1155</t>
  </si>
  <si>
    <t>74:03:1010006:332</t>
  </si>
  <si>
    <t>74:01:0000000:3736</t>
  </si>
  <si>
    <t>74:13:1002007:737</t>
  </si>
  <si>
    <t>74:36:0703008:205</t>
  </si>
  <si>
    <t>74:23:0203014:396</t>
  </si>
  <si>
    <t>74:26:1103009:8</t>
  </si>
  <si>
    <t>74:19:2101003:594</t>
  </si>
  <si>
    <t>74:19:1807029:8</t>
  </si>
  <si>
    <t>74:03:0807002:730</t>
  </si>
  <si>
    <t>74:31:0106016:355</t>
  </si>
  <si>
    <t>74:36:0701013:130</t>
  </si>
  <si>
    <t>74:34:1407209:382</t>
  </si>
  <si>
    <t>74:13:0602001:75</t>
  </si>
  <si>
    <t>74:25:0303010:0001</t>
  </si>
  <si>
    <t>74:10:0415015:399</t>
  </si>
  <si>
    <t>74:19:2006023:378</t>
  </si>
  <si>
    <t>74:34:1401001:0446</t>
  </si>
  <si>
    <t>74:19:0803002:2530</t>
  </si>
  <si>
    <t>74:19:1605003:29</t>
  </si>
  <si>
    <t>74:09:0909001:2784</t>
  </si>
  <si>
    <t>74:19:0701001:558</t>
  </si>
  <si>
    <t>74:13:0808008:59</t>
  </si>
  <si>
    <t>74:03:1004009:9</t>
  </si>
  <si>
    <t>74:10:0302002:84</t>
  </si>
  <si>
    <t>74:28:0110001:907</t>
  </si>
  <si>
    <t>74:19:1101001:1137</t>
  </si>
  <si>
    <t>74:19:0701002:263</t>
  </si>
  <si>
    <t>74:27:0610001:49</t>
  </si>
  <si>
    <t>74:19:0801001:1197</t>
  </si>
  <si>
    <t>74:39:0305058:381</t>
  </si>
  <si>
    <t>74:18:0106025:1159</t>
  </si>
  <si>
    <t>74:22:2701015:407</t>
  </si>
  <si>
    <t>74:02:0403002:470</t>
  </si>
  <si>
    <t>74:12:1206002:2029</t>
  </si>
  <si>
    <t>74:02:0109001:1274</t>
  </si>
  <si>
    <t>74:34:0109001:220</t>
  </si>
  <si>
    <t>74:13:0210001:5</t>
  </si>
  <si>
    <t>74:30:0102010:1412</t>
  </si>
  <si>
    <t>74:32:0403020:485</t>
  </si>
  <si>
    <t>74:03:1004014:129</t>
  </si>
  <si>
    <t>74:30:0908012:218</t>
  </si>
  <si>
    <t>74:12:1408006:172</t>
  </si>
  <si>
    <t>74:23:1003002:825</t>
  </si>
  <si>
    <t>74:38:0125002:82</t>
  </si>
  <si>
    <t>74:32:0402128:52</t>
  </si>
  <si>
    <t>74:19:0802003:1437</t>
  </si>
  <si>
    <t>74:12:1206002:2089</t>
  </si>
  <si>
    <t>74:03:1019017:900</t>
  </si>
  <si>
    <t>74:30:0501004:2107</t>
  </si>
  <si>
    <t>74:18:0804152:1569</t>
  </si>
  <si>
    <t>74:36:0204028:0059</t>
  </si>
  <si>
    <t>74:02:0801040:31</t>
  </si>
  <si>
    <t>74:23:0201001:257</t>
  </si>
  <si>
    <t>74:19:2102001:964</t>
  </si>
  <si>
    <t>74:13:1002005:640</t>
  </si>
  <si>
    <t>74:36:0715003:82</t>
  </si>
  <si>
    <t>74:25:0305302:1012</t>
  </si>
  <si>
    <t>74:30:0401018:937</t>
  </si>
  <si>
    <t>74:21:0207001:40</t>
  </si>
  <si>
    <t>74:19:0000000:10578</t>
  </si>
  <si>
    <t>74:28:0118006:6</t>
  </si>
  <si>
    <t>74:36:0714001:2966</t>
  </si>
  <si>
    <t>74:19:0801002:3448</t>
  </si>
  <si>
    <t>74:19:0801001:918</t>
  </si>
  <si>
    <t>74:36:0715003:81</t>
  </si>
  <si>
    <t>74:36:0314001:899</t>
  </si>
  <si>
    <t>74:12:1104007:1534</t>
  </si>
  <si>
    <t>74:12:1310001:248</t>
  </si>
  <si>
    <t>74:13:0410025:398</t>
  </si>
  <si>
    <t>74:37:0403005:164</t>
  </si>
  <si>
    <t>74:28:0101032:90</t>
  </si>
  <si>
    <t>74:12:1207001:8</t>
  </si>
  <si>
    <t>74:32:0402136:148</t>
  </si>
  <si>
    <t>74:13:0703005:543</t>
  </si>
  <si>
    <t>74:27:0104115:649</t>
  </si>
  <si>
    <t>74:03:0807002:741</t>
  </si>
  <si>
    <t>74:19:0303002:1703</t>
  </si>
  <si>
    <t>74:02:0902001:1095</t>
  </si>
  <si>
    <t>74:23:0201001:1460</t>
  </si>
  <si>
    <t>74:06:1602003:2</t>
  </si>
  <si>
    <t>74:09:0909001:2668</t>
  </si>
  <si>
    <t>74:12:1205002:4514</t>
  </si>
  <si>
    <t>74:37:0403005:0161</t>
  </si>
  <si>
    <t>74:19:0801002:1922</t>
  </si>
  <si>
    <t>74:32:0404005:1018</t>
  </si>
  <si>
    <t>74:38:0131005:382</t>
  </si>
  <si>
    <t>74:12:1205002:5851</t>
  </si>
  <si>
    <t>74:19:0603004:997</t>
  </si>
  <si>
    <t>74:12:1205002:4803</t>
  </si>
  <si>
    <t>74:09:0909001:2670</t>
  </si>
  <si>
    <t>74:25:0304622:204</t>
  </si>
  <si>
    <t>74:19:0702003:132</t>
  </si>
  <si>
    <t>74:30:0902007:620</t>
  </si>
  <si>
    <t>74:12:1209047:69</t>
  </si>
  <si>
    <t>74:07:3900001:783</t>
  </si>
  <si>
    <t>74:36:0204007:259</t>
  </si>
  <si>
    <t>74:02:0512002:1195</t>
  </si>
  <si>
    <t>74:34:0109001:1015</t>
  </si>
  <si>
    <t>74:38:0105005:82</t>
  </si>
  <si>
    <t>74:36:0501019:956</t>
  </si>
  <si>
    <t>74:38:1800094:343</t>
  </si>
  <si>
    <t>74:07:3700021:612</t>
  </si>
  <si>
    <t>74:12:0906002:175</t>
  </si>
  <si>
    <t>74:23:0911002:6</t>
  </si>
  <si>
    <t>74:23:0911025:8</t>
  </si>
  <si>
    <t>74:13:0707006:544</t>
  </si>
  <si>
    <t>74:19:1106002:5956</t>
  </si>
  <si>
    <t>74:19:1106003:1235</t>
  </si>
  <si>
    <t>74:16:3300001:420</t>
  </si>
  <si>
    <t>74:34:1401001:274</t>
  </si>
  <si>
    <t>74:19:1104001:1843</t>
  </si>
  <si>
    <t>74:36:0509006:451</t>
  </si>
  <si>
    <t>74:02:0306005:1000</t>
  </si>
  <si>
    <t>74:10:0302005:140</t>
  </si>
  <si>
    <t>74:41:0202003:746</t>
  </si>
  <si>
    <t>74:28:0102017:1</t>
  </si>
  <si>
    <t>74:18:0000000:9547</t>
  </si>
  <si>
    <t>74:19:0601001:709</t>
  </si>
  <si>
    <t>74:09:1107034:61</t>
  </si>
  <si>
    <t>74:14:0102001:272</t>
  </si>
  <si>
    <t>74:19:0603004:780</t>
  </si>
  <si>
    <t>74:19:0807012:376</t>
  </si>
  <si>
    <t>74:19:0105002:319</t>
  </si>
  <si>
    <t>74:27:0101068:351</t>
  </si>
  <si>
    <t>74:30:0401018:938</t>
  </si>
  <si>
    <t>74:27:0105039:559</t>
  </si>
  <si>
    <t>74:19:0501003:28</t>
  </si>
  <si>
    <t>74:36:0706001:2127</t>
  </si>
  <si>
    <t>74:03:1402001:800</t>
  </si>
  <si>
    <t>74:19:1109002:467</t>
  </si>
  <si>
    <t>74:41:0101053:4383</t>
  </si>
  <si>
    <t>74:36:0707003:426</t>
  </si>
  <si>
    <t>74:19:0806010:19</t>
  </si>
  <si>
    <t>74:19:2001001:2522</t>
  </si>
  <si>
    <t>74:19:0601001:252</t>
  </si>
  <si>
    <t>74:30:0601005:150</t>
  </si>
  <si>
    <t>74:02:0802029:1354</t>
  </si>
  <si>
    <t>74:28:0301021:423</t>
  </si>
  <si>
    <t>74:12:0909002:48</t>
  </si>
  <si>
    <t>74:02:0810002:1320</t>
  </si>
  <si>
    <t>74:23:0911002:60</t>
  </si>
  <si>
    <t>74:19:2006032:9</t>
  </si>
  <si>
    <t>74:18:0804152:1899</t>
  </si>
  <si>
    <t>74:12:0605003:</t>
  </si>
  <si>
    <t>74:23:0201001:1051</t>
  </si>
  <si>
    <t>74:07:1800008:210</t>
  </si>
  <si>
    <t>74:19:1107001:5657</t>
  </si>
  <si>
    <t>74:12:1201003:95</t>
  </si>
  <si>
    <t>74:22:2001001:252</t>
  </si>
  <si>
    <t>74:35:0500004:304</t>
  </si>
  <si>
    <t>74:34:0309007:1402</t>
  </si>
  <si>
    <t>74:09:0501001:1037</t>
  </si>
  <si>
    <t>74:01:0000000:4731</t>
  </si>
  <si>
    <t>74:26:1102001:277</t>
  </si>
  <si>
    <t>74:19:0801001:441</t>
  </si>
  <si>
    <t>74:19:0702003:879</t>
  </si>
  <si>
    <t>74:19:1203001:1219</t>
  </si>
  <si>
    <t>74:12:0913002:135</t>
  </si>
  <si>
    <t>74:09:0101002:4</t>
  </si>
  <si>
    <t>74:30:0601021:450</t>
  </si>
  <si>
    <t>74:01:1304001:439</t>
  </si>
  <si>
    <t>74:19:2102001:300</t>
  </si>
  <si>
    <t>74:07:3900002:862</t>
  </si>
  <si>
    <t>74:19:1101002:1882</t>
  </si>
  <si>
    <t>74:19:0802003:3522</t>
  </si>
  <si>
    <t>74:02:0512002:0209</t>
  </si>
  <si>
    <t>74:02:0512002:356</t>
  </si>
  <si>
    <t>74:02:0512002:249</t>
  </si>
  <si>
    <t>74:14:0107004:351</t>
  </si>
  <si>
    <t>74:29:0103011:357</t>
  </si>
  <si>
    <t>74:34:0108001:12</t>
  </si>
  <si>
    <t>74:09:0605001:384</t>
  </si>
  <si>
    <t>74:36:0000000:21510</t>
  </si>
  <si>
    <t>74:36:0407006:950</t>
  </si>
  <si>
    <t>74:19:0703003:52</t>
  </si>
  <si>
    <t>74:07:1000047:387</t>
  </si>
  <si>
    <t>74:09:0206002:330</t>
  </si>
  <si>
    <t>74:02:0111003:3632</t>
  </si>
  <si>
    <t>74:25:0600101:544</t>
  </si>
  <si>
    <t>74:09:1101013:507</t>
  </si>
  <si>
    <t>74:37:0413001:1356</t>
  </si>
  <si>
    <t>74:28:0110001:740</t>
  </si>
  <si>
    <t>74:27:0101058:29</t>
  </si>
  <si>
    <t>74:19:2101003:564</t>
  </si>
  <si>
    <t>74:29:0102033:327</t>
  </si>
  <si>
    <t>74:21:0501002:633</t>
  </si>
  <si>
    <t>74:38:0134017:415</t>
  </si>
  <si>
    <t>74:36:0702005:486</t>
  </si>
  <si>
    <t>74:25:0305018:693</t>
  </si>
  <si>
    <t>74:28:0105011:16</t>
  </si>
  <si>
    <t>74:02:0802006:18</t>
  </si>
  <si>
    <t>74:18:0804153:1529</t>
  </si>
  <si>
    <t>74:19:1107001:2208</t>
  </si>
  <si>
    <t>74:03:1033000:195</t>
  </si>
  <si>
    <t>74:19:2001001:1123</t>
  </si>
  <si>
    <t>74:34:1800043:365</t>
  </si>
  <si>
    <t>74:12:1205002:1706</t>
  </si>
  <si>
    <t>74:13:0805032:447</t>
  </si>
  <si>
    <t>74:36:0509006:360</t>
  </si>
  <si>
    <t>74:02:0811001:2089</t>
  </si>
  <si>
    <t>74:02:0512002:3809</t>
  </si>
  <si>
    <t>74:26:1400002:210</t>
  </si>
  <si>
    <t>74:19:0403001:124</t>
  </si>
  <si>
    <t>74:34:1002049:21</t>
  </si>
  <si>
    <t>74:36:0424007:170</t>
  </si>
  <si>
    <t>74:13:0210001:603</t>
  </si>
  <si>
    <t>74:12:0910005:470</t>
  </si>
  <si>
    <t>74:12:1206001:1839</t>
  </si>
  <si>
    <t>74:09:0101003:728</t>
  </si>
  <si>
    <t>74:12:1206001:1838</t>
  </si>
  <si>
    <t>74:19:1101002:2345</t>
  </si>
  <si>
    <t>74:19:1106002:2324</t>
  </si>
  <si>
    <t>74:23:1001002:887</t>
  </si>
  <si>
    <t>74:19:1101002:1888</t>
  </si>
  <si>
    <t>74:13:0209013:76</t>
  </si>
  <si>
    <t>74:23:1105001:107</t>
  </si>
  <si>
    <t>74:19:1406010:393</t>
  </si>
  <si>
    <t>74:36:0604041:16</t>
  </si>
  <si>
    <t>74:06:0704020:22</t>
  </si>
  <si>
    <t>74:07:3600009:18</t>
  </si>
  <si>
    <t>74:02:0110002:1731</t>
  </si>
  <si>
    <t>74:01:0000000:4690</t>
  </si>
  <si>
    <t>74:19:0000000:19519</t>
  </si>
  <si>
    <t>74:19:1106002:5360</t>
  </si>
  <si>
    <t>74:19:1115014:81</t>
  </si>
  <si>
    <t>74:09:0607001:1258</t>
  </si>
  <si>
    <t>74:18:0806010:1461</t>
  </si>
  <si>
    <t>74:36:0711003:495</t>
  </si>
  <si>
    <t>74:30:0103002:2399</t>
  </si>
  <si>
    <t>74:09:0607001:1029</t>
  </si>
  <si>
    <t>74:26:1103008:25</t>
  </si>
  <si>
    <t>74:13:0807022:31</t>
  </si>
  <si>
    <t>74:39:0000000:1879</t>
  </si>
  <si>
    <t>74:07:3700031:503</t>
  </si>
  <si>
    <t>74:41:0101039:138</t>
  </si>
  <si>
    <t>74:30:0103013:65</t>
  </si>
  <si>
    <t>74:18:0000000:3039</t>
  </si>
  <si>
    <t>74:10:0415017:392</t>
  </si>
  <si>
    <t>74:27:0105036:215</t>
  </si>
  <si>
    <t>74:36:0602007:1222</t>
  </si>
  <si>
    <t>74:13:1002007:221</t>
  </si>
  <si>
    <t>74:39:0302051:8</t>
  </si>
  <si>
    <t>74:19:2101002:323</t>
  </si>
  <si>
    <t>74:34:0309004:1199</t>
  </si>
  <si>
    <t>74:19:0305002:206</t>
  </si>
  <si>
    <t>74:25:0302902:352</t>
  </si>
  <si>
    <t>74:19:0603004:90</t>
  </si>
  <si>
    <t>74:23:0201001:1446</t>
  </si>
  <si>
    <t>74:31:0106033:108</t>
  </si>
  <si>
    <t>74:02:1212002:3115</t>
  </si>
  <si>
    <t>74:07:3700034:259</t>
  </si>
  <si>
    <t>74:19:1404001:1221</t>
  </si>
  <si>
    <t>74:30:0601023:724</t>
  </si>
  <si>
    <t>74:19:0307002:210</t>
  </si>
  <si>
    <t>74:23:0201001:241</t>
  </si>
  <si>
    <t>74:21:000000:1343</t>
  </si>
  <si>
    <t>74:19:1106003:3650</t>
  </si>
  <si>
    <t>74:19:0803002:1962</t>
  </si>
  <si>
    <t>74:34:0910001:1333</t>
  </si>
  <si>
    <t>74:14:0102003:924</t>
  </si>
  <si>
    <t>74:12:1205002:5344</t>
  </si>
  <si>
    <t>74:19:1116002:345</t>
  </si>
  <si>
    <t>74:06:1002096:543</t>
  </si>
  <si>
    <t>74:30:0908012:1288</t>
  </si>
  <si>
    <t>74:03:1019017:165</t>
  </si>
  <si>
    <t>74:23:1001004:337</t>
  </si>
  <si>
    <t>74:19:0603004:905</t>
  </si>
  <si>
    <t>74:19:1404001:1254</t>
  </si>
  <si>
    <t>74:02:0512002:1867</t>
  </si>
  <si>
    <t>74:03:1401181:371</t>
  </si>
  <si>
    <t>74:36:0414017:15</t>
  </si>
  <si>
    <t>74:19:0601002:4018</t>
  </si>
  <si>
    <t>74:32:0403046:394</t>
  </si>
  <si>
    <t>74:12:1205002:4914</t>
  </si>
  <si>
    <t>74:19:1401001:316</t>
  </si>
  <si>
    <t>74:41:0102010:17</t>
  </si>
  <si>
    <t>74:36:0203029:2933</t>
  </si>
  <si>
    <t>74:23:1104003:1225</t>
  </si>
  <si>
    <t>74:36:0502018:703</t>
  </si>
  <si>
    <t>74:21:1314002:46</t>
  </si>
  <si>
    <t>74:36:0516002:1184</t>
  </si>
  <si>
    <t>74:02:0802002:1073</t>
  </si>
  <si>
    <t>74:02:0201004:9</t>
  </si>
  <si>
    <t>74:27:0104048:66</t>
  </si>
  <si>
    <t>74:07:3700030:578</t>
  </si>
  <si>
    <t>74:36:0203014:78</t>
  </si>
  <si>
    <t>74:02:0801043:3</t>
  </si>
  <si>
    <t>74:36:0402026:19</t>
  </si>
  <si>
    <t>74:02:0512002:212</t>
  </si>
  <si>
    <t>74:03:1019003:299</t>
  </si>
  <si>
    <t>74:12:1205002:4352</t>
  </si>
  <si>
    <t>74:35:0400012:60</t>
  </si>
  <si>
    <t>74:36:0312007:366</t>
  </si>
  <si>
    <t>74:02:0512002:1136</t>
  </si>
  <si>
    <t>74:03:0807001:318</t>
  </si>
  <si>
    <t>74:19:0401004:521</t>
  </si>
  <si>
    <t>74:19:1115015:12</t>
  </si>
  <si>
    <t>74:12:0909003:179</t>
  </si>
  <si>
    <t>74:36:0312008:714</t>
  </si>
  <si>
    <t>74:19:1106002:4816</t>
  </si>
  <si>
    <t>74:36:0214001:3511</t>
  </si>
  <si>
    <t>74:41:0102018:106</t>
  </si>
  <si>
    <t>74:21:1305005:17</t>
  </si>
  <si>
    <t>74:19:0806016:362</t>
  </si>
  <si>
    <t>74:09:1102010:819</t>
  </si>
  <si>
    <t>74:27:0610001:71</t>
  </si>
  <si>
    <t>74:14:0501005:384</t>
  </si>
  <si>
    <t>74:41:0102018:102</t>
  </si>
  <si>
    <t>74:38:0140001:820</t>
  </si>
  <si>
    <t>74:41:0102018:178</t>
  </si>
  <si>
    <t>74:12:1205002:5617</t>
  </si>
  <si>
    <t>74:27:0610001:429</t>
  </si>
  <si>
    <t>74:41:0102018:103</t>
  </si>
  <si>
    <t>74:39:0302031:348</t>
  </si>
  <si>
    <t>74:15:0604001:94</t>
  </si>
  <si>
    <t>74:17:1004025:112</t>
  </si>
  <si>
    <t>74:19:1702014:64</t>
  </si>
  <si>
    <t>74:36:0107004:2153</t>
  </si>
  <si>
    <t>74:14:0109015:28</t>
  </si>
  <si>
    <t>74:11:0101015:399</t>
  </si>
  <si>
    <t>74:21:0502001:442</t>
  </si>
  <si>
    <t>74:21:0207001:72</t>
  </si>
  <si>
    <t>74:09:0903004:751</t>
  </si>
  <si>
    <t>74:19:2101003:1188</t>
  </si>
  <si>
    <t>74:30:0902009:136</t>
  </si>
  <si>
    <t>74:19:0803001:850</t>
  </si>
  <si>
    <t>74:13:1002007:749</t>
  </si>
  <si>
    <t>74:19:2001001:2163</t>
  </si>
  <si>
    <t>74:12:1205004:2666</t>
  </si>
  <si>
    <t>74:34:1900040:76</t>
  </si>
  <si>
    <t>74:18:0804116:1174</t>
  </si>
  <si>
    <t>74:12:0308003:32</t>
  </si>
  <si>
    <t>74:12:1205002:3581</t>
  </si>
  <si>
    <t>74:19:1101001:977</t>
  </si>
  <si>
    <t>74:33:0309001:8937</t>
  </si>
  <si>
    <t>74:35:0600003:119</t>
  </si>
  <si>
    <t>74:18:0719001:30</t>
  </si>
  <si>
    <t>74:14:0102001:483</t>
  </si>
  <si>
    <t>74:35:1300094:34</t>
  </si>
  <si>
    <t>74:21:0203002:394</t>
  </si>
  <si>
    <t>74:34:0109002:313</t>
  </si>
  <si>
    <t>74:02:0601004:1337</t>
  </si>
  <si>
    <t>74:12:0802001:333</t>
  </si>
  <si>
    <t>74:19:1106002:5332</t>
  </si>
  <si>
    <t>74:12:1205002:5045</t>
  </si>
  <si>
    <t>74:21:0601001:442</t>
  </si>
  <si>
    <t>74:12:0310001:26</t>
  </si>
  <si>
    <t>74:19:0801001:2629</t>
  </si>
  <si>
    <t>74:19:0706023:56</t>
  </si>
  <si>
    <t>74:07:3700033:29</t>
  </si>
  <si>
    <t>74:34:1600012:627</t>
  </si>
  <si>
    <t>74:04:3000030:9</t>
  </si>
  <si>
    <t>74:06:1002096:155</t>
  </si>
  <si>
    <t>74:12:1104007:1630</t>
  </si>
  <si>
    <t>74:19:1802005:436</t>
  </si>
  <si>
    <t>74:38:0139001:88</t>
  </si>
  <si>
    <t>74:36:0604041:98</t>
  </si>
  <si>
    <t>74:12:1205004:1853</t>
  </si>
  <si>
    <t>74:18:0804153:1502</t>
  </si>
  <si>
    <t>74:28:0301014:27</t>
  </si>
  <si>
    <t>74:18:0000000:1062</t>
  </si>
  <si>
    <t>74:10:0311011:985</t>
  </si>
  <si>
    <t>74:19:0705007:20</t>
  </si>
  <si>
    <t>74:35:2900003:620</t>
  </si>
  <si>
    <t>74:19:1404001:1255</t>
  </si>
  <si>
    <t>74:12:1205002:4811</t>
  </si>
  <si>
    <t>74:30:0301041:14</t>
  </si>
  <si>
    <t>74:19:1104001:1343</t>
  </si>
  <si>
    <t>74:35:1900002:118</t>
  </si>
  <si>
    <t>74:03:1001006:580</t>
  </si>
  <si>
    <t>74:35:0600001:1153</t>
  </si>
  <si>
    <t>74:19:0311002:523</t>
  </si>
  <si>
    <t>74:12:1205002:5043</t>
  </si>
  <si>
    <t>74:19:0801002:3345</t>
  </si>
  <si>
    <t>74:01:0601003:358</t>
  </si>
  <si>
    <t>74:19:1401001:254</t>
  </si>
  <si>
    <t>74:19:0801001:1022</t>
  </si>
  <si>
    <t>74:02:1201005:1011</t>
  </si>
  <si>
    <t>74:02:0409001:52</t>
  </si>
  <si>
    <t>74:19:1106002:5503</t>
  </si>
  <si>
    <t>74:19:0801001:778</t>
  </si>
  <si>
    <t>74:09:0111001:276</t>
  </si>
  <si>
    <t>74:12:1209020:78</t>
  </si>
  <si>
    <t>74:19:2004001:27</t>
  </si>
  <si>
    <t>74:12:1205002:4791</t>
  </si>
  <si>
    <t>74:18:0804152:1606</t>
  </si>
  <si>
    <t>74:02:0201083:6</t>
  </si>
  <si>
    <t>74:19:0701005:570</t>
  </si>
  <si>
    <t>74:17:1004069:75</t>
  </si>
  <si>
    <t>74:02:0314001:34</t>
  </si>
  <si>
    <t>74:19:0801001:332</t>
  </si>
  <si>
    <t>74:19:1107001:5005</t>
  </si>
  <si>
    <t>74:13:0711001:665</t>
  </si>
  <si>
    <t>74:36:0711002:3616</t>
  </si>
  <si>
    <t>74:19:0801001:1166</t>
  </si>
  <si>
    <t>74:37:0403001:53</t>
  </si>
  <si>
    <t>74:36:0202012:392</t>
  </si>
  <si>
    <t>74:02:0902001:1492</t>
  </si>
  <si>
    <t>74:19:0806004:47</t>
  </si>
  <si>
    <t>74:36:0416014:391</t>
  </si>
  <si>
    <t>74:04:0410011:01</t>
  </si>
  <si>
    <t>74:01:0602024:567</t>
  </si>
  <si>
    <t>74:19:1202008:523</t>
  </si>
  <si>
    <t>74:09:0909001:693</t>
  </si>
  <si>
    <t>74:02:1006006:1161</t>
  </si>
  <si>
    <t>74:02:0201003:3</t>
  </si>
  <si>
    <t>74:19:1101002:3862</t>
  </si>
  <si>
    <t>74:13:0204007:109</t>
  </si>
  <si>
    <t>74:19:1115014:40</t>
  </si>
  <si>
    <t>74:12:1209022:602</t>
  </si>
  <si>
    <t>74:13:0807007:98</t>
  </si>
  <si>
    <t>74:24:0205037:82</t>
  </si>
  <si>
    <t>74:19:0310036:36</t>
  </si>
  <si>
    <t>74:07:3700017:625</t>
  </si>
  <si>
    <t>74:19:1802007:401</t>
  </si>
  <si>
    <t>74:23:0911024:24</t>
  </si>
  <si>
    <t>74:18:0404002:1204</t>
  </si>
  <si>
    <t>74:03:1009018:13</t>
  </si>
  <si>
    <t>74:02:0501007:1343</t>
  </si>
  <si>
    <t>74:36:0602003:166</t>
  </si>
  <si>
    <t>74:36:0516002:1124</t>
  </si>
  <si>
    <t>74:15:0204004:4</t>
  </si>
  <si>
    <t>74:05:3100001:1160</t>
  </si>
  <si>
    <t>74:36:0502015:50</t>
  </si>
  <si>
    <t>74:12:1107001:758</t>
  </si>
  <si>
    <t>74:30:0708001:382</t>
  </si>
  <si>
    <t>74:13:0704001:182</t>
  </si>
  <si>
    <t>74:27:0104087:478</t>
  </si>
  <si>
    <t>74:32:0404045:563</t>
  </si>
  <si>
    <t>74:03:0710013:8</t>
  </si>
  <si>
    <t>74:36:0715003:41</t>
  </si>
  <si>
    <t>74:12:1102001:1006</t>
  </si>
  <si>
    <t>74:19:0803002:2415</t>
  </si>
  <si>
    <t>74:19:0803003:1486</t>
  </si>
  <si>
    <t>74:19:1115014:1224</t>
  </si>
  <si>
    <t>74:19:0802003:3351</t>
  </si>
  <si>
    <t>74:19:0801001:873</t>
  </si>
  <si>
    <t>74:33:0316001:3712</t>
  </si>
  <si>
    <t>74:19:1102001:345</t>
  </si>
  <si>
    <t>74:25:0302721:93</t>
  </si>
  <si>
    <t>74:20:0102001:244</t>
  </si>
  <si>
    <t>74:23:0201001:331</t>
  </si>
  <si>
    <t>74:18:1102007:1138</t>
  </si>
  <si>
    <t>74:36:0416014:359</t>
  </si>
  <si>
    <t>74:19:0806005:425</t>
  </si>
  <si>
    <t>74:24:07020000:0000</t>
  </si>
  <si>
    <t>74:28:0308001:387</t>
  </si>
  <si>
    <t>74:12:1201006:158</t>
  </si>
  <si>
    <t>74:12:1104007:345</t>
  </si>
  <si>
    <t>74:28:0102003:29</t>
  </si>
  <si>
    <t>74:12:1408006:175</t>
  </si>
  <si>
    <t>74:34:1800023:2</t>
  </si>
  <si>
    <t>74:31:0107006:10</t>
  </si>
  <si>
    <t>74:36:0203039:13</t>
  </si>
  <si>
    <t>74:19:1106002:3564</t>
  </si>
  <si>
    <t>74:12:1107013:677</t>
  </si>
  <si>
    <t>74:19:0802003:3485</t>
  </si>
  <si>
    <t>74:36:0505003:269</t>
  </si>
  <si>
    <t>74:19:2102001:177</t>
  </si>
  <si>
    <t>74:19:0603004:913</t>
  </si>
  <si>
    <t>74:34:0916001:171</t>
  </si>
  <si>
    <t>74:18:0804094:1776</t>
  </si>
  <si>
    <t>74:09:0607001:1295</t>
  </si>
  <si>
    <t>74:19:1106003:1817</t>
  </si>
  <si>
    <t>74:02:0811001:2103</t>
  </si>
  <si>
    <t>74:18:0804111:1606</t>
  </si>
  <si>
    <t>74:25:0301515:149</t>
  </si>
  <si>
    <t>74:19:1106002:5758</t>
  </si>
  <si>
    <t>74:19:0000000:2425</t>
  </si>
  <si>
    <t>74:19:1106002:5481</t>
  </si>
  <si>
    <t>74:36:0501020:1124</t>
  </si>
  <si>
    <t>74:07:1501001:737</t>
  </si>
  <si>
    <t>74:25:0303001:29</t>
  </si>
  <si>
    <t>74:36:0322012:639</t>
  </si>
  <si>
    <t>74:19:1106002:5535</t>
  </si>
  <si>
    <t>74:13:0301009:317</t>
  </si>
  <si>
    <t>74:03:1020076:9</t>
  </si>
  <si>
    <t>74:19:2001001:1301</t>
  </si>
  <si>
    <t>74:19:1106002:5365</t>
  </si>
  <si>
    <t>74:35:0600003:1606</t>
  </si>
  <si>
    <t>74:12:1206002:1031</t>
  </si>
  <si>
    <t>74:09:0604001:85</t>
  </si>
  <si>
    <t>74:02:0000000:1104</t>
  </si>
  <si>
    <t>74:12:1408006:3749</t>
  </si>
  <si>
    <t>74:19:1106002:5781</t>
  </si>
  <si>
    <t>74:19:1106002:5495</t>
  </si>
  <si>
    <t>74:21:1401006:57</t>
  </si>
  <si>
    <t>74:15:0304001:635</t>
  </si>
  <si>
    <t>74:19:1106002:5782</t>
  </si>
  <si>
    <t>74:37:0403007:847</t>
  </si>
  <si>
    <t>74:36:0501001:5005</t>
  </si>
  <si>
    <t>74:08:4702005:9</t>
  </si>
  <si>
    <t>74:13:0807004:441</t>
  </si>
  <si>
    <t>74:21:1313005:116</t>
  </si>
  <si>
    <t>74:12:1205004:1767</t>
  </si>
  <si>
    <t>74:38:0140001:754</t>
  </si>
  <si>
    <t>74:09:1107053:6</t>
  </si>
  <si>
    <t>74:19:1106002:5479</t>
  </si>
  <si>
    <t>74:19:0601002:1977</t>
  </si>
  <si>
    <t>74:07:3800006:24</t>
  </si>
  <si>
    <t>74:14:0501004:597</t>
  </si>
  <si>
    <t>74:01:0105002:1555</t>
  </si>
  <si>
    <t>74:36:0212019:26</t>
  </si>
  <si>
    <t>74:25:0302902:829</t>
  </si>
  <si>
    <t>74:17:1004106:2</t>
  </si>
  <si>
    <t>74:38:0140001:110</t>
  </si>
  <si>
    <t>74:32:0402116:33</t>
  </si>
  <si>
    <t>74:13:0109001:121</t>
  </si>
  <si>
    <t>74:09:0605018:349</t>
  </si>
  <si>
    <t>74:32:0401023:7</t>
  </si>
  <si>
    <t>74:31:0104020:89</t>
  </si>
  <si>
    <t>74:26:0000000:1883</t>
  </si>
  <si>
    <t>74:30:0905001:509</t>
  </si>
  <si>
    <t>74:19:1202008:1312</t>
  </si>
  <si>
    <t>74:36:0414024:18</t>
  </si>
  <si>
    <t>74:09:0605017:813</t>
  </si>
  <si>
    <t>74:37:0403004:446</t>
  </si>
  <si>
    <t>74:36:0203034:30</t>
  </si>
  <si>
    <t>74:09:0912001:1793</t>
  </si>
  <si>
    <t>74:07:3700014:258</t>
  </si>
  <si>
    <t>74:12:1205002:5866</t>
  </si>
  <si>
    <t>74:30:0908012:105</t>
  </si>
  <si>
    <t>74:36:0502023:26</t>
  </si>
  <si>
    <t>74:34:2209002:1721</t>
  </si>
  <si>
    <t>74:09:0604001:605</t>
  </si>
  <si>
    <t>74:09:0501001:156</t>
  </si>
  <si>
    <t>74:08:4702029:135</t>
  </si>
  <si>
    <t>74:34:1800067:548</t>
  </si>
  <si>
    <t>74:19:1805006:37</t>
  </si>
  <si>
    <t>74:36:0209016:7584</t>
  </si>
  <si>
    <t>74:21:1314002:49</t>
  </si>
  <si>
    <t>74:09:0909001:3766</t>
  </si>
  <si>
    <t>74:30:0104016:1099</t>
  </si>
  <si>
    <t>74:03:0810050:763</t>
  </si>
  <si>
    <t>74:30:0103012:245</t>
  </si>
  <si>
    <t>74:25:0303211:562</t>
  </si>
  <si>
    <t>74:10:0423031:33</t>
  </si>
  <si>
    <t>74:36:0214001:178</t>
  </si>
  <si>
    <t>74:02:1212002:1483</t>
  </si>
  <si>
    <t>74:19:1407017:346</t>
  </si>
  <si>
    <t>74:38:0118013:344</t>
  </si>
  <si>
    <t>74:12:1205002:4450</t>
  </si>
  <si>
    <t>74:01:0202001:1330</t>
  </si>
  <si>
    <t>74:19:1901002:256</t>
  </si>
  <si>
    <t>74:30:0903006:333</t>
  </si>
  <si>
    <t>74:19:0602002:309</t>
  </si>
  <si>
    <t>74:23:1004001:702</t>
  </si>
  <si>
    <t>74:37:0403004:0073</t>
  </si>
  <si>
    <t>74:34:2005064:381</t>
  </si>
  <si>
    <t>74:19:2101002:718</t>
  </si>
  <si>
    <t>74:23:0909003:365</t>
  </si>
  <si>
    <t>74:19:0801002:1883</t>
  </si>
  <si>
    <t>74:28:0301013:757</t>
  </si>
  <si>
    <t>74:33:0316003:964</t>
  </si>
  <si>
    <t>74:30:0908012:721</t>
  </si>
  <si>
    <t>74:26:1400003:6</t>
  </si>
  <si>
    <t>74:35:0500003:8</t>
  </si>
  <si>
    <t>74:09:0501001:1036</t>
  </si>
  <si>
    <t>74:19:1701004:293</t>
  </si>
  <si>
    <t>74:19:0801001:874</t>
  </si>
  <si>
    <t>74:36:0605004:1174</t>
  </si>
  <si>
    <t>74:02:01110032:261</t>
  </si>
  <si>
    <t>74:19:0806004:614</t>
  </si>
  <si>
    <t>74:19:0802003:3652</t>
  </si>
  <si>
    <t>74:12:1104007:1440</t>
  </si>
  <si>
    <t>74:02:0201098:557</t>
  </si>
  <si>
    <t>74:19:0801001:378</t>
  </si>
  <si>
    <t>74:36:0111005:77</t>
  </si>
  <si>
    <t>74:18:0703009:1470</t>
  </si>
  <si>
    <t>74:35:0952009:392</t>
  </si>
  <si>
    <t>74:18:0804153:1618</t>
  </si>
  <si>
    <t>74:02:5100010:0007</t>
  </si>
  <si>
    <t>74:36:0702009:2494</t>
  </si>
  <si>
    <t>74:13:0805030:425</t>
  </si>
  <si>
    <t>74:12:1205004:2927</t>
  </si>
  <si>
    <t>74:28:0116002:9</t>
  </si>
  <si>
    <t>74:12:0000000:3744</t>
  </si>
  <si>
    <t>74:12:1205002:4362</t>
  </si>
  <si>
    <t>74:30:0104001:510</t>
  </si>
  <si>
    <t>74:19:2101003:1237</t>
  </si>
  <si>
    <t>74:19:0801001:1031</t>
  </si>
  <si>
    <t>74:19:2001002:732</t>
  </si>
  <si>
    <t>74:02:0109001:1043</t>
  </si>
  <si>
    <t>74:14:0000000:2626</t>
  </si>
  <si>
    <t>74:25:0303103:93</t>
  </si>
  <si>
    <t>74:28:0302002:615</t>
  </si>
  <si>
    <t>74:06:0103005:35</t>
  </si>
  <si>
    <t>74:28:0103025:1</t>
  </si>
  <si>
    <t>74:21:1304016:397</t>
  </si>
  <si>
    <t>74:19:1111014:472</t>
  </si>
  <si>
    <t>74:18:0804152:1907</t>
  </si>
  <si>
    <t>74:37:0209030:570</t>
  </si>
  <si>
    <t>74:02:1203001:96</t>
  </si>
  <si>
    <t>74:06:0106011:28</t>
  </si>
  <si>
    <t>74:36:0702009:1814</t>
  </si>
  <si>
    <t>74:36:0603003:250</t>
  </si>
  <si>
    <t>74:21:0301001:119</t>
  </si>
  <si>
    <t>74:19:0603004:724</t>
  </si>
  <si>
    <t>74:36:0703003:875</t>
  </si>
  <si>
    <t>74:36:0603003:3748</t>
  </si>
  <si>
    <t>74:36:0111015:34</t>
  </si>
  <si>
    <t>74:19:0000000:12255</t>
  </si>
  <si>
    <t>74:01:0203001:91</t>
  </si>
  <si>
    <t>74:13:0307001:46</t>
  </si>
  <si>
    <t>74:13:0410021:56</t>
  </si>
  <si>
    <t>74:12:1205001:677</t>
  </si>
  <si>
    <t>74:12:1102001:696</t>
  </si>
  <si>
    <t>74:09:0912001:327</t>
  </si>
  <si>
    <t>74:19:1501002:484</t>
  </si>
  <si>
    <t>74:12:1102001:204</t>
  </si>
  <si>
    <t>74:04:3800002:377</t>
  </si>
  <si>
    <t>74:38:0140001:819</t>
  </si>
  <si>
    <t>74:09:1101024:550</t>
  </si>
  <si>
    <t>74:22:3201001:177</t>
  </si>
  <si>
    <t>74:25:0302306:57</t>
  </si>
  <si>
    <t>74:12:1408006:4348</t>
  </si>
  <si>
    <t>74:09:0801004:325</t>
  </si>
  <si>
    <t>74:23:0203012:426</t>
  </si>
  <si>
    <t>74:36:0703012:11</t>
  </si>
  <si>
    <t>74:19:1501002:662</t>
  </si>
  <si>
    <t>74:12:1001002:139</t>
  </si>
  <si>
    <t>74:23:0907006:301</t>
  </si>
  <si>
    <t>74:02:0403002:126</t>
  </si>
  <si>
    <t>74:02:0201103:1459</t>
  </si>
  <si>
    <t>74:36:0714001:254</t>
  </si>
  <si>
    <t>74:12:0506038:387</t>
  </si>
  <si>
    <t>74:03:1004019:2</t>
  </si>
  <si>
    <t>74:01:0602046:10</t>
  </si>
  <si>
    <t>74:30:0708001:612</t>
  </si>
  <si>
    <t>74:12:1003002:216</t>
  </si>
  <si>
    <t>74:30:0601005:930</t>
  </si>
  <si>
    <t>74:03:1003000:597</t>
  </si>
  <si>
    <t>74:02:0201038:1028</t>
  </si>
  <si>
    <t>74:19:1106002:5475</t>
  </si>
  <si>
    <t>74:19:2102001:366</t>
  </si>
  <si>
    <t>74:23:0201001:1397</t>
  </si>
  <si>
    <t>74:19:2104007:43</t>
  </si>
  <si>
    <t>74:19:1106008:527</t>
  </si>
  <si>
    <t>74:19:1101002:3744</t>
  </si>
  <si>
    <t>74:19:1106002:4647</t>
  </si>
  <si>
    <t>74:19:0701003:833</t>
  </si>
  <si>
    <t>74:34:0309005:852</t>
  </si>
  <si>
    <t>74:19:1101002:1991</t>
  </si>
  <si>
    <t>74:19:1404001:484</t>
  </si>
  <si>
    <t>74:39:0306013:1287</t>
  </si>
  <si>
    <t>74:07:3800003:512</t>
  </si>
  <si>
    <t>74:11:0105001:550</t>
  </si>
  <si>
    <t>74:19:0602002:317</t>
  </si>
  <si>
    <t>74:35:1300080:59</t>
  </si>
  <si>
    <t>74:23:0203008:39</t>
  </si>
  <si>
    <t>74:34:0000000:7485</t>
  </si>
  <si>
    <t>74:27:0104072:1732</t>
  </si>
  <si>
    <t>74:36:0705002:97</t>
  </si>
  <si>
    <t>74:23:0203014:391</t>
  </si>
  <si>
    <t>74:07:1000004:53</t>
  </si>
  <si>
    <t>74:25:0301314:106</t>
  </si>
  <si>
    <t>74:36:070600:2127</t>
  </si>
  <si>
    <t>74:19:0303002:1714</t>
  </si>
  <si>
    <t>74:30:0803005:1196</t>
  </si>
  <si>
    <t>74:14:0301001:142</t>
  </si>
  <si>
    <t>74:02:0511002:11314</t>
  </si>
  <si>
    <t>74:25:0302902:284</t>
  </si>
  <si>
    <t>74:19:1106002:5033</t>
  </si>
  <si>
    <t>74:19:0310047:543</t>
  </si>
  <si>
    <t>74:19:1301003:812</t>
  </si>
  <si>
    <t>74:36:0701007:393</t>
  </si>
  <si>
    <t>74:19:1202001:1666</t>
  </si>
  <si>
    <t>74:19:2001002:1777</t>
  </si>
  <si>
    <t>74:19:1204008:450</t>
  </si>
  <si>
    <t>74:19:0303002:1728</t>
  </si>
  <si>
    <t>74:03:1401002:78</t>
  </si>
  <si>
    <t>74:19:0000000:1820</t>
  </si>
  <si>
    <t>74:19:0303002:1758</t>
  </si>
  <si>
    <t>74:30:0905001:1050</t>
  </si>
  <si>
    <t>74:36:0611008:93</t>
  </si>
  <si>
    <t>74:19:0303002:1759</t>
  </si>
  <si>
    <t>74:13:0000000:4320</t>
  </si>
  <si>
    <t>74:19:1106001:1436</t>
  </si>
  <si>
    <t>74:28:0101015:0002</t>
  </si>
  <si>
    <t>74:12:1107087:385</t>
  </si>
  <si>
    <t>74:03:1004006:18</t>
  </si>
  <si>
    <t>74:19:1106002:5484</t>
  </si>
  <si>
    <t>74:21:0301001:123</t>
  </si>
  <si>
    <t>74:40:0202002:322</t>
  </si>
  <si>
    <t>74:19:0701005:238</t>
  </si>
  <si>
    <t>74:38:0139001:242</t>
  </si>
  <si>
    <t>74:37:0209042:18</t>
  </si>
  <si>
    <t>74:07:5100002:85</t>
  </si>
  <si>
    <t>74:19:1101002:3796</t>
  </si>
  <si>
    <t>74:19:0601002:4048</t>
  </si>
  <si>
    <t>74:35:0700011:34</t>
  </si>
  <si>
    <t>74:02:0000000:5011</t>
  </si>
  <si>
    <t>74:18:0806003:1493</t>
  </si>
  <si>
    <t>74:23:0201001:1572</t>
  </si>
  <si>
    <t>74:07:4800001:20</t>
  </si>
  <si>
    <t>74:09:1107021:18</t>
  </si>
  <si>
    <t>74:12:1102001:698</t>
  </si>
  <si>
    <t>74:19:0302001:787</t>
  </si>
  <si>
    <t>74:07:3900002:871</t>
  </si>
  <si>
    <t>74:08:4601002:845</t>
  </si>
  <si>
    <t>74:35:1300055:7</t>
  </si>
  <si>
    <t>74:36:0212004:4152</t>
  </si>
  <si>
    <t>74:12:1209047:190</t>
  </si>
  <si>
    <t>74:12:1205002:4516</t>
  </si>
  <si>
    <t>74:12:1205002:4524</t>
  </si>
  <si>
    <t>74:19:0501001:746</t>
  </si>
  <si>
    <t>74:07:0000000:562</t>
  </si>
  <si>
    <t>74:14:0104003:127</t>
  </si>
  <si>
    <t>74:09:1002002:52</t>
  </si>
  <si>
    <t>74:29:0102065:461</t>
  </si>
  <si>
    <t>74:19:0803003:1383</t>
  </si>
  <si>
    <t>74:34:0107002:8</t>
  </si>
  <si>
    <t>74:19:1114001:57</t>
  </si>
  <si>
    <t>74:19:0801002:1739</t>
  </si>
  <si>
    <t>74:19:0803003:1384</t>
  </si>
  <si>
    <t>74:33:0316003:2205</t>
  </si>
  <si>
    <t>74:19:0703001:656</t>
  </si>
  <si>
    <t>74:23:0907006:297</t>
  </si>
  <si>
    <t>74:12:1501002:239</t>
  </si>
  <si>
    <t>74:34:1600054:518</t>
  </si>
  <si>
    <t>74:19:0802003:3530</t>
  </si>
  <si>
    <t>74:02:0906002:1383</t>
  </si>
  <si>
    <t>74:12:1305002:570</t>
  </si>
  <si>
    <t>74:12:0911001:812</t>
  </si>
  <si>
    <t>74:13:0807048:1060</t>
  </si>
  <si>
    <t>74:30:0807001:45</t>
  </si>
  <si>
    <t>74:19:0000000:18203</t>
  </si>
  <si>
    <t>74:30:0501011:79</t>
  </si>
  <si>
    <t>74:30:0104002:3354</t>
  </si>
  <si>
    <t>74:19:0402002:126</t>
  </si>
  <si>
    <t>74:13:0805032:452</t>
  </si>
  <si>
    <t>74:06:0000000:5062</t>
  </si>
  <si>
    <t>74:07:3900002:414</t>
  </si>
  <si>
    <t>74:12:1104007:447</t>
  </si>
  <si>
    <t>74:37:0403005:0031</t>
  </si>
  <si>
    <t>74:19:0106020:6</t>
  </si>
  <si>
    <t>74:21:0000000:3618</t>
  </si>
  <si>
    <t>74:12:0911003:2313</t>
  </si>
  <si>
    <t>74:35:0400005:150</t>
  </si>
  <si>
    <t>74:19:2101002:269</t>
  </si>
  <si>
    <t>74:34:1900062:51</t>
  </si>
  <si>
    <t>74:36:0402012:526</t>
  </si>
  <si>
    <t>74:07:1601001:1909</t>
  </si>
  <si>
    <t>74:33:0316002:4889</t>
  </si>
  <si>
    <t>74:12:1107001:766</t>
  </si>
  <si>
    <t>74:07:0000000:4377</t>
  </si>
  <si>
    <t>74:36:0322012:151</t>
  </si>
  <si>
    <t>74:25:0305009:73</t>
  </si>
  <si>
    <t>74:34:1002027:486</t>
  </si>
  <si>
    <t>74:07:3700034:119</t>
  </si>
  <si>
    <t>74:11:0101090:367</t>
  </si>
  <si>
    <t>74:19:2101003:582</t>
  </si>
  <si>
    <t>74:19:0801001:1016</t>
  </si>
  <si>
    <t>74:20:1502001:604</t>
  </si>
  <si>
    <t>74:14:0000000:2588</t>
  </si>
  <si>
    <t>74:30:0602001:1113</t>
  </si>
  <si>
    <t>74:13:0711001:238</t>
  </si>
  <si>
    <t>74:30:0908012:210</t>
  </si>
  <si>
    <t>74:12:1305002:452</t>
  </si>
  <si>
    <t>74:07:0000000:4361</t>
  </si>
  <si>
    <t>74:18:0804084:1143</t>
  </si>
  <si>
    <t>74:19:1404001:1139</t>
  </si>
  <si>
    <t>74:12:1205002:1826</t>
  </si>
  <si>
    <t>74:41:0000000:4276</t>
  </si>
  <si>
    <t>74:34:0807002:255</t>
  </si>
  <si>
    <t>74:18:0804152:1937</t>
  </si>
  <si>
    <t>74:12:0000000:5329</t>
  </si>
  <si>
    <t>74:23:0201001:2384</t>
  </si>
  <si>
    <t>74:21:0502001:457</t>
  </si>
  <si>
    <t>74:02:0511002:14123</t>
  </si>
  <si>
    <t>74:36:0713001:9751</t>
  </si>
  <si>
    <t>74:38:0131005:57</t>
  </si>
  <si>
    <t>74:02:0811002:570</t>
  </si>
  <si>
    <t>74:03:1033000:32</t>
  </si>
  <si>
    <t>74:19:0801001:429</t>
  </si>
  <si>
    <t>74:19:1303007:232</t>
  </si>
  <si>
    <t>74:12:1207002:593</t>
  </si>
  <si>
    <t>74:11:0101015:5</t>
  </si>
  <si>
    <t>74:17:1305001:761</t>
  </si>
  <si>
    <t>74:03:1401014:64</t>
  </si>
  <si>
    <t>74:36:0414031:225</t>
  </si>
  <si>
    <t>74:02:0811002:571</t>
  </si>
  <si>
    <t>74:30:0104039:457</t>
  </si>
  <si>
    <t>74:17:1707004:41</t>
  </si>
  <si>
    <t>74:26:1104001:569</t>
  </si>
  <si>
    <t>74:36:0714001:88</t>
  </si>
  <si>
    <t>74:19:0303002:1739</t>
  </si>
  <si>
    <t>74:06:0105002:540</t>
  </si>
  <si>
    <t>74:37:0403007:55</t>
  </si>
  <si>
    <t>74:26:1600001:57</t>
  </si>
  <si>
    <t>74:02:0201114:1027</t>
  </si>
  <si>
    <t>74:02:0104007:1022</t>
  </si>
  <si>
    <t>74:19:1201002:1959</t>
  </si>
  <si>
    <t>74:36:0508009:</t>
  </si>
  <si>
    <t>74:12:1205002:3198</t>
  </si>
  <si>
    <t>74:12:1503009:556</t>
  </si>
  <si>
    <t>74:17:1707001:206</t>
  </si>
  <si>
    <t>74:07:1501001:753</t>
  </si>
  <si>
    <t>74:19:0109002:29</t>
  </si>
  <si>
    <t>74:30:0602001:382</t>
  </si>
  <si>
    <t>74:12:0000000:5326</t>
  </si>
  <si>
    <t>74:19:0302001:907</t>
  </si>
  <si>
    <t>74:07:3900002:16</t>
  </si>
  <si>
    <t>74:19:1505016:28</t>
  </si>
  <si>
    <t>74:25:0304520:405</t>
  </si>
  <si>
    <t>74:30:0908003:23</t>
  </si>
  <si>
    <t>74:23:1023001:404</t>
  </si>
  <si>
    <t>74:06:0905001:378</t>
  </si>
  <si>
    <t>74:28:0117004:4</t>
  </si>
  <si>
    <t>74:19:2005001:524</t>
  </si>
  <si>
    <t>74:19:2101002:968</t>
  </si>
  <si>
    <t>74:19:2101002:189</t>
  </si>
  <si>
    <t>74:13:0117001:512</t>
  </si>
  <si>
    <t>74:19:1604002:386</t>
  </si>
  <si>
    <t>74:02:0302001:19</t>
  </si>
  <si>
    <t>74:19:2004001:405</t>
  </si>
  <si>
    <t>74:19:1101001:2851</t>
  </si>
  <si>
    <t>74:08:4701010:1488</t>
  </si>
  <si>
    <t>74:08:4701010:1487</t>
  </si>
  <si>
    <t>74:19:0703005:503</t>
  </si>
  <si>
    <t>74:09:0910001:1414</t>
  </si>
  <si>
    <t>74:02:0814001:2877</t>
  </si>
  <si>
    <t>74:34:0309002:365</t>
  </si>
  <si>
    <t>74:12:0000000:3517</t>
  </si>
  <si>
    <t>74:36:0604027:184</t>
  </si>
  <si>
    <t>74:06:0106007:507</t>
  </si>
  <si>
    <t>74:04:0000000:232</t>
  </si>
  <si>
    <t>74:34:1800037:55</t>
  </si>
  <si>
    <t>74:34:1500018:18</t>
  </si>
  <si>
    <t>74:16:1306030:354</t>
  </si>
  <si>
    <t>74:19:0000000:18810</t>
  </si>
  <si>
    <t>74:01:0601003:389</t>
  </si>
  <si>
    <t>74:34:1800060:397</t>
  </si>
  <si>
    <t>74:19:1101002:3869</t>
  </si>
  <si>
    <t>74:13:0703006:105</t>
  </si>
  <si>
    <t>74:19:0403001:1785</t>
  </si>
  <si>
    <t>74:13:0910001:369</t>
  </si>
  <si>
    <t>74:34:1900032:444</t>
  </si>
  <si>
    <t>74:19:2007010:374</t>
  </si>
  <si>
    <t>74:19:1106008:2056</t>
  </si>
  <si>
    <t>74:19:1101002:2900</t>
  </si>
  <si>
    <t>74:05:0900045:26</t>
  </si>
  <si>
    <t>74:13:0805032:66</t>
  </si>
  <si>
    <t>74:12:1206002:2161</t>
  </si>
  <si>
    <t>74:36:0516002:847</t>
  </si>
  <si>
    <t>74:36:0516002:1150</t>
  </si>
  <si>
    <t>74:12:1104007:1542</t>
  </si>
  <si>
    <t>74:29:0103011:941</t>
  </si>
  <si>
    <t>74:06:0105002:538</t>
  </si>
  <si>
    <t>74:12:0911001:1364</t>
  </si>
  <si>
    <t>74:38:0107005:121</t>
  </si>
  <si>
    <t>74:02:0308001:1468</t>
  </si>
  <si>
    <t>74:19:0108010:142</t>
  </si>
  <si>
    <t>74:28:0106015:29</t>
  </si>
  <si>
    <t>74:18:0602045:0007</t>
  </si>
  <si>
    <t>74:30:0102009:240</t>
  </si>
  <si>
    <t>74:03:1013006:1</t>
  </si>
  <si>
    <t>74:12:1102001:417</t>
  </si>
  <si>
    <t>74:19:1701004:620</t>
  </si>
  <si>
    <t>74:07:4500004:149</t>
  </si>
  <si>
    <t>74:12:1205002:2195</t>
  </si>
  <si>
    <t>74:23:0203012:49</t>
  </si>
  <si>
    <t>74:18:0305001:1467</t>
  </si>
  <si>
    <t>74:24:0506001:315</t>
  </si>
  <si>
    <t>74:34:1600042:90</t>
  </si>
  <si>
    <t>74:02:0906011:1000</t>
  </si>
  <si>
    <t>74:19:0307006:8</t>
  </si>
  <si>
    <t>74:23:0911002:78</t>
  </si>
  <si>
    <t>74:12:1104007:811</t>
  </si>
  <si>
    <t>74:19:0310028:352</t>
  </si>
  <si>
    <t>74:36:0107006:15</t>
  </si>
  <si>
    <t>74:34:2203001:246</t>
  </si>
  <si>
    <t>74:25:0302308:21</t>
  </si>
  <si>
    <t>74:36:0702004:244</t>
  </si>
  <si>
    <t>74:19:2105019:66</t>
  </si>
  <si>
    <t>74:19:2101002:455</t>
  </si>
  <si>
    <t>74:03:1004009:144</t>
  </si>
  <si>
    <t>74:12:1205002:3535</t>
  </si>
  <si>
    <t>74:33:0316002:4880</t>
  </si>
  <si>
    <t>74:40:0202002:221</t>
  </si>
  <si>
    <t>74:19:0403001:685</t>
  </si>
  <si>
    <t>74:31:0102018:549</t>
  </si>
  <si>
    <t>74:19:2101002:876</t>
  </si>
  <si>
    <t>74:34:2404001:78</t>
  </si>
  <si>
    <t>74:36:0305012:79</t>
  </si>
  <si>
    <t>74:19:0801002:3001</t>
  </si>
  <si>
    <t>74:19:0305002:685</t>
  </si>
  <si>
    <t>74:28:0213005:30</t>
  </si>
  <si>
    <t>74:24:0205083:28</t>
  </si>
  <si>
    <t>74:25:0303113:429</t>
  </si>
  <si>
    <t>74:02:0802014:2</t>
  </si>
  <si>
    <t>74:19:0801002:624</t>
  </si>
  <si>
    <t>74:40:0106010:658</t>
  </si>
  <si>
    <t>74:19:1106002:4263</t>
  </si>
  <si>
    <t>74:12:1205002:5759</t>
  </si>
  <si>
    <t>74:12:1104007:1646</t>
  </si>
  <si>
    <t>74:42:0103011:1142</t>
  </si>
  <si>
    <t>74:36:0214001:3723</t>
  </si>
  <si>
    <t>74:36:0603003:129</t>
  </si>
  <si>
    <t>74:19:1604003:10</t>
  </si>
  <si>
    <t>74:12:1209047:76</t>
  </si>
  <si>
    <t>74:15:0407002:171</t>
  </si>
  <si>
    <t>74:10:0315003:380</t>
  </si>
  <si>
    <t>74:08:4701049:645</t>
  </si>
  <si>
    <t>74:03:1001003:70</t>
  </si>
  <si>
    <t>74:28:0301021:386</t>
  </si>
  <si>
    <t>74:29:0901001:378</t>
  </si>
  <si>
    <t>74:02:0802030:79</t>
  </si>
  <si>
    <t>74:02:0811001:2226</t>
  </si>
  <si>
    <t>74:02:0810004:2503</t>
  </si>
  <si>
    <t>74:02:0810004:2502</t>
  </si>
  <si>
    <t>74:03:0815026:350</t>
  </si>
  <si>
    <t>74:39:0302044:344</t>
  </si>
  <si>
    <t>74:36:0703010:791</t>
  </si>
  <si>
    <t>74:02:0810004:2992</t>
  </si>
  <si>
    <t>74:02:0810004:2990</t>
  </si>
  <si>
    <t>74:37:0413001:1315</t>
  </si>
  <si>
    <t>74:19:2101002:308</t>
  </si>
  <si>
    <t>74:02:0810004:2991</t>
  </si>
  <si>
    <t>74:23:1001004:13</t>
  </si>
  <si>
    <t>74:02:0810004:2504</t>
  </si>
  <si>
    <t>74:02:0810004:2994</t>
  </si>
  <si>
    <t>74:33:0316002:4981</t>
  </si>
  <si>
    <t>74:19:0705001:625</t>
  </si>
  <si>
    <t>74:06:1902002:722</t>
  </si>
  <si>
    <t>74:12:1501001:36</t>
  </si>
  <si>
    <t>74:18:1103003:1465</t>
  </si>
  <si>
    <t>74:36:0604007:9</t>
  </si>
  <si>
    <t>74:06:0106005:216</t>
  </si>
  <si>
    <t>74:23:0201001:1340</t>
  </si>
  <si>
    <t>74:38:0140001:814</t>
  </si>
  <si>
    <t>74:18:1104003:1442</t>
  </si>
  <si>
    <t>74:23:1004001:648</t>
  </si>
  <si>
    <t>74:38:0140001:813</t>
  </si>
  <si>
    <t>74:37:0209033:645</t>
  </si>
  <si>
    <t>74:36:0703006:114</t>
  </si>
  <si>
    <t>74:06:0905017:17</t>
  </si>
  <si>
    <t>74:08:4701024:809</t>
  </si>
  <si>
    <t>74:22:1501067:362</t>
  </si>
  <si>
    <t>74:19:0103007:155</t>
  </si>
  <si>
    <t>74:27:0301048:26</t>
  </si>
  <si>
    <t>74:23:1004001:645</t>
  </si>
  <si>
    <t>74:23:1004001:646</t>
  </si>
  <si>
    <t>74:09:0912001:1827</t>
  </si>
  <si>
    <t>74:21:0000000:3970</t>
  </si>
  <si>
    <t>74:37:0209002:0031</t>
  </si>
  <si>
    <t>74:25:0302902:385</t>
  </si>
  <si>
    <t>74:19:0709005:11</t>
  </si>
  <si>
    <t>74:00:0000000:884</t>
  </si>
  <si>
    <t>74:34:0309006:729</t>
  </si>
  <si>
    <t>74:19:1303034:2</t>
  </si>
  <si>
    <t>74:19:2105036:42</t>
  </si>
  <si>
    <t>74:19:1101002:4348</t>
  </si>
  <si>
    <t>74:19:1101002:4347</t>
  </si>
  <si>
    <t>74:09:0101001:144</t>
  </si>
  <si>
    <t>74:19:1101002:2241</t>
  </si>
  <si>
    <t>74:02:0702001:106</t>
  </si>
  <si>
    <t>74:18:1003001:1231</t>
  </si>
  <si>
    <t>74:30:0701024:859</t>
  </si>
  <si>
    <t>74:09:0903004:407</t>
  </si>
  <si>
    <t>74:34:1002072:589</t>
  </si>
  <si>
    <t>74:26:1102007:89</t>
  </si>
  <si>
    <t>74:36:0703007:664</t>
  </si>
  <si>
    <t>74:19:1301003:799</t>
  </si>
  <si>
    <t>74:07:3700031:519</t>
  </si>
  <si>
    <t>74:12:1205002:5046</t>
  </si>
  <si>
    <t>74:23:1009007:2</t>
  </si>
  <si>
    <t>74:34:1900048:10</t>
  </si>
  <si>
    <t>74:19:0305003:96</t>
  </si>
  <si>
    <t>74:05:3700001:1215</t>
  </si>
  <si>
    <t>74:23:1105001:166</t>
  </si>
  <si>
    <t>74:09:0801002:4</t>
  </si>
  <si>
    <t>74:19:0701001:536</t>
  </si>
  <si>
    <t>74:09:0607001:1075</t>
  </si>
  <si>
    <t>74:26:1102010:505</t>
  </si>
  <si>
    <t>74:34:2209003:721</t>
  </si>
  <si>
    <t>74:23:1009004:673</t>
  </si>
  <si>
    <t>74:34:0000000:7345</t>
  </si>
  <si>
    <t>74:37:0410001:1014</t>
  </si>
  <si>
    <t>74:19:1301003:617</t>
  </si>
  <si>
    <t>74:19:0109005:12</t>
  </si>
  <si>
    <t>74:19:0802003:3595</t>
  </si>
  <si>
    <t>74:24:0205049:68</t>
  </si>
  <si>
    <t>74:19:0801002:938</t>
  </si>
  <si>
    <t>74:12:1206002:236</t>
  </si>
  <si>
    <t>74:23:0201001:2294</t>
  </si>
  <si>
    <t>74:19:0707013:443</t>
  </si>
  <si>
    <t>74:40:0202002:687</t>
  </si>
  <si>
    <t>74:36:0308015:484</t>
  </si>
  <si>
    <t>74:12:0000000:5281</t>
  </si>
  <si>
    <t>74:09:1102010:392</t>
  </si>
  <si>
    <t>74:19:0601002:4035</t>
  </si>
  <si>
    <t>74:42:0205001:43</t>
  </si>
  <si>
    <t>74:05:0900166:20</t>
  </si>
  <si>
    <t>74:12:1312023:5</t>
  </si>
  <si>
    <t>74:19:1106008:2216</t>
  </si>
  <si>
    <t>74:07:3700031:533</t>
  </si>
  <si>
    <t>74:38:0140001:757</t>
  </si>
  <si>
    <t>74:19:0403001:703</t>
  </si>
  <si>
    <t>74:36:0702003:895</t>
  </si>
  <si>
    <t>74:12:1104007:539</t>
  </si>
  <si>
    <t>74:12:1205002:4448</t>
  </si>
  <si>
    <t>74:07:0000000:2947</t>
  </si>
  <si>
    <t>74:36:0414019:261</t>
  </si>
  <si>
    <t>74:19:1106002:2942</t>
  </si>
  <si>
    <t>74:36:0424006:215</t>
  </si>
  <si>
    <t>74:19:1501005:1909</t>
  </si>
  <si>
    <t>74:12:1102001:276</t>
  </si>
  <si>
    <t>74:19:0601001:352</t>
  </si>
  <si>
    <t>74:06:1903006:68</t>
  </si>
  <si>
    <t>74:23:1003002:197</t>
  </si>
  <si>
    <t>74:19:1301003:739</t>
  </si>
  <si>
    <t>74:09:0909002:332</t>
  </si>
  <si>
    <t>74:25:0301412:0284</t>
  </si>
  <si>
    <t>74:23:1003002:834</t>
  </si>
  <si>
    <t>74:36:0701004:23</t>
  </si>
  <si>
    <t>74:12:0911001:1365</t>
  </si>
  <si>
    <t>74:12:0911003:1231</t>
  </si>
  <si>
    <t>74:02:0111003:2210</t>
  </si>
  <si>
    <t>74:12:0909005:398</t>
  </si>
  <si>
    <t>74:29:0106009:24</t>
  </si>
  <si>
    <t>74:12:1104007:932</t>
  </si>
  <si>
    <t>74:11:1004001:125</t>
  </si>
  <si>
    <t>74:09:0903002:9</t>
  </si>
  <si>
    <t>74:19:1406006:93</t>
  </si>
  <si>
    <t>74:23:1003002:833</t>
  </si>
  <si>
    <t>74:09:0605009:177</t>
  </si>
  <si>
    <t>74:40:0202002:70</t>
  </si>
  <si>
    <t>74:18:0109005:1117</t>
  </si>
  <si>
    <t>74:30:0902009:538</t>
  </si>
  <si>
    <t>74:36:0101010:590</t>
  </si>
  <si>
    <t>74:42:0103011:1489</t>
  </si>
  <si>
    <t>74:13:0807007:153</t>
  </si>
  <si>
    <t>74:19:1202001:932</t>
  </si>
  <si>
    <t>74:13:0805030:430</t>
  </si>
  <si>
    <t>74:38:0140001:380</t>
  </si>
  <si>
    <t>74:09:1105037:9</t>
  </si>
  <si>
    <t>74:02:0201148:7</t>
  </si>
  <si>
    <t>74:19:0802003:3577</t>
  </si>
  <si>
    <t>74:19:0802003:3474</t>
  </si>
  <si>
    <t>74:25:0302409:30</t>
  </si>
  <si>
    <t>74:30:0701001:1098</t>
  </si>
  <si>
    <t>74:37:0209037:24</t>
  </si>
  <si>
    <t>74:03:0807001:310</t>
  </si>
  <si>
    <t>74:19:1108010:44</t>
  </si>
  <si>
    <t>74:10:0409001:136</t>
  </si>
  <si>
    <t>74:12:0911001:448</t>
  </si>
  <si>
    <t>74:12:0911003:2182</t>
  </si>
  <si>
    <t>74:30:0908012:680</t>
  </si>
  <si>
    <t>74:19:1106001:1097</t>
  </si>
  <si>
    <t>74:15:0704006:701</t>
  </si>
  <si>
    <t>74:19:0311002:137</t>
  </si>
  <si>
    <t>74:19:1202008:6</t>
  </si>
  <si>
    <t>74:19:1111001:751</t>
  </si>
  <si>
    <t>74:13:0000000:140</t>
  </si>
  <si>
    <t>74:14:0402001:397</t>
  </si>
  <si>
    <t>74:35:0400008:167</t>
  </si>
  <si>
    <t>74:40:0106010:267</t>
  </si>
  <si>
    <t>74:08:4702043:732</t>
  </si>
  <si>
    <t>74:12:1205002:5989</t>
  </si>
  <si>
    <t>74:02:1206001:1075</t>
  </si>
  <si>
    <t>74:06:1902001:1070</t>
  </si>
  <si>
    <t>74:12:1205002:5653</t>
  </si>
  <si>
    <t>74:38:0125001:395</t>
  </si>
  <si>
    <t>74:30:0104032:267</t>
  </si>
  <si>
    <t>74:06:0905003:51</t>
  </si>
  <si>
    <t>74:08:0192006:174</t>
  </si>
  <si>
    <t>74:19:2001002:1794</t>
  </si>
  <si>
    <t>74:09:0607001:1274</t>
  </si>
  <si>
    <t>74:06:0908001:617</t>
  </si>
  <si>
    <t>74:19:0802003:1230</t>
  </si>
  <si>
    <t>74:38:0134011:339</t>
  </si>
  <si>
    <t>74:19:1107001:5969</t>
  </si>
  <si>
    <t>74:07:1605001:1188</t>
  </si>
  <si>
    <t>74:06:0103060:494</t>
  </si>
  <si>
    <t>74:30:0908012:1532</t>
  </si>
  <si>
    <t>74:19:1107001:5974</t>
  </si>
  <si>
    <t>74:18:0806003:1791</t>
  </si>
  <si>
    <t>74:30:0908012:57</t>
  </si>
  <si>
    <t>74:02:0307003:352</t>
  </si>
  <si>
    <t>74:34:0308002:951</t>
  </si>
  <si>
    <t>74:19:0403001:138</t>
  </si>
  <si>
    <t>74:11:0101011:402</t>
  </si>
  <si>
    <t>74:12:1205001:1226</t>
  </si>
  <si>
    <t>74:12:0910003:634</t>
  </si>
  <si>
    <t>74:12:1204002:57</t>
  </si>
  <si>
    <t>74:19:1106002:4140</t>
  </si>
  <si>
    <t>74:19:1111001:325</t>
  </si>
  <si>
    <t>74:19:0801001:165</t>
  </si>
  <si>
    <t>74:19:1202008:606</t>
  </si>
  <si>
    <t>74:36:0205003:6690</t>
  </si>
  <si>
    <t>74:36:0701016:77</t>
  </si>
  <si>
    <t>74:07:3700031:524</t>
  </si>
  <si>
    <t>74:12:1205004:2997</t>
  </si>
  <si>
    <t>74:13:0112003:30</t>
  </si>
  <si>
    <t>74:19:0708004:462</t>
  </si>
  <si>
    <t>74:19:2001001:2360</t>
  </si>
  <si>
    <t>74:11:1202001:569</t>
  </si>
  <si>
    <t>74:37:0209035:36</t>
  </si>
  <si>
    <t>74:39:0305024:13</t>
  </si>
  <si>
    <t>74:19:1202005:2696</t>
  </si>
  <si>
    <t>74:27:0610001:42</t>
  </si>
  <si>
    <t>74:19:1106001:1285</t>
  </si>
  <si>
    <t>74:25:0304309:40</t>
  </si>
  <si>
    <t>74:19:0802003:3337</t>
  </si>
  <si>
    <t>74:01:0602099:6</t>
  </si>
  <si>
    <t>74:19:2001001:2361</t>
  </si>
  <si>
    <t>74:12:1104007:517</t>
  </si>
  <si>
    <t>74:19:1106002:4740</t>
  </si>
  <si>
    <t>74:30:0908003:621</t>
  </si>
  <si>
    <t>74:35:0200026:38</t>
  </si>
  <si>
    <t>78:18:0719001:79</t>
  </si>
  <si>
    <t>74:13:0101001:156</t>
  </si>
  <si>
    <t>74:09:0903001:157</t>
  </si>
  <si>
    <t>74:02:0412001:462</t>
  </si>
  <si>
    <t>74:36:0716009:734</t>
  </si>
  <si>
    <t>74:01:1403001:540</t>
  </si>
  <si>
    <t>74:02:0903001:517</t>
  </si>
  <si>
    <t>74:19:1404001:210</t>
  </si>
  <si>
    <t>74:19:1301004:6100</t>
  </si>
  <si>
    <t>74:36:0716009:730</t>
  </si>
  <si>
    <t>74:05:0900185:13</t>
  </si>
  <si>
    <t>74:27:0104084:61</t>
  </si>
  <si>
    <t>74:35:1400047:19</t>
  </si>
  <si>
    <t>74:12:1312002:47</t>
  </si>
  <si>
    <t>74:31:0105010:1301</t>
  </si>
  <si>
    <t>74:02:0512002:1782</t>
  </si>
  <si>
    <t>74:09:0910001:807</t>
  </si>
  <si>
    <t>74:19:0000000:3125</t>
  </si>
  <si>
    <t>74:35:0600001:1034</t>
  </si>
  <si>
    <t>74:01:0601001:816</t>
  </si>
  <si>
    <t>74:19:0803002:2439</t>
  </si>
  <si>
    <t>74:19:0707011:50</t>
  </si>
  <si>
    <t>74:12:0000000:5433</t>
  </si>
  <si>
    <t>74:34:1800003:21</t>
  </si>
  <si>
    <t>74:19:1115014:163</t>
  </si>
  <si>
    <t>74:12:1205004:2755</t>
  </si>
  <si>
    <t>74:36:0702004:158</t>
  </si>
  <si>
    <t>74:36:0111006:15</t>
  </si>
  <si>
    <t>74:23:0203002:575</t>
  </si>
  <si>
    <t>74:19:0803002:2532</t>
  </si>
  <si>
    <t>74:36:0323031:87</t>
  </si>
  <si>
    <t>74:13:0000000:3705</t>
  </si>
  <si>
    <t>74:34:2209002:661</t>
  </si>
  <si>
    <t>74:36:0716012:505</t>
  </si>
  <si>
    <t>74:02:1201001:213</t>
  </si>
  <si>
    <t>74:19:0801001:1260</t>
  </si>
  <si>
    <t>74:02:0000000:2679</t>
  </si>
  <si>
    <t>74:15:0701001:439</t>
  </si>
  <si>
    <t>74:02:0000000:2680</t>
  </si>
  <si>
    <t>74:21:0502001:109</t>
  </si>
  <si>
    <t>74:02:0000000:2674</t>
  </si>
  <si>
    <t>74:26:0000000:16</t>
  </si>
  <si>
    <t>74:12:0911001:810</t>
  </si>
  <si>
    <t>74:19:0105003:209</t>
  </si>
  <si>
    <t>74:19:0703011:82</t>
  </si>
  <si>
    <t>74:07:3001002:1357</t>
  </si>
  <si>
    <t>74:23:1001004:802</t>
  </si>
  <si>
    <t>74:36:0604019:184</t>
  </si>
  <si>
    <t>74:02:0201107:12</t>
  </si>
  <si>
    <t>74:19:0702003:202</t>
  </si>
  <si>
    <t>74:19:0801001:96</t>
  </si>
  <si>
    <t>74:12:1004005:815</t>
  </si>
  <si>
    <t>74:06:0000000:4991</t>
  </si>
  <si>
    <t>74:12:1205002:5658</t>
  </si>
  <si>
    <t>74:25:0302719:551</t>
  </si>
  <si>
    <t>74:19:1501005:1910</t>
  </si>
  <si>
    <t>74:18:0804153:1617</t>
  </si>
  <si>
    <t>74:35:1700090:85</t>
  </si>
  <si>
    <t>74:19:0802003:3454</t>
  </si>
  <si>
    <t>74:09:0909001:4709</t>
  </si>
  <si>
    <t>74:10:0411006:1401</t>
  </si>
  <si>
    <t>74:23:0906008:11</t>
  </si>
  <si>
    <t>74:19:1202008:2528</t>
  </si>
  <si>
    <t>74:02:0814001:654</t>
  </si>
  <si>
    <t>74:34:0109001:993</t>
  </si>
  <si>
    <t>74:25:0304520:411</t>
  </si>
  <si>
    <t>74:02:0000000:169</t>
  </si>
  <si>
    <t>74:28:0213003:30</t>
  </si>
  <si>
    <t>74:26:1102004:934</t>
  </si>
  <si>
    <t>74:11:0101012:302</t>
  </si>
  <si>
    <t>74:19:0801002:937</t>
  </si>
  <si>
    <t>74:35:0300007:453</t>
  </si>
  <si>
    <t>74:38:0000000:1154</t>
  </si>
  <si>
    <t>74:12:1205002:4454</t>
  </si>
  <si>
    <t>74:19:1107001:1606</t>
  </si>
  <si>
    <t>74:19:1202008:520</t>
  </si>
  <si>
    <t>74:36:1115014:539</t>
  </si>
  <si>
    <t>74:21:1309003:19</t>
  </si>
  <si>
    <t>71:19:0503013:121</t>
  </si>
  <si>
    <t>74:01:0602017:748</t>
  </si>
  <si>
    <t>74:22:3501003:112</t>
  </si>
  <si>
    <t>74:25:0000000:17865</t>
  </si>
  <si>
    <t>74:30:0104007:4180</t>
  </si>
  <si>
    <t>74:26:1102009:717</t>
  </si>
  <si>
    <t>74:30:060209:95</t>
  </si>
  <si>
    <t>74:36:0404049:107</t>
  </si>
  <si>
    <t>74:12:0911001:1393</t>
  </si>
  <si>
    <t>74:19:0403001:677</t>
  </si>
  <si>
    <t>74:22:3502001:461</t>
  </si>
  <si>
    <t>74:19:1808001:334</t>
  </si>
  <si>
    <t>74:39:000000:1809</t>
  </si>
  <si>
    <t>74:22:3501001:365</t>
  </si>
  <si>
    <t>74:13:0104005:325</t>
  </si>
  <si>
    <t>74:02:0000000:5175</t>
  </si>
  <si>
    <t>74:18:0806024:1401</t>
  </si>
  <si>
    <t>74:36:0702009:2564</t>
  </si>
  <si>
    <t>74:01:1003002:529</t>
  </si>
  <si>
    <t>74:19:0601002:4092</t>
  </si>
  <si>
    <t>74:03:1402001:804</t>
  </si>
  <si>
    <t>74:34:0308001:244</t>
  </si>
  <si>
    <t>74:13:0117001:59</t>
  </si>
  <si>
    <t>74:34:1301001:2335</t>
  </si>
  <si>
    <t>74:34:2005062:158</t>
  </si>
  <si>
    <t>74:36:0119002:1282</t>
  </si>
  <si>
    <t>74:19:0310047:566</t>
  </si>
  <si>
    <t>74:36:0601001:</t>
  </si>
  <si>
    <t>74:21:1314002:127</t>
  </si>
  <si>
    <t>74:18:0804084:1370</t>
  </si>
  <si>
    <t>74:12:1107085:619</t>
  </si>
  <si>
    <t>74:09:0910001:654</t>
  </si>
  <si>
    <t>74:05:1700001:1210</t>
  </si>
  <si>
    <t>74:19:0707003:19</t>
  </si>
  <si>
    <t>74:15:0000000:1967</t>
  </si>
  <si>
    <t>74:25:0302311:4</t>
  </si>
  <si>
    <t>74:09:0909002:294</t>
  </si>
  <si>
    <t>74:39:0306028:50</t>
  </si>
  <si>
    <t>74:19:0601002:4025</t>
  </si>
  <si>
    <t>74:35:0200013:72</t>
  </si>
  <si>
    <t>74:34:0309004:671</t>
  </si>
  <si>
    <t>74:13:0416001:158</t>
  </si>
  <si>
    <t>74:30:0101005:400</t>
  </si>
  <si>
    <t>74:21:0203002:281</t>
  </si>
  <si>
    <t>74:06:1002095:99</t>
  </si>
  <si>
    <t>74:19:0109003:46</t>
  </si>
  <si>
    <t>74:36:0112041:45</t>
  </si>
  <si>
    <t>74:19:1507017:63</t>
  </si>
  <si>
    <t>74:19:1101002:4052</t>
  </si>
  <si>
    <t>74:23:1003004:0136</t>
  </si>
  <si>
    <t>74:19:2105029:92</t>
  </si>
  <si>
    <t>74:42:0205001:96</t>
  </si>
  <si>
    <t>74:09:1101015:551</t>
  </si>
  <si>
    <t>74:18:0804135:9</t>
  </si>
  <si>
    <t>74:19:1116002:1003</t>
  </si>
  <si>
    <t>74:02:0802022:1028</t>
  </si>
  <si>
    <t>74:09:0801004:108</t>
  </si>
  <si>
    <t>74:02:0109001:1346</t>
  </si>
  <si>
    <t>74:38:0140001:224</t>
  </si>
  <si>
    <t>74:12:1205002:1999</t>
  </si>
  <si>
    <t>74:12:1205002:5072</t>
  </si>
  <si>
    <t>74:19:1106002:4246</t>
  </si>
  <si>
    <t>74:19:0109001:98</t>
  </si>
  <si>
    <t>74:37:0209034:186</t>
  </si>
  <si>
    <t>74:21:1101007:29</t>
  </si>
  <si>
    <t>74:02:0111003:3655</t>
  </si>
  <si>
    <t>74:06:1002082:33</t>
  </si>
  <si>
    <t>74:02:0802024:14</t>
  </si>
  <si>
    <t>74:12:1205002:4299</t>
  </si>
  <si>
    <t>74:02:0601002:1419</t>
  </si>
  <si>
    <t>74:32:0402035:46</t>
  </si>
  <si>
    <t>74:32:0000000:192</t>
  </si>
  <si>
    <t>74:12:1205002:4508</t>
  </si>
  <si>
    <t>74:19:1101001:115</t>
  </si>
  <si>
    <t>74:06:1002001:418</t>
  </si>
  <si>
    <t>79:19:0801001:2624</t>
  </si>
  <si>
    <t>74:13:0102001:765</t>
  </si>
  <si>
    <t>74:02:0901004:24</t>
  </si>
  <si>
    <t>74:36:0709015:163</t>
  </si>
  <si>
    <t>74:37:0403004:1341</t>
  </si>
  <si>
    <t>74:19:0801001:1137</t>
  </si>
  <si>
    <t>74:09:0911001:2718</t>
  </si>
  <si>
    <t>74:20:1606004:341</t>
  </si>
  <si>
    <t>74:35:0500003:3</t>
  </si>
  <si>
    <t>74:33:0309001:9089</t>
  </si>
  <si>
    <t>74:12:1102001:674</t>
  </si>
  <si>
    <t>74:16:1600003:4</t>
  </si>
  <si>
    <t>74:02:0301004:1381</t>
  </si>
  <si>
    <t>74:28:0206001:17</t>
  </si>
  <si>
    <t>74:13:0410013:90</t>
  </si>
  <si>
    <t>74:35:0500003:7</t>
  </si>
  <si>
    <t>74:36:0322012:14</t>
  </si>
  <si>
    <t>74:39:0302008:412</t>
  </si>
  <si>
    <t>74:21:0502001:454</t>
  </si>
  <si>
    <t>74:36:0000000:7693</t>
  </si>
  <si>
    <t>74:19:1101001:1230</t>
  </si>
  <si>
    <t>74:35:0100034:182</t>
  </si>
  <si>
    <t>74:09:0902001:124</t>
  </si>
  <si>
    <t>74:19:0302001:1575</t>
  </si>
  <si>
    <t>74:36:0203007:108</t>
  </si>
  <si>
    <t>74:19:2101002:337</t>
  </si>
  <si>
    <t>74:27:0503005:24</t>
  </si>
  <si>
    <t>74:02:0512002:3162</t>
  </si>
  <si>
    <t>74:13:1002003:1490</t>
  </si>
  <si>
    <t>74:36:0113006:1835</t>
  </si>
  <si>
    <t>74:13:0418001:81</t>
  </si>
  <si>
    <t>74:36:0416013:78</t>
  </si>
  <si>
    <t>74:38:0131006:327</t>
  </si>
  <si>
    <t>74:23:0906005:420</t>
  </si>
  <si>
    <t>74:09:0909001:687</t>
  </si>
  <si>
    <t>74:19:0310050:80</t>
  </si>
  <si>
    <t>74:19:0501004:915</t>
  </si>
  <si>
    <t>74:28:0301013:758</t>
  </si>
  <si>
    <t>74:14:0104003:602</t>
  </si>
  <si>
    <t>74:19:0105002:302</t>
  </si>
  <si>
    <t>74:18:0602092:1130</t>
  </si>
  <si>
    <t>74:39:0000000:1836</t>
  </si>
  <si>
    <t>74:36:0000000:64534</t>
  </si>
  <si>
    <t>74:01:0703001:133</t>
  </si>
  <si>
    <t>74:17:1004034:367</t>
  </si>
  <si>
    <t>74:07:3700030:579</t>
  </si>
  <si>
    <t>74:20:1510002:529</t>
  </si>
  <si>
    <t>74:19:0803002:2107</t>
  </si>
  <si>
    <t>74:19:1204010:13</t>
  </si>
  <si>
    <t>74:31:0101028:65</t>
  </si>
  <si>
    <t>74:34:2005055:60</t>
  </si>
  <si>
    <t>74:34:1002090:355</t>
  </si>
  <si>
    <t>74:19:1106002:5354</t>
  </si>
  <si>
    <t>74:36:0604019:61</t>
  </si>
  <si>
    <t>74:19:1101002:4339</t>
  </si>
  <si>
    <t>74:26:2102004:24</t>
  </si>
  <si>
    <t>73:03:0522010:200</t>
  </si>
  <si>
    <t>74:10:0416018:74</t>
  </si>
  <si>
    <t>74:27:0105027:702</t>
  </si>
  <si>
    <t>74:30:0601005:131</t>
  </si>
  <si>
    <t>74:06:1002097:588</t>
  </si>
  <si>
    <t>74:19:1107001:5993</t>
  </si>
  <si>
    <t>74:36:0604018:33</t>
  </si>
  <si>
    <t>74:13:0708001:848</t>
  </si>
  <si>
    <t>74:13:0711001:637</t>
  </si>
  <si>
    <t>74:34:0308002:437</t>
  </si>
  <si>
    <t>74:19:1802007:409</t>
  </si>
  <si>
    <t>74:19:0802003:2607</t>
  </si>
  <si>
    <t>74:03:1021028:353</t>
  </si>
  <si>
    <t>74:36:0716012:135</t>
  </si>
  <si>
    <t>74:34:0109002:859</t>
  </si>
  <si>
    <t>74:13:0703005:70</t>
  </si>
  <si>
    <t>74:34:1407025:27</t>
  </si>
  <si>
    <t>74:23:0906008:465</t>
  </si>
  <si>
    <t>74:12:1205002:5801</t>
  </si>
  <si>
    <t>74:23:0201001:345</t>
  </si>
  <si>
    <t>74:38:0126002:47</t>
  </si>
  <si>
    <t>74:30:0908012:1267</t>
  </si>
  <si>
    <t>74:19:0801002:3348</t>
  </si>
  <si>
    <t>74:19:1101002:2277</t>
  </si>
  <si>
    <t>74:03:1003000:305</t>
  </si>
  <si>
    <t>74:12:0911003:2324</t>
  </si>
  <si>
    <t>74:25:0302902:373</t>
  </si>
  <si>
    <t>74:36:0609013:91</t>
  </si>
  <si>
    <t>74:19:0801002:246</t>
  </si>
  <si>
    <t>74:19:1107001:6496</t>
  </si>
  <si>
    <t>74:09:0101004:69</t>
  </si>
  <si>
    <t>74:01:0000000:4760</t>
  </si>
  <si>
    <t>74:23:0201001:1468</t>
  </si>
  <si>
    <t>74:19:0701003:172</t>
  </si>
  <si>
    <t>74:09:1101013:57</t>
  </si>
  <si>
    <t>74:30:0104004:403</t>
  </si>
  <si>
    <t>74:28:0102057:52</t>
  </si>
  <si>
    <t>74:19:0801001:188</t>
  </si>
  <si>
    <t>74:02:0201088:119</t>
  </si>
  <si>
    <t>74:19:0305002:684</t>
  </si>
  <si>
    <t>74:19:1106003:1865</t>
  </si>
  <si>
    <t>74:34:1600031:139</t>
  </si>
  <si>
    <t>74:12:1106004:342</t>
  </si>
  <si>
    <t>74:19:0803004:792</t>
  </si>
  <si>
    <t>74:23:1002001:3192</t>
  </si>
  <si>
    <t>74:37:0209017:2</t>
  </si>
  <si>
    <t>74:25:0302902:853</t>
  </si>
  <si>
    <t>74:12:1408006:4601</t>
  </si>
  <si>
    <t>74:19:2001004:252</t>
  </si>
  <si>
    <t>74:13:0909004:384</t>
  </si>
  <si>
    <t>74:19:1101001:2325</t>
  </si>
  <si>
    <t>74:13:0805032:445</t>
  </si>
  <si>
    <t>74:19:1301003:1293</t>
  </si>
  <si>
    <t>74:27:0301003:406</t>
  </si>
  <si>
    <t>74:07:3700026:930</t>
  </si>
  <si>
    <t>74:30:0000000:1395</t>
  </si>
  <si>
    <t>74:06:0106007:503</t>
  </si>
  <si>
    <t>74:07:3003002:343</t>
  </si>
  <si>
    <t>74:12:0000000:2411</t>
  </si>
  <si>
    <t>74:17:1004001:362</t>
  </si>
  <si>
    <t>74:19:0706012:126</t>
  </si>
  <si>
    <t>74:35:3200003:16</t>
  </si>
  <si>
    <t>74:03:1004009:2311</t>
  </si>
  <si>
    <t>74:13:0703005:548</t>
  </si>
  <si>
    <t>74:34:1900025:68</t>
  </si>
  <si>
    <t>74:10:0000000:2893</t>
  </si>
  <si>
    <t>74:19:2107003:83</t>
  </si>
  <si>
    <t>74:16:1305016:36</t>
  </si>
  <si>
    <t>74:30:0301033:551</t>
  </si>
  <si>
    <t>74:28:0304013:4</t>
  </si>
  <si>
    <t>74:32:0403028:0031</t>
  </si>
  <si>
    <t>74:19:1115014:1335</t>
  </si>
  <si>
    <t>74:19:0103007:81</t>
  </si>
  <si>
    <t>74:13:0104005:713</t>
  </si>
  <si>
    <t>74:19:0000000:16106</t>
  </si>
  <si>
    <t>74:19:0801002:3342</t>
  </si>
  <si>
    <t>74:18:0102001:21</t>
  </si>
  <si>
    <t>74:19:1101002:3797</t>
  </si>
  <si>
    <t>74:34:2100317:338</t>
  </si>
  <si>
    <t>74:34:1002048:394</t>
  </si>
  <si>
    <t>74:36:0501001:5318</t>
  </si>
  <si>
    <t>74:01:0105001:108</t>
  </si>
  <si>
    <t>74:34:0109001:1043</t>
  </si>
  <si>
    <t>74:03:1033000:203</t>
  </si>
  <si>
    <t>74:12:0902006:757</t>
  </si>
  <si>
    <t>74:19:0304003:147</t>
  </si>
  <si>
    <t>74:21:0000000:3711</t>
  </si>
  <si>
    <t>74:19:1111049:429</t>
  </si>
  <si>
    <t>74:11:0703001:53</t>
  </si>
  <si>
    <t>74:02:0511002:12487</t>
  </si>
  <si>
    <t>74:19:0403001:279</t>
  </si>
  <si>
    <t>74:13:0307001:184</t>
  </si>
  <si>
    <t>74:26:1103007:47</t>
  </si>
  <si>
    <t>74:19:1106003:3867</t>
  </si>
  <si>
    <t>74:19:0801002:3325</t>
  </si>
  <si>
    <t>74:39:0306012:57</t>
  </si>
  <si>
    <t>74:23:1019004:42</t>
  </si>
  <si>
    <t>74:05:0500001:1483</t>
  </si>
  <si>
    <t>74:18:0602111:1452</t>
  </si>
  <si>
    <t>74:03:1008054:57</t>
  </si>
  <si>
    <t>74:09:1106045:8</t>
  </si>
  <si>
    <t>74:23:0201001:1811</t>
  </si>
  <si>
    <t>74:19:1301001:</t>
  </si>
  <si>
    <t>74:34:0109001:183</t>
  </si>
  <si>
    <t>74:39:0304009:79</t>
  </si>
  <si>
    <t>74:19:0801001:2700</t>
  </si>
  <si>
    <t>74:19:1802007:404</t>
  </si>
  <si>
    <t>74:13:0501005:969</t>
  </si>
  <si>
    <t>74:07:3700013:548</t>
  </si>
  <si>
    <t>74:25:0302619:287</t>
  </si>
  <si>
    <t>74:30:0701024:372</t>
  </si>
  <si>
    <t>74:19:1404001:1200</t>
  </si>
  <si>
    <t>74:19:2101002:388</t>
  </si>
  <si>
    <t>74:19:1301003:742</t>
  </si>
  <si>
    <t>74:03:1009025:30</t>
  </si>
  <si>
    <t>74:19:0603004:1031</t>
  </si>
  <si>
    <t>74:19:1104001:1643</t>
  </si>
  <si>
    <t>74:35:0100052:19</t>
  </si>
  <si>
    <t>74:36:0322021:23</t>
  </si>
  <si>
    <t>74:34:1401001:53</t>
  </si>
  <si>
    <t>74:21:1313005:556</t>
  </si>
  <si>
    <t>74:34:2005036:104</t>
  </si>
  <si>
    <t>74:30:0901035:369</t>
  </si>
  <si>
    <t>74:09:0605001:403</t>
  </si>
  <si>
    <t>74:19:1301003:1291</t>
  </si>
  <si>
    <t>74:21:0801015:48</t>
  </si>
  <si>
    <t>74:12:1206002:2733</t>
  </si>
  <si>
    <t>74:36:0604041:65</t>
  </si>
  <si>
    <t>74:19:1404001:1156</t>
  </si>
  <si>
    <t>74:19:1507006:597</t>
  </si>
  <si>
    <t>74:09:0605001:365</t>
  </si>
  <si>
    <t>74:12:1205005:381</t>
  </si>
  <si>
    <t>74:14:0306001:35</t>
  </si>
  <si>
    <t>74:37:0403005:243</t>
  </si>
  <si>
    <t>74:08:4702002:6</t>
  </si>
  <si>
    <t>74:34:2005048:220</t>
  </si>
  <si>
    <t>74:19:0107005:84</t>
  </si>
  <si>
    <t>74:25:0305018:58</t>
  </si>
  <si>
    <t>74:10:0307001:656</t>
  </si>
  <si>
    <t>74:03:1013002:361</t>
  </si>
  <si>
    <t>74:02:0603002:1587</t>
  </si>
  <si>
    <t>74:36:0701009:30</t>
  </si>
  <si>
    <t>74:33:0316002:4989</t>
  </si>
  <si>
    <t>74:02:1207001:214</t>
  </si>
  <si>
    <t>74:12:1501002:1348</t>
  </si>
  <si>
    <t>74:36:0210002:72</t>
  </si>
  <si>
    <t>74:19:0801001:1883</t>
  </si>
  <si>
    <t>74:38:0104007:4</t>
  </si>
  <si>
    <t>74:09:0909001:1050</t>
  </si>
  <si>
    <t>74:12:1205002:4801</t>
  </si>
  <si>
    <t>74:19:0403001:1876</t>
  </si>
  <si>
    <t>74:20:0604001:190</t>
  </si>
  <si>
    <t>74:09:0000000:4813</t>
  </si>
  <si>
    <t>74:02:0201047:1361</t>
  </si>
  <si>
    <t>74:39:0303005:423</t>
  </si>
  <si>
    <t>74:12:1205002:4303</t>
  </si>
  <si>
    <t>74:02:0401002:179</t>
  </si>
  <si>
    <t>74:10:0205001:50</t>
  </si>
  <si>
    <t>74:02:0412001:1802</t>
  </si>
  <si>
    <t>74:30:0602001:650</t>
  </si>
  <si>
    <t>74:35:06000003:2592</t>
  </si>
  <si>
    <t>74:02:0601001:240</t>
  </si>
  <si>
    <t>74:12:1104007:1538</t>
  </si>
  <si>
    <t>74:19:0801002:3182</t>
  </si>
  <si>
    <t>74:19:2007004:10</t>
  </si>
  <si>
    <t>74:12:0910008:483</t>
  </si>
  <si>
    <t>74:36:0000000:16498</t>
  </si>
  <si>
    <t>74:31:0104019:341</t>
  </si>
  <si>
    <t>74:22:3501013:38</t>
  </si>
  <si>
    <t>74:05:0900195:382</t>
  </si>
  <si>
    <t>74:12:1104007:511</t>
  </si>
  <si>
    <t>74:19:0801001:859</t>
  </si>
  <si>
    <t>74:06:1503001:346</t>
  </si>
  <si>
    <t>74:19:0801001:2239</t>
  </si>
  <si>
    <t>74:12:1107030:803</t>
  </si>
  <si>
    <t>74:34:0308003:702</t>
  </si>
  <si>
    <t>74:02:0810004:1701</t>
  </si>
  <si>
    <t>74:23:0201001:2409</t>
  </si>
  <si>
    <t>74:19:1301003:134</t>
  </si>
  <si>
    <t>74:38:0105005:79</t>
  </si>
  <si>
    <t>74:25:0301301:516</t>
  </si>
  <si>
    <t>74:34:0107001:246</t>
  </si>
  <si>
    <t>74:30:0803005:1197</t>
  </si>
  <si>
    <t>74:28:0000000:4088</t>
  </si>
  <si>
    <t>74:07:1303001:108</t>
  </si>
  <si>
    <t>74:33:0316003:2013</t>
  </si>
  <si>
    <t>74:23:1001002:906</t>
  </si>
  <si>
    <t>74:02:0601004:3</t>
  </si>
  <si>
    <t>74:33:0316003:2014</t>
  </si>
  <si>
    <t>74:12:1205002:3594</t>
  </si>
  <si>
    <t>74:19:1101002:3886</t>
  </si>
  <si>
    <t>74:19:0801001:1198</t>
  </si>
  <si>
    <t>74:33:0316002:4651</t>
  </si>
  <si>
    <t>74:19:0000000:10418</t>
  </si>
  <si>
    <t>74:09:1002002:28</t>
  </si>
  <si>
    <t>74:19:0706008:957</t>
  </si>
  <si>
    <t>74:07:0000000:3284</t>
  </si>
  <si>
    <t>74:02:0811001:2107</t>
  </si>
  <si>
    <t>74:34:0107002:61</t>
  </si>
  <si>
    <t>74:36:0604011:290</t>
  </si>
  <si>
    <t>74:19:1115006:526</t>
  </si>
  <si>
    <t>74:33:0316002:4652</t>
  </si>
  <si>
    <t>74:12:1205002:5048</t>
  </si>
  <si>
    <t>74:02:0303001:126</t>
  </si>
  <si>
    <t>74:12:1205004:186</t>
  </si>
  <si>
    <t>74:31:0111028:74</t>
  </si>
  <si>
    <t>74:33:0316003:2012</t>
  </si>
  <si>
    <t>74:02:1007005:51</t>
  </si>
  <si>
    <t>74:25:0303305:211</t>
  </si>
  <si>
    <t>74:19:0603004:1064</t>
  </si>
  <si>
    <t>74:12:1408006:4862</t>
  </si>
  <si>
    <t>74:19:0701002:204</t>
  </si>
  <si>
    <t>74:09:0910001:820</t>
  </si>
  <si>
    <t>74:07:2400004:79</t>
  </si>
  <si>
    <t>74:14:0104003:87</t>
  </si>
  <si>
    <t>74:18:0804153:1522</t>
  </si>
  <si>
    <t>74:07:1000023:4</t>
  </si>
  <si>
    <t>74:18:1002059:8</t>
  </si>
  <si>
    <t>74:18:0801022:</t>
  </si>
  <si>
    <t>74:02:1212002:1051</t>
  </si>
  <si>
    <t>74:19:1101002:4421</t>
  </si>
  <si>
    <t>74:38:0120003:407</t>
  </si>
  <si>
    <t>74:13:0208001:31</t>
  </si>
  <si>
    <t>74:19:1106008:1791</t>
  </si>
  <si>
    <t>74:19:0801001:1051</t>
  </si>
  <si>
    <t>74:30:0104012:485</t>
  </si>
  <si>
    <t>74:37:0410001:405</t>
  </si>
  <si>
    <t>74:19:1106003:1835</t>
  </si>
  <si>
    <t>74:21:1314002:36</t>
  </si>
  <si>
    <t>74:12:1413010:45</t>
  </si>
  <si>
    <t>74:02:0811001:2101</t>
  </si>
  <si>
    <t>74:14:0107001:123</t>
  </si>
  <si>
    <t>74:10:0411004:499</t>
  </si>
  <si>
    <t>74:13:0000000:4474</t>
  </si>
  <si>
    <t>74:21:0202002:541</t>
  </si>
  <si>
    <t>74:34:1900050:35</t>
  </si>
  <si>
    <t>74:21:0201001:21</t>
  </si>
  <si>
    <t>74:08:4702040:0006</t>
  </si>
  <si>
    <t>74:30:0104029:934</t>
  </si>
  <si>
    <t>74:36:0703004:298</t>
  </si>
  <si>
    <t>74:16:2806009:13</t>
  </si>
  <si>
    <t>74:37:0209001:2636</t>
  </si>
  <si>
    <t>74:35:3400008:21</t>
  </si>
  <si>
    <t>74:01:0201002:669</t>
  </si>
  <si>
    <t>74:36:0000000:53725</t>
  </si>
  <si>
    <t>74:32:0402031:4</t>
  </si>
  <si>
    <t>74:37:0410001:442</t>
  </si>
  <si>
    <t>74:19:1107001:6497</t>
  </si>
  <si>
    <t>74:06:1002001:836</t>
  </si>
  <si>
    <t>74:19:1101002:2678</t>
  </si>
  <si>
    <t>74:05:4800007:53</t>
  </si>
  <si>
    <t>74:02:1212002:1920</t>
  </si>
  <si>
    <t>74:19:1101002:3665</t>
  </si>
  <si>
    <t>74:27:0610001:107</t>
  </si>
  <si>
    <t>74:02:0705001:</t>
  </si>
  <si>
    <t>74:23:1001002:829</t>
  </si>
  <si>
    <t>74:13:1002002:460</t>
  </si>
  <si>
    <t>74:19:2102001:1022</t>
  </si>
  <si>
    <t>74:25:0301304:42</t>
  </si>
  <si>
    <t>74:30:0708001:654</t>
  </si>
  <si>
    <t>74:32:0402095:11</t>
  </si>
  <si>
    <t>74:07:3003001:957</t>
  </si>
  <si>
    <t>74:23:1001002:807</t>
  </si>
  <si>
    <t>74:25:0302406:385</t>
  </si>
  <si>
    <t>74:23:1001002:851</t>
  </si>
  <si>
    <t>74:15:0706001:623</t>
  </si>
  <si>
    <t>74:23:1001002:792</t>
  </si>
  <si>
    <t>74:12:1004005:807</t>
  </si>
  <si>
    <t>74:24:0106001:706</t>
  </si>
  <si>
    <t>74:23:1001002:791</t>
  </si>
  <si>
    <t>74:23:1001002:789</t>
  </si>
  <si>
    <t>74:23:1001002:795</t>
  </si>
  <si>
    <t>74:34:2306600:</t>
  </si>
  <si>
    <t>74:19:1101002:3723</t>
  </si>
  <si>
    <t>74:30:0602001:553</t>
  </si>
  <si>
    <t>74:36:0201002:1237</t>
  </si>
  <si>
    <t>74:12:0911001:354</t>
  </si>
  <si>
    <t>74:02:0201004:32</t>
  </si>
  <si>
    <t>74:12:1308010:608</t>
  </si>
  <si>
    <t>74:22:5401001:1332</t>
  </si>
  <si>
    <t>74:12:1102001:699</t>
  </si>
  <si>
    <t>74:39:0306007:25</t>
  </si>
  <si>
    <t>74:21:1313005:65</t>
  </si>
  <si>
    <t>74:19:1101002:1473</t>
  </si>
  <si>
    <t>74:02:0105012:1329</t>
  </si>
  <si>
    <t>74:18:0802002:3486</t>
  </si>
  <si>
    <t>74:02:1212002:1411</t>
  </si>
  <si>
    <t>74:36:0323002:83</t>
  </si>
  <si>
    <t>74:02:0810004:2581</t>
  </si>
  <si>
    <t>74:19:0801002:3324</t>
  </si>
  <si>
    <t>74:23:1018001:409</t>
  </si>
  <si>
    <t>74:07:3700026:826</t>
  </si>
  <si>
    <t>74:38:0140001:213</t>
  </si>
  <si>
    <t>74:02:1207002:1344</t>
  </si>
  <si>
    <t>74:19:1101001:2976</t>
  </si>
  <si>
    <t>74:19:1101001:2979</t>
  </si>
  <si>
    <t>74:19:0701005:703</t>
  </si>
  <si>
    <t>74:36:0119001:1280</t>
  </si>
  <si>
    <t>74:05:0900092:1</t>
  </si>
  <si>
    <t>74:18:0000000:9552</t>
  </si>
  <si>
    <t>74:21:1313005:549</t>
  </si>
  <si>
    <t>74:36:0702003:887</t>
  </si>
  <si>
    <t>74:36:0112024:65</t>
  </si>
  <si>
    <t>74:19:0403001:1797</t>
  </si>
  <si>
    <t>74:01:0105002:1628</t>
  </si>
  <si>
    <t>74:37:0402001:64</t>
  </si>
  <si>
    <t>74:06:0103049:30</t>
  </si>
  <si>
    <t>74:19:1115016:746</t>
  </si>
  <si>
    <t>74:36:0000000:18191</t>
  </si>
  <si>
    <t>74:19:0302001:1528</t>
  </si>
  <si>
    <t>74:19:1115016:745</t>
  </si>
  <si>
    <t>74:02:0511002:12477</t>
  </si>
  <si>
    <t>74:19:2001002:672</t>
  </si>
  <si>
    <t>74:19:0802003:3532</t>
  </si>
  <si>
    <t>74:09:1109001:1184</t>
  </si>
  <si>
    <t>74:13:0104005:696</t>
  </si>
  <si>
    <t>74:12:1501002:911</t>
  </si>
  <si>
    <t>74:34:1407015:30</t>
  </si>
  <si>
    <t>74:12:1205004:2642</t>
  </si>
  <si>
    <t>74:19:0802003:1325</t>
  </si>
  <si>
    <t>74:01:0105002:1530</t>
  </si>
  <si>
    <t>74:07:3003001:707</t>
  </si>
  <si>
    <t>74:19:2001002:726</t>
  </si>
  <si>
    <t>74:12:1206002:2013</t>
  </si>
  <si>
    <t>74:12:1104007:1503</t>
  </si>
  <si>
    <t>74:19:0403001:1377</t>
  </si>
  <si>
    <t>74:12:1205001:1230</t>
  </si>
  <si>
    <t>74:12:0911001:804</t>
  </si>
  <si>
    <t>74:12:0205004:</t>
  </si>
  <si>
    <t>74:19:1101002:642</t>
  </si>
  <si>
    <t>74:36:0709015:48</t>
  </si>
  <si>
    <t>74:23:1011005:162</t>
  </si>
  <si>
    <t>74:02:0000000:5016</t>
  </si>
  <si>
    <t>74:19:2101002:665</t>
  </si>
  <si>
    <t>74:12:1305002:411</t>
  </si>
  <si>
    <t>74:19:1115016:726</t>
  </si>
  <si>
    <t>74:19:1111001:351</t>
  </si>
  <si>
    <t>74:05:0000000:2227</t>
  </si>
  <si>
    <t>74:21:1401001:78</t>
  </si>
  <si>
    <t>74:01:0502001:410</t>
  </si>
  <si>
    <t>74:13:0707002:476</t>
  </si>
  <si>
    <t>74:19:1101002:4136</t>
  </si>
  <si>
    <t>74:34:1407012:372</t>
  </si>
  <si>
    <t>74:19:1112017:</t>
  </si>
  <si>
    <t>74:36:0702009:1055</t>
  </si>
  <si>
    <t>74:03:1001006:12</t>
  </si>
  <si>
    <t>74:28:0116001:7</t>
  </si>
  <si>
    <t>74:10:0301004:26</t>
  </si>
  <si>
    <t>74:02:1213002:1359</t>
  </si>
  <si>
    <t>74:16:3100007:</t>
  </si>
  <si>
    <t>74:19:0702003:177</t>
  </si>
  <si>
    <t>74:03:1033000:937</t>
  </si>
  <si>
    <t>74:03:1033000:452</t>
  </si>
  <si>
    <t>74:33:0316002:4882</t>
  </si>
  <si>
    <t>74:28:0301021:429</t>
  </si>
  <si>
    <t>74:19:1206007:710</t>
  </si>
  <si>
    <t>74:07:3700031:521</t>
  </si>
  <si>
    <t>74:19:1206007:709</t>
  </si>
  <si>
    <t>74:32:0403036:18</t>
  </si>
  <si>
    <t>74:18:0804094:1786</t>
  </si>
  <si>
    <t>74:34:2209004:198</t>
  </si>
  <si>
    <t>74:21:0111002:292</t>
  </si>
  <si>
    <t>74:19:2005004:288</t>
  </si>
  <si>
    <t>74:12:1205002:3566</t>
  </si>
  <si>
    <t>74:30:0401017:657</t>
  </si>
  <si>
    <t>74:09:0404089:147</t>
  </si>
  <si>
    <t>74:12:1205001:593</t>
  </si>
  <si>
    <t>74:25:0304607:2</t>
  </si>
  <si>
    <t>74:02:0201054:17</t>
  </si>
  <si>
    <t>74:19:1111006:378</t>
  </si>
  <si>
    <t>74:34:0000000:8668</t>
  </si>
  <si>
    <t>74:01:0105002:1565</t>
  </si>
  <si>
    <t>74:03:1401002:82</t>
  </si>
  <si>
    <t>74:19:0302001:1621</t>
  </si>
  <si>
    <t>74:02:0201114:1047</t>
  </si>
  <si>
    <t>74:03:1008038:457</t>
  </si>
  <si>
    <t>74:12:1205002:639</t>
  </si>
  <si>
    <t>74:37:0209028:236</t>
  </si>
  <si>
    <t>74:18:1002062:2</t>
  </si>
  <si>
    <t>74:34:2305002:245</t>
  </si>
  <si>
    <t>74:25:0303702:370</t>
  </si>
  <si>
    <t>74:02:0409001:1403</t>
  </si>
  <si>
    <t>74:19:1101002:4324</t>
  </si>
  <si>
    <t>74:26:1600001:1330</t>
  </si>
  <si>
    <t>74:42:0101001:70</t>
  </si>
  <si>
    <t>74:09:0903004:374</t>
  </si>
  <si>
    <t>74:19:1101002:903</t>
  </si>
  <si>
    <t>74:13:0104001:1096</t>
  </si>
  <si>
    <t>74:30:0602001:101</t>
  </si>
  <si>
    <t>74:37:0410001:1043</t>
  </si>
  <si>
    <t>74:18:0108002:1112</t>
  </si>
  <si>
    <t>74:19:1802007:400</t>
  </si>
  <si>
    <t>74:31:0000000:3955</t>
  </si>
  <si>
    <t>74:23:0904001:852</t>
  </si>
  <si>
    <t>74:04:3000063:49</t>
  </si>
  <si>
    <t>74:03:1033000:143</t>
  </si>
  <si>
    <t>74:23:1105001:241</t>
  </si>
  <si>
    <t>74:22:2401001:</t>
  </si>
  <si>
    <t>74:10:0606002:26</t>
  </si>
  <si>
    <t>74:03:1005002:498</t>
  </si>
  <si>
    <t>74:19:0802003:3464</t>
  </si>
  <si>
    <t>74:23:0920001:28</t>
  </si>
  <si>
    <t>74:30:0803004:265</t>
  </si>
  <si>
    <t>74:09:0605009:3</t>
  </si>
  <si>
    <t>74:19:1101002:1633</t>
  </si>
  <si>
    <t>74:13:0115001:418</t>
  </si>
  <si>
    <t>74:22:4601001:</t>
  </si>
  <si>
    <t>74:12:1205004:1061</t>
  </si>
  <si>
    <t>74:19:0801001:73</t>
  </si>
  <si>
    <t>74:38:0140001:98</t>
  </si>
  <si>
    <t>74:37:0201001:37</t>
  </si>
  <si>
    <t>74:13:0209014:117</t>
  </si>
  <si>
    <t>74:11:0502002:42</t>
  </si>
  <si>
    <t>74:02:0201114:1069</t>
  </si>
  <si>
    <t>74:12:0911001:199</t>
  </si>
  <si>
    <t>74:13:0412001:</t>
  </si>
  <si>
    <t>74:19:0603004:951</t>
  </si>
  <si>
    <t>74:02:0802037:6</t>
  </si>
  <si>
    <t>74:34:1401001:270</t>
  </si>
  <si>
    <t>74:07:3700031:523</t>
  </si>
  <si>
    <t>74:12:1413004:</t>
  </si>
  <si>
    <t>74:36:0404021:76</t>
  </si>
  <si>
    <t>74:19:1102001:343</t>
  </si>
  <si>
    <t>74:22:3402001:</t>
  </si>
  <si>
    <t>74:19:1407026:18</t>
  </si>
  <si>
    <t>74:09:0501001:479</t>
  </si>
  <si>
    <t>74:19:1101002:1844</t>
  </si>
  <si>
    <t>74:03:1019019:354</t>
  </si>
  <si>
    <t>74:19:0302001:1597</t>
  </si>
  <si>
    <t>74:12:1201004:81</t>
  </si>
  <si>
    <t>74:35:1600101:6</t>
  </si>
  <si>
    <t>74:12:0911003:1705</t>
  </si>
  <si>
    <t>74:30:0301020:326</t>
  </si>
  <si>
    <t>74:11:0101049:62</t>
  </si>
  <si>
    <t>74:19:0309001:408</t>
  </si>
  <si>
    <t>74:07:3003001:1798</t>
  </si>
  <si>
    <t>74:40:0402001:261</t>
  </si>
  <si>
    <t>74:38:0105005:85</t>
  </si>
  <si>
    <t>74:36:0604041:57</t>
  </si>
  <si>
    <t>74:19:1101002:1662</t>
  </si>
  <si>
    <t>74:03:1004022:7</t>
  </si>
  <si>
    <t>74:19:0901001:59</t>
  </si>
  <si>
    <t>74:37:0413001:69</t>
  </si>
  <si>
    <t>74:02:0110002:1804</t>
  </si>
  <si>
    <t>74:03:1033000:444</t>
  </si>
  <si>
    <t>74:10:0503004:324</t>
  </si>
  <si>
    <t>74:19:1501002:179</t>
  </si>
  <si>
    <t>74:04:3200001:17</t>
  </si>
  <si>
    <t>74:14:0104001:77</t>
  </si>
  <si>
    <t>74:09:0910001:1299</t>
  </si>
  <si>
    <t>74:27:0610001:88</t>
  </si>
  <si>
    <t>74:17:1004111:480</t>
  </si>
  <si>
    <t>74:36:0702009:1343</t>
  </si>
  <si>
    <t>74:10:0205002:142</t>
  </si>
  <si>
    <t>74:30:0104016:1101</t>
  </si>
  <si>
    <t>74:30:0407002:136</t>
  </si>
  <si>
    <t>74:02:0412001:378</t>
  </si>
  <si>
    <t>74:19:0802003:3653</t>
  </si>
  <si>
    <t>74:19:1301004:2647</t>
  </si>
  <si>
    <t>74:02:0906002:1395</t>
  </si>
  <si>
    <t>74:28:0304015:40</t>
  </si>
  <si>
    <t>74:26:1101001:448</t>
  </si>
  <si>
    <t>74:19:1802005:425</t>
  </si>
  <si>
    <t>74:03:1005002:51</t>
  </si>
  <si>
    <t>74:36:0703007:665</t>
  </si>
  <si>
    <t>74:27:0610001:108</t>
  </si>
  <si>
    <t>74:35:0400001:554</t>
  </si>
  <si>
    <t>74:13:0814001:240</t>
  </si>
  <si>
    <t>74:02:0906009:40</t>
  </si>
  <si>
    <t>74:19:0801002:3493</t>
  </si>
  <si>
    <t>74:02:0906011:1007</t>
  </si>
  <si>
    <t>74:19:0802003:3493</t>
  </si>
  <si>
    <t>74:34:1900050:49</t>
  </si>
  <si>
    <t>74:37:0413001:282</t>
  </si>
  <si>
    <t>74:23:1001002:902</t>
  </si>
  <si>
    <t>74:38:0105005:105</t>
  </si>
  <si>
    <t>74:36:0702009:1317</t>
  </si>
  <si>
    <t>74:19:0803002:2602</t>
  </si>
  <si>
    <t>74:12:0000000:3277</t>
  </si>
  <si>
    <t>74:01:0203001:582</t>
  </si>
  <si>
    <t>74:03:1036000:41</t>
  </si>
  <si>
    <t>74:34:0107001:46</t>
  </si>
  <si>
    <t>74:34:2301001:602</t>
  </si>
  <si>
    <t>74:13:0805032:441</t>
  </si>
  <si>
    <t>74:17:1004083:8</t>
  </si>
  <si>
    <t>74:36:0312008:185</t>
  </si>
  <si>
    <t>74:02:0000000:4791</t>
  </si>
  <si>
    <t>74:36:0608002:1499</t>
  </si>
  <si>
    <t>74:36:0702005:499</t>
  </si>
  <si>
    <t>74:30:0702001:1761</t>
  </si>
  <si>
    <t>74:19:0801002:3180</t>
  </si>
  <si>
    <t>74:34:1002062:11</t>
  </si>
  <si>
    <t>74:19:1106003:3470</t>
  </si>
  <si>
    <t>74:36:0609014:262</t>
  </si>
  <si>
    <t>74:32:0402106:33</t>
  </si>
  <si>
    <t>74:06:1303003:235</t>
  </si>
  <si>
    <t>74:03:1008050:754</t>
  </si>
  <si>
    <t>74:19:0701003:230</t>
  </si>
  <si>
    <t>74:19:1111049:69</t>
  </si>
  <si>
    <t>74:19:1701002:257</t>
  </si>
  <si>
    <t>74:19:1101002:2693</t>
  </si>
  <si>
    <t>74:13:0707005:120</t>
  </si>
  <si>
    <t>74:19:1106002:6292</t>
  </si>
  <si>
    <t>74:19:0802003:1429</t>
  </si>
  <si>
    <t>74:01:0602001:843</t>
  </si>
  <si>
    <t>74:19:0802003:211</t>
  </si>
  <si>
    <t>74:07:3800001:68</t>
  </si>
  <si>
    <t>74:10:0108001:63</t>
  </si>
  <si>
    <t>74:25:0304606:424</t>
  </si>
  <si>
    <t>74:12:1307003:496</t>
  </si>
  <si>
    <t>74:02:0000000:3497</t>
  </si>
  <si>
    <t>74:02:0000000:2299</t>
  </si>
  <si>
    <t>74:11:0101012:666</t>
  </si>
  <si>
    <t>74:27:0104115:142</t>
  </si>
  <si>
    <t>74:12:1205004:2926</t>
  </si>
  <si>
    <t>74:19:1301004:2241</t>
  </si>
  <si>
    <t>74:19:1115015:1332</t>
  </si>
  <si>
    <t>74:23:0201001:1476</t>
  </si>
  <si>
    <t>74:19:1115015:1331</t>
  </si>
  <si>
    <t>74:02:0901005:57</t>
  </si>
  <si>
    <t>74:12:1503009:574</t>
  </si>
  <si>
    <t>74:19:0106003:161</t>
  </si>
  <si>
    <t>74:20:1510002:1106</t>
  </si>
  <si>
    <t>74:21:0304004:147</t>
  </si>
  <si>
    <t>74:22:3801001:</t>
  </si>
  <si>
    <t>74:19:1104001:3122</t>
  </si>
  <si>
    <t>74:19:0702003:909</t>
  </si>
  <si>
    <t>74:19:0603004:1012</t>
  </si>
  <si>
    <t>74:19:1102002:266</t>
  </si>
  <si>
    <t>74:22:5001001:</t>
  </si>
  <si>
    <t>74:09:0101006:4</t>
  </si>
  <si>
    <t>74:26:1102010:925</t>
  </si>
  <si>
    <t>74:19:0801002:1807</t>
  </si>
  <si>
    <t>74:19:1107001:4629</t>
  </si>
  <si>
    <t>74:12:1107020:29</t>
  </si>
  <si>
    <t>74:12:1503009:555</t>
  </si>
  <si>
    <t>74:34:2005025:2</t>
  </si>
  <si>
    <t>74:30:0901035:7</t>
  </si>
  <si>
    <t>74:30:0000000:11031</t>
  </si>
  <si>
    <t>74:19:0000000:18522</t>
  </si>
  <si>
    <t>74:34:1002021:31</t>
  </si>
  <si>
    <t>74:19:1107001:4283</t>
  </si>
  <si>
    <t>74:36:0000000:2566</t>
  </si>
  <si>
    <t>74:27:0101016:877</t>
  </si>
  <si>
    <t>74:19:0805005:356</t>
  </si>
  <si>
    <t>74:30:0602001:449</t>
  </si>
  <si>
    <t>74:25:0304314:38</t>
  </si>
  <si>
    <t>74:12:1205002:5852</t>
  </si>
  <si>
    <t>74:19:0802003:204</t>
  </si>
  <si>
    <t>74:36:0516002:1118</t>
  </si>
  <si>
    <t>74:18:0000000:9893</t>
  </si>
  <si>
    <t>74:13:0309001:</t>
  </si>
  <si>
    <t>74:19:0204004:363</t>
  </si>
  <si>
    <t>74:19:0703007:531</t>
  </si>
  <si>
    <t>74:02:0803003:1367</t>
  </si>
  <si>
    <t>74:19:0302001:1423</t>
  </si>
  <si>
    <t>74:19:0403001:1093</t>
  </si>
  <si>
    <t>74:28:0102051:521</t>
  </si>
  <si>
    <t>74:12:1505007:49</t>
  </si>
  <si>
    <t>74:23:0903005:663</t>
  </si>
  <si>
    <t>74:19:0000000:971</t>
  </si>
  <si>
    <t>74:25:0304314:69</t>
  </si>
  <si>
    <t>74:39:0304010:31</t>
  </si>
  <si>
    <t>74:12:1205001:1222</t>
  </si>
  <si>
    <t>74:12:1205002:6170</t>
  </si>
  <si>
    <t>74:36:0414031:6</t>
  </si>
  <si>
    <t>74:19:0803002:2591</t>
  </si>
  <si>
    <t>74:07:3700010:562</t>
  </si>
  <si>
    <t>74:19:0802003:3703</t>
  </si>
  <si>
    <t>74:11:0101012:91</t>
  </si>
  <si>
    <t>74:27:0104100:374</t>
  </si>
  <si>
    <t>74:02:1002003:1338</t>
  </si>
  <si>
    <t>74:30:0602001:175</t>
  </si>
  <si>
    <t>74:19:0309005:525</t>
  </si>
  <si>
    <t>74:32:0404004:17</t>
  </si>
  <si>
    <t>74:19:0801001:1918</t>
  </si>
  <si>
    <t>74:21:0801008:2</t>
  </si>
  <si>
    <t>74:12:0000000:4052</t>
  </si>
  <si>
    <t>74:10:0606002:454</t>
  </si>
  <si>
    <t>74:22:1501030:12</t>
  </si>
  <si>
    <t>74:19:0302001:1530</t>
  </si>
  <si>
    <t>74:34:1800004:0050</t>
  </si>
  <si>
    <t>74:18:0804094:1833</t>
  </si>
  <si>
    <t>74:12:1205002:4808</t>
  </si>
  <si>
    <t>74:02:0404002:</t>
  </si>
  <si>
    <t>74:13:0418001:54</t>
  </si>
  <si>
    <t>74:36:0702003:875</t>
  </si>
  <si>
    <t>74:19:1101002:1404</t>
  </si>
  <si>
    <t>74:30:0701013:681</t>
  </si>
  <si>
    <t>74:18:0403064:1490</t>
  </si>
  <si>
    <t>74:02:0401006:1617</t>
  </si>
  <si>
    <t>74:07:2300014:2</t>
  </si>
  <si>
    <t>74:19:1101002:1482</t>
  </si>
  <si>
    <t>74:36:0702003:871</t>
  </si>
  <si>
    <t>74:23:0203014:71</t>
  </si>
  <si>
    <t>74:36:0502020:105</t>
  </si>
  <si>
    <t>74:34:0109002:231</t>
  </si>
  <si>
    <t>74:19:1206007:83</t>
  </si>
  <si>
    <t>74:39:0304005:15</t>
  </si>
  <si>
    <t>74:19:1101001:2331</t>
  </si>
  <si>
    <t>74:02:0511002:760</t>
  </si>
  <si>
    <t>74:23:0203011:99</t>
  </si>
  <si>
    <t>74:12:1205002:4414</t>
  </si>
  <si>
    <t>74:14:0000000:1728</t>
  </si>
  <si>
    <t>74:19:0801002:2211</t>
  </si>
  <si>
    <t>74:32:0404059:23</t>
  </si>
  <si>
    <t>74:12:1205002:6115</t>
  </si>
  <si>
    <t>74:19:0802003:3353</t>
  </si>
  <si>
    <t>74:11:1405001:423</t>
  </si>
  <si>
    <t>74:35:1200037:345</t>
  </si>
  <si>
    <t>74:19:2101002:624</t>
  </si>
  <si>
    <t>74:19:1202001:389</t>
  </si>
  <si>
    <t>74:12:1104007:769</t>
  </si>
  <si>
    <t>74:23:1001002:195</t>
  </si>
  <si>
    <t>74:19:1106002:3553</t>
  </si>
  <si>
    <t>74:23:0202001:27</t>
  </si>
  <si>
    <t>74:07:2700005:161</t>
  </si>
  <si>
    <t>74:13:0102001:358</t>
  </si>
  <si>
    <t>74:02:0102001:65</t>
  </si>
  <si>
    <t>74:07:3700011:538</t>
  </si>
  <si>
    <t>74:07:2000001:44</t>
  </si>
  <si>
    <t>74:06:1002034:596</t>
  </si>
  <si>
    <t>74:06:2006001:159</t>
  </si>
  <si>
    <t>74:26:1101010:151</t>
  </si>
  <si>
    <t>74:12:1201005:249</t>
  </si>
  <si>
    <t>74:38:0109013:121</t>
  </si>
  <si>
    <t>74:35:1700100:432</t>
  </si>
  <si>
    <t>74:07:1000023:3</t>
  </si>
  <si>
    <t>74:19:1505012:444</t>
  </si>
  <si>
    <t>74:34:1100010:345</t>
  </si>
  <si>
    <t>74:12:1205002:5940</t>
  </si>
  <si>
    <t>74:12:1104007:581</t>
  </si>
  <si>
    <t>74:12:1206002:151</t>
  </si>
  <si>
    <t>74:18:0804123:1113</t>
  </si>
  <si>
    <t>74:08:2801001:211</t>
  </si>
  <si>
    <t>74:28:0106008:403</t>
  </si>
  <si>
    <t>74:13:0707001:815</t>
  </si>
  <si>
    <t>74:26:1104005:1008</t>
  </si>
  <si>
    <t>74:25:0100501:232</t>
  </si>
  <si>
    <t>74:13:0711001:658</t>
  </si>
  <si>
    <t>74:30:0104004:213</t>
  </si>
  <si>
    <t>74:35:3400029:365</t>
  </si>
  <si>
    <t>74:12:1104005:263</t>
  </si>
  <si>
    <t>74:12:1205002:4694</t>
  </si>
  <si>
    <t>74:03:1401012:84</t>
  </si>
  <si>
    <t>74:36:0414031:140</t>
  </si>
  <si>
    <t>75:35:340000:346</t>
  </si>
  <si>
    <t>74:36:0323029:509</t>
  </si>
  <si>
    <t>74:32:0000000:4348</t>
  </si>
  <si>
    <t>74:12:1209047:91</t>
  </si>
  <si>
    <t>74:21:0401002:464</t>
  </si>
  <si>
    <t>74:36:0323033:73</t>
  </si>
  <si>
    <t>74:30:0104027:15</t>
  </si>
  <si>
    <t>74:19:0000000:15331</t>
  </si>
  <si>
    <t>74:19:1301003:746</t>
  </si>
  <si>
    <t>74:34:0109002:861</t>
  </si>
  <si>
    <t>74:07:3600005:28</t>
  </si>
  <si>
    <t>74:18:0502001:152</t>
  </si>
  <si>
    <t>74:19:1808001:473</t>
  </si>
  <si>
    <t>74:28:0118004:5</t>
  </si>
  <si>
    <t>74:13:0703006:36</t>
  </si>
  <si>
    <t>74:02:0903001:1176</t>
  </si>
  <si>
    <t>74:34:1401001:116</t>
  </si>
  <si>
    <t>74:12:1408006:4520</t>
  </si>
  <si>
    <t>74:24:0308001:262</t>
  </si>
  <si>
    <t>74:03:0810015:4</t>
  </si>
  <si>
    <t>74:21:1304012:9</t>
  </si>
  <si>
    <t>74:19:1101002:4356</t>
  </si>
  <si>
    <t>74:19:1109003:5</t>
  </si>
  <si>
    <t>74:07:3003001:952</t>
  </si>
  <si>
    <t>74:19:1301003:751</t>
  </si>
  <si>
    <t>74:12:1411008:101</t>
  </si>
  <si>
    <t>74:34:1900050:80</t>
  </si>
  <si>
    <t>74:13:0319001:360</t>
  </si>
  <si>
    <t>74:13:0104001:295</t>
  </si>
  <si>
    <t>74:02:0110002:2659</t>
  </si>
  <si>
    <t>74:14:0107001:221</t>
  </si>
  <si>
    <t>74:09:0909001:537</t>
  </si>
  <si>
    <t>74:36:0505003:292</t>
  </si>
  <si>
    <t>74:18:0602059:1129</t>
  </si>
  <si>
    <t>74:28:0106021:6</t>
  </si>
  <si>
    <t>74:19:1106003:3048</t>
  </si>
  <si>
    <t>74:07:1601001:1325</t>
  </si>
  <si>
    <t>74:11:0803001:19</t>
  </si>
  <si>
    <t>74:19:1101002:1579</t>
  </si>
  <si>
    <t>74:19:0901001:750</t>
  </si>
  <si>
    <t>74:10:0110001:65</t>
  </si>
  <si>
    <t>74:19:0802003:3681</t>
  </si>
  <si>
    <t>74:36:0703008:155</t>
  </si>
  <si>
    <t>74:14:0303001:</t>
  </si>
  <si>
    <t>74:26:1400002:212</t>
  </si>
  <si>
    <t>74:36:0716011:60</t>
  </si>
  <si>
    <t>74:22:3301001:</t>
  </si>
  <si>
    <t>74:02:0111003:2304</t>
  </si>
  <si>
    <t>74:06:0103060:165</t>
  </si>
  <si>
    <t>74:03:1023019:9</t>
  </si>
  <si>
    <t>74:02:0000000:4831</t>
  </si>
  <si>
    <t>74:12:1104007:1774</t>
  </si>
  <si>
    <t>74:22:1301002:20</t>
  </si>
  <si>
    <t>74:25:0304520:427</t>
  </si>
  <si>
    <t>74:12:1308005:709</t>
  </si>
  <si>
    <t>74:14:0119003:422</t>
  </si>
  <si>
    <t>74:32:0000000:6686</t>
  </si>
  <si>
    <t>74:12:1206002:1828</t>
  </si>
  <si>
    <t>74:18:0804126:1428</t>
  </si>
  <si>
    <t>74:12:1205002:1304</t>
  </si>
  <si>
    <t>74:09:0505003:299</t>
  </si>
  <si>
    <t>74:19:0801002:457</t>
  </si>
  <si>
    <t>74:13:0807047:624</t>
  </si>
  <si>
    <t>74:19:0701002:227</t>
  </si>
  <si>
    <t>74:03:1033000:442</t>
  </si>
  <si>
    <t>74:12:1107086:460</t>
  </si>
  <si>
    <t>74:23:0201001:838</t>
  </si>
  <si>
    <t>74:25:0302902:349</t>
  </si>
  <si>
    <t>74:30:0104021:96</t>
  </si>
  <si>
    <t>74:19:1407005:327</t>
  </si>
  <si>
    <t>74:19:0801001:1457</t>
  </si>
  <si>
    <t>74:19:0802003:3467</t>
  </si>
  <si>
    <t>74:23:0000000:4120</t>
  </si>
  <si>
    <t>74:34:0910001:1378</t>
  </si>
  <si>
    <t>74:36:0604041:62</t>
  </si>
  <si>
    <t>74:40:0106010:292</t>
  </si>
  <si>
    <t>74:24:0502001:141</t>
  </si>
  <si>
    <t>74:03:1004009:2267</t>
  </si>
  <si>
    <t>74:25:0304613:118</t>
  </si>
  <si>
    <t>74:19:0106031:334</t>
  </si>
  <si>
    <t>74:14:0501004:142</t>
  </si>
  <si>
    <t>74:03:1402001:812</t>
  </si>
  <si>
    <t>74:36:0604018:93</t>
  </si>
  <si>
    <t>74:12:0914001:274</t>
  </si>
  <si>
    <t>74:14:0120001:4</t>
  </si>
  <si>
    <t>74:08:4702005:255</t>
  </si>
  <si>
    <t>74:18:0804111:1590</t>
  </si>
  <si>
    <t>74:19:0801002:3313</t>
  </si>
  <si>
    <t>74:19:0401004:439</t>
  </si>
  <si>
    <t>74:12:1205002:5746</t>
  </si>
  <si>
    <t>74:02:0412001:415</t>
  </si>
  <si>
    <t>74:36:0314005:772</t>
  </si>
  <si>
    <t>74:20:1502001:0116</t>
  </si>
  <si>
    <t>74:30:0908003:149</t>
  </si>
  <si>
    <t>74:19:0801002:1911</t>
  </si>
  <si>
    <t>74:20:0102001:2030</t>
  </si>
  <si>
    <t>74:23:0201001:1040</t>
  </si>
  <si>
    <t>74:23:1003001:618</t>
  </si>
  <si>
    <t>74:36:0511004:116</t>
  </si>
  <si>
    <t>74:12:1408006:3051</t>
  </si>
  <si>
    <t>74:04:0500005:3</t>
  </si>
  <si>
    <t>74:34:0910001:655</t>
  </si>
  <si>
    <t>74:30:0401018:458</t>
  </si>
  <si>
    <t>74:21:0111002:263</t>
  </si>
  <si>
    <t>74:19:1102002:224</t>
  </si>
  <si>
    <t>74:02:0906004:14</t>
  </si>
  <si>
    <t>74:30:0708001:1583</t>
  </si>
  <si>
    <t>74:33:0316002:4919</t>
  </si>
  <si>
    <t>74:16:3000001:434</t>
  </si>
  <si>
    <t>74:09:0911001:2833</t>
  </si>
  <si>
    <t>74:05:0900061:36</t>
  </si>
  <si>
    <t>74:19:1106008:1788</t>
  </si>
  <si>
    <t>74:19:1101002:362</t>
  </si>
  <si>
    <t>74:22:2201001:178</t>
  </si>
  <si>
    <t>74:07:2700003:694</t>
  </si>
  <si>
    <t>74:23:0201001:639</t>
  </si>
  <si>
    <t>74:04:0000000:5107</t>
  </si>
  <si>
    <t>74:06:0000000:61</t>
  </si>
  <si>
    <t>74:12:1205002:5343</t>
  </si>
  <si>
    <t>74:36:0414031:230</t>
  </si>
  <si>
    <t>74:31:0104016:2</t>
  </si>
  <si>
    <t>74:19:0403001:672</t>
  </si>
  <si>
    <t>74:02:0201019:1392</t>
  </si>
  <si>
    <t>74:33:0316002:4954</t>
  </si>
  <si>
    <t>74:23:1003002:824</t>
  </si>
  <si>
    <t>74:33:0316002:4952</t>
  </si>
  <si>
    <t>74:23:1001002:794</t>
  </si>
  <si>
    <t>74:23:1001002:818</t>
  </si>
  <si>
    <t>74:12:1205002:4920</t>
  </si>
  <si>
    <t>74:03:1004013:378</t>
  </si>
  <si>
    <t>74:23:0203002:585</t>
  </si>
  <si>
    <t>74:23:1001002:790</t>
  </si>
  <si>
    <t>74:19:0801001:69</t>
  </si>
  <si>
    <t>74:08:4701037:2607</t>
  </si>
  <si>
    <t>74:36:0404024:118</t>
  </si>
  <si>
    <t>74:23:1001002:840</t>
  </si>
  <si>
    <t>74:19:2101002:848</t>
  </si>
  <si>
    <t>74:12:1206002:2872</t>
  </si>
  <si>
    <t>74:19:2007010:34</t>
  </si>
  <si>
    <t>74:02:0811001:1536</t>
  </si>
  <si>
    <t>74:12:1205002:4500</t>
  </si>
  <si>
    <t>74:19:0801002:831</t>
  </si>
  <si>
    <t>74:27:0101016:958</t>
  </si>
  <si>
    <t>74:19:0109006:349</t>
  </si>
  <si>
    <t>74:02:0412002:1372</t>
  </si>
  <si>
    <t>74:19:0701002:664</t>
  </si>
  <si>
    <t>74:18:0000000:5807</t>
  </si>
  <si>
    <t>74:12:1205002:1201</t>
  </si>
  <si>
    <t>74:28:0101022:353</t>
  </si>
  <si>
    <t>74:22:4001003:33</t>
  </si>
  <si>
    <t>74:36:0701013:765</t>
  </si>
  <si>
    <t>74:19:1301003:355</t>
  </si>
  <si>
    <t>74:19:0302001:1596</t>
  </si>
  <si>
    <t>74:07:2000023:13</t>
  </si>
  <si>
    <t>74:23:1023001:51</t>
  </si>
  <si>
    <t>74:19:1404001:476</t>
  </si>
  <si>
    <t>74:18:0804094:1832</t>
  </si>
  <si>
    <t>74:19:0302001:1555</t>
  </si>
  <si>
    <t>74:02:0110002:1818</t>
  </si>
  <si>
    <t>74:27:0104072:1062</t>
  </si>
  <si>
    <t>74:01:1203001:909</t>
  </si>
  <si>
    <t>74:35:0000000:4673</t>
  </si>
  <si>
    <t>74:36:0414031:996</t>
  </si>
  <si>
    <t>74:10:0423015:15</t>
  </si>
  <si>
    <t>74:14:0105003:521</t>
  </si>
  <si>
    <t>74:19:0305002:682</t>
  </si>
  <si>
    <t>74:01:0105001:1161</t>
  </si>
  <si>
    <t>74:18:0804152:1965</t>
  </si>
  <si>
    <t>74:19:0703001:18</t>
  </si>
  <si>
    <t>74:26:1600001:928</t>
  </si>
  <si>
    <t>74:33:0316003:2024</t>
  </si>
  <si>
    <t>74:07:3003001:1587</t>
  </si>
  <si>
    <t>74:36:0515005:352</t>
  </si>
  <si>
    <t>74:18:0208003:1186</t>
  </si>
  <si>
    <t>74:41:0202001:808</t>
  </si>
  <si>
    <t>74:07:3003001:1591</t>
  </si>
  <si>
    <t>74:19:0803003:1369</t>
  </si>
  <si>
    <t>74:13:1002005:174</t>
  </si>
  <si>
    <t>74:19:0703008:505</t>
  </si>
  <si>
    <t>74:36:0702008:546</t>
  </si>
  <si>
    <t>74:23:1003004:548</t>
  </si>
  <si>
    <t>74:19:0802003:3459</t>
  </si>
  <si>
    <t>74:19:0602002:742</t>
  </si>
  <si>
    <t>74:07:3700013:197</t>
  </si>
  <si>
    <t>74:34:0309004:248</t>
  </si>
  <si>
    <t>74:25:0304307:28</t>
  </si>
  <si>
    <t>74:19:1201002:4872</t>
  </si>
  <si>
    <t>74:19:0801002:1532</t>
  </si>
  <si>
    <t>74:19:2101003:389</t>
  </si>
  <si>
    <t>74:19:1116002:1143</t>
  </si>
  <si>
    <t>74:30:0401018:464</t>
  </si>
  <si>
    <t>74:33:0316002:4985</t>
  </si>
  <si>
    <t>74:07:3700034:173</t>
  </si>
  <si>
    <t>74:06:1002067:529</t>
  </si>
  <si>
    <t>74:07:1700001:</t>
  </si>
  <si>
    <t>74:19:1113012:408</t>
  </si>
  <si>
    <t>74:19:0801002:3161</t>
  </si>
  <si>
    <t>74:12:0906002:648</t>
  </si>
  <si>
    <t>74:02:1201004:1011</t>
  </si>
  <si>
    <t>74:25:0300406:393</t>
  </si>
  <si>
    <t>74:12:1205002:4909</t>
  </si>
  <si>
    <t>74:09:0910001:34</t>
  </si>
  <si>
    <t>74:12:1205002:4824</t>
  </si>
  <si>
    <t>74:19:1101002:4019</t>
  </si>
  <si>
    <t>74:19:1101002:1483</t>
  </si>
  <si>
    <t>74:19:0703007:535</t>
  </si>
  <si>
    <t>74:19:0601002:4151</t>
  </si>
  <si>
    <t>74:30:0602001:654</t>
  </si>
  <si>
    <t>74:18:0804152:1817</t>
  </si>
  <si>
    <t>74:12:1104005:299</t>
  </si>
  <si>
    <t>74:19:1101002:300</t>
  </si>
  <si>
    <t>74:09:0107001:19</t>
  </si>
  <si>
    <t>74:18:0804098:1114</t>
  </si>
  <si>
    <t>74:13:0209018:15</t>
  </si>
  <si>
    <t>74:19:2001002:</t>
  </si>
  <si>
    <t>74:28:0118004:8</t>
  </si>
  <si>
    <t>74:19:1501004:163</t>
  </si>
  <si>
    <t>74:19:1106008:121</t>
  </si>
  <si>
    <t>74:30:0701001:1547</t>
  </si>
  <si>
    <t>74:15:0904001:38</t>
  </si>
  <si>
    <t>74:12:1205002:6186</t>
  </si>
  <si>
    <t>74:31:0110001:56</t>
  </si>
  <si>
    <t>74:21:0203002:611</t>
  </si>
  <si>
    <t>74:23:1001002:241</t>
  </si>
  <si>
    <t>74:37:0209001:2510</t>
  </si>
  <si>
    <t>74:36:0612023:1123</t>
  </si>
  <si>
    <t>74:19:0802003:3330</t>
  </si>
  <si>
    <t>74:13:0805030:67</t>
  </si>
  <si>
    <t>74:35:0300003:164</t>
  </si>
  <si>
    <t>74:23:0202001:671</t>
  </si>
  <si>
    <t>74:36:0612023:870</t>
  </si>
  <si>
    <t>74:19:0305002:226</t>
  </si>
  <si>
    <t>74:36:0312018:26</t>
  </si>
  <si>
    <t>74:12:0000000:1212</t>
  </si>
  <si>
    <t>74:34:0912001:762</t>
  </si>
  <si>
    <t>74:02:0511002:1870</t>
  </si>
  <si>
    <t>74:23:1001001:853</t>
  </si>
  <si>
    <t>74:12:0911001:1295</t>
  </si>
  <si>
    <t>74:02:1213002:1244</t>
  </si>
  <si>
    <t>74:08:4702019:651</t>
  </si>
  <si>
    <t>74:09:0501002:158</t>
  </si>
  <si>
    <t>74:34:1800059:29</t>
  </si>
  <si>
    <t>74:02:0916003:1026</t>
  </si>
  <si>
    <t>74:36:0701009:44</t>
  </si>
  <si>
    <t>74:02:0000000:2515</t>
  </si>
  <si>
    <t>74:19:0103007:508</t>
  </si>
  <si>
    <t>74:30:0908012:782</t>
  </si>
  <si>
    <t>74:12:1205002:4796</t>
  </si>
  <si>
    <t>74:36:0701009:972</t>
  </si>
  <si>
    <t>74:19:1101002:2109</t>
  </si>
  <si>
    <t>74:07:3003001:341</t>
  </si>
  <si>
    <t>74:07:1601001:1372</t>
  </si>
  <si>
    <t>74:12:1104007:675</t>
  </si>
  <si>
    <t>74:25:0303113:441</t>
  </si>
  <si>
    <t>74:24:0205072:123</t>
  </si>
  <si>
    <t>74:19:1202001:1718</t>
  </si>
  <si>
    <t>74:03:1042000:25</t>
  </si>
  <si>
    <t>74:30:0301008:425</t>
  </si>
  <si>
    <t>74:07:3700014:1042</t>
  </si>
  <si>
    <t>74:12:1104007:396</t>
  </si>
  <si>
    <t>74:12:1205002:5990</t>
  </si>
  <si>
    <t>74:23:0201001:2238</t>
  </si>
  <si>
    <t>74:10:0411006:877</t>
  </si>
  <si>
    <t>74:19:0802003:1544</t>
  </si>
  <si>
    <t>74:19:0801001:1881</t>
  </si>
  <si>
    <t>74:12:0911003:1543</t>
  </si>
  <si>
    <t>74:19:1104001:1594</t>
  </si>
  <si>
    <t>74:12:1206002:2030</t>
  </si>
  <si>
    <t>74:12:1107005:512</t>
  </si>
  <si>
    <t>74:19:0801001:2434</t>
  </si>
  <si>
    <t>74:12:1205002:4505</t>
  </si>
  <si>
    <t>74:28:0110001:747</t>
  </si>
  <si>
    <t>74:36:0000000:706</t>
  </si>
  <si>
    <t>74:19:1101002:455</t>
  </si>
  <si>
    <t>74:19:1101002:</t>
  </si>
  <si>
    <t>74:19:1101002:4409</t>
  </si>
  <si>
    <t>74:02:1212002:2102</t>
  </si>
  <si>
    <t>74:19:2101002:172</t>
  </si>
  <si>
    <t>74:13:0410007:64</t>
  </si>
  <si>
    <t>74:19:0701002:156</t>
  </si>
  <si>
    <t>74:19:0802003:1545</t>
  </si>
  <si>
    <t>74:12:0902006:175</t>
  </si>
  <si>
    <t>74:03:1004009:409</t>
  </si>
  <si>
    <t>74:12:1206002:1885</t>
  </si>
  <si>
    <t>74:09:0607001:1074</t>
  </si>
  <si>
    <t>74:09:0000000:3920</t>
  </si>
  <si>
    <t>74:11:0101011:403</t>
  </si>
  <si>
    <t>74:26:1103006:315</t>
  </si>
  <si>
    <t>74:15:0000000:2038</t>
  </si>
  <si>
    <t>74:13:0707001:174</t>
  </si>
  <si>
    <t>74:19:1101001:863</t>
  </si>
  <si>
    <t>74:21:0203001:36</t>
  </si>
  <si>
    <t>74:06:0103058:375</t>
  </si>
  <si>
    <t>74:12:1205002:1552</t>
  </si>
  <si>
    <t>74:11:0302001:893</t>
  </si>
  <si>
    <t>74:07:3003001:692</t>
  </si>
  <si>
    <t>74:08:4701037:1689</t>
  </si>
  <si>
    <t>74:34:2005062:773</t>
  </si>
  <si>
    <t>74:30:0908012:792</t>
  </si>
  <si>
    <t>74:34:2005056:2</t>
  </si>
  <si>
    <t>74:12:0911003:2325</t>
  </si>
  <si>
    <t>74:26:1101003:360</t>
  </si>
  <si>
    <t>74:13:0000000:4096</t>
  </si>
  <si>
    <t>74:07:1000011:50</t>
  </si>
  <si>
    <t>74:03:1033000:957</t>
  </si>
  <si>
    <t>74:34:2207001:35</t>
  </si>
  <si>
    <t>74:19:0703003:167</t>
  </si>
  <si>
    <t>74:02:0000000:272</t>
  </si>
  <si>
    <t>74:19:1101002:2878</t>
  </si>
  <si>
    <t>74:30:0908012:550</t>
  </si>
  <si>
    <t>74:19:1902008:13</t>
  </si>
  <si>
    <t>74:34:1401001:130</t>
  </si>
  <si>
    <t>74:35:0032008:030</t>
  </si>
  <si>
    <t>74:32:0401018:32</t>
  </si>
  <si>
    <t>74:19:0601002:1548</t>
  </si>
  <si>
    <t>74:07:3001002:654</t>
  </si>
  <si>
    <t>74:12:1305002:509</t>
  </si>
  <si>
    <t>74:02:0906002:1067</t>
  </si>
  <si>
    <t>74:39:0302045:375</t>
  </si>
  <si>
    <t>74:07:3001002:794</t>
  </si>
  <si>
    <t>74:07:2000002:41</t>
  </si>
  <si>
    <t>74:18:0804116:00</t>
  </si>
  <si>
    <t>74:03:1033000:16</t>
  </si>
  <si>
    <t>74:34:1401001:219</t>
  </si>
  <si>
    <t>74:35:0300029:5</t>
  </si>
  <si>
    <t>74:30:0908012:200</t>
  </si>
  <si>
    <t>74:19:1101001:2802</t>
  </si>
  <si>
    <t>74:02:1007005:71</t>
  </si>
  <si>
    <t>74:23:1001004:859</t>
  </si>
  <si>
    <t>74:36:0706002:5865</t>
  </si>
  <si>
    <t>74:12:1205002:4259</t>
  </si>
  <si>
    <t>74:19:1301004:5797</t>
  </si>
  <si>
    <t>74:19:1101002:4138</t>
  </si>
  <si>
    <t>74:18:0102001:334</t>
  </si>
  <si>
    <t>74:02:0412001:169</t>
  </si>
  <si>
    <t>74:01:00602045:522</t>
  </si>
  <si>
    <t>74:40:0202002:208</t>
  </si>
  <si>
    <t>74:32:0402044:717</t>
  </si>
  <si>
    <t>74:02:0801018:479</t>
  </si>
  <si>
    <t>74:19:1206013:435</t>
  </si>
  <si>
    <t>74:25:0302607:130</t>
  </si>
  <si>
    <t>74:06:1002072:38</t>
  </si>
  <si>
    <t>74:01:0602099:538</t>
  </si>
  <si>
    <t>74:36:0324016:1060</t>
  </si>
  <si>
    <t>74:19:0701001:10</t>
  </si>
  <si>
    <t>74:23:1016003:146</t>
  </si>
  <si>
    <t>74:09:0401004:337</t>
  </si>
  <si>
    <t>74:13:0807005:230</t>
  </si>
  <si>
    <t>74:18:0000000:9805</t>
  </si>
  <si>
    <t>74:12:1205002:760</t>
  </si>
  <si>
    <t>74:23:1001004:860</t>
  </si>
  <si>
    <t>74:14:0201002:939</t>
  </si>
  <si>
    <t>74:19:1301004:6094</t>
  </si>
  <si>
    <t>74:19:1201002:4878</t>
  </si>
  <si>
    <t>74:19:1101002:3533</t>
  </si>
  <si>
    <t>74:01:1002001:111</t>
  </si>
  <si>
    <t>74:28:0207006:11</t>
  </si>
  <si>
    <t>74:13:0710005:411</t>
  </si>
  <si>
    <t>74:30:0701025:393</t>
  </si>
  <si>
    <t>74:36:0512005:3163</t>
  </si>
  <si>
    <t>74:21:0502001:434</t>
  </si>
  <si>
    <t>74:19:1101002:4350</t>
  </si>
  <si>
    <t>74:34:0109002:217</t>
  </si>
  <si>
    <t>74:19:2104005:43</t>
  </si>
  <si>
    <t>74:12:0909002:105</t>
  </si>
  <si>
    <t>74:19:0302001:376</t>
  </si>
  <si>
    <t>74:36:0404012:86</t>
  </si>
  <si>
    <t>74:23:0917003:136</t>
  </si>
  <si>
    <t>74:34:2005062:775</t>
  </si>
  <si>
    <t>74:07:3600012:361</t>
  </si>
  <si>
    <t>74:23:1011003:36</t>
  </si>
  <si>
    <t>74:15:0906001:515</t>
  </si>
  <si>
    <t>74:35:1700102:18</t>
  </si>
  <si>
    <t>74:23:1031003:</t>
  </si>
  <si>
    <t>74:19:1106008:2018</t>
  </si>
  <si>
    <t>74:19:1901002:93</t>
  </si>
  <si>
    <t>74:15:0908001:511</t>
  </si>
  <si>
    <t>74:23:1104003:1233</t>
  </si>
  <si>
    <t>74:23:1001005:1030</t>
  </si>
  <si>
    <t>74:07:0000000:2595</t>
  </si>
  <si>
    <t>74:42:0103011:1279</t>
  </si>
  <si>
    <t>74:34:0910001:654</t>
  </si>
  <si>
    <t>74:25:0305009:363</t>
  </si>
  <si>
    <t>74:30:0708001:600</t>
  </si>
  <si>
    <t>74:06:1002004:419</t>
  </si>
  <si>
    <t>74:03:1008054:419</t>
  </si>
  <si>
    <t>74:06:1903010:4</t>
  </si>
  <si>
    <t>74:13:0708001:831</t>
  </si>
  <si>
    <t>74:23:1012001:</t>
  </si>
  <si>
    <t>74:04:4100003:353</t>
  </si>
  <si>
    <t>74:19:1503001:123</t>
  </si>
  <si>
    <t>74:36:0602005:2436</t>
  </si>
  <si>
    <t>74:33:0316003:2283</t>
  </si>
  <si>
    <t>74:12:1305001:262</t>
  </si>
  <si>
    <t>74:33:0316003:2284</t>
  </si>
  <si>
    <t>74:19:0303002:1747</t>
  </si>
  <si>
    <t>74:22:1501001:</t>
  </si>
  <si>
    <t>74:34:1407209:372</t>
  </si>
  <si>
    <t>74:19:2107004:27</t>
  </si>
  <si>
    <t>74:36:0515006:5948</t>
  </si>
  <si>
    <t>74:01:0000000:2833</t>
  </si>
  <si>
    <t>74:36:0603003:3201</t>
  </si>
  <si>
    <t>74:12:1305002:339</t>
  </si>
  <si>
    <t>74:36:0204024:28</t>
  </si>
  <si>
    <t>74:02:0110002:1991</t>
  </si>
  <si>
    <t>74:01:0602099:643</t>
  </si>
  <si>
    <t>74:10:0307001:170</t>
  </si>
  <si>
    <t>74:36:0609013:238</t>
  </si>
  <si>
    <t>74:36:0604019:155</t>
  </si>
  <si>
    <t>74:30:0902007:185</t>
  </si>
  <si>
    <t>74:19:0601001:730</t>
  </si>
  <si>
    <t>74:02:0109001:211</t>
  </si>
  <si>
    <t>74:01:0601003:943</t>
  </si>
  <si>
    <t>74:19:1501005:2597</t>
  </si>
  <si>
    <t>74:01:0601003:948</t>
  </si>
  <si>
    <t>74:01:0000000:2841</t>
  </si>
  <si>
    <t>74:01:0602099:642</t>
  </si>
  <si>
    <t>74:19:1406007:157</t>
  </si>
  <si>
    <t>74:07:3800006:423</t>
  </si>
  <si>
    <t>74:19:1501002:491</t>
  </si>
  <si>
    <t>74:01:0000000:2829</t>
  </si>
  <si>
    <t>74:42:0103011:369</t>
  </si>
  <si>
    <t>74:18:0403047:1443</t>
  </si>
  <si>
    <t>74:19:0501002:2840</t>
  </si>
  <si>
    <t>74:01:0602099:644</t>
  </si>
  <si>
    <t>74:19:0801002:1219</t>
  </si>
  <si>
    <t>74:35:3400008:28</t>
  </si>
  <si>
    <t>74:25:0306502:150</t>
  </si>
  <si>
    <t>74:01:1003006:194</t>
  </si>
  <si>
    <t>74:19:0803002:</t>
  </si>
  <si>
    <t>74:07:2900001:198</t>
  </si>
  <si>
    <t>74:23:1009003:85</t>
  </si>
  <si>
    <t>74:20:1606004:303</t>
  </si>
  <si>
    <t>74:10:0205005:40</t>
  </si>
  <si>
    <t>74:30:0104012:489</t>
  </si>
  <si>
    <t>74:12:1102001:456</t>
  </si>
  <si>
    <t>74:19:0801002:1913</t>
  </si>
  <si>
    <t>74:17:1507001:700</t>
  </si>
  <si>
    <t>74:36:0000000:8877</t>
  </si>
  <si>
    <t>74:19:1201002:5037</t>
  </si>
  <si>
    <t>74:36:0702004:247</t>
  </si>
  <si>
    <t>74:03:0706009:36</t>
  </si>
  <si>
    <t>74:25:0304629:37</t>
  </si>
  <si>
    <t>74:03:1301027:8</t>
  </si>
  <si>
    <t>74:06:1703001:200</t>
  </si>
  <si>
    <t>74:12:0911003:909</t>
  </si>
  <si>
    <t>74:38:0136001:355</t>
  </si>
  <si>
    <t>74:07:0000000:4357</t>
  </si>
  <si>
    <t>74:36:0112040:53</t>
  </si>
  <si>
    <t>74:09:0000000:4527</t>
  </si>
  <si>
    <t>74:09:0505003:248</t>
  </si>
  <si>
    <t>74:19:2001002:1712</t>
  </si>
  <si>
    <t>74:13:0907009:1543</t>
  </si>
  <si>
    <t>74:19:0801002:613</t>
  </si>
  <si>
    <t>74:36:0402018:34</t>
  </si>
  <si>
    <t>74:32:0402056:54</t>
  </si>
  <si>
    <t>74:30:0903012:40</t>
  </si>
  <si>
    <t>74:03:1033000:949</t>
  </si>
  <si>
    <t>74:36:0000000:65058</t>
  </si>
  <si>
    <t>74:20:1606004:1012</t>
  </si>
  <si>
    <t>74:07:2000020:48</t>
  </si>
  <si>
    <t>74:19:0801001:1670</t>
  </si>
  <si>
    <t>74:19:0801001:1671</t>
  </si>
  <si>
    <t>74:12:1502002:71</t>
  </si>
  <si>
    <t>74:19:0000000:11016</t>
  </si>
  <si>
    <t>74:19:1801002:986</t>
  </si>
  <si>
    <t>74:19:1701004:134</t>
  </si>
  <si>
    <t>74:34:0309001:313</t>
  </si>
  <si>
    <t>74:19:1106002:6020</t>
  </si>
  <si>
    <t>74:16:1307032:318</t>
  </si>
  <si>
    <t>74:06:0907004:397</t>
  </si>
  <si>
    <t>74:19:1801003:267</t>
  </si>
  <si>
    <t>74:12:0914001:275</t>
  </si>
  <si>
    <t>74:13:0319001:242</t>
  </si>
  <si>
    <t>74:02:0301002:1383</t>
  </si>
  <si>
    <t>74:19:1701002:181</t>
  </si>
  <si>
    <t>74:05:0900107:15</t>
  </si>
  <si>
    <t>74:22:3503008:140</t>
  </si>
  <si>
    <t>74:13:0000000:4506</t>
  </si>
  <si>
    <t>74:12:1205002:4786</t>
  </si>
  <si>
    <t>74:37:0209002:78</t>
  </si>
  <si>
    <t>74:12:0902006:218</t>
  </si>
  <si>
    <t>74:36:0000000:46112</t>
  </si>
  <si>
    <t>74:25:0302902:420</t>
  </si>
  <si>
    <t>74:19:1102001:212</t>
  </si>
  <si>
    <t>74:34:2005024:7</t>
  </si>
  <si>
    <t>74:35:02000220:017</t>
  </si>
  <si>
    <t>74:03:1006008:</t>
  </si>
  <si>
    <t>74:19:1115016:725</t>
  </si>
  <si>
    <t>74:03:1001002:</t>
  </si>
  <si>
    <t>74:07:5400001:163</t>
  </si>
  <si>
    <t>74:12:1205002:5842</t>
  </si>
  <si>
    <t>74:36:0702007:111</t>
  </si>
  <si>
    <t>74:13:0805032:412</t>
  </si>
  <si>
    <t>74:12:1002002:877</t>
  </si>
  <si>
    <t>74:19:1106008:1325</t>
  </si>
  <si>
    <t>74:17:1004026:12</t>
  </si>
  <si>
    <t>74:02:0511002:11300</t>
  </si>
  <si>
    <t>74:42:0204001:160</t>
  </si>
  <si>
    <t>74:03:1019017:883</t>
  </si>
  <si>
    <t>74:21:0203002:116</t>
  </si>
  <si>
    <t>74:23:1008002:86</t>
  </si>
  <si>
    <t>74:07:3001003:1285</t>
  </si>
  <si>
    <t>74:10:0409001:25</t>
  </si>
  <si>
    <t>74:23:1034002:111</t>
  </si>
  <si>
    <t>74:25:0301904:484</t>
  </si>
  <si>
    <t>74:06:0103058:16</t>
  </si>
  <si>
    <t>74:07:4000002:104</t>
  </si>
  <si>
    <t>74:12:1205002:4438</t>
  </si>
  <si>
    <t>74:02:0801003:528</t>
  </si>
  <si>
    <t>74:03:1009011:350</t>
  </si>
  <si>
    <t>74:27:0104115:276</t>
  </si>
  <si>
    <t>74:25:0305005:59</t>
  </si>
  <si>
    <t>74:10:0411006:1408</t>
  </si>
  <si>
    <t>74:16:0000000:112</t>
  </si>
  <si>
    <t>74:26:1103010:1273</t>
  </si>
  <si>
    <t>74:06:1002034:609</t>
  </si>
  <si>
    <t>74:37:0000000:21</t>
  </si>
  <si>
    <t>74:34:1002050:373</t>
  </si>
  <si>
    <t>74:34:0109002:844</t>
  </si>
  <si>
    <t>74:11:0000000:1704</t>
  </si>
  <si>
    <t>74:36:0713002:348</t>
  </si>
  <si>
    <t>74:13:0807047:295</t>
  </si>
  <si>
    <t>74:30:0803003:108</t>
  </si>
  <si>
    <t>74:19:1102002:279</t>
  </si>
  <si>
    <t>74:13:0314001:67</t>
  </si>
  <si>
    <t>74:37:0410001:490</t>
  </si>
  <si>
    <t>74:19:0302001:1534</t>
  </si>
  <si>
    <t>74:19:1801003:284</t>
  </si>
  <si>
    <t>74:07:3400003:35</t>
  </si>
  <si>
    <t>74:33:0316001:2066</t>
  </si>
  <si>
    <t>74:02:0412001:138</t>
  </si>
  <si>
    <t>74:02:0412001:465</t>
  </si>
  <si>
    <t>74:27:0104115:623</t>
  </si>
  <si>
    <t>74:06:0103034:495</t>
  </si>
  <si>
    <t>74:18:0401001:1137</t>
  </si>
  <si>
    <t>74:27:0503001:487</t>
  </si>
  <si>
    <t>74:19:0601001:254</t>
  </si>
  <si>
    <t>74:19:0403001:689</t>
  </si>
  <si>
    <t>74:31:0107006:369</t>
  </si>
  <si>
    <t>74:12:1305002:508</t>
  </si>
  <si>
    <t>74:02:0103004:386</t>
  </si>
  <si>
    <t>74:30:0807001:252</t>
  </si>
  <si>
    <t>74:09:0505003:150</t>
  </si>
  <si>
    <t>74:36:0608003:2101</t>
  </si>
  <si>
    <t>74:19:0307011:117</t>
  </si>
  <si>
    <t>74:30:0104003:436</t>
  </si>
  <si>
    <t>74:19:1101002:2392</t>
  </si>
  <si>
    <t>74:06:1805021:4</t>
  </si>
  <si>
    <t>74:36:0702005:485</t>
  </si>
  <si>
    <t>74:21:0000000:2563</t>
  </si>
  <si>
    <t>74:19:1107001:5734</t>
  </si>
  <si>
    <t>74:10:0309009:53</t>
  </si>
  <si>
    <t>74:01:1203001:553</t>
  </si>
  <si>
    <t>74:19:0801001:1114</t>
  </si>
  <si>
    <t>74:29:0506001:817</t>
  </si>
  <si>
    <t>74:07:3001002:754</t>
  </si>
  <si>
    <t>74:01:0412001:33</t>
  </si>
  <si>
    <t>74:05:0900122:33</t>
  </si>
  <si>
    <t>74:36:0702002:44</t>
  </si>
  <si>
    <t>74:19:0801002:958</t>
  </si>
  <si>
    <t>74:19:0801002:2064</t>
  </si>
  <si>
    <t>74:06:1002001:371</t>
  </si>
  <si>
    <t>74:12:1503009:570</t>
  </si>
  <si>
    <t>74:09:0601001:266</t>
  </si>
  <si>
    <t>74:23:1003001:173</t>
  </si>
  <si>
    <t>74:27:0301046:400</t>
  </si>
  <si>
    <t>74:03:1033000:491</t>
  </si>
  <si>
    <t>74:19:0802003:2642</t>
  </si>
  <si>
    <t>74:13:0807045:152</t>
  </si>
  <si>
    <t>74:37:0410001:592</t>
  </si>
  <si>
    <t>74:19:0801002:2868</t>
  </si>
  <si>
    <t>74:12:0000000:5467</t>
  </si>
  <si>
    <t>74:28:0301016:368</t>
  </si>
  <si>
    <t>74:15:0107001:416</t>
  </si>
  <si>
    <t>74:25:0306502:194</t>
  </si>
  <si>
    <t>74:15:0106002:448</t>
  </si>
  <si>
    <t>74:28:0128002:4</t>
  </si>
  <si>
    <t>74:31:0108041:31</t>
  </si>
  <si>
    <t>74:18:0602001:1448</t>
  </si>
  <si>
    <t>74:34:0806001:855</t>
  </si>
  <si>
    <t>74:19:2105030:367</t>
  </si>
  <si>
    <t>74:36:0305004:16</t>
  </si>
  <si>
    <t>74:26:1101013:126</t>
  </si>
  <si>
    <t>74:01:1002001:142</t>
  </si>
  <si>
    <t>74:02:0707005:164</t>
  </si>
  <si>
    <t>74:30:0908012:1463</t>
  </si>
  <si>
    <t>74:12:1205002:2131</t>
  </si>
  <si>
    <t>74:30:0908012:145</t>
  </si>
  <si>
    <t>74:19:1101002:2080</t>
  </si>
  <si>
    <t>74:34:2404001:619</t>
  </si>
  <si>
    <t>74:05:0900133:566</t>
  </si>
  <si>
    <t>74:19:0000000:19964</t>
  </si>
  <si>
    <t>74:38:0109008:28</t>
  </si>
  <si>
    <t>74:34:1401001:975</t>
  </si>
  <si>
    <t>74:34:0308002:202</t>
  </si>
  <si>
    <t>74:19:0701003:816</t>
  </si>
  <si>
    <t>74:19:0803002:2611</t>
  </si>
  <si>
    <t>74:14:0501002:34</t>
  </si>
  <si>
    <t>74:01:0202001:1789</t>
  </si>
  <si>
    <t>74:33:0316002:4996</t>
  </si>
  <si>
    <t>74:38:0118012:458</t>
  </si>
  <si>
    <t>74:19:0503008:59</t>
  </si>
  <si>
    <t>74:19:1106001:1323</t>
  </si>
  <si>
    <t>74:19:0803002:2623</t>
  </si>
  <si>
    <t>74:09:0101001:722</t>
  </si>
  <si>
    <t>74:19:0701003:1038</t>
  </si>
  <si>
    <t>74:02:0000000:4871</t>
  </si>
  <si>
    <t>74:11:0101040:11</t>
  </si>
  <si>
    <t>74:29:0903011:145</t>
  </si>
  <si>
    <t>74:23:0911021:318</t>
  </si>
  <si>
    <t>74:19:0803002:2622</t>
  </si>
  <si>
    <t>74:19:1101002:340</t>
  </si>
  <si>
    <t>74:36:0703003:884</t>
  </si>
  <si>
    <t>74:09:0801001:9</t>
  </si>
  <si>
    <t>74:03:1402001:637</t>
  </si>
  <si>
    <t>74:13:0807004:443</t>
  </si>
  <si>
    <t>74:36:0715001:6891</t>
  </si>
  <si>
    <t>74:28:0102067:13</t>
  </si>
  <si>
    <t>74:36:0111005:58</t>
  </si>
  <si>
    <t>74:19:1102001:400</t>
  </si>
  <si>
    <t>74:13:0814001:236</t>
  </si>
  <si>
    <t>74:10:0422008:792</t>
  </si>
  <si>
    <t>74:19:1101002:3994</t>
  </si>
  <si>
    <t>74:07:3700026:825</t>
  </si>
  <si>
    <t>74:21:1309013:8</t>
  </si>
  <si>
    <t>74:12:1408006:3790</t>
  </si>
  <si>
    <t>74:19:1101002:1833</t>
  </si>
  <si>
    <t>74:21:1313003:37</t>
  </si>
  <si>
    <t>74:26:1103012:881</t>
  </si>
  <si>
    <t>74:10:0422011:661</t>
  </si>
  <si>
    <t>74:30:0601021:452</t>
  </si>
  <si>
    <t>74:02:0814001:2839</t>
  </si>
  <si>
    <t>74:21:0000000:3890</t>
  </si>
  <si>
    <t>74:19:0707020:335</t>
  </si>
  <si>
    <t>74:12:1206002:934</t>
  </si>
  <si>
    <t>74:01:0602050:619</t>
  </si>
  <si>
    <t>74:19:2001001:2599</t>
  </si>
  <si>
    <t>74:19:1202002:109</t>
  </si>
  <si>
    <t>74:01:0602049:1025</t>
  </si>
  <si>
    <t>74:36:0702005:510</t>
  </si>
  <si>
    <t>74:19:0801002:3450</t>
  </si>
  <si>
    <t>74:01:0602050:620</t>
  </si>
  <si>
    <t>74:03:1033000:289</t>
  </si>
  <si>
    <t>74:21:0111005:36</t>
  </si>
  <si>
    <t>74:05:0900064:6</t>
  </si>
  <si>
    <t>74:23:1003001:260</t>
  </si>
  <si>
    <t>74:01:0602049:1024</t>
  </si>
  <si>
    <t>74:08:4702029:197</t>
  </si>
  <si>
    <t>74:19:1401001:458</t>
  </si>
  <si>
    <t>74:03:1033000:300</t>
  </si>
  <si>
    <t>74:06:1002097:572</t>
  </si>
  <si>
    <t>74:12:1206002:2554</t>
  </si>
  <si>
    <t>74:19:0803002:427</t>
  </si>
  <si>
    <t>74:07:3700031:483</t>
  </si>
  <si>
    <t>74:30:0601016:306</t>
  </si>
  <si>
    <t>74:19:0106021:57</t>
  </si>
  <si>
    <t>74:19:0801002:3731</t>
  </si>
  <si>
    <t>74:19:1111004:24</t>
  </si>
  <si>
    <t>74:19:1301004:4799</t>
  </si>
  <si>
    <t>74:26:1101013:345</t>
  </si>
  <si>
    <t>74:10:0604001:278</t>
  </si>
  <si>
    <t>74:21:0301001:97</t>
  </si>
  <si>
    <t>74:13:0805030:417</t>
  </si>
  <si>
    <t>74:34:2205001:227</t>
  </si>
  <si>
    <t>74:21:0203002:1029</t>
  </si>
  <si>
    <t>74:09:0501001:11</t>
  </si>
  <si>
    <t>74:01:0105002:449</t>
  </si>
  <si>
    <t>74:34:1800120:87</t>
  </si>
  <si>
    <t>74:19:1115016:721</t>
  </si>
  <si>
    <t>74:03:1001016:475</t>
  </si>
  <si>
    <t>74:18:0805059:1444</t>
  </si>
  <si>
    <t>74:33:0309001:9079</t>
  </si>
  <si>
    <t>74:36:0702003:907</t>
  </si>
  <si>
    <t>74:32:0402066:19</t>
  </si>
  <si>
    <t>74:19:0802003:3633</t>
  </si>
  <si>
    <t>74:13:0807042:573</t>
  </si>
  <si>
    <t>74:34:2205001:1010</t>
  </si>
  <si>
    <t>74:19:1303019:22</t>
  </si>
  <si>
    <t>74:19:1301002:946</t>
  </si>
  <si>
    <t>74:17:0402002:911</t>
  </si>
  <si>
    <t>74:03:1024027:10</t>
  </si>
  <si>
    <t>74:07:1800004:69</t>
  </si>
  <si>
    <t>74:36:0702003:884</t>
  </si>
  <si>
    <t>74:09:0000000:2868</t>
  </si>
  <si>
    <t>74:19:0000000:19358</t>
  </si>
  <si>
    <t>74:37:0209027:1141</t>
  </si>
  <si>
    <t>74:15:0000000:1951</t>
  </si>
  <si>
    <t>74:18:0403041:1543</t>
  </si>
  <si>
    <t>74:19:1110002:57</t>
  </si>
  <si>
    <t>74:19:1101002:4035</t>
  </si>
  <si>
    <t>74:19:2105036:26</t>
  </si>
  <si>
    <t>71:19:0403001:143</t>
  </si>
  <si>
    <t>74:21:0301001:297</t>
  </si>
  <si>
    <t>74:19:0310014:78</t>
  </si>
  <si>
    <t>74:40:0202002:696</t>
  </si>
  <si>
    <t>74:19:0802003:3460</t>
  </si>
  <si>
    <t>74:36:0702003:117</t>
  </si>
  <si>
    <t>74:19:0801002:3449</t>
  </si>
  <si>
    <t>74:21:0203002:302</t>
  </si>
  <si>
    <t>74:13:1002006:64</t>
  </si>
  <si>
    <t>74:26:1104004:331</t>
  </si>
  <si>
    <t>74:36:0119001:1653</t>
  </si>
  <si>
    <t>74:19:1104001:2893</t>
  </si>
  <si>
    <t>74:06:0000000:5053</t>
  </si>
  <si>
    <t>74:34:2209002:210</t>
  </si>
  <si>
    <t>74:03:1013016:9</t>
  </si>
  <si>
    <t>74:02:1213002:1139</t>
  </si>
  <si>
    <t>74:02:0000000:4098</t>
  </si>
  <si>
    <t>74:03:1033000:179</t>
  </si>
  <si>
    <t>74:25:0301506:52</t>
  </si>
  <si>
    <t>74:30:0902005:47</t>
  </si>
  <si>
    <t>74:12:0911003:2323</t>
  </si>
  <si>
    <t>74:36:0510005:861</t>
  </si>
  <si>
    <t>74:26:1101008:583</t>
  </si>
  <si>
    <t>74:36:0112024:536</t>
  </si>
  <si>
    <t>74:13:0807004:424</t>
  </si>
  <si>
    <t>74:21:0203002:606</t>
  </si>
  <si>
    <t>74:30:0701025:68</t>
  </si>
  <si>
    <t>74:19:0801002:3151</t>
  </si>
  <si>
    <t>74:08:4701041:1451</t>
  </si>
  <si>
    <t>74:19:0304007:260</t>
  </si>
  <si>
    <t>74:36:0604033:60</t>
  </si>
  <si>
    <t>74:19:1203001:7625</t>
  </si>
  <si>
    <t>74:19:0000000:1743</t>
  </si>
  <si>
    <t>74:34:2404003:878</t>
  </si>
  <si>
    <t>74:38:0139001:225</t>
  </si>
  <si>
    <t>74:28:0129002:130</t>
  </si>
  <si>
    <t>74:23:0201002:701</t>
  </si>
  <si>
    <t>74:28:0101005:823</t>
  </si>
  <si>
    <t>74:09:0910001:535</t>
  </si>
  <si>
    <t>74:19:0801001:2699</t>
  </si>
  <si>
    <t>74:30:0501011:2414</t>
  </si>
  <si>
    <t>74:02:1211001:1172</t>
  </si>
  <si>
    <t>74:02:0803005:135</t>
  </si>
  <si>
    <t>74:19:0501002:2841</t>
  </si>
  <si>
    <t>74:11:0603003:594</t>
  </si>
  <si>
    <t>74:10:0422011:649</t>
  </si>
  <si>
    <t>74:21:1306002:62</t>
  </si>
  <si>
    <t>74:42:0103011:642</t>
  </si>
  <si>
    <t>74:19:1303007:71</t>
  </si>
  <si>
    <t>74:14:0102003:1557</t>
  </si>
  <si>
    <t>74:25:0000000:207</t>
  </si>
  <si>
    <t>74:09:0209002:36</t>
  </si>
  <si>
    <t>74:27:0105053:7</t>
  </si>
  <si>
    <t>74:03:1033000:90</t>
  </si>
  <si>
    <t>74:35:1700109:340</t>
  </si>
  <si>
    <t>74:03:1402001:1557</t>
  </si>
  <si>
    <t>74:31:0105013:330</t>
  </si>
  <si>
    <t>74:19:1106002:2971</t>
  </si>
  <si>
    <t>74:19:0403001:694</t>
  </si>
  <si>
    <t>74:36:0714001:14585</t>
  </si>
  <si>
    <t>74:74:250202005:275</t>
  </si>
  <si>
    <t>74:10:0411009:</t>
  </si>
  <si>
    <t>74:19:1101001:839</t>
  </si>
  <si>
    <t>74:19:1101001:2867</t>
  </si>
  <si>
    <t>74:36:0714001:107</t>
  </si>
  <si>
    <t>74:16:1305007:73</t>
  </si>
  <si>
    <t>74:30:0901030:506</t>
  </si>
  <si>
    <t>74:25:0000000:932</t>
  </si>
  <si>
    <t>74:01:0602049:1015</t>
  </si>
  <si>
    <t>74:12:0911003:388</t>
  </si>
  <si>
    <t>74:19:0305002:211</t>
  </si>
  <si>
    <t>74:01:0602045:541</t>
  </si>
  <si>
    <t>74:34:2211001:273</t>
  </si>
  <si>
    <t>74:13:0807003:407</t>
  </si>
  <si>
    <t>74:33:0309001:10674</t>
  </si>
  <si>
    <t>74:02:0111003:2260</t>
  </si>
  <si>
    <t>74:21:0203002:287</t>
  </si>
  <si>
    <t>74:18:1002094:1557</t>
  </si>
  <si>
    <t>74:28:0109015:82</t>
  </si>
  <si>
    <t>74:02:0201011:1422</t>
  </si>
  <si>
    <t>74:02:0811002:169</t>
  </si>
  <si>
    <t>74:19:0802003:3346</t>
  </si>
  <si>
    <t>74:19:0801002:3560</t>
  </si>
  <si>
    <t>74:19:0801002:3683</t>
  </si>
  <si>
    <t>74:14:0110002:658</t>
  </si>
  <si>
    <t>74:19:1111002:166</t>
  </si>
  <si>
    <t>74:07:2300002:487</t>
  </si>
  <si>
    <t>74:19:0000000:19373</t>
  </si>
  <si>
    <t>74:19:2001001:2495</t>
  </si>
  <si>
    <t>74:02:0511002:11302</t>
  </si>
  <si>
    <t>74:17:1004031:22</t>
  </si>
  <si>
    <t>74:12:1205002:6199</t>
  </si>
  <si>
    <t>74:01:0502001:521</t>
  </si>
  <si>
    <t>74:30:0908012:1459</t>
  </si>
  <si>
    <t>74:36:0101011:201</t>
  </si>
  <si>
    <t>74:23:1001002:197</t>
  </si>
  <si>
    <t>74:19:0000000:19781</t>
  </si>
  <si>
    <t>74:36:0604014:31</t>
  </si>
  <si>
    <t>74:42:0103011:382</t>
  </si>
  <si>
    <t>74:25:0301507:48</t>
  </si>
  <si>
    <t>74:05:0000000:3370</t>
  </si>
  <si>
    <t>74:30:0908012:1462</t>
  </si>
  <si>
    <t>74:07:3900002:877</t>
  </si>
  <si>
    <t>74:19:1106008:874</t>
  </si>
  <si>
    <t>74:19:0000000:1619</t>
  </si>
  <si>
    <t>74:42:0205001:273</t>
  </si>
  <si>
    <t>74:23:1001004:216</t>
  </si>
  <si>
    <t>74:26:1104004:180</t>
  </si>
  <si>
    <t>74:19:1702018:19</t>
  </si>
  <si>
    <t>74:31:0304001:13</t>
  </si>
  <si>
    <t>74:30:0601021:125</t>
  </si>
  <si>
    <t>74:19:0702003:515</t>
  </si>
  <si>
    <t>74:02:0109001:1124</t>
  </si>
  <si>
    <t>74:19:2101002:449</t>
  </si>
  <si>
    <t>74:19:0106024:9</t>
  </si>
  <si>
    <t>74:19:0802003:3528</t>
  </si>
  <si>
    <t>74:19:1404001:1267</t>
  </si>
  <si>
    <t>74:02:1211001:1531</t>
  </si>
  <si>
    <t>74:19:0309020:20</t>
  </si>
  <si>
    <t>74:13:0807038:757</t>
  </si>
  <si>
    <t>74:01:0105002:575</t>
  </si>
  <si>
    <t>74:34:1800112:510</t>
  </si>
  <si>
    <t>74:12:1205002:6128</t>
  </si>
  <si>
    <t>74:34:0309002:317</t>
  </si>
  <si>
    <t>74:12:1104007:350</t>
  </si>
  <si>
    <t>74:19:1106008:76</t>
  </si>
  <si>
    <t>74:30:0104029:926</t>
  </si>
  <si>
    <t>74:18:1007002:3</t>
  </si>
  <si>
    <t>74:42:0103011:182</t>
  </si>
  <si>
    <t>74:39:0302066:180</t>
  </si>
  <si>
    <t>74:12:0911001:432</t>
  </si>
  <si>
    <t>74:19:0801001:1135</t>
  </si>
  <si>
    <t>74:21:0301001:198</t>
  </si>
  <si>
    <t>74:13:0807014:63</t>
  </si>
  <si>
    <t>74:21:0000000:4001</t>
  </si>
  <si>
    <t>74:36:0505003:161</t>
  </si>
  <si>
    <t>74:12:1308009:211</t>
  </si>
  <si>
    <t>74:25:0302610:136</t>
  </si>
  <si>
    <t>74:35:0800004:86</t>
  </si>
  <si>
    <t>74:36:0114026:99</t>
  </si>
  <si>
    <t>74:02:0109001:201</t>
  </si>
  <si>
    <t>74:36:0701015:28</t>
  </si>
  <si>
    <t>74:25:0303701:124</t>
  </si>
  <si>
    <t>74:19:1106008:144</t>
  </si>
  <si>
    <t>74:36:0713004:463</t>
  </si>
  <si>
    <t>74:30:0000000:13841</t>
  </si>
  <si>
    <t>74:12:1102001:398</t>
  </si>
  <si>
    <t>74:02:1004001:1112</t>
  </si>
  <si>
    <t>74:21:1309023:45</t>
  </si>
  <si>
    <t>74:26:1104004:307</t>
  </si>
  <si>
    <t>74:19:0801002:1783</t>
  </si>
  <si>
    <t>74:25:0304515:10</t>
  </si>
  <si>
    <t>74:19:0901001:722</t>
  </si>
  <si>
    <t>74:23:0907006:121</t>
  </si>
  <si>
    <t>74:35:1600115:42</t>
  </si>
  <si>
    <t>74:19:0802003:3462</t>
  </si>
  <si>
    <t>74:34:0307001:71</t>
  </si>
  <si>
    <t>74:05:0900146:17</t>
  </si>
  <si>
    <t>74:36:0414031:1027</t>
  </si>
  <si>
    <t>74:03:1033000:409</t>
  </si>
  <si>
    <t>74:12:1205002:4800</t>
  </si>
  <si>
    <t>74:30:0908003:76</t>
  </si>
  <si>
    <t>74:19:1106002:4423</t>
  </si>
  <si>
    <t>74:01:0105001:1689</t>
  </si>
  <si>
    <t>74:02:0511002:11294</t>
  </si>
  <si>
    <t>74:19:0801001:2844</t>
  </si>
  <si>
    <t>74:13:0209018:137</t>
  </si>
  <si>
    <t>74:02:0810004:3711</t>
  </si>
  <si>
    <t>74:19:0501001:1406</t>
  </si>
  <si>
    <t>74:36:0404016:10</t>
  </si>
  <si>
    <t>74:02:0810004:3708</t>
  </si>
  <si>
    <t>74:19:1104001:2731</t>
  </si>
  <si>
    <t>74:19:1501004:273</t>
  </si>
  <si>
    <t>74:34:0109001:110</t>
  </si>
  <si>
    <t>74:02:0810004:3710</t>
  </si>
  <si>
    <t>74:13:0501002:103</t>
  </si>
  <si>
    <t>74:23:1001002:788</t>
  </si>
  <si>
    <t>74:23:1001002:852</t>
  </si>
  <si>
    <t>74:12:0911003:956</t>
  </si>
  <si>
    <t>74:22:3201001:498</t>
  </si>
  <si>
    <t>74:02:0810004:3709</t>
  </si>
  <si>
    <t>74:36:0709015:526</t>
  </si>
  <si>
    <t>74:21:0203001:64</t>
  </si>
  <si>
    <t>74:23:1001002:793</t>
  </si>
  <si>
    <t>74:21:0111002:286</t>
  </si>
  <si>
    <t>74:36:0403007:16</t>
  </si>
  <si>
    <t>74:19:1106002:5498</t>
  </si>
  <si>
    <t>74:41:0101044:136</t>
  </si>
  <si>
    <t>74:19:2007012:554</t>
  </si>
  <si>
    <t>74:03:1023037:344</t>
  </si>
  <si>
    <t>74:23:1001002:786</t>
  </si>
  <si>
    <t>74:14:0107003:179</t>
  </si>
  <si>
    <t>74:30:0701025:382</t>
  </si>
  <si>
    <t>74:09:0603001:227</t>
  </si>
  <si>
    <t>74:14:0201002:955</t>
  </si>
  <si>
    <t>74:09:0603001:438</t>
  </si>
  <si>
    <t>74:06:1002001:97</t>
  </si>
  <si>
    <t>74:20:1606004:544</t>
  </si>
  <si>
    <t>74:34:1500014:562</t>
  </si>
  <si>
    <t>74:19:0601001:317</t>
  </si>
  <si>
    <t>74:02:0810004:3707</t>
  </si>
  <si>
    <t>74:37:0209010:55</t>
  </si>
  <si>
    <t>74:19:1605012:22</t>
  </si>
  <si>
    <t>74:19:1301003:318</t>
  </si>
  <si>
    <t>74:14:0102003:1529</t>
  </si>
  <si>
    <t>74:02:0810004:3706</t>
  </si>
  <si>
    <t>74:02:0111003:3648</t>
  </si>
  <si>
    <t>74:19:1404001:1253</t>
  </si>
  <si>
    <t>74:19:0801002:3507</t>
  </si>
  <si>
    <t>74:02:0111003:3650</t>
  </si>
  <si>
    <t>74:19:1106003:4461</t>
  </si>
  <si>
    <t>74:05:0000000:1250</t>
  </si>
  <si>
    <t>74:30:0803005:396</t>
  </si>
  <si>
    <t>74:13:0116001:477</t>
  </si>
  <si>
    <t>74:13:0317005:251</t>
  </si>
  <si>
    <t>74:02:0201088:197</t>
  </si>
  <si>
    <t>74:23:0203013:43</t>
  </si>
  <si>
    <t>74:19:0403001:1351</t>
  </si>
  <si>
    <t>74:19:2007010:15</t>
  </si>
  <si>
    <t>74:19:1101002:2662</t>
  </si>
  <si>
    <t>74:30:0905001:2141</t>
  </si>
  <si>
    <t>74:05:0900079:516</t>
  </si>
  <si>
    <t>74:03:0101097:65</t>
  </si>
  <si>
    <t>74:19:1501004:248</t>
  </si>
  <si>
    <t>74:38:0140001:229</t>
  </si>
  <si>
    <t>74:33:0316002:5012</t>
  </si>
  <si>
    <t>74:13:0317004:446</t>
  </si>
  <si>
    <t>74:02:0505001:615</t>
  </si>
  <si>
    <t>74:34:0107002:1564</t>
  </si>
  <si>
    <t>74:38:0140001:1</t>
  </si>
  <si>
    <t>74:18:0106037:10</t>
  </si>
  <si>
    <t>74:34:2404001:678</t>
  </si>
  <si>
    <t>74:30:0601022:210</t>
  </si>
  <si>
    <t>74:08:4702028:338</t>
  </si>
  <si>
    <t>74:23:0203003:659</t>
  </si>
  <si>
    <t>74:19:1205003:879</t>
  </si>
  <si>
    <t>74:35:1300124:339</t>
  </si>
  <si>
    <t>74:31:0202023:601</t>
  </si>
  <si>
    <t>74:22:1801004:41</t>
  </si>
  <si>
    <t>74:12:1205002:4469</t>
  </si>
  <si>
    <t>74:01:0502001:584</t>
  </si>
  <si>
    <t>74:13:0703005:138</t>
  </si>
  <si>
    <t>74:08:4701037:2608</t>
  </si>
  <si>
    <t>74:19:0805004:397</t>
  </si>
  <si>
    <t>74:19:0105002:687</t>
  </si>
  <si>
    <t>74:13:0807038:749</t>
  </si>
  <si>
    <t>74:14:0201002:965</t>
  </si>
  <si>
    <t>74:19:0601002:3498</t>
  </si>
  <si>
    <t>74:12:1205002:5941</t>
  </si>
  <si>
    <t>74:36:0702005:515</t>
  </si>
  <si>
    <t>74:19:1301003:331</t>
  </si>
  <si>
    <t>74:10:0311024:569</t>
  </si>
  <si>
    <t>74:35:3400008:23</t>
  </si>
  <si>
    <t>74:12:1305002:1095</t>
  </si>
  <si>
    <t>74:19:1301003:699</t>
  </si>
  <si>
    <t>74:21:0401002:474</t>
  </si>
  <si>
    <t>74:02:0320002:49</t>
  </si>
  <si>
    <t>74:21:0501005:19</t>
  </si>
  <si>
    <t>74:21:0901011:168</t>
  </si>
  <si>
    <t>74:12:1102001:355</t>
  </si>
  <si>
    <t>74:13:0204007:45</t>
  </si>
  <si>
    <t>74:19:1101002:620</t>
  </si>
  <si>
    <t>74:12:1205002:6229</t>
  </si>
  <si>
    <t>74:19:0000000:18703</t>
  </si>
  <si>
    <t>74:09:1001002:104</t>
  </si>
  <si>
    <t>74:07:1000042:4</t>
  </si>
  <si>
    <t>74:21:0701008:20</t>
  </si>
  <si>
    <t>74:12:1205002:5357</t>
  </si>
  <si>
    <t>74:12:1501002:752</t>
  </si>
  <si>
    <t>74:09:0501002:386</t>
  </si>
  <si>
    <t>74:06:0106007:505</t>
  </si>
  <si>
    <t>74:34:0309004:1098</t>
  </si>
  <si>
    <t>74:19:0802003:3704</t>
  </si>
  <si>
    <t>74:01:0601003:977</t>
  </si>
  <si>
    <t>74:06:0704088:113</t>
  </si>
  <si>
    <t>74:15:0704011:359</t>
  </si>
  <si>
    <t>74:25:0500501:658</t>
  </si>
  <si>
    <t>74:28:0101027:532</t>
  </si>
  <si>
    <t>74:23:1001002:967</t>
  </si>
  <si>
    <t>74:08:0501001:134</t>
  </si>
  <si>
    <t>74:31:0111003:</t>
  </si>
  <si>
    <t>74:33:0316001:3806</t>
  </si>
  <si>
    <t>74:23:1001002:970</t>
  </si>
  <si>
    <t>74:23:1001002:969</t>
  </si>
  <si>
    <t>74:28:0104006:474</t>
  </si>
  <si>
    <t>74:32:0403020:28</t>
  </si>
  <si>
    <t>74:16:0000000:1769</t>
  </si>
  <si>
    <t>74:39:0302017:84</t>
  </si>
  <si>
    <t>74:02:0410002:1234</t>
  </si>
  <si>
    <t>74:19:2102001:91</t>
  </si>
  <si>
    <t>74:01:0602099:649</t>
  </si>
  <si>
    <t>74:12:1205002:3934</t>
  </si>
  <si>
    <t>74:09:1002002:44</t>
  </si>
  <si>
    <t>74:19:0701002:97</t>
  </si>
  <si>
    <t>74:01:0602099:648</t>
  </si>
  <si>
    <t>74:35:1700038:14</t>
  </si>
  <si>
    <t>74:20:06040011:221</t>
  </si>
  <si>
    <t>74:23:0201002:42</t>
  </si>
  <si>
    <t>74:01:0602099:652</t>
  </si>
  <si>
    <t>74:19:0503012:402</t>
  </si>
  <si>
    <t>74:34:2404001:</t>
  </si>
  <si>
    <t>74:19:1101002:1915</t>
  </si>
  <si>
    <t>74:28:0101022:129</t>
  </si>
  <si>
    <t>74:01:0602099:650</t>
  </si>
  <si>
    <t>74:21:0502001:430</t>
  </si>
  <si>
    <t>74:36:0323028:42</t>
  </si>
  <si>
    <t>74:01:0000000:2861</t>
  </si>
  <si>
    <t>74:09:0404028:29</t>
  </si>
  <si>
    <t>74:19:2001002:1758</t>
  </si>
  <si>
    <t>74:02:0814001:3699</t>
  </si>
  <si>
    <t>74:26:1103004:783</t>
  </si>
  <si>
    <t>74:10:0503006:792</t>
  </si>
  <si>
    <t>74:11:0502002:617</t>
  </si>
  <si>
    <t>74:14:0502001:182</t>
  </si>
  <si>
    <t>74:23:0201001:330</t>
  </si>
  <si>
    <t>74:23:0070303:0005</t>
  </si>
  <si>
    <t>74:19:0801002:926</t>
  </si>
  <si>
    <t>74:01:0000000:2820</t>
  </si>
  <si>
    <t>74:22:3503012:497</t>
  </si>
  <si>
    <t>74:16:1303010:301</t>
  </si>
  <si>
    <t>74:19:1802004:429</t>
  </si>
  <si>
    <t>74:09:0909001:2710</t>
  </si>
  <si>
    <t>74:19:1303004:24</t>
  </si>
  <si>
    <t>74:09:0909001:2712</t>
  </si>
  <si>
    <t>74:36:0604042:58</t>
  </si>
  <si>
    <t>74:19:1203001:967</t>
  </si>
  <si>
    <t>74:19:1701002:372</t>
  </si>
  <si>
    <t>74:19:0802003:3600</t>
  </si>
  <si>
    <t>74:16:0800014:88</t>
  </si>
  <si>
    <t>74:18:0804145:15</t>
  </si>
  <si>
    <t>74:30:0501004:1580</t>
  </si>
  <si>
    <t>74:36:0604018:46</t>
  </si>
  <si>
    <t>74:19:1101001:2855</t>
  </si>
  <si>
    <t>74:36:0616001:107</t>
  </si>
  <si>
    <t>74:03:0000000:2391</t>
  </si>
  <si>
    <t>74:06:1002097:597</t>
  </si>
  <si>
    <t>74:19:1101002:1921</t>
  </si>
  <si>
    <t>74:19:0107006:36</t>
  </si>
  <si>
    <t>74:08:4701021:8</t>
  </si>
  <si>
    <t>74:19:1106002:4077</t>
  </si>
  <si>
    <t>74:28:0119001:16</t>
  </si>
  <si>
    <t>74:27:0104083:419</t>
  </si>
  <si>
    <t>74:19:0501003:20</t>
  </si>
  <si>
    <t>74:35:0300021:22</t>
  </si>
  <si>
    <t>74:34:2005051:64</t>
  </si>
  <si>
    <t>74:09:0501001:1009</t>
  </si>
  <si>
    <t>74:14:0307001:15</t>
  </si>
  <si>
    <t>74:12:1305001:384</t>
  </si>
  <si>
    <t>74:13:0808011:340</t>
  </si>
  <si>
    <t>74:19:1115014:1481</t>
  </si>
  <si>
    <t>74:36:0712002:2874</t>
  </si>
  <si>
    <t>74:01:1403001:217</t>
  </si>
  <si>
    <t>74:29:0506001:331</t>
  </si>
  <si>
    <t>74:25:0305009:766</t>
  </si>
  <si>
    <t>74:27:0104072:261</t>
  </si>
  <si>
    <t>74:35:0400009:102</t>
  </si>
  <si>
    <t>74:21:0502001:445</t>
  </si>
  <si>
    <t>74:03:1004009:332</t>
  </si>
  <si>
    <t>74:38:0131002:439</t>
  </si>
  <si>
    <t>74:19:0803002:2576</t>
  </si>
  <si>
    <t>74:25:0301301:442</t>
  </si>
  <si>
    <t>74:19:0802003:3350</t>
  </si>
  <si>
    <t>74:01:1003007:99</t>
  </si>
  <si>
    <t>74:30:0908012:90</t>
  </si>
  <si>
    <t>74:19:0702005:87</t>
  </si>
  <si>
    <t>74:01:0602049:237</t>
  </si>
  <si>
    <t>74:19:0801002:338</t>
  </si>
  <si>
    <t>74:19:0801001:864</t>
  </si>
  <si>
    <t>74:09:0403001:108</t>
  </si>
  <si>
    <t>74:19:1115014:462</t>
  </si>
  <si>
    <t>74:13:0807005:694</t>
  </si>
  <si>
    <t>74:09:0901004:799</t>
  </si>
  <si>
    <t>74:36:0702003:900</t>
  </si>
  <si>
    <t>74:19:1101002:3598</t>
  </si>
  <si>
    <t>74:19:0801001:2608</t>
  </si>
  <si>
    <t>74:20:1510002:1094</t>
  </si>
  <si>
    <t>74:18:0804094:1536</t>
  </si>
  <si>
    <t>74:32:04055001:1130</t>
  </si>
  <si>
    <t>74:19:0302001:1627</t>
  </si>
  <si>
    <t>74:19:0701001:11</t>
  </si>
  <si>
    <t>74:38:0112008:</t>
  </si>
  <si>
    <t>74:34:2005062:808</t>
  </si>
  <si>
    <t>74:12:1205002:4441</t>
  </si>
  <si>
    <t>74:01:0602046:833</t>
  </si>
  <si>
    <t>74:36:0502021:120</t>
  </si>
  <si>
    <t>74:30:0908012:1460</t>
  </si>
  <si>
    <t>74:01:0000000:2867</t>
  </si>
  <si>
    <t>74:30:0908012:1461</t>
  </si>
  <si>
    <t>74:01:0601003:978</t>
  </si>
  <si>
    <t>74:36:0603003:1416</t>
  </si>
  <si>
    <t>74:19:1101002:3529</t>
  </si>
  <si>
    <t>74:42:0103011:1182</t>
  </si>
  <si>
    <t>74:29:0102065:467</t>
  </si>
  <si>
    <t>74:02:1002001:1758</t>
  </si>
  <si>
    <t>74:36:0702003:874</t>
  </si>
  <si>
    <t>74:10:0411006:1439</t>
  </si>
  <si>
    <t>74:13:0410006:39</t>
  </si>
  <si>
    <t>74:12:1206001:477</t>
  </si>
  <si>
    <t>74:27:0610001:28</t>
  </si>
  <si>
    <t>74:34:0910002:797</t>
  </si>
  <si>
    <t>74:12:0000000:2500</t>
  </si>
  <si>
    <t>74:19:0702003:379</t>
  </si>
  <si>
    <t>74:36:0114032:62</t>
  </si>
  <si>
    <t>74:25:0301514:55</t>
  </si>
  <si>
    <t>74:28:0117002:43</t>
  </si>
  <si>
    <t>74:13:0307001:185</t>
  </si>
  <si>
    <t>74:20:0904001:2116</t>
  </si>
  <si>
    <t>74:02:0000000:5102</t>
  </si>
  <si>
    <t>74:34:2100040:47</t>
  </si>
  <si>
    <t>74:03:0705008:38</t>
  </si>
  <si>
    <t>74:42:0209001:407</t>
  </si>
  <si>
    <t>74:38:0134017:418</t>
  </si>
  <si>
    <t>74:19:0806009:693</t>
  </si>
  <si>
    <t>74:19:1802007:394</t>
  </si>
  <si>
    <t>74:09:0501002:383</t>
  </si>
  <si>
    <t>74:12:0911001:403</t>
  </si>
  <si>
    <t>74:10:0422011:289</t>
  </si>
  <si>
    <t>74:06:1002031:20</t>
  </si>
  <si>
    <t>74:19:0803003:268</t>
  </si>
  <si>
    <t>74:07:3700033:165</t>
  </si>
  <si>
    <t>74:10:0606001:495</t>
  </si>
  <si>
    <t>74:19:1107001:3635</t>
  </si>
  <si>
    <t>74:19:0310020:603</t>
  </si>
  <si>
    <t>74:02:1204001:1040</t>
  </si>
  <si>
    <t>74:30:0601021:128</t>
  </si>
  <si>
    <t>74:19:1301003:536</t>
  </si>
  <si>
    <t>74:09:0909001:4772</t>
  </si>
  <si>
    <t>74:08:4701020:211</t>
  </si>
  <si>
    <t>74:30:0103001:161</t>
  </si>
  <si>
    <t>74:19:1115014:1485</t>
  </si>
  <si>
    <t>74:19:1101002:4357</t>
  </si>
  <si>
    <t>74:07:3700027:625</t>
  </si>
  <si>
    <t>74:25:0303225:33</t>
  </si>
  <si>
    <t>74:13:0501002:28</t>
  </si>
  <si>
    <t>74:09:0401006:72</t>
  </si>
  <si>
    <t>74:22:3503028:12</t>
  </si>
  <si>
    <t>74:12:1205002:6311</t>
  </si>
  <si>
    <t>74:13:0807024:1150</t>
  </si>
  <si>
    <t>74:25:0304607:434</t>
  </si>
  <si>
    <t>74:12:1408006:4334</t>
  </si>
  <si>
    <t>74:09:0101006:257</t>
  </si>
  <si>
    <t>74:13:0117001:173</t>
  </si>
  <si>
    <t>74:13:0102001:773</t>
  </si>
  <si>
    <t>74:19:1102002:663</t>
  </si>
  <si>
    <t>74:19:0801001:1673</t>
  </si>
  <si>
    <t>74:12:0911003:1545</t>
  </si>
  <si>
    <t>74:14:0104003:61</t>
  </si>
  <si>
    <t>74:05:0900106:336</t>
  </si>
  <si>
    <t>74:19:2101002:1383</t>
  </si>
  <si>
    <t>74:12:1008001:104</t>
  </si>
  <si>
    <t>74:40:0106010:280</t>
  </si>
  <si>
    <t>74:36:0000000:9881</t>
  </si>
  <si>
    <t>74:16:1305003:31</t>
  </si>
  <si>
    <t>74:20:0102001:1935</t>
  </si>
  <si>
    <t>74:27:0104100:328</t>
  </si>
  <si>
    <t>74:05:0900106:334</t>
  </si>
  <si>
    <t>74:30:0401018:950</t>
  </si>
  <si>
    <t>74:19:0601002:4019</t>
  </si>
  <si>
    <t>74:19:1115015:1304</t>
  </si>
  <si>
    <t>74:19:0701002:205</t>
  </si>
  <si>
    <t>74:12:0911003:3195</t>
  </si>
  <si>
    <t>74:01:0602099:661</t>
  </si>
  <si>
    <t>74:34:1900050:12</t>
  </si>
  <si>
    <t>74:25:0305603:10</t>
  </si>
  <si>
    <t>74:02:0501004:1326</t>
  </si>
  <si>
    <t>74:12:1206002:291</t>
  </si>
  <si>
    <t>74:36:0424006:152</t>
  </si>
  <si>
    <t>74:10:0307002:699</t>
  </si>
  <si>
    <t>74:13:0215001:643</t>
  </si>
  <si>
    <t>74:19:1301003:714</t>
  </si>
  <si>
    <t>74:01:0602099:659</t>
  </si>
  <si>
    <t>74:22:3503018:228</t>
  </si>
  <si>
    <t>74:02:0111001:1021</t>
  </si>
  <si>
    <t>74:21:0801007:14</t>
  </si>
  <si>
    <t>74:14:0402001:395</t>
  </si>
  <si>
    <t>74:01:0602099:663</t>
  </si>
  <si>
    <t>74:20:0904001:1567</t>
  </si>
  <si>
    <t>74:23:0203003:14</t>
  </si>
  <si>
    <t>74:14:0104003:587</t>
  </si>
  <si>
    <t>74:31:0102075:350</t>
  </si>
  <si>
    <t>74:36:0713007:1309</t>
  </si>
  <si>
    <t>74:01:0602099:662</t>
  </si>
  <si>
    <t>74:06:1002007:2</t>
  </si>
  <si>
    <t>74:36:0404045:114</t>
  </si>
  <si>
    <t>74:23:1009007:448</t>
  </si>
  <si>
    <t>74:28:0302011:53</t>
  </si>
  <si>
    <t>74:26:1104001:606</t>
  </si>
  <si>
    <t>74:14:0501001:45</t>
  </si>
  <si>
    <t>74:12:1205002:6227</t>
  </si>
  <si>
    <t>74:36:0713007:1283</t>
  </si>
  <si>
    <t>74:21:0203002:354</t>
  </si>
  <si>
    <t>74:36:0502026:26</t>
  </si>
  <si>
    <t>74:19:0703011:38</t>
  </si>
  <si>
    <t>74:34:1401001:1380</t>
  </si>
  <si>
    <t>74:19:1101002:3706</t>
  </si>
  <si>
    <t>74:21:1309022:2</t>
  </si>
  <si>
    <t>74:19:0310047:577</t>
  </si>
  <si>
    <t>74:17:0702001:400</t>
  </si>
  <si>
    <t>74:28:0117004:16</t>
  </si>
  <si>
    <t>74:01:1002001:127</t>
  </si>
  <si>
    <t>74:12:1104007:1459</t>
  </si>
  <si>
    <t>74:19:1403002:384</t>
  </si>
  <si>
    <t>74:19:2108005:441</t>
  </si>
  <si>
    <t>74:12:1205002:4507</t>
  </si>
  <si>
    <t>74:12:1205002:5125</t>
  </si>
  <si>
    <t>74:23:1001002:965</t>
  </si>
  <si>
    <t>74:02:0104002:59</t>
  </si>
  <si>
    <t>74:17:1004070:393</t>
  </si>
  <si>
    <t>74:18:0203002:1147</t>
  </si>
  <si>
    <t>74:30:0908012:181</t>
  </si>
  <si>
    <t>74:19:1101002:361</t>
  </si>
  <si>
    <t>74:07:3700013:547</t>
  </si>
  <si>
    <t>74:09:0607001:851</t>
  </si>
  <si>
    <t>74:19:1402001:702</t>
  </si>
  <si>
    <t>74:07:3600001:13</t>
  </si>
  <si>
    <t>74:22:3101001:175</t>
  </si>
  <si>
    <t>74:19:0307009:3</t>
  </si>
  <si>
    <t>74:33:0316002:4874</t>
  </si>
  <si>
    <t>74:19:0801001:2451</t>
  </si>
  <si>
    <t>74:33:0316002:4783</t>
  </si>
  <si>
    <t>74:22:4301001:526</t>
  </si>
  <si>
    <t>74:34:0309002:377</t>
  </si>
  <si>
    <t>74:33:0316002:4875</t>
  </si>
  <si>
    <t>74:36:0702009:1145</t>
  </si>
  <si>
    <t>74:30:0902004:172</t>
  </si>
  <si>
    <t>74:13:0410023:48</t>
  </si>
  <si>
    <t>74:35:0100034:181</t>
  </si>
  <si>
    <t>74:05:0900108:93</t>
  </si>
  <si>
    <t>74:13:0703005:572</t>
  </si>
  <si>
    <t>74:07:3700015:233</t>
  </si>
  <si>
    <t>74:02:0201094:520</t>
  </si>
  <si>
    <t>74:23:1008002:183</t>
  </si>
  <si>
    <t>74:09:1001002:228</t>
  </si>
  <si>
    <t>74:19:0303003:969</t>
  </si>
  <si>
    <t>74:28:0101035:154</t>
  </si>
  <si>
    <t>74:02:0410002:1586</t>
  </si>
  <si>
    <t>74:33:0316002:4894</t>
  </si>
  <si>
    <t>74:12:1205002:1888</t>
  </si>
  <si>
    <t>74:07:3700032:291</t>
  </si>
  <si>
    <t>74:33:0316002:4568</t>
  </si>
  <si>
    <t>74:34:1900027:23</t>
  </si>
  <si>
    <t>74:36:0713007:1310</t>
  </si>
  <si>
    <t>74:37:0409001:37</t>
  </si>
  <si>
    <t>74:06:1002088:208</t>
  </si>
  <si>
    <t>74:36:0414031:1004</t>
  </si>
  <si>
    <t>74:09:0000000:3892</t>
  </si>
  <si>
    <t>74:35:0000000:5624</t>
  </si>
  <si>
    <t>74:12:1201006:288</t>
  </si>
  <si>
    <t>74:23:0201001:1469</t>
  </si>
  <si>
    <t>74:19:0806009:232</t>
  </si>
  <si>
    <t>74:36:0314005:312</t>
  </si>
  <si>
    <t>74:26:1101014:000</t>
  </si>
  <si>
    <t>74:12:1205002:2132</t>
  </si>
  <si>
    <t>74:36:0515004:566</t>
  </si>
  <si>
    <t>74:19:0000000:957</t>
  </si>
  <si>
    <t>74:12:1206002:242</t>
  </si>
  <si>
    <t>74:19:1101001:2937</t>
  </si>
  <si>
    <t xml:space="preserve"> 7:40:7370001:4    </t>
  </si>
  <si>
    <t>74:19:2001002:728</t>
  </si>
  <si>
    <t>74:17:1004038:40</t>
  </si>
  <si>
    <t>74:35:1900002:120</t>
  </si>
  <si>
    <t>74:13:0102001:782</t>
  </si>
  <si>
    <t>74:14:0106003:639</t>
  </si>
  <si>
    <t>74:09:0501002:840</t>
  </si>
  <si>
    <t>74:32:0402091:28</t>
  </si>
  <si>
    <t>74:19:0503013:97</t>
  </si>
  <si>
    <t>74:02:0110002:2580</t>
  </si>
  <si>
    <t>74:19:0103007:104</t>
  </si>
  <si>
    <t>74:19:2006002:46</t>
  </si>
  <si>
    <t>74:12:1209015:24</t>
  </si>
  <si>
    <t>74:14:0101002:1366</t>
  </si>
  <si>
    <t>74:36:0604041:14</t>
  </si>
  <si>
    <t>74:09:0912001:2006</t>
  </si>
  <si>
    <t>74:33:0316002:5035</t>
  </si>
  <si>
    <t>74:07:2100007:32</t>
  </si>
  <si>
    <t>74:26:1103008:1627</t>
  </si>
  <si>
    <t>74:34:0912001:60</t>
  </si>
  <si>
    <t>74:25:0303305:704</t>
  </si>
  <si>
    <t>74:09:0501001:1065</t>
  </si>
  <si>
    <t>74:10:0307001:93</t>
  </si>
  <si>
    <t>74:22:3503005:329</t>
  </si>
  <si>
    <t>74:36:0402003:51</t>
  </si>
  <si>
    <t>74:41:0000000:5465</t>
  </si>
  <si>
    <t>74:19:0408009:427</t>
  </si>
  <si>
    <t>74:19:1107001:1280</t>
  </si>
  <si>
    <t>74:19:1901003:2</t>
  </si>
  <si>
    <t>74:36:0603003:1510</t>
  </si>
  <si>
    <t>74:25:0303214:</t>
  </si>
  <si>
    <t>74:19:1106002:2268</t>
  </si>
  <si>
    <t>74:19:1808001:374</t>
  </si>
  <si>
    <t>74:38:0140001:267</t>
  </si>
  <si>
    <t>74:32:0401063:573</t>
  </si>
  <si>
    <t>74:12:1205002:3939</t>
  </si>
  <si>
    <t>74:35:1700007:9</t>
  </si>
  <si>
    <t>74:35:0800004:1062</t>
  </si>
  <si>
    <t>74:02:0111003:2348</t>
  </si>
  <si>
    <t>74:07:3003001:1804</t>
  </si>
  <si>
    <t>74:13:0808011:339</t>
  </si>
  <si>
    <t>74:34:2308001:604</t>
  </si>
  <si>
    <t>74:10:0411004:507</t>
  </si>
  <si>
    <t>74:31:0107003:333</t>
  </si>
  <si>
    <t>74:19:1501004:250</t>
  </si>
  <si>
    <t>74:38:0117026:356</t>
  </si>
  <si>
    <t>74:23:0203012:430</t>
  </si>
  <si>
    <t>74:19:1106003:476</t>
  </si>
  <si>
    <t>74:19:0302001:525</t>
  </si>
  <si>
    <t>74:34:1800023:66</t>
  </si>
  <si>
    <t>74:10:0606004:394</t>
  </si>
  <si>
    <t>74:19:1202008:2639</t>
  </si>
  <si>
    <t>74:37:0413001:88</t>
  </si>
  <si>
    <t>74:10:0307001:689</t>
  </si>
  <si>
    <t>74:38:0140001:811</t>
  </si>
  <si>
    <t>74:12:1205002:4513</t>
  </si>
  <si>
    <t>74:21:1001011:37</t>
  </si>
  <si>
    <t>74:09:0607001:1709</t>
  </si>
  <si>
    <t>74:19:0803002:1974</t>
  </si>
  <si>
    <t>74:02:0111003:2302</t>
  </si>
  <si>
    <t>74:23:0911002:80</t>
  </si>
  <si>
    <t>74:12:1205002:5115</t>
  </si>
  <si>
    <t>74:18:0602076:1434</t>
  </si>
  <si>
    <t>74:09:0909001:2764</t>
  </si>
  <si>
    <t>74:02:0111003:2328</t>
  </si>
  <si>
    <t>74:02:0110002:1969</t>
  </si>
  <si>
    <t>74:36:0203006:161</t>
  </si>
  <si>
    <t>74:36:0502023:1012</t>
  </si>
  <si>
    <t>74:19:1403002:1156</t>
  </si>
  <si>
    <t>74:12:1209022:641</t>
  </si>
  <si>
    <t>74:19:0801002:310</t>
  </si>
  <si>
    <t>74:30:0102023:438</t>
  </si>
  <si>
    <t>74:07:5400001:145</t>
  </si>
  <si>
    <t>74:09:1103011:20</t>
  </si>
  <si>
    <t>74:30:0601023:723</t>
  </si>
  <si>
    <t>74:13:0402001:666</t>
  </si>
  <si>
    <t>74:12:1205004:3140</t>
  </si>
  <si>
    <t>74:31:0111003:449</t>
  </si>
  <si>
    <t>74:34:0107002:24</t>
  </si>
  <si>
    <t>74:30:0908012:673</t>
  </si>
  <si>
    <t>74:36:0702005:511</t>
  </si>
  <si>
    <t>74:35:1400070:14</t>
  </si>
  <si>
    <t>74:19:1106003:1863</t>
  </si>
  <si>
    <t>74:19:1106003:1823</t>
  </si>
  <si>
    <t>74:38:0135026:349</t>
  </si>
  <si>
    <t>74:17:0904003:4</t>
  </si>
  <si>
    <t>74:36:0604007:19</t>
  </si>
  <si>
    <t>74:02:0511002:11759</t>
  </si>
  <si>
    <t>74:02:0903001:768</t>
  </si>
  <si>
    <t>74:12:1408006:48</t>
  </si>
  <si>
    <t>74:12:0910003:85</t>
  </si>
  <si>
    <t>74:35:1700062:410</t>
  </si>
  <si>
    <t>74:36:0715003:38</t>
  </si>
  <si>
    <t>74:36:0414026:513</t>
  </si>
  <si>
    <t>74:18:1104007:4</t>
  </si>
  <si>
    <t>74:03:0810006:4</t>
  </si>
  <si>
    <t>74:19:0801002:1141</t>
  </si>
  <si>
    <t>74:13:0807046:589</t>
  </si>
  <si>
    <t>74:19:1301004:2565</t>
  </si>
  <si>
    <t>74:12:1205002:6310</t>
  </si>
  <si>
    <t>74:27:0105021:118</t>
  </si>
  <si>
    <t>74:19:1901002:152</t>
  </si>
  <si>
    <t>74:36:0714001:23373</t>
  </si>
  <si>
    <t>74:12:1209044:459</t>
  </si>
  <si>
    <t>74:07:1303001:1582</t>
  </si>
  <si>
    <t>74:30:0201011:636</t>
  </si>
  <si>
    <t>74:19:2001002:834</t>
  </si>
  <si>
    <t>74:19:0801002:3160</t>
  </si>
  <si>
    <t>74:36:0702003:901</t>
  </si>
  <si>
    <t>74:12:1104007:70</t>
  </si>
  <si>
    <t>74:30:0102033:5135</t>
  </si>
  <si>
    <t>74:19:0302001:315</t>
  </si>
  <si>
    <t>74:22:3503001:163</t>
  </si>
  <si>
    <t>74:32:0402095:6</t>
  </si>
  <si>
    <t>74:36:0404008:143</t>
  </si>
  <si>
    <t>74:19:0802003:3461</t>
  </si>
  <si>
    <t>74:05:0000000:2591</t>
  </si>
  <si>
    <t>74:19:0701002:221</t>
  </si>
  <si>
    <t>74:19:0000000:10698</t>
  </si>
  <si>
    <t>74:02:0901003:1574</t>
  </si>
  <si>
    <t>74:12:1205005:22</t>
  </si>
  <si>
    <t>74:28:0302011:9</t>
  </si>
  <si>
    <t>74:36:0323016:546</t>
  </si>
  <si>
    <t>74:12:1205002:5071</t>
  </si>
  <si>
    <t>74:19:0000000:2803</t>
  </si>
  <si>
    <t>74:36:0414019:278</t>
  </si>
  <si>
    <t>74:19:1115014:1486</t>
  </si>
  <si>
    <t>74:02:0412001:2513</t>
  </si>
  <si>
    <t>74:29:0103017:579</t>
  </si>
  <si>
    <t>74:08:1101001:899</t>
  </si>
  <si>
    <t>74:07:3300002:187</t>
  </si>
  <si>
    <t>74:30:0000000:812</t>
  </si>
  <si>
    <t>74:34:0910002:802</t>
  </si>
  <si>
    <t>74:19:1106003:1941</t>
  </si>
  <si>
    <t>74:02:0111003:2408</t>
  </si>
  <si>
    <t>74:19:2004001:58</t>
  </si>
  <si>
    <t>74:08:6001008:4</t>
  </si>
  <si>
    <t>74:06:0103062:710</t>
  </si>
  <si>
    <t>74:19:0701002:165</t>
  </si>
  <si>
    <t>74:05:2500001:1032</t>
  </si>
  <si>
    <t>74:19:0403001:1350</t>
  </si>
  <si>
    <t>74:32:0402097:344</t>
  </si>
  <si>
    <t>74:06:0103036:570</t>
  </si>
  <si>
    <t>74:35:1300015:338</t>
  </si>
  <si>
    <t>74:28:0113001:372</t>
  </si>
  <si>
    <t>74:14:0104001:72</t>
  </si>
  <si>
    <t>74:13:0808008:562</t>
  </si>
  <si>
    <t>74:36:0204022:843</t>
  </si>
  <si>
    <t>74:12:1104007:46</t>
  </si>
  <si>
    <t>74:19:1101002:3878</t>
  </si>
  <si>
    <t>74:19:2005004:802</t>
  </si>
  <si>
    <t>74:19:0403001:1353</t>
  </si>
  <si>
    <t>74:19:0801002:2925</t>
  </si>
  <si>
    <t>74:19:1106002:5065</t>
  </si>
  <si>
    <t>74:25:0302902:376</t>
  </si>
  <si>
    <t>74:36:0612018:19</t>
  </si>
  <si>
    <t>74:28:0101016:</t>
  </si>
  <si>
    <t>74:12:0911003:3224</t>
  </si>
  <si>
    <t>74:19:0801001:1432</t>
  </si>
  <si>
    <t>74:33:0316002:4574</t>
  </si>
  <si>
    <t>74:21:0304002:37</t>
  </si>
  <si>
    <t>74:36:0703013:151</t>
  </si>
  <si>
    <t>74:19:0806020:425</t>
  </si>
  <si>
    <t>74:07:3700017:109</t>
  </si>
  <si>
    <t>74:24:0205117:47</t>
  </si>
  <si>
    <t>74:19:1106002:4249</t>
  </si>
  <si>
    <t>74:30:0803005:130</t>
  </si>
  <si>
    <t>74:36:0502003:265</t>
  </si>
  <si>
    <t>74:36:0404051:19</t>
  </si>
  <si>
    <t>74:02:0301002:1035</t>
  </si>
  <si>
    <t>74:36:0114003:549</t>
  </si>
  <si>
    <t>74:12:1104001:103</t>
  </si>
  <si>
    <t>74:30:0908012:526</t>
  </si>
  <si>
    <t>74:36:0709017:99</t>
  </si>
  <si>
    <t>74:13:0104007:806</t>
  </si>
  <si>
    <t>74:19:1106003:2395</t>
  </si>
  <si>
    <t>74:12:1205004:2654</t>
  </si>
  <si>
    <t>74:26:1102009:38</t>
  </si>
  <si>
    <t>74:36:0101014:175</t>
  </si>
  <si>
    <t>74:37:0409001:1011</t>
  </si>
  <si>
    <t>74:32:0402056:378</t>
  </si>
  <si>
    <t>74:12:1205004:3159</t>
  </si>
  <si>
    <t>74:25:0304520:412</t>
  </si>
  <si>
    <t>74:36:0702005:489</t>
  </si>
  <si>
    <t>74:12:1408006:4603</t>
  </si>
  <si>
    <t>74:30:0000000:15796</t>
  </si>
  <si>
    <t>74:14:0114001:829</t>
  </si>
  <si>
    <t>74:21:0301001:230</t>
  </si>
  <si>
    <t>74:12:1408006:3757</t>
  </si>
  <si>
    <t>74:19:0105002:167</t>
  </si>
  <si>
    <t>74:34:0505131:1308</t>
  </si>
  <si>
    <t>74:29:0103009:7</t>
  </si>
  <si>
    <t>74:12:1307001:32</t>
  </si>
  <si>
    <t>74:37:0403006:73</t>
  </si>
  <si>
    <t>74:30:0201023:450</t>
  </si>
  <si>
    <t>74:16:1304013:14</t>
  </si>
  <si>
    <t>74:02:0111003:2331</t>
  </si>
  <si>
    <t>74:36:0419005:136</t>
  </si>
  <si>
    <t>74:12:1205002:4470</t>
  </si>
  <si>
    <t>74:04:3000030:78</t>
  </si>
  <si>
    <t>74:40:0602003:529</t>
  </si>
  <si>
    <t>74:26:1103008:189</t>
  </si>
  <si>
    <t>74:02:0111003:2278</t>
  </si>
  <si>
    <t>74:12:1102001:190</t>
  </si>
  <si>
    <t>74:13:0907009:1592</t>
  </si>
  <si>
    <t>74:29:0101008:27</t>
  </si>
  <si>
    <t>74:30:0908012:1294</t>
  </si>
  <si>
    <t>74:02:0111003:2277</t>
  </si>
  <si>
    <t>74:12:1205002:4512</t>
  </si>
  <si>
    <t>74:26:1101009:209</t>
  </si>
  <si>
    <t>74:40:0202002:57</t>
  </si>
  <si>
    <t>74:12:1205002:5047</t>
  </si>
  <si>
    <t>74:19:0801002:2219</t>
  </si>
  <si>
    <t>74:19:1104001:2310</t>
  </si>
  <si>
    <t>74:34:1900045:398</t>
  </si>
  <si>
    <t>74:27:0104115:1176</t>
  </si>
  <si>
    <t>74:25:0302902:374</t>
  </si>
  <si>
    <t>74:19:0801002:2255</t>
  </si>
  <si>
    <t>74:02:0201005:1</t>
  </si>
  <si>
    <t>74:30:0000000:11010</t>
  </si>
  <si>
    <t>74:12:1107076:415</t>
  </si>
  <si>
    <t>74:12:1104007:100</t>
  </si>
  <si>
    <t>74:37:0209025:102</t>
  </si>
  <si>
    <t>74:30:0104003:5285</t>
  </si>
  <si>
    <t>74:07:2300016:59</t>
  </si>
  <si>
    <t>74:23:1009004:170</t>
  </si>
  <si>
    <t>74:30:0803005:732</t>
  </si>
  <si>
    <t>74:12:1206002:3359</t>
  </si>
  <si>
    <t>74:20:2307001:2161</t>
  </si>
  <si>
    <t>74:19:1301004:3194</t>
  </si>
  <si>
    <t>74:42:0204001:60</t>
  </si>
  <si>
    <t>74:12:1104007:242</t>
  </si>
  <si>
    <t>74:25:0304609:19</t>
  </si>
  <si>
    <t>74:19:1301003:850</t>
  </si>
  <si>
    <t>74:30:0401002:336</t>
  </si>
  <si>
    <t>74:12:1408006:4899</t>
  </si>
  <si>
    <t>74:06:1002088:103</t>
  </si>
  <si>
    <t>74:34:2404001:650</t>
  </si>
  <si>
    <t>74:34:1600042:38</t>
  </si>
  <si>
    <t>74:34:1800001:35</t>
  </si>
  <si>
    <t>74:30:0104039:50</t>
  </si>
  <si>
    <t>74:19:0801002:3684</t>
  </si>
  <si>
    <t>74:21:0203002:1044</t>
  </si>
  <si>
    <t>74:06:1701006:272</t>
  </si>
  <si>
    <t>74:19:1301002:204</t>
  </si>
  <si>
    <t>74:21:1304010:28</t>
  </si>
  <si>
    <t>74:12:1408006:4570</t>
  </si>
  <si>
    <t>74:18:0804152:1882</t>
  </si>
  <si>
    <t>74:21:0203002:167</t>
  </si>
  <si>
    <t>74:37:0410002:1447</t>
  </si>
  <si>
    <t>74:18:0806008:00</t>
  </si>
  <si>
    <t>74:05:0900006:561</t>
  </si>
  <si>
    <t>74:07:1000047:362</t>
  </si>
  <si>
    <t>74:28:0206001:</t>
  </si>
  <si>
    <t>74:07:3003001:1797</t>
  </si>
  <si>
    <t>74:25:0500503:48</t>
  </si>
  <si>
    <t>74:36:0312004:492</t>
  </si>
  <si>
    <t>74:26:1103001:161</t>
  </si>
  <si>
    <t>74:25:0304517:2</t>
  </si>
  <si>
    <t>74:19:0000000:819</t>
  </si>
  <si>
    <t>74:30:0803004:1040</t>
  </si>
  <si>
    <t>74:36:0612009:703</t>
  </si>
  <si>
    <t>74:19:1101002:3868</t>
  </si>
  <si>
    <t>74:04:3000030:72</t>
  </si>
  <si>
    <t>74:12:1205002:6203</t>
  </si>
  <si>
    <t>74:12:1205002:6347</t>
  </si>
  <si>
    <t>74:13:0711001:242</t>
  </si>
  <si>
    <t>74:30:0803004:1060</t>
  </si>
  <si>
    <t>74:37:0209026:2094</t>
  </si>
  <si>
    <t>74:19:0601002:4159</t>
  </si>
  <si>
    <t>74:31:0304001:538</t>
  </si>
  <si>
    <t>74:12:1205002:4691</t>
  </si>
  <si>
    <t>74:19:0601002:4015</t>
  </si>
  <si>
    <t>74:02:0111003:2325</t>
  </si>
  <si>
    <t>74:28:0104004:435</t>
  </si>
  <si>
    <t>74:28:0110001:751</t>
  </si>
  <si>
    <t>74:31:0111022:23</t>
  </si>
  <si>
    <t>74:36:0214001:4869</t>
  </si>
  <si>
    <t>74:13:0703012:553</t>
  </si>
  <si>
    <t>74:07:2100002:52</t>
  </si>
  <si>
    <t>74:12:0911001:850</t>
  </si>
  <si>
    <t>74:19:0308007:448</t>
  </si>
  <si>
    <t>74:09:1107045:38</t>
  </si>
  <si>
    <t>74:12:1205004:2643</t>
  </si>
  <si>
    <t>74:06:0101002:1152</t>
  </si>
  <si>
    <t>74:36:0203030:607</t>
  </si>
  <si>
    <t>74:30:0803005:460</t>
  </si>
  <si>
    <t>74:12:0000000:5461</t>
  </si>
  <si>
    <t>74:12:1205002:1112</t>
  </si>
  <si>
    <t>74:07:3700005:712</t>
  </si>
  <si>
    <t>74:36:0212008:370</t>
  </si>
  <si>
    <t>74:06:1002007:81</t>
  </si>
  <si>
    <t>74:19:0801002:1491</t>
  </si>
  <si>
    <t>74:19:1104001:1337</t>
  </si>
  <si>
    <t>74:21:1306006:197</t>
  </si>
  <si>
    <t>74:36:0209016:6324</t>
  </si>
  <si>
    <t>74:19:1106008:1790</t>
  </si>
  <si>
    <t>74:02:0401002:24</t>
  </si>
  <si>
    <t>74:27:0105027:733</t>
  </si>
  <si>
    <t>74:17:1303001:1002</t>
  </si>
  <si>
    <t>74:19:1301003:537</t>
  </si>
  <si>
    <t>74:19:2105038:31</t>
  </si>
  <si>
    <t>74:36:0709007:1445</t>
  </si>
  <si>
    <t>74:19:0307006:561</t>
  </si>
  <si>
    <t>74:04:4100003:351</t>
  </si>
  <si>
    <t>74:15:0104005:746</t>
  </si>
  <si>
    <t>74:19:0105003:257</t>
  </si>
  <si>
    <t>74:05:0900200:408</t>
  </si>
  <si>
    <t>74:38:0124003:2261</t>
  </si>
  <si>
    <t>74:36:0000000:16134</t>
  </si>
  <si>
    <t>74:07:0400009:367</t>
  </si>
  <si>
    <t>74:13:0209009:584</t>
  </si>
  <si>
    <t>74:21:1313005:17</t>
  </si>
  <si>
    <t>74:02:0511002:11155</t>
  </si>
  <si>
    <t>74:21:1301002:96</t>
  </si>
  <si>
    <t>74:13:0704001:173</t>
  </si>
  <si>
    <t>74:12:1502002:50</t>
  </si>
  <si>
    <t>74:06:1002032:43</t>
  </si>
  <si>
    <t>74:06:1703005:28</t>
  </si>
  <si>
    <t>74:19:0000000:19374</t>
  </si>
  <si>
    <t>74:28:0213005:38</t>
  </si>
  <si>
    <t>74:22:5101001:993</t>
  </si>
  <si>
    <t>74:19:0801001:1517</t>
  </si>
  <si>
    <t>74:12:1408006:4879</t>
  </si>
  <si>
    <t>74:09:0901002:104</t>
  </si>
  <si>
    <t>74:40:0101050:203</t>
  </si>
  <si>
    <t>74:36:0206002:43</t>
  </si>
  <si>
    <t>74:32:0402037:29</t>
  </si>
  <si>
    <t>74:36:0713002:1710</t>
  </si>
  <si>
    <t>74:11:0101067:545</t>
  </si>
  <si>
    <t>74:21:1101009:0009</t>
  </si>
  <si>
    <t>74:30:0102014:980</t>
  </si>
  <si>
    <t>74:20:4500001:0001:</t>
  </si>
  <si>
    <t>74:36:0512004:2242</t>
  </si>
  <si>
    <t>74:12:1205002:5131</t>
  </si>
  <si>
    <t>74:32:0402014:24</t>
  </si>
  <si>
    <t>74:08:4701002:351</t>
  </si>
  <si>
    <t>74:02:1101001:759</t>
  </si>
  <si>
    <t>74:19:1101002:4527</t>
  </si>
  <si>
    <t>74:19:0801002:3349</t>
  </si>
  <si>
    <t>74:34:1002032:96</t>
  </si>
  <si>
    <t>74:36:0322012:107</t>
  </si>
  <si>
    <t>74:09:0909001:673</t>
  </si>
  <si>
    <t>74:34:0603001:</t>
  </si>
  <si>
    <t>74:19:1202008:2445</t>
  </si>
  <si>
    <t>74:07:3700032:736</t>
  </si>
  <si>
    <t>74:33:0316002:3773</t>
  </si>
  <si>
    <t>74:01:0602099:676</t>
  </si>
  <si>
    <t>74:30:0805001:411</t>
  </si>
  <si>
    <t>74:06:1002059:59</t>
  </si>
  <si>
    <t>74:13:0208001:378</t>
  </si>
  <si>
    <t>74:19:0802003:3328</t>
  </si>
  <si>
    <t>74:19:0802003:3784</t>
  </si>
  <si>
    <t>74:12:1205002:6344</t>
  </si>
  <si>
    <t>74:01:0601003:998</t>
  </si>
  <si>
    <t>74:12:1104007:970</t>
  </si>
  <si>
    <t>74:06:0905009:352</t>
  </si>
  <si>
    <t>74:36:0212008:2539</t>
  </si>
  <si>
    <t>74:08:4701024:2142</t>
  </si>
  <si>
    <t>74:33:0316003:2203</t>
  </si>
  <si>
    <t>74:30:0102015:240</t>
  </si>
  <si>
    <t>74:05:0000000:589</t>
  </si>
  <si>
    <t>74:09:0902001:15</t>
  </si>
  <si>
    <t>74:14:0121001:17</t>
  </si>
  <si>
    <t>74:07:3700034:194</t>
  </si>
  <si>
    <t>74:36:0404007:192</t>
  </si>
  <si>
    <t>74:13:0703005:188</t>
  </si>
  <si>
    <t>74:33:0316002:4988</t>
  </si>
  <si>
    <t>74:33:0316003:2323</t>
  </si>
  <si>
    <t>74:26:1104001:183</t>
  </si>
  <si>
    <t>74:18:0703013:1134</t>
  </si>
  <si>
    <t>74:09:0607001:814</t>
  </si>
  <si>
    <t>74:01:0000000:2823</t>
  </si>
  <si>
    <t>74:01:0602050:617</t>
  </si>
  <si>
    <t>74:30:0201008:611</t>
  </si>
  <si>
    <t>74:36:0407007:2699</t>
  </si>
  <si>
    <t>74:19:0103005:197</t>
  </si>
  <si>
    <t>74:30:0201019:322</t>
  </si>
  <si>
    <t>74:17:0702002:105</t>
  </si>
  <si>
    <t>74:12:1206002:1603</t>
  </si>
  <si>
    <t>74:37:0209010:2924</t>
  </si>
  <si>
    <t>74:30:0104003:3975</t>
  </si>
  <si>
    <t>74:19:0108003:117</t>
  </si>
  <si>
    <t>74:25:0302902:387</t>
  </si>
  <si>
    <t>74:33:0309001:9091</t>
  </si>
  <si>
    <t>74:23:1002001:2804</t>
  </si>
  <si>
    <t>74:19:2101003:550</t>
  </si>
  <si>
    <t>74:07:0000000:3281</t>
  </si>
  <si>
    <t>74:30:0201011:236</t>
  </si>
  <si>
    <t>74:08:5602001:627</t>
  </si>
  <si>
    <t>74:23:1001002:853</t>
  </si>
  <si>
    <t>74:25:0310203:323</t>
  </si>
  <si>
    <t>74:13:0104007:817</t>
  </si>
  <si>
    <t>74:36:0308004:899</t>
  </si>
  <si>
    <t>74:13:0214001:501</t>
  </si>
  <si>
    <t>74:01:0408001:84</t>
  </si>
  <si>
    <t>74:13:0412001:193</t>
  </si>
  <si>
    <t>74:05:0900178:349</t>
  </si>
  <si>
    <t>74:25:0305701:82</t>
  </si>
  <si>
    <t>74:36:0308004:680</t>
  </si>
  <si>
    <t>74:09:0909001:503</t>
  </si>
  <si>
    <t>74:21:0203002:355</t>
  </si>
  <si>
    <t>74:27:0606001:449</t>
  </si>
  <si>
    <t>74:12:1205002:6341</t>
  </si>
  <si>
    <t>74:27:0802001:343</t>
  </si>
  <si>
    <t>74:35:2700013:710</t>
  </si>
  <si>
    <t>74:19:0108001:340</t>
  </si>
  <si>
    <t>74:33:0316003:2334</t>
  </si>
  <si>
    <t>74:36:0322012:35</t>
  </si>
  <si>
    <t>74:34:0000000:7547</t>
  </si>
  <si>
    <t>74:24:0502001:499</t>
  </si>
  <si>
    <t>74:25:0600101:558</t>
  </si>
  <si>
    <t>74:13:0808008:563</t>
  </si>
  <si>
    <t>74:01:0105002:132</t>
  </si>
  <si>
    <t>74:13:0406001:65</t>
  </si>
  <si>
    <t>74:26:1101005:355</t>
  </si>
  <si>
    <t>74:30:0501014:125</t>
  </si>
  <si>
    <t>74:36:0404003:574</t>
  </si>
  <si>
    <t>74:17:0702003:243</t>
  </si>
  <si>
    <t>74:25:0301313:201</t>
  </si>
  <si>
    <t>74:30:0701025:383</t>
  </si>
  <si>
    <t>74:20:2608001:1274</t>
  </si>
  <si>
    <t>74:09:0404069:141</t>
  </si>
  <si>
    <t xml:space="preserve"> 7:01:0802001:1712 </t>
  </si>
  <si>
    <t>74:33:0316002:4993</t>
  </si>
  <si>
    <t>74:36:0502004:47</t>
  </si>
  <si>
    <t>74:07:3400003:472</t>
  </si>
  <si>
    <t>74:17:0203002:587</t>
  </si>
  <si>
    <t>74:36:0323014:73</t>
  </si>
  <si>
    <t>74:09:1107045:24</t>
  </si>
  <si>
    <t>74:30:0902002:100</t>
  </si>
  <si>
    <t>74:19:2107003:32</t>
  </si>
  <si>
    <t>74:37:0410001:527</t>
  </si>
  <si>
    <t>74:07:1502001:678</t>
  </si>
  <si>
    <t>74:36:0320003:7</t>
  </si>
  <si>
    <t>74:36:0210003:253</t>
  </si>
  <si>
    <t>74:28:0101037:4</t>
  </si>
  <si>
    <t>74:30:0000000:15766</t>
  </si>
  <si>
    <t>74:19:2007001:18</t>
  </si>
  <si>
    <t>74:02:0201024:150</t>
  </si>
  <si>
    <t>74:22:3501016:270</t>
  </si>
  <si>
    <t>74:11:1307004:514</t>
  </si>
  <si>
    <t>74:12:1205002:6366</t>
  </si>
  <si>
    <t>74:06:0103019:18</t>
  </si>
  <si>
    <t>74:12:1408006:3795</t>
  </si>
  <si>
    <t>74:01:0602099:685</t>
  </si>
  <si>
    <t>74:35:0300011:16</t>
  </si>
  <si>
    <t>74:32:0402111:725</t>
  </si>
  <si>
    <t>74:36:0703014:131</t>
  </si>
  <si>
    <t>74:30:0000000:15709</t>
  </si>
  <si>
    <t>74:36:0404032:208</t>
  </si>
  <si>
    <t>74:33:0316002:5066</t>
  </si>
  <si>
    <t>74:07:2500002:42</t>
  </si>
  <si>
    <t>74:21:0801005:479</t>
  </si>
  <si>
    <t>74:04:1700021:385</t>
  </si>
  <si>
    <t>74:20:1508001:36</t>
  </si>
  <si>
    <t>74:33:0316002:5065</t>
  </si>
  <si>
    <t>74:33:0316002:4535</t>
  </si>
  <si>
    <t>74:20:1510002:527</t>
  </si>
  <si>
    <t>74:30:0902009:112</t>
  </si>
  <si>
    <t>74:36:0502003:675</t>
  </si>
  <si>
    <t>74:08:1101001:1329</t>
  </si>
  <si>
    <t>74:36:0322012:315</t>
  </si>
  <si>
    <t>74:27:0104115:302</t>
  </si>
  <si>
    <t>74:21:1314002:147</t>
  </si>
  <si>
    <t>74:07:2300008:464</t>
  </si>
  <si>
    <t>74:21:1313004:497</t>
  </si>
  <si>
    <t>74:02:0803001:1026</t>
  </si>
  <si>
    <t>74:17:1302001:237</t>
  </si>
  <si>
    <t>74:19:0000000:15932</t>
  </si>
  <si>
    <t>74:13:0805030:429</t>
  </si>
  <si>
    <t>74:25:0500502:539</t>
  </si>
  <si>
    <t>74:20:2307001:1437</t>
  </si>
  <si>
    <t>74:36:0701013:766</t>
  </si>
  <si>
    <t>74:32:0405001:423</t>
  </si>
  <si>
    <t>74:27:0101016:412</t>
  </si>
  <si>
    <t>74:36:0414031:1016</t>
  </si>
  <si>
    <t>74:33:0316002:4305</t>
  </si>
  <si>
    <t>74:14:0502002:409</t>
  </si>
  <si>
    <t>74:35:0600003:1254</t>
  </si>
  <si>
    <t>74:30:0201009:367</t>
  </si>
  <si>
    <t>74:09:0607001:848</t>
  </si>
  <si>
    <t>74:37:0410001:576</t>
  </si>
  <si>
    <t>74:02:0601002:1409</t>
  </si>
  <si>
    <t>74:26:1102001:687</t>
  </si>
  <si>
    <t>74:01:1002001:140</t>
  </si>
  <si>
    <t>74:13:0703006:124</t>
  </si>
  <si>
    <t>74:05:0900185:17</t>
  </si>
  <si>
    <t>74:06:1702002:51</t>
  </si>
  <si>
    <t>74:12:1205002:4705</t>
  </si>
  <si>
    <t>74:20:0102001:2014</t>
  </si>
  <si>
    <t>74:08:3201001:1931</t>
  </si>
  <si>
    <t>74:36:0702003:817</t>
  </si>
  <si>
    <t>74:12:1205002:5819</t>
  </si>
  <si>
    <t>74:36:0101002:894</t>
  </si>
  <si>
    <t>74:27:0104053:11</t>
  </si>
  <si>
    <t>74:13:0315001:320</t>
  </si>
  <si>
    <t>74:37:0413001:717</t>
  </si>
  <si>
    <t>74:19:1104001:2705</t>
  </si>
  <si>
    <t>74:21:0801017:30</t>
  </si>
  <si>
    <t>74:36:0314001:116</t>
  </si>
  <si>
    <t>74:12:1205002:4355</t>
  </si>
  <si>
    <t>74:19:2105035:38</t>
  </si>
  <si>
    <t>74:35:0400034:2</t>
  </si>
  <si>
    <t>74:09:0607001:1063</t>
  </si>
  <si>
    <t>74:12:1205002:4852</t>
  </si>
  <si>
    <t>74:01:0602045:555</t>
  </si>
  <si>
    <t>74:01:0602045:553</t>
  </si>
  <si>
    <t>74:21:1307012:0001</t>
  </si>
  <si>
    <t>74:01:0602045:557</t>
  </si>
  <si>
    <t>74:33:0309001:9092</t>
  </si>
  <si>
    <t>74:01:0602045:554</t>
  </si>
  <si>
    <t>74:01:0602045:556</t>
  </si>
  <si>
    <t>74:14:0201007:23</t>
  </si>
  <si>
    <t>74:30:0104038:570</t>
  </si>
  <si>
    <t>74:01:0000000:389</t>
  </si>
  <si>
    <t>74:12:1205002:4652</t>
  </si>
  <si>
    <t>74:13:0204004:527</t>
  </si>
  <si>
    <t>74:35:3100013:57</t>
  </si>
  <si>
    <t>74:19:0311003:36</t>
  </si>
  <si>
    <t>74:33:0316003:2022</t>
  </si>
  <si>
    <t>74:07:0701004:668</t>
  </si>
  <si>
    <t>74:02:0511002:2374</t>
  </si>
  <si>
    <t>74:12:1205002:6353</t>
  </si>
  <si>
    <t>74:29:0106033:0001</t>
  </si>
  <si>
    <t>74:13:0317003:25</t>
  </si>
  <si>
    <t>74:09:0909001:2669</t>
  </si>
  <si>
    <t>74:14:0104003:3</t>
  </si>
  <si>
    <t>74:13:0807004:3</t>
  </si>
  <si>
    <t>74:26:0700001:28</t>
  </si>
  <si>
    <t>74:19:1802007:417</t>
  </si>
  <si>
    <t>74:36:0322012:29</t>
  </si>
  <si>
    <t>74:02:0201128:1369</t>
  </si>
  <si>
    <t>74:13:0807042:570</t>
  </si>
  <si>
    <t>74:21:0203001:132</t>
  </si>
  <si>
    <t>74:11:0000000:1132</t>
  </si>
  <si>
    <t>74:02:0302001:1351</t>
  </si>
  <si>
    <t>74:39:0306021:1120</t>
  </si>
  <si>
    <t>74:36:0714001:23657</t>
  </si>
  <si>
    <t>74:31:0102075:93</t>
  </si>
  <si>
    <t>74:37:0413001:293</t>
  </si>
  <si>
    <t>74:36:0714001:144</t>
  </si>
  <si>
    <t>74:14:0201002:263</t>
  </si>
  <si>
    <t>74:13:0807034:158</t>
  </si>
  <si>
    <t>74:21:0203002:536</t>
  </si>
  <si>
    <t>74:12:1309004:</t>
  </si>
  <si>
    <t>74:33:0316003:2069</t>
  </si>
  <si>
    <t>74:13:0312001:</t>
  </si>
  <si>
    <t>74:37:0209008:555</t>
  </si>
  <si>
    <t>74:30:0201004:262</t>
  </si>
  <si>
    <t>74:13:0707005:471</t>
  </si>
  <si>
    <t>74:33:0316003:2107</t>
  </si>
  <si>
    <t>74:12:1205002:6370</t>
  </si>
  <si>
    <t>74:12:1305002:562</t>
  </si>
  <si>
    <t>74:30:0102008:444</t>
  </si>
  <si>
    <t>74:20:1805001:383</t>
  </si>
  <si>
    <t>74:34:1303031:</t>
  </si>
  <si>
    <t>74:30:0908012:611</t>
  </si>
  <si>
    <t>74:07:4800001:26</t>
  </si>
  <si>
    <t>74:20:1805001:384</t>
  </si>
  <si>
    <t>74:16:0800014:32</t>
  </si>
  <si>
    <t>74:35:0700011:52</t>
  </si>
  <si>
    <t>74:12:1205002:6387</t>
  </si>
  <si>
    <t>74:19:0103006:193</t>
  </si>
  <si>
    <t>74:05:0900196:2</t>
  </si>
  <si>
    <t>74:19:0801001:2706</t>
  </si>
  <si>
    <t>74:13:0909004:131</t>
  </si>
  <si>
    <t>74:05:0900145:497</t>
  </si>
  <si>
    <t>74:32:0404031:16</t>
  </si>
  <si>
    <t>74:24:0507001:363</t>
  </si>
  <si>
    <t>74:14:0502001:181</t>
  </si>
  <si>
    <t>74:19:0105001:985</t>
  </si>
  <si>
    <t>74:30:0104006:199</t>
  </si>
  <si>
    <t>74:12:1205002:6189</t>
  </si>
  <si>
    <t>74:26:1102007:191</t>
  </si>
  <si>
    <t>74:21:0801020:22</t>
  </si>
  <si>
    <t>74:36:0205005:5226</t>
  </si>
  <si>
    <t>74:30:0601009:599</t>
  </si>
  <si>
    <t>74:19:1802007:415</t>
  </si>
  <si>
    <t>74:09:0401003:2768</t>
  </si>
  <si>
    <t>74:13:0708001:856</t>
  </si>
  <si>
    <t>74:36:0703013:100</t>
  </si>
  <si>
    <t>74:19:1802007:408</t>
  </si>
  <si>
    <t>74:30:0601005:1529</t>
  </si>
  <si>
    <t>74:06:1903010:34</t>
  </si>
  <si>
    <t>74:25:0000000:17882</t>
  </si>
  <si>
    <t>74:11:0101023:394</t>
  </si>
  <si>
    <t>74:36:0323021:52</t>
  </si>
  <si>
    <t>74:25:0301504:165</t>
  </si>
  <si>
    <t>74:30:0104019:53</t>
  </si>
  <si>
    <t>74:09:0101002:92</t>
  </si>
  <si>
    <t>74:02:0403001:1113</t>
  </si>
  <si>
    <t>74:32:0404013:57</t>
  </si>
  <si>
    <t>74:36:0714001:23916</t>
  </si>
  <si>
    <t>74:25:0500502:84</t>
  </si>
  <si>
    <t>74:19:0801001:2942</t>
  </si>
  <si>
    <t>74:15:0502001:73</t>
  </si>
  <si>
    <t>74:26:1400002:393</t>
  </si>
  <si>
    <t>74:22:0000000:986</t>
  </si>
  <si>
    <t>74:19:2107004:25</t>
  </si>
  <si>
    <t>74:01:0602043:485</t>
  </si>
  <si>
    <t>74:36:0201012:39</t>
  </si>
  <si>
    <t>74:01:0602043:486</t>
  </si>
  <si>
    <t>74:01:0602043:487</t>
  </si>
  <si>
    <t>74:01:0602043:489</t>
  </si>
  <si>
    <t>74:09:0910001:796</t>
  </si>
  <si>
    <t>74:25:0304606:91</t>
  </si>
  <si>
    <t>74:09:0108001:641</t>
  </si>
  <si>
    <t>74:01:0602045:552</t>
  </si>
  <si>
    <t>74:05:0900001:527</t>
  </si>
  <si>
    <t>74:21:0203002:1054</t>
  </si>
  <si>
    <t>74:35:1600035:18</t>
  </si>
  <si>
    <t>74:30:0601015:243</t>
  </si>
  <si>
    <t>74:25:0304307:52</t>
  </si>
  <si>
    <t>74:36:0416003:329</t>
  </si>
  <si>
    <t>74:25:0303701:42</t>
  </si>
  <si>
    <t>74:06:0906003:418</t>
  </si>
  <si>
    <t>74:01:1403001:62</t>
  </si>
  <si>
    <t>74:01:0602099:657</t>
  </si>
  <si>
    <t>74:19:0803003:706</t>
  </si>
  <si>
    <t>74:09:0106001:104</t>
  </si>
  <si>
    <t>74:26:0300002:132</t>
  </si>
  <si>
    <t>74:36:0205004:3168</t>
  </si>
  <si>
    <t>74:09:1107037:10</t>
  </si>
  <si>
    <t>74:25:0301410:402</t>
  </si>
  <si>
    <t>74:06:1002072:557</t>
  </si>
  <si>
    <t>74:26:1104004:778</t>
  </si>
  <si>
    <t>74:26:1104004:798</t>
  </si>
  <si>
    <t>74:33:0316002:5076</t>
  </si>
  <si>
    <t>74:04:0000000:5069</t>
  </si>
  <si>
    <t>74:01:0104001:626</t>
  </si>
  <si>
    <t>74:21:1313005:557</t>
  </si>
  <si>
    <t>74:05:0900185:15</t>
  </si>
  <si>
    <t>74:05:3700001:405</t>
  </si>
  <si>
    <t>74:33:0316002:4707</t>
  </si>
  <si>
    <t>74:15:0602002:9</t>
  </si>
  <si>
    <t>74:06:1703004:491</t>
  </si>
  <si>
    <t>74:09:0404089:133</t>
  </si>
  <si>
    <t>74:21:0802001:200</t>
  </si>
  <si>
    <t>74:26:1104004:812</t>
  </si>
  <si>
    <t>74:33:0316003:2324</t>
  </si>
  <si>
    <t>74:33:0316003:2068</t>
  </si>
  <si>
    <t>74:36:0000000:1116</t>
  </si>
  <si>
    <t>74:17:1704001:97</t>
  </si>
  <si>
    <t>74:06:0000000:3025</t>
  </si>
  <si>
    <t>74:21:0203002:450</t>
  </si>
  <si>
    <t>74:11:0101012:239</t>
  </si>
  <si>
    <t>74:33:0316002:4732</t>
  </si>
  <si>
    <t>74:05:0900195:22</t>
  </si>
  <si>
    <t>Строительство КЛ 0,4 кВ ТП 112 гр.1, ПКУ ТП 522-ФЗ 0,4 кВ КВЛ 0,4 кВ от ТП 112 гр.1, реконструкция здания трансформаторного пункта ТП-112, ул. Лихачева у дома № 6 (инв.№ 401572) для объекта, расположенного по адресу: Челябинская область, г. Копейск, ул. Лихачева, дом № 7, кадастровый номер участка: 74:30:0102018:174</t>
  </si>
  <si>
    <t>Реконструкция прибора учета, входящего в электросетевой комплекс ОАО «МРСК Урала» - «Челябэнерго», Челябинская обл, Сосновский р-н, с. Кременкуль</t>
  </si>
  <si>
    <t>Реконструкция ПС 110 кВ Есаулка, замена трансформаторов с 2х10 МВА на 2х25 МВА</t>
  </si>
  <si>
    <t>Реконструкция  ТП-2068 входящей в электросетевой комплекс ОАО «МРСК Урала» - «Челябэнерго», Челябинская обл, Сосновский р-н, с. Кременкуль, ул. Радужная</t>
  </si>
  <si>
    <t>Реконструкция КЛ 0,4 кВ ТП 3371 гр.3 (инв. № 306629), ВЛ 0,4 кВ ТП 3371 гр.3 (инв. № 306628) для объекта, расположенного по адресу: г. Челябинск, ул. Изобретателей, дом № 17</t>
  </si>
  <si>
    <t>Реконструкция прибора учета, входящего в электросетевой комплекс ОАО «МРСК Урала» - «Челябэнерго», Челябинская обл, Сосновский р-н, п. Рощино</t>
  </si>
  <si>
    <t>Реконструкция прибора учета, входящего в электросетевой комплекс ОАО «МРСК Урала» - «Челябэнерго», Челябинская обл, Сосновский р-н, п. Северный</t>
  </si>
  <si>
    <t>Реконструкция «Трансформатора 6 кВ 100 кВА ТМГ-100/6/0,4 Т1 КТП №25 г. Златоуст» (инв. № 269838) (2 этап) и установка ПКУ ТП 522-ФЗ 0,38 кВ (1 этап).(по диспетчерским наименованиям «Реконструкция  ТП № 41025 и установка ПКУ ТП 522-ФЗ 0,38 кВ»).</t>
  </si>
  <si>
    <t>Строительство ВЛ 0,4 кВ от опоры ВЛ 0,4 кВ ТП 1081 1С гр.7, ПКУ ТП 522-ФЗ 0,4 кВ ВЛ 0,4 кВ ТП 1081 1С гр.7, реконструкция воздушной линии 0,4 кВ TП1081 (инв№ 52596), для объекта, расположенного по адресу: г. Челябинск, р-н 5, ул. Учебная, 44, участок 5, кв. 45, кадастровый номер участка: 74:36:0404053:34</t>
  </si>
  <si>
    <t>Строительство ПКУ ТП 522-ФЗ 0,4 кВ ВЛ 0,4 кВ ТП 3325 1С гр.2, реконструкция ВКЛ 0,4 кВ ТП 3325 (инв.№ 53663), для объекта, расположенного по адресу: г. Челябинск, пер. Магистральный, дом № 8, кадастровый номер участка: 74:36:0203009:498</t>
  </si>
  <si>
    <t>Реконструкция «ТП № 61578» (инв. № 228117) и установка ПКУ ТП 522-ФЗ 0,22 кВ.¶(по диспетчерским наименованиям «Реконструкция КТП – 578 и установка ПКУ ТП 522-ФЗ 0,22 кВ»).¶</t>
  </si>
  <si>
    <t>Реконструкция «Оборудования ТП №31, 3 м/р-н, школа 9» (инв. № 79153) и установка ПКУ ТП 522-ФЗ 0,4 кВ (по диспетчерским наименованиям «Реконструкция  ТП № 41031 и установка ПКУ ТП 522-ФЗ 0,4 кВ»)</t>
  </si>
  <si>
    <t>Реконструкция «Воздушной линии 0,4 кВ ТП №25 фидер ""ул.Кр.Орлы""» (инв. № 81080) и установка ПКУ ТП 522-ФЗ 0,4 кВ.(по диспетчерским наименованиям «Реконструкция  ВЛ-0,4 кВ ул.Красные Орлы от ТП № 31025 и  установка ПКУ ТП 522-ФЗ 0,4 кВ»).</t>
  </si>
  <si>
    <t>Реконструкция «КЛ 0,4 кВ ф.1, 2, 3, 4, от ТП-19, по ул.Гаврилова, ул.Абросимова» (инв. № 599922) и установка ПКУ ТП 522-ФЗ 0,38 кВ (по диспетчерским наименованиям «Реконструкция  ВЛ-0,4 кВ № 5 от ТП № 21019 и  установка ПКУ ТП 522-ФЗ 0,38 кВ»).</t>
  </si>
  <si>
    <t>Реконструкция «Воздушной линии электропередачи 0,4 кВ» (инв. № 459311) и установка ПКУ ТП 522-ФЗ 0,22 кВ (по диспетчерским наименованиям «Реконструкция  ВЛ-0,4 кВ № 1 от ТП № 14125 и  установка ПКУ ТП 522-ФЗ 0,22 кВ»).</t>
  </si>
  <si>
    <t>Строительство воздушной ЛЭП 0,4 кВ от опоры №5,  реконструкция ТП №589 и установка прибора учета, Челябинская обл, г. Магнитогорск, Орджоникидзевский район, пересечение ул. Дальневосточной и ул. Подольская, кадастровый номер участка: 74:33:0316002:3477</t>
  </si>
  <si>
    <t>Строительство ВЛ-0,4 кВ от опоры №22 ВЛ-0,4кВ ф.1 от ТП№582, установка прибора учета, реконструкция ВЛ-0,4кВ ф.1, Челябинская обл,  Район Агаповский, Поселок Желтинский,</t>
  </si>
  <si>
    <t>Реконструкция «Трансформатора силового 6 кВ 63 кВА ТМГ-63/6/0,4Т1» (инв. № 356483) и установка ПКУ ТП 522-ФЗ 0,4 кВ.(по диспетчерским наименованиям «Реконструкция  ТП № 41226 и установка ПКУ ТП 522-ФЗ 0,4 кВ»).</t>
  </si>
  <si>
    <t>Реконструкция щита распределительного ШР-1/2635 (инв№428384), АИИС КУЭ (ИСУЭ) ТП-2635 (инв.№ 412422), для объекта, расположенного по адресу: г. Челябинск, р-н Калининский, СНТ Любитель 2, проезд 11, участок 238, кадастровый номер участка: 74:36:0602005:238</t>
  </si>
  <si>
    <t>Реконструкция «КТП-6/0,4 кВ №6056 г. Сим» (инв. № 628101) и установка ПКУ ТП 522-ФЗ 0,22 кВ (по диспетчерским наименованиям «Реконструкция  ТП № 16056 и установка ПКУ ТП 522-ФЗ 0,22 кВ»).</t>
  </si>
  <si>
    <t>Реконструкция «Воздушной линии-0,4 кВ ТП №24 фидер д/с №5» (инв. № 80983) и установка ПКУ ТП 522-ФЗ 0,38 кВ (по диспетчерским наименованиям «Реконструкция  ВЛ-0,4 кВ ул.Вокзальная, Детский сад №5 от ТП № 31024 и  установка ПКУ ТП 522-ФЗ 0,38 кВ»).</t>
  </si>
  <si>
    <t>Реконструкция «ЛЭП-0,4 кВ, с.Уйское Провод А-35 11,7км 1,1т» (инв. № 76430) и установка ПКУ ТП 522-ФЗ 0,38 кВ.¶(по диспетчерским наименованиям «Реконструкция ВЛ-0,4 кВ № 2 от ТП № 70209 и установка ПКУ ТП 522-ФЗ 0,38 кВ»).¶</t>
  </si>
  <si>
    <t>Установка прибора коммерческого учета электрической энергии (мощности) трехфазного прямого включения 0,4 кВ на опоре № 50 ВЛ 0,4 кВ № 3 от ТП-52181 и монтаж контура повторного заземления нулевого провода ВЛ 0,4 кВ № 3 от ТП-52181 на опоре № 50: г. Миасс</t>
  </si>
  <si>
    <t>Реконструкция «ВЛ-0,4 кВ от ТП-48 до ул. Сахарова, 20» (инв. № 80233) и установка ПКУ ТП 522-ФЗ 0,22 кВ.(по диспетчерским наименованиям «Реконструкция  ВЛ-0,4 кВ № 3 от ТП № 11048 и  установка ПКУ ТП 522-ФЗ 0,22 кВ»)</t>
  </si>
  <si>
    <t>Реконструкция щита распределительного ШР-1/2635 (инв.№ 428384), КВЛ-0,4кВ ТП2635 2С гр11- СНТ Любитель-2 КЛ-0,4кВ ТП2635 2С гр.11- оп.№1 (ШР-1/2635) (инв.№ 428383) для объектов, расположенных по адресам: г. Челябинск, Калининский р-н, СНТ "Любитель-2", участок №520, кадастровый номер участка: 74:36:0602005:520, участок №431, кадастровый номер участка: 74:36:0602005:860</t>
  </si>
  <si>
    <t>Реконструкция оборудования ТП2303 (инв. № 51718), для объекта расположенного по адресу: г. Челябинск, ул. Братьев Кашириных, дом № 107 Б</t>
  </si>
  <si>
    <t>Реконструкция щита распределительного ШР-1/4206 (инв. № 517849) для объекта, расположенного по адресу: г Челябинск, ул. Автодорожная, 12, гаражно-строительный кооператив "Северный", гаражный бокс №21-6, кадастровый номер участка: 74:36:0706001:1057</t>
  </si>
  <si>
    <t>Реконструкция щита распределительного ШР-1/4206 (инв. № 517849) для объекта, расположенного по адресу: г Челябинск, ул. Автодорожная, 12, гаражно-строительный кооператив "Северный", гаражный бокс 21-5, кадастровый номер участка: 74:36:0706001:1034</t>
  </si>
  <si>
    <t>Строительство ВЛ-0,4 кВ от РУ-0,4кВ ТП №89Р, реконструкция ТП №89Р, Челябинская обл, Карталинский р-н, г. Карталы, ул. Цветаевой, дом № 2Б, кадастровый номер участка: 74:08:4702036:16.</t>
  </si>
  <si>
    <t>Реконструкция «Аппаратуры электрической ЗТП №1104 г. Чебаркуль» (инв. № 627905) и установка ПКУ ТП 522-ФЗ 0,38 кВ (по диспетчерским наименованиям «Реконструкция  ТП № 60104 и установка ПКУ ТП 522-ФЗ 0,38 кВ»).</t>
  </si>
  <si>
    <t>Реконструкция «Оборудования ТП №331, ул. Строителей, 10А» (инв. № 73146) и установка ПКУ ТП 522-ФЗ 0,38 кВ (по диспетчерским наименованиям «Реконструкция  ТП № 41331 и установка ПКУ ТП 522-ФЗ 0,38 кВ»).</t>
  </si>
  <si>
    <t>Строительство ВЛ-0,4 кВ от опоры № 19/4 ВЛ-0,4 кВ № 1 от ТП № 61426 до концевой опоры на границе земельного участка Заявителя и установка ПКУ ТП 522-ФЗ 0,4 кВ.</t>
  </si>
  <si>
    <t>Строительство ПКУ ТП 522-ФЗ 0,4 кВ ВЛ 0,4 кВ ТП 6623 гр.1 для объекта, расположенного по адресу: г. Копейск, ул. Ильфа, дом № 1-2, кадастровый номер участка: 74:30:0501004:2107.</t>
  </si>
  <si>
    <t>Реконструкция «ВЛ-0,4кВ ул. Таганайская №176 от ТП№57» (инв. № 377678) и установка ПКУ ТП 522-ФЗ 0,38» (по диспетчерским наименованиям «Реконструкция  ВЛ-0,4 кВ № 1 от ТП № 41057 и  установка ПКУ ТП 522-ФЗ 0,38 кВ»)</t>
  </si>
  <si>
    <t>Реконструкция «ЛЭП-0,4кВ, пос.Тимирязевский Провод А-35 79,7км 7» (инв. № 77386) и установка ПКУ ТП 522-ФЗ 0,38 кВ.¶(по диспетчерским наименованиям «Реконструкция ВЛ-0,4 кВ № 2 от ТП № 61243 и установка ПКУ ТП 522-ФЗ 0,38 кВ»).</t>
  </si>
  <si>
    <t>Реконструкция щита распределительного ШР-1/РП-7 (инв.№ 512880) для объекта, расположенного по адресу:  г. Челябинск, р-н Советский, во дворе дома № 12 по ул. Тимирязева, кадастровый номер участка: 74:36:0407006:950</t>
  </si>
  <si>
    <t>Строительство шкафа распределительного ШР-2/2588 для объекта, расположенного по адресу: г. Челябинск, тер. СНТ Полет-1, аллея 7, участок 127, кадастровый номер участка: 74:36:0602007:1222</t>
  </si>
  <si>
    <t>Реконструкция АИИС КУЭ (ИСУЭ) ТП-2445 (инв.№ 409424) для объекта, расположенного по адресу:  г. Челябинск, пр-кт. Ленина, дом № 68Б, помещение 13, кадастровый номер: 74:36:0516002:1184</t>
  </si>
  <si>
    <t>Реконструкция измерительного комплекса учета электроэнергии на опоре №12 ВЛ-0,4кВ Ильина 23 от ТП-2002 в г.Троицк</t>
  </si>
  <si>
    <t>Реконструкция «КТП Мраморный» (инв. № 439955) и установка ПКУ ТП 522-ФЗ 0,38 кВ (по диспетчерским наименованиям «Реконструкция  ТП № 33132 и установка ПКУ ТП 522-ФЗ 0,38 кВ»).</t>
  </si>
  <si>
    <t>Реконструкция КТП-2400 (инв. №678763), для объекта, расположенного по адресу: г. Челябинск, Центральный район, СНТ "Мичуринец", ул. 1-а, участок 12-в, кадастровый номер участка: 74:36:0501011:22</t>
  </si>
  <si>
    <t>Реконструкция «КТП-6/0,4 кВ 60-лет Октября г.Миасс» (инв. № 628140) (по диспетчерским наименованиям «Реконструкция ТП № 52606»).</t>
  </si>
  <si>
    <t>Реконструкция «КТП №52 г.Сатка» (инв. № 414692) и установка ПКУ ТП 522-ФЗ 0,38 кВ (по диспетчерским наименованиям «Реконструкция  ТП № 21008 и установка ПКУ ТП 522-ФЗ 0,38 кВ»).</t>
  </si>
  <si>
    <t>Строительство ПКУ ТП 522-ФЗ 0,4 кВ ВЛ 0,4 кВ ТП 83 гр.5, реконструкция ВЛ-0,4кВ ул. Промкооперативная ТП-83 1C гр.5 (инв. № 622443) для объекта, расположенного по адресу: г.Копейск, ул. Китайская, дом № 22, кадастровый номер участка: 74:30:0103012:245</t>
  </si>
  <si>
    <t>Реконструкция «ЛЭП-0,4 кВ, пос.Малый Бердяуш» (инв. № 75466) и установка ПКУ ТП 522-ФЗ 0,38»(по диспетчерским наименованиям «Реконструкция  ВЛ-0,4 кВ Поселок от ТП № 33079 и  установка ПКУ ТП 522-ФЗ 0,38 кВ»).</t>
  </si>
  <si>
    <t>Реконструкция аппаратуры электрической ЗТП-124  (инв.№ 624124) для объекта, расположенного по адресу:  г. Копейск, пр-кт. Славы, дом № 1, помещение 3, кадастровый номер участка: 74:30:0104001:510</t>
  </si>
  <si>
    <t>Реконструкция ВЛ-0,4кВ ф.1 ТП-64М, Челябинская область, р-н. Верхнеуральский, рп. Межозерный, ул. Набережная, д. 53а, кадастровый номер участка: 74:06:0103005:35.</t>
  </si>
  <si>
    <t>Реконструкция «ВЛ-0,4 кВ №4 от ТП №143» (инв. № 625258) и установка ПКУ ТП 522-ФЗ 0,38 кВ.¶(по диспетчерским наименованиям «Реконструкция отп.-3 ВЛ-0,4 кВ № 4 от ТП № 51143 и установка ПКУ ТП 522-ФЗ 0,38 кВ»).¶</t>
  </si>
  <si>
    <t>Реконструкция щита распределительного ШР-2/4206 (инв. № 690304) для объекта, расположенного по адресу: г Челябинск, гаражно-строительный кооператив "Северный". гараж 19/4, кадастровый номер участка: 74:36:0706001:2127</t>
  </si>
  <si>
    <t>Реконструкция «ВЛ-0,4 кВ №4 от ТП №322» (инв. №523798) (по диспетчерским наименованиям «Реконструкция ВЛ-0,4 кВ № 1 от ТП № 61688»)</t>
  </si>
  <si>
    <t>Реконструкция «ВЛ-0,4 кВ от ТП №50» (инв. № 626602) (по диспетчерским наименованиям «Реконструкция ВЛ-0,4 кВ № 3 от ТП № 51050»).</t>
  </si>
  <si>
    <t>Реконструкция «ВЛ-0,4кВ ул. Рабочая №65-89; 68-92; 91-103; 94-11» (инв. № 377581) и установка ПКУ ТП 522-ФЗ 0,38» (по диспетчерским наименованиям «Реконструкция  ВЛ-0,4 кВ № 4 от ТП № 41201 и  установка ПКУ ТП 522-ФЗ 0,38 кВ»).</t>
  </si>
  <si>
    <t>Реконструкция автоматического выключателя, входящего в электросетевой комплекс ПАО «Россети Урал» - «Челябэнерго», Челябинская обл, р-н Сосновский, западная часть пос.Северный</t>
  </si>
  <si>
    <t>Реконструкция «Оборудования ТП №205,ул. Бер.Ветлужская, 82» (инв. № 79119) (по диспетчерским наименованиям «Реконструкция  ТП № 41205»).</t>
  </si>
  <si>
    <t>Строительство ВЛ-0,4 кВ от опора №1 ВЛ-0,4кВ ф.1 от ТП№6, реконструкция ВЛ-0,4 кВ ф.1 и установка прибора учета, Челябинская обл, Кизильский район, п Новопокровский, примерно в 32 м на северо-запад от здания №50 по ул Ленина</t>
  </si>
  <si>
    <t>Строительство ВЛ-0,4 кВ от ТП №6Р, реконструкция ТП №6Р, реконструкция ВЛ-10кВ ф.42-60 и установка прибора учета, Челябинская обл, Агаповский р-н, с. Агаповка, ул. Степная, дом № 22</t>
  </si>
  <si>
    <t>Реконструкция ВЛ 0,4 кВ ф.Ленина и установка прибора учета, Челябинская обл, Верхнеуральский р-н, г. Верхнеуральск, ул. Ленина, дом № 61</t>
  </si>
  <si>
    <t>Реконструкция «ВЛ -0,4 кВ от ул. Луговой, 30 до ул. Набережной,2» (инв. № 80096) и установка ПКУ ТП 522-ФЗ 0,38. (по диспетчерским наименованиям «Реконструкция  ВЛ-0,4 кВ № 1 от ТП № 12015 и установка ПКУ ТП 522-ФЗ 0,38»).</t>
  </si>
  <si>
    <t>Реконструкция «ЛЭП-0,4 кВ  с.Петромихайловка» (инв. № 77979) и установка ПКУ ТП 522-ФЗ 0,38. (по диспетчерским наименованиям «Реконструкция  ВЛ-0,4 кВ № 1 ул.Зеленая  от ТП № 24059 и установка ПКУ ТП 522-ФЗ 0,38»).</t>
  </si>
  <si>
    <t>Реконструкция «ВЛ-0,4 кВ от ТП № 160» (инв. № 626539) и установка ПКУ ТП 522-ФЗ 0,4 кВ (по диспетчерским наименованиям «Реконструкция ВЛ-0,4 кВ № 4 от ТП № 51160 и установка ПКУ ТП 522-ФЗ 0,4 кВ»)</t>
  </si>
  <si>
    <t>Реконструкция «ВЛ-0,4 кВ №1 от ТП-4010» (инв. № 626163) и установка ПКУ ТП 522-ФЗ 0,38. (по диспетчерским наименованиям «Реконструкция  ВЛ-0,4 кВ № 1  от ТП № 14910 и установка ПКУ ТП 522-ФЗ 0,38»).</t>
  </si>
  <si>
    <t>Реконструкция «КЛ-0,4 кВ от ТП-5021» (инв. № 625993) и установка ПКУ ТП 522-ФЗ 0,38 (по диспетчерским наименованиям «Реконструкция  ВЛ-0,4 кВ № 1 от ТП № 15021 и установка ПКУ ТП 522-ФЗ 0,38»).</t>
  </si>
  <si>
    <t>Реконструкция «ВЛ-0,4 кВ от ТП №304» (инв. № 626528) (по диспетчерским наименованиям «Реконструкция ВЛ-0,4 кВ № 4 от ТП № 51304 и установка ПКУ ТП 522-ФЗ 0,4 кВ»)</t>
  </si>
  <si>
    <t>Реконструкция «РУ-0,4 кВ (Щит ЩО 70 - 3 шт) ТП-107 г. Сатка» (инв. № 91222) и установка ПКУ ТП 522-ФЗ 0,38 кВ (по диспетчерским наименованиям «Реконструкция  ТП № 21107 и установка ПКУ ТП 522-ФЗ 0,38 кВ»).</t>
  </si>
  <si>
    <t>Реконструкция распредустройства 6/0,4 кВ ТП-112 (инв.№ 708642) для объекта, расположенного по адресу: г. Челябинск, ул. Богдана Хмельницкого, дом № 15, помещение 2, кадастровый номер: 74:36:0119001:1280</t>
  </si>
  <si>
    <t>Реконструкция щита распределительного ШР-2/2164 (инв. № 598526) ¶для объекта, расположенного по адресу: г. Челябинск, п. Мелькомбинат 2, участок 1, у дома 39, бокс 30, кадастровый номер участка: 74:36:0000000:18191¶</t>
  </si>
  <si>
    <t>Реконструкция «ВЛ-0,4кВ №2 от ТП №42» (инв. № 412469) и установка ПКУ ТП 522-ФЗ 0,4 кВ (по диспетчерским наименованиям «Реконструкция ВЛ-0,4 кВ № 2 от ТП № 61042 и установка ПКУ ТП 522-ФЗ 0,4 кВ»)</t>
  </si>
  <si>
    <t>Реконструкция «ВЛ-0,4кВ ул. Демидовские, Бр. Кадомцевых, Уреньги» (инв. № 377773) и установка ПКУ ТП 522-ФЗ 0,38. (по диспетчерским наименованиям «Реконструкция  ВЛ-0,4 кВ № 16 от ТП № 41051 и установка ПКУ ТП 522-ФЗ 0,38»)</t>
  </si>
  <si>
    <t>Реконструкция «ЛЭП-0,4кВ, с.Смородинка Провод А-35 23,9км 2,2т Изоляторы ТФ-20-1 Количество и тип опор 190ж/б» (инв. № 77351) и установка ПКУ ТП 522-ФЗ 0,4 кВ (по диспетчерским наименованиям «Реконструкция ВЛ-0,4 кВ № 3 от ТП № 52030 и установка ПКУ ТП 522-ФЗ 0,4 кВ»)</t>
  </si>
  <si>
    <t>Реконструкция «ЛЭП-0,4кВ  с.Шабунино Провод А-35 18,1км 1,7т Изол   яторы ТФ-20-1 Количество и тип опор 130дер.  прист» (инв. № 77348) и установка ПКУ ТП 522-ФЗ 0,4 кВ (по диспетчерским наименованиям «Реконструкция ВЛ-0,4 кВ № 1 от ТП № 61136 и установка ПКУ ТП 522-ФЗ 0,4 кВ»)</t>
  </si>
  <si>
    <t>Строительство ПКУ ТП 522-ФЗ 0,4 кВ ТП 3546 1С гр.9 для объекта, расположенного по адресу: г. Челябинск, ул. Механическая, дом № 47, кадастровый номер: 74:36:0609014:262</t>
  </si>
  <si>
    <t>Реконструкция щита распределительного ШР-2/4206 (инв. № 690304) для объекта, расположенного по адресу: г. Челябинск, территория ГСК Северный, стр. №13/06, кадастровый номер участка: 74:36:0715003:406</t>
  </si>
  <si>
    <t>Реконструкция «ВЛ-0,4кВ ул. Демидовские, Бр. Кадомцевых, Уреньги    ВЛ-0,4кВ ул. Демидовские, Бр. Кадомцевых, Уреньги» (инв. № 377773) и установка ПКУ  ТП 522-ФЗ 0,4 кВ (по диспетчерским наименованиям «Реконструкция ВЛ-0,4 кВ № 16 от ТП № 41051 и установка ПКУ ТП 522-ФЗ 0,4 кВ»)</t>
  </si>
  <si>
    <t>Реконструкция щита распределительного ШР-2/4206 (инв. № 690304) для объекта, расположенного по адресу: г Челябинск, проезд Большой Западный, д 13, гаражно-строительный кооператив "Северный", бокс 21-4, кадастровый номер участка: 74:36:0706001:1033</t>
  </si>
  <si>
    <t>Реконструкция «ВЛ-0,4 кВ №4 от ТП №121» (инв. № 495695) и установка ПКУ ТП 522-ФЗ 0,38.(по диспетчерским наименованиям «Реконструкция  ВЛ-0,4 кВ № 4 от ТП № 41121 и установка ПКУ ТП 522-ФЗ 0,38»).</t>
  </si>
  <si>
    <t>Строительство ПКУ ТП 522-ФЗ 0,22 кВ ВЛ 0,4 кВ ТП 2446С 2С гр.1, реконструкция ВКЛ-0,4кВ ТП-2446С 2С гр.1-пер.1-й Кордонный (инв.№ 51525) для объекта, расположенного по адресу: г. Челябинск, ул. Коммуны, кадастровый номер участка: 74:36:0516002:1118</t>
  </si>
  <si>
    <t>Реконструкция «Отпайки ВЛ-0,22 кВ от ТП №13» (инв. № 225773) и установка ПКУ ТП 522-ФЗ 0,38 (по диспетчерским наименованиям «Реконструкция  ВЛ-0,4 кВ № 3  от ТП № 21013 и установка ПКУ ТП 522-ФЗ 0,38»)</t>
  </si>
  <si>
    <t>Реконструкция щита распределительного ШР-1/2635 (инв.№ 428384) ¶для объекта, расположенного по адресу: г. Челябинск, СНТ Любитель 2, уч. 565, кадастровый номер участка: 74:36:0602005:2436¶</t>
  </si>
  <si>
    <t>Реконструкция КЛ-0,4кВ СНТ Садовод-Любитель №1 ТП-2178 1С гр1-ШР-1/2178 (инв.№ 408723), для объекта, расположенного по адресу: г. Челябинск, СНТ Садовод-Любитель 1, участок 44а/168, кадастровый номер участка: 74:36:0603003:3201</t>
  </si>
  <si>
    <t>Строительство ПКУ ТП 522-ФЗ 0,4 кВ ТП 3566 1С гр.3 для объекта, расположенного по адресу: г. Челябинск, ул. Сормовская, дом № 32, кадастровый номер участка: 74:36:0609013:238</t>
  </si>
  <si>
    <t>Реконструкция «КТП-6/0,4 кВ №7103 г. Миньяр» (инв. № 628004) и установка ПКУ ТП 522-ФЗ 0,4 кВ (по диспетчерским наименованиям «Реконструкция ВЛ-0,4 кВ № 1 от ТП № 17103 и установка ПКУ ТП 522-ФЗ 0,4 кВ»)</t>
  </si>
  <si>
    <t>Реконструкция «Оборудования РУ-0.4 кВ в ТП №518, ул. Н.Логовая, 1» (инв. № 38794) и и установка ПКУ ТП 522-ФЗ 0,38 кВ (по диспетчерским наименованиям «Реконструкция  ТП № 41518 и установка ПКУ ТП 522-ФЗ 0,38 кВ»).</t>
  </si>
  <si>
    <t>Строительство ВЛ-0,4 кВ от опоры №82 ВЛ-0,4 кВ ф.2 от ТП№428, реконструкция ВЛ-0,4кВ ф.2 и установка прибора учета, Челябинская обл, Верхнеуральский р-н, г. Верхнеуральск, ул. Мира, дом № 52 Б</t>
  </si>
  <si>
    <t>Строительство ВЛ-0,4 кВ от опора №18/3 ВЛ-0,4кВ ф.1 от ТП№518, реконструкция ВЛ 0,4 кВ ф.4 и установка прибора учета, Челябинская обл, Агаповский р-н, п. Желтинский, ул. Пролетарская, дом № 59</t>
  </si>
  <si>
    <t>Строительство ВЛ-0,4 кВ от ТП №16, реконструкция ТП№16 и установка прибора учета, Челябинская обл, Кизильский р-н, с. Кизильское, ул. Ленинская, дом № 96</t>
  </si>
  <si>
    <t>Реконструкция Щита распределительного ШР-1/2279 (инв. № 413172) для объекта, расположенного по адресу: г. Челябинск, ул. Постышева, ПГСК "Творческий", гараж 291, кадастровый номер участка: 74:36:0510005:861</t>
  </si>
  <si>
    <t>Реконструкция «Здание ТП-5 Северного района ТП-5 г.Бакал» (инв. № 90974) и установка ПКУ ТП 522-ФЗ 0,4 кВ (по диспетчерским наименованиям «Реконструкция ТП № 22005» и установка ПКУ ТП 522-ФЗ 0,4 кВ»)</t>
  </si>
  <si>
    <t>Реконструкция «Реконструкция «РП и ТП» (инв. № 186737) и установка ПКУ ТП 522-ФЗ 0,22 кВ (по диспетчерским наименованиям «Реконструкция ТП АЗС Молодость П» и установка ПКУ ТП 522-ФЗ 0,22 кВ»)</t>
  </si>
  <si>
    <t>Реконструкция «Воздушная линия 0,4 кВ ТП №39 фидер ул.Матросов  , протяженность 1,425 км., литер 24Л» (инв. № 81075) и установка ПКУ ТП 522-ФЗ 0,4 кВ (по диспетчерским наименованиям «Реконструкция ВЛ-0,4 кВ ул. Матросова от ТП № 31039 и установка ПКУ ТП 522-ФЗ 0,4 кВ»)</t>
  </si>
  <si>
    <t>Установка прибора учета, реконструкция ВЛ-0,4 кВ ф.4, Челябинская обл, р-н Агаповский, с Агаповка, мкр Садовый уч 20, кадастровый номер участка: 74:01:0602049:237.</t>
  </si>
  <si>
    <t>Реконструкция «ВЛ-0,4кВ ул. Демидовские, Бр. Кадомцевых, Уреньги    ВЛ-0,4кВ ул. Демидовские, Бр. Кадомцевых, Уреньги» (инв. № 377773) и установка ПКУ ТП 522-ФЗ 0,4 кВ (по диспетчерским наименованиям «Реконструкция ВЛ-0,4 кВ № 16 от ТП № 41051 и установка ПКУ ТП 522-ФЗ 0,4 кВ»)</t>
  </si>
  <si>
    <t>Реконструкция «ВЛИ-0,4 кВ   от КТП -310» (инв. № 231501) и установка ПКУ ТП 522-ФЗ 0,4 кВ (по диспетчерским наименованиям «Реконструкция ВЛ-0,4 кВ ул. Свердлова конец от ТП № 35310 и установка ПКУ ТП 522-ФЗ 0,4 кВ»)</t>
  </si>
  <si>
    <t>Реконструкция «КТП-10/0,4 кВ    №426 с. Уйское» (инв. № 628369) и установка ПКУ ТП 522-ФЗ 0,4 кВ (по диспетчерским наименованиям «Реконструкция ТП № 70426» и установка ПКУ ТП 522-ФЗ 0,4 кВ»)</t>
  </si>
  <si>
    <t>Реконструкция КЛ-0,4кВ СНТ Садовод-Любитель №1 ТП-2178 1С гр1-ШР-1/2178 (инв.№ 408723), для объекта, расположенного по адресу: г. Челябинск, "Садовод-Любитель № 1, ул. 10, участок № 880, кадастровый номер участка: 74:36:0603003:1510</t>
  </si>
  <si>
    <t>Реконструкция «СТП-6/0,4кВ №22053 Саткинский район  » (инв. № 734831) и установка ПКУ ТП 522-ФЗ 0,4 кВ (по диспетчерским наименованиям «Реконструкция ТП № 22053» и установка ПКУ ТП 522-ФЗ 0,4 кВ»)</t>
  </si>
  <si>
    <t>Реконструкция «ВЛ-0,4кВ №13 от ТП №55» (инв. № 412441). ¶(по диспетчерским наименованиям «Реконструкция ВЛ-0,4 кВ № 13 от ТП № 41055»).</t>
  </si>
  <si>
    <t>Реконструкция оборудования ТП-5198 (инв.№ 57989) для объекта, расположенного по адресу: г. Челябинск, Ленинский р-н, по пер. Кольцевому в поселке Сухомесово, кадастровый номер участка: 74:36:0312004:492</t>
  </si>
  <si>
    <t>Установка прибора учета, реконструкция ВЛ 0,4 кВ ф.1, Челябинская обл, Карталинский р-н, г. Карталы, пер. Цесовский, дом № 36Б, кадастровый номер участка: 74:08:4701024:2142.</t>
  </si>
  <si>
    <t>Реконструкция щита распределительного ШР-1/2202 (инв.№ 743708) для объекта, расположенного по адресу: г. Челябинск, р-н Калининский, СНТ "Садовод-Любитель №1", ул. 4, участок 311, кадастровый номер участка: 74:36:0603003:1416</t>
  </si>
  <si>
    <t>Реконструкция «Здание ТП-108 Западный ТП-108 г.Сатка» (инв. № 90963) и установка ПКУ ТП 522-ФЗ 0,4 кВ (по диспетчерским наименованиям «Реконструкция ТП № 21108» и установка ПКУ ТП 522-ФЗ 0,4 кВ»)</t>
  </si>
  <si>
    <t>Строительство ВЛ-0,4 кВ. Челябинская область, Сосновский район, вблизи п.Западный</t>
  </si>
  <si>
    <t>Строительство ВЛ-0,4 кВ. Челябинская область, Сосновский район, вблизи д.Малиновка</t>
  </si>
  <si>
    <t>Строительство ВЛ-0,4 кВ. Челябинская область, Сосновский район, с.Вознесенка</t>
  </si>
  <si>
    <t>Строительство КЛ-6 кВ от КВЛ- 6 кВ НФС-1 (с врезкой кабеля в КЛ-6 кВ НФС-1 до и после проектируемой КТП 6/0,4 кВ на участке от ПС 110/6 кВ Таганай тяга до ТП № 41260),  строительство проходной однотрансформаторной КТП 6/0,4 кВ киоскового типа, строительство ВЛ-0,4 кВ от РУ 0,4 кВ проектируемой КТП 6/0,4 кВ до границ земельного участка каждого Заявителя и установка ПКУ ТП 522-ФЗ 0,38 кВ</t>
  </si>
  <si>
    <t>Строительство ВЛИ-0,4кВ, Челябинская обл, Сосновский р-н, с. Большие Харлуши</t>
  </si>
  <si>
    <t>Строительство ВЛИ-0,4кВ, Челябинская обл, Сосновский р-н, с. Большие Харлуши, вблизи электроподстанции с. Б.Харлуши</t>
  </si>
  <si>
    <t>Строительство КЛ 0,4 кВ от ТП 3514 2С гр.17,  пункта учета электроэнергии ТП 3514, реконструкция оборудования ТП 3514 (инв.№ 53831) для объекта, расположенного по адресу: г. Челябинск, ул. Ферросплавная, дом № 126-а, кадастровый номер участка: 74:36:0608004:834</t>
  </si>
  <si>
    <t>Строительство ВЛИ-0,4кВ, Челябинская обл, Сосновский р-н, вблизи с. Большие Харлуши</t>
  </si>
  <si>
    <t>Строительство ВЛЗ-10кВ от ВЛ-10кВ №20 ПС «Харлуши», ТП-10/0,4кВ, ВЛИ-0,4кВ, Челябинская обл, Сосновский р-н, вблизи электроподстанции с.Б.Харлуши</t>
  </si>
  <si>
    <t>Строительство ВЛЗ-10кВ от ВЛ-10кВ №5 ПС «Аргаяш», ТП-10/0,4кВ, ВЛИ-0,4кВ, Челябинская обл, Аргаяшский р-н, с. Аргаяш</t>
  </si>
  <si>
    <t>Строительство ВЛЗ-6кВ от ВЛ-6кВ №12 ПС «Баландино», ТП-6/0,4кВ, ВЛИ-0,4кВ, ответвления от опоры ВЛ-0,4кВ, ШУРЭ, Челябинская обл., Сосновский район, вблизи п.Нагорный</t>
  </si>
  <si>
    <t>Строительство КЛ 0,4 кВ от проектируемой ТП 6/0,4 кВ до объектов, расположенных по адресу: г. Челябинск, ул. Кожзаводская, дом № 96, кадастровый номер участка: 74:36:0607002:19; пункта учета электроэнергии в проектируемой ТП 6/0,4 кВ Курчатовского РЭС</t>
  </si>
  <si>
    <t>Строительство ВЛИ-0,4кВ, ответвление от опоры ВЛ-0,4кВ, ШУРЭ, Челябинская обл, Сосновский р-н, д. Касарги, ул. 1 Мая</t>
  </si>
  <si>
    <t>Реконструкция оборудования ТП 5668 (инв. № 54807), строительство ТП 10/0,4 кВ, строительство КЛ 10 кВ ТП 5668 1С проект. ТП 10/0,4 кВ, пункта учета электроэнергии в проект. ТП Ленинского РЭС для объектов, расположенных по адресу: г. Челябинск, ш. Копейское, дом № 48, кадастровый номер участка: 74:36:0318001:2431, ш. Копейское, дом № 44, кадастровый номер участка: 74:36:0318001:1305; ¶Строительство КЛ 0,4 кВ от проект. ТП 10/0,4 кВ до ВРУ-0,4 кВ объекта, расположенного по адресу: г. Челябинск, ш. Копейское, дом № 44, кадастровый номер участка: 74:36:0318001:1305¶</t>
  </si>
  <si>
    <t>Строительство строительства ВЛ-0,4 кВ, ответвления от опоры ВЛ-0,4 кВ, ШУРЭ, Челябинская обл, Сосновский р-н</t>
  </si>
  <si>
    <t>Строительство ВЛИ-0,4кВ, ответвления от опоры ВЛ-0,4кВ, ШУРЭ, Челябинская обл, Сосновский р-н, с. Вознесенка, ул. Большая</t>
  </si>
  <si>
    <t>Строительство ВЛИ-0,4кВ, ответвления от опоры ВЛ-0,4кВ, ШУРЭ, Челябинская обл, Сосновский р-н</t>
  </si>
  <si>
    <t>Строительство ВЛИ-0,4кВ, Челябинская обл, Еткульский р-н, вблизи с. Белоносово</t>
  </si>
  <si>
    <t>Строительство ВЛИ-0,4кВ, ответвления от опоры ВЛ-0,4кВ, ШУРЭ, Челябинская обл, Сосновский р-н, вблизи д.Ключи и, кадастровый номер участка: 74:19:0801001:1773</t>
  </si>
  <si>
    <t>Строительство ответвление от опоры ВЛ-0,4кВ, ШУРЭ, Челябинская обл, Сосновский р-н, вблизи с. Б. Харлуши</t>
  </si>
  <si>
    <t>Строительство ВЛИ-0,4кВ, ответвления от опоры ВЛ-0,4кВ, ШУРЭ, Челябинская обл, Сосновский р-н, д. Шимаковка, строительный участок  №1495</t>
  </si>
  <si>
    <t>Строительство ВЛИ-0,4кВ, ответвления от опоры ВЛ-0,4кВ, ШУРЭ, Челябинская обл, Сосновский р-н, вблии д.Кайгородово, кадастровый номер участка: 74:19:1106002:2769</t>
  </si>
  <si>
    <t>Строительство ВЛЗ-10кВ от ВЛ-10кВ №20 ПС «Харлуши», ТП-10/0,4кВ, Челябинская обл, Сосновский р-н, вблизи  электроподстанции с. Б. Харлуши</t>
  </si>
  <si>
    <t>Строительство ответвления от опоры ВЛ-0,4кВ, ШУРЭ, Челябинская обл, Сосновский р-н, с. Долгодеревенское, северный микрорайон</t>
  </si>
  <si>
    <t>Строительство ВЛ-10кВ от ВЛ-10кВ ЦРП Города ПС «Карабаш», ТП-10/0,4кВ, Челябинская обл, г.Карабаш, участок Сак-Элга, №5</t>
  </si>
  <si>
    <t>Строительство ВЛ-0,4 кВ, ответвления от опоры  ВЛ 0,4 кВ, ШУРЭ, Челябинская обл, Сосновский р-н, вблизи п. Солнечный</t>
  </si>
  <si>
    <t>Строительство ТП (КТПН), КВЛ 6 кВ от ВЛ 6 кВ ф.№29 РП 6/6/0,4 кВ Красная Горнячка-1, КВЛ 0,4 кВ от проект.ТП (КТПН) для объекта, расположенного по адресу: г. Копейск, ул. Дмитрия Донского, дом № 29</t>
  </si>
  <si>
    <t>Строительство ВЛ-0,4 кВ, ответвления от опоры  ВЛ-0,4 кВ, прибора учета, Челябинская обл, Сосновский р-н, д. Малышево, уч.1</t>
  </si>
  <si>
    <t>Строительство ТП 6/0,4 кВ, КВЛ 6 кВ от места врезки в КЛ 6 кВ РП 43 1С – проект. КТП (установленной на границе участка по адресу ул. Цинковая, дом №8, кадастровый номер участка: 74:36:0707003:469) до проект. ТП 6/0,4 кВ, КЛ 0,4 кВ проект. ТП 6/0,4 кВ для объекта, расположенного по адресу: г. Челябинск, ул. Ветка Цинкового Завода, дом №4, корпус 1</t>
  </si>
  <si>
    <t>Реконструкция АИИС КУЭ (ИСУЭ) (инв. №415496) для объекта, расположенного по адресу: Челябинская обл, г. Челябинск, ул. 3-го Интернационала, дом № 59, корпус а, производственный гаражно-строительный кооператив № 6, гараж (гаражный бокс) № 1176-Б.»</t>
  </si>
  <si>
    <t>Строительство ВЛ-0,4 кВ, два ответвления от опоры  ВЛ-0,4 кВ, два прибора учета, Челябинская обл, Сосновский р-н, п. Полевой, ул. Приозерная, участок № 5, № 6</t>
  </si>
  <si>
    <t>Строительство ответвления от опоры  ВЛ 0,4 кВ, прибора учета. Челябинская обл, Сосновский р-н, с. Большое Баландино, 67 метров на север от дома 35, по улице Советской для индивидуального жилищного строительства</t>
  </si>
  <si>
    <t>Строительство ВЛ-0,4 кВ, ответвления от опоры  ВЛ- 0,4 кВ, прибора учета, Челябинская обл., Сосновский р-н, вблизи п. Солнечный, кадастровый номер участка: 74:19:0403001:252</t>
  </si>
  <si>
    <t>Строительство ответвления от опоры  ВЛ 0,4 кВ, прибора учета. Челябинская обл, Сосновский р-н, д. Ключи, Западный планировочный район</t>
  </si>
  <si>
    <t>Строительство ТП (КТПН) 6/0,4 кВ, КЛ 6 кВ от проект. ТП 6/0,4 кВ до места врезки в КЛ 6 кВ 1С ТП 4147 – ТП 6/0,4 кВ ООО «Профит Центр Плюс», КЛ 0,4 кВ проект. ТП 6/0,4 кВ для объекта, расположенного по адресу: г. Челябинск, ул. Российская, дом № 1, кадастровый номер участка: 74:36:0608002:212</t>
  </si>
  <si>
    <t>Строительство ответвления от опоры ВЛ-0,4 кВ, прибора учета, Челябинская обл, Сосновский р-н, вблизи села Долгодеревенское, участок №10</t>
  </si>
  <si>
    <t>Строительство ВЛ-0,4 кВ, ответвления от опоры ВЛ-0,4 кВ, прибора учета, Челябинская обл, Сосновский р-н, Кадастровый номер: 74:19:0801001:1700</t>
  </si>
  <si>
    <t>Строительство КЛ 0,4 кВ ТП 4168 2С гр.7, для объекта расположенного по адресу:  г. Челябинск, ул. Островского, дом № 31, помещение 1</t>
  </si>
  <si>
    <t>Строительство КЛ 0,4 кВ   РП 4 гр.7, строительство КЛ 0,4 кВ ТП 116 гр.2, АИИС КУЭ (ИСУЭ) РП 4, ТП 116, реконструкция оборудования энергетического ТП-116 (инв. №401448)  для объекта, расположенного по адресу:  г. Копейск, ул. Калинина, дом № 5А, кадастровый номер участка:74:30:0104016:566</t>
  </si>
  <si>
    <t>Строительство ВЛ-10 кВ от ВЛ-10 кВ №14 ¶ПС «Лазурная», ТП-10/0,4 кВ, ВЛ-0,4 кВ, Челябинская обл, Красноармейский р-н, вблизи д. Пашнино-2</t>
  </si>
  <si>
    <t>Строительство ВЛ-10 кВ от ВЛ-10 кВ №4 ПС Дербишево, ТП-10/0,4 кВ, пяти ВЛ-0,4 кВ,  трех ответвлений от опор ВЛ-0,4 кВ, четырех приборов учета, Челябинская обл, Аргаяшский район, СНТ Электровозник</t>
  </si>
  <si>
    <t>Строительство ВЛ-0,4 кВ от РУ-0,4 кВ ТП № 48 (УКВЗ)  до концевой опоры на границе земельного участка потребителя и установка ПКУ ТП 522-ФЗ 0,4 кВ (сети ООО "АЭС Инвест")</t>
  </si>
  <si>
    <t>Строительство ВЛ-0,4 кВ, ответвления от опоры  ВЛ- 0,4 кВ, прибора учета, Челябинская обл., Сосновский р-н, д. Шимаковка, строительный участок № 1300</t>
  </si>
  <si>
    <t>Строительство ВЛ-0,4 кВ, ответвления от опоры  ВЛ- 0,4 кВ, прибора учета, Челябинская обл, Сосновский р-н, вблизи д. Ключи, кадастровый номер участка: 74:19:0801001:1782</t>
  </si>
  <si>
    <t>Строительство ВЛ-0,4 кВ, ответвления от опоры  ВЛ- 0,4 кВ, прибора учета, Челябинская обл, Сосновский р-н, д. Ключевка, кадастровый номер участка: 74:19:0305002:231</t>
  </si>
  <si>
    <t>Строительство ответвления от опоры  ВЛ 0,4 кВ, прибора учета, Челябинская обл, Сосновский р-н, вблизи д. Костыли, кадастровый номер участка: 74:19:1101001:899</t>
  </si>
  <si>
    <t>Строительство ВЛ-0,4 кВ, ответвления от опоры  ВЛ- 0,4 кВ, прибора учета, Челябинская обл, Сосновский р-н, вблизи д. Костыли, кадастровый номер участка: 74:19:1104001:913</t>
  </si>
  <si>
    <t>Строительство ВЛ-10 кВ от ВЛ-10 кВ №9 ПС «Кременкуль», ТП-10/0,4 кВ, ВЛ-0,4 кВ, прибора учета на проектируемую отходящую ВЛ-0,4кВ, Челябинская обл, Сосновский р-н, с. Кременкуль, АОЗТ «Митрофановское» кадастровые  номера участков: 74:19:0202005:3; 74:19:1106002:1283</t>
  </si>
  <si>
    <t>Строительство ВЛ-0,4 кВ, Челябинская обл, Аргаяшский р-н, с. Аргаяш, ул. Молокозаводская</t>
  </si>
  <si>
    <t>Строительство ответвления от опоры ВЛ-0,4 кВ, прибора учета, Челябинская обл, Сосновский р-н, вблизи д. Костыли</t>
  </si>
  <si>
    <t>Строительство ВЛ-10 кВ от ВЛ-10 кВ №7 ПС «Дружная», ТП-10/0,4 кВ, ВЛ-0,4 кВ, Челябинская обл, Кунашакский р-н, вблизи п. Прибрежный, кадастровый номер участка: 74:13:0320008:6</t>
  </si>
  <si>
    <t>Строительство измерительного комплекса, Челябинская обл, Сосновский р-н, вблизи д. Ключи</t>
  </si>
  <si>
    <t>Строительство КЛ 0,4 кВ от ТП 2587 2С. гр.5, ПКУ ТП 522-ФЗ 0,4 кВ КЛ 0,4 кВ ТП 2587 2С. гр.5, для объекта расположенного по адресу:  г. Челябинск, Центральный район, кадастровый номер участка: 74:36:0501001:4265</t>
  </si>
  <si>
    <t>Строительство КЛ 0,4 кВ от ТП 2358 3С. гр.3, для объекта расположенного по адресу:  г. Челябинск, Калининский район, гараж №17 у дома по ул Братьев Кашириных, дом 118, корпус 2</t>
  </si>
  <si>
    <t>Строительство КЛ 0,4 кВ от места врезки в КЛ 0,4 кВ ТП 4625 1С гр.10, ПКУ ТП 522-ФЗ 0,4 кВ проект. ШР 0,4 кВ ТП 4625 1С гр.10, реконструкция КЛ-0,4кВ ул.Салавата Юлаева, д. 1/1 ТП-4625 1С гр.10 (инв. №347956) для объекта, расположенного по адресу: г. Челябинск, ул. Салавата Юлаева, дом № 3</t>
  </si>
  <si>
    <t>Строительство КВЛ 0,4 кВ от ТП 146 гр. 14, ПКУ ТП 522-ФЗ 0,4 кВ ВЛ 0,4 кВ ТП 146 гр. 14 для объекта, расположенного по адресу: ¶г. Копейск, ул. Лихачева, дом №19А/2, кадастровый номер участка: 74:30:0102022:526, ул. Борьбы, дом № 52Б, кадастровый номер участка: 74:30:0102022:213, ул. Лихачева, дом № 19В, кадастровый номер участка: 74:30:0102022:186¶</t>
  </si>
  <si>
    <t>Строительство ТП 10/0,4 кВ, КЛ 10 кВ от проект. яч. 10 кВ ТП 4251 до проект. ТП, КЛ 10 кВ от яч. №3 10 кВ ТП 4242 до проект. ТП, КЛ 0,4 кВ проект. ТП 1С гр.1, КЛ 0,4 кВ ТП 4251 1С гр.2, ПКУ ТП 522-ФЗ 0,4 кВ проект. ТП 1С гр.1, ПКУ ТП 522-ФЗ 0,4 кВ ТП 4251 1С гр.2, реконструкция КТП-4251 (инв. №415649), трансформатора силового ТМГ11-160/10/0,4кВ Т1КТП4251 (инв. №415655) для объекта, расположенного по адресу: г. Челябинск, пр. Новоградский, восточнее границы города Челябинска, кадастровый номер участка: 74:360713006:51</t>
  </si>
  <si>
    <t>Строительство КВЛ 0,4 кВ ТП 6196 гр.6, ПКУ ТП 522-ФЗ 0,4 кВ ВЛ 0,4 кВ от ТП 6196 гр.6, реконструкция  КТП-196 (инв.№ 432755), для объекта, расположенного по адресу: Челябинская обл, г. Копейск, ул. Шадринская, дом № 1, кадастровый номер участка: 74:30:0201080:1</t>
  </si>
  <si>
    <t>Строительство ВЛ 0,4 кВ от опоры ВЛ 0,4 кВ  РП 6 гр.1, ПКУ ТП 522-ФЗ 0,4 кВ ВЛ 0,4 кВ от РП 6 гр.1 для объекта, расположенного по адресу: Челябинская обл,  г. Копейск, Установлено относительно ориентира, расположенного в границах земельного участка. Почтовый адрес ориентира: г. Копейск, ул. Литвинова, 27, кадастровый номер участка: 74:30:0104024:122</t>
  </si>
  <si>
    <t>Строительство КВЛ 0,4 кВ ТП 187 гр.1, ПКУ ТП 522-ФЗ 0,4 кВ ¶ВЛ 0,4 кВ от ТП 187 гр.1 для объекта, расположенного по адресу: Челябинская область, г. Копейск, севернее ул. Красная Горнячка, 4, кадастровый номер участка: 74:30:0000000:13174</t>
  </si>
  <si>
    <t>СтроительствоВЛ-10 кВ от ВЛ-10 кВ №1 ПС «Шершневсая», ТП-10/0,4 кВ, прибора учета, Челябинская обл, Сосновский район, вблизи п. Садовый</t>
  </si>
  <si>
    <t>Строительство ВЛ-10 кВ от ВЛ-10 кВ №2 ПС «Козрево Тяга», ТП-10/0,4 кВ, прибора учета, Челябинская обл., Красноармейский р-н, вблизи п. Родник</t>
  </si>
  <si>
    <t>Строительство ВЛ-6 кВ от опоры № 12 ВЛ-6 кВ Центр до РУ-6 кВ проектируемой МТП - 6/0,4 кВ,  строительство МТП - 6/0,4 кВ на границе земельного участка потребителя и установка ПКУ ТП 522-ФЗ 0,4 кВ (сети ООО "АЭС Инвест")</t>
  </si>
  <si>
    <t>Строительство КВЛ-0,4 кВ, ответвления от опоры ВЛ- 0,4 кВ, прибора учета, Челябинская обл, г. Кыштым, ул. Крупской</t>
  </si>
  <si>
    <t>Строительство ВЛ-10 кВ от ВЛ-6 кВ ф. «Центр-1» ПС «Кыштым», ТП-10/0,4 кВ, прибора учета, Челябинская обл, г. Кыштым, ул. Огнеупорная</t>
  </si>
  <si>
    <t>Строительство ПКУ ТП 522-ФЗ 0,4 кВ ТП 5665 проект. гр.5, реконструкция оборудования TП5665 (инв. № 54805) для объекта, расположенного по адресу: 454119, Челябинская обл, г. Челябинск, ул. Гранитная, от Копейского шоссе до ул. Дзержинского</t>
  </si>
  <si>
    <t>Строительство КВЛ 0,22 кВ ТП 4172 2С гр.5, щита распределительного (ШР-1/4172), ИСУЭ  КРЭС  2021г. на напр. 0,4 кВ, ПКУ ТП 522-ФЗ 0,22 кВ ТП 4172 2С гр.5, реконструкция оборудования ТП-4172 (инв. № 56488) для объекта расположенного по адресу:  г. Челябинск, ул. Чайковского, дом № 15, во дворе дома, гараж 27, кадастровый номер участка: 74:36:0709001:0014</t>
  </si>
  <si>
    <t>Строительство ВЛ-10 кВ от опоры № 17 ВЛ-10 кВ Александровка до РУ-10 кВ проектируемой КТП-10/0,4 кВ киоскового типа, строительство КТП-10/0,4 кВ киоскового типа, строительство ВЛ-0,4 кВ от РУ-0,4 кВ проектируемой КТП-10/0,4 кВ киоскового типа до концевой опоры на границе земельного участка Заявителя и установка ПКУ ТП 522-ФЗ 0,4 кВ.</t>
  </si>
  <si>
    <t>Строительство отпаечной ВЛ-6кВ от ВЛ-6кВ Водозабор-2; ТП-6/0,4кВ в г. Троицке</t>
  </si>
  <si>
    <t>Строительство КВЛ 6 кВ от опоры КВЛ 6 кВ РП Центральная-2 – ТП 103, ПКУ ТП 522-ФЗ КВЛ 6 кВ РП Центральная-2 для объекта, расположенного по адресу: Челябинская обл, г. Копейск, ул. Кемеровская, дом № 18, кадастровый номер участка: 74:30:0104009:1020</t>
  </si>
  <si>
    <t>Строительство ВЛ-6 кВ от ВЛ-6 кВ №1, ТП-6/0,4 кВ, приборов учета, Челябинская обл, Еткульский р-н, вблизи с. Коелга</t>
  </si>
  <si>
    <t>Строительство ТП 6/0,4 кВ, ВЛ 6 кВ от ВЛ 6 кВ ПС 110/6 кВ Комсомольская ф.22 – ТП 80 с отп.  до проект. ТП 6/0,4 кВ , ВЛ 0,4 кВ от проект. ТП 6/0,4 кВ, ПКУ ТП 522-ФЗ 0,4 кВ ВЛ 0,4 кВ от проект. ТП 6/0,4 кВ  для объекта, расположенного по адресу: г. Копейск, пер. Врубовый, дом № 5, кадастровый номер участка: 74:30:0701013:338; ул. Врубовая, дом № 37, кадастровый номер участка: 74:30:0701013:346</t>
  </si>
  <si>
    <t>Строительство КЛ 0,4 кВ ТП 5769 1С гр.9, ПКУ ТП 522-ФЗ 0,4 кВ ТП 5769 1С гр.9, 2С гр.9, реконструкция оборудования TП5769 (инв. № 54946) для объекта, расположенного по адресу: г. Челябинск, р-н Ленинский, по ул. Руставели, во дворе дома №28, гараж б/н, кадастровый номер участка: 74:36:0317011:1455</t>
  </si>
  <si>
    <t>Строительство КЛ 0,4 кВ ТП 3618 2С гр.5, ПКУ ТП 522-ФЗ 0,4 кВ ТП 3618 2С гр.5 для объекта, расположенного по адресу: г. Челябинск, Тракторозаводской район, пересечение проспекта Давыдова и улицы Зальцмана, кадастровый номер участка: 74:36:0209016:7480</t>
  </si>
  <si>
    <t>Строительство ВЛ-10 кВ от ВЛ-10кВ №14 ПС «Лазурная», ТП-10/0,4 кВ, ВЛ-0,4 кВ, ответвления от опоры ВЛ-0,4 кВ, прибора учета, Челябинская обл, Красноармейский р-н, вблизи п. Лазурный</t>
  </si>
  <si>
    <t>Строительство ВЛ-6кВ от ВЛ-6кВ ф. «Очистные сооружения» ПС «Кыштым», КВЛ-6кВ от ВЛ-6кВ ф. «Центр-1» ПС «Кыштым»,  прибора учета, Челябинская обл, г. Кыштым, ул. Вайнера</t>
  </si>
  <si>
    <t>Строительство ВЛ-0,4 кВ, ответвления от опоры ВЛ- 0,4 кВ, прибора учета, Челябинская обл, Сосновский р-н, вблизи п. Северный</t>
  </si>
  <si>
    <t>Строительство КТПН 6/0,4 кВ, КВЛ 6 кВ от опоры КВЛ 6 кВ ф.5 РП Кр.Горнячка 3, КВЛ 0,4 кВ от проектируемой КТПН 6/0,4 кВ, ПКУ ТП 522-ФЗ 0,4 кВ ВЛ 0,4 кВ проектируемой КТПН 6/0,4 кВ для объекта, расположенного по адресу: ¶г. Копейск, ул. Лихачева, д.21А/1 кадастровый номер участка: 74:30:0102023:88, ул. Лихачева, д.27 кадастровый номер участка: 74:30:0102023:431¶</t>
  </si>
  <si>
    <t>Строительство ВЛ-0,4 кВ, ответвления от опоры ВЛ- 0,4 кВ, прибора учета, Челябинская обл, Сосновский р-н, д. Казанцево</t>
  </si>
  <si>
    <t>Строительство ТП-10/0,4кВ, ВЛ-0,4 кВ, ответвления от опоры ВЛ- 0,4 кВ, прибора учета, Челябинская обл, г. Карабаш, сад Теренкуль</t>
  </si>
  <si>
    <t>Строительство КЛ-10 кВ от ячейки 10кВ ПС «Заварухино», ТП-10/0,4кВ, ответвления от опоры ВЛ- 0,4 кВ, прибора учета, Челябинская обл, Сосновский р-н, д. Новое Поле</t>
  </si>
  <si>
    <t>Строительство ВЛ от опоры ВЛ 0,4 кВ ТП 61 гр.6, ПКУ ТП 522-ФЗ 0,4 кВ ВЛ 0,4 кВ ТП 61 гр.6, для объекта, расположенного по адресу: г. Копейск, ул. Перекопская, дом № 20, кадастровый номер участка: 74:30:0301017:928</t>
  </si>
  <si>
    <t>Строительство КЛ-0,4 кВ от гр. № 4 РУ-0,4 кВ  ТП № 1058  до  ВРУ-0,4 кВ  потребителя и установка ПКУ ТП 522-ФЗ 0,4 кВ</t>
  </si>
  <si>
    <t>Строительство ВЛ-0,4 кВ, ответвления от опоры ВЛ- 0,4 кВ, прибора учета, Челябинская обл, Сосновский р-н, кадастровый номер участка: 74:19:1116002:229</t>
  </si>
  <si>
    <t>Строительство ВЛ-10 кВ от ВЛ-10кВ №10 ПС «Есаульская», ТП-10/0,4 кВ, ВЛ-0,4 кВ, ответвления от опоры ВЛ-0,4 кВ, двух приборов учета, Челябинская обл, Сосновский р-н, п Есаульский</t>
  </si>
  <si>
    <t>Строительство ПКУ ТП 522-ФЗ 0,4 кВ ТП 2006 1С гр.4, 2С гр.8, для объекта расположенного по адресу:  г. Челябинск, ул. Труда, дом № 88, кадастровый номер участка: 74:36:0509006:859</t>
  </si>
  <si>
    <t>Строительство ВЛ-10 кВ от ВЛ-10кВ №8, ТП-10/0,4 кВ, ВЛ-0,4 кВ, ответвления от опоры ВЛ-0,4 кВ, приборов учета, Челябинская обл, Аргаяшский р-н, д. Абдырова, ул. Солнечна</t>
  </si>
  <si>
    <t>Строительство ВЛ-10 кВ от ВЛ-10 кВ №7, ТП-10/0,4 кВ, ВЛ-0,4 кВ, ответвления от опоры ВЛ-0,4 кВ, прибора учета, Челябинская обл, Сосновский район, вблизи п. Полетаево</t>
  </si>
  <si>
    <t>Строительство ВЛ-10 кВ от ВЛ-10 кВ №4, ТП-10/0,4 кВ, двух ответвлений от опор ВЛ-0,4 кВ, четырех приборов учета, Челябинская обл, Сосновский район, п. Северный</t>
  </si>
  <si>
    <t>Строительство КЛ 0,4 кВ ТП 4735 1С гр.9, ПКУ ТП 522-ФЗ 0,4 кВ ТП 4735 1С гр.9 для объекта, расположенного по адресу: г. Челябинск, микрорайон № 56, Краснопольского планировочного района № 1, участок № 270 (стр), кадастровый номер участка: 74:36:0714001:21374</t>
  </si>
  <si>
    <t>Строительство ВЛ 0,4 кВ от опоры ВЛ 0,4 кВ ТП 100 гр.2, ПКУ ТП 522-ФЗ 0,4 кВ ВЛ 0,4 кВ ТП 100 гр.2, для объекта, расположенного по адресу: г. Копейск, ул. Рябиновая, дом № 10, кадастровый номер участка: 74:30:0701026:71</t>
  </si>
  <si>
    <t>Строительство ВЛ-10 кВ от опоры № 206 ВЛ-10 кВ Кукшик до РУ-10 кВ проектируемой СТП - 10/0,4 кВ,  строительство СТП - 10/0,4 кВ на границе земельного участка потребителя и установка ПКУ ТП 522-ФЗ 0,4 кВ</t>
  </si>
  <si>
    <t>Строительство ВЛ-10 кВ, ТП-10/0,4 кВ, двух ВЛ-0,4 кВ, двух ответвлений от опор ВЛ-0,4 кВ, двух приборов учета, Челябинская обл, Сосновский район, СНТ Малиновка</t>
  </si>
  <si>
    <t>Строительство ТП-10/0,4 кВ, ответвления от опоры ВЛ-0,4 кВ, прибор учета, Челябинская обл, Сосновский р-н, вблизи п. Кировский</t>
  </si>
  <si>
    <t>Строительство ВЛ-6 кВ от опоры № 11 отп. на ТП-92 ВЛ-6 кВ Центр до РУ-6 кВ проектируемой МТП - 6/0,4 кВ,  строительство МТП - 6/0,4 кВ на границе земельного участка потребителя и установка ПКУ ТП 522-ФЗ 0,4 кВ.(сети ООО «АЭС Инвест»)</t>
  </si>
  <si>
    <t>Строительство ПКУ ТП 522-ФЗ 0,4 кВ ВЛ 0,4 кВ ТП 5183 1С гр.4, реконструкция ВЛ-0,4кВ от ТП-5177,5180,5183,5184 (инв. № 54766) для объекта, расположенного по адресу: г. Челябинск, ул. Западная (Смолино), дом № 6В, кадастровый номер участка: 74:36:0414026:30</t>
  </si>
  <si>
    <t>Строительство ВЛ 0,4 кВ от ВЛ 0,4 кВ ТП 2178, ПКУ ТП 522-ФЗ 0,4 кВ ВЛ 0,4 кВ ТП 2178, для объекта расположенного по адресу:  г. Челябинск, СНТ "Садовод-Любитель № 1", улица 6, участок 468, кадастровый номер участка: 74:36:0603003:1391</t>
  </si>
  <si>
    <t>Строительство ВЛ-10 кВ от ВЛ-10кВ №2, ТП-10/0,4 кВ, ВЛ-0,4 кВ, ответвления от опоры ВЛ-0,4 кВ, приборов учета, Челябинская обл, Красноармейский р-н, вблизи автодороги "Петровка-Сычево-Лазурный"</t>
  </si>
  <si>
    <t>Строительство ТП-10/0,4 кВ, ВЛ-0,4 кВ, приборов учета, Челябинская обл, Сосновский р-н, п. Красное Поле</t>
  </si>
  <si>
    <t>Строительство ВЛ-10 кВ от ВЛ-10кВ №8, ТП-10/0,4 кВ, ВЛ-0,4 кВ, ответвления от опоры ВЛ-0,4 кВ, приборов учета, Челябинская обл, Аргаяшский р-н, д. Бажикаева</t>
  </si>
  <si>
    <t>Строительство ВЛ-0,4 кВ, ответвления от опоры ВЛ- 0,4 кВ, прибора учета, Челябинская обл, Сосновский р-н, кадастровый номер участка: 74:19:1106008:1027</t>
  </si>
  <si>
    <t>Строительство ВЛ-0,4 кВ, ответвления от опоры ВЛ- 0,4 кВ, прибора учета, Челябинская обл, г. Коркино, ул. 30 лет ВЛКСМ</t>
  </si>
  <si>
    <t>Строительство ВЛ-0,4 кВ (совместный подвес по опорам  КВЛ-6 кВ  Октябрьский)  от гр. № 4 РУ-0,4 кВ  ТП № 206 до опоры № 49 КВЛ-6 кВ  Октябрьский и строительство ВЛ-0,4 кВ от проектируемой совместным подвесом ВЛ-0,4 кВ от опоры № 49 КВЛ-6 кВ Октябрьский до концевой опоры установленной на границе земельного участка потребителя и установка ПКУ ТП 522-ФЗ 0,4 кВ (сети ООО «АЭС Инвест»)</t>
  </si>
  <si>
    <t>Строительство ВЛ-6 кВ от ВЛ-6 кВ №8, ТП-6/0,4 кВ, ВЛ-0,4 кВ, ответвления от опоры ВЛ-0,4 кВ, приборов учета, Челябинская обл, Сосновский р-н, кадастровый номер участка: 74:19:1701004:258</t>
  </si>
  <si>
    <t>Строительство ВЛ-6 кВ от опоры № 103-2 ВЛ-6 кВ Мастерские до РУ-6 кВ проектируемой МТП - 6/0,4 кВ,  строительство МТП - 6/0,4 кВ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</si>
  <si>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Коркинский район, город Коркино, СНТСН "Вскрышник"</t>
  </si>
  <si>
    <t>Строительство КВЛ 0,4 кВ ТП 2635 1С гр.9, ПКУ ТП 522-ФЗ 0,22 кВ КВЛ 0,4 кВ ТП 2635 1С гр.9, для объекта, расположенного по адресу: г. Челябинск, ГСК "Любитель" по строительству и эксплуатации индивидуальных гаражей и овощных ям, гараж 1-56</t>
  </si>
  <si>
    <t>Строительство ВЛ-0,4 кВ, ответвления от опоры ВЛ-0,4 кВ, прибора учета, Челябинская обл, Аргаяшский р-н, д. Бажикаева</t>
  </si>
  <si>
    <t>Строительство ВЛ-10 кВ от ВЛ-10кВ №9, ТП-10/0,4 кВ, ВЛ-0,4 кВ, ответвления от опоры ВЛ-0,4 кВ, приборов учета , Челябинская область, р-н Сосновский, д.Ключевка</t>
  </si>
  <si>
    <t>Строительство КЛ-0,4 кВ от РУ-0,4 кВ ТП № 15 (АО «УКВЗ»)  до РУ-0,4 кВ на границе земельного участка потребителя и установка ПКУ ТП 522-ФЗ 0,4 кВ (сети АО «УКВЗ»)</t>
  </si>
  <si>
    <t>Строительство ВЛ-10 кВ от ВЛ-10кВ №8, ТП-10/0,4 кВ, ВЛ-0,4 кВ, ответвления от опоры ВЛ-0,4 кВ, приборов учета , Челябинская обл, Сосновский район, деревня Ключи</t>
  </si>
  <si>
    <t>Строительство ВЛ-10 кВ от ВЛ-10кВ №36, ТП-10/0,4 кВ, ВЛ-0,4 кВ, ответвления от опоры ВЛ-0,4 кВ, приборов учета, Челябинская обл, Сосновский р-н, НП "Полянки"</t>
  </si>
  <si>
    <t>Строительство КВЛ 0,4 кВ ТП 291 гр.3, ПКУ ТП 522-ФЗ 0,4 кВ ВЛ 0,4 кВ ТП 291 гр.3 для объекта, расположенного по адресу: Челябинская обл, г. Копейск, ул. Кирова, дом № 34, кадастровый номер участка: 74:30:0104032:603</t>
  </si>
  <si>
    <t>Строительство ТП-10/0,4, приборов учета электроэнергии, Челябинская обл, район Сосновский, д. Малиновка</t>
  </si>
  <si>
    <t>Строительство ВЛ-10 кВ от  резервной ячейки ТП-2505, ТП-10/0,4 кВ, приборов учета, Челябинская обл, Сосновский р-н, п. Новый Кременкуль</t>
  </si>
  <si>
    <t>Строительство воздушной ЛЭП 10 кВ с разъеднителем от опоры №179 ВЛ-10кВ Михайловка-к, ТП 10/0,4 кВ, ВЛ-0,4 кВ, и установка прибора учета, Челябинская область, Карталинский район, ориентир село Еленинка, от ориентира  расположенный в 5460 метрах по направлению на северо-запад от ориентира село Еленинка</t>
  </si>
  <si>
    <t xml:space="preserve"> Строительство воздушной ЛЭП 0,4 кВ от РУ-0,4 кВ проектируемой ТП 10/0,4 кВ, Челябинская обл,  Карталинский район, кад.номер: 74:08:0000000:3253; ориентир село Еленинка, от ориентира  расположенный в 5460 метрах по направлению на северо-запад от ориентира село Еленинка</t>
  </si>
  <si>
    <t>Строительство ВЛ-0,4 кВ, ответвления от опоры ВЛ-0,4 кВ, прибора учета, Челябинская обл, Сосновский р-н, д.Осиновка</t>
  </si>
  <si>
    <t>Строительство ВЛ-0,4 кВ, ответвления от опоры ВЛ-0,4 кВ, прибора учета, Челябинская обл, район Сосновский, д. Шимаковка</t>
  </si>
  <si>
    <t>Строительство воздушной ЛЭП 10 кВ с разъединителем от опоры №179 ВЛ-10кВ Михайловка-к, ТП 10/0,4 кВ, и усатновка прибора учета, Челябинская обл,  р-н Карталинский, 14920м на северо-запад от  ориентира с Кизилчилик</t>
  </si>
  <si>
    <t>Строительство ВЛ-0,4 кВ, ответвления от опоры ВЛ-0,4 кВ, прибора учета, Челябинская обл, р-н Сосновский, с Кременкуль, СНТ Малиновка</t>
  </si>
  <si>
    <t>"Строительство ответвления от опоры ВЛ- 0,4 кВ, прибора учета, Челябинская обл, Сосновский район деревня Ключевка¶</t>
  </si>
  <si>
    <t>Строительство ВЛ-0,4 кВ, ответвления от опоры ВЛ-0,4 кВ, прибора учета, Челябинская обл, Сосновский р-н, п. Кировский</t>
  </si>
  <si>
    <t>Строительство ВЛ-0,4 кВ, ответвления от опоры ВЛ-0,4 кВ, прибора учета, Челябинская область, р-н Сосновский, вблизи д. Ключи</t>
  </si>
  <si>
    <t>Строительство ВЛ-0,4 кВ, ответвления от опоры ВЛ-0,4 кВ, прибора учета, Челябинская обл, Сосновский р-н, с. Большие Харлуши</t>
  </si>
  <si>
    <t>Строительство двух ВЛ-0,4 кВ, двух ответвлений от опор ВЛ-0,4 кВ, двух приборов учета, Челябинская обл, Аргаяшский р-н, д. Бажикаева</t>
  </si>
  <si>
    <t>Строительство ответвления от опоры ВЛ- 0,4 кВ, прибора учета, Челябинская обл, р-н Сосновский, вблизи п. Прудный</t>
  </si>
  <si>
    <t>Строительство ВЛ - 6 кВ от опоры № 141 ВЛ-6 кВ  Северный до проектируемой СТП 6/0,4 кВ, строительство СТП 6/0,4 кВ на границе земельного участка потребителя</t>
  </si>
  <si>
    <t>Строительство КВЛ 0,4 кВ ТП 4247 1С гр.3, ПКУ ТП 522-ФЗ 0,4 ВЛ 0,4 кВ ТП 4247 1С гр.3 для объекта, расположенного по адресу: г. Челябинск, ул. Звенигородская, дом № 22, кадастровый номер участка: 74:36:0713002:20</t>
  </si>
  <si>
    <t>Строительство ВЛ-10 кВ от ВЛ-10 кВ №6, ТП-10/0,4 кВ, ВЛ-0,4 кВ, ответвления от опоры ВЛ-0,4 кВ, прибора учета, Челябинская обл, Сосновский район, вблизи д. Кайгородово</t>
  </si>
  <si>
    <t>Строительство ВЛ 0,4 кВ от ВЛ 0,4 кВ ТП 34 гр.4, ПКУ ТП 522-ФЗ 0,4 кВ ВЛ 0,4 кВ ТП 34 гр.4 для объекта, расположенного по адресу: г. Копейск, ул. Вдовина, дом № 32, кадастровый номер участка: 74:30:0601003:349</t>
  </si>
  <si>
    <t>Строительство ВЛ-10 кВ от ВЛ-10 кВ №13, ТП-10/0,4 кВ, ВЛ-0,4кВ, шести приборов учета, Челябинская обл, Сосновский район</t>
  </si>
  <si>
    <t>Строительство ВЛ-10 кВ от ВЛ-10кВ №1, ТП-10/0,4 кВ, ВЛ-0,4 кВ,двух ответвлений от опор ВЛ-0,4 кВ, трех приборов учета, Челябинская обл, Кунашакский р-н, с. Урукуль, ул. Озерная</t>
  </si>
  <si>
    <t>Строительство ВЛ-0,4 кВ, ответвления от опоры ВЛ-0,4 кВ, прибора учета, Челябинская обл, р-н Сосновский, вблизи деревни Ключи</t>
  </si>
  <si>
    <t>"Строительство ВЛ-0,4 кВ, ответвления от опоры ВЛ-0,4 кВ, прибора учета, Челябинская область, Сосновский район</t>
  </si>
  <si>
    <t>Строительство ответвления от опоры ВЛ- 0,4 кВ, прибора учета, Челябинская обл, г.Озерск, д.Новая Теча</t>
  </si>
  <si>
    <t>"Строительство ответвления от опоры ВЛ- 0,4 кВ, прибора учета, Челябинская обл, Сосновский район, д. Малиновка</t>
  </si>
  <si>
    <t>Строительство ВЛ-0,4 кВ, ответвления от опоры ВЛ-0,4 кВ, прибора учета, Челябинская обл, Сосновский район, территория СНТ Малиновка</t>
  </si>
  <si>
    <t>Строительство измерительного комплекса, Челябинская обл, г. Карабаш, оз. Увильды</t>
  </si>
  <si>
    <t>Строительство ответвления от опоры ВЛ- 0,4 кВ, прибора учета, Челябинская обл, Красноармейский р-н, д. Камышинка</t>
  </si>
  <si>
    <t>Строительство КЛ 0,4 кВ ТП 3553 2С гр.15, ПКУ ТП 522-ФЗ 0,4 кВ ТП 3553 2С гр.15, реконструкция КЛ 0,4 кВ ТП 3553 1С, гр.3 (инв. № 304940), для объекта, расположенного по адресу: г. Челябинск, ул. Шуменская, дом № 6, литера а, помещение 4, кадастровый номер участка: 74:36:0203015:1608</t>
  </si>
  <si>
    <t>Строительство ВЛ-0,4 кВ, ответвления от опоры ВЛ-0,4 кВ, прибора учета, Челябинская обл, Сосновский район, п. Сагаусты, ул. Нижняя</t>
  </si>
  <si>
    <t>Строительство ВЛ-10 кВ от опоры № 221 ВЛ-10 кВ Малково, до опоры № 161 ВЛ-10 кВ Видово, строительство КЛ-0,4 кВ от 1 С.Ш. РУ-0,4 кВ ТП № 61561 и от 2 С.Ш. РУ-0,4 кВ ТП № 61561 до ВРУ каждого Заявителя. установка ПКУ ТП 522-ФЗ 0,4 кВ, реконструкция «2 КТП-400/10/0,4 (№ 561)» (инв. № 80480) (по диспетчерским наименованиям «Реконструкция ТП № 61561») и реконструкция «ЛЭП-0,4кВ, с.Боровое Провод А-35 12,5км 1,2т   А-25 13,8км 0,9т Изоляторы ТФ-20-1 Количество и» (инв. № 77320) (по диспетчерским наименованиям «Реконструкция ВЛ-0,4 кВ № 1 от ТП № 61098»)</t>
  </si>
  <si>
    <t>Строительство КЛ 0,4 кВ ТП 184 1С гр. 8, ПКУ ТП 522-ФЗ 0,4 кВ ТП 184 1С гр. 8 для объекта, расположенного по адресу: Челябинская обл., г. Копейск, ул. Кемеровская, дом № 24, кадастровый номер участка: 74:30:0104009:85</t>
  </si>
  <si>
    <t>Строительство ВЛ-0,4 кВ, ответвления от опоры ВЛ-0,4 кВ, прибора учета, автоматического выключателя, Челябинская обл, Коркинский р-н, р. п. Роза, ул. 50 лет Октября</t>
  </si>
  <si>
    <t>Строительство ответвления от опоры ВЛ- 0,4 кВ, прибора учета, Челябинская обл, Аргаяшский р-н, д. Абдырова</t>
  </si>
  <si>
    <t>Строительство ВЛ-6 кВ от ВЛ-6 кВ №25, высоковольтного измерительного комплекса, Челябинская обл, город Кыштым</t>
  </si>
  <si>
    <t>Строительство ВЛ-6 кВ от опоры № 91 КВЛ-6 кВ № 3 до РУ-6 кВ проектируемой МТП - 6/0,4 кВ,  строительство МТП - 6/0,4 кВ,  строительство ВЛИ-0,4 кВ до границ земельного участка каждого потребителя и установка ПКУ ТП 522-ФЗ 0,4 кВ</t>
  </si>
  <si>
    <t>Строительство ТП-10/0,4 кВ, двух ответвлений от опор ВЛ-0,4 кВ, трех приборов учета, Челябинская обл, Сосновский р-н, д. Малиновка</t>
  </si>
  <si>
    <t>Строительство ТП-10/0,4 кВ, ответвления от опоры ВЛ-0,4 кВ, прибор учета, Челябинская обл, р-н Сосновский, д. Казанцево</t>
  </si>
  <si>
    <t>Строительство ВЛ-10 кВ от ВЛ-10 кВ №3, ТП-10/0,4 кВ, ВЛ-0,4 кВ, ответвления от опоры ВЛ-0,4 кВ, приборов учета, Челябинская обл, Красноармейский р-н, д. Круглое, ул. Рождественская</t>
  </si>
  <si>
    <t>Строительство ВЛ-0,4 кВ, ответвления от опоры ВЛ-0,4 кВ, прибора учета, Челябинская обл, Аргаяшский р-н, д. Мавлютова, ул. Полевая</t>
  </si>
  <si>
    <t>Строительство ТП 6/0,4кВ, КЛ 6 кВ от места врезки в КЛ 6 кВ РП 2 – ТП 4260 до проект. ТП 6/0,4 кВ, КЛ 6 кВ от проект. ТП 6/0,4 кВ до места врезки в КЛ 6 кВ РП 2 – ТП 4260, ПКУ ТП 522-ФЗ 0,4 кВ проект. ТП 6/0,4 кВ, для объекта, расположенного по адресу Челябинская обл, г. Челябинск, Свердловский тракт, д.5, кадастровый номер участка: 74:36:0706002:271</t>
  </si>
  <si>
    <t>Строительство ответвления от опоры ВЛ- 0,4 кВ, прибора учета, Челябинская обл, Сосновский р-н, д. Моховички, ул. Озерная</t>
  </si>
  <si>
    <t>Строительство ТП-10/0,4 кВ, ответвления от опоры ВЛ-0,4 кВ, прибор учета, Челябинская обл, Аргаяшский р-н, с. Аргаяш, ул. Худякова</t>
  </si>
  <si>
    <t>Строительство ответвления от опоры ВЛ- 0,4 кВ, прибора учета, Челябинская обл, Сосновский р-н, п. Красное Поле</t>
  </si>
  <si>
    <t>Строительство ответвления от опоры ВЛ- 0,4 кВ, прибора учета, Челябинская обл, Сосновский р-он, п. Красное Поле</t>
  </si>
  <si>
    <t>Строительство ТП-10/0,4 кВ, ответвления от опоры ВЛ-0,4 кВ, прибор учета, Челябинская обл, Аргаяшский р-н, д. Курманова</t>
  </si>
  <si>
    <t>Строительство ТП-10/0,4 кВ, ответвления от опоры ВЛ-0,4 кВ, прибор учета, Челябинская обл, Сосновский район, п. Новый Кременкуль</t>
  </si>
  <si>
    <t>Строительство ВЛ-0,4 кВ, ответвления от опоры ВЛ-0,4 кВ, прибора учета, Челябинская обл, Аргаяшский район, д. Медиак, ул. Ветеранов</t>
  </si>
  <si>
    <t>Строительство ВЛ-10 кВ от ВЛ-10 кВ №10, ТП-10/0,4 кВ, двух ВЛ-0,4 кВ, ответвления от опоры ВЛ-0,4 кВ, приборов учета, Челябинская обл, Красноармейский район, п. Петровский, ул. Южная</t>
  </si>
  <si>
    <t>Строительство ТП-10/0,4 кВ, ВЛ-0,4 кВ, ответвления от опоры ВЛ-0,4 кВ, приборов учета, Челябинская обл, Каслинский р-н, д. Знаменка, ул. Советская</t>
  </si>
  <si>
    <t>Строительство ВЛ-0,4 кВ, ответвления от опоры ВЛ-0,4 кВ, прибора учета, Челябинская обл, Сосновский р-н, вблизи п. Высокий</t>
  </si>
  <si>
    <t>Строительство ВЛ-10 кВ от ВЛ-10 кВ №5, ТП-10/0,4 кВ, ВЛ-0,4 кВ, ответвления от опоры ВЛ-0,4 кВ, прибора учета, Челябинская обл, Сосновский район, п. Трубный</t>
  </si>
  <si>
    <t>Строительство ПКУ ТП 522-ФЗ 0,4 кВ ТП 4575 1С гр.8 для объекта, расположенного по адресу: г. Челябинск, ул. Молдавская, кадастровый номер участка: 74:36:0712005:15</t>
  </si>
  <si>
    <t>Строительство ВЛ-10 кВ от ВЛ-10 кВ №1, ТП-10/0,4 кВ, ВЛ-0,4 кВ, ответвления от опоры ВЛ-0,4 кВ, приборов учета, Челябинская обл, Сосновский район, с. Долгодеревенское</t>
  </si>
  <si>
    <t>Строительство ВЛ-0,4 кВ, ответвления от опоры ВЛ-0,4 кВ, прибора учета, Челябинская обл, Сосновский р-н, д. Малиновка, ул. Школьная</t>
  </si>
  <si>
    <t>Строительство КЛ-10 кВ от КВЛ-10кВ №203, ТП-10/0,4кВ, КЛ-0,4 кВ, прибора учета, Челябинская обл, р-н Сосновский, вблизи д. Малиновка</t>
  </si>
  <si>
    <t>Строительство ВЛ-10 кВ от ВЛ-10 кВ №3, ТП-10/0,4 кВ, ВЛ-0,4 кВ, ответвления от опоры ВЛ-0,4 кВ, приборов учета, Челябинская обл, Красноармейский район, вблизи д. Круглое</t>
  </si>
  <si>
    <t>Строительство ответвления от опоры ВЛ- 0,4 кВ, прибора учета, Челябинская обл, Аргаяшский р-н, с. Аргаяш, ул. Республиканская</t>
  </si>
  <si>
    <t>Строительство ВЛ - 10 кВ от опоры № 257-23 ВЛ-10 кВ Курортный до границ земельного участка потребителя (1 этап) Установка ПКУ ТП 522-ФЗ 10 кВ (2 этап)</t>
  </si>
  <si>
    <t>Строительство ВЛ-10 кВ от ВЛ-10кВ №2, ТП-10/0,4 кВ, ВЛ-0,4 кВ, ответвления от опоры ВЛ-0,4 кВ, приборов учета, Челябинская обл, Сосновский р-н, кадастровый номер участка: 74:19:0801001:2343</t>
  </si>
  <si>
    <t>Строительство ответвления от опоры ВЛ- 0,4 кВ, прибора учета, Челябинская обл, Сосновский р-н, СНТ «Дружба»</t>
  </si>
  <si>
    <t>Строительство I этап: ответвления от опоры ВЛ-0,4 кВ, прибор учета, II этап: ТП-10/0,4 кВ, Челябинская обл, Аргаяшский район, п. Горный, ул. Железнодорожная</t>
  </si>
  <si>
    <t>Строительство ВЛ-0,4 кВ, ответвления от опоры ВЛ-0,4 кВ, прибора учета, Челябинская обл, Сосновский р-н, п. ж-д станция Смолино</t>
  </si>
  <si>
    <t>Строительство ВЛ-0,4 кВ, ответвления от опоры ВЛ-0,4 кВ, прибора учета, Челябинская обл, Сосновский р-н, СНТ Дружба</t>
  </si>
  <si>
    <t>Строительство двух КЛ-10кВ, ячейки 10кВ,ответвления от опоры ВЛ- 0,4 кВ, прибора учета, Челябинская обл, Сосновский р-н, д. Малиновка</t>
  </si>
  <si>
    <t>Строительство ВЛ-10 кВ от ВЛ-10 кВ №14, ТП-10/0,4 кВ, двух ВЛ-0,4 кВ, ответвления от опоры ВЛ-0,4 кВ, приборов учета, Челябинская обл, Красноармейский район, п. Лазурный</t>
  </si>
  <si>
    <t>Строительство ТП-10/0,4 кВ, ВЛ-0,4 кВ, ответвления от опоры ВЛ-0,4 кВ, приборов учета, Челябинская обл, Аргаяшский р-н, д. Норкино, ул. Солнечная</t>
  </si>
  <si>
    <t>Строительство ТП-10/0,4 кВ, ответвления от опоры ВЛ-0,4 кВ, прибор учета, Челябинская обл, Сосновский р-н, вблизи п. Рощино</t>
  </si>
  <si>
    <t>Строительство ВЛ-0,4 кВ (совместный подвес по опорам ВЛ-0,4 кВ № 2 от ТП № 52618) от опоры № 1 ВЛ-0,4 кВ № 2 от ТП № 52618 до опоры № 1/1 ВЛ-0,4 кВ № 2 от ТП № 52618 и установка ПКУ ТП 522-ФЗ 0,22 кВ</t>
  </si>
  <si>
    <t>Строительство ТП 6/0,4 кВ, КВЛ 6 кВ от опоры КВЛ 6 кВ ПС Калачево ф.5 – ТП 7 до проектируемой ТП 6/0,4 кВ, КЛ 0,4 кВ от проектируемой ТП 6/0,4 кВ, КВЛ 0,4 кВ от проектируемой ТП 6/0,4 кВ, ПКУ ТП 522-ФЗ 0,4 кВ проект. ТП 6/0,4 кВ для объектов, расположенных по адресу: г. Копейск, п. Заозерный, кадастровые номера участков: 74:30:0802002:358, 74:30:0802002:357, 74:30:0000000:15665;74:30:0802002:354; 74:30:0802002:355</t>
  </si>
  <si>
    <t>Строительство ТП-10/0,4 кВ, ответвления от опоры ВЛ-0,4 кВ, прибор учета, Челябинская обл, Сосновский р-н, СНТ "Березка+1"</t>
  </si>
  <si>
    <t>Строительство ответвления от опоры ВЛ- 0,4 кВ, прибора учета, Челябинская обл, Сосновский р-н, п. Северный, ул. Гагарина</t>
  </si>
  <si>
    <t>Строительство ТП-10/0,4 кВ, ВЛ-0,4 кВ, ответвления от опоры ВЛ-0,4 кВ, приборов учета, Челябинская обл, Сосновский р-н, с. Долгодеревенское</t>
  </si>
  <si>
    <t>Строительство ВЛ-10 кВ от ВЛ-10 кВ №25,306, ТП-10/0,4 кВ, ВЛ-0,4 кВ, ответвления от опоры ВЛ-0,4 кВ, приборов учета, Челябинская обл, Сосновкий район, вблизи п. Рощино</t>
  </si>
  <si>
    <t>Строительство ответвления от опоры ВЛ- 0,4 кВ, прибора учета, Челябинская обл, Сосновский р-н, п. Рощино</t>
  </si>
  <si>
    <t>Строительство ответвления от опоры ВЛ- 0,4 кВ, прибора учета, Челябинская обл, Сосновский р-н, п. Вавиловец-2</t>
  </si>
  <si>
    <t>Строительство ТП-10/0,4 кВ, ответвления от опоры ВЛ-0,4 кВ, прибор учета, Челябинская обл, Сосновский р-н, п. Мирный</t>
  </si>
  <si>
    <t>Строительство ответвления от опоры ВЛ- 0,4 кВ, прибора учета, Челябинская обл, Сосновский р-н, д. Медиак, ул. Набережная</t>
  </si>
  <si>
    <t>Строительство ответвления от опоры ВЛ- 0,4 кВ, прибора учета, Челябинская обл, Сосновский р-н, д. Ключи, квартал "Усадьба"</t>
  </si>
  <si>
    <t>Строительство ответвления от опоры ВЛ- 0,4 кВ, прибора учета, Челябинская обл, Сосновский р-н, д. Ключи, ул. Рабоче-Крестьянская</t>
  </si>
  <si>
    <t>Строительство ТП-10/0,4 кВ, ВЛ-0,4 кВ, ответвления от опоры ВЛ-0,4 кВ, приборов учета, Челябинская обл, Сосновский р-н, д. Малиновка, ул. Гагарина</t>
  </si>
  <si>
    <t>Строительство ВЛ-10 кВ от ВЛ-10 кВ №1 ПС «Шершневская», ТП-10/0,4 кВ, ВЛ-0,4 кВ, ответвления от опоры ВЛ-0,4 кВ, приборов учета, Челябинская обл, Сосновский район, вблизи п. Вавиловец</t>
  </si>
  <si>
    <t>Строительство ВЛ-0,4 кВ, ответвления от опоры ВЛ-0,4 кВ, прибора учета, Челябинская обл, Красноармейский р-н, д. Круглое, ул. Богатырская</t>
  </si>
  <si>
    <t>Строительство ВЛ-0,4 кВ, ответвления от опоры ВЛ-0,4 кВ, прибора учета, Челябинская обл, Каслинский р-н, д. Знаменка, ул. Ленина</t>
  </si>
  <si>
    <t>Строительство ответвления от опоры ВЛ- 0,4 кВ, прибора учета, Челябинская обл, Сосновский район, д. Малиновка, ул. Березовая</t>
  </si>
  <si>
    <t>Строительство ВЛ-10 кВ от ВЛ-10 кВ №10, ТП-10/0,4 кВ, ВЛ-0,4 кВ, ответвления от опоры ВЛ-0,4 кВ, приборов учета, Челябинская обл, Сосновский район, кадастровый номер участка: 74:19:0802003:</t>
  </si>
  <si>
    <t>Строительство ТП-10/0,4 кВ, ответвления от опоры ВЛ-0,4 кВ, прибор учета, Челябинская обл, Красноармейский район</t>
  </si>
  <si>
    <t>Строительство ВЛ-0,4 кВ, ответвления от опоры ВЛ-0,4 кВ, прибора учета, Челябинская обл, Сосновский р-н, д. Бухарино, ул. Береговая</t>
  </si>
  <si>
    <t>Строительство ВЛ-0,4 кВ, ответвления от опоры ВЛ-0,4 кВ, прибора учета, Челябинская обл, Сосновский р-н, вблизи п. Моховички</t>
  </si>
  <si>
    <t>Строительство ТП-10/0,4 кВ, ВЛ-0,4 кВ, ответвления от опоры ВЛ-0,4 кВ, приборов учета, Челябинская обл, Сосновский р-н, п. Смолино, ж/д станция</t>
  </si>
  <si>
    <t>Строительство ответвления от опоры ВЛ- 0,4 кВ, прибора учета, Челябинская обл, Сосновский р-н, п. Рощино, ул. Речная</t>
  </si>
  <si>
    <t>ССтроительство КВЛ 0,4 кВ от ТП 5609 1С гр.3, ПКУ ТП 522-ФЗ 0,4 кВ КВЛ 0,4 кВ ТП 5609 1С гр.3 для объектов, расположенных по адресу: г. Челябинск, Территория ГСК 318, гараж 18, гараж (гаражный бокс) №20/21, кадастровый номер: 74:36:0317005:2204</t>
  </si>
  <si>
    <t>Строительство КВЛ 0,4 кВ от ТП 73 гр.5, ПКУ ТП 522-ФЗ 0,4 кВ ВЛ 0,4 кВ ТП 73 гр.5, для объекта, расположенного по адресу: г. Копейск, улица Новая Заря, 32А, кадастровый номер участка: 74:30:0701024:832</t>
  </si>
  <si>
    <t>Строительство ТП-10/0,4 кВ, ВЛ-0,4 кВ, ответвления от опоры ВЛ-0,4 кВ, приборов учета, Челябинская обл, Сосновский р-н, п. Северный</t>
  </si>
  <si>
    <t>Строительство ответвления от опоры ВЛ- 0,4 кВ, прибора учета, Челябинская обл, Аргаяшский район, д. Норкино, ул. Ценральная</t>
  </si>
  <si>
    <t>Строительство ответвления от опоры ВЛ- 0,4 кВ, прибора учета, Челябинская обл, Сосновский р-н, п. Есаульский</t>
  </si>
  <si>
    <t>Строительство ТП-10/0,4 кВ, ответвления от опоры ВЛ-0,4 кВ, прибор учета, Челябинская обл, Красноармейский район, с. Харино</t>
  </si>
  <si>
    <t>Строительство ВЛ-10 кВ от ВЛ-10 кВ №22, ТП-10/0,4 кВ, ВЛ-0,4 кВ, ответвления от опоры ВЛ-0,4 кВ, приборов учета, Челябинская обл, Сосновский район, п .Прудный</t>
  </si>
  <si>
    <t>Строительство ВЛ-10 кВ от ВЛ-10 кВ №6, ТП-10/0,4 кВ, ВЛ-0,4 кВ, ответвления от опоры ВЛ-0,4 кВ, приборов учета, Челябинская обл, Сосновский район, п. Саргазы</t>
  </si>
  <si>
    <t>Строительство ВЛ-10 кВ от опоры № 89 ВЛ-10 кВ Курортный до концевой отпаечной опоры проектируемой ВЛ-10 кВ на границе земельного участка потребителя и установка ПКУ ТП 522-ФЗ 10 кВ (сети ООО "АЭС Инвест")</t>
  </si>
  <si>
    <t>Строительство ВЛ-10 кВ от опоры № 23 ВЛ- 10 кВ Сельхозтехника до РУ-10 кВ проектируемой МТП 10/0,4 кВ, строительство МТП 10/0,4 кВ на границе земельного участка Заявителя и установка ПКУ ТП 522-ФЗ 0,4 кВ</t>
  </si>
  <si>
    <t>Строительство ВЛ-0,4 кВ,двух ответвлений от опор ВЛ-0,4 кВ, двух приборов учета, Челябинская обл, Красноармейский р-н, вблизи д. Круглое</t>
  </si>
  <si>
    <t>Строительство ВЛ-10 кВ от ВЛ-10 кВ №3, ТП-10/0,4 кВ, ВЛ-0,4 кВ, ответвления от опоры ВЛ-0,4 кВ, приборов учета, Челябинская обл, Красноармейский район, д. Круглое</t>
  </si>
  <si>
    <t>Строительство ответвления от опоры ВЛ- 0,4 кВ, прибора учета, Челябинская обл., город Кыштым, ул. Пионерская 2-я</t>
  </si>
  <si>
    <t>Строительство ВЛ-0,4 кВ, ответвления от опоры ВЛ-0,4 кВ, прибора учета, автоматического выключателя, Челябинская обл, Аргаяшский р-н, вблизи д. Аязгулова</t>
  </si>
  <si>
    <t>Строительство КЛ-0,4 кВ от гр. № 1 РУ-0,4 кВ  ТП № 312 до  ВРУ-0,4 кВ  потребителя</t>
  </si>
  <si>
    <t>Строительство ВЛ-10 кВ от ВЛ-10 кВ №3, ТП-10/0,4 кВ, ВЛ-0,4 кВ, двух ответвлений от опор ВЛ-0,4 кВ, трех приборов учета, Челябинская обл, Сосновский район, д. Малиновка</t>
  </si>
  <si>
    <t>Строительство ВЛ-10 кВ от ВЛ-10 кВ №6 ПС «Заварухино», ТП-10/0,4 кВ, ВЛ-0,4 кВ, ответвления от опоры ВЛ-0,4 кВ, приборов учета, Челябинская обл, Сосновский район, ДСНТ "Березка-1"</t>
  </si>
  <si>
    <t>Строительство ВЛ-0,4 кВ (совместный подвес по опорам ВЛ-0,4 кВ 100 лет Комб. Магнезит 1, 3, 4  от  ТП № 21042)  от РУ-0,4 кВ  ТП № 21042   до опоры № 2  ВЛ-0,4 кВ 100 лет Комб. Магнезит 1, 3, 4 от ТП № 21042 и  строительство ВЛ-0,4 кВ от  проектируемой совместным подвесом ВЛ-0,4 кВ на опоре № 2  ВЛ-0,4 кВ 100 лет Комб. Магнезит 1, 3, 4 от ТП № 210142 до концевой опоры на границе земельного участка Заявителя и установка ПКУ ТП 522-ФЗ 0,38 кВ</t>
  </si>
  <si>
    <t>Строительство ТП-10/0,4 кВ, ВЛ-0,4 кВ, ответвления от опоры ВЛ-0,4 кВ, приборов учета, Челябинская обл, Сосновский р-н, д. Медиак</t>
  </si>
  <si>
    <t>Строительство ответвления от опоры ВЛ- 0,4 кВ, прибора учета, Челябинская обл., Красноармейский район, п. Петровский, ул. Южная</t>
  </si>
  <si>
    <t>Строительство ВЛ-0,4 кВ, ответвления от опоры ВЛ-0,4 кВ, прибора учета, Челябинская обл, Сосновский р-н, вблизи д. Казанцево</t>
  </si>
  <si>
    <t>Строительство ВЛ-0,4 кВ, ответвления от опоры ВЛ-0,4 кВ, прибора учета, автоматического выключателя, Челябинская обл, Сосновский р-н, д. Осиновка</t>
  </si>
  <si>
    <t>Строительство ответвления от опоры ВЛ- 0,4 кВ, прибора учета, Челябинская обл., Красноармейский р-н, вблизи д. Круглое</t>
  </si>
  <si>
    <t>Строительство ответвления от опоры ВЛ- 0,4 кВ, прибора учета, Челябинская обл., Сосновский район, вблизи д. Казанцево</t>
  </si>
  <si>
    <t>Строительство ответвления от опоры ВЛ- 0,4 кВ, прибора учета. Челябинская обл., Красноармейский р-н</t>
  </si>
  <si>
    <t>Строительство прибора учета электроэнергии, Челябинская обл, Сосновский р-н, вблизи СНТ "Западный"</t>
  </si>
  <si>
    <t>Строительство ВЛ-0,4 кВ, ответвления от опоры ВЛ-0,4 кВ, прибора учета, Челябинская обл, Сосновский район, СНТ "Березка+1", улица 4, участок №28</t>
  </si>
  <si>
    <t>Строительство ВЛ-10 кВ от ВЛ-10 кВ №6 ПС «Аргаяш», ТП-10/0,4 кВ, ВЛ-0,4 кВ, ответвления от опоры ВЛ-0,4 кВ, приборов учета, Челябинская обл, Аргаяшский район, п. Худайбердинский</t>
  </si>
  <si>
    <t>Строительство ответвления от опоры ВЛ- 0,4 кВ, прибора учета,Челябинская обл., Сосновский район, п. Рощино, ул. Речная</t>
  </si>
  <si>
    <t>Строительство ответвления от опоры ВЛ- 0,4 кВ, прибора учета, Челябинская обл., Сосновский р, д. Малиновка</t>
  </si>
  <si>
    <t>Строительство ТП-10/0,4 кВ, ответвления от опоры ВЛ-0,4 кВ, прибор учета, Челябинская обл, Сосновский район, д. Ключи, ул. Логовая</t>
  </si>
  <si>
    <t>Строительство ответвления от опоры ВЛ- 0,4 кВ, прибора учета, Челябинская обл., Красноармейский р, вблизи п. Лазурный</t>
  </si>
  <si>
    <t>Строительство  ответвления от опоры ВЛ- 0,4 кВ, прибора учета, Челябинская обл., р-н Сосновский, д. Малиновка</t>
  </si>
  <si>
    <t>Строительство ВЛ-10 кВ от ячейки 10 кВ №5 ПС «Лазурная», ТП-10/0,4 кВ, ВЛ-0,4 кВ, ответвления от опоры ВЛ-0,4 кВ, приборов учета, Челябинская обл, Красноармейский район, д. Харино</t>
  </si>
  <si>
    <t>Строительство ответвления от опоры ВЛ- 0,4 кВ, прибора учета, Челябинская обл., Сосновский р-н, п. Западный, ул. Центральная-1</t>
  </si>
  <si>
    <t>Строительство ВЛ-0,4 кВ, ответвления от опоры ВЛ-0,4 кВ, прибора учета, Челябинская обл, Сосновский район, д. Малиновка, ПО "Полет"</t>
  </si>
  <si>
    <t>Строительство ВЛ-0,4 кВ, Челябинская обл, Сосновский р-н, д. Моховички, ул. Курортная</t>
  </si>
  <si>
    <t>Строительство ВЛ-0,4 кВ,трех ответвлений от опор ВЛ-0,4 кВ, трех приборов учета, Челябинская обл, Сосновский район, п. Западный</t>
  </si>
  <si>
    <t>Строительство ответвления от опоры ВЛ- 0,4 кВ, прибора учета, Челябинская обл., Сосновский р-н, п. Красное Поле, пер. Горный</t>
  </si>
  <si>
    <t>Строительство ТП-10/0,4 кВ, двух ответвлений от опор ВЛ-0,4 кВ, приборов учета, Челябинская обл, Сосновский район, п. Вавиловец-2</t>
  </si>
  <si>
    <t>Строительство ВЛ-0,4 кВ, ответвления от опоры ВЛ-0,4 кВ, прибора учета, автоматического выключателя, Челябинская обл, Сосновский р-н, п. Есаульский, ул. Гагарина</t>
  </si>
  <si>
    <t>Строительство ВЛ-10 кВ от ВЛ-10 кВ №6 ПС Харлуши, ТП-10/0,4 кВ, приборов учета, Челябинская обл, Сосновский р-н, вблизи с. Большие Харлуши</t>
  </si>
  <si>
    <t>Строительство  ответвления от опоры ВЛ- 0,4 кВ, прибора учета, Челябинская обл., Аргаяшский р-н, Норкинское с/п, д. Бажикаева</t>
  </si>
  <si>
    <t>Строительство ВЛ-0,4 кВ от яч. 1 РУ-0,4 кВ ЦРП-1 до концевой опоры на границе земельного участка каждого Заявителя и установка ПКУ ТП 522-ФЗ 0,22 - 0,38 кВ и реконструкция «Нежилого здания – ЦРП-1 объект № 1» (инв. № 579669). (по диспетчерским наименованиям «Реконструкция  ЦРП-1»)</t>
  </si>
  <si>
    <t>Строительство ВЛ 0,4 кВ от ТП 6507 1С гр.4, ПКУ ТП 522-ФЗ 0,4 кВ ВЛ 0,4 кВ ТП 6507 1С гр.4 для объекта, расположенного по адресу: г. Копейск, рп Октябрьский, ул Рассветная, 28, кадастровый номер участка: 74:30:0803005:1218</t>
  </si>
  <si>
    <t>Строительство ВЛ-0,4 кВ, ответвления от опоры ВЛ-0,4 кВ, прибора учета,Челябинская обл, Сосновский район, д. Осиновка</t>
  </si>
  <si>
    <t>Строительство ТП-10/0,4 кВ, ВЛ-0,4 кВ, ответвления от опоры ВЛ-0,4 кВ, приборов учета, Челябинская обл, Сосновский р-н, п. Солнечный</t>
  </si>
  <si>
    <t>Строительство КВЛ 0,4 кВ от ТП 1022 1С гр.9, ПКУ ТП 522-ФЗ 0,4 кВ КВЛ 0,4 кВ ТП 1022 1С гр.9 для объекта, расположенного по адресу: г. Челябинск, пр-кт. Ленина, дом № 45, гараж №1, кадастровый номер участка: 74:36:0407005:56</t>
  </si>
  <si>
    <t>Строительство  ответвления от опоры ВЛ- 0,4 кВ, прибора учета, Челябинская обл., Сосновский р-н, вблизи п. Прудный</t>
  </si>
  <si>
    <t>Строительство ВЛ-0,4 кВ, ответвления от опоры ВЛ-0,4 кВ, прибора учета, Челябинская обл., Аргаяшский р-н, д.Акбашева</t>
  </si>
  <si>
    <t>Строительство двух ВЛ-0,4 кВ, ответвления от опоры ВЛ-0,4 кВ, прибора учета, Челябинская обл., Сосновский р-н, вблизи д. Кайгородово</t>
  </si>
  <si>
    <t>Строительство  ответвления от опоры ВЛ- 0,4 кВ, прибора учета, Челябинская обл., Сосновский р-н, ДСНТ "Березка-1"</t>
  </si>
  <si>
    <t>Строительство ВЛ-0,4 кВ, ответвления от опоры ВЛ-0,4 кВ, прибора учета, Челябинская обл, Красноармейский район, д. Круглое, ул. Владимирская</t>
  </si>
  <si>
    <t>Строительство ТП-10/0,4 кВ, ответвления от опоры ВЛ-0,4 кВ, прибор учета, Челябинская обл, Сосновский район, п. Красное поле</t>
  </si>
  <si>
    <t>Строительство КЛ 0,4 кВ от ТП 3359 1С гр.3, ПКУ ТП 522-ФЗ 0,4 кВ ТП 3359 1С гр.3 для объекта, расположенного по адресу: г. Челябинск, ул. Горького, дом № 26, помещение 100, кадастровый номер: 74:36:0202007:335</t>
  </si>
  <si>
    <t>Строительство ТП-10/0,4 кВ, ответвления от опоры ВЛ-0,4 кВ, прибор учета, Челябинская обл, Сосновский район, с.п. Краснопольское</t>
  </si>
  <si>
    <t>Строительство ВЛ-0,4 кВ, ответвления от опоры ВЛ-0,4 кВ, прибора учета, Челябинская обл, Аргаяшский район, д. Дербишева</t>
  </si>
  <si>
    <t>Строительство ответвления от опоры ВЛ- 0,4 кВ, прибора учета, Челябинская обл., Аргаяшский р-н, д. Норкино, ул. Солнечная</t>
  </si>
  <si>
    <t>Строительство ответвления от опоры ВЛ- 0,4 кВ, прибора учета, Челябинская обл., Красноармейский р-н, д. Круглое, ул Федора Конюхова</t>
  </si>
  <si>
    <t>Строительство ВЛ 0,4 кВ от ВЛ 0,4 кВ ТП СНТ «Тракторосад №3», ПКУ ТП 522-ФЗ 0,4 кВ ВЛ 0,4 кВ ТП СНТ «Тракторосад №3» для объекта, расположенного по адресу: г. Челябинск, Территория СНТ Тракторосад 3, дорога 15, участок 20, кадастровый номер участка: 74:36:0209002:15155</t>
  </si>
  <si>
    <t>Строительствоавтоматического выключателя, прибора учета, Челябинская обл, Аргаяшский р-н, п. Увильды, пер. Увильдинский</t>
  </si>
  <si>
    <t>Строительство ВЛ-0,4 кВ, ответвления от опоры ВЛ-0,4 кВ, прибора учета, Челябинская обл, Красноармейский район, д. Круглое, ул. Богатырская</t>
  </si>
  <si>
    <t>Строительство ВЛ-0,4 кВ от гр. № 1 РУ-0,4 кВ  ТП КТП-120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</si>
  <si>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Аргаяшский район, д. Ишалино</t>
  </si>
  <si>
    <t>Строительство ВЛ-0,4 кВ, ответвления от опоры ВЛ-0,4 кВ, прибора учета,Челябинская обл, Сосновский район, п. Красное Поле, пер. Ясный</t>
  </si>
  <si>
    <t>Строительство ТП-10/0,4 кВ, ВЛ-0,4 кВ, ответвления от опоры ВЛ-0,4 кВ, приборов учета, автоматического выключателя, Челябинская обл, Сосновский р-н, п. Солнечный</t>
  </si>
  <si>
    <t>Строительство ВЛ-0,4 кВ, ответвления от опоры ВЛ-0,4 кВ, прибора учета, автоматического выключателя, Челябинская обл, Сосновский район, д. Вавиловец, ул. Южная</t>
  </si>
  <si>
    <t>Строительство ТП-10/0,4 кВ, ответвления от опоры ВЛ-0,4 кВ, прибор учета, Челябинская обл, Сосновский район, п. Саргазы, ул. Яблочная</t>
  </si>
  <si>
    <t>Строительство ВЛ-10 кВ от ВЛ-10 кВ №5, ТП-10/0,4 кВ, ВЛ-0,4 кВ, ответвления от опоры ВЛ-0,4 кВ, приборов учета, Челябинская обл, Красноармейский р-н, вблизи с. Миасское</t>
  </si>
  <si>
    <t>Строительство ВЛ-0,4 кВ от гр. № 12 яч. № 4 3с.ш. РУ-0,4 кВ  ТП № 5032  до концевой опоры на границе земельного участка потребителя и установка ПКУ ТП 522-ФЗ 0,38 кВ (сети ООО «АЭС Инвест»)</t>
  </si>
  <si>
    <t>Строительство ВЛ-0,4 кВ от РУ-0,4 кВ  ТП № 175   до концевой опоры на границе земельного участка потребителя и установка ПКУ ТП 522-ФЗ 0,38 кВ</t>
  </si>
  <si>
    <t>Строительство ответвления от опоры ВЛ- 0,4 кВ, прибора учета, Челябинская обл., Сосновский р-н, СНТ Березка+1</t>
  </si>
  <si>
    <t>Строительство ВЛ-0,4 кВ, ответвления от опоры ВЛ-0,4 кВ, прибора учета, Челябинская обл, Сосновский район, вблизи д. Шигаево</t>
  </si>
  <si>
    <t>Строительство КЛ 0,4 кВ ТП 2018 2С гр.7, ПКУ ТП 522-ФЗ 0,4 кВ ТП 2018 2С гр.7, для объекта, расположенного по адресу: г. Челябинск, Калининский район, ул. Каслинская, д. 58, кадастровый номер участка: 74:36:0614002:29</t>
  </si>
  <si>
    <t>Строительство ВЛ-0,4 кВ, ответвления от опоры ВЛ-0,4 кВ, прибора учета, Челябинская обл, Сосновский район, станция Смолино</t>
  </si>
  <si>
    <t>Строительство ВЛ-0,4 кВ, ответвления от опоры ВЛ-0,4 кВ, прибора учета, Челябинская обл, Сосновский район, п. Красное Поле, ул. Раздольная</t>
  </si>
  <si>
    <t>Строительство ВЛ-10 кВ от ВЛ-10 кВ №3 ПС «Аргаяш», ТП-10/0,4 кВ, ВЛ-0,4 кВ, ответвления от опоры ВЛ-0,4 кВ, приборов учета, Челябинская обл, Аргаяшский район, с. Аргаяш, ул. Гагарина</t>
  </si>
  <si>
    <t>Строительство ВЛ-0,4 кВ от РУ-0,4 кВ ТП № 22042 до опоры № 45 ВЛ- 0,4 кВ № 4 от ТП № 22042, строительство ВЛ-0,4 кВ (совместный подвес по опорам  ВЛ-0,4 кВ № 4 от  ТП № 22042)  от опоры № 45 ВЛ-0,4 кВ  № 4 от  ТП № 22042  до опоры № 46  ВЛ-0,4 кВ № 4 от ТП № 22042 установленной на границе земельного участка потребителя и установка ПКУ ТП 522-ФЗ 0,4 кВ.</t>
  </si>
  <si>
    <t>Строительство ответвления от опоры ВЛ- 0,4 кВ, прибора учета, Челябинская обл., Сосновский р-н, п. Вавиловец, ул. 10-я</t>
  </si>
  <si>
    <t>Установка прибора коммерческого учета электрической энергии (мощности) трехфазного полукосвенного включения 0,4 кВ на опоре № 5 ВЛ 0,4 кВ № 7 от ТП-60029 и монтаж контура повторного заземления нулевого провода ВЛ 0,4 кВ № 7 от ТП-60029 на опоре № 5: г. Чебаркуль</t>
  </si>
  <si>
    <t>Строительство ВЛ-10 кВ от ВЛ-10 кВ №14, ТП-10/0,4 кВ, ВЛ-0,4 кВ, ответвления от опоры ВЛ-0,4 кВ, приборов учета, Челябинская обл, Красноармейский район, п. Лазурный, ул. Луговая</t>
  </si>
  <si>
    <t>Строительство ВЛ - 10 кВ от опоры № 361 ВЛ 10 кВ Малково до РУ-10 кВ проектируемой МТП - 10/0,4 кВ,  строительство МТП - 10/0,4 кВ у границ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</si>
  <si>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район, северо-западнее д. Казанцева</t>
  </si>
  <si>
    <t>Строительство ТП-10/0,4 кВ, ВЛ-0,4 кВ, ответвления от опоры ВЛ-0,4 кВ, приборов учета, Челябинская обл, Аргаяшский р-н, п. Бидинский</t>
  </si>
  <si>
    <t>Строительство ВЛ-0,4 кВ, ответвления от опоры ВЛ-0,4 кВ, прибора учета, Челябинская обл, Аргаяшский район, д. Утябаева</t>
  </si>
  <si>
    <t>Строительство ТП-10/0,4 кВ, ВЛ-0,4 кВ, ответвления от опоры ВЛ-0,4 кВ, приборов учета, Челябинская обл, Аргаяшский р-н, с. Кузнецкое, пер. Проезжий</t>
  </si>
  <si>
    <t>Строительство ВЛ-0,4 кВ, ответвления от опоры ВЛ-0,4 кВ, прибора учета, Челябинская обл, Сосновский район, д. Ужевка, пер. Свободы</t>
  </si>
  <si>
    <t>Строительство ВЛ-0,4 кВ, ответвления от опоры ВЛ-0,4 кВ, прибора учета, Челябинская обл, Красноармейский район, п. Лазурный, ул. Деловая</t>
  </si>
  <si>
    <t>Строительство двух ВЛ-0,4 кВ, ответвления от опоры ВЛ-0,4 кВ, прибора учета, Челябинская обл, Красноармейский район, д. Круглое, ул. Рубежная</t>
  </si>
  <si>
    <t>Строительство ВЛ-0,4 кВ, ответвления от опоры ВЛ-0,4 кВ, прибора учета, Челябинская обл, Сосновский район, деревня Касарги</t>
  </si>
  <si>
    <t>Строительство ТП-10/0,4 кВ, прибор учета, Челябинская обл, Сосновский район, вблизи д. Бухарино</t>
  </si>
  <si>
    <t>Строительство ответвления от опоры ВЛ- 0,4 кВ, прибора учета, Челябинская обл., Аргаяшский р-н, д. Норкино, ул. Новая</t>
  </si>
  <si>
    <t>Строительство КЛ 0,4 кВ от ТП 4150 1С гр.6, ПКУ ТП 522-ФЗ 0,4 кВ ТП 4150 1С гр.6 для объекта, расположенного по адресу: г. Челябинск, ул. Кожзаводская, дом № 34Б, кадастровый номер участка: 74:36:0607002:94</t>
  </si>
  <si>
    <t>Строительство ВЛ-0,4 кВ, ответвления от опоры ВЛ-0,4 кВ, прибора учета, Челябинская обл, Сосновский р-н, д. Ключи, ул. Лесная</t>
  </si>
  <si>
    <t>Строительство ВЛ 0,4 кВ от ВЛ 0,4 кВ ТП 3357 1С гр.3 для объекта, расположенного по адресу: г. Челябинск, Тракторозаводский район, ул. Либединского, д.46, гаражно-строительный кооператив №402, участок 1, гараж №145, кадастровый номер: 74:36:0201002:505</t>
  </si>
  <si>
    <t>Строительство ответвления от опоры ВЛ- 0,4 кВ, прибора учета, Челябинская обл., Сосновский р-н, п. Смолино, ж/д станция</t>
  </si>
  <si>
    <t>Строительство ВЛ-0,4 кВ, ответвления от опоры ВЛ-0,4 кВ, прибора учета, Челябинская обл., Сосновский район, д. Новое Поле</t>
  </si>
  <si>
    <t>Строительство ВЛ 0,4 кВ от ВЛ 0,4 кВ ТП 3576 1С гр.2, ПКУ ТП 522-ФЗ 0,4 кВ ВЛ 0,4 кВ ТП 3576 1С гр.2 для объекта, расположенного по адресу: г. Челябинск, ГСК №403, участок 570, кадастровый номер участка: 74:36:0209016:7639</t>
  </si>
  <si>
    <t>Строительство ВЛ-0,4 кВ, ответвления от опоры ВЛ-0,4 кВ, прибора учета, Челябинская обл, Сосновский район, п. Есаульский, ул. Ленина</t>
  </si>
  <si>
    <t>Строительство ВЛ-0,4 кВ, ответвления от опоры ВЛ-0,4 кВ, прибора учета, Челябинская обл, Красноармейский район, д. Круглое, ул. 1-я Полевая</t>
  </si>
  <si>
    <t>Строительство КВЛ-10 кВ от ВЛ-10 кВ №6 ПС Бутаки, ТП-10/0,4 кВ, приборов учета, Челябинская обл, Сосновский р-н, п. Южно-Челябинский Прииск</t>
  </si>
  <si>
    <t>Строительство двух ВЛ-0,4 кВ, ответвления от опоры ВЛ-0,4 кВ, прибора учета, автоматического выключателя, Челябинская обл, Сосновский р-н, д. Бухарино, ул. Ленина</t>
  </si>
  <si>
    <t>Строительство ВЛ-0,4 кВ, ответвления от опоры ВЛ-0,4 кВ, прибора учета, Челябинская обл, Сосновский р-н, д. Осиповка</t>
  </si>
  <si>
    <t>Строительство ВЛ-0,4 кВ от опоры № 16 ВЛ-0,4 кВ № 1 от ТП № 151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</si>
  <si>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г. Кыштым, территория ГСК Байкал</t>
  </si>
  <si>
    <t>Строительство ВЛ-10 кВ от ВЛ-10 кВ №13, ТП-10/0,4 кВ, ВЛ-0,4 кВ, ответвления от опоры ВЛ-0,4 кВ, приборов учета, Челябинская обл, Красноармейский район, с. Миасское, ул. Изумрудная</t>
  </si>
  <si>
    <t>Строительство  ответвления от опоры ВЛ- 0,4 кВ, прибора учета, Челябинская обл., Сосновский район, СНТ "Курчатовец"</t>
  </si>
  <si>
    <t>Строительство ТП-10/0,4 кВ, ВЛ-0,4 кВ, ответвления от опоры ВЛ-0,4 кВ, приборов учета, Челябинская обл, Сосновский р-н, с. Б. Харлуши</t>
  </si>
  <si>
    <t>Строительство ВЛ-0,4 кВ, ответвления от опоры ВЛ-0,4 кВ, прибора учета, Челябинская обл, Сосновский район, п. Смолино, ж/д станция</t>
  </si>
  <si>
    <t>Строительство ТП-10/0,4 кВ, ответвления от опоры ВЛ-0,4 кВ, прибор учета, Челябинская обл, Сосновский район, вблизи д. Осиновка</t>
  </si>
  <si>
    <t>Строительство ВЛ-0,4 кВ, ответвления от опоры ВЛ-0,4 кВ, прибора учета, Челябинская обл, Красноармейский район, п. Лазурный, ул. Луговая</t>
  </si>
  <si>
    <t>Строительство проходной однотрансформаторной КТП-6/0,4 кВ киоскового типа взамен демонтируемой ТП № 51041 (инв. № 186737), строительство кабельных вводов 6 кВ – 0,4 кВ до вновь установленной однотрансформаторной КТП 6/0,4 кВ киоскового типа (2 этап) и установка ПКУ ТП 522-ФЗ 0,4 кВ (1 этап)</t>
  </si>
  <si>
    <t>Строительство КВЛ 0,4 кВ ТП 4047 1С гр.2, ПКУ ТП 522-ФЗ 0,22 кВ ВЛ 0,4 кВ ТП 4047 1С гр.2 для объекта, расположенного по адресу: г. Челябинск, ул. Индивидуальная 2-я, дом № 50 В, кадастровый номер участка: 74:36:00702004:220</t>
  </si>
  <si>
    <t>Строительство ТП-10/0,4 кВ, ВЛ-0,4 кВ, приборов учета, Челябинская обл, Сосновский р-н, вблизи с. Кременкуль</t>
  </si>
  <si>
    <t>Строительство ВЛ-0,4кВ, ответвления от опоры ВЛ- 0,4 кВ, прибора учета, Челябинская обл., Аргаяшский р-н, п. Кировский, ул. Парковая</t>
  </si>
  <si>
    <t>Строительство ВЛ-0,4 кВ от гр. № 3 РУ-0,4 кВ ТП № 20 до концевой опоры на границе земельного участка потребителя и установка ПКУ ТП 522-ФЗ 0,38 кВ и реконструкция «РП и ТП» (инв. № 186737) (по диспетчерским наименованиям «Реконструкция  ТП № 20).</t>
  </si>
  <si>
    <t>Строительство ВЛ-0,4 кВ, ответвления от опоры ВЛ-0,4 кВ, прибора учета, Челябинская обл., Аргаяшский район, с. Губернское, ул. Красных Командиров</t>
  </si>
  <si>
    <t>Строительство КЛ 0,4кВ ТП 4242 1С гр.5, ПКУ ТП 522-ФЗ 0,4 кВ ТП 4242 1С гр.5 для объекта, расположенного по адресу: город Челябинск, р-н Курчатовский, ул. Северо-Западная Околица, 6, кадастровый номер участка: 74:36:0713006:41</t>
  </si>
  <si>
    <t>Строительство ВЛ-0,4 кВ, ответвления от опоры ВЛ-0,4 кВ, прибора учета, Челябинская обл., Красноармейский р-н, с. Бродокалмак, ул. Строителей</t>
  </si>
  <si>
    <t>Строительство ответвления от опоры ВЛ- 0,4 кВ, прибора учета, Челябинская обл., Сосновский р-н, с.п.Кременкульское, п.Вавиловец</t>
  </si>
  <si>
    <t>Строительство ТП-10/0,4 кВ, ответвления от опоры ВЛ-0,4 кВ, прибор учета, Челябинская обл, Красноармейский район, п. Лазурный, ул. 6-Линейная</t>
  </si>
  <si>
    <t>Строительство ответвления от опоры ВЛ- 0,4 кВ, прибора учета, Челябинская обл., Красноармейский р-н, д. Круглое, ул. Синарская</t>
  </si>
  <si>
    <t>Строительство ответвления от опоры ВЛ- 0,4 кВ, прибора учета, Челябинская обл., Сосновский район, ДСНТ Березка-1, улица 3</t>
  </si>
  <si>
    <t>Строительство ВЛ-6 кВ от ВЛ-6 кВ №6, ТП-6/0,4 кВ, приборов учета, Челябинская обл, Сосновский р-н, вблизи с. Чипышево</t>
  </si>
  <si>
    <t>Строительство ВЛ-0,4 кВ, ответвления от опоры ВЛ-0,4 кВ, прибора учета, автоматического выключателя, Челябинская обл, Сосновский р-н, с. Б. Харлуши</t>
  </si>
  <si>
    <t>Строительство ВЛ-0,4 кВ от РУ-0,4 кВ ТП № 32 до концевой опоры на границе земельного участка потребителя и установка ПКУ ТП 522-ФЗ 0,22 кВ</t>
  </si>
  <si>
    <t>Строительство ТП 6/0,4 кВ, КЛ 6 кВ от РУ 6 кВ РП Красная Горнячка-2  1С,2С  до проект. ТП 6/0,4 кВ 1С, 2С,  КЛ 0,4 кВ от проект. ТП 6/0,4 кВ 1С,2С до ВРУ 0,4 кВ заявителя, реконструкция аппаратуры электрической РП-Красная Горнячка 2 (инв. № 623705) для объекта, расположенного по адресу: г. Копейск, ул. Короленко, дом № 6Б, кадастровый номер участка: 74:30:0000000:15310</t>
  </si>
  <si>
    <t>Строительство ВЛ-0,4 кВ,  ответвления от опоры ВЛ-0,4 кВ, прибора учета, Челябинская обл., Сосновский район, вблизи д. Ключи</t>
  </si>
  <si>
    <t>Строительство ТП 6/0,4 кВ, КЛ 6 кВ от РУ 6 кВ РП Красная Горнячка-2  1С,2С  до проект. ТП 6/0,4 кВ 1С, 2С,  КЛ 6 кВ от РУ 6 кВ ТП 273 яч. 8 (2С) до 1С проектируемой ТП 6/0,4 кВ, КЛ 6 кВ от РУ 6 кВ ТП 265 яч. 8 (2С) до 2С проектируемой ТП 6/0,4 кВ, реконструкция аппаратуры электрической РП-Красная Горнячка 2 (инв. № 623705), КЛ 0,4 кВ от проект. ТП 6/0,4 кВ 1С,2С для объектов, расположенных по адресам: г. Копейск, ул. Короленко, дом № 6Б, кадастровый номер участка: 74:30:0000000:15310,  ул. Короленко, дом № 4, литера В, кадастровый номер участка: 74:30:0102011:1636, ул. Короленко, дом № 6, литера В, кадастровый номер участка: 74:30:0000000:15311</t>
  </si>
  <si>
    <t>Строительство ответвления от опоры ВЛ- 0,4 кВ, прибора учета, Челябинская обл., Сосновский район, вблизи с. Архангельское</t>
  </si>
  <si>
    <t>Строительство КТП-10/0,4кВ в г.Южноуральск (0,63МВА; ПКУ-2т.у.)</t>
  </si>
  <si>
    <t>Строительство ВЛ-10 кВ от ВЛ-10 кВ №5, ТП-10/0,4 кВ, ВЛ-0,4 кВ, ответвления от опоры ВЛ-0,4 кВ, приборов учета, Челябинская обл, Аргаяшский р-н, п. Кировский, ул. Солнечная</t>
  </si>
  <si>
    <t>Строительство ВЛ-6 кВ от ВЛ-6 кВ ф. «Город 18», ТП-6/0,4 кВ, ВЛ-0,4 кВ, ответвления от опоры ВЛ-0,4 кВ, приборов учета, Челябинская обл, г. Верхний уфалей, вблизи ул. Урицкого</t>
  </si>
  <si>
    <t>Строительство ВЛ-0,4 кВ, ответвления от опоры ВЛ-0,4 кВ, прибора учета, Челябинская обл., г. Карабаш, пос. Сактаево № 90</t>
  </si>
  <si>
    <t>Строительство ВЛ-0,4 кВ, ответвления от опоры ВЛ-0,4 кВ, прибора учета, Челябинская обл., Сосновский район, вблизи с. Большое Баландино</t>
  </si>
  <si>
    <t>Строительство ВЛ-0,4 кВ, ответвления от опоры ВЛ-0,4 кВ, прибора учета, автоматического выключателя, Челябинская обл, Сосновский р-н, п. Мирный</t>
  </si>
  <si>
    <t>Строительство ТП-10/0,4 кВ, ответвления от опоры ВЛ-0,4 кВ, прибор учета, Челябинская обл, Аргаяшский район, п. Бидинский, мкр. Каникулы</t>
  </si>
  <si>
    <t>Строительство ВЛ-0,4 кВ (совместный подвес по опорам ВЛ-0,4 кВ № 2 от гр. № 2 РУ-0,4 кВ ТП № 52618) до опоры № 3 ВЛ-0,4 кВ № 2 от ТП № 52618 и установка ПКУ ТП 522-ФЗ 0,4 кВ.</t>
  </si>
  <si>
    <t>Строительство ТП-10/0,4 кВ, коммерческого учета, Челябинская обл, Сосновский р-н, д. Малиновка, ул. Возвышенная</t>
  </si>
  <si>
    <t>Строительство ВЛ-0,4 кВ, ответвления от опоры ВЛ-0,4 кВ, прибора учета, Челябинская обл., Сосновский район, с.Б.Харлуши</t>
  </si>
  <si>
    <t>Строительство ВЛ-0,4 кВ, ответвления от опоры ВЛ-0,4 кВ, прибора учета, Челябинская обл., Аргаяшский район, вблизи с. Губернское</t>
  </si>
  <si>
    <t>Строительство ВЛ-0,4 кВ, ответвления от опоры ВЛ-0,4 кВ, прибора учета, Челябинская обл, Красноармейский р-н, с. Харино</t>
  </si>
  <si>
    <t>Строительство ТП 6/0,4 кВ, КВЛ 6 кВ от опоры КВЛ 6 кВ ПС Калачево ф.5 – ТП 7 до проектируемой ТП 6/0,4 кВ, КВЛ 0,4 кВ от проектируемой ТП 6/0,4 кВ, ПКУ ТП 522-ФЗ 0,4 кВ проект. ТП 6/0,4 кВ для объекта, расположенного по адресу: г Копейск, п Заозерный, кадастровый номер участка: 74:30:0000000:15668</t>
  </si>
  <si>
    <t>Реконструкция ВРУ-0,4 кВ на земельном участке 74:03:1401010:218 и установка ПКУ ТП 522-ФЗ 0,38 кВ (1 этап). Строительство ВЛ-0,4 кВ от гр. № 2 яч. № 2 РУ-0,4 кВ ТП № 13127 до концевой опоры на границе земельного участка Заявителя и перенос ПКУ ТП 522-ФЗ 0,38 кВ установленного по 1 этапу (2 этап).</t>
  </si>
  <si>
    <t>Строительство ТП 6/0,4 кВ, КВЛ 6 кВ от опоры КВЛ 6 кВ ПС Калачево ф.5 – ТП 7 до проектируемой ТП 6/0,4 кВ, КВЛ 0,4 кВ от проектируемой ТП 6/0,4 кВ, ПКУ ТП 522-ФЗ 0,4 кВ проект. КВЛ 0,4 кВ для объектов, расположенных по адресу: г Копейск, п Заозерный, кадастровые номера участков: 74:30:0802002:383, 74:30:0000000:15935, 74:30:0000000:15664</t>
  </si>
  <si>
    <t>Строительство ВЛ-0,4 кВ, ответвления от опоры ВЛ-0,4 кВ, прибора учета, автоматического выключателя, Челябинская обл, Сосновский р-н, д. Малиновка, ул. Лесная</t>
  </si>
  <si>
    <t>Строительство ВЛ-10 кВ от ВЛ-10 кВ №1, прибора учета, Челябинская обл, Каслинский р-н, с. Огневское</t>
  </si>
  <si>
    <t>Строительство ВЛ-0,4 кВ, ответвления от опоры ВЛ-0,4 кВ, прибора учета, Челябинская обл., Сосновский р-н, п. Есаульский, ул. Заготзерно</t>
  </si>
  <si>
    <t>Строительство ВЛ - 6 кВ от опоры № 272-2  КВЛ- 6 кВ Трампарк  до РУ-6 кВ проектируемой КТП 6/0,4 кВ,  строительство проходной однотрансформаторной КТП 6/0,4 кВ киоскового типа, строительство ВЛ-0,4 кВ от РУ 0,4 кВ проектируемой КТП 6/0,4 кВ до границ земельного участка Заявителя и установка ПКУ ТП 522-ФЗ 0,38 кВ</t>
  </si>
  <si>
    <t>Строительство ВЛ-0,4 кВ, ответвления от опоры ВЛ-0,4 кВ, прибора учета, Челябинская обл., Красноармейский район, вблизи п. Лазурный</t>
  </si>
  <si>
    <t>Строительство ПКУ ТП 522-ФЗ 0,4 кВ ТП 4067 1С гр.1, ТП 4068 1С гр.1 для объекта, расположенного по адресу: г. Челябинск, тракт. Свердловский, дом № 10д, строение 4, кадастровый номер участка: 74:36:0703002:107</t>
  </si>
  <si>
    <t>Строительство ВЛ-0,4 кВ, ответвления от опоры ВЛ-0,4 кВ, прибора учета, Челябинская обл, Сосновский р-н, д. Ключи, ул. Тобольская</t>
  </si>
  <si>
    <t>Строительство КВЛ 0,4 кВ от ТП 6351 гр.2, ПКУ ТП 522-ФЗ 0,4 кВ ВЛ 0,4 кВ ТП 6351 гр.2 для объекта, расположенного по адресу: г Копейск, с Калачево, поле 3, севооборот 2 Заозерного отделения, в юго-западной части кадастрового квартала 74:30:09 08004, с правой стороны а/д п Заозерый, в 100 м. от а/д "Обход г. Челябинска", кадастровый номер участка: 74:30:0000000:15318</t>
  </si>
  <si>
    <t>Строительство ВЛ-0,4 кВ, ответвления от опоры ВЛ-0,4 кВ, прибора учета, Челябинская обл., Сосновский район, д. Моховички</t>
  </si>
  <si>
    <t>Строительство ВЛ-10 кВ от ВЛ-10 кВ №8, ТП-10/0,4 кВ, ВЛ-0,4 кВ, ответвления от опоры ВЛ-0,4 кВ, приборов учета, Челябинская обл, Сосновский р-н, вблизи с. Б. Харлуши</t>
  </si>
  <si>
    <t>Строительство ВЛ-0,4 кВ, ответвления от опоры ВЛ-0,4 кВ, прибора учета, Челябинская обл., Сосновский р-н, вблизи д. Кайгородово</t>
  </si>
  <si>
    <t>Строительство ВЛ-0,4 кВ, прибора учета, Челябинская обл, Сосновский р-н, вблизи д. Казанцева</t>
  </si>
  <si>
    <t>Строительство ВЛ-0,4 кВ, ответвления от опоры ВЛ-0,4 кВ, прибора учета, Челябинская обл, Красноармейский р-н, п. Лазурный, ул. Деловая</t>
  </si>
  <si>
    <t>Строительство ВЛ-0,4 кВ, ответвления от опоры ВЛ-0,4 кВ, прибора учета, Челябинская обл., Сосновский район, п. Саккулово</t>
  </si>
  <si>
    <t>Строительство двух ВЛ-0,4 кВ, ответвления от опоры ВЛ-0,4 кВ, прибора учета, Челябинская обл, Сосновский р-н, вблизи с. Б. Харлуши</t>
  </si>
  <si>
    <t>Строительство ТП 6/0,4 кВ, КВЛ 6 кВ от опоры КВЛ 6 кВ ПС Калачево ф.5 – ТП 7 до проектируемой ТП 6/0,4 кВ, КВЛ 0,4 кВ от проектируемой ТП 6/0,4 кВ, ПКУ ТП 522-ФЗ 0,4 кВ проект. КВЛ 0,4 кВ для объектов, расположенных по адресу: г Копейск, п Заозерный, кадастровые номера участков: 74:30:0802002:359, 74:30:0802002:356, 74:30:0802002:369</t>
  </si>
  <si>
    <t>Строительство двух ВЛ-0,4 кВ, ответвления от опоры ВЛ-0,4 кВ, прибора учета, автоматического выключателя, Челябинская обл., Сосновский р-н, с. Б.Харлуши, мкр Южные ключи</t>
  </si>
  <si>
    <t>Строительство ответвления от опоры ВЛ- 0,4 кВ, прибора учета, Челябинская обл., Сосновский район, СНТ Березка+1</t>
  </si>
  <si>
    <t>Строительство прибора учета электроэнергии, Челябинская обл, Сосновский р-н, д. Малиновка, ул. Градостроителей</t>
  </si>
  <si>
    <t>Строительство ВЛ-0,4 кВ, ответвления от опоры ВЛ-0,4 кВ, прибора учета, Челябинская обл., Аргаяшский район, д. Камышевка</t>
  </si>
  <si>
    <t>Строительство ВЛ-0,4 кВ, ответвления от опоры ВЛ-0,4 кВ, прибора учета, Челябинская обл., Сосновский район, д. Заварухино, ул. Центральная</t>
  </si>
  <si>
    <t>Строительство ВЛ-0,4 кВ, ответвления от опоры ВЛ-0,4 кВ, прибора учета, Челябинская обл., Красноармейский р-н, п. Баландино, ул.Солнечная</t>
  </si>
  <si>
    <t>Строительство ВЛ-0,4 кВ, ответвления от опоры ВЛ-0,4 кВ, прибора учета, автоматического выключателя, Челябинская обл., Сосновский район, п. Красное Поле</t>
  </si>
  <si>
    <t>Строительство ответвления от опоры ВЛ- 0,4 кВ, прибора учета, Челябинская обл., Сосновский район, пос. Красное Поле</t>
  </si>
  <si>
    <t>Строительство ВЛ-0,4 кВ, ответвления от опоры ВЛ-0,4 кВ, прибора учета, Челябинская обл, Красноармейский р-н, п. Петровский, ул. Придорожная</t>
  </si>
  <si>
    <t>Строительство ВЛ 0,4 кВ от ВЛ 0,4 кВ ТП 298 гр.1, ПКУ ТП 522-ФЗ 0,4 кВ ВЛ 0,4 кВ ТП 298 гр.1 для объекта, расположенного по адресу: г. Копейск, с. Калачево, поле №4 севооборот №2 Заозерного отделения, участок №1, кадастровый номер участка: 74:30:0601024:3</t>
  </si>
  <si>
    <t>Строительство ВЛ-0,4 кВ, двух ответвлений от опор ВЛ-0,4 кВ, двух приборов учета, Челябинская обл, Сосновский р-н, п. Петровский, ул. Васильковая</t>
  </si>
  <si>
    <t>Строительство ТП-10/0,4 кВ, ответвления от опоры ВЛ-0,4 кВ, прибор учета, Челябинская обл, Сосновский район, п. Вавиловец, ул. Кедровая</t>
  </si>
  <si>
    <t>Строительство ВЛ - 10 кВ от опоры № 45 ВЛ 10 кВ Селянкино-2 до РУ-10 кВ проектируемой МТП - 10/0,4 кВ,  строительство МТП - 10/0,4 кВ,  строительство ВЛИ-0,4 кВ до границ земельного участка каждого потребителя и установка ПКУ ТП 522-ФЗ  0,4 кВ.</t>
  </si>
  <si>
    <t>Строительство КЛ 0,4 кВ от ТП 191 2С гр.18 для объекта, расположенного по адресу: г. Копейск, ул. Фурманова,8, кадастровый номер участка: 74:30:0301028:617</t>
  </si>
  <si>
    <t>Строительство ВЛ-0,4 кВ,  ответвления от опоры ВЛ-0,4 кВ, прибора учета, Челябинская обл., Красноармейский р-н, с. Миасское, ул. Нагорная</t>
  </si>
  <si>
    <t>Строительство ВЛ-0,4 кВ, ответвления от опоры ВЛ-0,4 кВ, прибора учета, Челябинская обл, Красноармейский р-н, д. Круглое, ул. Юбилейная</t>
  </si>
  <si>
    <t>Строительство ВЛ-0,4 кВ, ответвления от опоры ВЛ-0,4 кВ, прибора учета, Челябинская обл., г. Кыштым, ул. Юлии Ичевой</t>
  </si>
  <si>
    <t>Строительство КВЛ 0,4 кВ от ТП 106, ПКУ ТП 522-ФЗ 0,4 кВ ВЛ 0,4 кВ ¶ТП 106, реконструкция КТП-106 (инв. №623748)</t>
  </si>
  <si>
    <t>Строительство ВЛ-0,4 кВ от РУ-0,4 кВ  ТП № 51136 до концевой опоры на границе земельного участка потребителя, установка ЯБПВУ-250А IP 54 на наружной стороне ТП № 51136  и установка ПКУ ТП 522-ФЗ 0,4 кВ</t>
  </si>
  <si>
    <t>Строительство ВЛ-0,4 кВ, ответвления от опоры ВЛ-0,4 кВ, прибора учета, Челябинская обл., Сосновский р-н, п. Садовый, ул. Придорожная</t>
  </si>
  <si>
    <t>Строительство ВЛ-10 кВ от ВЛ-10 кВ №18 ПС Касли, ВЛ-10кВ от ВЛ-10кВ №20 ПС Касли, двухтрансформаторная ТП-10/0,4 кВ, двух ВЛ-0,4 кВ, четырех приборов учета, Челябинская обл, Каслинский р-н, г. Касли, ул. Калинина</t>
  </si>
  <si>
    <t>Строительство ВЛ-0,4 кВ, ответвления от опоры ВЛ-0,4 кВ, прибора учета, Челябинская обл., Сосновский район, д. Малиновка</t>
  </si>
  <si>
    <t>Строительство ТП-10/0,4кВ, ВЛ-0,4кВ, ответвления от опоры ВЛ-0,4 кВ, прибор учета, Челябинская обл., Сосновский р-н, п. Вавиловец - 2</t>
  </si>
  <si>
    <t>Строительство ВЛ-0,4 кВ, ответвления от опоры ВЛ-0,4 кВ, прибора учета, Челябинская обл., Красноармейский р-н, п. Лазурный, ул. Пограничная №1</t>
  </si>
  <si>
    <t>Строительство ВЛ-0,4 кВ, ответвления от опоры ВЛ-0,4 кВ, прибора учета, Челябинская обл., Сосновский р-н, восточнее п. Полетаево</t>
  </si>
  <si>
    <t>Строительство ВЛ-0,4 кВ, ответвления от опоры ВЛ-0,4 кВ, прибора учета, Челябинская обл, Красноармейский р-н, п. Лазурный, ул. 9-ая Линейная</t>
  </si>
  <si>
    <t>Строительство ВЛ-0,4 кВ, ответвления от опоры ВЛ-0,4 кВ, прибора учета, Челябинская обл., Сосновский район, вблизи с. Кайгородово</t>
  </si>
  <si>
    <t>Строительство ВЛ-0,4 кВ, ответвления от опоры ВЛ-0,4 кВ, прибора учета, Челябинская обл., Аргаяшский  р-н, с. Аргаяш, ул. Озерная</t>
  </si>
  <si>
    <t>Строительство ВЛ-0,4 кВ,  ответвления от опоры ВЛ-0,4 кВ, прибора учета, Челябинская обл., Сосновский район, с. Кайгородово</t>
  </si>
  <si>
    <t>Строительство ВЛ-0,4 кВ, ответвления от опоры ВЛ-0,4 кВ, прибора учета, Челябинская обл., Еманжелинский р-н, рп. Красногорский, ул. Солнечная</t>
  </si>
  <si>
    <t>Строительство ВЛ-0,4 кВ от опоры № 10  ВЛ-0,4 кВ № 1 от ТП № 41281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</si>
  <si>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Сосновский р-н, д. Ключи, ул. Спутниковая</t>
  </si>
  <si>
    <t>Строительство прибора учета электроэнергии, Челябинская обл, Сосновский р-н, вблизи с. Б. Харлуши</t>
  </si>
  <si>
    <t>Строительство прибора учета электроэнергии, Челябинская обл, Сосновский р-н, вблизи СНТ Чайка</t>
  </si>
  <si>
    <t>Строительство ВЛ-0,4 кВ, ответвления от опоры ВЛ-0,4 кВ, прибора учета, Челябинская обл., Сосновский район, ДНТ Курчатовец -2 , ул. Вторая поляна</t>
  </si>
  <si>
    <t>Строительство ВЛ-0,4 кВ, ответвления от опоры ВЛ-0,4 кВ, прибора учета, Челябинская обл., Сосновский р-н, д. Альмеева, ул. 1 Мая</t>
  </si>
  <si>
    <t>Строительство ВЛ-0,4 кВ, ответвления от опоры ВЛ-0,4 кВ, прибора учета, Челябинская обл., Сосновский р-н, д. Моховички, ул. Маршала Мерецкова</t>
  </si>
  <si>
    <t>Строительство ВЛ-0,4 кВ, ответвления от опоры ВЛ-0,4 кВ, прибора учета, Челябинская обл., Сосновский р-н, п. Есаульский, ул. Ленина</t>
  </si>
  <si>
    <t>Строительство ВЛ-0,4 кВ,ответвления от опоры ВЛ-0,4 кВ, прибора учета, Челябинская обл., Сосновский р-н, д. Касарги, ул. Российская</t>
  </si>
  <si>
    <t>Строительство двух КВЛ-6 кВ от ЦРП-2 яч. 7 и  8  до 1 и 2 с.ш. соответственно РУ-6 кВ проектируемой проходной двухтрансформаторной КТП 6/0,4 кВ киоскового типа,  строительство проходной двухтрансформаторной КТП 6/0,4 кВ киоскового типа, строительство двух КЛ-0,4 кВ до ВРУ-0,4 кВ № 1 потребителя и строительство двух КЛ-0,4 кВ до  ВРУ-0,4 кВ № 2 потребителя</t>
  </si>
  <si>
    <t>Строительство ВЛ-6 кВ от ВЛ-6 кВ №12 ПС «Баландино», ТП-6/0,4 кВ, ВЛ-0,4 кВ, прибора учета, Челябинская обл, Сосновский район, п. Солнечный</t>
  </si>
  <si>
    <t>Строительство ВЛ-0,4 кВ, ответвления от опоры ВЛ-0,4 кВ, прибора учета, Челябинская обл., Сосновский р-н, д. Ключи, ул. Марсовая</t>
  </si>
  <si>
    <t>Строительство ВЛ-0,4 кВ, ответвления от опоры ВЛ-0,4 кВ, прибора учета, Челябинская обл., Сосновский район, п. Идиллия</t>
  </si>
  <si>
    <t>Строительство КЛ 0,4 кВ ТП 2004 1С гр.1, 2С гр.1, для объекта, расположенного по адресу: г. Челябинск, ул. Кыштымская, дом № 30, кадастровый номер участка: 74:36:0614001:1461</t>
  </si>
  <si>
    <t>Строительство ВЛ-0,22кВ от ТП-4116 и установка прибора учета в с.Октябрьское (ВЛ-0,03км; ПКУ-1т.у.)</t>
  </si>
  <si>
    <t>Строительство ВЛ-0,4 кВ,  ответвления от опоры ВЛ-0,4 кВ, прибора учета, Челябинская обл., Сосновский район, п.Садовый</t>
  </si>
  <si>
    <t>Строительство ВЛ - 6 кВ от опоры № 12 отп. на ТП-54П от ВЛ 6 кВ Пост ЭЦ до РУ-6 кВ проектируемой МТП - 6/0,4 кВ,  строительство МТП - 6/0,4 кВ,  строительство двух ВЛ-0,4 кВ от РУ-0,4 кВ проектируемой МТП-6/0,4 кВ до границ земельного участка каждого потребителя и установка ПКУ ТП 522-ФЗ 0,4 кВ</t>
  </si>
  <si>
    <t>Строительство ВЛ-0,4 кВ, ответвления от опоры ВЛ-0,4 кВ, прибора учета, Челябинская обл., Сосновски р-н, вблизи п. Трубный</t>
  </si>
  <si>
    <t>Строительство ВЛ-0,4 кВ, ответвления от опоры ВЛ-0,4 кВ, прибора учета, Челябинская обл., Аргаяшский р-н, с. Кузнецкое, ул. Октябрьская</t>
  </si>
  <si>
    <t>Строительство ВЛ-0,4 кВ,  ответвления от опоры ВЛ-0,4 кВ, прибора учета, Челябинская обл., Сосновский район, п. Красное поле</t>
  </si>
  <si>
    <t>Строительство ВЛЗ-6 кВ от опоры № 6 ВЛ-6 кВ Зюраткуль до концевой отпаечной опоры проектируемой ВЛЗ-6 кВ на границе земельного участка Заявителя</t>
  </si>
  <si>
    <t>Строительство ВЛ-0,4 кВ (по  существующим опорам ВЛ-0,4 кВ № 4 от ТП 41213)  от опоры № 1  ВЛ-0,4 кВ № 4 от ТП № 41213 до опоры № 4 ВЛ-0,4 кВ № 4 от ТП № 41213.</t>
  </si>
  <si>
    <t>Строительство ВЛ-0,4 кВ от опоры № 21  ВЛ-0,4 кВ № 1 от ТП № 22013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</si>
  <si>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4 ВЛ 0,4 кВ ТД «Свой» от ТП-60136 и  монтаж контура повторного заземления нулевого провода ВЛ 0,4 кВ ТД «Свой» от ТП-60136 на опоре № 4: г. Чебаркуль</t>
  </si>
  <si>
    <t>Строительство ВЛ-0,4 кВ, ответвления от опоры ВЛ-0,4 кВ, прибора учета, Челябинская обл., Сосновский р-н, с. Кременкуль, ул. Дорожная</t>
  </si>
  <si>
    <t>Строительство ответвления от опоры ВЛ- 0,4 кВ, прибора учета, Челябинская обл., Сосновский район, п. Интернационалист</t>
  </si>
  <si>
    <t>Строительство ВЛ-0,4 кВ (по  существующим опорам ВЛ-0,4 кВ № 11 от ТП 41055)  от гр.  № 14  РУ-0,4 кВ  ТП № 41055 до опоры № 4 ВЛ-0,4 кВ № 11 от ТП № 41055 и реконструкция «Оборудования ТП №55, ул.Таганайская, 1» (инв. № 79058).(по диспетчерским наименованиям «Реконструкция  ТП № 41055»).</t>
  </si>
  <si>
    <t>Строительство ВЛ-0,4 кВ, ответвления от опоры ВЛ-0,4 кВ, прибора учета, Челябинская обл., Красноармейский р-н, вблизи с. Миасское</t>
  </si>
  <si>
    <t>Строительство ВЛ-0,4 кВ, ответвления от опоры ВЛ-0,4 кВ, прибора учета, Челябинская обл., Аргаяшский р-н, д. Яраткулова, ул. Миасская</t>
  </si>
  <si>
    <t>Строительство ВЛ-0,4 кВ, ответвления от опоры ВЛ-0,4 кВ, прибора учета, Челябинская обл, Сосновский р-н, с. Кайгородово</t>
  </si>
  <si>
    <t>Строительство ВЛ-0,4 кВ, ответвления от опоры ВЛ-0,4 кВ, прибора учета, Челябинская обл., Сосновский р-н, п. Трубный</t>
  </si>
  <si>
    <t>Строительство ВЛ-0,4 кВ, ответвления от опоры ВЛ-0,4 кВ, прибора учета, Челябинская обл., Сосновский р-н, п. Трубный, ул. Солнечная</t>
  </si>
  <si>
    <t>Строительство ВЛ 0,4 кВ от ВЛ 0,4 кВ ТП 55 гр.1, ПКУ ТП 522-ФЗ 0,4 кВ ВЛ 0,4 кВ ТП 55 гр.1 для объекта, расположенного по адресу: г. Копейск, ул. Грибоедова, дом № 9, кадастровый номер участка: 74:30:0104032:1152</t>
  </si>
  <si>
    <t>Строительство ВЛ-0,4 кВ (по существующим опорам ВЛ-0,4 кВ № 1 от ТП 41270) от гр. № 2 РУ-0,4 кВ ТП № 41270 до опоры № 1 ВЛ-0,4 кВ № 1 от ТП № 41270 и установка ПКУ ТП 522-ФЗ 0,4 кВ</t>
  </si>
  <si>
    <t>Строительство ВЛ-0,4кВ от КТП-136 и установка прибора учета в г.Троицк (ВЛ-0,104км; ПКУ-1т.у.)</t>
  </si>
  <si>
    <t>Строительство ответвления от опоры ВЛ- 0,4 кВ, прибора учета, Челябинская обл., г. Кыштым, ул. Пионерская 2-я</t>
  </si>
  <si>
    <t>Строительство ВЛ-0,4 кВ, ответвления от опоры ВЛ-0,4 кВ, прибора учета, Челябинская обл., Аргаяшский р-н, п. Кировский, ул. Садовая</t>
  </si>
  <si>
    <t>Строительство ВЛ-0,4 кВ,  ответвления от опоры ВЛ-0,4 кВ, прибора учета, Челябинская обл., Красноармейский р-н, п. Лазурный, ул. Жемчужная</t>
  </si>
  <si>
    <t>Строительство ВЛ-0,4 кВ от РУ-0,4 кВ ТП № 13042 до концевой опоры на границе земельного участка потребителя,  установка ПКУ ТП 522-ФЗ 0,4 кВ и реконструкция «Трансформаторной подстанции КТП-42, с. Шарлаш» (инв. № 76269)(по диспетчерским наименованиям «Реконструкция  ТП № 13042»).</t>
  </si>
  <si>
    <t>Строительство ТП 6/0,4 кВ, ВЛ 6 кВ от КВЛ 6 кВ ПС Комсомольская ф.22 –ТП 80 с отп. на ТП 175 до проект. ТП 6/0,4кВ, ВЛ 0,4 кВ от проект. ТП 6/0,4 кВ для для объекта, расположенного по адресу: г. Копейск, ул. Федотьева, дом № 34, кадастровый номер участка: 74:30:0701018:28</t>
  </si>
  <si>
    <t>Строительство ВЛ-0,4 кВ, ответвления от опоры ВЛ-0,4 кВ, прибора учета, автоматического выключателя, Челябинская обл., Сосновский р-н, вблизи д. Ключи</t>
  </si>
  <si>
    <t>Строительство ВЛ-0,4 кВ, ответвления от опоры ВЛ-0,4 кВ, прибора учета, Челябинская обл., Сосновский район, вблизи с.Кайгородово</t>
  </si>
  <si>
    <t>Строительство ВЛ-0,4 кВ, ответвления от опоры ВЛ-0,4 кВ, прибора учета, Челябинская обл., Сосновский район, д. Касарги</t>
  </si>
  <si>
    <t>Строительство ВЛ-0,4 кВ, ответвления от опоры ВЛ-0,4 кВ, прибора учета, Челябинская обл., Сосновский район, п. Садовый, ул. Придорожная</t>
  </si>
  <si>
    <t>Установка трансформатора в ТП-10/0,4кВ, автоматического выключателя, приборов учета, Челябинская обл, г. Верхний Уфалей, ул. Дмитриева</t>
  </si>
  <si>
    <t>Строительство ВЛ-0,4 кВ,  ответвления от опоры ВЛ-0,4 кВ, прибора учета, Челябинская обл., Сосновский район, д. Прохорово</t>
  </si>
  <si>
    <t>Строительство ВЛ-0,4 кВ, ответвления от опоры ВЛ-0,4 кВ, прибора учета, Челябинская обл., Сосновский р-н, с. Большие Харлуши</t>
  </si>
  <si>
    <t>Строительство ВЛ-0,4 кВ, ответвления от опоры ВЛ-0,4 кВ, прибора учета, Челябинская обл., Сосновский р-н, с. Кременкуль, ул. Набережная</t>
  </si>
  <si>
    <t>Строительство ВЛ-0,4 кВ, ответвления от опоры ВЛ-0,4 кВ, прибора учета, Челябинская обл., Сосновский р-н, п. Садовый</t>
  </si>
  <si>
    <t>Строительство ВЛ 0,4 кВ от ВЛ 0,4 кВ ТП 6624 гр.2, ПКУ ТП 522-ФЗ 0,4 кВ ВЛ 0,4 кВ ТП 6624 гр.2 для объекта, расположенного по адресу: г Копейск, ГСК Железнодорожный, земельный участок 480, кадастровый номер участка: 74:30:0000000:15661</t>
  </si>
  <si>
    <t>Строительство ВЛ-0,4 кВ от опоры № 19  ВЛ-0,4 кВ № 1 от ТП № 61027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</si>
  <si>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г. Карабаш, ул. Красная горка</t>
  </si>
  <si>
    <t>Строительство ВЛ-0,4 кВ, ответвления от опоры ВЛ-0,4 кВ, прибора учета, Челябинская обл., Аргаяшский р-н, д. Ялтырова, ул. Береговая</t>
  </si>
  <si>
    <t>Строительство ВЛ-0,4 кВ, ответвления от опоры ВЛ-0,4 кВ, прибора учета, Челябинская обл., Сосновский р-н, п. Есаульский</t>
  </si>
  <si>
    <t>Строительство ВЛ-0,4 кВ, автоматического выключателя, Челябинская обл, Сосновский р-н, п. Есаульский</t>
  </si>
  <si>
    <t>Строительство ВЛ-0,4 кВ, ответвления от опоры ВЛ-0,4 кВ, прибора учета, Челябинская обл., г. Кыштым, ГСК Сигнал</t>
  </si>
  <si>
    <t>Строительство ВЛ-0,4 кВ,  ответвления от опоры ВЛ-0,4 кВ, прибора учета, Челябинская обл., Сосновский р-н, д. Осиновка, ул. Клеверная</t>
  </si>
  <si>
    <t>Строительство ВЛ-0,4 кВ, ответвления от опоры ВЛ-0,4 кВ, прибора учета, автоматического выключателя, Челябинская обл., Сосновский р-н, п. Садовый</t>
  </si>
  <si>
    <t>Строительство ВЛ-0,4 кВ, ответвления от опоры ВЛ-0,4 кВ, прибора учета, автоматического выключателя, Челябинская обл, Еманжелинский р-н, г. Еманжелинск</t>
  </si>
  <si>
    <t>Строительство ВЛ-10 кВ от ВЛ-10 кВ №3 ПС Губернская, ТП-10/0,4 кВ, ВЛ-0,4 кВ, ответвления от опоры ВЛ-0,4 кВ, приборов учета, Челябинская обл, Аргаяшский р-н, с. Кузнецкое</t>
  </si>
  <si>
    <t>Строительство ответвления от опоры ВЛ- 0,4 кВ, прибора учета, Челябинская обл., р-н Сосновский, д. Малиновка</t>
  </si>
  <si>
    <t>Строительство ПКУ ТП 522-ФЗ 0,4 кВ ВЛ 0,4 кВ ТП 137 гр. 2, реконструкция ВЛ-0,4кВ ул. Павлова ТП-137 1С гр.2 (инв. 622325) для объектов, расположенных по адресам: г.Копейск, ул. Уральская, 10, кадастровый номер участка: 74:30:0104032:1161, ул. Уральская, дом № 20, кадастровый номер участка: 74:30:0104032:0169</t>
  </si>
  <si>
    <t>Строительство ВЛ 0,4 кВ от ВЛ 0,4 кВ ТП 6517 1С гр.6, ПКУ ТП 522-ФЗ 0,4 кВ ВЛ 0,4 кВ ТП 6517 1С гр.6 для объекта, расположенного по адресу: г. Копейск, СНТ "Птицевод-1", ул. 3, уч. 367, кадастровый номер участка: 74:07:1303001:367</t>
  </si>
  <si>
    <t>Строительство ВЛ-0,4 кВ, ответвления от опоры ВЛ-0,4 кВ, прибора учета, Челябинская обл., г. Кыштым, ул. Ольховая</t>
  </si>
  <si>
    <t>Строительство ВЛ-10 кВ от ВЛ-10 кВ №8 ПС Харлуши, ТП-10/0,4 кВ, ВЛ-0,4 кВ, ответвления от опоры ВЛ-0,4 кВ, приборов учета, Челябинская обл, Сосновский р-н, п. Ключи</t>
  </si>
  <si>
    <t>Строительство ВЛ-0,4 кВ,  ответвления от опоры ВЛ-0,4 кВ, прибора учета, Челябинская обл., Сосновский р-н, п. Вавиловец, ул Декабристов</t>
  </si>
  <si>
    <t>Строительство ВЛ-0,4 кВ, ответвления от опоры ВЛ-0,4 кВ, прибора учета, Челябинская обл., Сосновский р-н, д. Ключи, ул. Тобольская</t>
  </si>
  <si>
    <t>Строительство ВЛ-0,4 кВ, ответвления от опоры ВЛ-0,4 кВ, прибора учета, Челябинская обл., Красноармейский р-н, п. Лазурный, ул. 2-линейная</t>
  </si>
  <si>
    <t>Строительство ВЛ-0,4 кВ, ответвления от опоры ВЛ-0,4 кВ, прибора учета, Челябинская обл., Каслинский р-н, с. Воскресенское,ул. Светлая</t>
  </si>
  <si>
    <t>Строительство ВЛ-0,4 кВ, ответвления от опоры ВЛ-0,4 кВ, прибора учета, Челябинская обл, Красноармейский р-н, д. Круглое, ул. Тобольская</t>
  </si>
  <si>
    <t>Строительство ВЛ-0,4 кВ, прибора учета, автоматического выключателя, Челябинская обл., Сосновский р-н, п. Красное поле, ул. Цветочная</t>
  </si>
  <si>
    <t>Строительство ВЛ-0,4 кВ, ответвления от опоры ВЛ-0,4 кВ, прибора учета, Челябинская обл., Сосновский р-н, с. Большие Харлуши, ул. Сельская</t>
  </si>
  <si>
    <t>Строительство ВЛ-0,4 кВ, ответвления от опоры ВЛ-0,4 кВ, прибора учета, Челябинская обл., Сосновский р-н, д Ключи, кв-л Родники</t>
  </si>
  <si>
    <t>Строительство ВЛ-0,4 кВ, ответвления от опоры ВЛ-0,4 кВ, прибора учета, Челябинская обл., Каслинский р-н, г. Касли, территория ГСК 29</t>
  </si>
  <si>
    <t>Строительствоответвления от опоры ВЛ- 0,4 кВ, прибора учета, Челябинская обл., Сосновский район, ст. Смолино</t>
  </si>
  <si>
    <t>Строительство ВЛ-0,4 кВ (совместный подвес по опорам ВЛ-6 кВ Горбольница с совместным подвесом ВЛ-0,4 кВ № 2  от  ТП № 51042)  от опоры № 4 ВЛ-0,4 кВ № 2  от  ТП № 51042   до опоры № 3 отп.-3  ВЛ-0,4 кВ № 2 от ТП № 51042  установленной на границе земельного участка потребителя, установка ПКУ ТП 522-ФЗ 0,4 кВ и Реконструкция «ВЛ-6 кВ Горбольница от от ПС 35/6 кВ Миасс-золото» (инв. № 626550).</t>
  </si>
  <si>
    <t>Строительство ТП-10/0,4 кВ, ответвления от опоры ВЛ-0,4 кВ, прибор учета, Челябинская обл., Сосновский район, д. Малиновка, ул. Березовая</t>
  </si>
  <si>
    <t>Строительство ответвления от опоры ВЛ- 0,4 кВ, прибора учета, Челябинская обл., Сосновский район, вблизи с. Кайгородова</t>
  </si>
  <si>
    <t>Строительство ВЛ-0,4 кВ, ответвления от опоры ВЛ-0,4 кВ, прибора учета, автоматического выключателя, Челябинская обл., Сосновский р-н, д. Осиновка</t>
  </si>
  <si>
    <t>Строительство ВЛ-0,4 кВ, ответвления от опоры ВЛ-0,4 кВ, прибора учета, Челябинская обл., Сосновский район, ст. Смолино</t>
  </si>
  <si>
    <t>Строительство ВЛ-0,4 кВ, ответвления от опоры ВЛ-0,4 кВ, прибора учета, Челябинская обл., Аргаяшский р-н, п. Кировский, ул. Б.Сафиуллина</t>
  </si>
  <si>
    <t>Строительство ТП-10/0,4 кВ, ВЛ-0,4 кВ, ответвления от опоры ВЛ-0,4 кВ, приборов учета, Челябинская обл, Сосновский р-н, п. Новый Кременкуль, ул. Солнечная</t>
  </si>
  <si>
    <t>Строительство ТП-10/0,4 кВ, ответвления от опоры ВЛ-0,4 кВ, прибор учета, Челябинская обл., Сосновский район, д. Ключи</t>
  </si>
  <si>
    <t>Строительство ВЛ 0,4 кВ от ВЛ 0,4 кВ ТП 151 гр.1, ПКУ ТП 522-ФЗ 0,22 кВ ВЛ 0,4 кВ ТП 151 гр.1 для объекта, расположенного по адресу: г. Копейск, рп Горняк, СНТ "Красная Горнячка", уч.4, кадастровый номер участка: 74:30:0302001:107</t>
  </si>
  <si>
    <t>Строительство ВЛ-0,4 кВ от опоры № 35  ВЛ-0,4 кВ № 3 от ТП № 12081 до концевой опоры на границе земельного участка потребителя и установка ПКУ ТП 522-ФЗ 0,4 кВ</t>
  </si>
  <si>
    <t>Строительство ПКУ ТП 522-ФЗ 0,4 кВ ВЛ 0,4 кВ ТП 5617 1С гр.8 для объекта, расположенного по адресу: г. Челябинск, ул. Первоконная, дом № 15</t>
  </si>
  <si>
    <t>Строительство двух ВЛ-0,4 кВ, ответвления от опоры ВЛ-0,4 кВ, прибора учета, автоматического выключателя, Челябинская обл., Сосновский район, с. Кайгородово, ул. Зеленая</t>
  </si>
  <si>
    <t>Строительство ВЛ-0,4 кВ от опоры № 26  ВЛ-0,4 кВ № 1 от ТП № 61022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</si>
  <si>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Сосновский район, п. Вавиловец</t>
  </si>
  <si>
    <t>Строительство ответвления от опоры ВЛ- 0,4 кВ, прибора учета, Челябинская обл., Аргаяшский район, д. Норкино</t>
  </si>
  <si>
    <t>Строительство ответвления ответвления от опоры ВЛ- 0,4 кВ, прибора учета, Челябинская обл., Красноармейский район, база отдыха Сугояк</t>
  </si>
  <si>
    <t>Строительство ВЛ-0,4 кВ, ответвления от опоры ВЛ-0,4 кВ, прибора учета, Челябинская обл., Еткульский район, с. Еманжелинка</t>
  </si>
  <si>
    <t>Строительство ответвления от опоры ВЛ- 0,4 кВ, прибора учета, Челябинская обл., Аргаяшский район п. Кировский</t>
  </si>
  <si>
    <t>Строительство ВЛ-0,4 кВ, ответвления от опоры ВЛ-0,4 кВ, прибора учета, Челябинская обл., Сосновский р-н, п. Вавиловец, ул. Уральских мастеров</t>
  </si>
  <si>
    <t>Строительство ВЛ-0,4 кВ (совместный подвес по опорам ВЛ-0,4 кВ № 3  от  ТП № 51550)  от опоры № 9 ВЛ-0,4 кВ № 3 от  ТП № 51550   до опоры № 10 ВЛ-0,4 кВ № 3 от ТП № 51550  установленной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</si>
  <si>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Красноармейский р-н, д. Круглое, ул. Весенняя</t>
  </si>
  <si>
    <t>Строительство ВЛ-0,4 кВ, ответвления от опоры ВЛ-0,4 кВ, прибора учета, Челябинская обл., Аргаяшский р-н, СК Миассовое</t>
  </si>
  <si>
    <t>Строительство ВЛ-0,4 кВ, ответвления от опоры ВЛ-0,4 кВ, прибора учета, автоматического выключателя, Челябинская обл., Аргаяшский р-н, п. Калиновский, ул. Лесная</t>
  </si>
  <si>
    <t>Строительство ТП-10/0,4 кВ, ВЛ-0,4 кВ, ответвления от опоры ВЛ-0,4 кВ, приборов учета, Челябинская обл, Сосновский р-н, вблизи д. Казанцево</t>
  </si>
  <si>
    <t>Строительство  ответвления от опоры ВЛ- 0,4 кВ, прибора учета, Челябинская обл., Сосновский район, вблизи с. Кайгородова</t>
  </si>
  <si>
    <t>Строительство ВЛ-0,4 кВ, ответвления от опоры ВЛ-0,4 кВ, прибора учета, Челябинская обл., Сосновский р-н, п. Красное поле, ул. Мелеховская</t>
  </si>
  <si>
    <t>Строительство ВЛ 0,4 кВ от ВЛ 0,4 кВ ТП 13 1С гр.3, ПКУ ТП 522-ФЗ 0,4 кВ ВЛ 0,4 кВ ТП 13 1С гр.3 для объекта, расположенного по адресу: г. Копейск, СНТ Юбилейный, квартал 3, участок 9, кадастровый номер участка: 74:30:0802001:1187</t>
  </si>
  <si>
    <t>Строительство КВЛ-0,4 кВ, двух ответвлений от опор ВЛ- 0,4 кВ, двух приборов учета, двух автоматических выключателей, Челябинская обл, Коркинский р-н, р.п. Роза, ул. 50 лет Октября</t>
  </si>
  <si>
    <t>Строительство ВЛ 0,4 кВ от ВЛ 0,4 кВ ТП 34 гр.3, ПКУ ТП 522-ФЗ 0,4 кВ ВЛ 0,4 кВ ТП 34 гр.3 для объекта, расположенного по адресу: г. Копейск, рп. Бажово, ул. Киевская, 2-А</t>
  </si>
  <si>
    <t>Строительство ВЛ-0,4 кВ, ответвления от опоры ВЛ-0,4 кВ, прибора учета, Челябинская обл, Красноармейский р-н, д. Круглое, ул. Черноморская</t>
  </si>
  <si>
    <t>Строительство ВЛ-0,4 кВ от опоры № 31  ВЛ-0,4 кВ № 2 от ТП № 11026 до концевой опоры на границе земельного участка потребителя и установка ПКУ ТП 522-ФЗ 0,4 кВ</t>
  </si>
  <si>
    <t>Строительство ТП-10/0,4 кВ, ответвления от опоры ВЛ-0,4 кВ, прибор учета, Челябинская обл, Сосновский район, п. Прудный</t>
  </si>
  <si>
    <t>Строительство ВЛ-0,4 кВ от опоры № 25/7  ВЛ-0,4 кВ Гаражи от ТП № 21026 до концевой опоры на границе земельного участка потребителя и установка ПКУ ТП 522-ФЗ 0,4 кВ</t>
  </si>
  <si>
    <t>Строительство ВЛ-10 кВ от ВЛ-10 кВ №6 ПС Алишево, ТП-10/0,4 кВ, ВЛ-0,4 кВ, ответвления от опоры ВЛ-0,4 кВ, приборов учета, Челябинская обл, Сосновский р-н, с. Кайгородово</t>
  </si>
  <si>
    <t>Строительство ТП-10/0,4 кВ, ВЛ-0,4 кВ, ответвления от опоры ВЛ-0,4 кВ, приборов учета, Челябинская обл, Красноармейский р-н, п. Черемушки</t>
  </si>
  <si>
    <t>Строительство ВЛ-0,4 кВ, ответвления от опоры ВЛ-0,4 кВ, прибора учета, Челябинская обл., Аргаяшский р-н, ДНТ Увал, ул. Уральская</t>
  </si>
  <si>
    <t>Строительство ВЛ-0,4 кВ, ответвления от опоры ВЛ-0,4 кВ, прибора учета. Челябинская обл, Сосновский р-н, д. Моховички</t>
  </si>
  <si>
    <t>Строительство ВЛ-0,4 кВ от опоры № 2/1 отп.-1  ВЛ-0,4 кВ № 1 от ТП № 51313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</si>
  <si>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Красноармейский р-н, п. Петровский, ул. Метеоритная</t>
  </si>
  <si>
    <t>Строительство ВЛ-0,4 кВ, ответвления от опоры ВЛ-0,4 кВ, прибора учета, Челябинская обл, Сосновский р-н, с.  Кайгородово</t>
  </si>
  <si>
    <t>Строительство ВЛ-0,4 кВ, ответвления от опоры ВЛ-0,4 кВ, прибора учета, Челябинская обл., Коркинский р-н, г. Коркино, ул. Новоселов</t>
  </si>
  <si>
    <t>Строительство ВЛ-0,4 кВ от опоры № 35  ВЛ-0,4 кВ № 4 от ТП № 61324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</si>
  <si>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г. Озерск, д. Новая Теча, ул. Рябиновая</t>
  </si>
  <si>
    <t>Строительство ВЛ-0,4 кВ, ответвления от опоры ВЛ-0,4 кВ, прибора учета, Челябинская обл, Каслинский р-н, г. Касли, ул. Братьев Блиновсковых</t>
  </si>
  <si>
    <t>Строительство ВЛ-0,4 кВ, ответвления от опоры ВЛ-0,4 кВ, прибора учета, Челябинская обл., Аргаяшский район, д. Малая Куйсарина</t>
  </si>
  <si>
    <t>Строительство ВЛ - 10 кВ от опоры № 91 КВЛ-10 кВ Петрушкино до РУ-10 кВ проектируемой МТП - 10/0,4 кВ,  строительство МТП - 10/0,4 кВ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</si>
  <si>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Красноармейский р-н, п. Петровский, ул. Васильковая</t>
  </si>
  <si>
    <t>Строительство ВЛ-0,4 кВ, ответвления от опоры ВЛ-0,4 кВ, прибора учета, Челябинская обл., Красноармейский район, вблизи д. Круглое</t>
  </si>
  <si>
    <t>Установка прибора коммерческого учета электрической энергии (мощности) трехфазного прямого включения 0,4 кВ на опоре №4 ВЛ 0,4 кВ №1от ТП-17116 и монтаж контура повторного заземления нулевого провода ВЛ 0,4 кВ №1 от ТП-17116 на опоре №4: Ашинский р-н, г. Миньяр</t>
  </si>
  <si>
    <t>Строительствоответвления от опоры ВЛ- 0,4 кВ, прибора учета, Челябинская обл., Сосновский р-н, с. Б. Харлуши</t>
  </si>
  <si>
    <t>Строительство ВЛ-0,4 кВ от опоры № 3-1  отп.-3 ВЛ-0,4 кВ № 1 от ТП № 60110 до концевой опоры на границе земельного участка потребителя и установка ПКУ ТП 522-ФЗ 0,4 кВ.</t>
  </si>
  <si>
    <t>Строительство ВЛ-6 кВ от ВЛ-6 кВ ф. «Город 1», ТП-6/0,4 кВ, ВЛ-0,4 кВ, приборов учета, Челябинская обл, г. Верхний Уфалей, п. Боровой, ул. Кварцевая</t>
  </si>
  <si>
    <t>Строительство ВЛ-0,4 кВ, ответвления от опоры ВЛ-0,4 кВ, прибора учета, Челябинская обл., г. Кыштым, ул. Луначарского</t>
  </si>
  <si>
    <t>Строительство ВЛ-0,4 кВ, ответвления от опоры ВЛ-0,4 кВ, прибора учета, Челябинская обл., Красноармейский р-н, Сосновский р-н, д. Осиновка</t>
  </si>
  <si>
    <t>Строительство ВЛ-0,4 кВ от опоры № 5 отп.-1  ВЛ-0,4 кВ № 2 от ТП № 51313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</si>
  <si>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15 ВЛ 10 кВ Кукшик: д. Алексеевка, Саткинский р-н</t>
  </si>
  <si>
    <t>Строительство ответвления от опоры ВЛ- 0,4 кВ, прибора учета, Челябинская обл., Сосновский район, п. Идиллия</t>
  </si>
  <si>
    <t>Строительство ответвления от опоры ВЛ- 0,4 кВ, прибора учета, Челябинская обл., Сосновский район, СНТ Малиновка</t>
  </si>
  <si>
    <t>Строительство ВЛ-0,4 кВ, ответвления от опоры ВЛ-0,4 кВ, прибора учета, Челябинская обл., Каслинский р-н, СНТ Кабачок</t>
  </si>
  <si>
    <t>Строительство проходной КТП-6/0,4 кВ киоскового типа на месте демонтированной ТП № 51041,  строительство ВЛИ-0,4 кВ от опоры № 2 ВЛ-0,4 кВ № 3 от  проектируемой проходной КТП-6/0,4 кВ киоскового типа (взамен ТП № 51041 инв. № 186737) до концевой опоры проектируемой ВЛ-0,4 кВ и установка ПКУ ТП 522-ФЗ 0,4 кВ</t>
  </si>
  <si>
    <t>Строительство ВЛ-0,4 кВ от опоры № 23  ВЛ-0,4 кВ № 3 от ТП № 41247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</si>
  <si>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Красноармейский р-н, д. Пашнино 1-е, ул. Ромашковая</t>
  </si>
  <si>
    <t>Строительство ВЛ-0,4 кВ, ответвления от опоры ВЛ-0,4 кВ, прибора учета, Челябинская обл., Красноармейский р-н, д.Камышинка, мкр Лесная застава, ул.Сапфировая</t>
  </si>
  <si>
    <t>Строительство ВЛ-0,4 кВ от опоры № 51  ВЛ-0,4 кВ № 1 от ТП № 61023 до концевой опоры на границе земельного участка потребителя и установка ПКУ ТП 522-ФЗ 0,4 кВ.</t>
  </si>
  <si>
    <t>Строительство ТП-10/0,4 кВ, ответвления от опоры ВЛ-0,4 кВ, прибор учета, Челябинская обл, Аргаяшский район, д. Малая Куйсарина</t>
  </si>
  <si>
    <t>Строительство ВЛ-0,4 кВ, ответвления от опоры ВЛ-0,4 кВ, прибора учета, Челябинская обл, Каслинский р-н, п. Воздвиженка, ул. Труда</t>
  </si>
  <si>
    <t>Строительство ВЛ-0,4 кВ, ответвления от опоры ВЛ-0,4 кВ, прибора учета, Челябинская обл., Аргаяшский р-н, вблизи д. Курманова</t>
  </si>
  <si>
    <t>Строительство ВЛ-0,4 кВ, ответвления от опоры ВЛ-0,4 кВ, прибора учета, Челябинская обл., Красноармейский р-н, п. Петровский, ул. Парашютная</t>
  </si>
  <si>
    <t>Строительство ВЛ-0,4 кВ, ответвления от опоры ВЛ-0,4 кВ, прибора учета, Челябинская обл., г. Кыштым, ул. Фабричная</t>
  </si>
  <si>
    <t>Строительство ВЛ-0,4 кВ, ответвления от опоры ВЛ-0,4 кВ, прибора учета, автоматического выключателя, Челябинская обл., Аргаяшский р-н, д. Дербишева, ул. Сабантуя</t>
  </si>
  <si>
    <t>Строительство ВЛ-0,4 кВ от опоры № 11  ВЛ-0,4 кВ № 2 от ТП № 51303 до концевой опоры на границе земельного участка потребителя и установка ПКУ ТП 522-ФЗ 0,4 кВ</t>
  </si>
  <si>
    <t>Строительство ВЛ 0,4 кВ от ВЛ 0,4 кВ ТП 5644 1С гр.4, ПКУ ТП 522-ФЗ 0,4 кВ ВЛ 0,4 кВ ТП 5644 1С гр.4 для объекта, расположенного по адресу: г. Челябинск, ул. Вагнера, дом № 171, кадастровый номер участка: 74:36:0315009:13</t>
  </si>
  <si>
    <t>Строительство ВЛ-0,4 кВ, ответвления от опоры ВЛ-0,4 кВ, прибора учета, Челябинская обл., Красноармейский район, СТ Мичуринец</t>
  </si>
  <si>
    <t>Строительство ВЛ-0,4 кВ от опоры № 13/1  ВЛ-0,4 кВ Мед училище частный сектор от ТП № 21009 до концевой опоры на границе земельного участка потребителя и установка ПКУ ТП 522-ФЗ 0,22 кВ</t>
  </si>
  <si>
    <t>Строительство ВЛ-0,4 кВ, ответвления от опоры ВЛ-0,4 кВ, прибора учета, Челябинская обл., Каслинский р-н, с. Воскресенское, ул. Липовая</t>
  </si>
  <si>
    <t>Строительство ВЛ-0,4 кВ, ответвления от опоры ВЛ-0,4 кВ, прибора учета, Челябинская обл., Красноармейский р-н, п. Песчаный, ул. Рябиновая</t>
  </si>
  <si>
    <t>Строительство ВЛ-0,4 кВ (совместный подвес по опорам ВЛ-6 кВ ТП-229) от гр. № 2  РУ-0,4 кВ   ТП № 21229  до опоры № 6  ВЛ-6 кВ ТП-229 и строительство ВЛ-0,4 кВ от  проектируемой совместным подвесом ВЛ-0,4 кВ на опоре № 6 ВЛ-6 кВ ТП-229 до концевой опоры на границе земельного участка потребителя, установка ПКУ ТП 522-ФЗ 0,22 кВ и реконструкция «КТП-6/0,4 кВ №229 Сатка» (инв. № 439959)(по диспетчерским наименованиям «Реконструкция  ТП № 21229»)</t>
  </si>
  <si>
    <t>Строительство ВЛ-0,4 кВ (совместный подвес по опорам ВЛ-0,4 кВ № 1  от  ТП № 16003)  от опоры № 13 ВЛ-0,4 кВ № 1 от  ТП № 16003   до опоры № 16 ВЛ-0,4 кВ № 1 от ТП № 16003  установленной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</si>
  <si>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вблизи с. Б. Харлуши</t>
  </si>
  <si>
    <t>Установка прибора коммерческого учета электрической энергии (мощности) трехфазного прямого включения 0,4 кВ на опоре № 3 ВЛ 0,4 кВ № 2 от ТП-51247 и монтаж контура повторного заземления нулевого провода ВЛ 0,4 кВ № 2 от ТП-51247 на опоре № 3: г. Миасс, п. Тургояк</t>
  </si>
  <si>
    <t>Строительство ответвления от опоры ВЛ- 0,4 кВ, прибора учета, Челябинская обл., Сосновский район, пос. Трубный</t>
  </si>
  <si>
    <t>Строительство двух ВЛ-0,4 кВ, ответвления от опоры ВЛ-0,4 кВ, прибора учета, Челябинская обл., Коркинский р-н, г. Коркино, пер. Восточный</t>
  </si>
  <si>
    <t>Строительство ВЛ-0,4 кВ, ответвления от опоры ВЛ-0,4 кВ, прибора учета, Челябинская обл, Красноармейский р-н, с. Харино, ул. Кузнечная</t>
  </si>
  <si>
    <t>Строительство ВЛ-0,4 кВ, ответвления от опоры ВЛ-0,4 кВ, прибора учета, Челябинская обл., Сосновский район, СНТ Малиновка</t>
  </si>
  <si>
    <t>Строительство прибора учета электроэнергии, Челябинская обл, Сосновский р-н, с. Большие Харлуши</t>
  </si>
  <si>
    <t>Строительство ВЛ-0,4 кВ от опоры № 12  ВЛ-0,4 кВ № 1 от ТП № 19П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</si>
  <si>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вблизи д. Харлуши</t>
  </si>
  <si>
    <t>Строительство ВЛ-0,4 кВ, ответвления от опоры ВЛ-0,4 кВ, прибора учета, Челябинская обл., Сосновский р-н, п. Садовый, ул. Полевая</t>
  </si>
  <si>
    <t>Строительство ВЛ-0,4 кВ, ответвления от опоры ВЛ-0,4 кВ, прибора учета, Челябинская обл., Сосновский р-н, с. Архангельское, ул. Лесная</t>
  </si>
  <si>
    <t>Строительство ответвления от опоры ВЛ- 0,4 кВ, прибора учета, Челябинская обл., Кунашакский р-н, вблизи д. Ключи</t>
  </si>
  <si>
    <t>Строительство КВЛ 0,4 кВ от проектируемой КТПН 6/0,4 кВ, ПКУ ТП 522-ФЗ 0,4 кВ ВЛ 0,4 кВ от проектируемой КТПН 6/0,4 кВ, ПКУ ТП 522-ФЗ 0,22 кВ ВЛ 0,4 кВ от проектируемой КТПН 6/0,4 кВ для объектов, расположенных по адресам: г. Копейск, Садоводческое некоммерческое товарищество "Березка-4", улица Дальняя, участок 738, кадастровый номер участка: 74:30:0708001:722, участок 627, кадастровый номер участка: 74:30:0708001:863, участок 592, кадастровый номер участка: 74:30:0708001:1270, участок 522А, кадастровый номер участка: 74:30:0708001:731, уч-к. 628, кадастровый номер участка: 74:30:0708001:689</t>
  </si>
  <si>
    <t>Строительство ВЛ-0,4 кВ, ответвления от опоры ВЛ-0,4 кВ, прибора учета, Челябинская обл., Сосновский р-н, д. Касарги, ул. Ленина</t>
  </si>
  <si>
    <t>Строительство ВЛ-0,4 кВ, ответвления от опоры ВЛ-0,4 кВ, прибора учета,Челябинская обл., Увельский р-н, с. Красносельское, ул. Калинина</t>
  </si>
  <si>
    <t>Строительство ответвления от опоры ВЛ- 0,4 кВ, прибора учета, Челябинская обл., Красноармейский р-н, п.Лазурный</t>
  </si>
  <si>
    <t>Строительство ВЛ-0,4 кВ, ответвления от опоры ВЛ-0,4 кВ, прибора учета, Челябинская обл, Аргаяшский р-н, п. Кировский, ул. Солнечная</t>
  </si>
  <si>
    <t>Строительство ВЛ 0,4 кВ от ВЛ 0,4 кВ ТП 3650 1С гр.2, ПКУ ТП 522-ФЗ 0,4 кВ ВЛ 0,4 кВ ТП 3650 1С гр.2 для объекта, расположенного по адресу: г. Челябинск, ул. Валдайская, ГСК 400, гараж 220-221, кадастровый номер: 74:36:0000000:41553</t>
  </si>
  <si>
    <t>Строительство ВЛ-0,4 кВ от опоры № 3  ВЛ-0,4 кВ № 4 от ТП № 52491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</si>
  <si>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автоматического выключателя, Челябинская обл., Красноармейский р-н, д. Пашнино 1-е</t>
  </si>
  <si>
    <t>Строительство ВЛ 0,4 кВ от опоры ВЛ 0,4 кВ ТП 6216 гр.2, ПКУ ТП 522-ФЗ 0,4 кВ ВЛ 0,4 кВ ТП 6216 гр.2, для объекта, расположенного по адресу: г. Копейск, улица Ландышевая, земельный участок 3, кадастровый номер участка: 74:30:0407002:566</t>
  </si>
  <si>
    <t>Строительство КВЛ-0,4кВ от РП 1, ПКУ ТП 522-ФЗ 0,4кВ РП 1, реконструкция Здания капитального типа РП-1 (замена силового трансформатора) (инв. № 623577) для объекта, расположенного по адресу: г. Копейск, ул. Матросова, 2,2а, кадастровый номер участка: 74:30:0103010:3000</t>
  </si>
  <si>
    <t>Строительство ВЛ-0,4 кВ, ответвления от опоры ВЛ-0,4 кВ, прибора учета, Челябинская обл., Сосновский район, п. Трубный, ул. Запрудная</t>
  </si>
  <si>
    <t>Строительство ответвления от опоры ВЛ- 0,4 кВ, прибора учета, Челябинская обл., Сосновский район, СНТ Березка 1</t>
  </si>
  <si>
    <t>Строительство ВЛ 0,4 кВ от опоры ВЛ 0,4 кВ ТП 5 гр. 4, ПКУ ТП 522-ФЗ 0,4 кВ ВЛ 0,4 кВ ТП 5 гр. 4, для объекта, расположенного по адресу: г. Копейск, ул. Братьев Гожевых во дворе дома номер 3, кадастровый номер участка: 74:30:0104003:37</t>
  </si>
  <si>
    <t>Строительство  ответвления от опоры ВЛ- 0,4 кВ, прибора учета, Челябинская обл., Сосновский район, вблизи п. Прудный</t>
  </si>
  <si>
    <t>Строительство  двух ВЛ-0,4 кВ, ответвления от опоры ВЛ-0,4 кВ, прибора учета, автоматического выключателя, Челябинская обл, Красноармейский  р-н, п. Лазурный, ул. Первомайская</t>
  </si>
  <si>
    <t>Строительство ВЛ-0,4 кВ, ответвления от опоры ВЛ-0,4 кВ, прибора учета, Челябинская обл., Аргаяшский р-н, с. Долгодеревенское</t>
  </si>
  <si>
    <t>Строительство ВЛ 0,4 кВ от ВЛ 0,4 кВ КТП 2 гр.1, ПКУ ТП 522-ФЗ 0,4 кВ ВЛ 0,4 кВ КТП 2 гр.1 для объекта, расположенного по адресу: г. Копейск, ул. Высоцкого, уч. 11, кадастровый номер участка: 74:30:0501014:332</t>
  </si>
  <si>
    <t>Строительство ВЛ-0,4 кВ, ответвления от опоры ВЛ-0,4 кВ, прибора учета, Челябинская обл., Каслинский район, п. Береговой</t>
  </si>
  <si>
    <t>Строительство ВЛ-0,4 кВ, ответвления от опоры ВЛ-0,4 кВ, прибора учета, Челябинская обл., Сосновский р-н, с. Б.Харлуши, Княжий бульвар</t>
  </si>
  <si>
    <t>Строительство ШР-2/4550, ПКУ ТП 522-ФЗ 0,4 кВ КВЛ ТП 4550 2С гр.3 для объекта, расположенного по адресу: г. Челябинск, дом № 57, корпус 2, строение 4, кадастровый номер участка: 74:36:0711006:1241</t>
  </si>
  <si>
    <t>Строительство ВЛ-0,4 кВ, ответвления от опоры ВЛ-0,4 кВ, прибора учета, Челябинская обл, Сосновский р-н, кадастровый номер участка: 74:19:2001001:2366</t>
  </si>
  <si>
    <t>Строительство ВЛ-0,4 кВ, ответвления от опоры ВЛ-0,4 кВ, прибора учета, Челябинская обл., Аргаяшский р-н, с. Аргаяш, ул. Салавата Юлаева</t>
  </si>
  <si>
    <t>Строительство ответвления от опоры ВЛ- 0,4 кВ, прибора учета,Челябинская обл., Сосновский р-н, п. Прудный</t>
  </si>
  <si>
    <t>Строительство ВЛ-0,4 кВ, ответвления от опоры ВЛ-0,4 кВ, прибора учета, Челябинская обл., г. Касли, ул. Свердлова-Ленина</t>
  </si>
  <si>
    <t>Строительство ВЛ-0,4 кВ, ответвления от опоры ВЛ-0,4 кВ, прибора учета, Челябинская обл., Красноармейский р-н, п. Вахрушево, ПК "Дачник", ул. Центральная</t>
  </si>
  <si>
    <t>Строительство ВЛ-0,4 кВ, ответвления от опоры ВЛ-0,4 кВ, прибора учета, Челябинская обл., Сосновский р-н, п. Вавиловец-2</t>
  </si>
  <si>
    <t>Строительство ВЛ-0,4 кВ, ответвления от опоры ВЛ-0,4 кВ, прибора учета, Челябинская обл., Сосновский р-н, вблизи с. Кременкуль</t>
  </si>
  <si>
    <t>Строительство ВЛ-0,4 кВ от опоры № 8  ВЛ-0,4 кВ Центральный рынок от ТП № 21025 до концевой опоры на границе земельного участка каждого Заявителя и установка ПКУ ТП 522-ФЗ 0,4 кВ</t>
  </si>
  <si>
    <t>Строительство ВЛ-0,4 кВ, двух ответвлений от опор ВЛ-0,4 кВ, двух приборов учета, Челябинская обл, Сосновский р-н, д. Ключи</t>
  </si>
  <si>
    <t>Строительство ВЛ-10 кВ от опоры № 256/7 ВЛ-10 кВ Северные Печи до РУ-10 кВ проектируемой СТП-10/0,4 кВ, строительство СТП-10/0,4 кВ, строительство ВЛ-0,4 кВ до границ земельного участка Заявителя и установка ПКУ ТП 522-ФЗ 0,4 кВ</t>
  </si>
  <si>
    <t>Строительство ВЛ-0,4 кВ (совместный подвес по опорам ВЛ-0,4 кВ № 1 от ТП № 51111) от опоры № 1 отп.-2  ВЛ-0,4 кВ № 1 от ТП № 51111 до опоры № 2 отп.-2-1 ВЛ-0,4 кВ № 1 от ТП № 51111 и строительство ВЛ-0,4 кВ от  проектируемой совместным подвесом ВЛ-0,4 кВ от опоры № 2 отп.-2-1 ВЛ-0,4 кВ № 1 от ТП № 51111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</si>
  <si>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Аргаяшский р-н, д. Акбашева, ул. Новоселов</t>
  </si>
  <si>
    <t>Строительство ВЛ 0,4 кВ от опоры ВЛ 0,4 кВ ТП 2484 1С гр.1, ПКУ ТП 522-ФЗ 0,4 кВ ВЛ 0,4 кВ ТП 2484 1С гр.1, для объекта, расположенного по адресу: г. Челябинск, ул. Свободы (Шершни), дом № 18 Б, кадастровый номер участка: 74:36:0502014:592</t>
  </si>
  <si>
    <t>Строительство ВЛ-0,4 кВ, ответвления от опоры ВЛ-0,4 кВ, прибора учета, Челябинская обл., Аргаяшский р-н, вблизи с. Аргаяш</t>
  </si>
  <si>
    <t>Строительство ПКУ ТП 522-ФЗ 0,4 кВ ТП 5198 1С гр.6, реконструкция воздушной линии 0.4кВ от ТП5198 (инв.№ 57993) для объекта, расположенного по адресу: г. Челябинск, ул. Кольцевая, дом № 40, кадастровый номер участка: 74:36:0312007:1</t>
  </si>
  <si>
    <t>Строительство ВЛ-0,4 кВ от гр. № 2 РУ-0,4 кВ  ТП № 21058 до концевой опоры на границе земельного участка каждого Заявителя и установка ПКУ ТП 522-ФЗ 0,38 кВ и реконструкция «КТП 6/0,4 кВ №59 г.Сатка» (инв. № 609593)(по диспетчерским наименованиям «Реконструкция  ТП № 21058»)</t>
  </si>
  <si>
    <t>Строительство  ответвления от опоры ВЛ- 0,4 кВ, прибора учета, Челябинская обл., г. Коркино, ул. Быкова</t>
  </si>
  <si>
    <t>Строительство ВЛ-0,4 кВ, ответвления от опоры ВЛ-0,4 кВ, прибора учета, Челябинская обл., Еткульский р-н, п. Лесной. ул. Ленина</t>
  </si>
  <si>
    <t>Строительство ВЛ-0,4 кВ от опоры № 4 отп.-3-2 ВЛ-0,4 кВ № 3 от ТП № 51011 до концевой опоры на границе земельного участка Заявителя и установка ПКУ ТП 522-ФЗ 0,4 кВ</t>
  </si>
  <si>
    <t>Строительство КЛ 0,4 кВ ТП 2020 гр.7, ПКУ ТП 522-ФЗ 0,4 кВ  ТП 2020 гр.7 для объекта, расположенного по адресу: г.Копейск, ул. Кожевникова, д.20/2</t>
  </si>
  <si>
    <t>Строительство ВЛ-0,4 кВ, ответвления от опоры ВЛ-0,4 кВ, прибора учета, автоматического выключателя, Челябинская обл., Аргаяшский р-н, с. Губернское, ул. Парижской Коммуны</t>
  </si>
  <si>
    <t>Строительство ВЛ-0,4 кВ от опоры № 9 ВЛ-0,4 кВ № 1 от ТП № 60103 до концевой опоры на границе земельного участка Заявителя и установка ПКУ ТП 522-ФЗ 0,4 кВ</t>
  </si>
  <si>
    <t>Строительство ВЛ 0,4 кВ от ВЛ 0,4 кВ ТП 3652 1С гр.10, ПКУ ТП 522-ФЗ 0,4 кВ ВЛ 0,4 кВ ТП 3652 1С гр.10 для объекта, расположенного по адресу: г. Челябинск, ул. Белова, дом № 11, кадастровый номер участка: 74:36:0209017:1552</t>
  </si>
  <si>
    <t>Строительство ВЛ-0,4 кВ, ответвления от опоры ВЛ-0,4 кВ, прибора учета, Челябинская обл, Сосновский р-н, п. Смолино</t>
  </si>
  <si>
    <t>Строительство ВЛ-0,4 кВ, ответвления от опоры ВЛ-0,4 кВ, прибора учета, Челябинская обл., Сосновский район, вблизи с. Кременкуль</t>
  </si>
  <si>
    <t>Строительство ответвления от опоры ВЛ- 0,4 кВ, прибора учета, Челябинская обл., Аргаяшский р-н, д. Малая Куйсарина</t>
  </si>
  <si>
    <t>Строительство ВЛ-0,4 кВ,  ответвления от опоры ВЛ-0,4 кВ, прибора учета, Челябинская обл., Аргаяшский р-н, п. Кировский, ул. Волгоградская</t>
  </si>
  <si>
    <t>Строительство автоматического выключателя, Челябинская обл, г. Верхний Уфалей, ул. Ленина</t>
  </si>
  <si>
    <t>Установка прибора коммерческого учета электрической энергии (мощности) трехфазного прямого включения 0,4 кВ на опоре № 11 ВЛ 0,4 кВ № 1 от ТП-51287 и монтаж контура повторного заземления нулевого провода ВЛ 0,4 кВ № 1 от ТП-51287 на опоре № 11: п. Тургояк, г. Миасс</t>
  </si>
  <si>
    <t>Строительство ВЛ-0,4 кВ от опоры № 4 ВЛ-0,4 кВ № 2 от ТП № 22035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</si>
  <si>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Каслинский р-н,  Воскресенское, ул. Мира</t>
  </si>
  <si>
    <t>Строительство ВЛ-0,4 кВ, ответвления от опоры ВЛ-0,4 кВ, прибора учета, Челябинская обл., Красноармейский р-н, вблизи п. Озерный</t>
  </si>
  <si>
    <t>Строительство ВЛ-0,4 кВ, ответвления от опоры ВЛ-0,4 кВ, прибора учета, Челябинская обл, Аргаяшский р-н, д. Аязгулова, ул. Дружбы</t>
  </si>
  <si>
    <t>Строительство ВЛ-0,4 кВ, ответвления от опоры ВЛ-0,4 кВ, прибора учета, Челябинская обл., Аргаяшский р-н, ДСНТ Жаворонки, ул. Добрых соседей</t>
  </si>
  <si>
    <t>Строительство ВЛ-0,4 кВ от гр. № 2 РУ-0,4 кВ  ТП № 21233 до концевой опоры на границе земельного участка потребителя и установка ПКУ ТП 522-ФЗ 0,4 кВ и реконструкция «КТП-6/0,4 кВ №233 Зюраткуль» (инв. № 439936)(по диспетчерским наименованиям «Реконструкция  ТП № 21233»).</t>
  </si>
  <si>
    <t>Строительство ТП-10/0,4 кВ, ответвления от опоры ВЛ-0,4 кВ, прибор учета, Челябинская обл, Красноармейский район, вблизи автодороги "Челябинск-Новосибирск"</t>
  </si>
  <si>
    <t>Строительство ВЛ-0,4кВ от ВЛ-0,4кВ Мельничная от ЗТП-3102 и установка прибора учета в п. Увельский (ВЛ-0,029км; ПКУ-1т.у.)</t>
  </si>
  <si>
    <t>Строительство ВЛ-0,4 кВ от опоры № 37  ВЛ-0,4 кВ № 4 от ТП № 61324 до концевой опоры на границе земельного участка потребителя и установка ПКУ ТП 522-ФЗ 0,4 кВ</t>
  </si>
  <si>
    <t>Строительство ВЛ-0,4 кВ от опоры № 5/6  ВЛ-0,4 кВ № 1 от ТП № 15007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</si>
  <si>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Аргаяшский район, п. Ишалино</t>
  </si>
  <si>
    <t>Строительство ВЛ-0,4 кВ, ответвления от опоры ВЛ-0,4 кВ, прибора учета, Челябинская обл., Красноармейский р-н, п. Лесной, ул. Береговая</t>
  </si>
  <si>
    <t>Строительство ВЛ-0,4 кВ, ответвления от опоры ВЛ-0,4 кВ, прибора учета, Челябинская обл., Красноармейский р-н, п. Лазурный, кооператив Дачник, ул.Проходная</t>
  </si>
  <si>
    <t>Строительство ВЛ-0,4 кВ, ответвления от опоры ВЛ-0,4 кВ, прибора учета, Челябинская обл, Аргаяшский р-н, п. Кировский, ул. Полевая</t>
  </si>
  <si>
    <t>Строительство ВЛ-0,4 кВ, ответвления от опоры ВЛ-0,4 кВ, прибора учета, Челябинская обл, Сосновский р-н, п. Смолино ж-д.ст., пер. Лесной</t>
  </si>
  <si>
    <t>Строительство ВЛ-0,4 кВ, ответвления от опоры ВЛ-0,4 кВ, прибора учета, Челябинская обл., Аргаяшский р-н, д. Акбашева, ул. Малая</t>
  </si>
  <si>
    <t>Строительство ответвления от опоры ВЛ-0,4 кВ, прибора учета, Челябинская обл., Аргаяшский р-н, д. Большая Куйсарина, ул. Дружбы</t>
  </si>
  <si>
    <t>Строительство ВЛ 0,4 кВ от ВЛ 0,4 кВ ТП 298 гр.1, ПКУ ТП 522-ФЗ 0,4 кВ ВЛ 0,4 кВ ТП 298 гр.1 для объекта, расположенного по адресу: г.Копейск, рп Бажово, ул. Быкова,41, кадастровый номер участка: 74:30:0601022:54</t>
  </si>
  <si>
    <t>Строительство ВЛ-0,4 кВ, ответвления от опоры ВЛ-0,4 кВ, прибора учета, Челябинская обл., Красноармейский р-н, д.Пашнино-1</t>
  </si>
  <si>
    <t>Строительство ВЛ-0,4 кВ, ответвления от опоры ВЛ-0,4 кВ, прибора учета, автоматического выключателя, Челябинская обл, Сосновский р-н</t>
  </si>
  <si>
    <t>Строительство ВЛ-0,4 кВ от опоры № 17  КВЛ-0,4 кВ № 1 от ТП № 41263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</si>
  <si>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р-н Сосновский, д. Ужевка</t>
  </si>
  <si>
    <t>Строительство ВЛ-0,4 кВ, ответвления от опоры ВЛ-0,4 кВ, прибора учета, Челябинская обл., г. Озерск, д. Селезни, ул. Озерная</t>
  </si>
  <si>
    <t>Строительство ВЛ-0,4 кВ, ответвления от опоры ВЛ-0,4 кВ, прибора учета, автоматического выключателя, Челябинская обл., Сосновский р-н, п. Полетаево, район Янтарь</t>
  </si>
  <si>
    <t>Строительство ВЛ-0,4 кВ, ответвление от опоры ВЛ-0,4 кВ, прибора учета, автоматического выключателя, Челябинская обл., Сосновский р-н, , п. Красное поле, ул. Цветочная</t>
  </si>
  <si>
    <t>Строительство ТП-10/0,4 кВ, ответвления от опоры ВЛ-0,4 кВ, прибор учета, Челябинская обл., Сосновский район, п. Мирный</t>
  </si>
  <si>
    <t>Строительство ВЛ 0,4 кВ от опоры ВЛ 0,4 кВ ТП 287 гр.5, ПКУ ТП 522-ФЗ 0,4 кВ ВЛ 0,4 кВ ТП 287 гр.5, для объекта, расположенного по адресу: г. Копейск, кадастровый номер участка: 74:12:1408006:3401</t>
  </si>
  <si>
    <t>Строительство ВЛ-0,4 кВ от опоры № 13  ВЛ-0,4 кВ № 3 от ТП № 61609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</si>
  <si>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Аргаяшский р-н, д. Крутолапова</t>
  </si>
  <si>
    <t>Демонтаж существующего прибора учета и установка нового прибора коммерческого учета электрической энергии (мощности) трехфазного полукосвенного включения 0,4 кВ на опоре № 7 ВЛ 0,4 кВ № 4 от ТП-51061: г. Миасс</t>
  </si>
  <si>
    <t>Строительство ВЛ-0,4 кВ, ответвления от опоры ВЛ-0,4 кВ, прибора учета, Челябинская обл., Сосновский р-он, п. Рощино, ул. Березовая</t>
  </si>
  <si>
    <t>Строительство ВЛ-0,4 кВ, ответвления от опоры ВЛ-0,4 кВ, прибора учета, Челябинская обл., г. Кыштым, ГСК Береговой</t>
  </si>
  <si>
    <t>Строительство ответвления от опоры ВЛ-0,4 кВ, прибора учета Челябинская обл., Сосновский р-н, деревня Осиновка</t>
  </si>
  <si>
    <t>Строительство ВЛ-0,4 кВ, ответвления от опоры ВЛ-0,4 кВ, прибора учета, автоматического выключателя, Челябинская обл., Сосновский р-н, деревня Осиновка</t>
  </si>
  <si>
    <t>Строительство ответвления от опоры ВЛ-0,4 кВ, прибора учета, Челябинская обл., Сосновский р-н, деревня Осиновка</t>
  </si>
  <si>
    <t>Строительство  ответвления от опоры ВЛ- 0,4 кВ, прибора учета, Челябинская обл., Сосновский район, п. Мирный</t>
  </si>
  <si>
    <t>Строительство ВЛ-0,4 кВ, ответвления от опоры ВЛ-0,4 кВ, прибора учета, Челябинская обл., Аргаяшский р-н, д. Камышевка, ул. Садовая</t>
  </si>
  <si>
    <t>Строительство ВЛ-0,4 кВ от опоры № 15  ВЛ-0,4 кВ Мед училище частный сектор от ТП № 21009 до концевой опоры на границе земельного участка потребителя и установка ПКУ ТП 522-ФЗ 0,4 кВ</t>
  </si>
  <si>
    <t>Строительство ПКУ ТП 522-ФЗ 0,4 кВ ТП 3589 1С гр.8, реконструкция ВЛ 0,4кВ ТП 3589 1с гр8 (инв.№ 327556) для объекта, расположенного по адресу: г. Челябинск, ул. Артиллерийская/Потемкина, д. 53/60, кадастровый номер участка: 74:36:0612020:94</t>
  </si>
  <si>
    <t>Строительство ВЛ-0,4 кВ, ответвления от опоры ВЛ-0,4 кВ, прибора учета, Челябинская обл, Сосновсеий р-н, п. Рощино</t>
  </si>
  <si>
    <t>Строительство ВЛ-0,4 кВ от опоры № 4/2  ВЛ-0,4 кВ № 2 от ТП № 15070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</si>
  <si>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Сосновский р-н, д. Кайгородово</t>
  </si>
  <si>
    <t>Строительство ВЛ-0,4 кВ от опоры № 12-7  ВЛ-0,4 кВ № 2 от ТП № 51136 до концевой опоры на границе земельного участка потребителя и установка ПКУ ТП 522-ФЗ 0,4 кВ.</t>
  </si>
  <si>
    <t>Строительство ВЛ-0,4 кВ от опоры № 20  ВЛ-0,4 кВ № 1 от ТП № 23002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</si>
  <si>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Красноармейский р-н, вблизи с. Харино</t>
  </si>
  <si>
    <t>Строительство КВЛ 0,4 кВ от ТП 6114 гр.2, ПКУ ТП 522-ФЗ 0,4 кВ ВЛ 0,4 кВ ТП 6114 гр.2 для объекта, расположенного по адресу: г. Копейск, рп Вахрушево, относительно ориентира федеральная автодорога М-51 "Байкал" от Челябинска через Курган, Омск, Новосибирск, Кемерово, Красноярск, Иркутск, Улан-Удэ до Читы, расположенного в границах участка, адрес ориентира: обл. Челябинская, г. Копейск, р.п. Вахрушево, кадастровый номер участка: 74:30:0201013:9</t>
  </si>
  <si>
    <t>Строительство ответвления от опоры ВЛ- 0,4 кВ, прибора учета, Челябинская обл., Сосновский р-н, СНТ. Железнодорожник тер.</t>
  </si>
  <si>
    <t>Строительство ВЛ-0,4 кВ, ответвления от опоры ВЛ-0,4 кВ, прибора учета,Челябинская обл., Сосновский район, п. Мирный</t>
  </si>
  <si>
    <t>Строительство ВЛ-0,4 кВ, ответвления от опоры ВЛ-0,4 кВ, прибора учета, Челябинская обл, Каслинский р-н, г. Касли, ул. Луначарского</t>
  </si>
  <si>
    <t>Строительство КЛ 0,4 кВ от ТП 5609 2С гр.5, ПКУ ТП 522-ФЗ 0,4 кВ ТП 5609 2С гр.5 для объекта, расположенного по адресу: г. Челябинск, Ленинский район, ул. Пограничная, восточнее нежилого здания по ул. Гагарина, д.7, кадастровый номер участка: 74:36:0317005:30</t>
  </si>
  <si>
    <t>Строительство прибора учета электроэнергии, Челябинская обл., Сосновский район, д. Малиновка</t>
  </si>
  <si>
    <t>Строительство строительства прибора учета электроэнергии, Челябинская обл., Сосновский район, д. Малиновка</t>
  </si>
  <si>
    <t>Строительство ВЛ-0,4 кВ от опоры № 26  ВЛ-0,4 кВ № 3 от ТП № 41083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</si>
  <si>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Красноармейский р-н, СДТ "Мичуринец"</t>
  </si>
  <si>
    <t>Строительство ВЛ-0,4 кВ, ответвления от опоры ВЛ-0,4 кВ, прибора учета, Челябинская обл., Сосновский р-н, п. Вавиловец, ул. Дубовая</t>
  </si>
  <si>
    <t>Строительство ВЛ-0,4 кВ, ответвления от опоры ВЛ-0,4 кВ, прибора учета, Челябинская обл., Сосновский район, п. Новый Кременкуль</t>
  </si>
  <si>
    <t>Строительство ВЛ-0,4 кВ, ответвления от опоры ВЛ-0,4 кВ, прибора учета, Челябинская обл, Коркинский р-н, г. Коркино, ул. 9 Января</t>
  </si>
  <si>
    <t>Строительство ВЛ-0,4 кВ, ответвления от опоры ВЛ-0,4 кВ, прибора учета, Челябинская обл, Сосновский р-н, с. Долгодеревенское, ул. Мира Новая</t>
  </si>
  <si>
    <t>Строительство ВЛ-0,4 кВ, ответвления от опоры ВЛ-0,4 кВ, прибора учета, Челябинская обл, Красноармейский р-н, д. Круглое, ул. Сергеевская</t>
  </si>
  <si>
    <t>Строительство ВЛ 0,4 кВ от ВЛ 0,4 кВ ТП 5695 1С гр.1, ПКУ ТП 522-ФЗ 0,4 кВ ВЛ 0,4 кВ ТП 5695 1С гр.1 для объекта, расположенного по адресу: г. Челябинск, ул. Ладожская, дом № 42А, кадастровый номер участка: 74:36:0314004:31</t>
  </si>
  <si>
    <t>Строительство ВЛ-0,4 кВ, ответвления от опоры ВЛ-0,4 кВ, прибора учета, Челябинская обл, Красноармейский р-н, д. Круглое, ул. Начальная</t>
  </si>
  <si>
    <t>Строительство ВЛ-0,4 кВ,  ответвления от опоры ВЛ-0,4 кВ, прибора учета, Челябинская обл., Красноармейский р-н, вблизи п. Слава</t>
  </si>
  <si>
    <t>Строительство ответвления от опоры ВЛ- 0,4 кВ, прибора учета, Челябинская обл., Сосновский р-н, снт Малиновка</t>
  </si>
  <si>
    <t>Строительство ВЛ 0,4 кВ ТП 4243 1С гр.4, ПКУ ТП 522-ФЗ 0,4 кВ ВЛ 0,4 кВ ТП 4243 1С гр.4 для объекта, расположенного по адресу: г. Челябинск, ул. Логовая, дом № 19Б, кадастровый номер участка: 74:36:0713005:69</t>
  </si>
  <si>
    <t>Строительство ответвления от опоры ВЛ- 0,4 кВ, прибора учета, Челябинская обл., Красноармейский р-н</t>
  </si>
  <si>
    <t>Строительство ответвления от опоры ВЛ- 0,4 кВ, прибора учета, Челябинская обл., Сосновский р-н, с. Кайгородово, ул. Набережная</t>
  </si>
  <si>
    <t>Строительство ВЛ-0,4 кВ, ответвления от опоры ВЛ-0,4 кВ, прибора учета, Челябинская обл., Сосновский р-н, п. Сагаусты, ул. Лесная</t>
  </si>
  <si>
    <t>Строительство трансформатора в ТП-10/0,4кВ, ВЛ-0,4 кВ, прибор учета, Челябинская обл, Сосновский р-н, п. Северный</t>
  </si>
  <si>
    <t>Строительство ВЛ 0,4 кВ от ВЛ 0,4 кВ ТП 5786 1С гр.1, ПКУ ТП 522-ФЗ 0,4 кВ ВЛ 0,4 кВ ТП 5786 1С гр.1 для объектов, расположенных по адресу: г. Челябинск, Территория СНТ Металлист 1, Участок 258, кадастровый номер участка: 74:36:0000000:50469, участок 262, кадастровый номер участка: 74:36:0000000:54071</t>
  </si>
  <si>
    <t>Строительство ВЛ-0,4 кВ, ответвления от опоры ВЛ-0,4 кВ, прибора учета, Челябинская обл., Красноармейский р-н, п. Озерный</t>
  </si>
  <si>
    <t>Строительство ВЛ-0,4 кВ, ответвления от опоры ВЛ-0,4 кВ, прибора учета, Челябинская обл., Аргаяшский р-н, д. Биккулова, ул. Колхозная</t>
  </si>
  <si>
    <t>Строительство ВЛ 0,4 кВ ТП 4110 1С гр.4, ПКУ ТП 522-ФЗ 0,4 кВ ВЛ 0,4 кВ ТП 4110 1С гр.4 для объекта, расположенного по адресу: г. Челябинск, ул. Логовая, дом № 59, кадастровый номер участка: 74:36:0713007:502</t>
  </si>
  <si>
    <t>Строительство ответвления от опоры ВЛ- 0,4 кВ, прибора учета, Челябинская обл., Аргаяшский р-н, ЗАО Салавата Юлаева</t>
  </si>
  <si>
    <t>Строительство ПКУ ТП 522-ФЗ 0,4 кВ ТП 3311 1С гр.4, реконструкция воздушной линии 0,4КВ от ТП 3311; для передачи электроэнергии (инв.№ 53654) для объекта, расположенного по адресу: г. Челябинск, ул. Победы, дом № 24, кадастровый номер участка: 74:36:0203019:50</t>
  </si>
  <si>
    <t>Строительство ВЛ-0,4 кВ, ответвления от опоры ВЛ-0,4 кВ, прибора учета, автоматического выключателя, Челябинская обл, Каслинский р-н, вблизи д. Москвина</t>
  </si>
  <si>
    <t>Строительство  ответвления от опоры ВЛ-0,4 кВ, прибора учета, Челябинская обл., Аргаяшский р-н, вблизи с. Губернское</t>
  </si>
  <si>
    <t>Строительство ВЛ-0,4 кВ, ответвления от опоры ВЛ-0,4 кВ, прибора учета, Челябинская обл, Красноармейский р-н п. Петровский, ул. Светлая</t>
  </si>
  <si>
    <t>Строительство ВЛ-0,4 кВ, ответвления от опоры ВЛ-0,4 кВ, прибора учета, Челябинская обл, Аргаяшский р-н, д. Дербишева, ул. Ильдуса Латыпова</t>
  </si>
  <si>
    <t>Строительство ВЛ-0,4 кВ, ответвления от опоры ВЛ-0,4 кВ, прибора учета, Челябинская обл., Красноармейский р-н, с. Миасское, ул. 40 лет Победы</t>
  </si>
  <si>
    <t>Строительство ответвления от опоры ВЛ- 0,4 кВ, прибора учета, Челябинская обл., Сосновский р-н, п. Смолино</t>
  </si>
  <si>
    <t>Строительство ВЛ-0,4 кВ, ответвления от опоры ВЛ-0,4 кВ, прибора учета, Челябинская обл., Нязепетровский р-н, с. Арасланово, ул. Лесная</t>
  </si>
  <si>
    <t>Строительство ВЛ 0,4 кВ от опоры ВЛ 0,4 кВ ТП 324 СНТ «Шахтер», ПКУ ТП 522-ФЗ 0,4 кВ ВЛ 0,4 кВ ТП 324 СНТ «Шахтер», для объекта, расположенного по адресу: г. Копейск, СНТ "Шахтер", 227 н, кадастровый номер участка: 74:30:0702001:2191</t>
  </si>
  <si>
    <t>Строительство ВЛ 0,4 кВ от опоры ВЛ 0,4 кВ ТП 40 гр.2, ПКУ ТП 522-ФЗ 0,4 кВ ВЛ 0,4 кВ ТП 40 гр.2, для объекта, расположенного по адресу: г. Копейск, ул. Брюллова, д. 35, кадастровый номер участка: 74:30:0701020:543</t>
  </si>
  <si>
    <t>Строительство ВЛ-0,4 кВ, ответвления от опоры ВЛ-0,4 кВ, прибора учета, Челябинская обл., г. Кыштым, ул. Валентины Сергеевой</t>
  </si>
  <si>
    <t>Строительство ВЛ-0,4 кВ, ответвления от опоры ВЛ-0,4 кВ, прибора учета, автоматического выключателя, Челябинская обл, Каслинский р-н, п. Береговой, ул. Гагарина</t>
  </si>
  <si>
    <t>Строительство КЛ-0,4 кВ от гр. № 5 РУ-0,4 кВ  ТП № 61244 до ВРУ-0,4 кВ потребителя</t>
  </si>
  <si>
    <t>Строительство ВЛ-0,4 кВ, ответвления от опоры ВЛ-0,4 кВ, прибора учета,Челябинская обл., Сосновский район р-н, д. Ишалино, вблизи п. Прудный</t>
  </si>
  <si>
    <t>Строительство ВЛ-0,4 кВ, ответвления от опоры ВЛ-0,4 кВ, прибора учета, Челябинская обл., Еманжелинский р-н, г. Еманжелинск, ул. Орджоникидзе</t>
  </si>
  <si>
    <t>Строительство  ВЛ-0,4кВ, ответвления от опоры ВЛ-0,4 кВ, прибор учета, Челябинская обл., Красноармейский район, с. Харино</t>
  </si>
  <si>
    <t>Строительство ВЛ-0,4 кВ, ответвления от опоры ВЛ-0,4 кВ, прибора учета, Челябинская обл, Сосновский р-н, кадастровый номер участка: 74:19:0801002:2053</t>
  </si>
  <si>
    <t>Строительство ВЛ-0,4 кВ, ответвления от опоры ВЛ-0,4 кВ, прибора учета, Челябинская обл, Сосновский р-н, с. Б. Харлуши</t>
  </si>
  <si>
    <t>Строительство ответвления от опоры ВЛ- 0,4 кВ, прибора учета, Челябинская обл., Сосновский р-н, кадастровый номер участка: 74:19:0302001:213</t>
  </si>
  <si>
    <t>Строительство ВЛ-0,4 кВ, ответвления от опоры ВЛ-0,4 кВ, прибора учета, Челябинская обл., Аргаяшский район, д. Дербишева, ул. Ильдуса Латыпова</t>
  </si>
  <si>
    <t>Строительство ТП-10/0,4 кВ, ответвления от опоры ВЛ-0,4 кВ, прибор учета, Челябинская обл, Аргаяшский район, с. Губернское, ул. Братьев Пичуговых</t>
  </si>
  <si>
    <t>Строительство ВЛ-0,4 кВ, ответвления от опоры ВЛ-0,4 кВ, прибора учета, Челябинская обл., Аргаяшский р-н, п. Ишалино, ул. Тенистая</t>
  </si>
  <si>
    <t>Строительство ответвления от опоры ВЛ- 0,4 кВ, прибора учета, Челябинская обл., Сосновский район, СНТ Дружба</t>
  </si>
  <si>
    <t>Строительство ВЛ-0,4 кВ, ответвления от опоры ВЛ-0,4 кВ, прибора учета, Челябинская обл, Кунашакский р-н, д. Голубинка</t>
  </si>
  <si>
    <t>Строительство ВЛ-0,4 кВ, ответвления от опоры ВЛ-0,4 кВ, прибора учета, Челябинская обл., Еткульский р-н, Шершневское лесничество</t>
  </si>
  <si>
    <t>Строительство ВЛ-0,4 кВ, ответвления от опоры ВЛ-0,4 кВ, прибора учета, Челябинская обл, Аргаяшский р-н, д. Норкино, ул. Новая</t>
  </si>
  <si>
    <t>Строительство ВЛ-0,4 кВ, двух ответвлений от опор ВЛ-0,4 кВ, двух приборов учета, автоматического выключателя, Челябинская обл., Красноармейский р-н, д. Круглое, ул. Владимирская</t>
  </si>
  <si>
    <t>Строительство ВЛ-0,4 кВ, ответвления от опоры ВЛ-0,4 кВ, прибора учета, автоматического выключателя, Челябинская обл., Сосновский р-н, п. Трубный, кв. Юго-западный, ул. Домашняя</t>
  </si>
  <si>
    <t>Строительство ТП-10/0,4 кВ, ВЛ-0,4 кВ, ответвления от опоры ВЛ-0,4 кВ, приборов учета, Челябинская обл, Сосновский р-н, с. Кременкуль</t>
  </si>
  <si>
    <t>Строительство ответвления от опоры ВЛ- 0,4 кВ, прибора учета, Челябинская обл., Сосновский р-н, c. Кайгородово</t>
  </si>
  <si>
    <t>Строительство ответвления от опоры ВЛ-0,4 кВ, прибора учета, Челябинская обл., г. Коркино, ул. Новоселов</t>
  </si>
  <si>
    <t>Строительство ВЛ-0,4 кВ, ответвления от опоры ВЛ-0,4 кВ, прибора учета, Челябинская обл, Сосновский р-н, вблизи д. Медиак</t>
  </si>
  <si>
    <t>Строительство ответвления от опоры ВЛ- 0,4 кВ, прибора учета, Челябинская обл., г. Коркино, р.п. Первомайский</t>
  </si>
  <si>
    <t>Строительство ВЛ-0,4 кВ,  ответвления от опоры ВЛ-0,4 кВ, прибора учета, Челябинская обл., Аргаяшский р-н, с. Аргаяш, ул. Салавата Юлаева</t>
  </si>
  <si>
    <t>Строительство ответвления от опоры ВЛ- 0,4 кВ, прибора учета, Челябинская обл., Сосновский р-н, кадастровый номер участка: 74:19:1116002:1024</t>
  </si>
  <si>
    <t>Строительство ВЛ-0,4 кВ от опоры № 19/5  ВЛ-0,4 кВ № 2 от ТП № 61242 до концевой опоры на границе земельного участка потребителя и установка ПКУ ТП 522-ФЗ 0,4 кВ</t>
  </si>
  <si>
    <t>Строительство ВЛ 0,4 кВ от опоры ВЛ 0,4 кВ ТП 325 гр.4, гр.4, ПКУ ТП 522-ФЗ 0,22 кВ ВЛ 0,4 кВ ТП 325, гр.4, для объекта, расположенного по адресу: г. Копейск, р.п. Бажово, садоводческое некоммерческое товарищество "Мебельщик", улица Вишневая уч-к 589, кадастровый номер участка: 74:30:0602001:33; уч-к 591, кадастровый номер участка: 74:30:0602001:347</t>
  </si>
  <si>
    <t>Строительство ВЛ-0,4 кВ, ответвления от опоры ВЛ-0,4 кВ, прибора учета, Челябинская обл, г. Коркино, СНТ Пригородный, ул. Первая</t>
  </si>
  <si>
    <t>Строительство ВЛ-0,4 кВ, ответвления от опоры ВЛ-0,4 кВ, прибора учета, Челябинская обл., Сосновский р-н, с. Долгодеревенское</t>
  </si>
  <si>
    <t>Строительство ВЛ-0,4 кВ, ответвления от опоры ВЛ-0,4 кВ, прибора учета, Челябинская обл., Еманжелинский р-н, рп Зауральский, сад Заря</t>
  </si>
  <si>
    <t>Строительство ВЛ-0,4 кВ,  ответвления от опоры ВЛ-0,4 кВ, прибора учета, Челябинская обл., Сосновский р-н, д. Ключи</t>
  </si>
  <si>
    <t>Строительство ВЛ-0,4 кВ, ответвления от опоры ВЛ-0,4 кВ, прибора учета, автоматического выключателя, Челябинская обл., Сосновский р-н, СНТ Курчатовец</t>
  </si>
  <si>
    <t>Строительство ВЛ-0,4 кВ, ответвления от опоры ВЛ-0,4 кВ, прибора учета, Челябинская обл., Аргаяшский р-н, п. Бидинский, мкр Каникулы, Аллея 7-ая</t>
  </si>
  <si>
    <t>Строительство ВЛ-0,4 кВ, ответвления от опоры ВЛ-0,4 кВ, прибора учета, автоматического выключателя, Челябинская обл., Каслинский район, вблизи д. Москвина</t>
  </si>
  <si>
    <t>Установка прибора коммерческого учета электрической энергии (мощности) однофазного прямого включения 0,22 кВ на опоре № 3 отп.-1 ВЛ 0,4 кВ № 2 от ТП-60057 и монтаж контура повторного заземления нулевого провода отп.-1 ВЛ 0,4 кВ № 2 от ТП-60057 на опоре № 3: г. Чебаркуль</t>
  </si>
  <si>
    <t>Строительство ответвления от опоры ВЛ- 0,4 кВ, прибора учета, Челябинская обл., Сосновский р-н, ДСНТ "Берёзка-1"</t>
  </si>
  <si>
    <t>Строительство ответвления от опоры ВЛ- 0,4 кВ, прибора учета, Челябинская обл., Сосновский район, с. Большое Баландино</t>
  </si>
  <si>
    <t>Строительство ВЛ-0,4 кВ, ответвления от опоры ВЛ-0,4 кВ, прибора учета, Челябинская обл, Сосновский р-н, кадастровый номер участка: 74:19:2001001:2395</t>
  </si>
  <si>
    <t>Строительство ВЛ-0,4 кВ от гр. № 3 РУ-0,4 кВ ТП № 70424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</si>
  <si>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г. Кыштым, ул. Советская</t>
  </si>
  <si>
    <t>Строительство ответвления от опоры ВЛ- 0,4 кВ, прибора учета, Челябинская обл., Сосновский р-н, п. Интернационалист, ул. Зеленая</t>
  </si>
  <si>
    <t>Строительство ВЛ-0,4 кВ, ответвления от опоры ВЛ-0,4 кВ, прибора учета, Челябинская обл., Сосновский р-н, д. Новое Поле, ул. Ленина</t>
  </si>
  <si>
    <t>Строительство ВЛ-0,4 кВ, ответвления от опоры ВЛ-0,4 кВ, прибора учета, Челябинская обл., Аргаяшский р-н, д. Яраткулова, ул. Центральная</t>
  </si>
  <si>
    <t>Строительство ВЛ-0,4 кВ, ответвления от опоры ВЛ-0,4 кВ, прибора учета, Челябинская обл, Аргаяшский р-н, д. Бажикаева, ул. Кабира Бикметова</t>
  </si>
  <si>
    <t>Строительство ВЛ-0,4 кВ, ответвления от опоры ВЛ-0,4 кВ, прибора учета, Челябинская обл., Аргаяшский р-н, вблизи с. Губернское</t>
  </si>
  <si>
    <t>Строительство ВЛ-0,4 кВ, ответвления от опоры ВЛ-0,4 кВ, прибора учета, Челябинская обл, Сосновсеий р-н, кадастровый номер участка: 74:19:1106002:5186</t>
  </si>
  <si>
    <t>Строительство ВЛ-0,4 кВ, ответвления от опоры ВЛ-0,4 кВ, прибора учета, автоматического выключателя,Челябинская обл., Сосновский р-н, д. Ключи</t>
  </si>
  <si>
    <t>Строительство ВЛ 0,4 кВ от ВЛ 0,4 кВ ТП 5183 1С гр.2, ПКУ ТП 522-ФЗ 0,4 кВ ВЛ 0,4 кВ ТП 5183 1С гр.2 для объекта, расположенного по адресу: г. Челябинск, ул. Чапаева (Смолино), дом № 65, кадастровый номер участка: 74:36:0414022:94</t>
  </si>
  <si>
    <t>Строительство ВЛ-0,4 кВ, ответвления от опоры ВЛ-0,4 кВ, прибора учета, Челябинская обл., Каслинский р-н, с. Тюбук, ул. Дружбы</t>
  </si>
  <si>
    <t>Установка прибора учета, реконструкция ВЛ-0,4кВ ф.1 ТП №329, Челябинская обл, Агаповский район село Агаповка ул. Горная уч 23, кадастровый номер участка: 74:01:0602017:735.</t>
  </si>
  <si>
    <t>Установка прибора учета, реконструкция ВЛ-0,4кВ ф.1 ТП-329, Челябинская обл, Агаповский район село Агаповка ул. Горная уч 27, кадастровый номер участка: 74:01:0000000:4661.</t>
  </si>
  <si>
    <t>Строительство ВЛ-0,4 кВ от опоры №16 ТП №167, установка прибора учета, реконструкция ВЛ-0,4кВ ф.1 ТП-329, Челябинская обл, Агаповский район село Агаповка ул. Горная уч 31, кадастровый номер участка: 74:01:0602099:608.</t>
  </si>
  <si>
    <t>Установка прибора коммерческого учета электрической энергии (мощности) однофазного прямого включения 0,22 кВ на опоре № 1 ВЛ 0,4 кВ № 6 от ТП-16028 и монтаж контура повторного заземления нулевого провода ВЛ 0,4 кВ № 6 от ТП-16028 на опоре № 1: г. Сим</t>
  </si>
  <si>
    <t>Строительство ВЛ-0,4 кВ, ответвления от опоры ВЛ-0,4 кВ, прибора учета, Челябинская обл., Красноармейский р-н, с.Харино, ул.Юбилейная</t>
  </si>
  <si>
    <t>Строительство ВЛ-0,4 кВ, ответвления от опоры ВЛ-0,4 кВ, прибора учета, Челябинская обл., Аргаяшский район, с. Кулуево, ул. Школьная</t>
  </si>
  <si>
    <t>Строительство ВЛ-0,4 кВ, ответвления от опоры ВЛ-0,4 кВ, прибора учета, Челябинская обл., г. Озерск, ул. Мичурина</t>
  </si>
  <si>
    <t>Строительство ВЛ-0,4 кВ (совместный подвес по опорам ВЛ-0,4 кВ № 5  от  ТП № 4П)  от опоры № 17 ВЛ-0,4 кВ № 5 от ТП № 4П   до опоры № 26 ВЛ-0,4 кВ № 5 от ТП № 4П  установленной на границе земельного участка потребителя и установка ПКУ ТП 522-ФЗ 0,4 кВ</t>
  </si>
  <si>
    <t>Строительство ВЛ-0,4 кВ, ответвления от опоры ВЛ-0,4 кВ, прибора учета, автоматического выключателя, Челябинская обл, Сосновский р-н, кадастровый номер участка: 74:19:1106002:5737</t>
  </si>
  <si>
    <t>Строительство ВЛ-0,4 кВ, ответвления от опоры ВЛ-0,4 кВ, прибора учета, Челябинская обл., г. Карабаш, ул. Красная Горка</t>
  </si>
  <si>
    <t>СтроительствоВЛ-0,4 кВ, ответвления от опоры ВЛ-0,4 кВ, прибора учета, Челябинская обл, Аргаяшский р-н, д. Маржинбаева, ул. Лесная</t>
  </si>
  <si>
    <t>Строительство ВЛ-0,4 кВ, ответвления от опоры ВЛ-0,4 кВ, прибора учета, Челябинская обл, г. Кыштым, ул. Пушкина</t>
  </si>
  <si>
    <t>Строительство ответвления от опоры ВЛ- 0,4 кВ, прибора учета, Челябинская обл., Сосновский р-н, д. Полетаево 2-е, ул. Советская</t>
  </si>
  <si>
    <t>Строительство ответвления от опоры ВЛ- 0,4 кВ, прибора учета, Челябинская обл., Аргаяшский р-н, д. Бажикаева, ул. Салавата Юлаева</t>
  </si>
  <si>
    <t>Строительство ВЛ-0,4 кВ, ответвления от опоры ВЛ-0,4 кВ, прибора учета, Челябинская обл., Красноармейский р-н, п. Петровский, ул. Полевая</t>
  </si>
  <si>
    <t>Строительство ВЛ 0,4 кВ ТП 4047 1С гр.1, ПКУ ТП 522-ФЗ 0,22 кВ ВЛ 0,4 кВ ТП 4047 1С гр.1 для объекта, расположенного по адресу: г. Челябинск, Свердловский тракт, д. 4-ф, кадастровый номер участка: 74:36:0702003:134</t>
  </si>
  <si>
    <t>Строительство ВЛ 0,4 кВ ТП 324 СНТ «Шахтер», ПКУ ТП 522-ФЗ 0,4 кВ ВЛ 0,4 кВ ТП 324 СНТ «Шахтер» для объекта, расположенного по адресу: ¶г. Копейск, СНТ "Шахтер", участок 611 н, кадастровый номер участка: 74:30:0702001:1618</t>
  </si>
  <si>
    <t>Строительство ВЛ-0,4 кВ, ответвления от опоры ВЛ-0,4 кВ, прибора учета, Челябинская обл, Красноармейский р-н, вблизи п. Лазурный</t>
  </si>
  <si>
    <t>Строительство ВЛ-0,4 кВ, ответвления от опоры ВЛ-0,4 кВ, прибора учета, Челябинская обл., Сосновский район, вблизи с. Туктубаево</t>
  </si>
  <si>
    <t>Строительство ВЛ-0,4 кВ, ответвления от опоры ВЛ-0,4 кВ, прибора учета, Челябинская обл., Сосновский р-н, д. Ключи, ул. Облепиховая</t>
  </si>
  <si>
    <t>Строительство ответвления от опоры ВЛ- 0,4 кВ, прибора учета, Челябинская обл., Красноармейский р-н, п. Петровский, ул. Светлая</t>
  </si>
  <si>
    <t>Строительство ВЛ-0,4 кВ, ответвления от опоры ВЛ-0,4 кВ, прибора учета, Челябинская обл., Красноармейский р-н, п. Вахрушево, ДНТ Удачный, ул. Молодежная</t>
  </si>
  <si>
    <t>Строительство ВЛ-10 кВ от ВЛ-10 кВ №8 ПС Баландино, ТП-10/0,4 кВ, ВЛ-0,4 кВ, ответвления от опоры ВЛ-0,4 кВ, приборов учета, Челябинская обл, Сосновский р-н, п. Солнечный</t>
  </si>
  <si>
    <t>Строительство ВЛ-0,4 кВ, ответвления от опоры ВЛ-0,4 кВ, прибора учета, Челябинская обл., г. Озерск, д. Селезни, ул. Труда</t>
  </si>
  <si>
    <t>Строительство ВЛ-0,4 кВ от опоры № 3 ВЛ-0,4 кВ № 9 от ТП № 41188 до концевой опоры на границе земельного участка потребителя и установка ПКУ ТП 522-ФЗ 0,4 кВ</t>
  </si>
  <si>
    <t>Строительство ВЛ-0,4 кВ от опоры № 15  ВЛ-0,4 кВ № 2 от ТП № 61613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</si>
  <si>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вблизи п. Саргазы</t>
  </si>
  <si>
    <t>Строительство ответвления от опоры ВЛ- 0,4 кВ, прибора учета, Челябинская обл., Сосновский р-н, п. Садовый, ул. Лавандовая</t>
  </si>
  <si>
    <t>Строительство КЛ 0,4 кВ ТП 7067 1С гр.8, ПКУ ТП 522-ФЗ 0,4 кВ ТП 7067 1С гр.8 для объекта, расположенного по адресу: г. Челябинск, ул. Жукова, дом              № 34, кадастровый номер участка: 74:36:0114012:24</t>
  </si>
  <si>
    <t>Строительство ВЛ-0,4 кВ, ответвления от опоры ВЛ-0,4 кВ, прибора учета, Челябинская обл., г. Верхний Уфалей, п. Уфимка, ул. Набережная</t>
  </si>
  <si>
    <t>Строительство ВЛ-0,4 кВ, ответвления от опоры ВЛ-0,4 кВ, прибора учета, Челябинская обл, Сосновский р-н, п. Полетаево</t>
  </si>
  <si>
    <t>Строительство ВЛ-0,4 кВ, ответвления от опоры ВЛ-0,4 кВ, прибора учета, Челябинская обл., Увельский  р-н, с. Красносельское, ул. Калинина</t>
  </si>
  <si>
    <t>Строительство ответвления от опоры ВЛ- 0,4 кВ, прибора учета, Челябинская обл., Сосновский район, вблизи с. Б Харлуши</t>
  </si>
  <si>
    <t>Строительство ВЛ-0,4 кВ от опоры № 17  КВЛ-0,4 кВ № 1 от ТП № 41263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</si>
  <si>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п. Красное поле, ул. Героическая</t>
  </si>
  <si>
    <t>Строительство КЛ 0,4 кВ ТП 4067, ПКУ ТП 522-ФЗ 0,4 кВ ТП 4067 для объекта, расположенного по адресу: г. Челябинск, Тракт Свердловский, 10Ж, кадастровый номер участка: 74:36:0703002:202</t>
  </si>
  <si>
    <t>Строительство  ответвления от опоры ВЛ- 0,4 кВ, прибора учета, Челябинская обл., Сосновский район, вблизи с. Кайгородово</t>
  </si>
  <si>
    <t>Строительство ВЛ-0,4 кВ от опоры № 17  ВЛ-0,4 кВ ул.Речная от ТП № 33129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</si>
  <si>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Сосновский р-н, д. Мамаева, ул Центральная</t>
  </si>
  <si>
    <t>Строительство ВЛ-0,4 кВ, ответвления от опоры ВЛ-0,4 кВ, прибора учета, Челябинская обл., Красноармейский р-н,  п. Черемушки, ул. Придорожная</t>
  </si>
  <si>
    <t>Строительство ВЛ-0,4 кВ, ответвления от опоры ВЛ-0,4 кВ, прибора учета, Челябинская обл., Кунашакский р-н, с. Кунашак, ул. Труда</t>
  </si>
  <si>
    <t>Строительство ответвления от опоры ВЛ- 0,4 кВ, прибора учета, Челябинская обл., Сосновский р-н, д. Ключи, ул. Марсовая</t>
  </si>
  <si>
    <t>Строительство  ответвления от опоры ВЛ- 0,4 кВ, прибора учета, Челябинская обл., Сосновский район, жилая застройка "Вавиловец"</t>
  </si>
  <si>
    <t>Строительство ВЛ-0,4 кВ от опоры № 19  ВЛ-0,4 кВ ул.Олимпийская левая низ от ТП № 31033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</si>
  <si>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с. Архангельское, ул. Полевая</t>
  </si>
  <si>
    <t>Строительство ВЛ-0,4 кВ, ответвление от опоры ВЛ-0,4 кВ, прибора учета, автоматического выключателя, Челябинская обл., Кунашакский р-н, с. Кунашак</t>
  </si>
  <si>
    <t>Строительство ВЛ-0,4 кВ, ответвления от опоры ВЛ-0,4 кВ, прибора учета, Челябинская обл, Сосновский район, п. Вавиловец</t>
  </si>
  <si>
    <t>Строительство ВЛ-0,4 кВ, ответвления от опоры ВЛ-0,4 кВ, прибора учета, Челябинская обл, Еманжелинский р-н, рп. Красногорский, ул. Победы</t>
  </si>
  <si>
    <t>Строительство ВЛ-0,4 кВ от опоры № 4  ВЛ-0,4 кВ № 14 от ТП № 41262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</si>
  <si>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Аргаяшский р-н, п. Бидинский, мкр.Каникулы, аллея 8-я</t>
  </si>
  <si>
    <t>Строительство  ответвления от опоры ВЛ- 0,4 кВ, прибора учета, Челябинская обл., Сосновский район, тер. СНТ Отдых</t>
  </si>
  <si>
    <t>Строительство ответвления от опоры ВЛ- 0,4 кВ, прибора учета, Челябинская обл., Увельский р-н, с. Красносельское, ул. Калинина</t>
  </si>
  <si>
    <t>Строительство ВЛ-0,4 кВ от опоры № 41  ВЛ-0,4 кВ № 2 от ТП № 15027 до концевой опоры на границе земельного участка потребителя и установка ПКУ ТП 522-ФЗ 0,22 кВ.</t>
  </si>
  <si>
    <t>Строительство ВЛ-0,4 кВ, ответвления от опоры ВЛ-0,4 кВ, прибора учета, Челябинская обл, Аргаяшский р-н</t>
  </si>
  <si>
    <t>Строительство ВЛ 0,4 кВ от ВЛ 0,4 кВ ТП 6507 1С гр.4, ПКУ ТП 522-ФЗ 0,4 кВ ВЛ 0,4 кВ ТП 6507 1С гр.4 для объекта, расположенного по адресу: г. Копейск, восточнее ул. Рассветной в Октябрьском жилом массиве, кадастровый номер участка: 74:30:0804003:481</t>
  </si>
  <si>
    <t>Строительство ВЛ-0,4 кВ, ответвления от опоры ВЛ-0,4 кВ, прибора учета, Челябинская обл, г. Верхний Уфалей, ул. Стадионная</t>
  </si>
  <si>
    <t>Строительство  ответвления от опоры ВЛ- 0,4 кВ, прибора учета, Челябинская обл., Сосновский р-н, п. Мирный</t>
  </si>
  <si>
    <t>Строительство ВЛ-0,4 кВ, ответвления от опоры ВЛ-0,4 кВ, прибора учета, Челябинская обл., Сосновский р-н, п. Есаульский, мкр ул. Северной</t>
  </si>
  <si>
    <t>Строительство ВЛ-0,4 кВ, ответвления от опоры ВЛ-0,4 кВ, прибора учета, Челябинская обл, Сосновский р-н, кадастровый номер участка: 74:19:1106002:4895</t>
  </si>
  <si>
    <t>Строительство ответвления от опоры ВЛ- 0,4 кВ, прибора учета, Челябинская обл., Красноармейский р-н, д. Круглое, ул. Никольская</t>
  </si>
  <si>
    <t>Строительство ВЛ-0,4 кВ, ответвления от опоры ВЛ-0,4 кВ, прибора учета,Челябинская обл., Сосновский район, п. Саргазы</t>
  </si>
  <si>
    <t>Строительство ВЛ-0,4 кВ (совместный подвес по опорам ВЛ 0,4 кВ № 3 от ТП № 61182) от опоры № 16 ВЛ-0,4 кВ № 3 от ТП № 61182 до опоры № 14 ВЛ 0,4 кВ № 3 от ТП № 61182 установленной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</si>
  <si>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Сосновский р-н, д. Ключи, квартал "Родник"</t>
  </si>
  <si>
    <t>Строительство ВЛ 0,4 кВ ТП 67 гр.3, ПКУ ТП 522-ФЗ 0,4 кВ ВЛ 0,4 кВ ТП 67 гр.3</t>
  </si>
  <si>
    <t>Строительство ВЛ-0,4 кВ, ответвления от опоры ВЛ-0,4 кВ, прибора учета, Челябинская обл, Красноармейский р-н, п. Лазурный</t>
  </si>
  <si>
    <t>Установка прибора коммерческого учета электрической энергии (мощности) трехфазного прямого включения 0,4 кВ на опоре №51 ВЛ 0,4 кВ №1 от ТП-61022 и монтаж контура повторного заземления нулевого провода ВЛ 0,4 кВ №1 от ТП-61022 на опоре №51: Чебаркульский р-н, с. Непряхино</t>
  </si>
  <si>
    <t>Строительство ВЛ-0,4 кВ, ответвления от опоры ВЛ-0,4 кВ, прибора учета, Челябинская обл., Красноармейский р-н, д. Федоровка, ул. Лесная</t>
  </si>
  <si>
    <t>Строительство ВЛ 0,4 кВ ТП 4110 1С гр.4, ПКУ ТП 522-ФЗ 0,4 кВ ВЛ 0,4 кВ ТП 4110 1С гр.4 для объекта, расположенного по адресу: г. Челябинск, ул. Логовая, дом № 56В, кадастровый номер участка: 74:36:0713007:1237</t>
  </si>
  <si>
    <t>Строительство ВЛ-0,4 кВ от опоры № 17  ВЛ-0,4 кВ № 1 от ТП № 51004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</si>
  <si>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Верхний Уфалей г, тер Чекасина 20, ул.4-й ряд</t>
  </si>
  <si>
    <t>Установка прибора коммерческого учета электрической энергии (мощности) трехфазного прямого включения 0,4 кВ на опоре № 50 ВЛ 0,4 кВ № 1 от ТП-11012 и монтаж контура повторного заземления нулевого провода ВЛ 0,4 кВ № 1 от ТП-11012 на опоре № 50: г. Юрюзань</t>
  </si>
  <si>
    <t>Строительство ответвления от опоры ВЛ- 0,4 кВ, прибора учета, Челябинская обл., Аргаяшский р-н, с. Аргаяш, ул. Победы</t>
  </si>
  <si>
    <t>Строительство КЛ 0,4 кВ ТП 4699 гр.1, ПКУ ТП 522-ФЗ 0,4 кВ ТП 4699 гр.1, реконструкция аппаратуры электрической 0,4кВ ТП-4699 (инв.№ 356615) для объекта, расположенного по адресу: г. Челябинск, ул. Молодогвардейцев, дом № 1Ж, кадастровый номер участка: 74:36:0711003:9</t>
  </si>
  <si>
    <t>Строительство ВЛ-0,4 кВ, ответвления от опоры ВЛ-0,4 кВ, прибора учета, Челябинская обл, Сосновский р-н, вблизи п. Трубный</t>
  </si>
  <si>
    <t>Строительство ВЛ-0,4 кВ, ответвления от опоры ВЛ-0,4 кВ, прибора учета, Челябинская обл., Сосновский р-н, вблизи д. Моховички</t>
  </si>
  <si>
    <t>Строительство ВЛ-0,4 кВ от опоры № 7/6  ВЛ-0,4 кВ № 2 от ТП № 61140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</si>
  <si>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Аргаяшский р-н, с. Аргаяш, ул. Худякова</t>
  </si>
  <si>
    <t>Строительство ответвления от опоры ВЛ- 0,4 кВ, прибора учета, Челябинская обл., г. Челябинск, СИ ЧТЭЦ-3 Лесная Поляна-2</t>
  </si>
  <si>
    <t>Строительство ВЛ-0,4 кВ, ответвление от опоры ВЛ-0,4 кВ, прибора учета, автоматического выключателя, Челябинская обл., Аргаяшский р-н, с. Губернское</t>
  </si>
  <si>
    <t>Строительство ответвления от опоры ВЛ- 0,4 кВ, прибора учета, Челябинская обл., Сосновский р-н, ДСНТ Березка-1</t>
  </si>
  <si>
    <t>Строительство ВЛ-10 кВ от ВЛ-10 кВ №208 ПС Кременкуль, ТП-10/0,4 кВ, двух ВЛ-0,4 кВ, ответвления от опоры ВЛ-0,4 кВ, приборов учета, Челябинская обл, Сосновский р-н, вблизи д. Медиак</t>
  </si>
  <si>
    <t>Строительство ПКУ ТП 522-ФЗ 0,4 кВ ВЛ 0,4 кВ ТП 2384 1С гр.8, для объекта, расположенного по адресу: г. Челябинск, ул. Тюльпанная, дом № 8</t>
  </si>
  <si>
    <t>Строительство ВЛ-0,4 кВ, ответвления от опоры ВЛ-0,4 кВ, прибора учета, Челябинская обл., Сосновский район, с. Кременкуль, ул. Северная</t>
  </si>
  <si>
    <t>Строительство ВЛ-0,4 кВ, ответвления от опоры ВЛ-0,4 кВ, прибора учета, Челябинская обл., Аргаяшский р-н, д. тер СДПК Губернская усадьба</t>
  </si>
  <si>
    <t>Строительство ВЛ 0,4 кВ от ВЛ 0,4 кВ ТП 287 гр. 3, ПКУ ТП 522-ФЗ 0,4 кВ ВЛ 0,4 кВ ТП 287 гр. 3</t>
  </si>
  <si>
    <t>Строительство ВЛ-0,4 кВ, ответвления от опоры ВЛ-0,4 кВ, прибора учета, Челябинская обл., Сосновский р-н, д. Полетаево 2е</t>
  </si>
  <si>
    <t>Строительство ВЛ 0,4 кВ ТП 325 гр. 4, ПКУ ТП 522-ФЗ 0,4 кВ ВЛ 0,4 кВ ТП 325 гр. 4</t>
  </si>
  <si>
    <t>Установка прибора коммерческого учета электрической энергии (мощности) трехфазного прямого включения 0,4 кВ на опоре № 31 ВЛ 0,4 кВ № 4 от ТП-61580 и монтаж контура повторного заземления нулевого провода ВЛ 0,4 кВ № 4 от ТП-61580 на опоре № 31: д. Малково, Чебаркульский р-н.</t>
  </si>
  <si>
    <t>Строительство ВЛ-0,4 кВ, ответвления от опоры ВЛ-0,4 кВ, прибора учета, Челябинская обл., Еткульский р-н, с. Еткуль, ул. Комсомольская</t>
  </si>
  <si>
    <t>Строительство ВЛ-0,4 кВ, ответвления от опоры ВЛ-0,4 кВ, прибора учета, Челябинская обл, Еткульский р-н, с. Еткуль</t>
  </si>
  <si>
    <t>Строительство ВЛ-0,4 кВ, ответвления от опоры ВЛ-0,4 кВ, прибора учета, Челябинская обл, Красноармейский р-н, п. Петровский, ул. Леонида Смирных</t>
  </si>
  <si>
    <t>Строительство ВЛ-0,4 кВ, ответвления от опоры ВЛ-0,4 кВ, прибора учета, Челябинская обл, Еманжелинский р-н, рп. Зауральский, ул. Карла Маркса</t>
  </si>
  <si>
    <t>Строительство ВЛ-0,4 кВ, ответвления от опоры ВЛ-0,4 кВ, прибора учета, автоматического выключателя, Челябинская обл., Сосновский р-н, вблизи п. Медиак</t>
  </si>
  <si>
    <t>Строительство ВЛ 0,4 кВ от ВЛ 0,4 кВ ТП 17 гр. 3, ПКУ ТП 522-ФЗ 0,4 кВ ВЛ 0,4 кВ ТП 17 гр. 3 для объекта, расположенного по адресу: ¶г Копейск, пер Столичный, 24, кадастровый номер участка: 74:30:0103017:62</t>
  </si>
  <si>
    <t>Строительство ПКУ ТП 522-ФЗ 0,4 кВ ВЛ 0,4 кВ ТП 2482 гр.1, для объекта, расположенного по адресу: г. Челябинск, п. Шершневские Каменные Карьеры, дом № 23, кадастровый номер участка: 74:36:0504004:163</t>
  </si>
  <si>
    <t>Строительство ВЛ-0,4 кВ (совместный подвес по опорам ВЛ-0,4 кВ № 1  от  ТП № 41200)  от гр. № 1 РУ-0,4 кВ  ТП № 41200   до опоры № 9  ВЛ-0,4 кВ № 1 от ТП № 41200,  установка ПКУ ТП 522-ФЗ 0,4 кВ и установка ПКУ ТП 522-ФЗ 0,4 кВ и реконструкция «Оборудования РУ-0.4 кв в ТП №200, территория АТП» (инв. № 79039)(по диспетчерским наименованиям «Реконструкция  ТП № 41200»)</t>
  </si>
  <si>
    <t>Строительство КЛ-0,4кВ от 2БКТП-6264 в г.Пласт (КЛ – 0,14км)</t>
  </si>
  <si>
    <t>Строительство ВЛ-0,4 кВ от опоры № 9  ВЛ-0,4 кВ № 13 от ТП № 41121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</si>
  <si>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Сосновский р-н, п. Солнечный</t>
  </si>
  <si>
    <t>Строительство ВЛ-0,4 кВ, ответвления от опоры ВЛ-0,4 кВ, прибора учета, Челябинская обл., г. Копейск п. Заозёрный</t>
  </si>
  <si>
    <t>Строительство ВЛ-0,4 кВ, ответвления от опоры ВЛ-0,4 кВ, прибора учета, Челябинская обл., Сосновский р-н, п. Вавиловец, ул. Берёзовая</t>
  </si>
  <si>
    <t>Строительство ВЛ-0,4 кВ, ответвления от опоры ВЛ-0,4 кВ, прибора учета, Челябинская обл., Кунашакский р-н, д. Борисовка, ул. Новая</t>
  </si>
  <si>
    <t>Установка прибора коммерческого учета электрической энергии (мощности) трехфазного прямого включения 0,4 кВ на опоре № 56 ВЛ 0,4 кВ № 3 от ТП-15012 и монтаж контура повторного заземления нулевого провода ВЛ 0,4 кВ № 3 от ТП-15012 на опоре № 56: г. Аша</t>
  </si>
  <si>
    <t>Строительство ответвления от опоры ВЛ- 0,4 кВ, прибора учета, Челябинская обл., Аргаяшский р-н, терр-я СТСН Солнечная поляна</t>
  </si>
  <si>
    <t>Строительство ответвления от опоры ВЛ- 0,4 кВ, прибора учета, Челябинская обл., Сосновский р-н, кадастровый номер участка: 74:19:0702003:495</t>
  </si>
  <si>
    <t>Строительство ВЛ-10 кВ от ВЛ-10 кВ №10 ПС Есаулка, ТП-10/0,4 кВ, ВЛ-0,4 кВ, ответвления от опоры ВЛ-0,4 кВ, приборов учета, Челябинская обл, Сосновский р-н</t>
  </si>
  <si>
    <t>Строительство ВЛ-0,4 кВ от опоры № 7  ВЛ-0,4 кВ № 1 от ТП № 13305 до концевой опоры на границе земельного участка потребителя и установка ПКУ ТП 522-ФЗ 0,22 кВ</t>
  </si>
  <si>
    <t>Строительство ВЛ-0,4 кВ, ответвления от опоры ВЛ-0,4 кВ, прибора учета, Челябинская обл, Сосновский р-н, кадастровый номер участка: 74:19:0702003:491</t>
  </si>
  <si>
    <t>Установка прибора коммерческого учета электрической энергии (мощности) трехфазного прямого включения 0,4 кВ на опоре № 20 ВЛ 0,4 кВ № 1 от ТП-13225 и монтаж контура повторного заземления нулевого провода ВЛ 0,4 кВ № 1 от ТП-13225 на опоре № 20: п.Ук, Ашинский район</t>
  </si>
  <si>
    <t>Установка прибора коммерческого учета электрической энергии (мощности) трехфазного прямого включения 0,4 кВ опоре №39 ВЛ 0,4 кВ №2 от ТП-12077 и монтаж контура повторного заземления нулевого провода ВЛ 0,4 кВ №2 от ТП-12077 на опоре №39: Катав-Ивановский р-н, г. Катав-Ивановск</t>
  </si>
  <si>
    <t>Строительство ВЛ-0,4 кВ, ответвления от опоры ВЛ-0,4 кВ, прибора учета, Челябинская обл., Красноармейский р-н, с. Миасское, пер. Весенний</t>
  </si>
  <si>
    <t>Строительство ВЛ 0,4 кВ ТП 310 гр. 2, ПКУ ТП 522-ФЗ 0,4 кВ ВЛ 0,4 кВ ТП 310 гр. 2 для объекта, расположенного по адресу: ¶г. Копейск, Невского переулок, земельный участок 51, кадастровый номер участка: 74:30:0104039:490</t>
  </si>
  <si>
    <t>Строительство ответвления от опоры ВЛ- 0,4 кВ, прибора учета, Челябинская обл., Сосновский р-н, д. Казанцево, ул. Храмовая</t>
  </si>
  <si>
    <t>Строительство ВЛ 0,4 кВ от ВЛ 0,4 кВ ТП 3652 1С гр.10, ПКУ ТП 522-ФЗ 0,4 кВ ВЛ 0,4 кВ ТП 3652 1С гр.10 для объектов, расположенных по адресам: г. Челябинск, ст. Чурилово, мкр. Тополиный, участок № 6., кадастровый номер участка: 74:36:0209017:49, г. Челябинск, ст. Чурилово, мкр. Тополиный, кадастровый номер участка: 74:36:0209017:48</t>
  </si>
  <si>
    <t>Строительство ВЛ-0,4 кВ, ответвления от опоры ВЛ-0,4 кВ, прибора учета, Челябинская обл., Сосновский р-н, СНТ Лесное, ул. 20</t>
  </si>
  <si>
    <t>Строительство ВЛ-0,4 кВ, ответвления от опоры ВЛ-0,4 кВ, прибора учета, Челябинская обл, Еманжелинский р-н, г. Еманжелинск</t>
  </si>
  <si>
    <t>Строительство ответвления от опоры ВЛ- 0,4 кВ, прибора учета, Челябинская обл., Сосновский район, кадастровый номер участка: 74:19:1106003:3651</t>
  </si>
  <si>
    <t>Установка прибора коммерческого учета электрической энергии (мощности) трехфазного прямого включения 0,4 кВ на опоре № 17/2 ВЛ 0,4 кВ № 3 от ТП-61324 и монтаж контура повторного заземления нулевого провода ВЛ 0,4 кВ № 3 от ТП-61324 на опоре № 17/2: Чебаркульский р-н, от деревни Верхние караси на юго-запад 1,5км и  от поселка Кумысный на северо-запад 4,8 км.</t>
  </si>
  <si>
    <t>Строительство ВЛ-0,4 кВ, ответвления от опоры ВЛ-0,4 кВ, прибора учета, Челябинская обл., г. Коркино, ул. С.Лазо</t>
  </si>
  <si>
    <t>Строительство ВЛ-0,4 кВ от опоры №19 ТП№5, установка прибора учета, реконструкция ВЛ-0,4 кВ ф.4 путем переноса подкоса с опоры №19, Челябинская обл, Верхнеуральск ул. Магнитогорская д. 31, кадастровый номер участка: 74:06:1002097:574.</t>
  </si>
  <si>
    <t>Строительство ВЛ-0,4 кВ, ответвления от опоры ВЛ-0,4 кВ, прибора учета, Челябинская обл, Коркинский р-н, г. Коркино, ул. Цвиллинга</t>
  </si>
  <si>
    <t>Строительство ВЛ-0,4 кВ, ответвления от опоры ВЛ-0,4 кВ, прибора учета, Челябинская обл, Красноармейский р-н, п. Петровский, ул. Торговая</t>
  </si>
  <si>
    <t>Установка прибора коммерческого учета электрической энергии (мощности) трехфазного прямого включения 0,4 кВ на опоре № 248-5 ВЛ 0,4 кВ № 4 от ТП-41248 и монтаж контура повторного заземления нулевого провода ВЛ 0,4 кВ № 4 от ТП-41248 на опоре № 248-5: г. Златоуст</t>
  </si>
  <si>
    <t>Установка прибора коммерческого учета электрической энергии (мощности) однофазного прямого включения 0,22 кВ на опоре № 5 ВЛ 0,4 кВ № 2 от ТП-41315 и монтаж контура повторного заземления нулевого провода ВЛ 0,4 кВ № 2 от ТП-41315 на опоре № 5: г. Златоуст</t>
  </si>
  <si>
    <t>Строительство ВЛ-0,4 кВ, ответвления от опоры ВЛ-0,4 кВ, прибора учета, Челябинская обл, Кунашакский р-н, с. Урукуль, ул. Озерная</t>
  </si>
  <si>
    <t>Строительство ВЛ-0,4 кВ, ответвления от опоры ВЛ-0,4 кВ, прибора учета, Челябинская обл., Еткульский р-н, д. Кораблево, пер. Северный</t>
  </si>
  <si>
    <t>Строительство ВЛ-0,4 кВ от гр. № 2 РУ-0,4 кВ ТП-51301 до опоры № 8 отп.-3 ВЛ-0,4 кВ № 2 от ТП-51301 и установка ПКУ ТП 522-ФЗ 0,4 кВ</t>
  </si>
  <si>
    <t>Строительство ВЛ-0,4 кВ, ответвления от опоры ВЛ-0,4 кВ, прибора учета, Челябинская обл, Сосновский р-н, с. Архангельское, ул. Садовая</t>
  </si>
  <si>
    <t>Строительство ВЛ-0,4 кВ, ответвления от опоры ВЛ-0,4 кВ, прибора учета, Челябинская обл., Красноармейский район, с.Миасское</t>
  </si>
  <si>
    <t>Строительство ответвления от опоры ВЛ- 0,4 кВ, прибора учета, Челябинская обл., Сосновский р-н, д. Бухарино, ул. Береговая</t>
  </si>
  <si>
    <t>Строительство ВЛ-0,4 кВ от опоры № 18 ВЛ-0,4 кВ № 3 ул. Ершова от ТП № 21210 до концевой опоры на границе земельного участка Заявителя, установка ПКУ ТП 522-ФЗ 0,4 кВ и Реконструкция «ВЛ-0,4 кВ № 3 ул. Ершова от ТП № 21210» (инв. № 439774).¶(по диспетчерским наименованиям «Реконструкция  ВЛ-0,4кВ №3 от ТП-210»).</t>
  </si>
  <si>
    <t>Строительство ВЛ-0,4 кВ, ответвления от опоры ВЛ-0,4 кВ, прибора учета, Челябинская обл., Сосновский р-н, с. Вознесенка, ул. Березовая</t>
  </si>
  <si>
    <t>Строительство ВЛ-0,4 кВ от гр. № 7 1СШ РУ-0,4 кВ  ТП № 35302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</si>
  <si>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22 ВЛ 0,4 кВ № 1 от ТП-14341 и монтаж контура повторного заземления нулевого провода ВЛ 0,4 кВ № 1 от ТП-14341 на опоре № 22: г. Усть-Катав</t>
  </si>
  <si>
    <t>Строительство ВЛ-0,4 кВ, ответвления от опоры ВЛ-0,4 кВ, прибора учета, Челябинская обл., Аргаяшский р-н, д. Дербишева, ул. ВОВ Аитбаева Т.Х.</t>
  </si>
  <si>
    <t>Строительство ВЛ-0,4 кВ от опоры № 4/5  ВЛ-0,4 кВ № 2 от ТП № 15026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</si>
  <si>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Еткульский р-н, с. Каратабан, ул. Солнечная</t>
  </si>
  <si>
    <t>Строительство ВЛ-0,4 кВ, ответвления от опоры ВЛ-0,4 кВ, прибора учета, Челябинская обл., Сосновский р-н, п. Красное Поле, ул. Природная</t>
  </si>
  <si>
    <t>Строительство ВЛ-10 кВ от ВЛ-10 кВ №4 ПС Дербишево, ТП-10/0,4 кВ, ВЛ-0,4 кВ, ответвления от опоры ВЛ-0,4 кВ, приборов учета, Челябинская обл, Аргаяшский р-н, д. Маржинбаева, ул. Центральна</t>
  </si>
  <si>
    <t>Установка прибора коммерческого учета электрической энергии (мощности) трехфазного прямого включения 0,4 кВ на опоре № 7 ВЛ 0,4 кВ № 2 от ТП-61324 и монтаж контура повторного заземления нулевого провода ВЛ 0,4 кВ № 2 от ТП-61324 на опоре № 7: Чебаркульский р-н, дачный поселок Теренкуль</t>
  </si>
  <si>
    <t>Строительство ВЛ-10 кВ от ВЛ-10 кВ №3 ПС Губернская, ТП-10/0,4 кВ, ВЛ-0,4 кВ, ответвления от опоры ВЛ-0,4 кВ, приборов учета, Челябинская обл, Аргаяшский р-н, вблизи д. Большая Яумбаева</t>
  </si>
  <si>
    <t>Строительство ВЛ-0,4 кВ, ответвления от опоры ВЛ-0,4 кВ, прибора учета, Челябинская обл, Аргаяшский р-н, с. Кузнецкое, ул. Ленина</t>
  </si>
  <si>
    <t>Строительство ответвления от опоры ВЛ- 0,4 кВ, прибора учета, Челябинская обл., Аргаяшский р-н, д. Курманова, ул. Гагарина</t>
  </si>
  <si>
    <t>Строительство ВЛ-0,4 кВ, ответвления от опоры ВЛ-0,4 кВ, прибора учета, Челябинская обл., г. Копейск, вблизи п. Заозёрный</t>
  </si>
  <si>
    <t>Строительство  ответвления от опоры ВЛ- 0,4 кВ, прибора учета, Челябинская обл., Сосновский район, п. Сагаусты</t>
  </si>
  <si>
    <t>Строительство ответвления от опоры ВЛ-0,4 кВ, прибора учета, Челябинская область, р-н Аргаяшский, д Кулукаева, ул Центральная</t>
  </si>
  <si>
    <t>Строительство ВЛ-0,4 кВ, ответвления от опоры ВЛ-0,4 кВ, прибора учета, Челябинская обл, Каслинский р-н, с. Воскресенское</t>
  </si>
  <si>
    <t>Строительство ПКУ ТП 522-ФЗ 0,4 кВ ВЛ 0,4 кВ ТП 2482 гр.1, для объекта, расположенного по адресу: г. Челябинск, п. Шершневские Каменные Карьеры, дом № 33, кадастровый номер участка: 74:36:0000000:62242</t>
  </si>
  <si>
    <t>Строительство  ответвления от опоры ВЛ-0,4 кВ, прибора учета, Челябинская обл., Аргаяшский р-н, п. Бидинский</t>
  </si>
  <si>
    <t>Строительство ТП-10/0,4 кВ, ответвления от опоры ВЛ-0,4 кВ, прибор учета, Челябинская обл, Сосновский р-н, п. Прудный, ул. Красная Горка</t>
  </si>
  <si>
    <t>Строительство ответвления от опоры ВЛ- 0,4 кВ, прибора учета, Челябинская обл., Аргаяшский р-н, с. Аргаяш, ул. Интернациональная</t>
  </si>
  <si>
    <t>Установка прибора коммерческого учета электрической энергии (мощности) трехфазного прямого включения 0,4 кВ на опоре № 12 ВЛ 0,4 кВ № 3 от ТП-11089 и монтаж контура повторного заземления нулевого провода ВЛ 0,4 кВ № 3 от ТП-11089 на опоре № 12: г. Юрюзань</t>
  </si>
  <si>
    <t>Строительство ответвления от опоры ВЛ- 0,4 кВ, прибора учета, Челябинская обл., Сосновский район, вблизи д. д. Кайгородово</t>
  </si>
  <si>
    <t>Строительство ответвления от опоры ВЛ- 0,4 кВ, прибора учета, Челябинская обл., Сосновский район, кадастровый номер участка: 74:19:2001001:2524</t>
  </si>
  <si>
    <t>Строительство ВЛ-0,4 кВ от опоры № 16  ВЛ-0,4 кВ № 3 от ТП № 51105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</si>
  <si>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Аргаяшский район, ДСНТ Жаворонки</t>
  </si>
  <si>
    <t>Строительство ВЛ-0,4 кВ, ответвления от опоры ВЛ-0,4 кВ, прибора учета, Челябинская обл, Еманжелинский р-н, г. Еманжелинск, пер. Челябинский</t>
  </si>
  <si>
    <t>Установка прибора коммерческого учета электрической энергии (мощности) трехфазного прямого включения 0,4 кВ на опоре № 6/1 ВЛ 0,4 кВ № 1 от ТП-61259 и монтаж контура повторного заземления нулевого провода ВЛ 0,4 кВ № 1 от ТП-61259 на опоре № 6/1: Чебаркульский р-н, д. Малково</t>
  </si>
  <si>
    <t>Строительство  ответвления от опоры ВЛ- 0,4 кВ, прибора учета, Челябинская обл., Аргаяшский р-н, д. Дербишева</t>
  </si>
  <si>
    <t>Строительство ответвления от опоры ВЛ- 0,4 кВ, прибора учета, Челябинская обл., Сосновский р-н, д. Малиновка, ул. Лесная</t>
  </si>
  <si>
    <t>Строительство ВЛ-0,4 кВ, ответвления от опоры ВЛ-0,4 кВ, прибора учета, Челябинская обл., г. Верхний Уфалей, СТ Машиностроитель</t>
  </si>
  <si>
    <t>Установка прибора коммерческого учета электрической энергии (мощности) трехфазного прямого включения 0,4 кВ на опоре № 8 ВЛ 0,4 кВ № 1 от ТП-61249 и онтаж контура повторного заземления нулевого провода ВЛ 0,4 кВ № 1 от ТП-61249 на опоре № 8: Чебаркульский р-н, п. Бишкиль</t>
  </si>
  <si>
    <t>Строительство ВЛ 0,4 кВ от ВЛ 0,4 кВ ТП 310 гр. 2, ПКУ ТП 522-ФЗ 0,4 кВ ВЛ 0,4 кВ ТП 310 гр. 2 для объекта, расположенного по адресу: ¶г. Копейск, улица Менжинского, земельный участок 73, кадастровый номер участка: 74:30:0104029:929</t>
  </si>
  <si>
    <t>Строительство ответвления от опоры ВЛ- 0,4 кВ, прибора учета, Челябинская обл., Аргаяшский район, д. Ишалино</t>
  </si>
  <si>
    <t>Строительство ответвления от опоры ВЛ-0,4 кВ, прибора учета, Челябинская обл., Аргаяшский р-н, д. Крутолапова</t>
  </si>
  <si>
    <t>Строительство ВЛ-0,4 кВ от опоры № 7 ВЛ-0,4 кВ ул.Центральная от ТП № 33130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</si>
  <si>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д. Моховички, ул. Красная</t>
  </si>
  <si>
    <t>Установка прибора коммерческого учета электрической энергии (мощности) трехфазного прямого включения 0,4 кВ на опоре № 43 ВЛ 0,4 кВ № 1 от ТП-15007 и монтаж контура повторного заземления нулевого провода ВЛ 0,4 кВ № 1 от ТП-15007 на опоре № 43: г. Аша</t>
  </si>
  <si>
    <t>Строительство ВЛ-0,4 кВ от опоры № 16 ВЛ-0,4 кВ № 7 от ТП № 51010 до концевой опоры на границе земельного участка Заявителя и установка ПКУ ТП 522-ФЗ 0,4 кВ</t>
  </si>
  <si>
    <t>Строительство ВЛ-0,4 кВ (совместный подвес по опорам ВЛ-0,4 кВ № 4  от  ТП № 60123)  от опоры № 10  ВЛ-0,4 кВ № 4 от ТП № 60123   до опоры № 11  ВЛ-0,4 кВ № 4 от ТП № 60123  установленной на границе земельного участка потребителя и установка ПКУ ТП 522-ФЗ 0,4 кВ</t>
  </si>
  <si>
    <t>Строительство ВЛ-0,4 кВ (совместный подвес по опорам ВЛ-0,4 кВ № 8  от  ТП № 60004)  от опоры № 2  ВЛ-0,4 кВ № 8 от ТП № 60004   до опоры № 6  ВЛ-0,4 кВ № 8 от ТП № 60004  установленной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</si>
  <si>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Аргаяшский район, д. Кузяшева, ул. Первомайская</t>
  </si>
  <si>
    <t>Строительство ВЛ-0,4 кВ от опоры №10 ТП№6Р Челябинская обл, с. Агаповка мкр. Тепличный уч.46, кадастровый номер участка: 74:01:0601003:815.</t>
  </si>
  <si>
    <t>Строительство ВЛ-0,4 кВ от опоры № 6 отп.-2 ВЛ-0,4 кВ № 2 от ТП № 51158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</si>
  <si>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22 ВЛ 0,4 кВ № 1 от ТП-61382 и монтаж контура повторного заземления нулевого провода ВЛ 0,4 кВ № 1 от ТП-61382 на опоре № 22: р-н Чебаркульский, в 660м на юго-запад от д.Боровое</t>
  </si>
  <si>
    <t>Строительство ВЛ-0,4 кВ от опоры № 4/1  ВЛ-0,4 кВ № 1 от ТП № 61256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</si>
  <si>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2 ВЛ 0,4 кВ № 4 от ТП-14035 и монтаж контура повторного заземления нулевого провода ВЛ 0,4 кВ № 4 от ТП-14035 на опоре № 2: г. Усть-Катав</t>
  </si>
  <si>
    <t>Строительство ВЛ-0,4 кВ, ответвление от опоры ВЛ-0,4 кВ, прибора учета, автоматического выключателя, Челябинская обл., Аргаяшский р-н, п. Кировский, ул. Курская</t>
  </si>
  <si>
    <t>Строительство ВЛ-0,4 кВ (совместный подвес по опорам ВЛ 0,4 кВ № 1 от ТП № 51104) от опоры № 8 ВЛ-0,4 кВ № 1 от ТП № 51104 до опоры № 8-1 ВЛ 0,4 кВ № 1 от ТП № 51104 установленной на границе земельного участка Заявителя и установка ПКУ ТП 522-ФЗ 0,4 кВ</t>
  </si>
  <si>
    <t>Строительство ВЛ-0,4 кВ от опоры № 27  ВЛ-0,4 кВ № 4 от ТП № 41222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</si>
  <si>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c. Б. Харлуши</t>
  </si>
  <si>
    <t>Строительство ВЛ-0,4 кВ (по существующим опорам ВЛ-0,4 кВ № 1) от опоры № 3 ВЛ-0,4 кВ № 1 от ТП № 60115 до опоры № 10 ВЛ-0,4 кВ № 1 от ТП № 60115, строительство ВЛ-0,4 кВ от опоры № 10 ВЛ-0,4 кВ № 1 от ТП № 60115 до концевой опоры на границе земельного участка Заявителя и установка ПКУ ТП 522-ФЗ 0,4 кВ.</t>
  </si>
  <si>
    <t>Строительство КВЛ-0,4 кВ от гр. № 3 1СШ в РУ-0,4 кВ ТП № 35306 до концевой опоры проектируемой КВЛ-0,4 кВ на границе земельного участка Заявителя и установка ПКУ ТП 522-ФЗ 0,4 кВ и Реконструкция «ТП № 35306» (инв. № 574603).¶(по диспетчерским наименованиям «Реконструкция КТП-6/0,4 кВ №306 п. Медведевка»).</t>
  </si>
  <si>
    <t>Строительство ВЛ-0,4 кВ, ответвление от опоры ВЛ-0,4 кВ, прибора учета, автоматического выключателя, Челябинская обл., Красноармейский р-н, п. Слава, ул. Советская</t>
  </si>
  <si>
    <t>Строительство ВЛ-0,4 кВ от опоры № 4  ВЛ-0,4 кВ № 2 от ТП № 41074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</si>
  <si>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Озерский г.о., п. Новогорный</t>
  </si>
  <si>
    <t>Строительство ВЛ-0,4 кВ,  ответвления от опоры ВЛ-0,4 кВ, прибора учета, Челябинская обл., Сосновский р-н, д. Прохорово, ул. Степная</t>
  </si>
  <si>
    <t>Установка прибора коммерческого учета электрической энергии (мощности) трехфазного прямого включения 0,4 кВ в многоместном шкафу учета на опоре № 1 ВЛ 0,4 кВ № 2 от ТП-60561 и установка многоместного шкафа учета по типу ШЭРА-УЭ-9001 на опоре № 1 ВЛ 0,4 кВ № 2 от ТП-60561: г. Чебаркуль</t>
  </si>
  <si>
    <t>Строительство ВЛ-0,4 кВ от опоры № 5/3  ВЛ-0,4 кВ № 1 от ТП № 61537 до концевой опоры на границе земельного участка Заявителя и установка ПКУ ТП 522-ФЗ 0,4 кВ.</t>
  </si>
  <si>
    <t>Установка прибора учета на опоре №84 ВЛ-10кВ Целинная от ПС 35кВ Скалистая в п.Уразаевский (ПКУ-1т.у.)</t>
  </si>
  <si>
    <t>Строительство ВЛ-0,4 кВ от РУ-0,4 кВ ТП №423, установка прибора учета, реконструкция ТП №423, Челябинская обл, Агаповский район, п. Вперед, ул. Полевая, уч. 9/1/1, кадастровый номер участка: 74:01:1602001:762.</t>
  </si>
  <si>
    <t>Строительство ВЛ-0,4 кВ от опоры № 11 ВЛ-0,4 кВ № 3 от ТП № 61259 до концевой опоры на границе земельного участка Заявителя и установка ПКУ ТП 522-ФЗ 0,4 кВ.</t>
  </si>
  <si>
    <t>Строительство ВЛ-0,4кВ от ВЛ-0,4кВ Пилорама от ТП-6106 и установка прибора учета в с. Демарино (ВЛ-0,025км; ПКУ-1т.у.)</t>
  </si>
  <si>
    <t>Строительство прибора учета электроэнергии, трансформаторов тока, Челябинская обл, г. Верхний Уфалей, ул. Победы</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</si>
  <si>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31 ВЛ 0,4 кВ № 1 от ТП-61013 и монтаж контура повторного заземления нулевого провода ВЛ 0,4 кВ № 1 от ТП-61013 на опоре № 31: Чебаркульский р-н, д. Малково</t>
  </si>
  <si>
    <t>Строительство ВЛ-6 кВ от ВЛ-6 кВ №12 ПС Баландино, ТП-6/0,4 кВ, ВЛ-0,4 кВ, ответвления от опоры ВЛ-0,4 кВ, приборов учета, Челябинская обл, Сосновский р-н, п. Солнечный</t>
  </si>
  <si>
    <t>Строительство ответвления от опоры ВЛ- 0,4 кВ, прибора учета, Челябинская обл., Сосновский р-н, с. Кременкуль, ул. Озерная</t>
  </si>
  <si>
    <t>Строительство ВЛ-0,23 кВ от опоры №5 ТП№43Р, установка прибора учета, Челябинская обл, Расположенный в 260 метрах на запад от ориентира по адресу: Челябинская обл., г. Карталы, ул.Луначарского д.1, кадастровый номер участка: 74:08:4701027:1373.</t>
  </si>
  <si>
    <t>Строительство ответвления от опоры ВЛ- 0,4 кВ, прибора учета, Челябинская обл., Сосновский р-н, п. Красное Поле, ул. Природная</t>
  </si>
  <si>
    <t>Строительство ВЛ-0,4 кВ от опоры № 18 ВЛ-0,4 кВ № 1 от ТП № 16057 до концевой опоры на границе земельного участка Заявителя и установка ПКУ ТП 522-ФЗ 0,22 кВ</t>
  </si>
  <si>
    <t>Строительство ТП-10/0,4кВ в с.Чесма (0,1МВА; ПКУ-1т.у.)</t>
  </si>
  <si>
    <t>Строительство ответвления от опоры ВЛ- 0,4 кВ, прибора учета, Челябинская обл., Аргаяшский р-н, с. Кузнецкое, пер. Солнечный</t>
  </si>
  <si>
    <t>Строительство ВЛ-0,4 кВ от опоры № 33 ВЛ-0,4 кВ № 1 от ТП № 15007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</si>
  <si>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Красноармейский р-н, с. Миасское, ул. Изумрудная</t>
  </si>
  <si>
    <t>Строительство ответвления от опоры ВЛ- 0,4 кВ, прибора учета, Челябинская обл., Сосновский, р-н, п. Солнечный</t>
  </si>
  <si>
    <t>Строительство  ответвления от опоры ВЛ- 0,4 кВ, прибора учета, Челябинская обл., Сосновский район, п. Интернационалист</t>
  </si>
  <si>
    <t>Установка прибора коммерческого учета электрической энергии (мощности) трехфазного прямого включения 0,4 кВ на опоре № 4 ВЛ 0,4 кВ № 1 от ТП-11032 и монтаж контура повторного заземления нулевого провода ВЛ 0,4 кВ № 1 от ТП-11032 на опоре № 4: г. Юрюзань</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</si>
  <si>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7 ВЛ 0,4 кВ № 2 от ТП-61023 и монтаж контура повторного заземления нулевого провода ВЛ 0,4 кВ № 2 от ТП-61023 на опоре № 7: Чебаркульский р-н, с. Непряхино</t>
  </si>
  <si>
    <t>Строительство ответвления от опоры ВЛ- 0,4 кВ, прибора учета, Челябинская обл., Аргаяшский р-н, д. Акбашева, ул. Славы</t>
  </si>
  <si>
    <t>Строительство ВЛ-0,4 кВ, ответвления от опоры ВЛ-0,4 кВ, прибора учета, Челябинская обл., Красноармейский р-н, п. Октябрьский, ул. Степная</t>
  </si>
  <si>
    <t>Строительство  ответвления от опоры ВЛ-0,4 кВ, прибора учета, Челябинская обл., Сосновский р-н, п. Солнечный, ул. Абрикосовая</t>
  </si>
  <si>
    <t>Строительство ВЛ-0,4 кВ, ответвления от опоры ВЛ-0,4 кВ, прибора учета, Челябинская обл, Кунашакский р-н, с. Кунашак, ул.2-я Гоголя</t>
  </si>
  <si>
    <t>Строительство ВЛ 0,4 кВ ТП 310 гр. 2, ПКУ ТП 522-ФЗ 0,4 кВ ВЛ 0,4 кВ ТП 310 гр. 2 для объекта, расположенного по адресу: ¶г Копейск, рп Старокамышинск, садовое товарищество "Шахтер", уч-к 384н., кадастровый номер участка: 74:30:0702001:1056</t>
  </si>
  <si>
    <t>Строительство ответвления от опоры ВЛ- 0,4 кВ, прибора учета, Челябинская обл., Сосновский р-н, вблизи СНТ «Петушок»</t>
  </si>
  <si>
    <t>Установка прибора коммерческого учета электрической энергии (мощности) однофазного прямого включения 0,22 кВ на опоре № 28 ВЛ 0,4 кВ № 2 от ТП-61147 и монтаж контура повторного заземления нулевого провода ВЛ 0,4 кВ № 2 от ТП-61147 на опоре № 28: п. Тимирязевский</t>
  </si>
  <si>
    <t>Установка прибора коммерческого учета электрической энергии (мощности) трехфазного прямого включения 0,4 кВ на опоре № 10/10 ВЛ 0,4 кВ № 3 от ТП-61609 и монтаж контура повторного заземления нулевого провода ВЛ 0,4 кВ № 3 от ТП-61609 на опоре № 10/10: д. Верхние Караси, Чебаркульский район</t>
  </si>
  <si>
    <t>Строительство ВЛ-0,4 кВ от опоры № 28/1 ВЛ-0,4 кВ № 2 от ТП № 61607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</si>
  <si>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район, возле с. Туктубаево</t>
  </si>
  <si>
    <t>Строительство ответвления от опоры ВЛ- 0,4 кВ, прибора учета, Челябинская обл., Сосновский р-н, п. Солнечный, ул. Виноградная</t>
  </si>
  <si>
    <t>Строительство ВЛ-0,4 кВ от опоры № 6  ВЛ-0,4 кВ № 2 от ТП № 61609 до концевой опоры на границе земельного участка потребителя и установка ПКУ ТП 522-ФЗ 0,4 кВ</t>
  </si>
  <si>
    <t>Строительство ВЛ-10 кВ от ВЛ-10 кВ №2 ПС Лазурная, ТП-10/0,4 кВ, ВЛ-0,4 кВ, ответвления от опоры ВЛ-0,4 кВ, приборов учета, Челябинская обл, Красноармейский р-н, д. Сычево, ул. Квартальная</t>
  </si>
  <si>
    <t>Строительство ВЛ-0,4 кВ, ответвление от опоры ВЛ-0,4 кВ, прибора учета, автоматического выключателя, Челябинская обл., Аргаяшский р-н, вблизи п. Ишалино</t>
  </si>
  <si>
    <t>Установка прибора коммерческого учета электрической энергии (мощности) трехфазного прямого включения 0,4 кВ на опоре № 324-12 ВЛ 0,4 кВ № 2 от ТП-61324 и монтаж контура повторного заземления нулевого провода ВЛ 0,4 кВ № 2 от ТП-61324 на опоре № 324-12: р-н Чебаркульский</t>
  </si>
  <si>
    <t>Установка прибора коммерческого учета электрической энергии (мощности) трехфазного прямого включения 0,4 кВ на опоре № 11 ВЛ 0,4 кВ № 2 от ТП-61247 и монтаж контура повторного заземления нулевого провода ВЛ 0,4 кВ № 2 от ТП-61247 на опоре № 11: д. Шахматово, Чебаркульский р-н</t>
  </si>
  <si>
    <t>Строительство ВЛ-0,4 кВ от опоры № 8 ВЛ-0,4 кВ № 3 от ТП № 16037 до концевой опоры на границе земельного участка Заявителя и установка ПКУ ТП 522-ФЗ 0,22 кВ.</t>
  </si>
  <si>
    <t>Строительство ВЛ-0,4 кВ, ответвления от опоры ВЛ-0,4 кВ, прибора учета, Челябинская обл., Сосновский р-н, д. Ключевка</t>
  </si>
  <si>
    <t>Строительство ВЛ-0,4 кВ от опоры №8/9 ТП№109, установка прибора учета, Челябинская обл, Агаповский р-н, с. Агаповка, мкр. Солнечный, уч. 54, кадастровый номер участка: 74:01:0601003:367.</t>
  </si>
  <si>
    <t>Строительство ответвления от опоры ВЛ- 0,4 кВ, прибора учета, Челябинская обл., Красноармейский р-н, д. Сычево, ул. Квартальная</t>
  </si>
  <si>
    <t>Установка прибора коммерческого учета электрической энергии (мощности) трехфазного прямого включения 0,4 кВ на опоре № 1 ВЛ 0,4 кВ № 2 от ТП-61324 и монтаж контура повторного заземления нулевого провода ВЛ 0,4 кВ № 2 от ТП-61324 на опоре № 1: р-н Чебаркульский</t>
  </si>
  <si>
    <t>Строительство ответвления от опоры ВЛ- 0,4 кВ, прибора учета, Челябинская обл., Аргаяшский р-н, п. Кировский, ул. Памяти ветеранов</t>
  </si>
  <si>
    <t>Установка прибора коммерческого учета электрической энергии (мощности) однофазного прямого включения 0,22 кВ на опоре № 11/1 ВЛ 0,4 кВ № 3 от ТП-15075 и монтаж контура повторного заземления нулевого провода ВЛ 0,4 кВ № 3 от ТП-15075 на опоре № 11/1: г. Аша</t>
  </si>
  <si>
    <t>Строительство ВЛ-0,4 кВ от опоры № 20  ВЛ-0,4 кВ № 2 от ТП № 61284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</si>
  <si>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1 ВЛ 0,4 кВ № 1 от ТП-15134 и монтаж контура повторного заземления нулевого провода ВЛ 0,4 кВ № 1 от ТП-15134 на опоре № 1: г. Аша</t>
  </si>
  <si>
    <t>Строительство ВЛ-0,4 кВ, ответвления от опоры ВЛ-0,4 кВ, прибора учета, Челябинская обл, Каслинский р-н, д. Григорьевка, ул. Радужная</t>
  </si>
  <si>
    <t>Строительство ВЛ-0,4кВ от ВЛ-0,4кВ Быт от СТП-3424 и установка прибора учета в г.Южноуральск (ВЛ-0,41км; ПКУ-1т.у.)</t>
  </si>
  <si>
    <t>Установка прибора коммерческого учета электрической энергии (мощности) однофазного прямого включения 0,22 кВ на опоре № 9/3 ВЛ 0,4 кВ № 1 от ТП-61442 и монтаж контура повторного заземления нулевого провода ВЛ 0,4 кВ № 1 от ТП-61442 на опоре № 9/3: пос.Тимирязевский</t>
  </si>
  <si>
    <t>Установка прибора коммерческого учета электрической энергии (мощности) однофазного прямого включения 0,22 кВ на опоре № 9/3 ВЛ 0,4 кВ № 1 от ТП-61442 и монтаж контура повторного заземления нулевого провода ВЛ 0,4 кВ № 1 от ТП-61442 на опоре № 9/3: п.Тимирязевский</t>
  </si>
  <si>
    <t>Строительство ответвления от опоры ВЛ- 0,4 кВ, прибора учета, Челябинская обл., Сосновский р-н, вблизи д. Казанцево</t>
  </si>
  <si>
    <t>Строительство ВЛ-0,4 кВ от опоры № 11  ВЛ-0,4 кВ № 3 от ТП № 52239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</si>
  <si>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однофазного прямого включения 0,22 кВ на опоре № 23 ВЛ 0,4 кВ № 1 от ТП-15007 и монтаж контура повторного заземления нулевого провода ВЛ 0,4 кВ № 1 от ТП-15007 на опоре № 23: г. Аша</t>
  </si>
  <si>
    <t>Установка прибора коммерческого учета электрической энергии (мощности) однофазного прямого включения 0,22 кВ на опоре № 3 ВЛ 0,4 кВ № 1 от ТП-60004 и монтаж контура повторного заземления нулевого провода ВЛ 0,4 кВ № 1 от ТП-60004 на опоре № 3: г. Чебаркуль</t>
  </si>
  <si>
    <t>Строительство ВЛ-10 кВ от опоры №104 ВЛ-10 кВ ЖОС, установка одного линейного разъединителя 10 кВ, строительство ТП-10/0,4 кВ, строительство ВЛ-0,4 кВ от РУ-0,4 кВ, установка прибора учета, Челябинская область, Агаповский район, кадастровый номер участка: 74:01:0201002:606.</t>
  </si>
  <si>
    <t>Строительство ответвления от опоры ВЛ- 0,4 кВ, прибора учета, Челябинская обл., Еткульский р-н, д. Печенкино, ул. Новая</t>
  </si>
  <si>
    <t>Строительство ответвления от опоры ВЛ- 0,4 кВ, прибора учета, Челябинская обл., Сосновский р-н, п. Красное поле, ул. Мелеховская</t>
  </si>
  <si>
    <t>Строительство ответвления от опоры ВЛ- 0,4 кВ, прибора учета, Челябинская обл., Сосновский р-н, п. Северный</t>
  </si>
  <si>
    <t>Строительство автоматического выключателя, прибора учета, Челябинская обл, Каслинский р-н</t>
  </si>
  <si>
    <t>Установка прибора коммерческого учета электрической энергии (мощности) однофазного прямого включения 0,22 кВ на опоре № 26 ВЛ 0,4 кВ № 3 от ТП-15085 и монтаж контура повторного заземления нулевого провода ВЛИ 0,4 кВ № 3 от ТП-15085 на опоре № 26: г. Аша</t>
  </si>
  <si>
    <t>Строительство ВЛ-0,4 кВ, ответвления от опоры ВЛ-0,4 кВ, прибора учета, Челябинская обл, Еткульский р-н, д. Печенкино, ул. Новая</t>
  </si>
  <si>
    <t>Строительство ответвления от опоры ВЛ- 0,4 кВ, прибора учета, Челябинская обл., Сосновский р-н, с. Архангельское, ул. Центральная</t>
  </si>
  <si>
    <t>Строительство ВЛ-0,4 кВ, ответвления от опоры ВЛ-0,4 кВ, прибора учета, Челябинская обл., Каслинский р-н, рп. Вишневогорск, ул. Пионерская</t>
  </si>
  <si>
    <t>Строительство ВЛ-10кВ с разъединителем от опоры №7 ВЛ-10кВ Кондуровка, СТП 10/0,4 кВ и установка прибора учета, Челябинская обл, Кизильский р-н</t>
  </si>
  <si>
    <t>Строительство ВЛ-0,4 кВ (совместный подвес по опорам КВЛ- 6 кВ НФС-2) от гр. № 2  РУ-0,4 кВ   ТП № 41025  до опоры № 54  КВЛ- 6 кВ НФС-2 и строительство ВЛ-0,4 кВ от  проектируемой совместным подвесом ВЛ-0,4 кВ на опоре № 54 КВЛ- 6 кВ НФС-2 до концевой опоры на границе земельного участка потребителя, установка ПКУ ТП 522-ФЗ 0,4 кВ и реконструкция «Трансформатора 6 кВ 100 кВА ТМГ-100/6/0,4 Т1 КТП №25 г. Златоуст» (инв. № 269838) (аналогичные мероприятия предусмотрены по титулу 620482124)</t>
  </si>
  <si>
    <t>Строительство ВЛ-0,4 кВ, ответвления от опоры ВЛ-0,4 кВ, прибора учета, Челябинская обл, Красноармейский р-н, п. Лазурный, ул. Солнечная</t>
  </si>
  <si>
    <t>Строительство ВЛ-0,4 кВ, ответвления от опоры ВЛ-0,4 кВ, прибора учета, Челябинская обл, Красноармейский р-н, д. Круглое, ул. Печорская</t>
  </si>
  <si>
    <t>Строительство ВЛ-0,4 кВ от РУ-0,4 кВ ТП №48, установка прибора учета, реконструкция ТП №48 путем установки АВ-0,4 кВ в РУ-0,4 кВ, Челябинская обл, Верхнеуральский район, с. Форштадт, ул. Садовая, д. 10, кадастровый номер участка: 74:06:0503001:584.</t>
  </si>
  <si>
    <t>Строительство ответвления от опоры ВЛ- 0,4 кВ, прибора учета, Челябинская обл., Красноармейский р-н, с. Миасское, ул. Кирова</t>
  </si>
  <si>
    <t>Строительство ВЛ-0,4 кВ, ответвления от опоры ВЛ-0,4 кВ, прибора учета, Челябинская обл, г. Коркино, снт "Пригородный"</t>
  </si>
  <si>
    <t>Строительство ВЛ 0,4 кВ от ВЛ 0,4 кВ ТП 6507 1С гр.4, ПКУ ТП 522-ФЗ 0,4 кВ ВЛ 0,4 кВ ТП 6507 1С гр.4 для объекта, расположенного по адресу: г. Копейск, восточнее ул. Рассветная в Октябрьском жилом массиве г. Копейска, кадастровый номер участка: 74:30:0804003:490</t>
  </si>
  <si>
    <t>Строительство ВЛ-0,4 кВ, ответвления от опоры ВЛ-0,4 кВ, прибора учета, Челябинская обл, г. Коркино, микрорайон "Северо-Западный"</t>
  </si>
  <si>
    <t>Строительство ВЛ-0,4 кВ, ответвления от опоры ВЛ-0,4 кВ, прибора учета, Челябинская обл, Красноармейский р-н, с. Миасское, ул. Равнинная</t>
  </si>
  <si>
    <t>Строительство ответвления от опоры ВЛ- 0,4 кВ, прибора учета, Челябинская обл., Аргаяшский р-н, д. Илимбетова, ул. Салавата Юлаева</t>
  </si>
  <si>
    <t>Строительство ответвления от опоры ВЛ- 0,4 кВ, прибора учета, Челябинская обл., Сосновский р-н, п. Есакульский</t>
  </si>
  <si>
    <t>Строительство отпаечной ВЛ-10кВ от ВЛ-10кВ Бобровка от ПС 110кВ Ключевская; ТП-10/0,4кВ в п.Каменная Речка (0,063МВА; ВЛ – 0,096км; ПКУ-1т.у.)</t>
  </si>
  <si>
    <t>Строительство ВЛ-0,4 кВ (по существующим опорам ВЛ-0,4 кВ № 3) от опоры № 96 ВЛ-0,4 кВ № 3 от ТП № 15012 до опоры № 99 ВЛ-0,4 кВ № 3 от ТП № 15012 и установка ПКУ ТП 522-ФЗ 0,4 кВ. Реконструкция «ВЛ-0,4 кВ № 3 от ТП № 15012» (инв. № 625940)(по диспетчерским наименованиям «Реконструкция КЛ-0,4 кВ от ТП-5012»))</t>
  </si>
  <si>
    <t>Установка прибора коммерческого учета электрической энергии (мощности) трехфазного прямого включения 0,4 кВ на опоре № 22/1 ВЛ 0,4 кВ № 2 от ТП-61015 и монтаж контура повторного заземления нулевого провода ВЛ 0,4 кВ № 2 от ТП-61015 на опоре № 22/1: Чебаркульский р-н, д. Малково</t>
  </si>
  <si>
    <t>Строительство ТП-10/0,4 кВ, ВЛ-0,4 кВ, ответвления от опоры ВЛ-0,4 кВ, приборов учета, автоматического выключателя, Челябинская обл, Сосновский р-н</t>
  </si>
  <si>
    <t>Строительство ответвления от опоры ВЛ-0,4 кВ, прибора учета, Челябинская обл., Сосновский р-н, п. Томинский, ул. Пограничная</t>
  </si>
  <si>
    <t>Строительство ВЛ-0,4 кВ, ответвления от опоры ВЛ-0,4 кВ, прибора учета, Челябинская обл, Г. Верхний Уфалей, ул Чекасина</t>
  </si>
  <si>
    <t>Строительство ВЛ-0,4 кВ, ответвления от опоры ВЛ-0,4 кВ, прибора учета, Челябинская обл, Сосновский р-н, п. Солнечный, ул. Гагарина</t>
  </si>
  <si>
    <t>Строительство ВЛ-0,4 кВ от опоры № 6 отп.-4 ВЛ-0,4 кВ № 1 от ТП № 51096 до концевой опоры на границе земельного участка потребителя и установка ПКУ ТП 522-ФЗ 0,4 кВ</t>
  </si>
  <si>
    <t>c</t>
  </si>
  <si>
    <t>Строительство ответвления от опоры ВЛ- 0,4 кВ, прибора учета, Челябинская обл., Сосновский р-н, п. Мирный</t>
  </si>
  <si>
    <t>Строительство ответвления от опоры ВЛ- 0,4 кВ, прибора учета, Челябинская обл., Аргаяшский р-н, д. Дербишева, ул. Сабантуя</t>
  </si>
  <si>
    <t>Строительство ВЛ-0,4 кВ, ответвления от опоры ВЛ-0,4 кВ, прибора учета, Челябинская обл, г. Верхний Уфалей, п. Строителей</t>
  </si>
  <si>
    <t>Строительство ответвления от опоры ВЛ- 0,4 кВ, прибора учета, Челябинская обл., Красноармейский р-н, п. Новый</t>
  </si>
  <si>
    <t>Строительство ответвления от опоры ВЛ- 0,4 кВ, прибора учета. Челябинская обл., Сосновский р-н, п. Касарги</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</si>
  <si>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1 ВЛ 0,4 кВ № 2 от ТП-51274 и монтаж контура повторного заземления нулевого провода ВЛ 0,4 кВ № 2 от ТП-51274 на опоре № 1: г. Миасс, п. Новотагилка</t>
  </si>
  <si>
    <t>Строительство ответвления от опоры ВЛ- 0,4 кВ, прибора учета, Челябинская обл., Сосновский р-н, вблизи СНТ Мысы</t>
  </si>
  <si>
    <t>Строительство ВЛ-0,4 кВ, ответвление от опоры ВЛ-0,4 кВ, прибора учета, автоматического выключателя, Челябинская обл., Сосновский р-н, село Большие Харлуши</t>
  </si>
  <si>
    <t>Строительство ВЛ-0,4 кВ, ответвления от опоры ВЛ-0,4 кВ, прибора учета, Челябинская обл, Красноармейский р-н, д. Пашнино 1-е, ул. Раздольная</t>
  </si>
  <si>
    <t>Строительство ВЛ 0,4 кВ от опоры ВЛ 0,4кВ ТП 278 гр. 2, ПКУ ТП 522-ФЗ 0,4 кВ ВЛ 0,4 кВ ТП 278 гр.2 для объекта, расположенного по адресу: ¶г. Копейск, кадастровый номер участка: 74:12:1408006:3771</t>
  </si>
  <si>
    <t>Строительство ответвления от опоры ВЛ- 0,4 кВ, прибора учета, Челябинская обл., Сосновский р-н, кадастровый номер участка: 74:19:0801001:2626</t>
  </si>
  <si>
    <t>Строительство ответвления от опоры ВЛ- 0,4 кВ, прибора учета, Челябинская обл., Аргаяшский р-н, д. Бажикаева, ул. Береговая</t>
  </si>
  <si>
    <t>Строительство ответвления от опоры ВЛ- 0,4 кВ, прибора учета, Челябинская обл., Сосновский р-н, СНТ "Березка"</t>
  </si>
  <si>
    <t>Строительство ответвления от опоры ВЛ- 0,4 кВ, прибора учета, Челябинская обл., Красноармейский р-н, п. Слава, ул. Чехова</t>
  </si>
  <si>
    <t>Строительство ВЛ-0,4кВ от ВЛ-0,4кВ Качинского от ТП-120 и установка прибора учета в г.Троицк (ВЛ-0,1км; ПКУ-1т.у.)</t>
  </si>
  <si>
    <t>Строительство ВЛ 0,4 кВ от ВЛ 0,4 кВ ТП 6353 гр. 2, ПКУ ТП 522-ФЗ 0,4 кВ ВЛ 0,4к В ТП 6353 гр. 2 для объекта, расположенного по адресу: ¶р-н Красноармейский, п. Луговой, кадастровые номера участков: 74:12:1408006:571, 74:12:1408006:4529</t>
  </si>
  <si>
    <t>Строительство ответвления от опоры ВЛ- 0,4 кВ, прибора учета, Челябинская обл., Сосновский р-н, с. Кременкуль, ул. Перспективна</t>
  </si>
  <si>
    <t>Строительство ответвления от опоры ВЛ- 0,4 кВ, прибора учета, Челябинская обл., Каслинский р-н, с. Клеопино</t>
  </si>
  <si>
    <t>Строительство ответвления от опоры ВЛ-0,4 кВ, прибора учета, Челябинская обл., Аргаяшский р-н, с. Кузнецкое, п. Бидинский</t>
  </si>
  <si>
    <t>Установка прибора коммерческого учета электрической энергии (мощности) трехфазного прямого включения 0,4 кВ на опоре № 12 ВЛ 0,4 кВ № 1 от ТП-61473 и монтаж контура повторного заземления нулевого провода ВЛ 0,4 кВ № 1 от ТП-61473 на опоре № 12: Чебаркульский р-н, д. Сарафаново</t>
  </si>
  <si>
    <t>Строительство ВЛ-0,4 кВ от опоры № 18/1  ВЛ-0,4 кВ № 4 от ТП № 61607 до концевой опоры на границе земельного участка потребителя и установка ПКУ ТП 522-ФЗ 0,4 кВ</t>
  </si>
  <si>
    <t>Строительство ВЛ-0,4 кВ от опоры №5 ТП№9, установка прибора учета, Челябинская обл, Нагайбакский район, с. Фершампенуаз, ул. Мира, 14/4, кадастровый номер участка: 74:15:0704011:833.</t>
  </si>
  <si>
    <t>Строительство ВЛ-0,4 кВ, ответвления от опоры ВЛ-0,4 кВ, прибора учета, Челябинская обл, г. Верхний Уфалей</t>
  </si>
  <si>
    <t>Строительство ответвления от опоры ВЛ- 0,4 кВ, прибора учета. Челябинская обл., Аргаяшский р-н, д. Крутолапова</t>
  </si>
  <si>
    <t>Строительство ВЛ-0,4 кВ, ответвления от опоры ВЛ-0,4 кВ, прибора учета, Челябинская обл, Красноармейский р-н, п. Петровский, ул. Дальняя</t>
  </si>
  <si>
    <t>Строительство двух КЛ-0,4 кВ, прибора учета, Челябинская обл, Коркинский р-н, г. Коркино, ул. В. Терешковой</t>
  </si>
  <si>
    <t>Строительство ВЛ-0,4 кВ, ответвления от опоры ВЛ-0,4 кВ, прибора учета, Челябинская обл, Сосновский р-н, с. Вознесенка, ул. Песчаная</t>
  </si>
  <si>
    <t>Установка прибора коммерческого учета электрической энергии (мощности) однофазного прямого включения 0,22 кВ на опоре № 21/4 ВЛ 0,4 кВ № 7 от ТП-15086 и монтаж контура повторного заземления нулевого провода ВЛИ 0,4 кВ № 7 от ТП-15086 на опоре № 21/4: г. Аша</t>
  </si>
  <si>
    <t>Строительство ответвления от опоры ВЛ- 0,4 кВ, прибора учета, Челябинская обл., Красноармейский р-н, п. Петровский, ул. Придорожная</t>
  </si>
  <si>
    <t>Строительство ответвления от опоры ВЛ-0,4 кВ, прибора учета, Челябинская обл., Сосновский р-н, вблизи п. Рощино</t>
  </si>
  <si>
    <t>Строительство ответвления от опоры ВЛ- 0,4 кВ, прибора учета, Челябинская обл., г. Верхний Уфалей, п. Черемшанка, ул. Горняцкая</t>
  </si>
  <si>
    <t>Строительство ответвления от опоры ВЛ- 0,4 кВ, прибора учета, Челябинская обл., Аргаяшский р-н, д. Селяева, ул. Труда</t>
  </si>
  <si>
    <t>Строительство ВЛ-0,4 кВ от опоры № 3 ВЛ-0,4 кВ № 1 от ТП № 70123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</si>
  <si>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Аргаяшский р-н, вблизи д. Аязгулова</t>
  </si>
  <si>
    <t>Строительство ВЛ-0,4 кВ, ответвления от опоры ВЛ-0,4 кВ, прибора учета, Челябинская обл, Сосновский р-н, п. Саккулово</t>
  </si>
  <si>
    <t>Установка прибора коммерческого учета электрической энергии (мощности) трехфазного прямого включения 0,4 кВ на опоре № 60 ВЛ 0,4 кВ № 3 от ТП-61259 и монтаж контура повторного заземления нулевого провода ВЛ 0,4 кВ № 3 от ТП-61259 на опоре № 60: Чебаркульский р-н, д. Малково</t>
  </si>
  <si>
    <t>Строительство ВЛ-0,4 кВ от опоры №11 ТП№494, установка прибора учета, реконструкция воздушной ВЛ-0,4 кВ ф.Село, Челябинская обл, Верхнеуральский р-н, п. Полосинский, ул. Солнечная, 41, кадастровый номер участка: 74:06:1303004:218.</t>
  </si>
  <si>
    <t>Строительство ВЛ-0,4 кВ от опоры № 8  ВЛ-0,4 кВ № 3 от ТП № 16037 до концевой опоры на границе земельного участка потребителя и установка ПКУ ТП 522-ФЗ 0,4 кВ</t>
  </si>
  <si>
    <t>Строительство ВЛ-0,4 кВ от РУ-0,4 кВ ТП № 51136 до концевой опоры на границе земельного участка каждого Заявителя и установка ПКУ ТП 522-ФЗ 0,4 кВ (аналогичные мероприятия по титулу 620463224).</t>
  </si>
  <si>
    <t>Строительство ВЛ-0,4 кВ, ответвления от опоры ВЛ-0,4 кВ, прибора учета, Челябинская обл, Еткульский р-н, с. Белоусово</t>
  </si>
  <si>
    <t>Строительство ответвления от опоры ВЛ- 0,4 кВ, прибора учета, Челябинская обл., Сосновский р-н, п. Красное поле, ул. Солнечная</t>
  </si>
  <si>
    <t>Строительство ВЛ-0,4 кВ, ответвления от опоры ВЛ-0,4 кВ, прибора учета, Челябинская обл, г. Верхний Уфалей, ул. Палкина</t>
  </si>
  <si>
    <t>Строительство ВЛ-0,4 кВ, ответвления от опоры ВЛ-0,4 кВ, прибора учета, Челябинская обл, Сосновский р-н, п. Прудный</t>
  </si>
  <si>
    <t>Установка прибора коммерческого учета электрической энергии (мощности) однофазного прямого включения 0,22 кВ на опоре № 21/8 ВЛ 0,4 кВ № 7 от ТП-15086 и монтаж контура повторного заземления нулевого провода ВЛИ 0,4 кВ № 7 от ТП-15086 на опоре № 21/8: г. Аша</t>
  </si>
  <si>
    <t>Установка прибора коммерческого учета электрической энергии (мощности) трехфазного прямого включения 0,4 кВ на опоре № 8 ВЛ 0,4 кВ № 1 от ТП-51155 и  монтаж контура повторного заземления нулевого провода ВЛ 0,4 кВ № 1 от ТП-51155 на опоре № 8: г. Миасс</t>
  </si>
  <si>
    <t>Строительство ВЛ-0,4 кВ, ответвления от опоры ВЛ-0,4 кВ, прибора учета, Челябинская обл, Кунашакский р-н, с. Кунашак, ул. Восточная</t>
  </si>
  <si>
    <t>Строительство ответвления от опоры ВЛ-0,4 кВ, прибора учета, Челябинская обл., Сосновский р-н, вблизи д. Малиновка</t>
  </si>
  <si>
    <t>Строительство ВЛ-0,4 кВ от опоры №16 ТП№167, установка прибора учета, Челябинская обл, Агаповский р-н, с. Агаповка, ул. Асфальтовая, дом № 1/1, кадастровый номер участка: 74:01:0602099:118.</t>
  </si>
  <si>
    <t>Строительство ВЛ-0,4 кВ от опоры № 9/7/8  ВЛ-0,4 кВ Центральный рынок от ТП № 21025 до концевой опоры на границе земельного участка потребителя и установка ПКУ ТП 522-ФЗ 0,4 кВ.</t>
  </si>
  <si>
    <t>Строительство ответвления от опоры ВЛ- 0,4 кВ, прибора учета, Челябинская обл., Аргаяшский р-н, д. Абдырова, ул. Родниковая</t>
  </si>
  <si>
    <t>Строительство ответвления от опоры ВЛ-0,4 кВ, прибора учета, Челябинская обл., Сосновский р-н, д Ключи</t>
  </si>
  <si>
    <t>Строительство ответвления от опоры ВЛ-0,4 кВ, прибора учета, Челябинская обл., р-н Сосновский, вблизи центра д. Малиновка</t>
  </si>
  <si>
    <t>Строительство ВЛ-0,4 кВ, ответвления от опоры ВЛ-0,4 кВ, прибора учета, Челябинская обл, Кунашакский р-н, п. Элеваторный</t>
  </si>
  <si>
    <t>Строительство  ответвления от опоры ВЛ-0,4 кВ, прибора учета, Челябинская обл., Сосновский р-н, вблизи п. Прудный</t>
  </si>
  <si>
    <t>Строительство ВЛ-0,4 кВ от опоры № 3  ВЛ-0,4 кВ № 2 от ТП № 41326 до концевой опоры на границе земельного участка каждого потребителя и установка ПКУ ТП 522-ФЗ 0,22 кВ.</t>
  </si>
  <si>
    <t>Строительство ответвления от опоры ВЛ-0,4 кВ, прибора учета, Челябинская обл., г. Копейск, вблизи п. Заозерный</t>
  </si>
  <si>
    <t>Строительство ВЛ-0,4 кВ от опоры № 23  ВЛ-0,4 кВ № 7 от ТП № 15083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</si>
  <si>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Аргаяшский р-н, д. Уразбаева, ул. Лесная</t>
  </si>
  <si>
    <t>Установка прибора коммерческого учета электрической энергии (мощности) трехфазного прямого включения 0,4 кВ на опоре № 13/1 ВЛ 0,4 кВ № 4 от ТП-61607 и монтаж контура повторного заземления нулевого провода ВЛ 0,4 кВ № 4 от ТП-61607 на опоре № 13/1: г. Чебаркуль, мкр. Южный</t>
  </si>
  <si>
    <t>Установка прибора коммерческого учета электрической энергии (мощности) однофазного прямого включения 0,22 кВ на опоре № 21 ВЛ 0,4 кВ № 1 от ТП-61004 и монтаж контура повторного заземления нулевого провода ВЛ 0,4 кВ № 1 от ТП-61004 на опоре № 21: Чебаркульский р-н, п. Ключи</t>
  </si>
  <si>
    <t>Строительство ВЛ-0,4 кВ от опоры № 12  ВЛ-0,4 кВ Центральный рынок от ТП № 21025 до концевой опоры на границе земельного участка потребителя и установка ПКУ ТП 522-ФЗ 0,4 кВ</t>
  </si>
  <si>
    <t>Строительство ответвления от опоры ВЛ-0,4 кВ, прибора учета, Челябинская обл., Сосновский р-н</t>
  </si>
  <si>
    <t>Установка прибора коммерческого учета электрической энергии (мощности) однофазного прямого включения 0,22 кВ на опоре № 22 ВЛ 0,4 кВ Гаражи от ТП-23006 и монтаж контура повторного заземления нулевого провода ВЛ 0,4 кВ Гаражи от ТП-23006 на опоре № 22: г. Сатка</t>
  </si>
  <si>
    <t>Строительство ответвления от опоры ВЛ- 0,4 кВ, прибора учета. Челябинская обл., Красноармейский р-н, п. Петровский</t>
  </si>
  <si>
    <t>Строительство ВЛ-0,4 кВ, ответвление от опоры ВЛ-0,4 кВ, прибора учета, автоматического выключателя, Челябинская обл., Сосновский р-н, кадастровый номер участка: 74:19:1101001:2752</t>
  </si>
  <si>
    <t>Строительство ответвления от опоры ВЛ-0,4 кВ, прибора учета, Челябинская обл, Еманжелинский р-н, г. Еманжелинск</t>
  </si>
  <si>
    <t>Строительство ответвления от опоры ВЛ-0,4 кВ, прибора учета, Челябинская обл., Сосновский р-н, с.Долгодеревенское</t>
  </si>
  <si>
    <t>Строительство ТП-10/0,4 кВ, прибор учета, Челябинская обл, Кунашакский район, вблизи д. Сураково</t>
  </si>
  <si>
    <t>Строительство ответвления от опоры ВЛ- 0,4 кВ, прибора учета, Челябинская обл., Сосновский р-н, д. Верхние Малюки, ул. Центральная</t>
  </si>
  <si>
    <t>Строительство ВЛ-0,4 кВ, ответвления от опоры ВЛ-0,4 кВ, прибора учета, Челябинская обл, Красноармейский р-н, д. Пашнино 1-е, ул. Северная</t>
  </si>
  <si>
    <t>Строительство ВЛ-0,4 кВ, ответвление от опоры ВЛ-0,4 кВ, прибора учета, автоматического выключателя, Челябинская обл., Каслинский р-н, г. Касли, ул. Лобашова</t>
  </si>
  <si>
    <t>Установка прибора коммерческого учета электрической энергии (мощности) трехфазного прямого включения 0,4 кВ на опоре № 2 отп.-5 ВЛ 0,4 кВ № 4 от ТП-51055 и монтаж контура повторного заземления нулевого провода отп.-5 ВЛ 0,4 кВ № 4 от ТП-51055 на опоре № 2: г. Миасс</t>
  </si>
  <si>
    <t>Строительство ответвления от опоры ВЛ-0,4 кВ, прибора учета, Челябинская обл., Сосновский р-н, вблизи п. Прудный</t>
  </si>
  <si>
    <t>Строительство ответвления от опоры ВЛ- 0,4 кВ, прибора учета, Челябинская обл., Аргаяшский р-н, вблизи автодороги "Увильды-Карабаш"</t>
  </si>
  <si>
    <t>Строительство ВЛ-0,4 кВ от опоры № 10  ВЛ-0,4 кВ ул.Березовая Роща от ТП № 33132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</si>
  <si>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13 ВЛ 0,4 кВ № 2 от ТП-61324 и монтаж контура повторного заземления нулевого провода ВЛ 0,4 кВ № 2 от ТП-61324 на опоре № 13: Чебаркульский р-н, д. Верхние Караси</t>
  </si>
  <si>
    <t>Строительство ответвления от опоры ВЛ- 0,4 кВ, прибора учета, Челябинская обл., Аргаяшский р-н, д. Яраткулова, ул. Миасская</t>
  </si>
  <si>
    <t>Строительство ответвления от опоры ВЛ-0,4 кВ, прибора учета Челябинская обл., Красноармейский р-н, п. Петровский, ул. Светлая</t>
  </si>
  <si>
    <t>Строительство ответвления от опоры ВЛ-0,4 кВ, прибора учета, Челябинская обл., Сосновский р-н, п. Саргазы, ул. Вишневая</t>
  </si>
  <si>
    <t>Установка прибора коммерческого учета электрической энергии (мощности) трехфазного прямого включения 0,4 кВ опоре №29 ВЛ 0,4 кВ №2 от ТП-11089 и монтаж контура повторного заземления нулевого провода ВЛ 0,4 кВ №2 от ТП-11089 на опоре №29: Катав-Ивановский р-н, г. Юрюзань</t>
  </si>
  <si>
    <t>Строительство ответвления от опоры ВЛ-0,4 кВ, прибора учета, Челябинская обл., Сосновский р-н, п. Есаульский</t>
  </si>
  <si>
    <t>Строительство ВЛ-0,4 кВ, ответвления от опоры ВЛ-0,4 кВ, прибора учета, Челябинская обл, Сосновский р-н, д. Полетаево 2-е</t>
  </si>
  <si>
    <t>Строительство ответвления от опоры ВЛ-0,4 кВ, прибора учета, Челябинская обл, Сосновский р-н, д. Осиновка</t>
  </si>
  <si>
    <t>Установка прибора коммерческого учета электрической энергии (мощности) трехфазного прямого включения 0,4 кВ на опоре № 9 ВЛ 0,4 кВ № 3 от ТП-13051 и монтаж контура повторного заземления нулевого провода ВЛ 0,4 кВ № 3 от ТП-13051 на опоре № 9: Ашинский р-н, п. Ук</t>
  </si>
  <si>
    <t>Строительство ВЛ-0,4 кВ, ответвления от опоры ВЛ-0,4 кВ, прибора учета, Челябинская обл, Еткульский р-н, с. Селезян, ул. Мира</t>
  </si>
  <si>
    <t>Строительство ВЛ-0,4 кВ от опоры № 32  ВЛ-0,4 кВ № 2 от ТП № 61149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</si>
  <si>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Сосновский р-н, п. Красное Поле, ул. Героическая</t>
  </si>
  <si>
    <t>Строительство ВЛ-0,4 кВ от опоры № 37/1  ВЛ-0,4 кВ № 4 от ТП № 61022 до концевой опоры на границе земельного участка потребителя и установка ПКУ ТП 522-ФЗ 0,4 кВ.</t>
  </si>
  <si>
    <t>Строительство ВЛ-0,4 кВ, ответвления от опоры ВЛ-0,4 кВ, прибора учета, Челябинская обл, Кунашакский р-н, с.Сары, ул.Озерная</t>
  </si>
  <si>
    <t>Строительство ответвления от опоры ВЛ- 0,4 кВ, прибора учета, Челябинская обл., Аргаяшский р-н, д. Дербишева, ул. 1-й Переулок</t>
  </si>
  <si>
    <t>Строительство ВЛ-0,4 кВ от опоры № 1  ВЛ-0,4 кВ № 2 от ТП № 51110 до концевой опоры на границе земельного участка потребителя и установка ПКУ ТП 522-ФЗ 0,4 кВ</t>
  </si>
  <si>
    <t>Строительство ВЛ 0,4 кВ от ВЛ 0,4 кВ ТП 192 1С гр.3, ПКУ ТП 522-ФЗ 0,4 кВ ВЛ 0,4 кВ ТП 192 1С гр.3 для объекта, расположенного по адресу: г. Копейск, СНТ "Часовщик", ул. 2-я Южная, участок 5, кадастровый номер участка: 74:30:0905001:909</t>
  </si>
  <si>
    <t>Строительство ВЛ-0,4 кВ, ответвления от опоры ВЛ-0,4 кВ, прибора учета, Челябинская обл, Сосновский р-н, вблизи п. Полевой</t>
  </si>
  <si>
    <t>Строительство ВЛ-0,4 кВ, ответвления от опоры ВЛ-0,4 кВ, прибора учета, Челябинская обл, Красноармейский р-н, п. Петровский, ул. Полевая</t>
  </si>
  <si>
    <t>Строительство ВЛ-0,4кВ, прибора учета, автоматического выключателя, Челябинская обл., г. Верхний Уфалей, п. Боровой, ул. Совхозная</t>
  </si>
  <si>
    <t>Строительство ВЛ-0,4 кВ от опоры №10 ВЛ-0,4кВ ф.1 от ТП№400 и установка прибора учета, Челябинская обл, Агаповский р-н, п. Гумбейский, ул. Нагорная, дом № 7А</t>
  </si>
  <si>
    <t>Строительство ВЛ-0,4 кВ, ответвления от опоры ВЛ-0,4 кВ, прибора учета, Челябинская обл, Сосновский р-н, вблизи с. Б.Харлуши</t>
  </si>
  <si>
    <t>Строительство ответвления от опоры ВЛ- 0,4 кВ, прибора учета, Челябинская обл., Аргаяшский р-н, д Акбашева, ул. Полевая</t>
  </si>
  <si>
    <t>Строительство ВЛ-0,4 кВ от опоры № 22  ВЛ-0,4 кВ № 2 от ТП № 41281 до концевой опоры на границе земельного участка каждого потребителя и установка ПКУ ТП 522-ФЗ 0,4 кВ</t>
  </si>
  <si>
    <t>Строительство ВЛ 0,4 кВ от ВЛ 0,4 кВ ТП 192 1С гр.4, ПКУ ТП 522-ФЗ 0,4 кВ ВЛ 0,4 кВ ТП 192 1С гр.4 для объекта, расположенного по адресу: г. Копейск, ул. Приозерная, 16, кадастровый номер участка: 74:30:0902001:105</t>
  </si>
  <si>
    <t>Строительство ответвления от опоры ВЛ- 0,4 кВ, прибора учета, Челябинская обл., Красноармейский, д. Круглое, улица Ишимская</t>
  </si>
  <si>
    <t>Установка прибора коммерческого учета электрической энергии (мощности) однофазного прямого включения 0,22 кВ на опоре №30 ВЛ 0,4 кВ №2 от ТП-11089 и монтаж контура повторного заземления нулевого провода ВЛ 0,4 кВ №2 от ТП-11089 на опоре №30: г. Юрюзань</t>
  </si>
  <si>
    <t>Строительство ВЛ-0,4 кВ от опоры № 6  ВЛ-0,4 кВ № 5 от ТП № 16056 до концевой опоры на границе земельного участка каждого потребителя и установка ПКУ ТП 522-ФЗ 0,22 кВ</t>
  </si>
  <si>
    <t>Установка прибора коммерческого учета электрической энергии (мощности) трехфазного прямого включения 0,4 кВ на опоре № 13 ВЛ 0,4 кВ № 2 от ТП-61613 и монтаж контура повторного заземления нулевого провода ВЛ 0,4 кВ № 2 от ТП-61613 на опоре № 13: Чебаркульский р-н, кад. № 74:23:1002001:737</t>
  </si>
  <si>
    <t>Строительство ответвления от опоры ВЛ-0,4 кВ, прибора учета, Челябинская обл., Красноармейский р-н, с. Миасское, ул. Красная</t>
  </si>
  <si>
    <t>Строительство ВЛ-0,4 кВ, ответвления от опоры ВЛ-0,4 кВ, прибора учета, Челябинская обл, Красноармейский р-н, п. Слава, ул. Весенняя</t>
  </si>
  <si>
    <t>Строительство ВЛ-6 кВ от опоры № 302 ВЛ-6 кВ Главный-2  до РУ-6 кВ проектируемой СТП - 6/0,4 кВ,  строительство СТП - 6/0,4 кВ на границе земельного участка потребителя</t>
  </si>
  <si>
    <t>Строительство ответвления от опоры ВЛ-0,4 кВ, прибора учета, Челябинская обл., Сосновский р-н, с. Долгодеревенское</t>
  </si>
  <si>
    <t>Строительство ВЛ-0,4 кВ, ответвления от опоры ВЛ-0,4 кВ, прибора учета, Челябинская обл, Красноармейский р-н</t>
  </si>
  <si>
    <t>Строительство ВЛ-0,4 кВ от опоры № 8  ВЛ-0,4 кВ ул. Угольная  от ТП № 21227 до концевой опоры на границе земельного участка каждого Заявителя, установка ПКУ ТП 522-ФЗ 0,38 кВ и реконструкция «ВЛ 0,4 кВ ф.4, 3, от ТП-227, по ул. Малая Запань, ул. Угольная» (инв. № 599933)(по диспетчерским наименованиям «Реконструкция  ВЛ-0,4 кВ ул. Угольная от ТП № 21227»)</t>
  </si>
  <si>
    <t>Строительство ответвления от опоры ВЛ- 0,4 кВ, прибора учета, Челябинская обл., Красноармейский р-н, вблизи п. Береговой</t>
  </si>
  <si>
    <t>Строительство ВЛ-0,4 кВ, ответвления от опоры ВЛ-0,4 кВ, прибора учета, Челябинская обл, Коркинский р-н, г. Коркино, ул. 50 лет города</t>
  </si>
  <si>
    <t>Строительство ВЛИ-0,4 кВ от гр. № 4 РУ-0,4 кВ ТП № 41061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</si>
  <si>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ДСНТ "Березка-1"</t>
  </si>
  <si>
    <t>Строительство ВЛ-0,4 кВ от опоры № 12/1  ВЛ-0,4 кВ Доватора от ТП № 21206 до концевой опоры на границе земельного участка потребителя и установка ПКУ ТП 522-ФЗ 0,4 кВ.</t>
  </si>
  <si>
    <t>Строительство ответвления от опоры ВЛ-0,4 кВ, прибора учета, Челябинская обл., Сосновский р-н, с. Чипышево</t>
  </si>
  <si>
    <t>Строительство ВЛ-0,4 кВ от опоры № 3 отп.-3-4 ВЛ-0,4 кВ № 1 от ТП № 52119 до концевой опоры на границе земельного участка потребителя и установка ПКУ ТП 522-ФЗ 0,22 кВ</t>
  </si>
  <si>
    <t>Строительство ВЛ-0,4 кВ, ответвление от опоры ВЛ-0,4 кВ, прибора учета, автоматического выключателя, Челябинская обл., Красноармейский р-н, д. Круглое</t>
  </si>
  <si>
    <t>Строительство ВЛ-0,4 кВ, ответвления от опоры ВЛ-0,4 кВ, прибора учета, Челябинская обл, Еманжелинский р-н, рп. Зауральский, ул. Ленина</t>
  </si>
  <si>
    <t>Строительство ответвления от опоры ВЛ-0,4 кВ, прибора учета, Челябинская обл., Красноармейский р-н</t>
  </si>
  <si>
    <t>Строительство ВЛ-0,4 кВ, ответвления от опоры ВЛ-0,4 кВ, прибора учета, Челябинская обл, Красноармейский р-н, с. Миасское, ул. Золотая</t>
  </si>
  <si>
    <t>Строительство ВЛ-0,4 кВ, ответвления от опоры ВЛ-0,4 кВ, прибора учета, Челябинская обл, р-н Аргаяшский, д Акбашева, ул Мажита Гафури</t>
  </si>
  <si>
    <t>Строительство ответвления от опоры ВЛ-0,4 кВ, прибора учета, Челябинская обл., Красноармейский р-н, с. Миасское, ул. Героев</t>
  </si>
  <si>
    <t>Установка прибора коммерческого учета электрической энергии (мощности) однофазного прямого включения 0,22 кВ на опоре № 13 ВЛ 0,4 кВ № 4 от ТП-17112 и монтаж контура повторного заземления нулевого провода ВЛ 0,4 кВ № 4 от ТП-17112 на опоре № 13: Ашинский р-н, г. Миньяр</t>
  </si>
  <si>
    <t>Строительство ВЛ-0,4 кВ, ответвления от опоры ВЛ-0,4 кВ, прибора учета, Челябинская обл, Сосновский р-н, вблизи п. Мирный</t>
  </si>
  <si>
    <t>Строительство ответвления от опоры ВЛ-0,4 кВ, прибора учета, Челябинская обл., Сосновский р-н, с. Большое Баландино, ул. 8 Марта</t>
  </si>
  <si>
    <t>Строительство ответвления от опоры ВЛ-0,4 кВ, прибора учета, Челябинская обл., Аргаяшский р-н, д. Курманова, ул. Новая</t>
  </si>
  <si>
    <t>Строительство ответвления от опоры ВЛ-0,4 кВ, прибора учета, Челябинская обл., Сосновский р-н, с. Архангельское, ул. Центральная</t>
  </si>
  <si>
    <t>Строительство ШР 1/4719 для объекта, расположенного по адресу: г. Челябинск, ул. Бейвеля, дом № 7А, кадастровый номер объекта 74:36:0713001:11367</t>
  </si>
  <si>
    <t>Строительство ВЛ-0,4 кВ, ответвления от опоры ВЛ-0,4 кВ, прибора учета, Челябинская обл, Сосновский р-н, п. Мирный</t>
  </si>
  <si>
    <t>Строительство ответвления от опоры ВЛ-0,4 кВ, прибора учета, Челябинская обл, г. Озерск, д. Новая Теча</t>
  </si>
  <si>
    <t>Установка прибора коммерческого учета электрической энергии (мощности) однофазного прямого включения 0,22 кВ на опоре № 10 ВЛ 0,4 кВ № 2 от ТП-12002 и монтаж контура повторного заземления нулевого провода ВЛ 0,4 кВ № 2 от ТП-12002 на опоре № 10: г. Катав-Ивановск</t>
  </si>
  <si>
    <t>Строительство ВЛ-0,4 кВ, ответвления от опоры ВЛ-0,4 кВ, прибора учета, Челябинская обл, Аргаяшский р-н, , с. Аргаяш, ул. Дружбы</t>
  </si>
  <si>
    <t>Строительство ВЛ-0,4 кВ, ответвления от опоры ВЛ-0,4 кВ, прибора учета, Челябинская обл, Сосновский р-н, с. Кременкуль, п. Ясное Небо</t>
  </si>
  <si>
    <t>Строительство ответвления от опоры ВЛ-0,4 кВ, прибора учета, Челябинская обл, Аргаяшский р-н, снт Здоровье</t>
  </si>
  <si>
    <t>Строительство ВЛ-0,4 кВ от опоры № 5  ВЛ-0,4 кВ № 1 от ТП № 41269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</si>
  <si>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однофазного прямого включения 0,22 кВ на опоре № 9/1 ВЛ 0,4 кВ Гаражи от ТП-21006 и монтаж контура повторного заземления нулевого провода ВЛ 0,4 кВ Гаражи от ТП-21006 на опоре № 9/1: г. Сатка</t>
  </si>
  <si>
    <t>Установка прибора коммерческого учета электрической энергии (мощности) однофазного прямого включения 0,22 кВ на фасаде гаража заявителя на ответвлении от  ВЛ 0,4 кВ № 1 от ТП-14009 и замена предохранителей ПН-2 в гр.№1 РУ-0,4 кВ ТП-14009: г. Усть-Катав</t>
  </si>
  <si>
    <t>Установка прибора коммерческого учета электрической энергии (мощности) однофазного прямого включения 0,22 кВ на опоре № 14/3 ВЛ 0,4 кВ № 3 от ТП-61322 и монтаж контура повторного заземления нулевого провода ВЛ 0,4 кВ № 3 от ТП-61322 на опоре № 14/3: Чебаркульский р-н,  2700 м на северо-запад от пос. Кумысный</t>
  </si>
  <si>
    <t>Строительство ответвления от опоры ВЛ-0,4 кВ, прибора учета, Челябинская обл., Сосновский р-н, д Осиновка</t>
  </si>
  <si>
    <t>Строительство ВЛ-0,4 кВ от опоры № 4  ВЛ-0,4 кВ № 2 от ТП № 22035 до концевой опоры на границе земельного участка потребителя и установка ПКУ ТП 522-ФЗ 0,4 кВ.</t>
  </si>
  <si>
    <t>Строительство ответвления от опоры ВЛ-0,4 кВ, прибора учета, Челябинская обл., Сосновский р-н, д. Ключевка, ул. Набережная</t>
  </si>
  <si>
    <t>Строительство ответвления от опоры ВЛ-0,4 кВ, прибора учета, Челябинская обл., г. Кыштым, ул. Гузынина</t>
  </si>
  <si>
    <t>Строительство ответвления от опоры ВЛ-0,4 кВ, прибора учета, Челябинская обл., Сосновский р-н, п. Полетаево, ул. Мира</t>
  </si>
  <si>
    <t>Строительство ВЛ-0,4 кВ, ответвления от опоры ВЛ-0,4 кВ, прибора учета, Челябинская обл, Красноармейский р-н, п. Черемушки, ул. Объездная</t>
  </si>
  <si>
    <t>Строительство ответвления от опоры ВЛ-0,4 кВ, прибора учета, Челябинская обл., Сосновский р-н, с Долгодеревенское, ул 50 лет ВЛКСМ</t>
  </si>
  <si>
    <t>Строительство ответвления от опоры ВЛ-0,4 кВ, прибора учета, Челябинская обл., Сосновский р-н, д. Осиновка</t>
  </si>
  <si>
    <t>Строительство ответвления от опоры ВЛ-0,4 кВ, прибора учета, Челябинская обл., Сосновский р-н, с. Долгодеревенское, ул. Больничная</t>
  </si>
  <si>
    <t>Строительство ответвления от опоры ВЛ-0,4 кВ, прибора учета, Челябинская обл., Сосновский р-н, п. Малая Сосновка</t>
  </si>
  <si>
    <t>Строительство ВЛ-0,4 кВ, ответвления от опоры ВЛ-0,4 кВ, прибора учета, Челябинская обл, Еткульский р-н, с. Калачево, ул. Луговая</t>
  </si>
  <si>
    <t>Строительство ВЛ-0,4 кВ, ответвления от опоры ВЛ-0,4 кВ, прибора учета, Челябинская обл, р-н Кунашакский, вблизи с.Кунашак</t>
  </si>
  <si>
    <t>Строительство ответвления от опоры ВЛ-0,4 кВ, прибора учета, Челябинская обл., Сосновский р-н, с. Архангельское, ул. Заречная</t>
  </si>
  <si>
    <t>Установка прибора коммерческого учета электрической энергии (мощности) трехфазного прямого включения 0,4 кВ опоре №8/3 ВЛ 0,4 кВ №6 Металлургов 3,7,11 от ТП-21012 и монтаж контура повторного заземления нулевого провода ВЛ 0,4 кВ №6 Металлургов 3,7,11 от ТП-21012 на опоре №8/3: г. Сатка</t>
  </si>
  <si>
    <t>Строительство ВЛ-0,4 кВ, ответвления от опоры ВЛ-0,4 кВ, прибора учета, Челябинская обл, Красноармейский р-н, сп Баландинское, д. Круглое, ул. Рощинская</t>
  </si>
  <si>
    <t>Строительство  ответвления от опоры ВЛ-0,4 кВ, прибора учета, Челябинская обл., Сосновский р-н, с. Полетаево 1-е</t>
  </si>
  <si>
    <t>Строительство ВЛ-0,4 кВ, ответвления от опоры ВЛ-0,4 кВ, прибора учета, Челябинская обл, Сосновский р-н, д. Ключи, ул. Марсовая</t>
  </si>
  <si>
    <t>Строительство ВЛ-0,4кВ от ВЛ-0,4кВ Фидер-1 от ТП-41116 и установка прибора учета в с. Октябрьское (ВЛ-0,025км; ПКУ-1т.у.)</t>
  </si>
  <si>
    <t>Строительство ВЛ-0,4 кВ, ответвления от опоры ВЛ-0,4 кВ, прибора учета, Челябинская обл, Аргаяшский р-н, д. Курманова, ул. Колхозная</t>
  </si>
  <si>
    <t>Строительство строительства ВЛ-0,4 кВ, ответвления от опоры ВЛ-0,4 кВ, прибора учета, Челябинская обл, Аргаяшский р-н, дп. Аргазинский, ул. Ягодная</t>
  </si>
  <si>
    <t>Строительство КЛ 0,4 кВ ТП 4784 1С гр.3, 2С гр.3 для объекта, расположенного по адресу: г. Челябинск, р-н Сосновский, п. Красной Поле, установлено относительно ориентира, расположенного за пределами участка. Ориентир поселок. Участок располагается в 1,5 км от ориентира по направлению на северо-восток., кадастровый номер участка: 74:19:0802002:2316</t>
  </si>
  <si>
    <t>Строительство  ответвления от опоры ВЛ-0,4 кВ, прибора учета, Челябинская обл., Аргаяшский р-н, с. Аргаяш</t>
  </si>
  <si>
    <t>Строительство воздушной ЛЭП 0,4 кВ от опоры №6/1 ВЛ-0,4кВ ф.3 и установка прибора учета, Челябинская обл, г. Магнитогорск, ул. Фестивальная, ст. уч. 1143а</t>
  </si>
  <si>
    <t>Строительство ВЛ-0,4 кВ, ответвления от опоры ВЛ-0,4 кВ, прибора учета, Челябинская обл, Сосновский р-н, снт "Заречный"</t>
  </si>
  <si>
    <t>Реконструкция «ВЛ 6 ф.№18 от ПС Бакал до ТП 2-я Насосная» (инв. № 475706) и установка ПКУ ТП 522-ФЗ 6 кВ (по диспетчерским наименованиям «Реконструкция  ВЛ-6 кВ Рудничное от ПС 110/6кВ Шахтная и  установка ПКУ ТП 522-ФЗ 6 кВ»).</t>
  </si>
  <si>
    <t>Строительство КВЛ – 0,4 кВ от гр. № 3 РУ-0,4 кВ ТП № 41138 до ВРУ-0,4 кВ № 2 МКД по ул. им. К.Маркса, 11.</t>
  </si>
  <si>
    <t>Строительство ответвления от опоры ВЛ-0,4 кВ, прибора учета, Челябинская обл., Сосновский р-н, д. Медиак, ул. 8 Марта</t>
  </si>
  <si>
    <t>Строительство ВЛ-0,4 кВ (совместный подвес по опорам КВЛ-6 кВ ТП-315) от   опоры № 16 ВЛ-0,4 кВ № 2 от ТП № 41305  до опоры № 17  КВЛ-6 кВ ТП-315   и установка ПКУ ТП 522-ФЗ 0,4 кВ</t>
  </si>
  <si>
    <t>Строительство  ответвления от опоры ВЛ- 0,4 кВ, прибора учета, Челябинская обл., Сосновский р-н</t>
  </si>
  <si>
    <t>Строительство ВЛ-0,23 кВ от опоры №3/10 ВЛ-0,4кВ ф. Жилой и установка прибора учета, Челябинская обл, муниципальный район Нагайбакский, сельское поселение Арсинское, п. Арсинский, ул. Новая, 28</t>
  </si>
  <si>
    <t>Строительство ВЛ-0,4 кВ (совместный подвес по опорам ВЛ-10 кВ Курортный ) от   РУ-0,4 кВ   ТП № 52501  до опоры № 50  ВЛ-10 кВ Курортный, установка ПКУ ТП 522-ФЗ 0,4 кВ и реконструкция «» (инв. № ).(по диспетчерским наименованиям «Реконструкция  ТП № 52501»)</t>
  </si>
  <si>
    <t>Строительство ВЛ-0,4 кВ, ответвления от опоры ВЛ-0,4 кВ, прибора учета, Челябинская обл, г. Кыштым, ул. Дачная 2-я</t>
  </si>
  <si>
    <t>Строительство ВЛ-10 кВ от опоры №12, строительство ТП 10/0,4 кВ, строительство кабельной ЛЭП 0,4 кВ, установка ЛР-10кВ, Челябинская обл, г. Верхнеуральск, ул. Магнитогорская 26/1.</t>
  </si>
  <si>
    <t>Строительство КВЛ 0,4 кВ от ТП 3589 1С гр.3, ПКУ ТП 522-ФЗ 0,4 кВ ТП 3589 1С гр.3, реконструкция оборудования TП3589; для распределения электроэнергии (инв. № 53855) для объекта, расположенного по адресу: г. Челябинск, ул. Пятого Декабря, дом № 50, кадастровый номер участка: 74:36:0612018:283</t>
  </si>
  <si>
    <t>Строительство ответвления от опоры ВЛ-0,4 кВ, прибора учета, Челябинская обл., Сосновский р-н, с. Кайгородово</t>
  </si>
  <si>
    <t>Строительство ВЛ-0,4 кВ от опоры № 16  ВЛ-0,4 кВ № 2 от ТП № 24082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</si>
  <si>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3/2 ВЛ 0,4 кВ № 1 от ТП-61442 и монтаж контура повторного заземления нулевого провода ВЛ 0,4 кВ № 1 от ТП-61442 на опоре № 3/2: Чебаркульский р-н, п. Тимирязевский</t>
  </si>
  <si>
    <t>Установка прибора коммерческого учета электрической энергии (мощности) однофазного прямого включения 0,22 кВ на опоре № 9 ВЛ 0,4 кВ № 5 от ТП-16056 и монтаж контура повторного заземления нулевого провода ВЛ 0,4 кВ № 5 от ТП-16056 на опоре № 9: г. Сим</t>
  </si>
  <si>
    <t>Строительство ответвления от опоры ВЛ-0,4 кВ, прибора учета, Челябинская обл., Сосновский р-н, п. Прудный</t>
  </si>
  <si>
    <t>Строительство ВЛ-0,4 кВ, ответвления от опоры ВЛ-0,4 кВ, прибора учета, Челябинская обл, Уфалейский р-н, г. Верхний Уфалей, ул. Гранильная</t>
  </si>
  <si>
    <t>Строительство ВЛ-0,4 кВ, ответвления от опоры ВЛ-0,4 кВ, прибора учета, Челябинская обл, Аргаяшский р-н, д Большая Куйсарина, вблизи д.21 по ул. Полевая</t>
  </si>
  <si>
    <t>Реконструкция ВЛ-0,4кВ ф. Новостроящаяся правая ТП №50Р от опоры № 5/3 до опоры №5/3/3 и установка прибора учета, Челябинская обл, Карталинский р-н, г. Карталы, ул. Чкалова, дом № 25П</t>
  </si>
  <si>
    <t>Строительство ответвления от опоры ВЛ-0,4 кВ, прибора учета, Челябинская обл., Аргаяшский р-н, д. Акбашева, ул. Салавата Юлаева</t>
  </si>
  <si>
    <t>Строительство ответвления от опоры ВЛ-0,4 кВ, прибора учета, Челябинская обл., Красноармейский р-н, д. Пашнино 1-е, ул. Раздольная</t>
  </si>
  <si>
    <t>Установка прибора коммерческого учета электрической энергии (мощности) трехфазного прямого включения 0,4 кВ на опоре № 47/1 ВЛ 0,4 кВ № 2 от ТП-61182 и монтаж контура повторного заземления нулевого провода ВЛ 0,4 кВ № 2 от ТП-61182 на опоре № 47/1: Чебаркульский р-н, д. Камбулат</t>
  </si>
  <si>
    <t>Строительство ответвления от опоры ВЛ- 0,4 кВ, прибора учета, Челябинская обл., г. Кыштым, ул. Советская</t>
  </si>
  <si>
    <t>Строительство ответвления от опоры ВЛ-0,4 кВ, прибора учета, Челябинская обл., Аргаяшский р-н, СК Миассовое, ул. Набережная</t>
  </si>
  <si>
    <t>Установка прибора коммерческого учета электрической энергии (мощности) трехфазного прямого включения 0,4 кВ на опоре № 1 отп.-5 ВЛ 0,4 кВ № 3 от ТП-51160 и монтаж контура повторного заземления нулевого провода отп.-5 ВЛ 0,4 кВ № 3 от ТП-51160 на опоре № 1: г. Миасс</t>
  </si>
  <si>
    <t>Установка прибора коммерческого учета электрической энергии (мощности) трехфазного прямого включения 0,4 кВ на опоре № 10 ВЛ 0,4 кВ № 2 от ТП-61255 и монтаж контура повторного заземления нулевого провода ВЛ 0,4 кВ № 2 от ТП-61255 на опоре № 10: Чебаркульский р-н, с. Непряхино</t>
  </si>
  <si>
    <t>Установка прибора коммерческого учета электрической энергии (мощности) трехфазного прямого включения 0,4 кВ на опоре № 9/3 ВЛ 0,4 кВ № 1 от ТП-21208 и монтаж контура повторного заземления нулевого провода ВЛ 0,4 кВ № 1 от ТП-21208 на опоре № 9/3: Саткинский р-н, п. Большая Запань</t>
  </si>
  <si>
    <t>Строительство ответвления от опоры ВЛ- 0,4 кВ, прибора учета, Челябинская обл., Аргаяшский р-н, п. Южный Горняк, ул. Заповедная</t>
  </si>
  <si>
    <t>Установка прибора коммерческого учета электрической энергии (мощности) трехфазного прямого включения 0,4 кВ на гр.6 в РУ 0,4 кВ ТП-51202 на отходящей ВЛИ(КЛ) 0,4 кВ в сторону потребителя: г. Миасс</t>
  </si>
  <si>
    <t>Строительство ВЛ-0,4 кВ от опоры № 17  ВЛ-0,4 кВ № 1 от ТП № 52181 до концевой опоры на границе земельного участка потребителя и установка ПКУ ТП 522-ФЗ 0,4 кВ.</t>
  </si>
  <si>
    <t>Строительство ответвления от опоры ВЛ-0,4 кВ, прибора учета, Челябинская обл., Аргаяшский р-н, с. Аргаяш, ул. Худякова</t>
  </si>
  <si>
    <t>Строительство ответвления от опоры ВЛ-0,4 кВ, прибора учета, Челябинская обл., Сосновский р-н, д. Малиновка</t>
  </si>
  <si>
    <t>Строительство прибора учета, автоматического выключателя, Челябинская обл, Каслинский р-н, г. Касли, ул. Луначарского</t>
  </si>
  <si>
    <t>Установка прибора коммерческого учета электрической энергии (мощности) трехфазного прямого включения 0,4 кВ на опоре № 30 ВЛ 0,4 кВ № 3 от ТП-15028 и монтаж контура повторного заземления нулевого провода ВЛ 0,4 кВ № 3 от ТП-15028 на опоре № 30: г. Аша</t>
  </si>
  <si>
    <t>Строительство ВЛ-0,4 кВ от опоры № 27  ВЛ-0,4 кВ № 1 от ТП № 61473 до концевой опоры на границе земельного участка Заявителя и установка ПКУ ТП 522-ФЗ 0,4 кВ.</t>
  </si>
  <si>
    <t>Строительство ответвления от опоры ВЛ-0,4 кВ, прибора учета, Челябинская обл., Сосновский р-н, д. Бухарино, ул. Дачная</t>
  </si>
  <si>
    <t>Строительство ответвления от опоры ВЛ-0,4 кВ, прибора учета, Челябинская обл., р-н Сосновский, д.Ключи</t>
  </si>
  <si>
    <t>Строительство ответвления от опоры ВЛ-0,4 кВ, прибора учета, Челябинская обл., Сосновский р-н, вблизи центра д. Медиак</t>
  </si>
  <si>
    <t>Строительство ВЛ-0,4 кВ, ответвления от опоры ВЛ-0,4 кВ, прибора учета, Челябинская обл, г Кыштым, ул. Перевалочная База</t>
  </si>
  <si>
    <t>Строительство ответвления от опоры ВЛ- 0,4 кВ, прибора учета, Челябинская обл., Красноармейский р-н, с. Миасское, ул. Михаила Нуждина</t>
  </si>
  <si>
    <t>Строительство  ответвления от опоры ВЛ-0,4 кВ, прибора учета, Челябинская обл., Сосновский р-н, д. Шимаковка</t>
  </si>
  <si>
    <t>Строительство ВЛ-0,4 кВ, ответвления от опоры ВЛ-0,4 кВ, прибора учета, Челябинская обл, Красноармейский р-н, д. Федоровка</t>
  </si>
  <si>
    <t>Строительство ВЛ-0,4 кВ от опоры № 7/7  ВЛ-0,4 кВ № 24 от ТП № 21022 до концевой опоры на границе земельного участка потребителя и установка ПКУ ТП 522-ФЗ 0,4 кВ</t>
  </si>
  <si>
    <t>Строительство ВЛ-10 кВ от ВЛ-10 кВ №2 ПС Лазурная, ТП-10/0,4 кВ, ВЛ-0,4 кВ, ответвления от опоры ВЛ-0,4 кВ, приборов учета, Челябинская обл, Красноармейский р-н, п. Баландино, ул.Короткая</t>
  </si>
  <si>
    <t>Строительство ответвления от опоры ВЛ-0,4 кВ, прибора учета, Челябинская обл., Сосновский р-н, д. Малиновка, ул. Школьная</t>
  </si>
  <si>
    <t>Строительство ВЛ-0,4 кВ, ответвления от опоры ВЛ-0,4 кВ, прибора учета, Челябинская обл, Красноармейский р-н, д. Круглое, ул. Печерская</t>
  </si>
  <si>
    <t>Строительство ВЛ-6 кВ от опоры № 156 КВЛ- 6 кВ Северный  до РУ-6 кВ проектируемой СТП - 6/0,4 кВ,  строительство СТП - 6/0,4 кВ, строительство ВЛИ-0,4 кВ до границ земельного участка  потребителя и установка ПКУ ТП 522-ФЗ  0,4 кВ</t>
  </si>
  <si>
    <t>Строительство ВЛ-0,4 кВ от опоры № 7  ВЛ-0,4 кВ № 1 от ТП № 23007 до концевой опоры на границе земельного участка потребителя и установка ПКУ ТП 522-ФЗ 0,22 кВ</t>
  </si>
  <si>
    <t>Строительство ответвления от опоры ВЛ- 0,4 кВ, прибора учета, Челябинская обл., Сосновский р-н, п. Полетаево, ул. Карпаты</t>
  </si>
  <si>
    <t>Строительство ответвления от опоры ВЛ-0,4 кВ, прибора учета, Челябинская обл., Сосновский р-н, вблизи с. Большие Харлуши</t>
  </si>
  <si>
    <t>Строительство ответвления от опоры ВЛ-0,4 кВ, прибора учета, Челябинская обл, Еткульский р-н, с. Еткульское, ул. Селезянская</t>
  </si>
  <si>
    <t>Установка прибора коммерческого учета электрической энергии (мощности) трехфазного прямого включения 0,4 кВ на опоре № 5 ВЛ 0,4 кВ № 1 от ТП-61028 и монтаж контура повторного заземления нулевого провода ВЛ 0,4 кВ № 1 от ТП-61028 на опоре № 5: Чебаркульский р-н, д. Сарафаново</t>
  </si>
  <si>
    <t>Строительство ответвления от опоры ВЛ-0,4 кВ, прибора учета, Челябинская обл., Сосновский р-н, с. Долгодеревенское, ул. Вишнёвая</t>
  </si>
  <si>
    <t>Строительство ВЛ-0,4 кВ (совместный подвес по опорам ВЛ-0,4 кВ № 2  от  ТП № 16014)  от гр. № 2  РУ-0,4 кВ ТП № 16014   до опоры № 6  ВЛ-0,4 кВ № 2 от ТП № 16014  установленной на границе земельного участка потребителя и установка ПКУ ТП 522-ФЗ 0,4 кВ.</t>
  </si>
  <si>
    <t>Установка прибора коммерческого учета электрической энергии (мощности) однофазного прямого включения 0,22 кВ на опоре № 34 ВЛ 0,4 кВ № 1 от ТП-52120 и монтаж контура повторного заземления нулевого провода ВЛ 0,4 кВ № 1 от ТП-52120 на опоре № 34: г. Миасс</t>
  </si>
  <si>
    <t>Строительство ВЛ-0,4 кВ, ответвление от опоры ВЛ-0,4 кВ, прибора учета, автоматического выключателя, Челябинская обл., Красноармейский р-н, с. Миасское, ул. Солнечная</t>
  </si>
  <si>
    <t>Установка прибора коммерческого учета электрической энергии (мощности) трехфазного прямого включения 0,4 кВ на опоре № 30 ВЛ 0,4 кВ № 1 от ТП-13052 и монтаж контура повторного заземления нулевого провода ВЛ 0,4 кВ № 1 от ТП-13052 на опоре № 30: Ашинский р-он, п. Ук</t>
  </si>
  <si>
    <t>Строительство ответвления от опоры ВЛ-0,4 кВ, прибора учета, Челябинская обл., Красноармейский р-н, д. Ильино, ул. Ключевая</t>
  </si>
  <si>
    <t>Строительство ВЛ 0,4 кВ ТП 4170 1С гр.2, ПКУ ТП 522-ФЗ 0,4 кВ ТП 4170 1С гр.2  для объекта, расположенного по адресу: г. Челябинск, ул. Тепличная, дом № 18, кадастровый номер участка: 74:36:0604044:119</t>
  </si>
  <si>
    <t>Строительство ВЛ-0,4 кВ, ответвления от опоры ВЛ-0,4 кВ, прибора учета, автоматического выключателя, Челябинская обл., Красноармейский р-н, вблизи с. Харино</t>
  </si>
  <si>
    <t>Установка прибора коммерческого учета электрической энергии (мощности) трехфазного прямого включения 0,4 кВ на опоре № 29/4 ВЛ 0,4 кВ № 3 от ТП-61161 и монтаж контура повторного заземления нулевого провода ВЛ 0,4 кВ № 3 от ТП-61161 на опоре № 29/4: Чебаркульский р-н, с. Медведево</t>
  </si>
  <si>
    <t>Строительство ответвления от опоры ВЛ-0,4 кВ, прибора учета, Челябинская обл., Сосновский р-н, д.Бутаки</t>
  </si>
  <si>
    <t>Строительство ответвления от опоры ВЛ-0,4 кВ, прибора учета, Челябинская обл, г. Копейск, с. Калачево, ул. Южная</t>
  </si>
  <si>
    <t>Строительство ТП-10/0,4 кВ, ¶ответвления от опоры ВЛ-0,4 кВ, приборов учета, Челябинская обл, Сосновский р-н, п. Саргазы, ул.  Бульварная</t>
  </si>
  <si>
    <t>Строительство ответвления от опоры ВЛ-0,4 кВ, прибора учета, Челябинская обл., Сосновский р-н, с. Большие Харлуши, ул Заречная</t>
  </si>
  <si>
    <t>Строительство ответвления от опоры ВЛ- 0,4 кВ, прибора учета, Челябинская обл., Сосновский р-н, д. Шигаево, ул. Ленина</t>
  </si>
  <si>
    <t>Строительство ВЛ-0,4 кВ, ответвления от опоры ВЛ-0,4 кВ, прибора учета, Челябинская обл, г. Копейск, вблизи п. Заозерный</t>
  </si>
  <si>
    <t>Строительство ВЛ-0,4 кВ от опоры №16 ВЛ-0,4кВ ф.2 от ТП№126М и установка прибора учета, Челябинская обл, р-н Верхнеуральский, рп Межозерный, ул.Молодежная, 5</t>
  </si>
  <si>
    <t>Строительство ответвления от опоры ВЛ-0,4 кВ, прибора учета, Челябинская обл., Сосновский р-н, д. Альмеева</t>
  </si>
  <si>
    <t>Установка прибора коммерческого учета электрической энергии (мощности) трехфазного прямого включения 0,4 кВ на опоре № 9 отп.-2 ВЛ 0,4 кВ № 1 от ТП-51153 и монтаж контура повторного заземления нулевого провода отп.-2 ВЛ 0,4 кВ № 1 от ТП-51153 на опоре № 9: г. Миасс</t>
  </si>
  <si>
    <t>Установка прибора коммерческого учета электрической энергии (мощности) однофазного прямого включения 0,22 кВ на опоре № 21/6 ВЛ 0,4 кВ № 7 от ТП-15086 и монтаж контура повторного заземления нулевого провода ВЛ 0,4 кВ № 7 от ТП-15086 на опоре № 21/6: г. Аша</t>
  </si>
  <si>
    <t>Строительство ответвления от опоры ВЛ-0,4 кВ, прибора учета, Челябинская обл., Сосновский р-н, д. Ключи, ул. Абрикосовая</t>
  </si>
  <si>
    <t>Установка прибора учета на опоре №2 ВЛ-0,4 кВ ф. Зерноток от ТП-5127 в п.Редутово (ПКУ-1т.у.)</t>
  </si>
  <si>
    <t>Строительство ответвления от опоры ВЛ-0,4 кВ, прибора учета, Челябинская обл, Аргаяшский р-н, п. Увильды, пер. Солнечный</t>
  </si>
  <si>
    <t>Строительство ответвления от опоры ВЛ-0,4 кВ, прибора учета, Челябинская обл., Сосновский р-н, п. Рощино</t>
  </si>
  <si>
    <t>Строительство ВЛ-0,4 кВ от опоры № 14  ВЛ-0,4 кВ Гаражи от ТП № 23016 до концевой опоры на границе земельного участка Заявителя и установка ПКУ ТП 522-ФЗ 0,38 кВ</t>
  </si>
  <si>
    <t>Строительство ответвления от опоры ВЛ-0,4 кВ, прибора учета, Челябинская обл., г. Кыштым, ул. Дачная 2-я</t>
  </si>
  <si>
    <t>Строительство ответвления от опоры ВЛ-0,4 кВ, прибора учета, Челябинская обл., Сосновский р-н, с. Кременкуль, ул. Береговая</t>
  </si>
  <si>
    <t>Строительство ответвления от опоры ВЛ-0,4 кВ, прибора учета, Челябинская обл, г. Кыштым, ул. Урицкого</t>
  </si>
  <si>
    <t>Строительство ответвления от опоры ВЛ-0,4 кВ, прибора учета, Челябинская обл., Сосновский р-н, с. Туктубаево</t>
  </si>
  <si>
    <t>Строительство ВЛ-0,4 кВ от опоры № 3  ВЛ-0,4 кВ ВымпелКом от ТП № 23014 до концевой опоры на границе земельного участка Заявителя и установка ПКУ ТП 522-ФЗ 0,38 кВ</t>
  </si>
  <si>
    <t>Строительство ответвления от опоры ВЛ-0,4 кВ, прибора учета, Челябинская обл., Карабашский городской округ, п. Красный Камень</t>
  </si>
  <si>
    <t>Строительство ответвления от опоры ВЛ-0,4 кВ, прибора учета, Челябинская обл., Сосновский р-н, с. Долгодеревенское, ГСК "Автомобилист"</t>
  </si>
  <si>
    <t>Строительство ВЛ-0,4 кВ, ответвления от опоры ВЛ-0,4 кВ, прибора учета, Челябинская обл, Аргаяшский р-н, п. Башакуль, пер. Школьный</t>
  </si>
  <si>
    <t>Строительство ВЛ до 1 кВ ТП 4202 1С гр.1, ПКУ ТП 522-ФЗ 0,22 кВ ТП 4202 1С гр.1 для объекта, расположенного по адресу: г. Челябинск, пер. Индивидуальный, дом № 60-А, кадастровый номер участка: 74:36:0702005:494</t>
  </si>
  <si>
    <t>Установка прибора коммерческого учета электрической энергии (мощности) однофазного прямого включения 0,22 кВ на опоре № 10 ВЛ 0,4 кВ № 5 от ТП-16056 и монтаж контура повторного заземления нулевого провода ВЛ 0,4 кВ № 5 от ТП-16056 на опоре № 10: Ашинский р-н, г. Сим</t>
  </si>
  <si>
    <t>Установка прибора коммерческого учета электрической энергии (мощности) однофазного прямого включения 0,22 кВ на опоре № 9 ВЛ 0,4 кВ № 5 от ТП-16056 и монтаж контура повторного заземления нулевого провода ВЛ 0,4 кВ № 5 от ТП-16056 на опоре № 9: Ашинский р-н, г. Сим</t>
  </si>
  <si>
    <t>Строительство ответвления от опоры ВЛ- 0,4 кВ, прибора учета, Челябинская обл., Сосновский р-н, территория СНТ Узункуль</t>
  </si>
  <si>
    <t>Строительство ответвления от опоры ВЛ-0,4 кВ, прибора учета, Челябинская обл., Аргаяшский р-н, с.п. Кузнецкое, ул. Лесная</t>
  </si>
  <si>
    <t>Строительство ответвления от опоры ВЛ-0,4 кВ, прибора учета, Челябинская обл., Сосновский р-н, вблизи с. Кайгородово</t>
  </si>
  <si>
    <t>Установка прибора коммерческого учета электрической энергии (мощности) трехфазного прямого включения 0,4 кВ на опоре № 5 отп.-1 ВЛ 0,4 кВ № 1 от ТП-60110 и монтаж контура повторного заземления нулевого провода отп.-1 ВЛ 0,4 кВ № 1 от ТП-60110 на опоре № 5: г. Чебаркуль</t>
  </si>
  <si>
    <t>Строительство ВЛИ-0,4 кВ (частично совместный подвес по опорам ВЛ-10 кВ Кукшик) от РУ-0,4 кВ ТП № 24069 до опоры № 236 ВЛ-10 кВ Кукшик, строительство ВЛИ-0,4 кВ от опоры № 236 ВЛ-10 кВ Кукшик до концевой опоры на границе земельного участка Заявителя, установка ПКУ ТП 522-ФЗ 0,4 кВ и Реконструкция «Трансформаторная подстанция МТП-69,  с.Алуир» (инв. № 78099) (по диспетчерским наименованиям «Реконструкция ТП № 24069»)</t>
  </si>
  <si>
    <t>Строительство ответвления от опоры ВЛ-0,4 кВ, прибора учета, Челябинская обл., Красноармейский р-н, п. Петровский, ул. Инженерная</t>
  </si>
  <si>
    <t>Строительство ответвления от опоры ВЛ-0,4 кВ, прибора учета, Челябинская обл., Аргаяшский р-н, д. Биккулова, ул. Новая</t>
  </si>
  <si>
    <t>Строительство ответвления от опоры ВЛ-0,4 кВ, прибора учета, Челябинская обл., г. Кыштым, ул. Республики</t>
  </si>
  <si>
    <t>Строительство ответвления от опоры ВЛ-0,4 кВ, прибора учета, Челябинская обл., Сосновский р-н, д. Заварухино, ул. Лесная</t>
  </si>
  <si>
    <t>Строительство ответвления от опоры ВЛ-0,4 кВ, прибора учета, Челябинская обл., Сосновский р-н, п. Красное поле</t>
  </si>
  <si>
    <t>Установка прибора коммерческого учета электрической энергии (мощности) однофазного прямого включения 0,22 кВ на опоре № 3 ВЛ 0,4 кВ № 1 от ТП-51271 и монтаж контура повторного заземления нулевого провода ВЛ 0,4 кВ № 1 от ТП-51271 на опоре № 3: г. Миасс, п. Северные Печи</t>
  </si>
  <si>
    <t>Строительство ответвления от опоры ВЛ-0,4 кВ, прибора учета, Челябинская обл., Сосновский р-н, п.Полетаево, ул.Ленина</t>
  </si>
  <si>
    <t>Строительство ВЛ-0,4 кВ, ответвления от опоры ВЛ-0,4 кВ, прибора учета, Челябинская обл, Красноармейский р-н, п. Петровский, ул. Промышленная</t>
  </si>
  <si>
    <t>Реконструкция ВКЛ 0,4 кB TП 2058 (инв№ 51521), строительство ПКУ ТП 522-ФЗ 0,4 кВ ВЛ 0,4 кВ ТП 2058 гр.3 для объекта, расположенного по адресу: г. Челябинск, ул. Бехтерева, дом № 37, кадастровый номер участка: 74:36:0604005:44</t>
  </si>
  <si>
    <t>Строительство ответвления от опоры ВЛ-0,4 кВ, прибора учета, Челябинская обл., Сосновский р-н, п. Южно-Челябинский Прииск</t>
  </si>
  <si>
    <t>Строительство ВЛ-0,4 кВ от опоры № 25  ВЛ-0,4 кВ № 1 от ТП № 61382 до концевой опоры на границе земельного участка потребителя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</si>
  <si>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4 ВЛ 0,4 кВ № 2 от ТП-51247 и монтаж контура повторного заземления нулевого провода ВЛ 0,4 кВ № 2 от ТП-51247 на опоре № 4: г. Миасс, п. Тургояк</t>
  </si>
  <si>
    <t>Строительство ответвления от опоры ВЛ-0,4 кВ, прибора учета, Челябинская обл., Аргаяшский р-н, с. Кузнецкое, ул. Лесная</t>
  </si>
  <si>
    <t>Строительство ответвления от опоры ВЛ-0,4 кВ, прибора учета, Челябинская обл., Сосновский р-н, вблизи п. Солнечный</t>
  </si>
  <si>
    <t>Строительство ВЛ-0,4 кВ, ответвления от опоры ВЛ-0,4 кВ, прибора учета, Челябинская обл, Каслинский р-н, г. Касли, ул. Карла Маркса</t>
  </si>
  <si>
    <t>Строительство ответвления от опоры ВЛ- 0,4 кВ, прибора учета, Челябинская обл., Сосновский р-н, д. Полетаево-2</t>
  </si>
  <si>
    <t>Строительство ответвления от опоры ВЛ-0,4 кВ, прибора учета, Челябинская обл., Сосновский р-н, д. Малиновка, ул. Радужная (жз Мясокомбинат)</t>
  </si>
  <si>
    <t>Строительство ответвления от опоры ВЛ-0,4 кВ, прибора учета, Челябинская обл., Сосновский р-н, ДСНТ "Березка-1", ул. 2</t>
  </si>
  <si>
    <t>Строительство ответвления от опоры ВЛ-0,4 кВ, прибора учета, Челябинская обл., Сосновский р-н, д. Ключевка</t>
  </si>
  <si>
    <t>Строительство ВЛ-0,4 кВ, ответвления от опоры ВЛ-0,4 кВ, прибора учета, Челябинская обл, Кунашакский р-н</t>
  </si>
  <si>
    <t>Строительство ВЛ-0,4 кВ, ответвления от опоры ВЛ-0,4 кВ, прибора учета, Челябинская обл, Аргаяшский р-н, д. Мавлютова, ул. Зеленая</t>
  </si>
  <si>
    <t>Строительство ВЛ-0,4кВ от опоры №26 ф.1 ТП-487, установка прибора учета, Челябинская обл, Кизильский р-н п. Александровский ул. Центрральная , в 20 м от дома №2\2 на восток, кадастровый номер участка: 74:11:1104001:579.</t>
  </si>
  <si>
    <t>Строительство ответвления от опоры ВЛ-0,4 кВ, прибора учета, Челябинская обл., Сосновский р-н, п. Солнечный</t>
  </si>
  <si>
    <t>Строительство ответвления от опоры ВЛ-0,4 кВ, прибора учета, Челябинская обл., Аргаяшский р-н, д. Акбашева, ул. Березовая</t>
  </si>
  <si>
    <t>Строительство ВЛ-0,4 кВ, ответвления от опоры ВЛ-0,4 кВ, прибора учета, Челябинская обл, Сосновский р-н, д. Осиновка, ул. Клеверная</t>
  </si>
  <si>
    <t>Строительство ВЛ-0,4 кВ, ответвления от опоры ВЛ-0,4 кВ, прибора учета. Челябинская обл, Аргаяшский р-н, д. Ишалино</t>
  </si>
  <si>
    <t>Установка прибора коммерческого учета электрической энергии (мощности) трехфазного прямого включения 0,4 кВ на опоре № 11 ВЛ 0,4 кВ № 1 от ТП-11049 и монтаж контура повторного заземления нулевого провода ВЛ 0,4 кВ № 1 от ТП-11049 на опоре № 11: г. Юрюзань</t>
  </si>
  <si>
    <t>Установка прибора коммерческого учета электрической энергии (мощности) трехфазного прямого включения 0,4 кВ на опоре № 12 ВЛ 0,4 кВ № 1 от ТП-21233 и монтаж контура повторного заземления нулевого провода ВЛ 0,4 кВ № 1 от ТП-21233 на опоре № 12: Саткинский р-н, п. Зюраткуль</t>
  </si>
  <si>
    <t>Строительство ответвления от опоры ВЛ-0,4 кВ, прибора учета, Челябинская обл., Сосновский р-н, п. Томинский</t>
  </si>
  <si>
    <t>Строительство ВЛ-0,4кВ от опоры №7 ф.2 ТП-549, установка прибора учета, Челябинская обл, район Агаповский, Поселок Желтинский, Улица Московская, земельный участок 7/1, кадастровый номер участка: 74:01:0202001:498.</t>
  </si>
  <si>
    <t>Строительство ВЛ-0,4 кВ, ответвления от опоры ВЛ-0,4 кВ, прибора учета, Челябинская обл, г. Верхний Уфалей, поселок Октябрьский, ул. Мичурина</t>
  </si>
  <si>
    <t>Строительство ответвления от опоры ВЛ-0,4 кВ, прибора учета, Челябинская обл., Красноармейский р-н, п. Лазурный, ул. Первомайская</t>
  </si>
  <si>
    <t>Строительство ответвления от опоры ВЛ- 0,4 кВ, прибора учета, Челябинская обл., Аргаяшский р-н, д. Айбатова, ул. 8 Марта</t>
  </si>
  <si>
    <t>Строительство ответвления от опоры ВЛ- 0,4 кВ, прибора учета, Челябинская обл., Аргаяшский р-н, территория СК Миассовое</t>
  </si>
  <si>
    <t>Строительство ответвления от опоры ВЛ-0,4 кВ, прибора учета, Челябинская обл., Аргаяшский р-н, дп. Аргазинский, ул. Центральная</t>
  </si>
  <si>
    <t>Строительство ВЛ-0,4кВ от ВЛ-0,4кВ Мельничная от ТП-5114 и установка прибора учета в с.Чесма (ВЛ-0,037км; ПКУ-1т.у.)</t>
  </si>
  <si>
    <t>Строительство ВЛ-0,4 кВ, ответвления от опоры ВЛ-0,4 кВ, прибора учета, Челябинская обл, г. Верхний Уфалей, ул. Бабикова</t>
  </si>
  <si>
    <t>Строительство ВЛ-0,4 кВ, ответвление от опоры ВЛ-0,4 кВ, прибора учета, автоматического выключателя, Челябинская обл., Сосновский р-н, п. Солнечный</t>
  </si>
  <si>
    <t>Строительство ответвления от опоры ВЛ-0,4 кВ, прибора учета, Челябинская обл., Сосновский р-н, п. Рощино, ул. Зеленая</t>
  </si>
  <si>
    <t>Строительство ответвления от опоры ВЛ-0,4 кВ, прибора учета, Челябинская обл., г. Верхний Уфалей, сад Ромашка</t>
  </si>
  <si>
    <t>Установка прибора коммерческого учета электрической энергии (мощности) трехфазного прямого включения 0,4 кВ на опоре №  6 ВЛ 0,4 кВ № 4 от ТП-41267: г. Златоуст</t>
  </si>
  <si>
    <t>Строительство ответвления от опоры ВЛ-0,4/0,22 кВ, прибора учета, Челябинская обл., Сосновский р-н, вблизи п. Рощино</t>
  </si>
  <si>
    <t>Строительство ответвления от опоры ВЛ- 0,4 кВ, прибора учета, Челябинская обл., Сосновский р-н, вблизи д. Кайгородова</t>
  </si>
  <si>
    <t>Строительство ответвления от опоры ВЛ-0,4 кВ, прибора учета, Челябинская обл., Сосновский р-н, п. Осиновка</t>
  </si>
  <si>
    <t>Строительство ВЛ-0,4кВ от ВЛ-0,4кВ ф. Губина от ТП-24 и установка прибора учета в г. Пласт (ВЛ-0,08км; ПКУ-1т.у.)</t>
  </si>
  <si>
    <t>Строительство ВЛ-0,4кВ от опоры №11 ф.2 ТП-438, установка прибора учета, Челябинская обл, Агаповский район, п.Буранный, ул.Юбилейная, участок № 1 В, кадастровый номер участка: 74:01:0408002:1137.</t>
  </si>
  <si>
    <t>Строительство ВЛ-0,4 кВ, ответвления от опоры ВЛ-0,4 кВ, прибора учета, Челябинская обл, Сосновский р-н, п. Саргазы, ул. Ленина</t>
  </si>
  <si>
    <t>Строительство ответвления от опоры ВЛ-0,4 кВ, прибора учета, Челябинская обл., Красноармейский р-н, п. Баландино, ул. Виноградная</t>
  </si>
  <si>
    <t>Строительство ВЛ-0,4 кВ, ответвления от опоры ВЛ-0,4 кВ, прибора учета, Челябинская обл, Аргаяшский р-н, сп. Акбашевское, д. Малая Усманова, ул. Озерная</t>
  </si>
  <si>
    <t>Строительство ответвления от опоры ВЛ-0,4 кВ, прибора учета, Челябинская обл., Красноармейский р-н, с. Миасское, ул. Вишневая</t>
  </si>
  <si>
    <t>Строительство ответвления от опоры ВЛ-0,4 кВ, прибора учета, Челябинская обл., Сосновский р-н, д Полетаево 2-е</t>
  </si>
  <si>
    <t>Строительство ответвления от опоры ВЛ-0,4 кВ, прибора учета, Челябинская обл., Красноармейский р-н, п. Мирный, ул. Юбилейная</t>
  </si>
  <si>
    <t>Строительство ВЛ-0,4 кВ от опоры № 6  ВЛ-0,4 кВ № 1 от ТП № 51012 до концевой опоры на границе земельного участка Заявителя и установка ПКУ ТП 522-ФЗ 0,4 кВ.</t>
  </si>
  <si>
    <t>Строительство ответвления от опоры ВЛ-0,4 кВ, прибора учета, Челябинская обл., Аргаяшский р-н, д. Аракаева, ул. Озерная, вблизи д. №9</t>
  </si>
  <si>
    <t>Строительство ответвления от опоры ВЛ- 0,4 кВ, прибора учета, Челябинская обл., Сосновский р-н, п. Новый Кременкуль, ул. Солнечная</t>
  </si>
  <si>
    <t>Строительство ВЛ-0,4 кВ от опоры № 25  ВЛ-0,4 кВ Гаражи от ТП № 21026 до концевой опоры на границе земельного участка потребителя и установка ПКУ ТП 522-ФЗ 0,22 кВ.</t>
  </si>
  <si>
    <t>Строительство ответвления от опоры ВЛ- 0,4 кВ, прибора учета. Челябинская обл., Аргаяшский р-н, д. Дербишева, ул. Сабантуя</t>
  </si>
  <si>
    <t>Строительство ВЛ-0,4 кВ от опоры № 23  ВЛ-0,4 кВ № 1 от ТП № 61382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</si>
  <si>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Коркинский р-н, г. Коркино, пер. Рябиновый</t>
  </si>
  <si>
    <t>Строительство ВЛ-0,4 кВ, ответвления от опоры ВЛ-0,4 кВ, прибора учета, Челябинская обл, Каслинский р-н., с. Клепалово ул. Береговая</t>
  </si>
  <si>
    <t>Строительство ВЛ-0,4 кВ, ответвления от опоры ВЛ-0,4 кВ, прибора учета, Челябинская обл, г. Кыштым, ул. Калинина</t>
  </si>
  <si>
    <t>Строительство ВЛ-0,4 кВ (совместный подвес по опорам ВЛ-0,4 кВ № 1  от  ТП № 13013)  от опоры № 33  ВЛ-0,4 кВ № 1 от ТП № 13013   до опоры № 41  ВЛ-0,4 кВ № 1 от ТП № 13013  установленной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</si>
  <si>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Нязепетровский р-н, г. Нязепетровск, ул. Кооперативная</t>
  </si>
  <si>
    <t>Строительство ответвления от опоры ВЛ- 0,4 кВ, прибора учета, Челябинская обл., Сосновский р-н, с. Кайгородова</t>
  </si>
  <si>
    <t>Строительство ответвления от опоры ВЛ-0,4 кВ, прибора учета, Челябинская обл., Сосновский р-н, снт "Курчатовец"</t>
  </si>
  <si>
    <t>Строительство ВЛ-0,4 кВ, ответвления от опоры ВЛ-0,4 кВ, прибора учета, Челябинская обл, Красноармейский р-н, сп Баландинское, д. Круглое, ул. Владимирская</t>
  </si>
  <si>
    <t>Строительство ответвления от опоры ВЛ-0,4 кВ, прибора учета, Челябинская обл., Аргаяшский р-н, д. Акбашева, ул. Матросова</t>
  </si>
  <si>
    <t>Строительство ВЛ-0,4 кВ, ответвления от опоры ВЛ-0,4 кВ, прибора учета, Челябинская обл, Красноармейский р-н, п. Мирный, ул. Юбилейная</t>
  </si>
  <si>
    <t>Строительство ответвления от опоры ВЛ- 0,4 кВ, прибора учета, Челябинская обл., Сосновский р-н, п. Есаульский, ул. Октябрьская</t>
  </si>
  <si>
    <t>Строительство ответвления от опоры ВЛ- 0,4 кВ, прибора учета, Челябинская обл., Сосновский р-н, д. Ключевка, пер. Северный</t>
  </si>
  <si>
    <t>Строительство ответвления от опоры ВЛ-0,4 кВ, прибора учета, Челябинская обл., Сосновский р-н, д. Киржакуль, ул. Труда</t>
  </si>
  <si>
    <t>Строительство ВЛ-0,4 кВ, ответвления от опоры ВЛ-0,4 кВ, прибора учета, Челябинская обл, Красноармейский р-н, п. Баландино, ул. Добрая</t>
  </si>
  <si>
    <t>Установка прибора коммерческого учета электрической энергии (мощности) трехфазного прямого включения 0,4 кВ на опоре № 4 ВЛ 0,4 кВ № 3 от ТП-17110 и монтаж контура повторного заземления нулевого провода ВЛ 0,4 кВ № 3 от ТП-17110 на опоре № 4: г. Миньяр</t>
  </si>
  <si>
    <t>0</t>
  </si>
  <si>
    <t>Строительство ответвления от опоры ВЛ-0,4 кВ, прибора учета, Челябинская обл., Сосновский р-н, п Смолино ж/д станция</t>
  </si>
  <si>
    <t>Строительство ответвления от опоры ВЛ- 0,4 кВ, прибора учета, Челябинская обл., Сосновский р-н, вблизи д. Бутаки</t>
  </si>
  <si>
    <t>Строительство ВЛ-0,23 кВ от опоры №12 ТП-43Р, установка прибора учета, Челябинская обл, Карталинский р-н., г. Карталы, территория Локомотив сад, земельный участок 247, кадастровый номер участка: 74:08:4701027:355</t>
  </si>
  <si>
    <t>Установка прибора коммерческого учета электрической энергии (мощности) однофазного прямого включения 0,22 кВ на опоре № 16 ВЛ 0,4 кВ № 3 от ТП-12031 и монтаж контура повторного заземления нулевого провода ВЛ 0,4 кВ № 3 от ТП-12031 на опоре № 16: г. Катав-Ивановск</t>
  </si>
  <si>
    <t>Строительство ответвления от опоры ВЛ-0,4 кВ, прибора учета, Челябинская обл., Сосновский р-н, вблизи центра СНТ Мысы</t>
  </si>
  <si>
    <t>Установка прибора коммерческого учета электрической энергии (мощности) трехфазного прямого включения 0,4 кВ на опоре № 23/7 ВЛ 0,4 кВ № 1 от ТП-61382 и монтаж контура повторного заземления нулевого провода ВЛ 0,4 кВ № 1 от ТП-61382 на опоре № 23/7: Чебаркульский р-н, кад. № 74:23:1002001:613</t>
  </si>
  <si>
    <t>Установка прибора коммерческого учета электрической энергии (мощности) однофазного прямого включения 0,22 кВ на опоре № 12 ВЛ 0,4 кВ № 2 от ТП-51013 и монтаж контура повторного заземления нулевого провода ВЛ 0,4 кВ № 2 от ТП-51013 на опоре № 12: г. Миасс</t>
  </si>
  <si>
    <t>Строительство ВЛ-0,4 кВ, ответвления от опоры ВЛ-0,4 кВ, прибора учета,Челябинская обл, Красноармейский р-н, п. Березово, ул. Южная</t>
  </si>
  <si>
    <t>Строительство ВЛ-0,4 кВ, ответвления от опоры ВЛ-0,4 кВ, прибора учета, Челябинская обл, Красноармейский р-н, д. Круглое, ул. Константиновская</t>
  </si>
  <si>
    <t>Строительство ВЛ-0,4 кВ, ответвления от опоры ВЛ-0,4 кВ, прибора учета, Челябинская обл, Аргаяшский р-н, д. Акбашева, ул. Березовая</t>
  </si>
  <si>
    <t>Строительство ответвления от опоры ВЛ- 0,4 кВ, прибора учета, Челябинская обл., Сосновский р-н, д. Осиновка, ул. Семейная</t>
  </si>
  <si>
    <t>Строительство ответвления от опоры ВЛ-0,4 кВ, прибора учета, Челябинская обл., Сосновский р-н, п. Есаульский, ул. Октябрьская</t>
  </si>
  <si>
    <t>Установка прибора коммерческого учета электрической энергии (мощности) трехфазного прямого включения 0,4 кВ на опоре № 16 ВЛ 0,4 кВ № 1 от ТП-12053 и монтаж контура повторного заземления нулевого провода ВЛ 0,4 кВ № 1 от ТП-12053 на опоре № 16: г. Катав-Ивановск</t>
  </si>
  <si>
    <t>Строительство ВЛ-0,4 кВ, ответвления от опоры ВЛ-0,4 кВ, прибора учета, Челябинская обл, Кунашакский р-н, с. Сары, ул. Молодежная</t>
  </si>
  <si>
    <t>Установка прибора коммерческого учета электрической энергии (мощности) однофазного прямого включения 0,22 кВ на опоре № 23 ВЛ 0,4 кВ Гаражи от ТП-23006 и монтаж контура повторного заземления нулевого провода ВЛ 0,4 кВ Гаражи от ТП-23006 на опоре № 23: г. Сатка</t>
  </si>
  <si>
    <t>Установка прибора коммерческого учета электрической энергии (мощности) трехфазного прямого включения 0,4 кВ на опоре № 8 ВЛ 0,4 кВ № 1 от ТП-12138 и монтаж контура повторного заземления нулевого провода ВЛ 0,4 кВ № 1 от ТП-12138 на опоре № 8: г. Катав-Ивановск</t>
  </si>
  <si>
    <t>Установка прибора коммерческого учета электрической энергии (мощности) трехфазного прямого включения 0,4 кВ на опоре № 15/1 ВЛ 0,4 кВ № 6 от ТП-61578 и монтаж контура повторного заземления нулевого провода ВЛ 0,4 кВ № 6 от ТП-61578 на опоре № 15/1: Чебаркульский р-н, п. Тимирязевский</t>
  </si>
  <si>
    <t>Реконструкция ВЛ-0,4кВ от опоры №5/3 до опоры №5/4/1, установка прибора учета, Челябинская обл, г. Карталы, ул. Братьев Кашириных, д. 14-А, нежилое помещение №2-гараж автомашин, кадастровый номер участка: 74:08:4701010:1787.</t>
  </si>
  <si>
    <t>Строительство ответвления от опоры ВЛ- 0,4 кВ, прибора учета, Челябинская обл., Сосновский р-н, д. Ключи, ул. Дачная</t>
  </si>
  <si>
    <t>Строительство ВЛ-0,4 кВ, ответвления от опоры ВЛ-0,4 кВ, прибора учета, Челябинская обл, Сосновский р-н, п. Саргазы, ул. Бульварная</t>
  </si>
  <si>
    <t>Строительство ВЛ-0,4 кВ, ответвления от опоры ВЛ-0,4 кВ, прибора учета, Челябинская обл, Сосновский р-н, д. Полетаево-2</t>
  </si>
  <si>
    <t>Установка прибора коммерческого учета электрической энергии (мощности) трехфазного прямого включения на опоре № 36 ВЛ 6 кВ Сыростан: г. Миасс, п. Сыростан</t>
  </si>
  <si>
    <t>Строительство ВЛ-0,4кВ от ВЛ-0,4кВ ул.Жданова от ТП-37 и установка прибора учета в г. Пласт (ВЛ-0,065км; ПКУ-1т.у.)</t>
  </si>
  <si>
    <t>Строительство ответвления от опоры ВЛ-0,4 кВ, прибора учета, Челябинская обл., Сосновский р-н, д Ключи, ул. Акварельная</t>
  </si>
  <si>
    <t>Установка прибора коммерческого учета электрической энергии (мощности) однофазного прямого включения 0,22 кВ на опоре № 10 отп.-3 ВЛ 0,4 кВ № 1 от ТП-51204 и монтаж контура повторного заземления нулевого провода отп.-3 ВЛ 0,4 кВ № 1 от ТП-51204 на опоре № 10: г. Миасс</t>
  </si>
  <si>
    <t>Строительство ответвления от опоры ВЛ- 0,4 кВ, прибора учета, Челябинская обл., Красноармейский р-н, с. Миасское, ул. Сельская</t>
  </si>
  <si>
    <t>Установка прибора коммерческого учета электрической энергии (мощности) трехфазного прямого включения 0,4 кВ на опоре № 3 отп.-1 ВЛ 0,4 кВ № 1 от ТП-51355 и монтаж контура повторного заземления нулевого провода отп.-1 ВЛ 0,4 кВ № 1 от ТП-51355 на опоре № 3: г. Миасс, с. Новоандреевка</t>
  </si>
  <si>
    <t>Строительство ответвления от опоры ВЛ-0,4 кВ, прибора учета, Челябинская обл., Сосновский р-н, вблизи п. Касарги</t>
  </si>
  <si>
    <t>Строительство ВЛ-0,4 кВ от гр. № 2 РУ-0,4 кВ ТП № 51101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</si>
  <si>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г. Коркино, ул. Крупской</t>
  </si>
  <si>
    <t>Строительство ВЛ-0,4 кВ (совместный подвес по опорам ВЛ-10 кВ Н.Усцелемово) от опоры № 4 ВЛ-0,4 кВ № 1 от ТП № 70007 до опоры № 25 ВЛ-10 кВ Н.Усцелемово установленной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</si>
  <si>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26 ВЛ 0,4 кВ № 2 от ТП-24078 и монтаж контура повторного заземления нулевого провода ВЛ 0,4 кВ № 2 от ТП-24078 на опоре № 26: Саткинский р-н, д. Старая Пристань</t>
  </si>
  <si>
    <t>Установка прибора коммерческого учета электрической энергии (мощности) трехфазного прямого включения 0,4 кВ на опоре № 40/3 ВЛ 0,4 кВ № 2 от ТП-61242 и монтаж контура повторного заземления нулевого провода ВЛ 0,4 кВ № 2 от ТП-61242 на опоре № 40/3: Чебаркульский р-н, п. Тимирязевский</t>
  </si>
  <si>
    <t>Строительство ВЛ-0,4 кВ, ответвления от опоры ВЛ-0,4 кВ, прибора учета, Челябинская обл, Красноармейский р-н, вблизи с. Харино</t>
  </si>
  <si>
    <t>Строительство ответвления от опоры ВЛ- 0,4 кВ, прибора учета, Челябинская обл., Сосновский р-н, д. Моховички, ул. Лесная</t>
  </si>
  <si>
    <t>Строительство ВЛ-0,4 кВ от опоры №22 ф.1 ТП-582, установка прибора учета, реконструкция ВЛ-0,4кВ ф.1, Челябинская обл, муниципальный район Агаповский, сельское поселение Желтинское, поселок Желтинский, кадастровый номер участка: 74:01:0203001:689.</t>
  </si>
  <si>
    <t>Установка прибора коммерческого учета электрической энергии (мощности) однофазного прямого включения 0,22 кВ на опоре № 5 ВЛ 0,4 кВ № 9 от ТП-15009 и монтаж контура повторного заземления нулевого провода ВЛ 0,4 кВ № 9 от ТП-15009 на опоре № 5: г. Аша</t>
  </si>
  <si>
    <t>Строительство ответвления от опоры ВЛ- 0,4 кВ, прибора учета, Челябинская обл., Аргаяшский р-н, д. Аязгулова, ул. Центральная</t>
  </si>
  <si>
    <t>Строительство ВЛ-0,4 кВ, ответвления от опоры ВЛ-0,4 кВ, прибора учета,Челябинская обл, Красноармейский р-н</t>
  </si>
  <si>
    <t>Строительство ВЛ-0,4 кВ от опоры №12 ф.1 ТП-549, установка прибора учета, Челябинская обл,  Агаповский район, п Желтинский, ул Полевая, участок 5А, кадастровый номер участка: 74:01:0202001:1715.</t>
  </si>
  <si>
    <t>Строительство ответвления от опоры ВЛ- 0,4 кВ, прибора учета, Челябинская обл., Аргаяшский р-н, с. Кузнецкое, ул. Октябрьская</t>
  </si>
  <si>
    <t>Установка прибора коммерческого учета электрической энергии (мощности) однофазного прямого включения 0,22 кВ на опоре № 18 ВЛ 0,4 кВ № 1 от ТП-61643 и монтаж контура повторного заземления нулевого провода ВЛ 0,4 кВ № 1 от ТП-61643 на опоре № 18: Чебаркульский р-н, п. Тактыбай</t>
  </si>
  <si>
    <t>Установка прибора коммерческого учета электрической энергии (мощности) трехфазного прямого включения 0,4 кВ на опоре № 19 ВЛ 0,4 кВ № 9 от ТП-15009 и монтаж контура повторного заземления нулевого провода ВЛ 0,4 кВ № 9 от ТП-15009 на опоре № 19: г. Аша</t>
  </si>
  <si>
    <t>Строительство ВЛ-0,4 кВ, ответвления от опоры ВЛ-0,4 кВ, прибора учета, Челябинская обл, Кунашакский р-н, д. Султаново, ул. Нагорная</t>
  </si>
  <si>
    <t>Установка прибора коммерческого учета электрической энергии (мощности) трехфазного прямого включения 0,4 кВ на опоре № 24 ВЛ 0,4 кВ № 2 от ТП-61607 и монтаж контура повторного заземления нулевого провода ВЛ 0,4 кВ № 2 от ТП-61607 на опоре № 24: г. Чебаркуль</t>
  </si>
  <si>
    <t>Строительство ВЛ-10 кВ от опоры № 111 ВЛ-10 кВ Караси до РУ-10 кВ проектируемой КТП - 10/0,4 кВ,  строительство КТП 10/0,4 кВ киоскового типа, строительство ВЛ-0,4 кВ от РУ 0,4 кВ проектируемой КТП 10/0,4 кВ до опоры № 40 ВЛ-0,4 кВ № 4 от ТП № 61322 и установка ПКУ ТП 522-ФЗ 0,38 кВ</t>
  </si>
  <si>
    <t>Строительство ПКУ ТП 522-ФЗ 0,4 кВ ВЛ 0,4 кВ ТП 1447 2С гр.7, для объекта, расположенного по адресу: г. Челябинск, ул. Монакова, 4, нежилое помещение №2</t>
  </si>
  <si>
    <t>Строительство ВЛ 0,4 кВ от ВЛ 0,4кВ ТП 298 гр.3, ПКУ ТП 522-ФЗ 0,4 кВ ВЛ 0,4 кВ ТП 293 гр. 3 для объекта, расположенного по адресу: г. Копейск, пер. Кузнечный, участок № 2, кадастровый номер участка: 74:30:0601022:203</t>
  </si>
  <si>
    <t>Строительство ВЛ-0,4 кВ,двух ответвлений от опор ВЛ-0,4 кВ, двух приборов учета, Челябинская обл, Красноармейский р-н, с. Харино</t>
  </si>
  <si>
    <t>Строительство ВЛ-0,4 кВ, ответвления от опоры ВЛ-0,4 кВ, прибора учета, Челябинская обл, Аргашский р-н, п. Кировский</t>
  </si>
  <si>
    <t>Строительство ответвления от опоры ВЛ- 0,4 кВ, прибора учета, Челябинская обл., Сосновский р-н, д. Заварухино, ул. Логовая-1</t>
  </si>
  <si>
    <t>Установка прибора коммерческого учета электрической энергии (мощности) однофазного прямого включения 0,22 кВ на опоре № 25/3 ВЛ 0,4 кВ № 1 от ТП-15007 и монтаж контура повторного заземления нулевого провода ВЛ 0,4 кВ № 1 от ТП-15007 на опоре № 25/3: г. Аша</t>
  </si>
  <si>
    <t>Установка прибора коммерческого учета электрической энергии (мощности) однофазного прямого включения 0,22 кВ на опоре № 25 ВЛ 0,4 кВ № 5 от ТП-23026 и монтаж контура повторного заземления нулевого провода ВЛ 0,4 кВ № 5 от ТП-23026 на опоре № 25: Саткинский р-н, рп. Сулея</t>
  </si>
  <si>
    <t>Строительство ответвления от опоры ВЛ- 0,4 кВ, прибора учета, Челябинская обл., Сосновский р-н, снт "Курчатовец"</t>
  </si>
  <si>
    <t>Строительство ответвления от опоры ВЛ- 0,4 кВ, прибора учета, Челябинская обл., Каслинский р-н, д. Аллаки, ул. Октябрьская</t>
  </si>
  <si>
    <t>Установка прибора коммерческого учета электрической энергии (мощности) трехфазного прямого включения 0,4 кВ на опоре № 12 ВЛ 0,4 кВ № 2 от ТП-14042 и монтаж контура повторного заземления нулевого провода ВЛ 0,4 кВ № 2 от ТП-14042 на опоре № 12: г. Усть-Катав</t>
  </si>
  <si>
    <t>Установка прибора учета, Челябинская обл, Район Брединский, Поселок Бреды, Улица Промкомбинатовская, уч. 37В, кадастровый номер участка: 74:04:3000009:353.</t>
  </si>
  <si>
    <t>Строительство ВЛ-0,4 кВ от РУ-0,4кВ ТП №71, установка прибора учета, реконструкция ТП№71 путем установки АВ-0,4кВ в РУ-0,4кВ, Челябинская обл, Кизильский район, поселок Первомайка, в 70 метрах от нежилого здания расположенного по ул Первомайская, дом 15, кадастровый номер участка: 74:11:0203001:498.</t>
  </si>
  <si>
    <t>Строительство  ответвления от опоры ВЛ-0,4 кВ, прибора учета, Челябинская обл., г. Озерск, ул. Колыванов</t>
  </si>
  <si>
    <t>Строительство ВЛ-0,4 кВ, ответвления от опоры ВЛ-0,4 кВ, прибора учета, Челябинская обл, Еткульский р-н, с. Белоусово, ул. Береговая</t>
  </si>
  <si>
    <t>Установка прибора коммерческого учета электрической энергии (мощности) трехфазного прямого включения 0,4 кВ на опоре № 2/3 ВЛ 0,4 кВ № 3 от ТП-22031 и монтаж контура повторного заземления нулевого провода ВЛ 0,4 кВ № 3 от ТП-22031 на опоре № 2/3: г. Бакал</t>
  </si>
  <si>
    <t>Строительство ВЛ-0,4кВ от ВЛ-0,4кВ Быт от КТП-342-П и установка прибора учета в г. Южноуральск (ВЛ-0,05км; ПКУ-1т.у.)</t>
  </si>
  <si>
    <t>Установка прибора коммерческого учета электрической энергии (мощности) трехфазного прямого включения 0,4 кВ на опоре № 45 ВЛ 0,4 кВ № 1 от ТП-12001 и монтаж контура повторного заземления нулевого провода ВЛ 0,4 кВ № 1 от ТП-12001 на опоре № 45: г. Катав-Ивановск</t>
  </si>
  <si>
    <t>Строительство ВЛ-0,4 кВ, ответвления от опоры ВЛ-0,4 кВ, прибора учета, Челябинская обл, Сосновский р-н, д. Большое Таскино, ул. Саляма Галимова</t>
  </si>
  <si>
    <t>Строительство ответвления от опоры ВЛ- 0,4 кВ, прибора учета, Челябинская обл., Сосновский р-н, СНТ "Березка-1"</t>
  </si>
  <si>
    <t>Установка прибора коммерческого учета электрической энергии (мощности) трехфазного прямого включения 0,4 кВ на опоре № 23 ВЛ 0,4 кВ № 4 от ТП-61322 и монтаж контура повторного заземления нулевого провода ВЛ 0,4 кВ № 4 от ТП-61322 на опоре № 23: Чебаркульский р-н, тер. дачный поселок "Непряхинское поместье"</t>
  </si>
  <si>
    <t>Установка прибора коммерческого учета электрической энергии (мощности) однофазного прямого включения 0,22 кВ на опоре № 8 ВЛ 0,4 кВ № 5 от ТП-16056 и монтаж контура повторного заземления нулевого провода ВЛ 0,4 кВ № 5 от ТП-16056 на опоре № 8: г. Сим</t>
  </si>
  <si>
    <t>Строительство ответвления от опоры ВЛ- 0,4 кВ, прибора учета, Челябинская обл., Сосновский р-н, д. Казанцево, ул. Береговая</t>
  </si>
  <si>
    <t>Установка прибора коммерческого учета электрической энергии (мощности) трехфазного прямого включения 0,4 кВ на опоре № 324/10 ВЛ 0,4 кВ № 2 от ТП-61324 и монтаж контура повторного заземления нулевого провода ВЛ 0,4 кВ № 2 от ТП-61324 на опоре № 324/10: Чебаркульский р-н</t>
  </si>
  <si>
    <t>Строительство ответвления от опоры ВЛ- 0,4 кВ, прибора учета, Челябинская обл., Красноармейский -н, с. Миасское, ул. Сельская</t>
  </si>
  <si>
    <t>Установка прибора коммерческого учета электрической энергии (мощности) трехфазного прямого включения 0,4 кВ на опоре № 11 ВЛ 0,4 кВ № 2 от ТП-15108 и монтаж контура повторного заземления нулевого провода ВЛ 0,4 кВ № 2 от ТП-15108 на опоре № 11: г. Аша</t>
  </si>
  <si>
    <t>Строительство ВЛ-0,4 кВ от опоры № 5/4 ВЛ-0,4 кВ № 1 от ТП № 61688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</si>
  <si>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п. Петровский, ул. Инженерная</t>
  </si>
  <si>
    <t>Строительство ответвления от опоры ВЛ- 0,4 кВ, прибора учета, Челябинская обл., г. Кыштым, ул. Урицкого</t>
  </si>
  <si>
    <t>Установка прибора коммерческого учета электрической энергии (мощности) трехфазного прямого включения 0,4 кВ на опоре № 33 ВЛ 0,4 кВ № 2 от ТП-11002 и монтаж контура повторного заземления нулевого провода ВЛ 0,4 кВ № 2 от ТП-11002 на опоре № 33: г. Юрюзань</t>
  </si>
  <si>
    <t>Строительство ВЛ-0,4 кВ, ответвления от опоры ВЛ-0,4 кВ, прибора учета, Челябинская обл, Кунашакский р-н, с. Большой Куяш, ул. Ленина</t>
  </si>
  <si>
    <t>Строительство ответвления от опоры ВЛ- 0,4 кВ, прибора учета, Челябинская обл., Красноармейский р-н, п. Береговой, ул. Образцовая</t>
  </si>
  <si>
    <t>Строительство ответвления от опоры ВЛ- 0,4 кВ, прибора учета, Челябинская обл., Сосновский р-н, с. Большое Баландино</t>
  </si>
  <si>
    <t>Строительство ВЛ-0,4 кВ, ответвления от опоры ВЛ-0,4 кВ, прибора учета,Челябинская обл, г. Карабаш</t>
  </si>
  <si>
    <t>Установка прибора коммерческого учета электрической энергии (мощности) однофазного прямого включения 0,22 кВ на опоре № 14 ВЛ 0,4 кВ Гаражи от ТП-23006 и монтаж контура повторного заземления нулевого провода ВЛ 0,4 кВ Гаражи от ТП-23006 на опоре № 14: г. Сатка</t>
  </si>
  <si>
    <t>Установка прибора коммерческого учета электрической энергии (мощности) трехфазного прямого включения 0,4 кВ на опоре № 31 ВЛ 0,4 кВ № 2 от ТП-61027 и монтаж контура повторного заземления нулевого провода ВЛ 0,4 кВ № 2 от ТП-61027 на опоре № 31: Чебаркульский р-н, д. Верхние Караси</t>
  </si>
  <si>
    <t>Строительство ВЛ-0,4 кВ, ответвления от опоры ВЛ-0,4 кВ, прибора учета, Челябинская обл, г. Карабаш, ул. 3 Интернационала</t>
  </si>
  <si>
    <t>Строительство ответвления от опоры ВЛ- 0,4 кВ, прибора учета, Челябинская обл., г. Карабаш, ул. Нахимова</t>
  </si>
  <si>
    <t>Строительство ВЛ-0,4 кВ, ответвления от опоры ВЛ-0,4 кВ, прибора учета, Челябинская обл, Еткульский р-н, с. Еткуль, ул. Виноградная</t>
  </si>
  <si>
    <t>Установка прибора коммерческого учета электрической энергии (мощности) однофазного прямого включения 0,22 кВ на опоре № 16/7 ВЛ 0,4 кВ № 1 от ТП-61426 и монтаж контура повторного заземления нулевого провода ВЛ 0,4 кВ № 1 от ТП-61426 на опоре № 16/7: Чебаркульский р-н, д. Малково</t>
  </si>
  <si>
    <t>Строительство ответвления от опоры ВЛ- 0,4 кВ, прибора учета, Челябинская обл., Красноармейский р-н, п. Петровский, ул. Спортивная</t>
  </si>
  <si>
    <t>Строительство ответвления от опоры ВЛ- 0,4 кВ, прибора учета, Челябинская обл., Аргаяшский р-н, с. Аргаяш, ул. Коммунистическая</t>
  </si>
  <si>
    <t>Строительство ответвления от опоры ВЛ- 0,4 кВ, прибора учета, Челябинская обл., Сосновский р-н, д. Осиновка, ул. Полевая</t>
  </si>
  <si>
    <t>Строительство ВЛ-0,4 кВ, ответвления от опоры ВЛ-0,4 кВ, прибора учета,Челябинская обл, Красноармейский р-н, п. Мирный, ул. Речная</t>
  </si>
  <si>
    <t>Строительство ВЛ-0,4 кВ от опоры № 37 ВЛ-0,4 кВ № 2 от ТП № 61614 до концевой опоры на границе земельного участка Заявителя и установка ПКУ ТП 522-ФЗ 0,4 кВ.</t>
  </si>
  <si>
    <t>Строительство ВЛ 0,4кВ ТП 7176 2С гр.1, ПКУ ТП 522-ФЗ 0,4 кВ ВЛ 0,4кВ ТП 7176 2С гр.1 для объекта, расположенного по адресу: г. Челябинск, ул. 50-летия ВЛКСМ, земельный участок 43Г, кадастровый номер участка: 74:36:0113008:20</t>
  </si>
  <si>
    <t>Установка прибора коммерческого учета электрической энергии (мощности) трехфазного прямого включения 0,4 кВ на опоре № 5 ВЛ 0,4 кВ № 4 от ТП-61607 и монтаж контура повторного заземления нулевого провода ВЛ 0,4 кВ № 4 от ТП-61607 на опоре № 5: г. Чебаркуль</t>
  </si>
  <si>
    <t>Строительство ВЛ-0,4 кВ, ответвления от опоры ВЛ-0,4 кВ, прибора учета, Челябинская обл, Сосновский р-н, п. Саргазы, ул. Юбилейная</t>
  </si>
  <si>
    <t>Строительство ответвления от опоры ВЛ- 0,4 кВ, прибора учета, Челябинская обл., Аргаяшский р-н, д. Акбашева, ул. Новоселов</t>
  </si>
  <si>
    <t>Строительство ВЛ-0,4 кВ, ответвления от опоры ВЛ-0,4 кВ, прибора учета, Челябинская обл, Сосновский р-н, п. Есаульский</t>
  </si>
  <si>
    <t>Строительство ВЛ 0,4 кВ от ВЛ 0,4 кВ ТП 42 гр. 8, ПКУ ТП 522-ФЗ 0,4 кВ ВЛ 0,4кВ ТП 42 гр.8 для объекта, расположенного по адресу: г. Копейск, ул. Дундича, дом № 45, кадастровый номер участка: 74:30:0104025:3</t>
  </si>
  <si>
    <t>Строительство ВЛ-0,4 кВ, ответвления от опоры ВЛ-0,4 кВ, прибора учета, Челябинская обл, Кунашакский р-н, с. Сары ул. Ленина</t>
  </si>
  <si>
    <t>Установка приборов коммерческого учета электрической энергии (мощности) трехфазного полукосвенного включения 0,4 кВ в РУ 0,4 кВ гр. №№ 13, 17 в РУ 0,4 кВ ТП-15025 на отходящих КЛ 0,4 кВ Заявителя: г. Аша</t>
  </si>
  <si>
    <t>Строительство ответвления от опоры ВЛ- 0,4 кВ, прибора учета, Челябинская обл., с. Кайгородово, ул. Курчатовец</t>
  </si>
  <si>
    <t>Строительство ответвления от опоры ВЛ- 0,4 кВ, прибора учета, Челябинская обл., Красноармейский р-н, с. Миасское, ул. Парковая</t>
  </si>
  <si>
    <t>Строительство ВЛ-0,4 кВ от опоры №2 ТП№ 600, установка пробора учета, Челябинская обл,  Агаповский район, кадастровый номер участка: 74:01:0000000:4719.</t>
  </si>
  <si>
    <t>Строительство ответвления от опоры ВЛ- 0,4 кВ, прибора учета, Челябинская обл., г. Карабаш, ул. Щорса</t>
  </si>
  <si>
    <t>Строительство ВЛ-0,4 кВ, ответвления от опоры ВЛ-0,4 кВ, прибора учета, Челябинская обл, Красноармейский р-н, с. Миасское, ул. Луговая</t>
  </si>
  <si>
    <t>Строительство ответвления от опоры ВЛ- 0,4 кВ, прибора учета. Челябинская обл., Сосновский р-н, д. Осиновка</t>
  </si>
  <si>
    <t>Строительство ответвления от опоры ВЛ- 0,4 кВ, прибора учета, Челябинская обл., Сосновский р-н, д. Прохорово</t>
  </si>
  <si>
    <t>Строительство ВЛ-0,22кВ от ВЛ-0,4кВ ф. Школьная нечетная от ТП-21 и установка прибора учета в г. Пласт (ВЛ-0,051км; ПКУ-1т.у.)</t>
  </si>
  <si>
    <t>Строительство ВЛ-0,4 кВ, ответвления от опоры ВЛ-0,4 кВ, прибора учета, Челябинская обл, Сосновский р-н, д. Ключи, ул. Дорожная</t>
  </si>
  <si>
    <t>Строительство ответвления от опоры ВЛ- 0,4 кВ, прибора учета, Челябинская обл., Каслинский р-н, д. Знаменка, ул. Советская</t>
  </si>
  <si>
    <t>Установка прибора коммерческого учета электрической энергии (мощности) трехфазного прямого включения 0,4 кВ на опоре № 8 отп.-2 ВЛ 0,4 кВ № 2 от ТП-132П и монтаж контура повторного заземления нулевого провода отп.-2 ВЛ 0,4 кВ № 2 от ТП-132П на опоре № 8: г. Чебаркуль</t>
  </si>
  <si>
    <t>Установка прибора коммерческого учета электрической энергии (мощности) однофазного прямого включения 0,22 кВ на опоре № 10 ВЛ 0,4 кВ ул.Крупской от ТП-21037 и монтаж контура повторного заземления нулевого провода ВЛ 0,4 кВ ул.Крупской от ТП-21037 на опоре № 10: г. Сатка</t>
  </si>
  <si>
    <t>Строительство ВЛ-0,4 кВ от РУ-0,4кВ ТП №275, установка прибора учета, реконструкция ТП №275 путем установки АВ-0,4кВ в РУ-0,4кВ, Челябинская обл, Нагайбакский район, с. Фершампенуаз, примерно в 30 м на запад от ориентира Нагайбакский район, с. Фершампенуаз, ул. Бикимова, д.34.</t>
  </si>
  <si>
    <t>Строительство ВЛ-0,4 кВ, ответвления от опоры ВЛ-0,4 кВ, прибора учета, Челябинская обл, Красноармейский р-н, с. Миасское, ул. Солнечная</t>
  </si>
  <si>
    <t>Строительство ответвления от опоры ВЛ- 0,4 кВ, прибора учета, Челябинская обл., Еткульский р-н, с. Еманжелинка, ул. Октябрьская</t>
  </si>
  <si>
    <t>Установка прибора коммерческого учета электрической энергии (мощности) трехфазного прямого включения 0,4 кВ на опоре № 3 отп.-4 ВЛ 0,4 кВ № 2 от ТП-51040 и монтаж контура повторного заземления нулевого провода отп.-4 ВЛ 0,4 кВ № 2 от ТП-51040 на опоре № 3: г. Миасс</t>
  </si>
  <si>
    <t>Установка прибора коммерческого учета электрической энергии (мощности) трехфазного прямого включения 0,4 кВ на опоре № 12 ВЛ 0,4 кВ № 1 от ТП-14054 и монтаж контура повторного заземления нулевого провода ВЛ 0,4 кВ № 1 от ТП-14054 на опоре № 12: г. Усть-Катав</t>
  </si>
  <si>
    <t>Строительство ВЛ-0,4 кВ, ответвления от опоры ВЛ-0,4 кВ, прибора учета, Челябинская обл, Аргашский р-н, д. Левашева, ул. Лесная</t>
  </si>
  <si>
    <t>Установка прибора коммерческого учета электрической энергии (мощности) трехфазного прямого включения 0,4 кВ на опоре № 7/1 ВЛ 0,4 кВ № 8 от ТП-15076 и монтаж контура повторного заземления нулевого провода ВЛ 0,4 кВ № 8 от ТП-15076 на опоре № 7/1: г. Аша</t>
  </si>
  <si>
    <t>Строительство ВЛ-0,4кВ от ВЛ-0,4кВ ул. Чайковского нечетная от ТП-35 и установка прибора учета в г. Пласт (ВЛ-0,094км; ПКУ-1т.у.)</t>
  </si>
  <si>
    <t>Строительство ответвления от опоры ВЛ- 0,4 кВ, прибора учета, Челябинская обл., Красноармейский р-н, д. Сычево, ул. Свободы</t>
  </si>
  <si>
    <t>Установка прибора коммерческого учета электрической энергии (мощности) трехфазного прямого включения 0,4 кВ на опоре № 11/6 ВЛ 0,4 кВ № 3 от ТП-60100 и монтаж контура повторного заземления нулевого провода ВЛ 0,4 кВ № 3 от ТП-60100 на опоре № 11/6: г. Чебаркуль</t>
  </si>
  <si>
    <t>Установка прибора коммерческого учета электрической энергии (мощности) трехфазного прямого включения 0,4 кВ на опоре № 13 ВЛ 0,4 кВ № 2 от ТП-61636 и монтаж контура повторного заземления нулевого провода ВЛ 0,4 кВ № 2 от ТП-61636 на опоре № 13: Чебаркульский р-н, д. Запивалово</t>
  </si>
  <si>
    <t>Строительство ответвления от опоры ВЛ- 0,4 кВ, прибора учета, Челябинская обл., Сосновский р-н, д.</t>
  </si>
  <si>
    <t>Строительство ВЛ-0,4 кВ от опоры № 6-1  ВЛ-0,4 кВ № 6 от ТП № 15009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</si>
  <si>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Сосновский р-н, вблизи а/д Челябинск-Екатеринбург</t>
  </si>
  <si>
    <t>Строительство ВЛ-0,4кВ от ВЛ-0,4кВ ф. пер. Одинокий от ТП-84 и установка прибора учета в г. Пласт (ВЛ-0,038км; ПКУ-1т.у.)</t>
  </si>
  <si>
    <t>Строительство ответвления от опоры ВЛ- 0,4 кВ, прибора учета, Челябинская обл., Сосновский р-н, д. Полетаево-2, ул. Совхозная</t>
  </si>
  <si>
    <t>Строительство ответвления от опоры ВЛ- 0,4 кВ, прибора учета, Челябинская обл., Красноармейский р-н, д. Сычево, ул. Мира</t>
  </si>
  <si>
    <t>Строительство ответвления от опоры ВЛ- 0,4 кВ, прибора учета, Челябинская обл., Красноармейский р-н, д. Круглое, ул. Ишимская</t>
  </si>
  <si>
    <t>Установка прибора коммерческого учета электрической энергии (мощности) трехфазного прямого включения 0,4 кВ на опоре № 4 ВЛ 0,4 кВ № 3 от ТП-51044 и монтаж контура повторного заземления нулевого провода ВЛ 0,4 кВ № 3 от ТП-51044 на опоре № 4: г. Миасс</t>
  </si>
  <si>
    <t>Установка прибора коммерческого учета электрической энергии (мощности) однофазного прямого включения 0,22 кВ на опоре № 5 ВЛ 0,4 кВ № 1 от ТП-61246 и монтаж контура повторного заземления нулевого провода ВЛ 0,4 кВ № 1 от ТП-61246 на опоре № 5: Чебаркульский р-н, д. Малково</t>
  </si>
  <si>
    <t>Установка прибора коммерческого учета электрической энергии (мощности) трехфазного прямого включения 0,4 кВ на опоре № 8 ВЛ 0,4 кВ № 4 от ТП-51151 и монтаж контура повторного заземления нулевого провода ВЛ 0,4 кВ № 4 от ТП-51151 на опоре № 8: г. Миасс</t>
  </si>
  <si>
    <t>Строительство ответвления от опоры ВЛ- 0,4 кВ, прибора учета, Челябинская обл., Сосновский р-н, с. Кременкуль, ул. Лесная</t>
  </si>
  <si>
    <t>Строительство отпаечной ВЛ-10кВ от ВЛ-10кВ ф. Кумысное-1 от ПС 110кВ Ново-Троицкая; ТП-10/0,4кВ в Троицком районе (0,016МВА; ВЛ – 0,015км; разъединитель; ПКУ-1т.у.)</t>
  </si>
  <si>
    <t>Установка прибора коммерческого учета электрической энергии (мощности) трехфазного прямого включения 0,4 кВ на опоре № 10 ВЛ 0,4 кВ № 2 от ТП-61119 и монтаж контура повторного заземления нулевого провода ВЛ 0,4 кВ № 2 от ТП-61119 на опоре № 10: д. Барсуки</t>
  </si>
  <si>
    <t>Строительство ВЛ-0,4 кВ, ответвления от опоры ВЛ-0,4 кВ, прибора учета, Челябинская обл, Еткульский р-н, с. Еткуль, ул. Степная</t>
  </si>
  <si>
    <t>Строительство ВЛ-0,4 кВ, ответвления от опоры ВЛ-0,4 кВ, прибора учета, Челябинская обл, Сосновский р-н, п Рощино</t>
  </si>
  <si>
    <t>Строительство ВЛ 0,4 кВ от ВЛ 0,4кВ ТП 142 гр.2, ПКУ ТП 522-ФЗ 0,4 кВ ВЛ 0,4 кВ ТП 142 гр. 2 для объекта, расположенного по адресу: г. Копейск, ул. Кемеровская, дом № 11А, кадастровый номер: 74:30:0104009:832</t>
  </si>
  <si>
    <t>Строительство ВЛ-0,4 кВ (совместный подвес по опорам ВЛ-0,4 кВ № 5  от  ТП № 15007)  от опоры № 9  ВЛ-0,4 кВ № 5 от ТП № 15007   до опоры № 11/3  ВЛ-0,4 кВ № 5 от ТП № 15007  установленной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</si>
  <si>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Сосновский р-н, д. Альмеева, ул. 1 Мая</t>
  </si>
  <si>
    <t>Строительство ВЛ-0,4 кВ, ответвление от опоры ВЛ-0,4 кВ, прибора учета, автоматического выключателя, Челябинская обл., Сосновский р-н, вблизи п. Прудный</t>
  </si>
  <si>
    <t>Установка прибора коммерческого учета электрической энергии (мощности) трехфазного прямого включения 0,4 кВ на опоре № 2 отп.-1 ВЛ 0,4 кВ № 2 от ТП-51152 и монтаж контура повторного заземления нулевого провода отп.-1 ВЛ 0,4 кВ № 2 от ТП-51152 на опоре № 2: г. Миасс</t>
  </si>
  <si>
    <t>Установка прибора коммерческого учета электрической энергии (мощности) однофазного прямого включения 0,22 кВ на опоре № 24/2 ВЛ 0,4 кВ № 1 от ТП-61580 и монтаж контура повторного заземления нулевого провода ВЛ 0,4 кВ № 1 от ТП-61580 на опоре № 24/2: Чебаркульский р-н, д. Малково</t>
  </si>
  <si>
    <t>Строительство ответвления от опоры ВЛ- 0,4 кВ, прибора учета, Челябинская обл., Сосновский р-н, д. Ключи, ул. Свердлова</t>
  </si>
  <si>
    <t>Строительство ответвления от опоры ВЛ- 0,4 кВ, прибора учета, Челябинская обл., Сосновский р-н, д. Казанцева, ул. Гагарина</t>
  </si>
  <si>
    <t>Строительство ответвления от опоры ВЛ- 0,4 кВ, прибора учета, Челябинская обл., Аргаяшский р-н, д. Дербишева, ул. Салавата Юлаева</t>
  </si>
  <si>
    <t>Строительство ВЛ-0,4 кВ, ответвления от опоры ВЛ-0,4 кВ, прибора учета, Челябинская обл, Красноармейский р-н, п. Лазурный, ул. Ромашковая</t>
  </si>
  <si>
    <t>Установка прибора коммерческого учета электрической энергии (мощности) трехфазного прямого включения 0,4 кВ на опоре № 51 ВЛ 0,4 кВ № 1 от ТП-61096 и монтаж контура повторного заземления нулевого провода ВЛ 0,4 кВ № 1 от ТП-61096 на опоре № 51: Чебаркульский р-н, д. Шахматово</t>
  </si>
  <si>
    <t>Установка прибора коммерческого учета электрической энергии (мощности) трехфазного прямого включения 0,4 кВ на опоре № 6 ВЛ 0,4 кВ № 2 от ТП-14044 и монтаж контура повторного заземления нулевого провода ВЛ 0,4 кВ № 2 от ТП-14044 на опоре № 6: г. Усть-Катав</t>
  </si>
  <si>
    <t>Строительство ответвления от опоры ВЛ- 0,4 кВ, прибора учета, Челябинская обл., Сосновский р-н, д. Казанцево, ул. Васильковая</t>
  </si>
  <si>
    <t>Строительство ответвления от опоры ВЛ- 0,4 кВ, прибора учета, Челябинская обл., Нязепетровский р-н, г. Нязепетровск, ул. Гагарина</t>
  </si>
  <si>
    <t>Строительство ВЛ-0,4 кВ, ответвления от опоры ВЛ-0,4 кВ, прибора учета, Челябинская обл, г. Кыштым, ул. Крестьянская</t>
  </si>
  <si>
    <t>Строительство ВЛ-0,4 кВ, ответвления от опоры ВЛ-0,4 кВ, прибора учета, Челябинская обл, Сосновский р-н, д. Чимша, ул. Центральная</t>
  </si>
  <si>
    <t>Строительство ВЛ-10 кВ от ВЛ-10 кВ №20 ПС Кунашак, ТП-10/0,4 кВ, ВЛ-0,4 кВ, ответвления от опоры ВЛ-0,4 кВ, технического прибора учета, Челябинская обл, Кунашакский р-н, с. Сары, ул. Озерная</t>
  </si>
  <si>
    <t>Строительство ответвления от опоры ВЛ- 0,4 кВ, прибора учета, Челябинская обл., Аргаяшский р-н, д. Ялтырова, ул. Береговая</t>
  </si>
  <si>
    <t>Установка прибора коммерческого учета электрической энергии (мощности) трехфазного прямого включения 0,4 кВ на опоре № 1 ВЛ 0,4 кВ № 2 от ТП-21055 и монтаж контура повторного заземления нулевого провода ВЛ 0,4 кВ № 2 от ТП-21055 на опоре № 1: г. Сатка</t>
  </si>
  <si>
    <t>Строительство ВЛ-0,4кВ от ВЛ-0,4кВ ф. Разина от ТП-61 и установка прибора учета в г. Троицк (ВЛ-0,054км; ПКУ-1т.у.)</t>
  </si>
  <si>
    <t>Строительство ВЛ-0,4 кВ (совместный подвес по опорам ВЛ-0,4 кВ № 2 от ТП № 51002) от опоры № 5 ВЛ-0,4 кВ № 2 от ТП № 51002 до опоры № 8 ВЛ-0,4 кВ № 2 от ТП № 51002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</si>
  <si>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д. Костыли, ул. Ленина</t>
  </si>
  <si>
    <t>Строительство ВЛ-0,4 кВ, ответвления от опоры ВЛ-0,4 кВ, прибора учета, Челябинская обл, Еткульский р-н, д. Печенкино, пер. Метеоритный</t>
  </si>
  <si>
    <t>Строительство ответвления от опоры ВЛ- 0,4 кВ, прибора учета, Челябинская обл., Красноармейский р-н, д. Круглое, ул. Березовая</t>
  </si>
  <si>
    <t>Строительство ВЛ-0,4 кВ, ответвления от опоры ВЛ-0,4 кВ, прибора учета, Челябинская обл, г. Кыштым, ул. А.Романова</t>
  </si>
  <si>
    <t>Строительство ВЛ-0,4 кВ от опоры № 44 ВЛ-0,4 кВ № 1 от ТП № 52181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</si>
  <si>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п. Слава</t>
  </si>
  <si>
    <t>Установка прибора коммерческого учета электрической энергии (мощности) трехфазного прямого включения 0,4 кВ на опоре № 17 ВЛ 0,4 кВ Мед училище частный сектор от ТП-21009 и монтаж контура повторного заземления нулевого провода ВЛ 0,4 кВ Мед училище частный сектор от ТП-21009 на опоре № 17: г. Сатка</t>
  </si>
  <si>
    <t>Строительство ответвления от опоры ВЛ- 0,4 кВ, прибора учета, Челябинская обл., Красноармейский р-н, территория ПК Дачник</t>
  </si>
  <si>
    <t>Строительство ответвления от опоры ВЛ- 0,4 кВ, прибора учета, Челябинская обл., Красноармейский р-н, п. Лесной, ул. Центральная</t>
  </si>
  <si>
    <t>Строительство ответвления от опоры ВЛ- 0,4 кВ, прибора учета, Челябинская обл., Сосновский р-н, п. Смолино ж-д. ст., ул. Кедровая</t>
  </si>
  <si>
    <t>Установка прибора коммерческого учета электрической энергии (мощности) трехфазного прямого включения 0,4 кВ на опоре № 22П ВЛ 0,4 кВ № 1 от ТП-41271: г. Златоуст</t>
  </si>
  <si>
    <t>Строительство ответвления от опоры ВЛ- 0,4 кВ, прибора учета, Челябинская обл., поселок Черкасово</t>
  </si>
  <si>
    <t>Установка прибора коммерческого учета электрической энергии (мощности) трехфазного прямого включения 0,4 кВ на опоре № 7 ВЛ 0,4 кВ № 3 от ТП-61579 и монтаж контура повторного заземления нулевого провода ВЛ 0,4 кВ № 3 от ТП-61579 на опоре № 7: Чебаркульский р-н, п. Тимирязевский</t>
  </si>
  <si>
    <t>Установка прибора коммерческого учета электрической энергии (мощности) трехфазного прямого включения 0,4 кВ на опоре № 17 ВЛ 0,4 кВ Гаражи от ТП-21026 и монтаж контура повторного заземления нулевого провода ВЛ 0,4 кВ Гаражи от ТП-21026 на опоре № 17: г. Сатка</t>
  </si>
  <si>
    <t>Строительство ответвления от опоры ВЛ-0,4 кВ, прибора учета, Челябинская обл., г. Кыштым, ул. Спартака</t>
  </si>
  <si>
    <t>Строительство ВЛ-0,4кВ от ВЛ-0,4кВ Поселок 1 от ТП-23Б и установка прибора учета в п.Увельский (ВЛ-0,268км; ПКУ-3т.у.)</t>
  </si>
  <si>
    <t>Строительство ответвления от опоры ВЛ- 0,4 кВ, прибора учета, Челябинская обл., Аргаяшский р-н, д. Крутолапова, ул. Горная</t>
  </si>
  <si>
    <t>Строительство ВЛ-0,4кВ от ВЛ-0,4кВ ф. Магазин от ТП-6408 и установка прибора учета в п.Целинный (ВЛ-0,08км; ПКУ-1т.у.)</t>
  </si>
  <si>
    <t>Строительство ответвления от опоры ВЛ- 0,4 кВ, прибора учета, Челябинская обл., Красноармейский р-н, д. Козырево, ул. Солнечная</t>
  </si>
  <si>
    <t>Строительство ВЛ-0,4 кВ, ответвления от опоры ВЛ-0,4 кВ, прибора учета, Челябинская обл, Каслинский р-н, с. Тюбук, ул. Революционная</t>
  </si>
  <si>
    <t>Строительство КВЛ 0,4 кВ РП 14 гр. 8, ПКУ ТП 522-ФЗ 0,4 кВ ВЛ 0,4 кВ РП 14 гр.8 для объекта, расположенного по адресу: г.Копейск, в 18 м восточнее котельной по ул.Гольца, 16 "а"</t>
  </si>
  <si>
    <t>Строительство ответвления от опоры ВЛ- 0,4 кВ, прибора учета, Челябинская обл., Аргаяшский р-н, с. Аргаяш, ул. Юбилейная</t>
  </si>
  <si>
    <t>Строительство ВЛ-0,4 кВ от опоры № 32  ВЛ-0,4 кВ № 2 от ТП № 23001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</si>
  <si>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г. Копейск, пос. Заозерный</t>
  </si>
  <si>
    <t>Установка прибора коммерческого учета электрической энергии (мощности) трехфазного прямого включения 0,4 кВ на опоре № 1/37 ВЛ 0,4 кВ № 2 от ТП-15034 и монтаж контура повторного заземления нулевого провода ВЛ 0,4 кВ № 2 от ТП-15034 на опоре № 1/3: г. Аша</t>
  </si>
  <si>
    <t>Строительство ответвления от опоры ВЛ- 0,4 кВ, прибора учета, Челябинская обл., Красноармейский р-н, вблизи автодороги Миасское-Курейное</t>
  </si>
  <si>
    <t>Установка прибора коммерческого учета электрической энергии (мощности) трехфазного прямого включения 0,4 кВ на опоре № 1 ВЛ 0,4 кВ № 1 от ТП-14052 и монтаж контура повторного заземления нулевого провода ВЛ 0,4 кВ № 1 от ТП-14052 на опоре № 1: г. Усть-Катав</t>
  </si>
  <si>
    <t>Строительство ВЛ-0,4кВ от ВЛ-0,4кВ ф. ул. Золотодобытчиков от ТП-82 и установка прибора учета в г. Пласт (ВЛ-0,05км; ПКУ-1т.у.)</t>
  </si>
  <si>
    <t>Строительство ответвления от опоры ВЛ- 0,4 кВ, прибора учета, Челябинская обл., Сосновский р-н, вблизи п. Солнечный</t>
  </si>
  <si>
    <t>Установка прибора коммерческого учета электрической энергии (мощности) однофазного прямого включения 0,22 кВ на опоре № 10 ВЛ 0,4 кВ № 2 от ТП-11022 и монтаж контура повторного заземления нулевого провода ВЛИ 0,4 кВ № 2 от ТП-11022 на опоре № 10: г. Юрюзань</t>
  </si>
  <si>
    <t>Строительство ответвления от опоры ВЛ- 0,4 кВ, прибора учета, Челябинская обл., Красноармейский р-н, п. Мирный, ул. Молодежная</t>
  </si>
  <si>
    <t>Строительство ВЛ-0,4 кВ от опоры № 2  ВЛ-0,4 кВ № 3 от ТП № 14066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</si>
  <si>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Аргаяшский р-н, с. Аргаяш, ул. Кирова</t>
  </si>
  <si>
    <t>Строительство ВЛ-0,4 кВ от опоры № 31  ВЛ-0,4 кВ № 2 от ТП № 23001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</si>
  <si>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Аргаяшский р-н, д. Дербишева, ул. Ильдуса Латыпова</t>
  </si>
  <si>
    <t>Установка прибора коммерческого учета электрической энергии (мощности) трехфазного прямого включения 0,4 кВ на опоре № 48 ВЛ 0,4 кВ № 4 от ТП-61524 и монтаж контура повторного заземления нулевого провода ВЛ 0,4 кВ № 4 от ТП-61524 на опоре № 48: Чебаркульский р-н, д. Сарафаново</t>
  </si>
  <si>
    <t>Строительство ответвления от опоры ВЛ- 0,4 кВ, прибора учета, Челябинская обл., Аргаяшский р-н, с. Аргаяш, ул. Пушкина</t>
  </si>
  <si>
    <t>Строительство ответвления от опоры ВЛ- 0,4 кВ, прибора учета, Челябинская обл., Аргаяшский р-н, д. Яраткулова</t>
  </si>
  <si>
    <t>Строительство ВЛ-0,4 кВ, ответвления от опоры ВЛ-0,4 кВ, прибора учета, Челябинская обл, Красноармейский р-н, вблизи автодороги "Петровка-Сычево-Лазурный"</t>
  </si>
  <si>
    <t>Строительство ответвления от опоры ВЛ- 0,4 кВ, прибора учета, Челябинская обл., Красноармейский р-н, д. Круглое, ул. 1-я Полевая</t>
  </si>
  <si>
    <t>Строительство ВЛ-0,4 кВ от РУ-0,4кВ ТП №20, установка прибора учета, реконструкция ТП №20 путем установки АВ-0,4кВ в РУ-0,4кВ, Челябинская обл, муниципальный район Нагайбакский, сельское поселение Куликовское, поселок Северный, кадастровый номер участка: 74:15:0607001:569.</t>
  </si>
  <si>
    <t>Строительство ВЛ-0,4 кВ от гр. № 1  РУ-0,4 кВ  ТП № 12081 до концевой опоры на границе земельного участка Заявителя и установка ПКУ ТП 522-ФЗ 0,38 кВ и реконструкция «ВЛ-0,4 кВ от КТПН № 81 пер. Школьный ул. Лесная, ул. Центральная 1-61» (инв. № 80315) (по диспетчерским наименованиям «Реконструкция  ТП № 12081»).</t>
  </si>
  <si>
    <t>Строительство ВЛ-0,4 кВ от опоры № 9/7/8  ВЛ-0,4 кВ Центральный рынок от ТП № 21025 до концевой опоры на границе земельного участка каждого Заявителя и установка ПКУ ТП 522-ФЗ 0,22-0,38 кВ</t>
  </si>
  <si>
    <t>Установка прибора коммерческого учета электрической энергии (мощности) однофазного прямого включения 0,22 кВ на опоре № 23 ВЛ 0,4 кВ ул. Пион-я ул. Набер-я от ТП-22016 и монтаж контура повторного заземления нулевого провода ВЛ 0,4 кВ ул. Пион-я ул. Набер-я от ТП-22016 на опоре № 23: г. Бакал</t>
  </si>
  <si>
    <t>Строительство ответвления от опоры ВЛ- 0,4 кВ, прибора учета, Челябинская обл., Сосновский р-н, д. Новое Поле</t>
  </si>
  <si>
    <t>Строительство ответвления от опоры ВЛ- 0,4 кВ, прибора учета, Челябинская обл., Сосновский р-н, кадастровый номер участка: 74:19:1116002:1142</t>
  </si>
  <si>
    <t>Строительство ВЛ-0,4 кВ, ответвления от опоры ВЛ-0,4 кВ, прибора учета. Челябинская обл, Красноармейский р-н, с. Харино, ул. Юбилейная</t>
  </si>
  <si>
    <t>Строительство ответвления от опоры ВЛ- 0,4 кВ, прибора учета, Челябинская обл., Аргаяшский р-н, д. Абдырова, ул. Радиса Габбасова</t>
  </si>
  <si>
    <t>Строительство ответвления от опоры ВЛ- 0,4 кВ, прибора учета, Челябинская обл., Сосновский р-н, п. Полетаево ул. Пионерская</t>
  </si>
  <si>
    <t>Строительство ВЛ-0,4 кВ, ответвления от опоры ВЛ-0,4 кВ, прибора учета, Челябинская обл, Кунашакский р-н, д. Мурино, ул. Озерная</t>
  </si>
  <si>
    <t>Установка прибора коммерческого учета электрической энергии (мощности) трехфазного прямого включения 0,4 кВ на опоре № 10 ВЛ 0,4 кВ № 9 от ТП-15009 и монтаж контура повторного заземления нулевого провода ВЛ 0,4 кВ № 9 от ТП-15009 на опоре № 10: г. Аша</t>
  </si>
  <si>
    <t>Строительство ответвления от опоры ВЛ- 0,4 кВ, прибора учета, Челябинская обл., Сосновский р-н, п. Рощино, ул. Зеленая</t>
  </si>
  <si>
    <t>Строительство ответвления от опоры ВЛ- 0,4 кВ, прибора учета, Челябинская обл., Красноармейский р-н, с. Миасское, ул. Степная</t>
  </si>
  <si>
    <t>Установка прибора коммерческого учета электрической энергии (мощности) трехфазного прямого включения 0,4 кВ на опоре № 55 ВЛ 0,4 кВ № 3 от ТП-15012 и монтаж контура повторного заземления нулевого провода ВЛ 0,4 кВ № 3 от ТП-15012 на опоре № 55: г. Аша</t>
  </si>
  <si>
    <t>Строительство ВЛ-0,4 кВ, ответвления от опоры ВЛ-0,4 кВ, прибора учета,  Челябинская обл, Красноармейский р-н, д. Круглое, ул. Константиновская</t>
  </si>
  <si>
    <t>Установка прибора коммерческого учета электрической энергии (мощности) трехфазного прямого включения 0,4 кВ на опоре № 11 ВЛ 0,4 кВ № 8 от ТП-15035 и монтаж контура повторного заземления нулевого провода ВЛ 0,4 кВ № 8 от ТП-15035 на опоре № 11: г. Аша</t>
  </si>
  <si>
    <t>Строительство ВЛ-0,4 кВ от опоры № 25/4  ВЛ-0,4 кВ Гаражи от ТП № 21026 до концевой опоры на границе земельного участка Заявителя и установка ПКУ ТП 522-ФЗ 0,22 кВ</t>
  </si>
  <si>
    <t>Строительство ВЛ-0,4 кВ от опоры №15 ТП-517, установка прибора учета, Челябинская обл. Кизильский р-н с. Кизильское пер. Автомобильный, земельный участок 18А, кадастровый номер участка: 74:11:0101058:422.</t>
  </si>
  <si>
    <t>Строительство ВЛ-0,4 кВ от опоры № 8 ВЛ-0,4 кВ № 1 от ТП № 61610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</si>
  <si>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п. Слава, пер. Рубиновый</t>
  </si>
  <si>
    <t>Установка прибора коммерческого учета электрической энергии (мощности) однофазного прямого включения 0,22 кВ на фасаде гаража № 14 от опоры № 16  ВЛ 0,4 кВ № 1 от ТП-14068 и монтаж контура повторного заземления нулевого провода ВЛ 0,4 кВ № 1 от ТП-14068 на опоре № 16: г. Усть-Катав</t>
  </si>
  <si>
    <t>Строительство ответвления от опоры ВЛ- 0,4 кВ, прибора учета, Челябинская обл., Сосновский р-н, вблизи д. Дубровка</t>
  </si>
  <si>
    <t>Строительство ТП-10/0,4 кВ, ВЛ-0,4 кВ, ответвления от опоры ВЛ-0,4 кВ, приборов учета, Челябинская обл, Красноармейский р-н</t>
  </si>
  <si>
    <t>Строительство ВЛ-0,4 кВ, ответвления от опоры ВЛ-0,4 кВ, прибора учета, Челябинская обл, г. Коркино, ул. Ермака</t>
  </si>
  <si>
    <t>Установка прибора коммерческого учета электрической энергии (мощности) трехфазного прямого включения 0,4 кВ на опоре № 17 ВЛ 0,4 кВ № 3 от ТП-61182 B монтаж контура повторного заземления нулевого провода ВЛ 0,4 кВ № 3 от ТП-61182 на опоре № 17: Чебаркульский р-н, д. Камбулат</t>
  </si>
  <si>
    <t>Строительство ВЛ-0,4 кВ от опоры № 18 ВЛ-0,4 кВ № 1 от ТП № 61014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</si>
  <si>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д. Пашнино 1-е</t>
  </si>
  <si>
    <t>Строительство ВЛ 0,4 кВ от ВЛ 0,4кВ ТП 278 гр.2, ПКУ ТП 522-ФЗ 0,4 кВ ВЛ 0,4 кВ ТП 278 гр.2 для объекта, расположенного по адресу: Красноармейский р-н, п. Луговой, кадастровый номер участка: 74:12:1408006:3600</t>
  </si>
  <si>
    <t>Строительство ВЛ-0,4 кВ, ответвления от опоры ВЛ-0,4 кВ, прибора учета, Челябинская обл, Сосновский р-н, п. Полевой, ул. Центральная</t>
  </si>
  <si>
    <t>Строительство ответвления от опоры ВЛ- 0,4 кВ, прибора учета, Челябинская обл., Сосновский р-н, вблизи д. Ужевка</t>
  </si>
  <si>
    <t>Строительство ответвления от опоры ВЛ- 0,4 кВ, прибора учета, Челябинская обл., Сосновский р-н, п. Солнечный, ул. Набережная</t>
  </si>
  <si>
    <t>Строительство ВЛ 0,4 кВ от ВЛ 0,4 кВ ТП 5786 1С гр.1, ПКУ ТП 522-ФЗ 0,4 кВ ВЛ 0,4 кВ ТП 5786 1С гр.1 для объекта, расположенного по адресу: г. Челябинск, сад Металлист 1, участок 5, кадастровый номер участка: 74:36:0322012:32</t>
  </si>
  <si>
    <t>Строительство ВЛ-0,4 кВ, ответвления от опоры ВЛ-0,4 кВ, прибора учета, Челябинская обл, Сосновский р-н, п. Полянный</t>
  </si>
  <si>
    <t>Строительство ответвления от опоры ВЛ- 0,4 кВ, прибора учета, Челябинская обл., Сосновский р-н, п. Есаульский, ул. Лесная</t>
  </si>
  <si>
    <t>Установка прибора коммерческого учета электрической энергии (мощности) трехфазного прямого включения 0,4 кВ на опоре № 40 ВЛ 0,4 кВ № 5 от ТП-61014 и монтаж контура повторного заземления нулевого провода ВЛ 0,4 кВ № 5 от ТП-61014 на опоре № 40: Чебаркульский р-н, д. Боровое</t>
  </si>
  <si>
    <t>Строительство ВЛ-0,4 кВ (совместный подвес по опорам ВЛ-0,4 кВ № 2 от ТП № 51033) от опоры № 7 ВЛ-0,4 кВ № 2 от ТП № 51033 до опоры № 8 ВЛ-0,4 кВ № 2 от ТП № 51033 установленной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</si>
  <si>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5/2 ВЛ 0,4 кВ № 2 от ТП-61223 и монтаж контура повторного заземления нулевого провода ВЛ 0,4 кВ № 2 от ТП-61223 на опоре № 5/2: Чебаркульский р-н, с. Пустозерово</t>
  </si>
  <si>
    <t>Строительство ВЛ-0,4 кВ, ответвления от опоры ВЛ-0,4 кВ, прибора учета, Челябинская обл, Каслинский р-н, д. Знаменка, ул. Советская</t>
  </si>
  <si>
    <t>Строительство ответвления от опоры ВЛ- 0,4 кВ, прибора учета,Челябинская обл., Красноармейский р-н, д. Круглое, ул. Мифтахова</t>
  </si>
  <si>
    <t>Строительство ответвления от опоры ВЛ- 0,4 кВ, прибора учета, Челябинская обл., Сосновский р-н, д. Бутаки, ул. Ленина</t>
  </si>
  <si>
    <t>Установка прибора коммерческого учета электрической энергии (мощности) трехфазного прямого включения 0,4 кВ на опоре № 4 ВЛ 0,4 кВ № 3 от ТП-61322 и монтаж контура повторного заземления нулевого провода ВЛ 0,4 кВ № 3 от ТП-61322 на опоре № 4: Чебаркульский р-н, дп Непряхинское поместье</t>
  </si>
  <si>
    <t>Строительство ВЛ-0,4 кВ, ответвления от опоры ВЛ-0,4 кВ, прибора учета, Челябинская обл, Еткульский р-н, с. Еткуль, ул. Горный тупик</t>
  </si>
  <si>
    <t>Установка прибора коммерческого учета электрической энергии (мощности) трехфазного прямого включения 0,4 кВ на опоре № 12 отп.-1 ВЛ 0,4 кВ № 3 от ТП-51304 и монтаж контура повторного заземления нулевого провода отп.-1 ВЛ 0,4 кВ № 3 от ТП-51304 на опоре № 12.</t>
  </si>
  <si>
    <t>Строительство ВЛ-0,4 кВ от опоры № 14 ТП-152, установка прибора учета, Челябинская обл, Верхнеуральский р-н, п. Петропавловский, ул. Рябиновая, дом № 3, кадастровый номер участка: 74:06:0410002:503.</t>
  </si>
  <si>
    <t>Установка прибора коммерческого учета электрической энергии (мощности) трехфазного прямого включения 0,4 кВ на опоре № 7 ВЛ 0,4 кВ № 1 от ТП-51200 и монтаж контура повторного заземления нулевого провода ВЛ 0,4 кВ № 1 от ТП-51200 на опоре № 7: г. Миасс</t>
  </si>
  <si>
    <t>Строительство ВЛ-0,4 кВ, ответвления от опоры ВЛ-0,4 кВ, прибора учета, Челябинская обл, Сосновский р-н, д. Казанцево</t>
  </si>
  <si>
    <t>Строительство прибора учета, Челябинская обл., Сосновский р-н, д. Малиновка</t>
  </si>
  <si>
    <t>Установка прибора коммерческого учета электрической энергии (мощности) однофазного прямого включения 0,22 кВ на опоре № 24 ВЛ 0,4 кВ № 1 от ТП-61245 и монтаж контура повторного заземления нулевого провода ВЛ 0,4 кВ № 1 от ТП-61245 на опоре № 24: Чебаркульский р-н, п. Тактыбай</t>
  </si>
  <si>
    <t>Строительство ответвления от опоры ВЛ- 0,4 кВ, прибора учета. Челябинская обл., Красноармейский р-н, д. Круглое</t>
  </si>
  <si>
    <t>Строительство ВЛ-0,4 кВ, ответвления от опоры ВЛ-0,4 кВ, прибора учета,Челябинская обл, Сосновский р-н, СНТ Малиновка</t>
  </si>
  <si>
    <t>Строительство ВЛ 0,4 кВ от ВЛ 0,4кВ ТП 307 гр.4, ПКУ ТП 522-ФЗ 0,4 кВ ВЛ 0,4 кВ ТП 307 гр. 4 для объекта, расположенного по адресу:¶Челябинская обл, Местоположение земельного участка: установлено относительно ориентира, расположенного за пределами участка. Ориентир жилой дом №32. Участок находится примерно в 160 метрах от ориентира по направлению на юго-восток от ориентира. Почтовый адрес ориентира: Челябинская область, г. Копейск, Ул. Разведчиков., кадастровый номер участка: 74:30:0908003:2</t>
  </si>
  <si>
    <t>Строительство ответвления от опоры ВЛ- 0,4 кВ, прибора учета, Челябинская обл., Сосновский р-н, д. Мамаева, ул. Солнечная</t>
  </si>
  <si>
    <t>Строительство ВЛ-0,4 кВ от опоры № 9/4 ВЛ-0,4 кВ № 4 от ТП № 61607 до концевой опоры на границе земельного участка Заявителя и установка ПКУ ТП 522-ФЗ 0,4 кВ.</t>
  </si>
  <si>
    <t>Строительство КВЛ 0,4 кВ ТП 180 гр. 10, ПКУ ТП 522-ФЗ 0,4 кВ ВЛ 0,4 кВ ТП 180 гр. 10 для объекта, расположенного по адресу: г Копейск, во дворе дома по пр. Победы, д. 1А, гараж №18, кадастровый номер участка: 74:30:0000000:12859, г. Копейск, кадастровый номер участка: 74:30:0104003:167, г. Копейск, гаражный кооператив "Горноспасатель", гараж № 38, кадастровый номер участка: 74:30:0301041:14, г Копейск, в квартале, ограниченном ул. Ленина, пр. Коммунистический, пр. Победы, пл. Красных партизан., кадастровый номер участка: 74:30:0104003:436</t>
  </si>
  <si>
    <t>Строительство ВЛ-0,4 кВ, ответвления от опоры ВЛ-0,4 кВ, прибора учета, Челябинская обл, Аргаяшский р-н, с. Байрамгулово, ул. Заовражная</t>
  </si>
  <si>
    <t>Установка прибора коммерческого учета электрической энергии (мощности) трехфазного полукосвенного включения 0,4 кВ на гр.1 в РУ 0,4 кВ ТП-14031 на отходящую КЛ 0,4 кВ № 1 Заявителя: г. Усть-Катав</t>
  </si>
  <si>
    <t>Строительство ВЛ-0,4 кВ от опоры № 7 ВЛ-0,4 кВ № 1 от ТП № 61139 до опоры № 7/1 ВЛ-0,4 кВ № 1 от ТП № 61139 установленной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</si>
  <si>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Еманжелинский р-н, п. Красногорский</t>
  </si>
  <si>
    <t>Строительство ВЛ 0,4 кВ от ВЛ 0,4 кВ ТП 3652 1С гр.10, ПКУ ТП 522-ФЗ 0,4 кВ ВЛ 0,4 кВ ТП 3652 1С гр.10 для объекта, расположенного по адресу: ¶г. Челябинск, ул. Белова, д. 13, кадастровый номер участка: 74:36:0209017:2683¶</t>
  </si>
  <si>
    <t>Установка прибора коммерческого учета электрической энергии (мощности) трехфазного прямого включения 0,4 кВ на опоре № 10/10 ВЛ 0,4 кВ № 3 от ТП-61609 и монтаж контура повторного заземления нулевого провода ВЛ 0,4 кВ № 3 от ТП-61609 на опоре № 10/10: Чебаркульский р-н, д. Верхние Караси</t>
  </si>
  <si>
    <t>Строительство ВЛ-0,4 кВ, ответвления от опоры ВЛ-0,4 кВ, прибора учета, Челябинская обл, Сосновский р-н, с.п. Краснопольское</t>
  </si>
  <si>
    <t>Строительство ВЛ-0,4 кВ, ответвления от опоры ВЛ-0,4 кВ, прибора учета, Челябинская обл, Коркинский р-н, р.п. Первомайский, ул. Рябиновая</t>
  </si>
  <si>
    <t>Строительство ВЛ-0,4 кВ, ответвления от опоры ВЛ-0,4 кВ, прибора учета,Челябинская обл, город Еманжелинск, сад Колосок</t>
  </si>
  <si>
    <t>Строительство ВЛ-0,4 кВ, ответвления от опоры ВЛ-0,4 кВ, прибора учета, Челябинская обл, Еманжелинский р-н, г. Еманжелинск, сад Колосок</t>
  </si>
  <si>
    <t>Строительство ответвления от опоры ВЛ- 0,4 кВ, прибора учета, Челябинская обл., Красноармейский р-н, вблизи д. Харино</t>
  </si>
  <si>
    <t>Строительство ВЛ-0,4 кВ от опоры № 11  ВЛ-0,4 кВ № 2 от ТП № 23012 до концевой опоры на границе земельного участка Заявителя и установка ПКУ ТП 522-ФЗ 0,22 кВ.</t>
  </si>
  <si>
    <t>Строительство ВЛ 0,4 кВ от ВЛ 0,4 кВ ТП 5786 1С гр.1, ПКУ ТП 522-ФЗ 0,4 кВ ВЛ 0,4 кВ ТП 5786 1С гр.1 для объектов, расположенных по адресам: г. Челябинск, СНТ «Металлист-1», уч. 91, кадастровый номер участка: 74:36:0322012:633, СНТ "Металлист-№1", участок №93, кадастровый номер участка: 74:36:0322012:188</t>
  </si>
  <si>
    <t>Строительство ВЛ-0,4 кВ от опоры № 9/7/8  ВЛ-0,4 кВ Центральный рынок от ТП № 21025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</si>
  <si>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Сосновский р-н, д. Алишева, ул. Юбилейная</t>
  </si>
  <si>
    <t>Строительство ВЛ-0,4кВ от ВЛ-0,4кВ ф. №1 Поселок от КТП-2459 и установка прибора учета в Троицком районе (ВЛ-0,056км; ПКУ-1т.у.)</t>
  </si>
  <si>
    <t>Установка прибора коммерческого учета электрической энергии (мощности) трехфазного прямого включения 0,4 кВ на опоре № 16/3 ВЛ 0,4 кВ № 7 от ТП-15086 и монтаж контура повторного заземления нулевого провода ВЛ 0,4 кВ № 7 от ТП-15086 на опоре № 16/3: г. Аша</t>
  </si>
  <si>
    <t>Строительство ВЛ-10 кВ от ВЛ-10 кВ №2 ПС Муслюмово, ТП-10/0,4 кВ, ВЛ-0,4 кВ, приборов учета, Челябинская обл, Кунашакский р-н</t>
  </si>
  <si>
    <t>Строительство ВЛ-0,4 кВ от гр. № 4 РУ-0,4 кВ ТП № 41263 до концевой опоры на границе земельного участка Заявителя и установка ПКУ ТП 522-ФЗ 0,38 кВ</t>
  </si>
  <si>
    <t>Строительство ПКУ ТП 522-ФЗ 0,4 кВ ТП 7638 для объекта, расположенного по адресу: г Челябинск, Металлургический, ул. Шоссе Металлургов, д. 70б, примерно в 35 метрах на северо-запад от ориентира. Почтовый адрес ориентира: Челябинская обл., г. Челябинск, Металлургический, ул. Шоссе Металлургов, д. 70б</t>
  </si>
  <si>
    <t>Строительство ВЛ-0,4 кВ, ответвления от опоры ВЛ-0,4 кВ, прибора учета, Челябинская обл, г. Верхний Уфалей, сад Ромашка</t>
  </si>
  <si>
    <t>Установка прибора коммерческого учета электрической энергии (мощности) трехфазного прямого включения 0,4 кВ на опоре № 20 ВЛ 0,4 кВ № 2 от ТП-13051 и монтаж контура повторного заземления нулевого провода ВЛ 0,4 кВ № 2 от ТП-13051 на опоре № 20: Ашинский район, п. Ук</t>
  </si>
  <si>
    <t>Строительство ответвления от опоры ВЛ- 0,4 кВ, прибора учета, Челябинская обл., г. Кыштым, п. Увильды, ул. Набережная</t>
  </si>
  <si>
    <t>Строительство ВЛ-0,4 кВ от опоры № 5 ВЛ-0,4 кВ № 2 от ТП № 61098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</si>
  <si>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6 ВЛ 0,4 кВ № 1 от ТП-61653 и монтаж контура повторного заземления нулевого провода ВЛ 0,4 кВ № 1 от ТП-61653 на опоре № 6: Чебаркульский р-н, д. Малково</t>
  </si>
  <si>
    <t>Строительство ответвления от опоры ВЛ- 0,4 кВ, прибора учета, Челябинская обл., Сосновский р-н, п. Саргазы, ул. Юбилейная</t>
  </si>
  <si>
    <t>Строительство ответвления от опоры ВЛ- 0,4 кВ, прибора учета, Челябинская обл., Аргаяшский р-н, тер. ДСНТ "Жаворонки"</t>
  </si>
  <si>
    <t>Строительство ВЛ-0,4 кВ, ответвления от опоры ВЛ-0,4 кВ, прибора учета, Челябинская обл, Сосновский р-н, с. Большие Харлуши, ул. Сезонная</t>
  </si>
  <si>
    <t>Строительство ВЛ-0,4 кВ от опоры №1 ТП-383, установка прибора учета, Челябинская обл, Брединский р-н, п. Заозерный,  участок находится примерно в 500 м на восток от ориентира., кадастровый номер участка: 74:04:0600012:312.</t>
  </si>
  <si>
    <t>Строительство ВЛ-0,4кВ от ВЛ-0,4кВ Тукаева от ТП-48 и установка прибора учета в г.Троицк (ВЛ-0,035км; ПКУ-1т.у.)</t>
  </si>
  <si>
    <t>Строительство ВЛ 0,4 кВ от ВЛ 0,4 кВ ТП 6353 гр. 2, ПКУ ТП 522-ФЗ 0,4 кВ ВЛ 0,4 кВ ТП 6353 гр.2 для объекта, расположенного по адресу: Красноармейский р-н, п Луговой, кадастровый номер участка: 74:12:1408006:4523</t>
  </si>
  <si>
    <t>Установка прибора коммерческого учета электрической энергии (мощности) однофазного прямого включения 0,22 кВ на опоре № 15/6 ВЛ 0,4 кВ № 15 от ТП-21027 и монтаж контура повторного заземления нулевого провода ВЛ 0,4 кВ № 15 от ТП-21027 на опоре № 15/6: г. Сатка</t>
  </si>
  <si>
    <t>Установка прибора коммерческого учета электрической энергии (мощности) однофазного прямого включения 0,22 кВ на опоре № 25 ВЛ 0,4 кВ № 3 от ТП-15085 и  монтаж контура повторного заземления нулевого провода ВЛИ 0,4 кВ № 3 от ТП-15085 на опоре № 25: г. Аша</t>
  </si>
  <si>
    <t>Установка прибора коммерческого учета электрической энергии (мощности) трехфазного прямого включения 0,4 кВ на опоре № 111/2 ВЛ 0,4 кВ № 7 от ТП-51254 и монтаж контура повторного заземления нулевого провода ВЛ 0,4 кВ № 7 от ТП-51254 на опоре № 111/2: г. Миасс, п. Тургояк</t>
  </si>
  <si>
    <t>Строительство ВЛ-0,4 кВ, ответвления от опоры ВЛ-0,4 кВ, прибора учета, Челябинская обл, Кунашакский р-н, д. Чебакуль, ул. Ключевая</t>
  </si>
  <si>
    <t>Строительство ВЛ-0,4 кВ от опоры № 20  ВЛ-0,4 кВ ул. Железнодорожная от ТП № 31117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</si>
  <si>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Еманжелинский р-н, г. Еманжелинск, ул. Чкалова</t>
  </si>
  <si>
    <t>Установка прибора коммерческого учета электрической энергии (мощности) однофазного прямого включения 0,22 кВ на опоре № 21/26 ВЛ 0,4 кВ № 7 от ТП-15086 и монтаж контура повторного заземления нулевого провода ВЛ 0,4 кВ № 7 от ТП-15086 на опоре № 21/26: г. Аша</t>
  </si>
  <si>
    <t>Строительство ответвления от опоры ВЛ- 0,4 кВ, прибора учета, Челябинская обл., Красноармейский р-н, п. Новый, ул. Рыбацкая</t>
  </si>
  <si>
    <t>Строительство ВЛ 0,4 кВ от ВЛ 0,4 кВ ТП 5786 1С гр.1, ПКУ ТП 522-ФЗ 0,4 кВ ВЛ 0,4 кВ ТП 5786 1С гр.1 для объекта, расположенного по адресу: г. Челябинск, территория СНТ "Металлист 1", участок № 60, кадастровый номер участка: 74:36:0322012:157</t>
  </si>
  <si>
    <t>Строительство ВЛ-0,4кВ от ВЛ-0,4кВ ф. Казахстанская от ТП-30 и установка прибора учета в г.Троицк (ВЛ-0,04км; ПКУ-1т.у.)</t>
  </si>
  <si>
    <t>Строительство КВЛ 0,4 кВ от ТП 278 гр.2, ПКУ ТП 522-ФЗ 0,4 кВ ВЛ 0,4 кВ ТП 278 гр. 2 для объектов, расположенных по адресам: Челябинская область, р-н Красноармейский, п Луговой, расположенный примерно 7700 м по направлению на северо-запад, кадастровый номер участка: 74:12:1408006:172, 74:12:1408006:171, 74:12:1408006:175, г. Копейск, кадастровый номер участка: 74:12:1408006:4571, Красноармейский р-н, п. Луговой, кадастровый номер участка: 74:12:1408006:4421</t>
  </si>
  <si>
    <t>Установка прибора учета, реконструкция ТП №99, Челябинская обл, Нагайбакский р-н, с. Фершампенуаз, ул. Степная, дом № 5, кадастровый номер участка: 74:15:0704023:170.</t>
  </si>
  <si>
    <t>Строительство ответвления от опоры ВЛ- 0,4 кВ, прибора учета, Челябинская обл., Аргаяшский р-н, п. Кировский, ул. Солнечная</t>
  </si>
  <si>
    <t>Строительство  ответвления от опоры ВЛ- 0,4 кВ, прибора учета, Челябинская обл., Еманжелинский р-н, п. Красногорский, ул. Победы</t>
  </si>
  <si>
    <t>Строительство ВЛ-0,4 кВ, ответвления от опоры ВЛ-0,4 кВ, прибора учета, Челябинская обл, Аргаяшский р-н, п. Увильды</t>
  </si>
  <si>
    <t>Строительство ответвления от опоры ВЛ- 0,4 кВ, прибора учета, Челябинская обл., г. Коркино, пер. Троицкий</t>
  </si>
  <si>
    <t>Установка прибора коммерческого учета электрической энергии (мощности) однофазного прямого включения 0,22 кВ на опоре № 10 ВЛ 0,4 кВ № 9 от ТП-15009 и монтаж контура повторного заземления нулевого провода ВЛ 0,4 кВ № 9 от ТП-15009 на опоре № 10: г. Аша</t>
  </si>
  <si>
    <t>Строительство ВЛ-0,4 кВ, ответвления от опоры ВЛ-0,4 кВ, прибора учета, Челябинская обл, Еткульский р-н, с. Еткуль, ул. Зеленая</t>
  </si>
  <si>
    <t>Строительство ВЛ-0,4 кВ, ответвления от опоры ВЛ-0,4 кВ, прибора учета, Челябинская обл, Сосновский р-н, п. Солнечный, ул. Сиреневая</t>
  </si>
  <si>
    <t>Строительство ответвления от опоры ВЛ- 0,4 кВ, прибора учета, Челябинская обл., Сосновский р-н, вблизи п. Южно-Челябинский Прииск</t>
  </si>
  <si>
    <t>Установка прибора коммерческого учета электрической энергии (мощности) однофазного прямого включения 0,22 кВ на опоре № 15 ВЛ 0,4 кВ № 1 от ТП-15007 и монтаж контура повторного заземления нулевого провода ВЛИ 0,4 кВ № 1 от ТП-15007 на опоре № 15: г. Аша</t>
  </si>
  <si>
    <t>Строительство ответвления от опоры ВЛ- 0,4 кВ, прибора учета, Челябинская обл., Сосновский р-н, с. Кременкуль, ул. Восточная</t>
  </si>
  <si>
    <t>Строительство ответвления от опоры ВЛ- 0,4 кВ, прибора учета, Челябинская обл., Красноармейский р-н, п. Баландино, ул. Южная</t>
  </si>
  <si>
    <t>Строительство ВЛ-0,22 кВ от опоры №3 ТП-139, установка прибора учета, Челябинская обл, 75к-010 Черноречье - Чесма - Варна - Карталы - Бреды 127+537 км (координаты 53.0708806, 60.682590).</t>
  </si>
  <si>
    <t>Строительство ВЛ-0,4 кВ от опоры № 24  ВЛ-0,4 кВ Гаражи от ТП № 23006 до концевой опоры на границе земельного участка Заявителя и установка ПКУ ТП 522-ФЗ 0,22 кВ</t>
  </si>
  <si>
    <t>Строительство ВЛ-0,4 кВ, ответвления от опоры ВЛ-0,4 кВ, прибора учета, Челябинская обл, Красноармейский р-н, д. Петровский</t>
  </si>
  <si>
    <t>Строительство ТП-6/0,4 кВ, ВЛ-0,4 кВ, ответвления от опоры ВЛ-0,4 кВ, приборов учета, Челябинская обл, г. Кыштым, вблизи ул. Садовая</t>
  </si>
  <si>
    <t>Строительство ответвления от опоры ВЛ- 0,4 кВ, прибора учета, Челябинская обл., Красноармейский р-н, п. Лазурный, ул. Парижская</t>
  </si>
  <si>
    <t>Строительство ответвления от опоры ВЛ- 0,4 кВ, прибора учета, Челябинская обл., г. Кыштым, ул. Дачная 2-я</t>
  </si>
  <si>
    <t>Строительство ВЛ-0,4 кВ, ответвления от опоры ВЛ-0,4 кВ, прибора учета, Челябинская обл, г. Копейск</t>
  </si>
  <si>
    <t>Строительство ответвления от опоры ВЛ- 0,4 кВ, прибора учета, Челябинская обл., Кунашакский р-н, с. Сары</t>
  </si>
  <si>
    <t>Установка прибора коммерческого учета электрической энергии (мощности) однофазного прямого включения 0,22 кВ на опоре № 18 ВЛ 0,4 кВ Гаражи от ТП-21026 и монтаж контура повторного заземления нулевого провода ВЛ 0,4 кВ Гаражи от ТП-21026 на опоре № 18: г. Сатка</t>
  </si>
  <si>
    <t>Строительство ответвления от опоры ВЛ- 0,4 кВ, прибора учета, Челябинская обл., Кунашакский р-н, д. Чебакуль, ул. Ключевая</t>
  </si>
  <si>
    <t xml:space="preserve"> Установка прибора коммерческого учета электрической энергии (мощности) трехфазного прямого включения 0,4 кВ на опоре № 5 ВЛ 0,4 кВ № 7 от ТП-60012 и монтаж контура повторного заземления нулевого провода ВЛ 0,4 кВ № 7 от ТП-60012 на опоре № 5: г. Чебаркуль</t>
  </si>
  <si>
    <t>Строительство ВЛ-0,4 кВ, ответвления от опоры ВЛ-0,4 кВ, прибора учета, Челябинская обл, Еманжелинский р-н, г. Еманжелинск, ул. Трактовая</t>
  </si>
  <si>
    <t>Строительство ВЛ 0,4 кВ от ВЛ 0,4кВ ТП 306 гр.6, ПКУ ТП 522-ФЗ 0,4 кВ ВЛ 0,4 кВ ТП 306 гр. 6 для объектов, расположенных по адресам: г. Копейск, пер. Качалова, 21, кадастровый номер участка: 74:30:0601004:573, ул. Качалова, 29, кадастровый номер участка: 74:30:0601004:118</t>
  </si>
  <si>
    <t>Строительство ВЛ-0,4 кВ от гр. № 2 РУ-0,4 кВ  ТП № 13009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</si>
  <si>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Кунашакский р-н, с. Большой Куяш, ул. Кашина</t>
  </si>
  <si>
    <t>Строительство ответвления от опоры ВЛ- 0,4 кВ, прибора учета, Челябинская обл., Сосновский р-н, п Новый Кременкуль</t>
  </si>
  <si>
    <t>Строительство ответвления от опоры ВЛ- 0,4 кВ, прибора учета, Челябинская обл., Аргаяшский р-н, д. Утябаева, ул. Центральная</t>
  </si>
  <si>
    <t>Строительство ответвления от опоры ВЛ- 0,4 кВ, прибора учета. Челябинская обл., Аргаяшский р-н, д. Казырова, ул. Центральная</t>
  </si>
  <si>
    <t>Установка прибора коммерческого учета электрической энергии (мощности) трехфазного прямого включения 0,4 кВ на опоре № 16 ВЛ 0,4 кВ № 4 от ТП-61324 и монтаж контура повторного заземления нулевого провода ВЛ 0,4 кВ № 4 от ТП-61324 на опоре № 16: Чебаркульский р-н, д. Верхние Караси</t>
  </si>
  <si>
    <t>Строительство ВЛ-0,4 кВ (совместный подвес по опорам ВЛ-0,4 кВ № 1 от ТП № 321 П) от опоры № 10 (1986) ВЛ-0,4 кВ № 1 от ТП № 321 П до опоры № 6 отп.-1 ВЛ-0,4 кВ № 1 от ТП № 321 П установленной на границе земельного участка Заявителя и установка ПКУ ТП 522-ФЗ 0,4 кВ.</t>
  </si>
  <si>
    <t>Установка прибора коммерческого учета электрической энергии (мощности) однофазного прямого включения 0,22 кВ на опоре № 25 ВЛ 0,4 кВ № 3 от ТП-15085 и монтаж контура повторного заземления нулевого провода ВЛИ 0,4 кВ № 3 от ТП-15085 на опоре № 25: г. Аша</t>
  </si>
  <si>
    <t>Строительство ВЛ-0,4 кВ, ответвления от опоры ВЛ-0,4 кВ, прибора учета, Челябинская обл, Красноармейский р-н, д. Круглое, ул. Дивная</t>
  </si>
  <si>
    <t>Строительство ответвления от опоры ВЛ- 0,4 кВ, прибора учета, Челябинская обл., Аргаяшский р-н, д. Бажикаева</t>
  </si>
  <si>
    <t>Строительство ВЛ-0,4 кВ, ответвления от опоры ВЛ-0,4 кВ, прибора учета, Челябинская обл, Сосновский р-н, д. Бутаки, ул. Восточная</t>
  </si>
  <si>
    <t>Строительство ответвления от опоры ВЛ- 0,4 кВ, прибора учета, Челябинская обл., Аргаяшский р-н, с. Аргаяш, ул. Торфяников</t>
  </si>
  <si>
    <t>Строительство ВЛ-0,4 кВ, ответвления от опоры ВЛ-0,4 кВ, прибора учета, Челябинская обл, Коркинский р-н, р.п. Первомайский</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</si>
  <si>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1 отп.-1 ВЛ 0,4 кВ № 3 от ТП-51252 и монтаж контура повторного заземления нулевого провода отп.-1 ВЛ 0,4 кВ № 3 от ТП-51252 на опоре № 1: г. Миасс, п. Северные Печи</t>
  </si>
  <si>
    <t>Установка прибора коммерческого учета электрической энергии (мощности) трехфазного прямого включения 0,4 кВ на опоре № 4 отп.2 ВЛ 0,4 кВ № 4 от ТП-51008 и монтаж контура повторного заземления нулевого провода отп.2 ВЛ 0,4 кВ № 4 от ТП-51008 на опоре № 4: г. Миасс</t>
  </si>
  <si>
    <t>Строительство ВЛ-0,4 кВ, ответвления от опоры ВЛ-0,4 кВ, прибора учета, Челябинская обл, Красноармейский р-н, п. Луговой, ул. Комсомольская</t>
  </si>
  <si>
    <t>Строительство ВЛ-0,4 кВ, ответвления от опоры ВЛ-0,4 кВ, прибора учета, Челябинская обл, Сосновский р-н, п. Полевой, ул. Лазурная</t>
  </si>
  <si>
    <t>Строительство ответвления от опоры ВЛ- 0,4 кВ, прибора учета, Челябинская обл., Сосновский р-н, п. Вавиловец, ул. Тихая</t>
  </si>
  <si>
    <t>Строительство ответвления от опоры ВЛ- 0,4 кВ, прибора учета, Челябинская обл., Сосновский р-н, п. Красное Поле, ул. Героическая</t>
  </si>
  <si>
    <t>Строительство ВЛ-0,4 кВ (совместный подвес по опорам № 457-8, 457-7, 457-6 ВЛ-10 кВ Горки от ТП № 70457) от гр. № 5 РУ-0,4 кВ ТП № 70457 до опоры № 17 ВЛ-0,4 кВ № 4 от ТП № 70293 и установка ПКУ ТП 522-ФЗ 0,4 кВ.</t>
  </si>
  <si>
    <t>Строительство ВЛ-0,4 кВ, ответвления от опоры ВЛ-0,4 кВ, прибора учета, Челябинская обл, Еткульский р-н, вблизи с. Еткуль</t>
  </si>
  <si>
    <t>Реконструкция КЛ-0,4кВ СНТ Садовод-Любитель №1 ТП-2178 1С гр1-ШР-1/2178 (инв.№ 408723), для объекта, расположенного по адресу: г. Челябинск, Калининский район, садоводческое некоммерческое товарищество "Садовод-Любитель №1", улица 9, участок №781, кадастровый номер участка: 74:36:0603003:1528</t>
  </si>
  <si>
    <t>Строительство ответвления от опоры ВЛ- 0,4 кВ, прибора учета, Челябинская обл., Аргаяшский р-н, с. Аргаяш, ул. Железнодорожная</t>
  </si>
  <si>
    <t>Строительство ответвления от опоры ВЛ- 0,4 кВ, прибора учета, Челябинская обл., Сосновский р-н, д. Полетаево 2-е</t>
  </si>
  <si>
    <t>Строительство ответвления от опоры ВЛ- 0,4 кВ, прибора учета, Челябинская обл., Аргаяшский р-н, с. Губернское, пер. Малышева</t>
  </si>
  <si>
    <t>Строительство ВЛ-0,4кВ от ВЛ-0,4кВ ф. ул. Школьная от ТП-22 и установка прибора учета в г.Пласт (ВЛ-0,03км; ПКУ-1т.у.)</t>
  </si>
  <si>
    <t>Строительство ответвления от опоры ВЛ- 0,4 кВ, прибора учета, Челябинская обл., Сосновский р-н, п. Нагорный, ул. Урожайная</t>
  </si>
  <si>
    <t>Строительство ответвления от опоры ВЛ- 0,4 кВ, прибора учета, Челябинская обл., Каслинскийр р-н, п. Тихомировка, ул. Восточная</t>
  </si>
  <si>
    <t>Строительство ВЛ-0,4 кВ, ответвления от опоры ВЛ-0,4 кВ, прибора учета, Челябинская обл, Красноармейский р-н, п. Баландино, ул. Молодежная</t>
  </si>
  <si>
    <t>Строительство ВЛ-0,4 кВ, ответвления от опоры ВЛ-0,4 кВ, прибора учета, Челябинская обл, Коркинский р-н, рп. Первомайский, ул. Магнитогорская</t>
  </si>
  <si>
    <t>Установка прибора коммерческого учета электрической энергии (мощности) однофазного прямого включения 0,22 кВ на опоре № 33/2 ВЛ 0,4 кВ № 2 от ТП-61614 и монтаж контура повторного заземления нулевого провода ВЛИ 0,4 кВ № 2 от ТП-61614 на опоре № 33/2: г. Чебаркуль</t>
  </si>
  <si>
    <t>Строительство ВЛ-10 кВ от ВЛ-10 кВ №20 ПС Кунашак, ТП-10/0,4 кВ, ВЛ-0,4 кВ, ответвления от опоры ВЛ-0,4 кВ, приборов учета, Челябинская обл, Кунашакский р-н, с. Кунашак</t>
  </si>
  <si>
    <t>Строительство ВЛ-0,4 кВ от РУ-0,4кВ ТП-33Р, установка прибора учета, Челябинская обл, Брединский район, поселок Бреды, улица Торговая, земельный участок 1Г, кадастровый номер участка: 74:04:3000030:404.</t>
  </si>
  <si>
    <t>Установка прибора коммерческого учета электрической энергии (мощности) трехфазного прямого включения 0,4 кВ на опоре № 26 ВЛ 0,4 кВ Гаражи от ТП-21026 и монтаж контура повторного заземления нулевого провода ВЛ 0,4 кВ Гаражи от ТП-21026 на опоре № 26: г. Сатка</t>
  </si>
  <si>
    <t>Строительство ПКУ ТП 522-ФЗ 0,4 кВ ТП 5609 2С гр.5 для объекта, расположенного по адресу: Челябинская обл, Месторасположение установлено относительно ориентира, расположенного в границах участка. Почтовый адрес ориентира: Челябинская область, г. Челябинск, Ленинский район, ул. Пограничная, восточнее нежилого здания по ул. Гагарина, д.7, кадастровый номер участка: 74:36:0317005:30</t>
  </si>
  <si>
    <t>Установка прибора коммерческого учета электрической энергии (мощности) трехфазного прямого включения 0,4 кВ на опоре № 19 ВЛ 0,4 кВ № 1 от ТП-23034 и монтаж контура повторного заземления нулевого провода ВЛ 0,4 кВ № 1 от ТП-23034 на опоре № 19: Саткинский р-н, рп. Сулея</t>
  </si>
  <si>
    <t>Установка прибора коммерческого учета электрической энергии (мощности) трехфазного прямого включения 0,4 кВ на опоре № 44 ВЛ 0,4 кВ № 1 от ТП-24090 и монтаж контура повторного заземления нулевого провода ВЛ 0,4 кВ № 1 от ТП-24090 на опоре № 44: Саткинский р-н, д. Верхний Айск</t>
  </si>
  <si>
    <t>Строительство ВЛ-0,4 кВ от опоры № 3 ВЛ-0,4 кВ № 1 от ТП № 61544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</si>
  <si>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Коркинский р-н, г. Коркино, ул. Кирпичная</t>
  </si>
  <si>
    <t>Строительство ответвления от опоры ВЛ- 0,4 кВ, прибора учета, Челябинская обл., Красноармейский р-он, пос. Песчаный</t>
  </si>
  <si>
    <t>Установка прибора коммерческого учета электрической энергии (мощности) трехфазного прямого включения 0,4 кВ на опоре № 4 ВЛ 0,4 кВ № 1 от ТП-61544 и монтаж контура повторного заземления нулевого провода ВЛ 0,4 кВ № 1 от ТП-61544 на опоре № 4: Чебаркульский р-н, д. Камбулат</t>
  </si>
  <si>
    <t>Установка прибора коммерческого учета электрической энергии (мощности) трехфазного прямого включения на опоре № 37 КВЛ 10 кВ Стройбаза: г. Миасс</t>
  </si>
  <si>
    <t>Строительство ВЛ-0,4 кВ, ответвления от опоры ВЛ-0,4 кВ, прибора учета, Челябинская обл, Красноармейский р-н, вблизи п. Слава</t>
  </si>
  <si>
    <t>Строительство ответвления от опоры ВЛ- 0,4 кВ, прибора учета, Челябинская обл., Каслинский р-н, с. Воскресенское, ул. Мира</t>
  </si>
  <si>
    <t>Строительство ответвления от опоры ВЛ- 0,4 кВ, прибора учета, Челябинская обл., Красноармейский р-н, п. Песчаный</t>
  </si>
  <si>
    <t>Строительство ответвления от опоры ВЛ- 0,4 кВ, прибора учета, Челябинская обл., Аргаяшский р-н, с. Аргаяш, ул. Мира</t>
  </si>
  <si>
    <t>Строительство ответвления от опоры ВЛ- 0,4 кВ, прибора учета, Челябинская обл., Каслинский р-н, с. Воскресенское, ул. Северная</t>
  </si>
  <si>
    <t>Строительство ответвления от опоры ВЛ- 0,4 кВ, прибора учета, Челябинская обл., Красноармейский р-н, с. Русская Теча, ул. Первомайская</t>
  </si>
  <si>
    <t>Строительство ответвления от опоры ВЛ- 0,4 кВ, прибора учета, Челябинская обл., Красноармейский р-н, п. Курейное, ул. Клубная</t>
  </si>
  <si>
    <t>Строительство ответвления от опоры ВЛ- 0,4 кВ, прибора учета, Челябинская обл., г. Карабаш, ул. Олега Кошевого</t>
  </si>
  <si>
    <t>Строительство ВЛ-0,4 кВ, ответвления от опоры ВЛ-0,4 кВ, прибора учета, Челябинская обл, Сосновский р-н, п. Красное Поле, ул. Природная</t>
  </si>
  <si>
    <t>Строительство ПКУ ТП 522-ФЗ 0,4 кВ ВЛ 0,4кВ ТП 5147 1С гр.1 для объекта, расположенного по адресу: г. Челябинск, ул. Заманиха, дом № 21, кадастровый номер участка: 74:36:0414031:1007</t>
  </si>
  <si>
    <t>Установка прибора коммерческого учета электрической энергии (мощности) трехфазного прямого включения 0,4 кВ на опоре № 1 отп.2 ВЛ 0,4 кВ № 3 от ТП-51056 и монтаж контура повторного заземления нулевого провода отп.2 ВЛ 0,4 кВ № 3 от ТП-51056 на опоре № 1: г. Миасс</t>
  </si>
  <si>
    <t>Установка прибора коммерческого учета электрической энергии (мощности) трехфазного прямого включения 0,4 кВ на опоре № 38 ВЛ 0,4 кВ № 2 от ТП-22045 и монтаж контура повторного заземления нулевого провода ВЛ 0,4 кВ № 2 от ТП-22045 на опоре № 38: г. Бакал</t>
  </si>
  <si>
    <t>Строительство ответвления от опоры ВЛ- 0,4 кВ, прибора учета, Челябинская обл., Сосновский р-н, д. Красное поле, ул. Героическая</t>
  </si>
  <si>
    <t>Строительство ответвления от опоры ВЛ- 0,4 кВ, прибора учета, Челябинская обл., Сосновский р-н, п. Садовый, ул. Приозерная</t>
  </si>
  <si>
    <t>Строительство ВЛ-0,4 кВ от опоры № 30  ВЛ-0,4 кВ Гаражи от ТП № 21026 до концевой опоры на границе земельного участка Заявителя и установка ПКУ ТП 522-ФЗ 0,22 кВ</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</si>
  <si>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в РУ 0,4 кВ ТП-60151: г. Чебаркуль</t>
  </si>
  <si>
    <t>Строительство ВЛ-0,4 кВ от опоры № 17  ВЛ-0,4 кВ № 1 от ТП № 15007 до концевой опоры на границе земельного участка Заявителя и установка ПКУ ТП 522-ФЗ 0,22 кВ</t>
  </si>
  <si>
    <t>Установка прибора коммерческого учета электрической энергии (мощности) трехфазного прямого включения 0,4 кВ на опоре № 3 отп.-1 ВЛ 0,4 кВ № 4 от ТП-60118 и монтаж контура повторного заземления нулевого провода отп.-1 ВЛ 0,4 кВ № 4 от ТП-60118 на опоре № 3: г. Чебаркуль</t>
  </si>
  <si>
    <t>Строительство ответвления от опоры ВЛ- 0,4 кВ, прибора учета, Челябинская обл., Красноармейский р-н, д. Круглое, ул. Анапская</t>
  </si>
  <si>
    <t>Установка прибора коммерческого учета электрической энергии (мощности) трехфазного прямого включения 0,4 кВ на опоре № 15/2 ВЛ 0,4 кВ № 1 от ТП-61324 и монтаж контура повторного заземления нулевого провода ВЛ 0,4 кВ № 1 от ТП-61324 на опоре № 15/2: р-н Чебаркульский, д. Верхние Караси</t>
  </si>
  <si>
    <t>Строительство ответвления от опоры ВЛ- 0,4 кВ, прибора учета, Челябинская обл., Сосновский р-н, п. Красное Поле, ул. Малая Полянка</t>
  </si>
  <si>
    <t>Установка прибора коммерческого учета электрической энергии (мощности) трехфазного прямого включения 0,4 кВ на опоре № 7 ВЛ 0,4 кВ № 4 от ТП-24053 и монтаж контура повторного заземления нулевого провода ВЛ 0,4 кВ № 4 от ТП-24053 на опоре № 7: Саткинский р-н, с. Айлино</t>
  </si>
  <si>
    <t>Строительство ВЛ-0,4 кВ, ответвления от опоры ВЛ-0,4 кВ, прибора учета, Челябинская обл, Кунашакский р-н, с. Кунашак</t>
  </si>
  <si>
    <t>Строительство ВЛ-0,4 кВ от опоры № 14  ВЛ-0,4 кВ Мед.училище частный сектор   от ТП № 21009   до концевой опоры на границе земельного участка Заявителя и установка ПКУ ТП 522-ФЗ 0,22 кВ</t>
  </si>
  <si>
    <t>Строительство ВЛ-0,4 кВ, ответвление от опоры ВЛ-0,4 кВ, прибора учета, автоматического выключателя, Челябинская обл., Сосновский р-н, с.п. Кременкульское</t>
  </si>
  <si>
    <t>Установка прибора коммерческого учета электрической энергии (мощности) однофазного прямого включения 0,22 кВ на опоре № 2 отп.-2 ВЛ 0,4 кВ № 2 от ТП-60106 и монтаж контура повторного заземления нулевого провода отп.-2 ВЛ 0,4 кВ № 2 от ТП-60106 на опоре № 2: г. Чебаркуль</t>
  </si>
  <si>
    <t>Строительство ВЛ-0,4 кВ от опоры № 4  ВЛ-0,4 кВ № 1 от ТП № 41075 до концевой опоры на границе земельного участка каждого Заявителя и установка ПКУ ТП 522-ФЗ 0,38 кВ.</t>
  </si>
  <si>
    <t>Строительство ВЛ-0,4кВ от ВЛ-0,4кВ Станичная от ТП-2626 и установка прибора учета в с.Клястицкое (ВЛ-0,025км; ПКУ-1т.у.)</t>
  </si>
  <si>
    <t>Установка прибора коммерческого учета электрической энергии (мощности) однофазного прямого включения 0,22 кВ на опоре № 49 ВЛ 0,4 кВ № 6 от ТП-61249 и монтаж контура повторного заземления нулевого провода ВЛИ 0,4 кВ № 6 от ТП-61249 на опоре № 49: Чебаркульский р-н, п. Бишкиль</t>
  </si>
  <si>
    <t>Строительство ВЛ-0,4 кВ от опоры № 7  ВЛ-0,4 кВ № 4 от ТП № 41247 до концевой опоры на границе земельного участка Заявителя и установка ПКУ ТП 522-ФЗ 0,38 кВ</t>
  </si>
  <si>
    <t>Строительство ВЛ-0,4 кВ (совместный подвес по опорам ВЛ-0,4 кВ № 4  от  ТП № 15019)  от опоры № 45  ВЛ-0,4 кВ № 4 от ТП № 15019   до опоры № 47  ВЛ-0,4 кВ № 4 от ТП № 15019  установленной на границе земельного участка Заявителя и установка ПКУ ТП 522-ФЗ 0,4 кВ</t>
  </si>
  <si>
    <t>Строительство ВЛ-0,4 кВ от гр. № 2 на 1с.ш. РУ-0,4 кВ  ТП № 34143 до концевой опоры на границе земельного участка Заявителя и установка ПКУ ТП 522-ФЗ 0,38 кВ и реконструкция «КТП 10/04 кВ № 143 п.Никольский» (инв. № 605360) (по диспетчерским наименованиям «Реконструкция  ТП № 34143»).</t>
  </si>
  <si>
    <t>Строительство ВЛ-0,4 кВ, ответвления от опоры ВЛ-0,4 кВ, прибора учета, Челябинская обл, г. Кыштым, п. Увильды, ул. Комарова</t>
  </si>
  <si>
    <t>Установка прибора коммерческого учета электрической энергии (мощности) трехфазного прямого включения 0,4 кВ на опоре № 23/7 ВЛ 0,4 кВ № 1 от ТП-61382 и монтаж контура повторного заземления нулевого провода ВЛ 0,4 кВ № 1 от ТП-61382 на опоре № 23/7: Чебаркульский р-н</t>
  </si>
  <si>
    <t>Установка прибора коммерческого учета электрической энергии (мощности) однофазного прямого включения 0,22 кВ на опоре № 27/7 ВЛ 0,4 кВ № 4 от ТП-61174 и монтаж контура повторного заземления нулевого провода ВЛ 0,4 кВ № 4 от ТП-61174 на опоре № 27/7: Чебаркульский район, п. Тимирязевский</t>
  </si>
  <si>
    <t>Строительство ответвления от опоры ВЛ- 0,4 кВ, прибора учета, Челябинская обл., Аргаяшский р-н, п. Комсомольский, ул. Степная</t>
  </si>
  <si>
    <t>Строительство ответвления от опоры ВЛ- 0,4 кВ, прибора учета, Челябинская обл., Сосновский р-н, д. Казанцево, ул. Школьная</t>
  </si>
  <si>
    <t>Строительство ответвления от опоры ВЛ- 0,4 кВ, прибора учета, Челябинская обл., Сосновский р-н, п. Томинский, ул. Черемушки</t>
  </si>
  <si>
    <t>Строительство ВЛ-0,4кВ от ВЛ-0,4кВ Ферма от ТП-6170 и установка прибора учета в с.Чукса (ВЛ-0,23км; ПКУ-1т.у.)</t>
  </si>
  <si>
    <t>Строительство ВЛ-0,4 кВ от опоры № 12  ВЛ-0,4 кВ № 3 от ТП № 61442 до  опоры № 16 ВЛ-0,4 кВ № 3 от ТП № 61442 установленной на границе земельного участка Заявителя и установка ПКУ ТП 522-ФЗ 0,38 кВ</t>
  </si>
  <si>
    <t>Строительство ВЛ-0,4 кВ от опоры № 46  ВЛ-0,4 кВ № 1 от ТП № 17171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</si>
  <si>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Нязепетровский р-н, г. Нязепетровск, ул. Свердлова</t>
  </si>
  <si>
    <t>Установка прибора коммерческого учета электрической энергии (мощности) трехфазного прямого включения 0,4 кВ на опоре № 4 ВЛ 0,4 кВ № 1 от ТП-61084 и монтаж контура повторного заземления нулевого провода ВЛ 0,4 кВ № 1 от ТП-61084 на опоре № 4: Чебаркульский район, д. Коротаново</t>
  </si>
  <si>
    <t>Строительство ответвления от опоры ВЛ- 0,4 кВ, прибора учета, Челябинская обл., Красноармейский р-н, д. Шибаново, ул. Центральная</t>
  </si>
  <si>
    <t>Установка прибора коммерческого учета электрической энергии (мощности) однофазного прямого включения 0,22 кВ на опоре № 17 ВЛ 0,4 кВ ул.Угольная от ТП-21227 и монтаж контура повторного заземления нулевого провода ВЛ 0,4 кВ ул.Угольная от ТП-21227 на опоре № 17: г. Сатка</t>
  </si>
  <si>
    <t>Строительство ВЛ-0,4кВ от ВЛ-0,4кВ Фидер-2 от ТП-45103 и установка прибора учета в с.Боровое (ВЛ-0,02км; ПКУ-1т.у.)</t>
  </si>
  <si>
    <t>Строительство ВЛ 0,4 кВ ТП 7089 2С гр.14, ПКУ ТП 522-ФЗ 0,4 кВ ВЛ 0,4 кВ ТП 7089 2С гр.14 для объекта, расположенного по адресу: г. Челябинск, ул. Кавказская, дом № 10, кадастровый номер участка: 74:36:0112033:491</t>
  </si>
  <si>
    <t>Установка прибора коммерческого учета электрической энергии (мощности) трехфазного прямого включения 0,4 кВ на опоре № 49 ВЛ 0,4 кВ № 2 от ТП-61022 и монтаж контура повторного заземления нулевого провода ВЛ 0,4 кВ № 2 от ТП-61022 на опоре № 49: Чебаркульский р-н, с. Непряхино</t>
  </si>
  <si>
    <t>Строительство ВЛ-0,4 кВ (совместный подвес по опорам ВЛ-0,4 кВ № 1 от ТП № 51302) от гр. № 1 РУ-0,4 кВ ТП № 51302 до опоры № 4 ВЛ-0,4 кВ № 1 от ТП № 51302 и установка ПКУ ТП 522-ФЗ 0,4 кВ.</t>
  </si>
  <si>
    <t>Строительство ВЛ 0,4 кВ ТП 4171 2С гр.7, ПКУ ТП 522-ФЗ 0,4 кВ ВЛ 0,4 кВ ТП 4171 2С гр.7 для объекта, расположенного по адресу: Челябинская область, г. Челябинск, Курчатовский р-н, ул. Неглинная, кадастровый номер участка: 74:36:0709017:572</t>
  </si>
  <si>
    <t>Строительство ВЛ-0,4 кВ, ответвления от опоры ВЛ-0,4 кВ, прибора учета, Челябинская обл, Аргаяшский р-н, д. Айбатова ул. 8 Марта</t>
  </si>
  <si>
    <t>Строительство ВЛ-0,4кВ от ВЛ-0,4кВ Котельная от ТП-21109 и установка прибора учета в п.Сливной (ВЛ-0,43км; ПКУ-1т.у.)</t>
  </si>
  <si>
    <t>Строительство ВЛ-0,4кВ от ВЛ-0,4кВ Поселок 2 от КТП-24118 и установка прибора учета в п. Каменная Речка (ВЛ-0,025км; ПКУ-1т.у.)</t>
  </si>
  <si>
    <t>Строительство ВЛ-0,4 кВ, ответвления от опоры ВЛ-0,4 кВ, прибора учета, Челябинская обл, Аргаяшский р-н, д. Большая Яумбаева ул. Новая</t>
  </si>
  <si>
    <t>Строительство ВЛ-0,4 кВ, ответвления от опоры ВЛ-0,4 кВ, прибора учета, Челябинская обл, Сосновский р-н, с. Долгодеревенское, ул. Свердловская</t>
  </si>
  <si>
    <t>Строительство ответвления от опоры ВЛ- 0,4 кВ, прибора учета, Челябинская обл., Аргаяшский р-н, д. Биккулова ул. Новая</t>
  </si>
  <si>
    <t>Строительство ответвления от опоры ВЛ- 0,4 кВ, прибора учета. Челябинская обл., Сосновский р-н, д. Моховички</t>
  </si>
  <si>
    <t>Строительство ответвления от опоры ВЛ- 0,4 кВ, прибора учета, Челябинская обл., Аргаяшский р-н, д. Ялтырова ул. Береговая</t>
  </si>
  <si>
    <t>Строительство ВЛ-0,4 кВ, ответвления от опоры ВЛ-0,4 кВ, прибора учета, Челябинская обл, Красноармейский р-н, с. Миасское, ул. Торговая</t>
  </si>
  <si>
    <t>Установка прибора коммерческого учета электрической энергии (мощности) трехфазного прямого включения 0,4 кВ на опоре № 37 ВЛ 0,4 кВ № 4 от ТП-61324 и монтаж контура повторного заземления нулевого провода ВЛ 0,4 кВ № 4 от ТП-61324 на опоре № 37: Чебаркульский р-н, д. Верхние Караси</t>
  </si>
  <si>
    <t>Строительство ответвления от опоры ВЛ- 0,4 кВ, прибора учета, Челябинская обл., Сосновский р-н, д. Малиновка, ул. Берёзовая</t>
  </si>
  <si>
    <t>Строительство ВЛ-0,4 кВ от опоры № 7  ВЛ-0,4 кВ № 3 от ТП № 21040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</si>
  <si>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Сосновский р-н, с. Кайгородово, ул. Луговая</t>
  </si>
  <si>
    <t>Строительство ВЛ 0,4 кВ от ВЛ 0,4 кВ ТП 5786 1С гр.1, ПКУ ТП 522-ФЗ 0,4 кВ ВЛ 0,4 кВ ТП 5786 1С гр.1 для объекта, расположенного по адресу: г. Челябинск, р-н Ленинский, СНТ "Металлист-1" уч. 63, кадастровый номер участка: 74:36:0322012:264</t>
  </si>
  <si>
    <t>Установка прибора коммерческого учета электрической энергии (мощности) трехфазного прямого включения 0,4 кВ на опоре № 18 ВЛ 0,4 кВ № 3 от ТП-11022 и монтаж контура повторного заземления нулевого провода ВЛ 0,4 кВ № 3 от ТП-11022 на опоре № 18: г. Юрюзань</t>
  </si>
  <si>
    <t>Строительство ВЛ-0,4 кВ от опоры № 27  ВЛ-0,4 кВ № 2 Сергея Маринина от ТП № 21214 до концевой опоры на границе земельного участка Заявителя и установка ПКУ ТП 522-ФЗ 0,22 кВ.</t>
  </si>
  <si>
    <t>Строительство ВЛ-0,4 кВ, ответвления от опоры ВЛ-0,4 кВ, прибора учета, Челябинская обл, Красноармейский р-н, д. Круглое, ул. 1-я Полевая</t>
  </si>
  <si>
    <t>Строительство ПКУ ТП 522-ФЗ 0,4 кВ ВЛ 0,4 кВ ТП 5161 СНТ Птицевод-1 для объекта, расположенного по адресу г. Копейск, тер-я СНТ "Птицевод-1", ул. 0, уч. №1092, кадастровый номер участка: 74:30:0000000:179</t>
  </si>
  <si>
    <t>Установка прибора коммерческого учета электрической энергии (мощности) трехфазного прямого включения 0,4 кВ на опоре № 6 ВЛ 0,4 кВ № 5 от ТП-51061 и монтаж контура повторного заземления нулевого провода ВЛ 0,4 кВ № 5 от ТП-51061 на опоре № 6: г. Миасс</t>
  </si>
  <si>
    <t>Установка прибора коммерческого учета электрической энергии (мощности) трехфазного прямого включения 0,4 кВ на опоре № 18 ВЛ 0,4 кВ ул.Железнодорожная от ТП-31117: г. Куса</t>
  </si>
  <si>
    <t>Строительство ВЛ-0,4 кВ, ответвления от опоры ВЛ-0,4 кВ, прибора учета, Челябинская обл, г. Кыштым, ул. Ленина</t>
  </si>
  <si>
    <t>Установка прибора учета на опоре №9 ВЛ-0,4кВ Фидер-1 от ТП-41118 в с.Октябрьское (ПКУ-1т.у.)</t>
  </si>
  <si>
    <t>Строительство ответвления от опоры ВЛ- 0,4 кВ, прибора учета, Челябинская обл., г. Карабаш, п. Сактаево</t>
  </si>
  <si>
    <t>Строительство ВЛ-0,4 кВ от опоры № 7 отп.-3  ВЛ-0,4 кВ № 4 от ТП № 51253 до концевой опоры на границе земельного участка Заявителя и установка ПКУ ТП 522-ФЗ 0,38 кВ.</t>
  </si>
  <si>
    <t>Установка прибора учета, Челябинская обл, Кизильский р-н, п. Александровский, ул. Центральная, дом № 20, кадастровый номер участка: 74:11:1104001:196.</t>
  </si>
  <si>
    <t>Строительство ПКУ ТП 522-ФЗ 0,4 кВ ВЛ 0,4 кВ ТП 6505 1С гр. 2 для объекта, расположенного по адресу г. Копейск, с. Синеглазово, ул. Кольцовая, 15, кадастровый номер участка: 74:30:0902007:186</t>
  </si>
  <si>
    <t>Строительство ответвления от опоры ВЛ- 0,4 кВ, прибора учета, Челябинская обл. Сосновский р-н, Моховички</t>
  </si>
  <si>
    <t>Установка прибора учета на опоре №12 ВЛ-0,4 кВ ул. Чайковского нечетная от ТП-35 в г.Пласт (ПКУ-1т.у.)</t>
  </si>
  <si>
    <t>Строительство ВЛ-0,4 кВ, прибора учета, автоматического выключателя, Челябинская обл., г. Верхний Уфалей, проезд Промышленный</t>
  </si>
  <si>
    <t>Установка прибора коммерческого учета электрической энергии (мощности) трехфазного прямого включения 0,4 кВ на опоре № 15 ВЛ 0,4 кВ № 2 от ТП-51207 и монтаж контура повторного заземления нулевого провода ВЛ 0,4 кВ № 2 от ТП-51207 на опоре № 15: г. Миасс</t>
  </si>
  <si>
    <t>Установка прибора коммерческого учета электрической энергии (мощности) однофазного прямого включения 0,22 кВ на опоре № 46 ВЛ 0,4 кВ № 1 от ТП-61217 и монтаж контура повторного заземления нулевого провода ВЛ 0,4 кВ № 1 от ТП-61217 на опоре № 46: Чебаркульский р-н, д. Зауралово</t>
  </si>
  <si>
    <t>Строительств ВЛ-0,4 кВ, ответвления от опоры ВЛ-0,4 кВ, прибора учета, Челябинская обл, Каслинский р-н, г.Касли, ул.Остров Береговая</t>
  </si>
  <si>
    <t>Строительство ответвления от опоры ВЛ- 0,4 кВ, прибора учета, Челябинская обл., Аргаяшский р-н, СНТ «Луч»</t>
  </si>
  <si>
    <t>Строительство ответвления от опоры ВЛ- 0,4 кВ, прибора учета, Челябинская обл., Сосновский р-н, д. Малиновка, ул. Советская</t>
  </si>
  <si>
    <t>Строительство ВЛ-0,4 кВ от опоры № 15  ВЛ-0,4 кВ № 3 от ТП № 13225 до концевой опоры на границе земельного участка Заявителя и установка ПКУ ТП 522-ФЗ 0,38 кВ.</t>
  </si>
  <si>
    <t>Строительство отпайки ВЛ-0,4 кВ по фасаду гаражей ПК "Автолюбитель-7" от гаража № 1 до гаража № 13 от ближайшей опоры ВЛ-0,4 кВ № 1 от ТП № 14009  и установка ПКУ ТП 522-ФЗ 0,22 кВ.</t>
  </si>
  <si>
    <t>Строительство ВЛ-0,4 кВ, ответвления от опоры ВЛ-0,4 кВ, прибора учета, Челябинская обл, Красноармейский р-н, с. Канашево, ул. Колхозная</t>
  </si>
  <si>
    <t>Строительство ВЛ-0,4кВ от ВЛ-0,4кВ Поселок 1 от КТП-31112 и установка прибора учета в п.Увельский (ВЛ-0,017км; ПКУ-1т.у.)</t>
  </si>
  <si>
    <t>Установка прибора коммерческого учета электрической энергии (мощности) трехфазного прямого включения 0,4 кВ на опоре № 9 ВЛ 0,4 кВ № 3 от ТП-12051 и монтаж контура повторного заземления нулевого провода ВЛ 0,4 кВ № 3 от ТП-12051 на опоре № 9: г. Катав-Ивановск</t>
  </si>
  <si>
    <t>Строительство ответвления от опоры ВЛ-0,4 кВ, прибора учета, Челябинская обл., Красноармейский р-н, с. Миасское, ул. Вострецова</t>
  </si>
  <si>
    <t>Строительство прибора учета электроэнергии, Челябинская обл, Коркинский р-н, г. Коркино, ул. Калинина</t>
  </si>
  <si>
    <t>Строительство ВЛ 0,4 кВ ТП 4047 1С гр.2, ПКУ ТП 522-ФЗ 0,4 кВ ВЛ 0,4 кВ ТП 4047 1С гр.2 для объекта, расположенного по адресу: Челябинская область, г. Челябинск, ул. Индивидуальная 2-я, дом № 80Г, кадастровый номер участка: 74:36:0702003:835</t>
  </si>
  <si>
    <t>Установка прибора коммерческого учета электрической энергии (мощности) трехфазного прямого включения 0,4 кВ на опоре № 6 ВЛ 0,4 кВ № 1 от ТП-51302 и монтаж контура повторного заземления нулевого провода ВЛ 0,4 кВ № 1 от ТП-51302 на опоре № 6: г. Миасс</t>
  </si>
  <si>
    <t>Строительство ответвления от опоры ВЛ- 0,4 кВ, прибора учета, Челябинская обл., Кунашакский р-н, с. Кунашак, ул. Кадыра Даяна</t>
  </si>
  <si>
    <t>Строительство ответвления от опоры ВЛ- 0,4 кВ, прибора учета, Челябинская обл., Сосновский р-н, вблизи п. Касарги</t>
  </si>
  <si>
    <t>Установка прибора учета на опоре №7 ВЛ-0,4 кВ Свердлова от ТП-20 в г.Пласт (ПКУ-1т.у.)</t>
  </si>
  <si>
    <t>Строительство ВЛ 0,4 кВ ТП 310 гр. 2 от ВЛ 0,4 кВ ТП 310 гр. 2, ПКУ ТП 522-ФЗ 0,4 кВ ВЛ 0,4 кВ ТП 310 гр. 2 для объекта, расположенного по адресу: , г.Копейск ул.Невского 49, кадастровый номер участка: 74:30:0104029:935</t>
  </si>
  <si>
    <t>Строительство ответвления от опоры ВЛ- 0,4 кВ, прибора учета, Челябинская обл., г. Кыштым, ул. Демина</t>
  </si>
  <si>
    <t>Установка прибора коммерческого учета электрической энергии (мощности) однофазного прямого включения 0,22 кВ на опоре № 8 ВЛ 0,4 кВ Гаражи от ТП-21226 и монтаж контура повторного заземления нулевого провода ВЛ 0,4 кВ Гаражи от ТП-21226 на опоре № 8: г. Сатка</t>
  </si>
  <si>
    <t>Установка прибора коммерческого учета электрической энергии (мощности) однофазного прямого включения 0,22 кВ на опоре № 28 ВЛ 0,4 кВ Гаражи от ТП-21026 и монтаж контура повторного заземления нулевого провода ВЛ 0,4 кВ Гаражи от ТП-21026 на опоре № 28: г. Сатка</t>
  </si>
  <si>
    <t>Строительство ответвления от опоры ВЛ- 0,4 кВ, прибора учета, Челябинская обл., Аргаяшский р-н, д. Акбашева, ул. Мира</t>
  </si>
  <si>
    <t>Строительство ВЛ-0,4 кВ, ответвления от опоры ВЛ-0,4 кВ, прибора учета, Челябинская обл, Каслинский р-н, с. Багаряк, ул. Зеленкина</t>
  </si>
  <si>
    <t>Строительство ВЛ-0,4 кВ (совместный подвес по опорам отп.-1 ВЛ-0,4 кВ № 1 от ТП № 51261) от опоры № 12 отп.-1 ВЛ-0,4 кВ № 1 от ТП № 51261 до опоры № 14 отп.-1 ВЛ-0,4 кВ № 1 от ТП № 51261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</si>
  <si>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с. Долгодеревенское, ул. 50 лет ВЛКСМ</t>
  </si>
  <si>
    <t>Установка прибора коммерческого учета электрической энергии (мощности) трехфазного прямого включения 0,4 кВ на опоре №12 ВЛ 0,4 кВ № 5 от ТП-41247 (1 этап) Строительство ВЛ-0,4 кВ от гр. № 5  РУ-0,4 кВ  ТП № 41247 до концевой опоры на границе земельного участка Заявителяи и реконструкция «Трансформатора силового 6 кВ 250 кВА ТМГ-250/6/0,4Т1 КТП №300 г.Златоуст» (инв. № 390442) (по диспетчерским наименованиям «Реконструкция  ТП № 41247») (2 этап)</t>
  </si>
  <si>
    <t>Строительство ответвления от опоры ВЛ- 0,4 кВ, прибора учета, Челябинская обл., Каслинский р-н, с. Щербаковка, ул. 8 Марта</t>
  </si>
  <si>
    <t>Установка прибора коммерческого учета электрической энергии (мощности) однофазного прямого включения 0,22 кВ на опоре № 2 ВЛ 0,4 кВ № 2 от ТП-41220: г. Златоуст</t>
  </si>
  <si>
    <t>Установка прибора коммерческого учета электрической энергии (мощности) трехфазного прямого включения 0,4 кВ на опоре № 4 ВЛ 0,4 кВ № 3 (собственник Колядко В.Ю.) от ТП-275П (собственник Колядко В.Ю.): г. Миасс</t>
  </si>
  <si>
    <t>Установка прибора коммерческого учета электрической энергии (мощности) трехфазного прямого включения 0,4 кВ на опоре № 38 ВЛ 0,4 кВ № 2 от ТП-61614 и монтаж контура повторного заземления нулевого провода ВЛ 0,4 кВ № 2 от ТП-61614 на опоре № 38: г. Чебаркуль</t>
  </si>
  <si>
    <t>Строительство ответвления от опоры ВЛ- 0,4 кВ, прибора учета, Челябинская обл., г. Кыштым, ул. Красноармейская</t>
  </si>
  <si>
    <t>Строительство ПКУ ТП 522-ФЗ 0,4 кВ ВЛ 0,4 кВ ТП 8 для объекта, расположенного по адресу г. Челябинск, территория вблизи жилого дома № 73 по ул. 2-я Эльтонская, кадастровый номер участка: 74:36:0209017:62</t>
  </si>
  <si>
    <t>Строительство ответвления от опоры ВЛ- 0,4 кВ, прибора учета, Челябинская обл., Красноармейский р-н, п. Слава, ул. Целинная</t>
  </si>
  <si>
    <t>Строительство ответвления от опоры ВЛ- 0,4 кВ, прибора учета, Челябинская обл., г. Кыштым, вблизи ул. Калинина</t>
  </si>
  <si>
    <t>Строительство ответвления от опоры ВЛ- 0,4 кВ, прибора учета, Челябинская обл., Сосновский р-н, п. Саргазы, ул. Солнечная</t>
  </si>
  <si>
    <t>Строительство ВЛ-0,4 кВ от опоры № 16  ВЛ-0,4 кВ № 6 от ТП № 22400 до концевой опоры на границе земельного участка Заявителя и установка ПКУ ТП 522-ФЗ 0,22 кВ</t>
  </si>
  <si>
    <t>Строительство ВЛ-6 кВ от опоры № 10 КВЛ-6 кВ ТП-308  до концевой отпаечной опоры проектируемой ВЛ-6 кВ на границе земельного участка Заявителя и установка ПКУ ТП 522-ФЗ 6 кВ</t>
  </si>
  <si>
    <t>Строительство ответвления от опоры ВЛ- 0,4 кВ, прибора учета, Челябинская обл., Еманжелинский р-н, г. Еманжелинск, Сад Колосок</t>
  </si>
  <si>
    <t>Строительство ответвления от опоры ВЛ- 0,4 кВ, прибора учета, Челябинская обл., Еткульский р-н, с. Еткуль, ул. Октябрьская</t>
  </si>
  <si>
    <t>Установка прибора коммерческого учета электрической энергии (мощности) однофазного прямого включения 0,22 кВ на опоре № 25 ВЛ 0,4 кВ № 3 от ТП-15085 и монтаж контура повторного заземления нулевого провода ВЛ 0,4 кВ № 3 от ТП-15085 на опоре № 25: г. Аша</t>
  </si>
  <si>
    <t>Строительство ответвления от опоры ВЛ- 0,4 кВ, прибора учета, Челябинская обл., Красноармейский р-н, п. Мирный, ул. Удачная</t>
  </si>
  <si>
    <t>Строительство ответвления от опоры ВЛ- 0,4 кВ, прибора учета, Челябинская обл., Коркинский р-н, г. Коркино, ул. Хлебозаводская</t>
  </si>
  <si>
    <t>Установка прибора коммерческого учета электрической энергии (мощности) однофазного прямого включения 0,22 кВ на опоре № 27 ВЛ 0,4 кВ № 7 от ТП-15086 и монтаж контура повторного заземления нулевого провода ВЛ 0,4 кВ № 7 от ТП-15086 на опоре № 27: г. Аша</t>
  </si>
  <si>
    <t>Установка прибора коммерческого учета электрической энергии (мощности) трехфазного прямого включения 0,4 кВ на опоре № 17 ВЛ 0,4 кВ № 5 от ТП-52229 и монтаж контура повторного заземления нулевого провода ВЛ 0,4 кВ № 5 от ТП-52229 на опоре № 17: г. Миасс, с. Смородинка</t>
  </si>
  <si>
    <t>Строительство ВЛ-0,4 кВ, ответвления от опоры ВЛ-0,4 кВ, прибора учета, Челябинская обл, Аргаяшский р-н, д. Илимбетова, ул. М.Усманова¶=</t>
  </si>
  <si>
    <t>Строительство ВЛ-0,4 кВ, ответвления от опоры ВЛ-0,4 кВ, прибора учета, Челябинская обл, Сосновский р-н, с. Архангельское, ул. Центральная</t>
  </si>
  <si>
    <t>Строительство ответвления от опоры ВЛ- 0,4 кВ, прибора учета, Челябинская обл., г. Верхний Уфалей, сад Ромашка</t>
  </si>
  <si>
    <t>Строительство ВЛ-0,4 кВ от опоры № 8/9  ВЛ-0,4 кВ № 1 от ТП № 61653 до концевой опоры на границе земельного участка Заявителя и установка ПКУ ТП 522-ФЗ 0,38 кВ</t>
  </si>
  <si>
    <t>Строительство ВЛ-10 кВ от ВЛ-10 кВ №7, ТП-10/0,4 кВ, двух ВЛ-0,4кВ, трех приборов учета, Челябинская обл, Сосновский р-н, д. Полетаево-2</t>
  </si>
  <si>
    <t>Строительство ПКУ ТП 522-ФЗ 0,4 кВ ВЛ 0,4 кВ ТП 6312 1С гр. 1 для объекта, расположенного по адресу: г. Копейск, дом № уч. 218 А, снт Шахта Центральная, кадастровый номер участка: 74:12:1408006:2694</t>
  </si>
  <si>
    <t>Строительство ВЛ 0,4 кВ ТП 290 гр. 3 от ВЛ 0,4 кВ ТП 290 гр. 3, ПКУ ТП 522-ФЗ 0,4 кВ ВЛ 0,4 кВ ТП 290 гр. 3 для объекта, расположенного по адресу: г. Копейск, пер. Бубнова 3-й, дом № 10, кадастровый номер участка: 74:30:0701023:41Строительство ВЛ 0,4 кВ ТП 290 гр. 3 от ВЛ 0,4 кВ ТП 290 гр. 3, ПКУ ТП 522-ФЗ 0,4 кВ ВЛ 0,4 кВ ТП 290 гр. 3 для объекта, расположенного по адресу: г. Копейск, пер. Бубнова 3-й, дом № 10, кадастровый номер участка: 74:30:0701023:41</t>
  </si>
  <si>
    <t>Строительство ВЛ-0,4 кВ, ответвления от опоры ВЛ-0,4 кВ, прибора учета, Челябинская обл, Корскинский р-н, р.п. Первомайский, ул. Магнитогорская</t>
  </si>
  <si>
    <t>Строительство ответвления от опоры ВЛ- 0,4 кВ, прибора учета, Челябинская обл., Сосновский р-н, п. Красное Поле, ул. Логовая</t>
  </si>
  <si>
    <t>Строительство ВЛ-0,4 кВ от опоры №3/4 ф.Братьев Кашириных ТП-59Р, установка прибора учета, Челябинская обл, Карталинский р-н, г. Карталы, ул. Братьев Кашириных, дом № 12г, помещение 25, кадастровый номер участка: 74:08:4701010:1489.</t>
  </si>
  <si>
    <t>Строительство ПКУ ТП 522-ФЗ 0,4 кВ ВЛ 0,4 кВ ТП 6507 1С гр.5 для объекта, расположенного по адресу: г. Копейск, кадастровый номер участка: 74:30:0805001:370</t>
  </si>
  <si>
    <t>Строительство ответвления от опоры ВЛ- 0,4 кВ, прибора учета, Челябинская обл., Кунашакский р-н, с. Усть-Багаряк, ул. Восточная</t>
  </si>
  <si>
    <t>Строительство ВЛ-0,4 кВ от опоры №9/8 ТП-98, установка прибора учета, Челябинская обл, Орджоникидзевский район ул. Любимая,, кадастровый номер участка: 74:33:0316003:100.</t>
  </si>
  <si>
    <t>Строительство ВЛ-0,4 кВ, ответвления от опоры ВЛ-0,4 кВ, прибора учета, Челябинская обл, Сосновский р-н, п. Биргильда, ул. Зеленая</t>
  </si>
  <si>
    <t>Строительство ВЛ - 6 кВ от опоры № 10  КВЛ-6 кВ Плотинка  до РУ-6 кВ проектируемой МТП - 6/0,4 кВ,  строительство МТП - 6/0,4 кВ,  строительство ВЛИ-0,4 кВ до границ земельного участка  потребителя и установка ПКУ ТП 522-ФЗ  0,4 кВ.</t>
  </si>
  <si>
    <t>Строительство ответвления от опоры ВЛ- 0,4 кВ, прибора учета, Челябинская обл., Каслинский р-н, п. Пригородный, ул. Мира</t>
  </si>
  <si>
    <t>Строительство ответвления от опоры ВЛ- 0,4 кВ, прибора учета, Челябинская обл., Нязепетровский р-н, д. Нестерово, ул. Советская</t>
  </si>
  <si>
    <t>Строительство ВЛ-0,4 кВ, ответвления от опоры ВЛ-0,4 кВ, прибора учета, Челябинская обл, Сосновский р-н, п. Петровский, ул. Лесная</t>
  </si>
  <si>
    <t>Установка прибора коммерческого учета электрической энергии (мощности) однофазного прямого включения 0,22 кВ на опоре № 51 ВЛ 0,4 кВ № 4 от ТП-15035 и монтаж контура повторного заземления нулевого провода ВЛ 0,4 кВ № 4 от ТП-15035 на опоре № 51: г. Аша</t>
  </si>
  <si>
    <t>Строительство ПКУ ТП 522-ФЗ 0,4 кВ ВЛ 0,4 кВ ТП 5195 1С гр.3 для объекта, расположенного по адресу: г. Челябинск, ул. Сухомесовская, дом № 11, кадастровый номер участка: 74:36:0312009:56</t>
  </si>
  <si>
    <t>Строительство ВЛ-0,4 кВ от опоры № 20  ВЛ-0,4 кВ № 1 от ТП № 15007 до концевой опоры на границе земельного участка Заявителя и установка ПКУ ТП 522-ФЗ 0,22 кВ.</t>
  </si>
  <si>
    <t>Строительство ВЛ-0,4 кВ (по  существующим опорам ВЛ-0,4 кВ № 6 от ТП 41116) от гр. № 1  РУ-0,4 кВ  ТП № 41116 до опоры № 2 ВЛ-0,4 кВ № 6 от ТП № 41116, установка ПКУ ТП 522-ФЗ 0,38 кВ и реконструкция «Оборудования ТП №116, ул.Б.Ручьева, 7» (инв. № 79063)(по диспетчерским наименованиям «Реконструкция  ТП № 41116»).</t>
  </si>
  <si>
    <t>Строительство ответвления от опоры ВЛ- 0,4 кВ, прибора учета, Челябинская обл., Каслинский р-н, с. Воскресенское, ул. Уральская</t>
  </si>
  <si>
    <t>Строительство ответвления от опоры ВЛ- 0,4 кВ, прибора учета, Челябинская обл., Красноармейский р-н, вблизи п. Лазурный - п. Слава, ул. Жемчужная</t>
  </si>
  <si>
    <t>Строительство ВЛ-0,4 кВ от опоры № 5  ВЛ-0,4 кВ № 4  от ТП № 21117 до концевой опоры на границе земельного участка Заявителя и установка ПКУ ТП 522-ФЗ 0,38 кВ.</t>
  </si>
  <si>
    <t>Установка прибора коммерческого учета электрической энергии (мощности) трехфазного прямого включения 0,4 кВ на опоре № 10 ВЛ 0,4 кВ № 2 от ТП-41114: г. Златоуст</t>
  </si>
  <si>
    <t>Строительство ШР 2/4170, ПКУ ТП 522-ФЗ 0,4 кВ ШР 2/4170 для объекта, расположенного по адресу: г. Челябинск, р-н Курчатовский, ул. Островского, гараж 14, на территории "Городской клинической больницы № 4" по ул. Островского, д. 81, кадастровый номер участка: 74:36:0709015:171</t>
  </si>
  <si>
    <t>Строительство ответвления от опоры ВЛ- 0,4 кВ, прибора учета, Челябинская обл., Сосновский р-н, д. Костыли, ул. 8 Марта</t>
  </si>
  <si>
    <t>Строительство ответвления от опоры ВЛ- 0,4 кВ, прибора учета, Челябинская обл., Кунашакский р-н, с. Кунашак, ул. Родниковая</t>
  </si>
  <si>
    <t>Установка прибора коммерческого учета электрической энергии (мощности) трехфазного прямого включения 0,4 кВ на опоре № 18 ВЛ 0,4 кВ № 1 от ТП-13051 и монтаж контура повторного заземления нулевого провода ВЛ 0,4 кВ № 1 от ТП-13051 на опоре № 18: Ашинский р-н, п. Ук</t>
  </si>
  <si>
    <t>Строительство ТП-10/0,4 кВ, ответвления от опоры ВЛ-0,4 кВ, прибор учета, Челябинская обл, Аргаяшский р-н, д. Чишма, ул. Приозерная</t>
  </si>
  <si>
    <t>Установка прибора учета, реконструкция ВЛ-0,4 кВ, Челябинская обл, Нагайбакский р-н, д. Ягодная, ул. Дачная, дом № 10, кадастровый номер участка: 74:15:0401005:16.</t>
  </si>
  <si>
    <t>Установка прибора коммерческого учета электрической энергии (мощности) трехфазного прямого включения 0,4 кВ на опоре № 9 ВЛ 0,4 кВ № 6 от ТП-51316 и монтаж контура повторного заземления нулевого провода ВЛ 0,4 кВ № 6 от ТП-51316 на опоре № 9: с. Сыростан</t>
  </si>
  <si>
    <t>Строительство ВЛ-0,4 кВ от опоры №10 ТП-524,установка прибора учета, Челябинская обл, Агаповский район, п. Желтинский, ул. Набережная, д. 41, кадастровый номер участка: 74:01:0202001:172.</t>
  </si>
  <si>
    <t>Установка прибора коммерческого учета электрической энергии (мощности) однофазного прямого включения 0,22 кВ на опоре № 16 ВЛ 0,4 кВ № 3 от ТП-15075 и монтаж контура повторного заземления нулевого провода ВЛ 0,4 кВ № 3 от ТП-15075 на опоре № 16: г. Аша</t>
  </si>
  <si>
    <t>Установка прибора коммерческого учета электрической энергии (мощности) однофазного прямого включения 0,22 кВ на опоре № 14 ВЛ 0,4 кВ № 2 от ТП-17102 и монтаж контура повторного заземления нулевого провода ВЛ 0,4 кВ № 2 от ТП-17102 на опоре № 14: Ашинский р-н, г. Миньяр</t>
  </si>
  <si>
    <t>Строительство ответвления от опоры ВЛ- 0,4 кВ, прибора учета, Челябинская обл., Аргаяшский р-н, д. Аракаева, ул. Березовая</t>
  </si>
  <si>
    <t>Установка прибора коммерческого учета электрической энергии (мощности) однофазного прямого включения 0,22 кВ на опоре № 44 ВЛ 0,4 кВ № 7 от ТП-41202: г. Златоуст</t>
  </si>
  <si>
    <t>Строительство ВЛ-0,4 кВ, ответвления от опоры ВЛ-0,4 кВ, прибора учета, Челябинская обл, Аргаяшский р-н, д. Малая Ультракова</t>
  </si>
  <si>
    <t>Строительство ответвления от опоры ВЛ- 0,4 кВ, прибора учета, Челябинская обл., Каслинский р-н, д. Григорьевка, ул. Советская</t>
  </si>
  <si>
    <t>Строительство ответвления от опоры ВЛ- 0,4 кВ, прибора учета, Челябинская обл., Сосновский р-н, п. Саргазы, ул. Туманная</t>
  </si>
  <si>
    <t>Установка прибора коммерческого учета электрической энергии (мощности) однофазного прямого включения 0,22 кВ на опоре № 22 ВЛ 0,4 кВ № 1 от ТП-15007 и монтаж контура повторного заземления нулевого провода ВЛ 0,4 кВ № 1 от ТП-15007 на опоре № 22: г. Аша</t>
  </si>
  <si>
    <t>Установка прибора коммерческого учета электрической энергии (мощности) трехфазного прямого включения 0,4 кВ на опоре № 19 ВЛ 0,4 кВ № 4 от ТП-51151 и монтаж контура повторного заземления нулевого провода ВЛ 0,4 кВ № 4 от ТП-51151 на опоре № 19: г. Миасс</t>
  </si>
  <si>
    <t>Строительство ПКУ ТП 522-ФЗ 0,4 кВ ТП 4117 1С гр.5, реконструкция оборудования ТП2117 (инв. № 56449) для объекта, расположенного по адресу: г. Челябинск, ул. Шершневская, дом № 2Д, кадастровый номер участка: 74:36:0713002:1642</t>
  </si>
  <si>
    <t>Строительство ПКУ ТП 522-ФЗ 0,4 кВ ВЛ 0,4 кВ ТП 118 гр.4 для объекта, расположенного по адресу: г. Копейск, пер. Клубный 2-й, дом № 5, кадастровый номер участка: 74:30:0104004:94</t>
  </si>
  <si>
    <t>Строительство ответвления от опоры ВЛ- 0,4 кВ, прибора учета, Челябинская обл., Верхний Уфалей, ул. Крылова</t>
  </si>
  <si>
    <t>Строительство ВЛ-0,4 кВ от опоры № 6  ВЛ-0,4 кВ ул.Малышева верх  от ТП № 31011  до концевой опоры на границе земельного участка Заявителя и установка ПКУ ТП 522-ФЗ 0,38 кВ.</t>
  </si>
  <si>
    <t>Строительство ВЛ 0,4 кВ от ТП 6355 гр. 1, ПКУ ТП 522-ФЗ 0,4 кВ ВЛ 0,4 кВ ТП 6355 гр. 1, реконструкция СТП 6355 (замена силового трансформатора, замена коммутационного аппарата) (инв. №486186) для объекта, расположенного по адресу: г. Копейск, ул. Лихачева, дом № 26, кадастровый номер участка: 74:30:0102032:570</t>
  </si>
  <si>
    <t>Установка прибора коммерческого учета электрической энергии (мощности) трехфазного прямого включения 0,4 кВ на опоре № 5 ВЛ 0,4 кВ № 2 от ТП-61308 и монтаж контура повторного заземления нулевого провода ВЛ 0,4 кВ № 2 от ТП-61308 на опоре № 5: Чебаркульский р-н, п. Кумысный</t>
  </si>
  <si>
    <t>Строительство ПКУ ТП 522-ФЗ 0,4 кВ ВЛ 0,4 кВ ТП 299 1С гр. 1 для объекта, расположенного по адресу: г. Копейск, пер. Черепановых, дом № 2, кадастровый номер участка: 74:30:0000000:11430</t>
  </si>
  <si>
    <t>Установка прибора коммерческого учета электрической энергии (мощности) трехфазного прямого включения 0,4 кВ на опоре № 2 ВЛ 0,4 кВ № 2 от ТП-41241: г. Златоуст</t>
  </si>
  <si>
    <t>Демонтаж существующего прибора учета и установка нового прибора коммерческого учета электрической энергии (мощности) трехфазного полукосвенного включения 0,4 кВ на опоре № 10 ВЛ 0,4 кВ № 3 от ТП-41010: г. Златоуст</t>
  </si>
  <si>
    <t>Строительство ответвления от опоры ВЛ- 0,4 кВ, прибора учета. Челябинская обл., г. Карабаш, ул. Ватутина</t>
  </si>
  <si>
    <t>Строительство ВЛ-0,4 кВ от РУ-0,4кВ ТП №139, установка прибора учета, Челябинская обл, Агаповский р-н, 110 м на восток от д.№2 по ул.Центральная, п.Новоянгелька, кадастровый номер участка: 74:01:1102003:433.</t>
  </si>
  <si>
    <t>Строительство ПКУ ТП 522-ФЗ 0,4 кВ ВЛ 0,4 кВ ТП 6216 1С гр. 2 для объекта, расположенного по адресу: г. Копейск, ул. Васнецова, земельный участок 49, кадастровый номер участка: 74:30:0401018:947</t>
  </si>
  <si>
    <t>Установка прибора коммерческого учета электрической энергии (мощности) трехфазного прямого включения 0,4 кВ на опоре № 7 ВЛ 0,4 кВ № 1 ул Железнодорожная от ТП-21111 и монтаж контура повторного заземления нулевого провода ВЛ 0,4 кВ № 1 ул Железнодорожная от ТП-21111 на опоре № 7: г. Сатка</t>
  </si>
  <si>
    <t>Установка прибора коммерческого учета электрической энергии (мощности) трехфазного прямого включения 0,4 кВ на опоре № 18 ВЛ 0,4 кВ № 2 от ТП-61324 и монтаж контура повторного заземления нулевого провода ВЛ 0,4 кВ № 2 от ТП-61324 на опоре № 18: Чебаркульский район, дачный поселок Теренкуль</t>
  </si>
  <si>
    <t>Строительство ответвления от опоры ВЛ- 0,4 кВ, прибора учета, Челябинская обл., Кунашакский р-н, с. Кунашак, ул. Восточная</t>
  </si>
  <si>
    <t>Строительство ВЛ 0,4 кВ ТП 6216 1С гр. 2, ПКУ ТП 522-ФЗ 0,4 кВ ВЛ 0,4 кВ ТП 6216 1С гр. 2 для объекта, расположенного по адресу: г.Копейск, ул. Ландышевая, земельный участок 2, кадастровый номер участка: 74:30:0407002:551</t>
  </si>
  <si>
    <t>Установка прибора коммерческого учета электрической энергии (мощности) трехфазного прямого включения 0,4 кВ на опоре № 15 ВЛ 0,4 кВ № 2 от ТП-16056 и монтаж контура повторного заземления нулевого провода ВЛ 0,4 кВ № 2 от ТП-16056 на опоре № 15: Ашинский р-н, г. Сим</t>
  </si>
  <si>
    <t>Строительство ответвления от опоры ВЛ- 0,4 кВ, прибора учета, Челябинская обл., Аргаяшский р-н, д. Ишалино</t>
  </si>
  <si>
    <t>Строительство ВЛ-0,4 кВ, ответвления от опоры ВЛ-0,4 кВ, прибора учета, Челябинская обл, г. Озерск, д. Новая Теча, ул. Рябиновая</t>
  </si>
  <si>
    <t>Установка прибора коммерческого учета электрической энергии (мощности) однофазного прямого включения 0,22 кВ на опоре № 20-9 ВЛ 0,4 кВ Станционный посёлок от ТП-31055: г. Куса</t>
  </si>
  <si>
    <t>Строительство ВЛ-0,4 кВ, ответвления от опоры ВЛ-0,4 кВ, прибора учета, Челябинская обл, Аргаяшский р-н, д. Дербишева</t>
  </si>
  <si>
    <t>Установка прибора коммерческого учета электрической энергии (мощности) однофазного прямого включения 0,22 кВ на опоре № 19 ВЛ 0,4 кВ № 2 от ТП-16056 и монтаж контура повторного заземления нулевого провода ВЛ 0,4 кВ № 2 от ТП-16056 на опоре № 19: Ашинский р-н, г. Сим</t>
  </si>
  <si>
    <t>Строительство ВЛ-0,4 кВ, ответвления от опоры ВЛ-0,4 кВ, прибора учета, Челябинская обл, Аргаяшский р-н, вблизи с. Губернское</t>
  </si>
  <si>
    <t>Строительство ответвления от опоры ВЛ- 0,4 кВ, прибора учета, Челябинская обл., Сосновский р-н, вблизи д. Харлуши</t>
  </si>
  <si>
    <t>Установка прибора учета на опоре №2 ВЛ-0,4кВ Быт 2 от СТП-3430 в г.Южноуральск (ПКУ-1т.у.)</t>
  </si>
  <si>
    <t>Строительство ВЛ-0,4 кВ от опоры №7 ТП-128, установка прибора учета, Челябинская обл, Брединский мр, сп Андреевское, п. Андреевский.</t>
  </si>
  <si>
    <t>Строительство ответвления от опоры ВЛ- 0,4 кВ, прибора учета, Челябинская обл., Сосновский р-н, п. Теченский, ул. Солнечная</t>
  </si>
  <si>
    <t>Строительство ПКУ ТП 522-ФЗ 0,4 кВ ВЛ 0,4 кВ РП 94 1С гр.5 для объекта, расположенного по адресу: г. Челябинск, пер. Гусеничный, дом № 12, кадастровый номер участка: 74:36:0203012:119</t>
  </si>
  <si>
    <t>Строительство ответвления от опоры ВЛ- 0,4 кВ, прибора учета, Челябинская обл., г. Коркино, ул. Полевая</t>
  </si>
  <si>
    <t>Строительство ответвления от опоры ВЛ- 0,4 кВ, прибора учета, Челябинская обл., Аргаяшский р-н, п. Увильды, СНТ "Здоровье"</t>
  </si>
  <si>
    <t>Установка прибора коммерческого учета электрической энергии (мощности) трехфазного прямого включения 0,4 кВ на опоре № 27 ВЛ 0,4 кВ № 1 от ТП-15080  и монтаж контура повторного заземления нулевого провода ВЛ 0,4 кВ № 1 от ТП-15080 на опоре № 27: г. Аша</t>
  </si>
  <si>
    <t>Установка прибора учета на опоре №5 ВЛ-0,4кВ №3 от ТП-6310 в с.Степное (ПКУ-1т.у.)</t>
  </si>
  <si>
    <t>Строительство ВЛ-0,4 кВ от опоры №11 ТП-315, установка прибора учета, Челябинская обл, Нагайбакский район, п. Арсинский, пер. Центральный, 13/1, кадастровый номер участка: 74:15:0306002:533.</t>
  </si>
  <si>
    <t>Установка прибора коммерческого учета электрической энергии (мощности) трехфазного прямого включения 0,4 кВ на опоре № 14 ВЛ 0,4 кВ № 302-1 от ТП-35302: Кусинский р-н, с. Медведевка</t>
  </si>
  <si>
    <t>Строительство ВЛ-0,4 кВ, ответвления от опоры ВЛ-0,4 кВ, прибора учета, Челябинская обл, г. Коркино, пер. Степана Разина</t>
  </si>
  <si>
    <t>Строительство  ВЛ-10 кВ от ВЛ-10кВ №2, ТП-10/0,4 кВ, ВЛ-0,4 кВ, ответвления от опоры ВЛ-0,4 кВ, приборов учета, Челябинская обл, Сосновский р-н, вблизи д. Ключи</t>
  </si>
  <si>
    <t>Установка прибора коммерческого учета электрической энергии (мощности) однофазного прямого включения 0,22 кВ на опоре № 16 ВЛ 0,4 кВ № 6 от ТП-15035 и монтаж контура повторного заземления нулевого провода ВЛ 0,4 кВ № 6 от ТП-15035 на опоре № 16: г. Аша</t>
  </si>
  <si>
    <t>Строительство ответвления от опоры ВЛ- 0,4 кВ, прибора учета, Челябинская обл., Красноармейский р-н, п. Песчаный, ул. Рябиновая</t>
  </si>
  <si>
    <t>Строительство ВЛ-0,4 кВ (совместный подвес по опорам ВЛ-0,4 кВ № 1  от  ТП № 41265)  от опоры № 9  ВЛ-0,4 кВ № 1 от ТП № 41265   до опоры № 37  ВЛ-0,4 кВ № 1 от ТП № 41265  установленной на границе земельного участка Заявителя и установка ПКУ ТП 522-ФЗ 0,4 кВ.</t>
  </si>
  <si>
    <t>Установка прибора учета на опоре №12 ВЛ-0,4кВ Фидер 1 от ТП-41130 в с.Октябрьское (ПКУ-1т.у.)</t>
  </si>
  <si>
    <t>Строительство ВЛ-0,4 кВ от опоры № 14 ВЛ-0,4 кВ № 3 от ТП № 51147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</si>
  <si>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Кунашакский р-н, с. Кунашак, ул. Тихая</t>
  </si>
  <si>
    <t>Строительство КВЛ 0,4 кВ ТП 4276 1С гр.2, ПКУ ТП 522-ФЗ 0,4 кВ ВЛ 0,4 кВ ТП 4276 1С гр.2, для объекта, расположенного по адресу: г. Челябинск, тракт. Свердловский, дом № 3Б, кадастровый номер участка: 74:36:0704002:61</t>
  </si>
  <si>
    <t>Строительство ПКУ ТП 522-ФЗ 0,4 кВ ВЛ 0,4 кВ ТП 3366 1С гр.10 для объекта, расположенного по адресу: Челябинская обл, Местоположение установлено относительно ориентира, расположенного в границах участка. Ориентир пер. Артиллерийский с южной стороны школы №48. Почтовый адрес ориентира: Челябинская область, г. Челябинск, Тракторозаводский., кадастровый номер участка: 74:36:0212008:29</t>
  </si>
  <si>
    <t>Строительство ответвления от опоры ВЛ- 0,4 кВ, прибора учета, Челябинская обл., Сосновский р-н, д. Бутаки</t>
  </si>
  <si>
    <t>Установка прибора коммерческого учета электрической энергии (мощности) трехфазного прямого включения 0,4 кВ на опоре № 47 ВЛ 0,4 кВ № 1 от ТП-41121: г. Златоуст</t>
  </si>
  <si>
    <t>Строительство ответвления от опоры ВЛ- 0,4 кВ, прибора учета, Челябинская обл., Еманжелинский р-н, рп. Красногорский, ул. Победы</t>
  </si>
  <si>
    <t>Строительство ответвления от опоры ВЛ- 0,4 кВ, прибора учета, Челябинская обл., Сосновский р-н, с.п. Челябинской казачьей станицы</t>
  </si>
  <si>
    <t>Установка прибора учета, реконструкция ТП №460, Челябинская обл, Агаповский район, село Агаповка, улица Известковая земельный участок 39А, кадастровый номер участка: 74:01:0602046:811.</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</si>
  <si>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23 ВЛ 0,4 кВ № 2 от ТП-41316: г. Златоуст</t>
  </si>
  <si>
    <t>Установка прибора коммерческого учета электрической энергии (мощности) однофазного прямого включения 0,22 кВ на опоре № 15/5 ВЛ 0,4 кВ № 15 от ТП-21027 и монтаж контура повторного заземления нулевого провода ВЛ 0,4 кВ № 15 от ТП-21027 на опоре № 15/5: г.Сатка</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</si>
  <si>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18 ВЛ 0,4 кВ № 2 от ТП-15020 и монтаж контура повторного заземления нулевого провода ВЛ 0,4 кВ № 2 от ТП-15020 на опоре № 18: г. Аша</t>
  </si>
  <si>
    <t>Установка прибора учета, Челябинская обл, Агаповский район, с. Агаповка, мкр. Садовый, уч. 57А., кадастровый номер участка: 74:01:0000000:3736.</t>
  </si>
  <si>
    <t>Строительство ответвления от опоры ВЛ- 0,4 кВ, прибора учета, Челябинская обл., Озерский г.о., п. Метлино</t>
  </si>
  <si>
    <t>Строительство ВЛ 0,4 кВ от ВЛ 0,4 кВ ТП 4078 1С гр.3, ПКУ ТП 522-ФЗ 0,4 кВ ВЛ 0,4 кВ ТП 4078 1С гр.3 для объекта, расположенного по адресу: г. Челябинск, ул. Индивидуальная, дом № 17, кадастровый номер участка: 74:36:0703008:205</t>
  </si>
  <si>
    <t>Установка прибора коммерческого учета электрической энергии (мощности) трехфазного прямого включения 0,4 кВ на опоре № 32 ВЛ 0,4 кВ № 2 от ТП-61022 и монтаж контура повторного заземления нулевого провода ВЛ 0,4 кВ № 2 от ТП-61022 на опоре № 32: Чебаркульский р-н, с. Непряхино</t>
  </si>
  <si>
    <t>Строительство ответвления от опоры ВЛ- 0,4 кВ, прибора учета, Челябинская обл., Коркинский р-н, п. Дубровка - Челябинская</t>
  </si>
  <si>
    <t>Установка прибора коммерческого учета электрической энергии (мощности) однофазного прямого включения 0,22 кВ на опоре № 1 ВЛ 0,4 кВ № 5 от ТП-16056 и монтаж контура повторного заземления нулевого провода ВЛ 0,4 кВ № 5 от ТП-16056 на опоре № 1: Ашинский район, г. Сим</t>
  </si>
  <si>
    <t>Строительство ВЛ-0,4 кВ, ответвления от опоры ВЛ-0,4 кВ, прибора учета, Челябинская обл, Коркинский муниципальный округ, город Коркино, улица Степана Разина</t>
  </si>
  <si>
    <t>Строительство ПКУ ТП 522-ФЗ 0,4 кВ ВЛ 0,4 кВ ТП 4128 1С гр.3 для объекта, расположенного по адресу: г. Челябинск, ул. Ирбитская 1-я, д. 34, кадастровый номер участка: 74:36:0701013:130</t>
  </si>
  <si>
    <t>Строительство ВЛ-0,4 кВ, ответвления от опоры ВЛ-0,4 кВ, прибора учета, Челябинская обл, Кунашакский район, с. Аширово, ул. Центральная</t>
  </si>
  <si>
    <t>Установка прибора коммерческого учета электрической энергии (мощности) однофазного прямого включения 0,22 кВ на опоре № 6 ВЛ 0,4 кВ № 2 от ТП-12024 и монтаж контура повторного заземления нулевого провода ВЛ 0,4 кВ № 2 от ТП-12024 на опоре № 6: г. Катав-Ивановск</t>
  </si>
  <si>
    <t>Строительство ответвления от опоры ВЛ-0,4 кВ, прибора учета, Челябинская обл., Сосновский район, поселок Смолино ж-д. ст, улица Мира</t>
  </si>
  <si>
    <t>Строительство ВЛ-0,4 кВ от опоры № б/н (ул. Нижняя, 43) ВЛ-0,4 кВ № 2 от ТП № 51136 до концевой опоры на границе земельного участка Заявителя и установка ПКУ ТП 522-ФЗ 0,4 кВ.</t>
  </si>
  <si>
    <t>Строительство ответвления от опоры ВЛ-0,4 кВ, прибора учета, Челябинская обл., Сосновский р-н, п Прудный</t>
  </si>
  <si>
    <t>Строительство ответвления от опоры ВЛ- 0,4 кВ, прибора учета, Челябинская обл., Сосновский р-н, п. Ленинский, пер. Совхозный</t>
  </si>
  <si>
    <t>Строительство ВЛ-0,4 кВ от опоры № 20  ВЛ-0,4 кВ № 4 от ТП № 21116 до концевой опоры на границе земельного участка Заявителя и установка ПКУ ТП 522-ФЗ 0,38 кВ.</t>
  </si>
  <si>
    <t>Установка прибора коммерческого учета электрической энергии (мощности) однофазного прямого включения 0,22 кВ на опоре № 7 ВЛ 0,4 кВ № 3 от ТП-15085 и монтаж контура повторного заземления нулевого провода ВЛ 0,4 кВ № 3 от ТП-15085 на опоре № 7: г. Аша</t>
  </si>
  <si>
    <t>Строительство ВЛ-0,4 кВ, ответвление от опоры ВЛ-0,4 кВ, прибора учета, автоматического выключателя, Челябинская обл., Еманжелинский р-н, г. Еманжелинск, ул. Ломоносова</t>
  </si>
  <si>
    <t>Строительство ответвления от опоры ВЛ-0,4 кВ, прибора учета, Челябинская обл., р-н Сосновский, п. Кисегачинский, участок 35</t>
  </si>
  <si>
    <t>Установка прибора коммерческого учета электрической энергии (мощности) трехфазного прямого включения 0,4 кВ на опоре № 3 ВЛ 0,4 кВ № 4 от ТП-14043 и монтаж контура повторного заземления нулевого провода ВЛ 0,4 кВ № 4 от ТП-14043 на опоре № 3: г. Усть-Катав</t>
  </si>
  <si>
    <t>Установка прибора коммерческого учета электрической энергии (мощности) трехфазного прямого включения 0,4 кВ на опоре № 7 ВЛ 0,4 кВ № 3 от ТП-24056 и монтаж контура повторного заземления нулевого провода ВЛ 0,4 кВ № 3 от ТП-24056 на опоре № 7: Саткинский р-н, с. Айлино</t>
  </si>
  <si>
    <t>Установка прибора коммерческого учета электрической энергии (мощности) однофазного прямого включения 0,22 кВ на фасаде гаража заявителя, опора № 13, ВЛ 0,4 кВ № 5 от ТП-70335: Уйский р-н, п. Мирный</t>
  </si>
  <si>
    <t>Строительство ответвления от опоры ВЛ- 0,4 кВ, прибора учета, Челябинская обл., Аргаяшский р-н, п. Аргази, ул. Лазурная</t>
  </si>
  <si>
    <t>Строительство ВЛ-0,4 кВ, ответвления от опоры ВЛ-0,4 кВ, прибора учета, Челябинская обл, Красноармейский р-н, п. Петровский, ул. Пилотная</t>
  </si>
  <si>
    <t>Строительство ответвления от опоры ВЛ- 0,4 кВ, прибора учета, Челябинская обл., Аргаяшский р-н, д. Акбашева, ул. Матросова</t>
  </si>
  <si>
    <t>Установка прибора коммерческого учета электрической энергии (мощности) однофазного прямого включения 0,22 кВ на опоре № 1 отп.-2 ВЛ 0,4 кВ № 3 от ТП-51274 и монтаж контура повторного заземления нулевого провода отп.-2 ВЛ 0,4 кВ № 3 от ТП-51274 на опоре № 1: г. Миасс, п. Новотагилка</t>
  </si>
  <si>
    <t>Строительство ответвления от опоры ВЛ- 0,4 кВ, прибора учета, Челябинская обл., Кунашакский р-н, д. Голубинка, ул. Садовая</t>
  </si>
  <si>
    <t>Строительство ВЛ 0,4 кВ ТП 25 гр. 10, ПКУ ТП 522-ФЗ 0,4 кВ ВЛ 0,4 кВ ТП 25 гр. 10 для объекта, расположенного по адресу: г.Копейск, ул. Тугайкульская, дом № 6, кадастровый номер участка: 74:30:01020102:1412</t>
  </si>
  <si>
    <t>Установка прибора коммерческого учета электрической энергии (мощности) трехфазного прямого включения 0,4 кВ на Р 0,4 кВ № 7 в РУ 0,4 кВ ТП-15006 на отходящую ВЛ 0,4 кВ  Заявителя: г. Аша</t>
  </si>
  <si>
    <t>Строительство КВЛ 0,4 кВ от ТП 278 гр.2, ПКУ ТП 522-ФЗ 0,4 кВ ВЛ 0,4 кВ ТП 278 гр. 2 для объектов, расположенных по адресам:
Челябинская область, р-н Красноармейский, п Луговой, расположенные примерно 7700 м по направлению на северо-запад, кадастровый номер участков: 74:12:1408006:172, 74:12:1408006:171, 74:12:1408006:175, 74:12:1408006:4571</t>
  </si>
  <si>
    <t>Установка прибора коммерческого учета электрической энергии (мощности) однофазного прямого включения 0,22 кВ на опоре № 1 ВЛ 0,4 кВ № 6 от ТП-60021 и монтаж контура повторного заземления нулевого провода ВЛ 0,4 кВ № 6 от ТП-60021 на опоре № 1: г. Чебаркуль</t>
  </si>
  <si>
    <t>Строительство прибора учета электроэнергии, Челябинская обл, г. Кыштым, ул. Ленина</t>
  </si>
  <si>
    <t>Строительство ответвления от опоры ВЛ- 0,4 кВ, прибора учета, Челябинская обл., Красноармейский р-н, п. Петровский пер. Антоновский</t>
  </si>
  <si>
    <t xml:space="preserve"> Установка прибора коммерческого учета электрической энергии (мощности) однофазного прямого включения 0,22 кВ в РУ 0,4 кВ ТП-60151: г. Чебаркуль</t>
  </si>
  <si>
    <t>Установка прибора коммерческого учета электрической энергии (мощности) однофазного прямого включения 0,22 кВ на опоре № 3/10 ВЛ 0,4 кВ № 4 от ТП-15035 и монтаж контура повторного заземления нулевого провода ВЛ 0,4 кВ № 4 от ТП-15035 на опоре № 3/10: г. Аша</t>
  </si>
  <si>
    <t>Установка прибора коммерческого учета электрической энергии (мощности) однофазного прямого включения 0,22 кВ на опоре № 13 ВЛ 0,4 кВ Центральный рынок от ТП-21025 и монтаж контура повторного заземления нулевого провода ВЛ 0,4 кВ Центральный рынок от ТП-21025 на опоре № 13: г. Сатка</t>
  </si>
  <si>
    <t>Строительство ПКУ ТП 522-ФЗ 0,4 кВ ВЛ 0,4 кВ ТП 3505 1С гр. 2 для объекта, расположенного по адресу г. Челябинск, дом № 9, кадастровый номер участка: 74:36:0204028:0059</t>
  </si>
  <si>
    <t>Строительство ответвления от опоры ВЛ- 0,4 кВ, прибора учета, Челябинская обл., Аргаяшский р-н, с. Кузнецкое, ул. Советская</t>
  </si>
  <si>
    <t>Установка прибора коммерческого учета электрической энергии (мощности) трехфазного прямого включения 0,4 кВ на опоре № 10/6 ВЛ 0,4 кВ № 3 от ТП-61609 и монтаж контура повторного заземления нулевого провода ВЛ 0,4 кВ № 3 от ТП-61609 на опоре № 10/6: Чебаркульский р-н, д. Верхние Караси</t>
  </si>
  <si>
    <t>Строительство ответвления от опоры ВЛ- 0,4 кВ, прибора учета, Челябинская обл., Коркинский р-н, г. Коркино, пер. Юбилейный</t>
  </si>
  <si>
    <t>Строительство ответвления от опоры ВЛ- 0,4 кВ, прибора учета, Челябинская обл., г. Озерск, п. Метлино</t>
  </si>
  <si>
    <t>Строительство ПКУ ТП 522-ФЗ 0,4 кВ ШР 2/4206 для объекта, расположенного по адресу: г. Челябинск, ул. Автодорожная, д. 12-а, ГСК "Северный", гараж №25/03, кадастровый номер участка: 74:36:0715003:82</t>
  </si>
  <si>
    <t>Строительство ПКУ ТП 522-ФЗ 0,4 кВ ВЛ 0,4 кВ ТП 6216 гр.2 для объекта, расположенного по адресу: город Копейск, улица Васнецова, земельный участок 51, кадастровый номер участка: 74:30:0401018:937.</t>
  </si>
  <si>
    <t>Строительство ПКУ ТП 522-ФЗ 0,4 кВ ВЛ 0,4 кВ ТП 4733 1С гр.1для объекта, расположенного по адресу: г. Челябинск, р-н Курчатовский, Краснопольский планировочный район №1, мкр 54-й, ул. 9-я, квартал №17, кадастровый номер участка: 74:36:0714001:2966</t>
  </si>
  <si>
    <t>Строительство ответвления от опоры ВЛ- 0,4 кВ, прибора учета, Челябинская обл., Сосновский р-н, кадастровый номер участка: 74:19:0801002:3448</t>
  </si>
  <si>
    <t>Строительство ПКУ ТП 522-ФЗ 0,4 кВ ШР 2/4206 для объекта, расположенного по адресу: г. Челябинск, ул. Автодорожная, д. 12-а, ГСК "Северный", гараж №25/04, кадастровый номер участка: 74:36:0715003:81</t>
  </si>
  <si>
    <t>Строительство ПКУ ТП 522-ФЗ 0,4 кВ ВЛ 0,4 кВ ТП 5690 1С гр. 3 для объекта, расположенного по адресу г. Челябинск, пер. Целинный 3-й, дом № 15, кадастровый номер участка: 74:36:0314001:899</t>
  </si>
  <si>
    <t>Строительство ВЛ-0,4 кВ, ответвления от опоры ВЛ-0,4 кВ, прибора учета, Челябинская обл, Красноармейский р-н, вблизи автодороги Миасское-Курейное</t>
  </si>
  <si>
    <t>Строительство ответвления от опоры ВЛ- 0,4 кВ, прибора учета, Челябинская обл., Кунашакский р-н, с. Халитово, ул. Барыя Султанова</t>
  </si>
  <si>
    <t>Строительство ответвления от опоры ВЛ- 0,4 кВ, прибора учета, Челябинская обл., Еманжелинский р-н, г. Еманжелинск, ул. Чкалова</t>
  </si>
  <si>
    <t>Строительство ответвления от опоры ВЛ-0,4 кВ, прибора учета, Челябинская обл., г. Кыштым, ул. Ленина</t>
  </si>
  <si>
    <t>Строительство ВЛ-0,4 кВ, ответвления от опоры ВЛ-0,4 кВ, прибора учета, Челябинская обл, Кунашакский р-н, с. Сары, ул. Полевая</t>
  </si>
  <si>
    <t>Строительство ВЛ-0,4 кВ от опоры № 8  ВЛ-0,4 кВ № 5 от ТП № 16056 до концевой опоры на границе земельного участка каждого Заявителя и установка ПКУ ТП 522-ФЗ 0,38-0,22 кВ.</t>
  </si>
  <si>
    <t>Строительство ответвления от опоры ВЛ-0,4 кВ, прибора учета, Челябинская обл., Аргаяшский район, д Айбатова, ул Заречная</t>
  </si>
  <si>
    <t>Установка прибора коммерческого учета электрической энергии (мощности) трехфазного прямого включения 0,4 кВ на опоре № 324/11 ВЛ 0,4 кВ № 2 от ТП-61324 и монтаж контура повторного заземления нулевого провода ВЛ 0,4 кВ № 2 от ТП-61324 на опоре № 324/11: Чебаркульский р-н, д. Верхние Караси</t>
  </si>
  <si>
    <t>Устаноука прибора учета, реконструкция ВЛ 0,23 кВ опоры №18 до опоры №19 ТП-577, Челябинская обл, Верхнеуральский р-н, п. Тайсара, ул. Заречная, дом № 8, кадастровый номер участка: 74:06:1602003:2.</t>
  </si>
  <si>
    <t>Строительство ответвления от опоры ВЛ- 0,4 кВ, прибора учета,Челябинская обл., Красноармейский р-н, д. Круглое, ул. Анапская</t>
  </si>
  <si>
    <t>Строительство ответвления от опоры ВЛ- 0,4 кВ, прибора учета, Челябинская обл., Сосновский р-н, д. Ключи, ул. Тобольская</t>
  </si>
  <si>
    <t>Строительство ответвления от опоры ВЛ- 0,4 кВ, прибора учета, Челябинская обл., г. Кыштым, территория ГСК Центральный</t>
  </si>
  <si>
    <t>Установка прибора коммерческого учета электрической энергии (мощности) однофазного прямого включения 0,22 кВ на опоре № 1 отп.-2 ВЛ 0,4 кВ № 1 от ТП-60129 и монтаж контура повторного заземления нулевого провода отп.-2 ВЛ 0,4 кВ № 1 от ТП-60129 на опоре № 1: г. Чебаркуль</t>
  </si>
  <si>
    <t>Строительство ВЛ-0,4 кВ, ответвления от опоры ВЛ-0,4 кВ, прибора учета, Челябинская обл, Красноармейский р-н, д. Круглое, ул. Стартовая</t>
  </si>
  <si>
    <t>Строительство ВЛ-0,4 кВ, ответвления от опоры ВЛ-0,4 кВ, прибора учета, Челябинская обл, Кунашакский р-н, с. Усть-Багаряк</t>
  </si>
  <si>
    <t>Строительство ПКУ ТП 522-ФЗ 0,4 кВ ВЛ 0,4 кВ ТП 6514 1С гр.2 для объекта, расположенного по адресу: г. Копейск, с. Синеглазово, ул. Новая, дом № 9А, кадастровый номер участка: 74:30:0902007:620</t>
  </si>
  <si>
    <t>Строительство ВЛ-0,4 кВ, ответвления от опоры ВЛ-0,4 кВ, прибора учета, Челябинская обл, Красноармейский р-н, п. Петровский, ул. Западная</t>
  </si>
  <si>
    <t>Строительство ответвления от опоры ВЛ- 0,4 кВ, прибора учета, Челябинская обл., Еткульский р-н, с. Шеломенцево, ул. Береговая</t>
  </si>
  <si>
    <t>Строительство ПКУ ТП 522-ФЗ 0,4 кВ ВЛ 0,4 кВ ТП 3370 1С гр.4 для объекта, расположенного по адресу: г. Челябинск, ул. Шишкина, 193, кадастровый номер участка: 74:36:0204007:259.</t>
  </si>
  <si>
    <t>Строительство ВЛ-0,4 кВ от опоры №9 ТП-84, установка прибора учета, Челябинская обл, Агаповский р-н, п. Первомайский.</t>
  </si>
  <si>
    <t>Строительство ответвления от опоры ВЛ- 0,4 кВ, прибора учета, Челябинская обл., Аргаяшский р-н, СНТ Электровозник</t>
  </si>
  <si>
    <t>Установка прибора коммерческого учета электрической энергии (мощности) трехфазного прямого включения 0,4 кВ на опоре № 3 отп.-1 ВЛ 0,4 кВ № 3 от ТП-51274 и монтаж контура повторного заземления нулевого провода отп.-1 ВЛ 0,4 кВ № 3 от ТП-51274 на опоре № 3: г. Миасс, п. Новотагилка</t>
  </si>
  <si>
    <t>Установка многоместного шкафа учета по типу ШЭРА-УЭ-9001 на опоре № 3 ВЛ 0,4 кВ № 4 от ТП-60561 и установка в нем прибора коммерческого учета электрической энергии (мощности) трехфазного прямого включения 0,4 кВ: г. Чебаркуль.</t>
  </si>
  <si>
    <t>Строительство ВЛ 0,4 кВ от опоры ВЛ 0,4 кВ ТП 2384 2С гр.10, ПКУ ТП 522-ФЗ 0,4 кВ ВЛ 0,4 кВ ТП 2384 2С гр.10, для объекта, расположенного по адресу: г. Челябинск, 42-й мкр, кадастровый номер участка: 74:36:0501019:956</t>
  </si>
  <si>
    <t>Установка прибора коммерческого учета электрической энергии (мощности) трехфазного прямого включения 0,4 кВ на опоре № 4 ВЛ 0,4 кВ № 2 от ТП-51033 и монтаж контура повторного заземления нулевого провода ВЛ 0,4 кВ № 2 от ТП-51033 на опоре № 4: г. Миасс</t>
  </si>
  <si>
    <t>Строительство ответвления от опоры ВЛ-0,4 кВ, прибора учета, Челябинская обл., Красноармейский р-н, д. Пашнино 2-е, ул. Садовая</t>
  </si>
  <si>
    <t>Строительство ВЛЗ-10 кВ от опоры № 14 ВЛ- 10 кВ Комплекс до РУ-10 кВ проектируемой МТП 10/0,4 кВ, строительство МТП 10/0,4 кВ и установка ПКУ ТП 522-ФЗ 0,4 кВ</t>
  </si>
  <si>
    <t>Строительство прибора учета электроэнергии, Челябинская обл, Кунашакский р-н, с. Сары, ул. Лесная</t>
  </si>
  <si>
    <t>Строительство ответвления от опоры ВЛ- 0,4 кВ, прибора учета,Челябинская обл., Сосновский р-н, вблизи д. Малиновка</t>
  </si>
  <si>
    <t>Строительство ответвления от опоры ВЛ- 0,4 кВ, прибора учета, Челябинская обл., Нязепетровский р-н, д. Юсупово, ул. Советская</t>
  </si>
  <si>
    <t>Строительство ПКУ ТП 522-ФЗ 0,4 кВ ТП 2011С  1С гр.1 для объекта, расположенного по адресу: г Челябинск, ул. Труда, дом № 66, кадастровый номер участка: 74:36:0509006:451</t>
  </si>
  <si>
    <t>Строительство ВЛ-0,4 кВ от опоры № 49  ВЛ-0,4 кВ № 1  от ТП № 11031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</si>
  <si>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Озерский г.о., п. Новогорный, ул. Центральная</t>
  </si>
  <si>
    <t>Строительство ВЛ-0,4 кВ от опоры № 2-7В  ВЛ-0,4 кВ Поселок   от ТП № 33089   до концевой опоры на границе земельного участка Заявителя и установка ПКУ ТП 522-ФЗ 0,22 кВ.</t>
  </si>
  <si>
    <t>Строительство ВЛ-0,4 кВ, ответвления от опоры ВЛ-0,4 кВ, прибора учета, Челябинская обл, г. Касли, ул. Энгельса</t>
  </si>
  <si>
    <t>Строительство ВЛ-0,4 кВ от опоры № 5  ВЛ-0,4 кВ ул.Энтузиастов  от ТП № 31077 до концевой опоры на границе земельного участка Заявителя и установка ПКУ ТП 522-ФЗ 0,38 кВ</t>
  </si>
  <si>
    <t>Строительство ПКУ ТП 522-ФЗ 0,4 кВ ВЛ 0,4 кВ ТП 6216  гр.2 для объекта, расположенного по адресу: г Копейск, ул Васнецова, д 49, кадастровый номер участка: 74:30:0401018:938</t>
  </si>
  <si>
    <t>Строительство ВЛ-0,4 кВ, ответвления от опоры ВЛ-0,4 кВ, прибора учета, Челябинская обл, городской округ Верхнеуфалейский, город Верхний Уфалей, ул. Ильича</t>
  </si>
  <si>
    <t>Строительство ответвления от опоры ВЛ- 0,4 кВ, прибора учета, Челябинская обл., Сосновский р-н, СНТ «Отдых»</t>
  </si>
  <si>
    <t>Строительство ПКУ ТП 522-ФЗ 0,4 кВ ШР 2/4206 для объекта, расположенного по адресу: г Челябинск, гаражно-строительный кооператив "Северный". гараж 19/4, кадастровый номер участка: 74:36:0706001:2127</t>
  </si>
  <si>
    <t>Строительство ТП-10/0,4 кВ, Челябинская обл, Сосновский район, д. Новое Поле, ул. Дачная</t>
  </si>
  <si>
    <t>Строительство ВЛ-0,4 кВ от опоры № 30  ВЛ-0,4 кВ № 3   от ТП № 13052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</si>
  <si>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Сосновский р-н, с. Большие Харлуши, ул. Заречная</t>
  </si>
  <si>
    <t>Строительство прибора учета электроэнергии, Челябинская обл, г. Озерск, б-р. Луначарского</t>
  </si>
  <si>
    <t>Строительство ПКУ ТП 522-ФЗ 0,4 кВ 4191 2С гр.5 для объекта, расположенного по адресу: г. Челябинск, ул. Цинковая, д. 2-а, кадастровый номер участка: 74:36:0707003:426</t>
  </si>
  <si>
    <t>Строительство ответвления от опоры ВЛ- 0,4 кВ, прибора учета, Челябинская обл., Сосновский р-н, п. Красное Поле, ул. Солнечная</t>
  </si>
  <si>
    <t>Установка прибора коммерческого учета электрической энергии (мощности) трехфазного прямого включения 0,4 кВ на опоре № 2 отп.-1 ВЛ 0,4 кВ № 6 от ТП-51007 и монтаж контура повторного заземления нулевого провода отп.-1 ВЛ 0,4 кВ № 6 от ТП-51007 на опоре № 2: г. Миасс</t>
  </si>
  <si>
    <t>Строительство ПКУ ТП 522-ФЗ 0,4 кВ ТП 287 гр.1, для объекта, расположенного по адресу: г. Копейск, рп Бажова ул Капитальная,35, кадастровый номер участка: 74:30:0601005:150</t>
  </si>
  <si>
    <t>Установка прибора коммерческого учета электрической энергии (мощности) трехфазного прямого включения 0,4 кВ на опоре № 4 ВЛ 0,4 кВ № 6 от ТП-51007 и монтаж контура повторного заземления нулевого провода ВЛ 0,4 кВ № 6 от ТП-51007 на опоре № 4: г. Миасс</t>
  </si>
  <si>
    <t>Строительство ответвления от опоры ВЛ- 0,4 кВ, прибора учета, Челябинская обл., Аргаяшский р-н, с. Губернское, ул. Красных Командиров</t>
  </si>
  <si>
    <t>Строительство ВЛ-0,4 кВ, ответвления от опоры ВЛ-0,4 кВ, прибора учета, Челябинская обл, Еманжелинский р-н, рп. Красногорский</t>
  </si>
  <si>
    <t>Установка прибора коммерческого учета электрической энергии (мощности) трехфазного прямого включения 0,4 кВ на опоре № 2 ВЛ 0,4 кВ № 2 от ТП-61579 и монтаж контура повторного заземления нулевого провода ВЛ 0,4 кВ № 2 от ТП-61579 на опоре № 2: Чебаркульский р-н, п. Тимирязевский</t>
  </si>
  <si>
    <t>Установка прибора коммерческого учета электрической энергии (мощности) трехфазного прямого включения 0,4 кВ на опоре № 15 ВЛ 0,4 кВ Центральный рынок от ТП-21025 и монтаж контура повторного заземления нулевого провода ВЛ 0,4 кВ Центральный рынок от ТП-21025 на опоре № 15: г. Сатка</t>
  </si>
  <si>
    <t>Установка прибора коммерческого учета электрической энергии (мощности) трехфазного прямого включения 0,4 кВ на опоре  №  16 ВЛ 0,4 кВ Гаражи от ТП-23006 и монтаж контура повторного заземления нулевого провода ВЛ 0,4 кВ Гаражи от ТП-23006 на опоре № 16: г. Сатка</t>
  </si>
  <si>
    <t>Строительство ВЛ-0,4 кВ, ответвления от опоры ВЛ-0,4 кВ, прибора учета, Челябинская обл, Красноармейский р-н, с. Алабуга, ул. Кирова</t>
  </si>
  <si>
    <t>Установка прибора коммерческого учета электрической энергии (мощности) трехфазного прямого включения 0,4 кВ на опоре № 18 ВЛ 0,4 кВ № 2 от ТП-61324 и монтаж контура повторного заземления нулевого провода ВЛ 0,4 кВ № 2 от ТП-61324 на опоре № 18: Чебаркульский р-н, д.п. Теренкуль</t>
  </si>
  <si>
    <t>Строительство ответвления от опоры ВЛ- 0,4 кВ, прибора учета, Челябинская обл., Еткульский р-н, п. Бектыш, ул. Комсомольская</t>
  </si>
  <si>
    <t>Строительство ВЛ-0,4 кВ, ответвления от опоры ВЛ-0,4 кВ, прибора учета, Челябинская обл, Сосновский р-н, д. Малиновка, ул. Малиновая</t>
  </si>
  <si>
    <t>Строительство ответвления от опоры ВЛ- 0,4 кВ, прибора учета, Челябинская обл., Красноармейский р-н, п. Баландино, ул. Луговая</t>
  </si>
  <si>
    <t>Строительство ответвления от опоры ВЛ- 0,4 кВ, прибора учета. Челябинская обл., Аргаяшский р-н, д. Дербишева</t>
  </si>
  <si>
    <t>Установка прибора коммерческого учета электрической энергии (мощности) трехфазного прямого включения 0,4 кВ на опоре № 6 ВЛ 0,4 кВ № 3 от ТП-70350: Уйский р-н, п. Восточный</t>
  </si>
  <si>
    <t>Установка прибора учета на опоре №33 ВЛ-0,4кВ Весенняя от ТП-102 в г.Троицк (ПКУ-1т.у.)</t>
  </si>
  <si>
    <t>Установка прибора коммерческого учета электрической энергии (мощности) трехфазного прямого включения 0,4 кВ на опоре № 18/4 ВЛ 0,4 кВ № 4 от ТП-51247 и монтаж контура повторного заземления нулевого провода ВЛ 0,4 кВ № 4 от ТП-51247 на опоре № 18/4: г. Миасс</t>
  </si>
  <si>
    <t>Строительство ВЛ-0,4 кВ от опоры №9 ТП-265, установка прибора учета, Челябинская обл, Агаповский район, п. Аблязово, ул. Степная, зем.участок 25А/1, кадастровый номер участка: 74:01:0000000:4731.</t>
  </si>
  <si>
    <t>Строительство ВЛ-0,4 кВ от опоры № 7 ВЛ-0,4 кВ № 4 от ТП № 51160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</si>
  <si>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п. Мирный, ул. Виноградная</t>
  </si>
  <si>
    <t>Строительство прибора учета, автоматического выключателя, Челябинская обл, Сосновский р-н, п. Северный, пер. Лавровый</t>
  </si>
  <si>
    <t>Строительство ВЛ-0,4 кВ, ответвления от опоры ВЛ-0,4 кВ, прибора учета, Челябинская обл, Красноармейский р-н, п. Черемушки, ул. Придорожная</t>
  </si>
  <si>
    <t>Строительство ПКУ ТП 522-ФЗ 0,4 кВ ТП 300 1С гр.6, для объекта, расположенного по адресу: г. Копейск, дом № 19, кадастровый номер участка: 74:30:0601021:450</t>
  </si>
  <si>
    <t>Строительство ВЛ-0,4 кВ от опоры №9 ТП-265, установка прибора учета, Челябинская обл, Агаповский район, п. Аблязово, ул. Степная, д.36, кадастровый номер участка: 74:01:1304001:439.</t>
  </si>
  <si>
    <t>Строительство ответвления от опоры ВЛ-0,4 кВ, прибора учета, Челябинская обл., г. Коркино, пер. Новоселов</t>
  </si>
  <si>
    <t>Строительство ответвления от опоры ВЛ- 0,4 кВ, прибора учета, Челябинская обл., Еткульский р-н, с. Шелеменцево, ул. Центральная</t>
  </si>
  <si>
    <t>Строительство ВЛ-10 кВ от ВЛ-10 кВ №22 ПС Полевая, ТП-10/0,4 кВ, ВЛ-0,4 кВ, ответвления от опоры ВЛ-0,4 кВ, приборов учета, Челябинская обл, Сосновский р-н, п. Красное Поле, ул. Природная</t>
  </si>
  <si>
    <t>Строительство ответвления от опоры ВЛ- 0,4 кВ, прибора учета, Челябинская обл., Аргаяшский р-н,территория СНТ Электровозник</t>
  </si>
  <si>
    <t>Установка прибора коммерческого учета электрической энергии (мощности) трехфазного прямого включения 0,4 кВ на опоре № 43 ВЛ 0,4 кВ ул.Красная Звезда от ТП-31017: г. Куса</t>
  </si>
  <si>
    <t>Строительство автоматического выключателя, прибора учета, Челябинская обл, г. Озёрск, Озерское шоссе</t>
  </si>
  <si>
    <t>Установка прибора коммерческого учета электрической энергии (мощности) трехфазного прямого включения 0,4 кВ на опоре № 9 ВЛ 0,4 кВ № 2 от ТП-51303 и монтаж контура повторного заземления нулевого провода ВЛ 0,4 кВ № 2 от ТП-51303 на опоре № 9: г. Миасс</t>
  </si>
  <si>
    <t>Строительство ответвления от опоры ВЛ- 0,4 кВ, прибора учета, Челябинская обл., Каслинский р-н, СП Григорьевское</t>
  </si>
  <si>
    <t>Строительство ВЛ 0,22 кВ от ВЛ 0,22 кВ ТП 3574 1С гр.3, ПКУ ТП 522-ФЗ 0,22 кВ ВЛ 0,22 кВ ТП 3574 1С гр.3 для объекта, расположенного по адресу: г. Челябинск, Калининский район, гаражно-строительный кооператив №7, филиал по ул. Турбинная, гараж (гаражный бокс) №2, кадастровый номер участка: 74:36:0000000:21510</t>
  </si>
  <si>
    <t>Строительство ответвления от опоры ВЛ- 0,4 кВ, прибора учета, Челябинская обл., Сосновский р-н, д. Касарги, ул. Озерная</t>
  </si>
  <si>
    <t>Строительство ответвления от опоры ВЛ- 0,4 кВ, прибора учета, Челябинская обл., Еманжелинский р-н, с. Еманжелинка, снт "Уралец"</t>
  </si>
  <si>
    <t>Строительство ВЛ-0,4 кВ, ответвления от опоры ВЛ-0,4 кВ, прибора учета, Челябинская обл, Каслинский р-н, п. Береговой</t>
  </si>
  <si>
    <t>Строительство ВЛ-0,4 кВ от опоры № 23  ВЛ-0,4 кВ № 2  от ТП № 41083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</si>
  <si>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Каслинский р-н, г. Касли, ул. Ленина</t>
  </si>
  <si>
    <t>Строительство ВЛ-0,4кВ от ВЛ-0,4кВ Ф.2 от ТП-318П и установка прибора учета в г.Южноуральск (ВЛ-0,025км; ПКУ-1т.у.)</t>
  </si>
  <si>
    <t>Строительство ответвления от опоры ВЛ- 0,4 кВ, прибора учета, Челябинская обл., г. Верхний Уфалей, улица Ленина</t>
  </si>
  <si>
    <t>Строительство ответвления от опоры ВЛ- 0,4 кВ, прибора учета, Челябинская обл., г. Карабаш, ул. Сыпачева</t>
  </si>
  <si>
    <t>Установка прибора коммерческого учета электрической энергии (мощности) трехфазного прямого включения 0,4 кВ на опоре № 4 отп.-3 ВЛ 0,4 кВ № 2 от ТП-60164 и монтаж контура повторного заземления нулевого провода отп.-3 ВЛ 0,4 кВ № 2 от ТП-60164 на опоре № 4: г. Чебаркуль</t>
  </si>
  <si>
    <t>Строительство ПКУ ТП 522-ФЗ 0,4 кВ ВЛ 0,4 кВ ТП 4202 1С гр.2 для объекта, расположенного по адресу: г. Челябинск, улица Топазовая, земельный участок 6, кадастровый номер участка: 74:36:0702005:486</t>
  </si>
  <si>
    <t>Строительство ВЛ-0,4 кВ от яч. № 15 ТП № 41190 до концевой опоры на границе земельного участка Заявителя, установка ПКУ ТП 522-ФЗ 0,38 кВ и реконструкция «Оборудования ТП №190,  3 м/р-н» (инв. № 79110) (по диспетчерским наименованиям «Реконструкция  ТП № 41190»)</t>
  </si>
  <si>
    <t>Строительство ответвления от опоры ВЛ- 0,4 кВ, прибора учета, Челябинская обл., Еманжелинский р-н, г. Еманжелинск, пер. Первомайский</t>
  </si>
  <si>
    <t>Строительство ответвления от опоры ВЛ- 0,4 кВ, прибора учета,Челябинская обл., Аргаяшский р-н, с. Губернское, улица Архипова</t>
  </si>
  <si>
    <t>Установка прибора коммерческого учета электрической энергии (мощности) трехфазного прямого включения 0,4 кВ на опоре № 9/3 ВЛ 0,4 кВ Центральный рынок от ТП-21025 и монтаж контура повторного заземления нулевого провода ВЛ 0,4 кВ Центральный рынок от ТП-21025 на опоре № 9/3: г. Сатка</t>
  </si>
  <si>
    <t>Установка прибора коммерческого учета электрической энергии (мощности) однофазного прямого включения 0,22 кВ на опоре № 21/7 ВЛ 0,4 кВ № 7 от ТП-15086 и монтаж контура повторного заземления нулевого провода ВЛ 0,4 кВ № 7 от ТП-15086 на опоре № 21/7: г. Аша</t>
  </si>
  <si>
    <t>Строительство ВЛ-0,4 кВ, ответвления от опоры ВЛ-0,4 кВ, прибора учета, Челябинская обл, Сосновский р-н, п. Смолино, ж/д станция</t>
  </si>
  <si>
    <t>Установка прибора коммерческого учета электрической энергии (мощности) трехфазного прямого включения 0,4 кВ на опоре № 15-1 ВЛ 0,4 кВ № 2 от ТП-51045 и монтаж контура повторного заземления нулевого провода ВЛ 0,4 кВ № 2 от ТП-51045 на опоре № 15-1: г. Миасс</t>
  </si>
  <si>
    <t>Строительство ответвления от опоры ВЛ- 0,4 кВ, прибора учета, Челябинская обл., Красноармейский р-н, д. Круглое, ул. Успенская</t>
  </si>
  <si>
    <t>Строительство ВЛ-0,4 кВ, ответвления от опоры ВЛ-0,4 кВ, прибора учета, Челябинская обл, Кунашакский р-н, с. Кунашак, ул. Родниковая</t>
  </si>
  <si>
    <t>Строительство ПКУ ТП 522-ФЗ 0,4 кВ ТП 2011С 1С гр.2 для объекта, расположенного по адресу: г. Челябинск, ул. Свободы, дом № 8, кадастровый номер участка: 74:36:0509006:360</t>
  </si>
  <si>
    <t>Строительство ответвления от опоры ВЛ- 0,4 кВ, прибора учета, Челябинская обл., Аргаяшский р-н, ТСН Увильды Космос</t>
  </si>
  <si>
    <t>Установка прибора коммерческого учета электрической энергии (мощности) трехфазного прямого включения 0,4 кВ на опоре № 6 ВЛ 0,4 кВ № 2 от ТП-24090 и монтаж контура повторного заземления нулевого провода ВЛ 0,4 кВ № 2 от ТП-24090 на опоре № 6: Саткинский р-н, д. Верхний Айск</t>
  </si>
  <si>
    <t>Строительство ВЛ-0,4 кВ, ответвления от опоры ВЛ-0,4 кВ, прибора учета, Челябинская обл, Аргаяшский р-н, СНТ "Электровозник"</t>
  </si>
  <si>
    <t>Установка прибора учета на опоре №15 ВЛ-0,4кВ Поселок 1 от ТП-6206 в г.Пласт (ПКУ-1т.у.)</t>
  </si>
  <si>
    <t>Строительство ВЛ-0,4 кВ (совместный подвес по существующим опорам отп.-3 ВЛ-0,4 кВ № 2 от ТП № 51154) от опоры № 7 отп.-3 ВЛ-0,4 кВ № 2 от ТП № 51154 до опоры № 9 отп.-3 ВЛ-0,4 кВ № 2 от ТП № 51154 установленной на границе земельного участка Заявителя и установка ПКУ ТП 522-ФЗ 0,4 кВ.</t>
  </si>
  <si>
    <t>Строительство ПКУ ТП 522-ФЗ 0,4 кВ ВЛ 0,4 кВ ТП 1422 1С гр.2 для объекта, расположенного по адресу: г Челябинск, ул. Силикатная, дом № 49, кадастровый номер участка: 74:36:0424007:170.</t>
  </si>
  <si>
    <t>Строительство ответвления от опоры ВЛ- 0,4 кВ, прибора учета, Челябинская обл., Кунашакский р-н, д. Голубинка, ул. Береговая</t>
  </si>
  <si>
    <t>Строительство ВЛ-0,4 кВ, ответвления от опоры ВЛ-0,4 кВ, прибора учета, Челябинская обл, Красноармейский р-н, п. Лазурный, ул. Юбилейная</t>
  </si>
  <si>
    <t>Строительство ответвления от опоры ВЛ- 0,4 кВ, прибора учета, Челябинская обл., Красноармейский р-н, п. Петровский, ул. Спутников</t>
  </si>
  <si>
    <t>Строительство ответвления от опоры ВЛ- 0,4 кВ, прибора учета, Челябинская обл., Каслинский р-н, с. Багаряк</t>
  </si>
  <si>
    <t>Установка прибора коммерческого учета электрической энергии (мощности) трехфазного прямого включения 0,4 кВ на опоре № 24 ВЛ 0,4 кВ № 1 от ТП-61653 и монтаж контура повторного заземления нулевого провода ВЛ 0,4 кВ № 1 от ТП-61653 на опоре № 24: Чебаркульский р-н, д. Малково</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</si>
  <si>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35 ВЛ 0,4 кВ № 3 от ТП-61136 и монтаж контура повторного заземления нулевого провода ВЛ 0,4 кВ № 3 от ТП-61136 на опоре № 35: д. Шабунина, Чебаркульский р-н</t>
  </si>
  <si>
    <t>Строительство ответвления от опоры ВЛ- 0,4 кВ, прибора учета, Челябинская обл., Сосновский р-н, п. Трубный, ул. Центральная</t>
  </si>
  <si>
    <t>Строительство ПКУ ТП 522-ФЗ 0,4 кВ ВЛ 0,4 кВ ТП 2091 1С гр.5, для объекта, расположенного по адресу: г. Челябинск, р-н Калининский, ул. Парковая, д.18, кадастровый номер участка: 74:36:0604041:16</t>
  </si>
  <si>
    <t>Установка прибора учета, Челябинская обл, Верхнеуральский р-н, п. Краснинский, ул. Пушкина, дом № 71А, кадастровый номер участка: 74:06:0704020:22.</t>
  </si>
  <si>
    <t>Строительство ответвления от опоры ВЛ- 0,4 кВ, прибора учета, Челябинская обл., Еткульский р-н, д. Журавлево, ул. Набережная</t>
  </si>
  <si>
    <t>Установка прибора учета на опоре №16 ВЛ-0,4кВ МТМ от ТП-7311 в с.Николаевка (ПКУ-1т.у.)</t>
  </si>
  <si>
    <t>Строительство ответвления от опоры ВЛ- 0,4 кВ, прибора учета, Челябинская обл., Аргаяшский р-н, п. Кировский, ул. Российская</t>
  </si>
  <si>
    <t>Строительство ВЛ-0,4 кВ от опоры №2 ТП-600, установка прибора учета, Челябинская обл, Агаповский район, кадастровый номер участка: 74:01:0000000:4690.</t>
  </si>
  <si>
    <t>Строительство ответвления от опоры ВЛ-0,4 кВ, прибора учета, Челябинская обл., Сосновский р-н, вблизи д. Кайгородово</t>
  </si>
  <si>
    <t>Строительство ответвления от опоры ВЛ- 0,4 кВ, прибора учета, Челябинская обл., Каслинский р-н, д. Григорьевка, ул. Бажова</t>
  </si>
  <si>
    <t>Установка прибора коммерческого учета электрической энергии (мощности) трехфазного прямого включения 0,4 кВ на опоре № 3 ВЛ 0,4 кВ ул.Кирпичная от ТП-21226 и монтаж контура повторного заземления нулевого провода ВЛ 0,4 кВ ул.Кирпичная от ТП-21226 на опоре № 3: г. Сатка</t>
  </si>
  <si>
    <t>Строительство ПКУ ТП 522-ФЗ 0,4 кВ ШР 1/4539 для объекта, расположенного по адресу: г.Челябинск, Курчатовский район, ул Молодогвардейцев, гаражно-строительный кооператив №8 "Автомобилист", участок Круги, гараж №412, кадастровый номер участка: 74:36:0711003:495</t>
  </si>
  <si>
    <t>Строительство ПКУ ТП 522-ФЗ 0,4 кВ ВЛ 0,4 кВ ТП 6435 гр.2 для объекта, расположенного по адресу: г. Копейск, пр-кт. Победы, дом № 27А, помещение 12, кадастровый номер участка: 74:30:0103002:2399</t>
  </si>
  <si>
    <t>Строительство ответвления от опоры ВЛ- 0,4 кВ, прибора учета, Челябинская обл., Каслинский р-н, д. Григорьевка, ул. Вишневая</t>
  </si>
  <si>
    <t>Установка прибора учета на опоре №2 ВЛ-0,4кВ Мелиораторов от ТП-82 в г.Пласт (ПКУ-1т.у.)</t>
  </si>
  <si>
    <t>Строительство ответвления от опоры ВЛ- 0,4 кВ, прибора учета, Челябинская обл., Кунашакский р-н, с. Кунашак, ул. Пушкина</t>
  </si>
  <si>
    <t>Строительство ответвления от опоры ВЛ- 0,4 кВ, прибора учета, Челябинская обл., Еманжелинская область, г. Еманжелинск</t>
  </si>
  <si>
    <t>Установка прибора коммерческого учета электрической энергии (мощности) трехфазного прямого включения 0,4 кВ на опоре № 53 ВЛ 0,4 кВ № 5 от ТП-14026 и монтаж контура повторного заземления нулевого провода ВЛ 0,4 кВ № 5 от ТП-14026 на опоре № 53: г. Усть-Катав</t>
  </si>
  <si>
    <t>Строительство ответвления от опоры ВЛ- 0,4 кВ, прибора учета, Челябинская обл., Еткульский р-н, с. Еткуль, ул. Лесопарковая</t>
  </si>
  <si>
    <t>Строительство ВЛ-0,4 кВ, ответвления от опоры ВЛ-0,4 кВ, прибора учета, Челябинская обл, г. Озерск</t>
  </si>
  <si>
    <t>Строительство ПКУ ТП 522-ФЗ 0,4 кВ ТП 83 гр.5, для объекта, расположенного по адресу: г. Копейск, ул. Китайская, д. 11., кадастровый номер участка: 74:30:0103013:65.</t>
  </si>
  <si>
    <t>Строительство ВЛ-0,4 кВ (совместный подвес по опорам ВЛ-10 кВ Арсланово-Лопасы) от   яч. № 3 РУ-0,4 кВ   ТП № 24065 до опоры № 133 ВЛ-10 кВ 3 Арсланово-Лопасы  и установка ПКУ ТП 522-ФЗ 0,4 кВ.</t>
  </si>
  <si>
    <t>Установка прибора коммерческого учета электрической энергии (мощности) трехфазного прямого включения 0,4 кВ на опоре № 18 ВЛ 0,4 кВ № 1 от ТП-12025 и монтаж контура повторного заземления нулевого провода ВЛ 0,4 кВ № 1 от ТП-12025 на опоре № 18: г. Катав-Ивановск</t>
  </si>
  <si>
    <t>Строительство ВЛ-0,4 кВ от опоры №3/4 ф.Братьев Кашириных ТП-59Р, установка прибора учета, Челябинская обл., г. Карталы, ул. Братьев Кашириных, д. 12г, пом.29, кадастровый номер участка: 74:08:4701010:1485.</t>
  </si>
  <si>
    <t>Строительство ответвления от опоры ВЛ- 0,4 кВ, прибора учета, Челябинская обл., г. Озерск, п. Метлино, ул. 8 Марта</t>
  </si>
  <si>
    <t>Установка прибора коммерческого учета электрической энергии (мощности) трехфазного прямого включения 0,4 кВ на опоре № 3 ВЛ 0,4 кВ № 3 от ТП-14053 и монтаж контура повторного заземления нулевого провода ВЛ 0,4 кВ № 3 от ТП-14053 на опоре № 3: г. Усть-Катав</t>
  </si>
  <si>
    <t>Строительство ВЛ-0,4 кВ, ответвления от опоры ВЛ-0,4 кВ, прибора учета, Челябинская обл, Сосновский р-н, п. Полевой, ул. Антона Столярова</t>
  </si>
  <si>
    <t>Строительство ВЛ-0,4 кВ от опоры № 4 ВЛ-0,4 кВ № 4 от ТП № 51257 до концевой опоры на границе земельного участка Заявителя и установка ПКУ ТП 522-ФЗ 0,4 кВ.</t>
  </si>
  <si>
    <t>Строительство ВЛ-0,4 кВ от опоры № 6  ВЛ-0,4 кВ № 3  от ТП № 41158 до концевой опоры на границе земельного участка Заявителя и установка ПКУ ТП 522-ФЗ 0,38 кВ</t>
  </si>
  <si>
    <t>Строительство ВЛ-0,4 кВ (совместный подвес по опорам ВЛ-10 кВ Караси) от опоры № 324/6 ВЛ-10 кВ Караси с совместным подвесом ВЛ-0,4 кВ № 2 от ТП № 61324 до опоры № 324/4 ВЛ-10 кВ Караси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</si>
  <si>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г. Коркино, пер. Советский</t>
  </si>
  <si>
    <t>Строительство ВЛ-0,4 кВ, ответвления от опоры ВЛ-0,4 кВ, прибора учета, Челябинская обл, Аргаяшский район, д. Крутолапова</t>
  </si>
  <si>
    <t>Строительство ответвления от опоры ВЛ-0,4 кВ, прибора учета, Челябинская обл, Сосновский р-н, сп. Алишевское, п. Трубный</t>
  </si>
  <si>
    <t>Строительство ВЛ 0,4 кВ ТП 307 гр. 1 от ВЛ 0,4 кВ ТП 307 гр.1, ПКУ ТП 522-ФЗ 0,4 кВ ТП 307 гр.1, для объекта, расположенного по адресу: г. Копейск, ул. Разведчиков, дом № 17, рп. Бажова, кадастровый номер участка: 74:30:0601023:724</t>
  </si>
  <si>
    <t>Строительство ответвления от опоры ВЛ- 0,4 кВ, прибора учета, Челябинская обл., Сосновский р-н, с. Большое Баландино, ул. 8 Марта</t>
  </si>
  <si>
    <t>Установка прибора коммерческого учета электрической энергии (мощности) трехфазного прямого включения 0,4 кВ на опоре № 10/4 ВЛ 0,4 кВ № 3 от ТП-61609 и монтаж контура повторного заземления нулевого провода ВЛ 0,4 кВ № 3 от ТП-61609 на опоре № 10/4: Чебаркульский р-н, д. Верхние Караси</t>
  </si>
  <si>
    <t>Установка прибора коммерческого учета электрической энергии (мощности) однофазного прямого включения 0,22 кВ на опоре № 21/23 ВЛ 0,4 кВ № 7 от ТП-15086 и монтаж контура повторного заземления нулевого провода ВЛ 0,4 кВ № 7 от ТП-15086 на опоре № 21/23: г. Аша</t>
  </si>
  <si>
    <t>Установка прибора учета на опоре №1 ВЛ-0,4кВ Клуб от МТП-3331 в с.Малое Шумаково (ПКУ-1т.у.)</t>
  </si>
  <si>
    <t>Строительство ответвления от опоры ВЛ- 0,4 кВ, прибора учета, Челябинская обл., Сосновский р-н, п. Красное Поле, ул. Полевая</t>
  </si>
  <si>
    <t>Установка прибора коммерческого учета электрической энергии (мощности) трехфазного прямого включения 0,4 кВ на опоре № 4 отп.-1 ВЛ 0,4 кВ № 5 от ТП-51311 и монтаж контура повторного заземления нулевого провода отп.-1 ВЛ 0,4 кВ № 5 от ТП-51311: г. Миасс, с. Сыростан</t>
  </si>
  <si>
    <t>Установка прибора коммерческого учета электрической энергии (мощности) трехфазного прямого включения 0,4 кВ на опоре № 14 ВЛ 0,4 кВ РСУ, камнерезка от ТП-31016: г. Куса</t>
  </si>
  <si>
    <t>Строительство ответвления от опоры ВЛ-0,4 кВ, прибора учета, Челябинская обл., Сосновский р-н, сп. Кременкульское, п. Садовый</t>
  </si>
  <si>
    <t>Установка прибора учета, Челябинская обл,  Верхнеуральск. Обручева, зем, уч. 28, кадастровый номер участка: 74:06:1002096:543.</t>
  </si>
  <si>
    <t>Установка прибора коммерческого учета электрической энергии (мощности) трехфазного прямого включения 0,4 кВ на опоре № 45 ВЛ 0,4 кВ № 8 от ТП-15035 и монтаж контура повторного заземления нулевого провода ВЛ 0,4 кВ № 8 от ТП-15035 на опоре № 45: г.Аша</t>
  </si>
  <si>
    <t>Строительство ВЛ-0,4 кВ от опоры № 66 ВЛ-0,4 кВ № 3 от ТП № 61259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</si>
  <si>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65 ВЛ 0,4 кВ № 1 от ТП-13183 и монтаж контура повторного заземления нулевого провода ВЛ 0,4 кВ № 1 от ТП-13183 на опоре № 65: Ашинский район, п. Сухая Атя</t>
  </si>
  <si>
    <t>Строительство ПКУ ТП 522-ФЗ 0,4 кВ ВЛ 0,4 кВ ТП 5177 1С гр. 2 для объекта, расположенного по адресу: г. Челябинск, ул. Чапаева (Смолино), участок № 89/1, кадастровый номер участка: 74:36:0414017:15</t>
  </si>
  <si>
    <t>Строительство ответвления от опоры ВЛ- 0,4 кВ, прибора учета, Челябинская обл., г. Кыштым, ул. Валентины Сергеевой</t>
  </si>
  <si>
    <t>Строительство ВЛ-0,4 кВ, ответвления от опоры ВЛ-0,4 кВ, прибора учета,Челябинская обл, Красноармейский р-н, вблизи д. Круглое</t>
  </si>
  <si>
    <t>Строительство ответвления от опоры ВЛ- 0,4 кВ, прибора учета, Челябинская обл., Сосновский р-н, д. Алишева</t>
  </si>
  <si>
    <t>Строительство прибора учета электроэнергии, Челябинская обл, г. Озерск, ул. Индустриальная</t>
  </si>
  <si>
    <t>Строительство ПКУ ТП 522-ФЗ 0,4 кВ ТП 3015 1С гр. 7 для объекта, расположенного по адресу г. Челябинск, ул Октябрьская (Плановый ЧТЗ), д. 7, кадастровый номер участка: 74:36:0203029:2933</t>
  </si>
  <si>
    <t>Строительство ВЛ-0,4 кВ (совместный подвес по опорам ВЛ-0,4 кВ № 1 от ТП № 61139) от гр. № 3 РУ-0,4 кВ ТП № 61139 до опоры № 8 ВЛ-0,4 кВ № 1 от ТП № 61139 и строительство ВЛ-0,4 кВ от проектируемой совместным подвесом ВЛ-0,4 кВ от опоры № 8 ВЛ-0,4 кВ № 1 до концевой опоры на границе земельного участка Заявителя и установка ПКУ ТП 522-ФЗ 0,4 кВ.</t>
  </si>
  <si>
    <t>Строительство ВЛ-0,4 кВ (совместный подвес по опорам ВЛ-0,4 кВ № 1 от ТП № 70025 и ВЛ-10 кВ Заготзерно) от опоры № 2 ВЛ-0,4 кВ № 8 от ТП № 70025 до опоры № 436-15 ВЛ-10 кВ Заготзерно.</t>
  </si>
  <si>
    <t>Строительство ПКУ ТП 522-ФЗ 0,4 кВ ВЛ 0,4 кВ ТП 2495 гр.4, для объекта, расположенного по адресу: г. Челябинск, район  Центральный, территория ГПК Шершни-1, земельный участок 184/185, кадастровый номер участка: 74:36:0502018:703</t>
  </si>
  <si>
    <t>Строительство ответвления от опоры ВЛ- 0,4 кВ, прибора учета, Челябинская обл., Аргаяшский р-н, с. Губернское, ул. Озерная</t>
  </si>
  <si>
    <t>Строительство ответвления от опоры ВЛ- 0,4 кВ, прибора учета, Челябинская обл., Аргаяшский р-н, с. Аргаяш, ул. Озерная</t>
  </si>
  <si>
    <t>Строительство ответвления от опоры ВЛ- 0,4 кВ, прибора учета, Челябинская обл., Еткульский р-н, с. Еткуль, ул. Комсомольская</t>
  </si>
  <si>
    <t>Строительство ПКУ ТП 522-ФЗ 0,4 кВ ТП 3014 1С гр. 1 для объекта, расположенного по адресу г. Челябинск, ул. Южноуральская, д. 12б, кадастровый номер участка: 74:36:0203014:78</t>
  </si>
  <si>
    <t>Строительство ответвления от опоры ВЛ-0,4 кВ, прибора учета, Челябинская обл., Аргаяшский р-н, с. Кузнецкое, ул. Ленина</t>
  </si>
  <si>
    <t>Установка прибора коммерческого учета электрической энергии (мощности) трехфазного прямого включения 0,4 кВ на опоре № 42 ВЛ 0,4 кВ № 1 от ТП-15130 и монтаж контура повторного заземления нулевого провода ВЛ 0,4 кВ № 1 от ТП-15130 на опоре № 42: г. Аша</t>
  </si>
  <si>
    <t>Строительство ПКУ ТП 522-ФЗ 0,4 кВ ВЛ 0,4 кВ ТП 1292 1С гр.4 для объекта, расположенного по адресу: Челябинская обл., Местоположение установлено относительно ориентира, расположенного в границах участка. Почтовый адрес ориентира: Челябинская область, г. Челябинск, Советский, ул. Кубанская, д. 37, кадастровый номер участка: 74:36:0402026:19</t>
  </si>
  <si>
    <t>Строительство ответвления от опоры ВЛ- 0,4 кВ, прибора учета, Челябинская обл., р-н Сосновский, СНТ"Электровозник"</t>
  </si>
  <si>
    <t>Строительство ВЛ-0,4 кВ от опоры № 2  ВЛ-0,4 кВ № 2   от ТП № 15048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</si>
  <si>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Красноармейский р-н, д. Круглое, ул. Сергеевская</t>
  </si>
  <si>
    <t>Строительство ПКУ ТП 522-ФЗ 0,4 кВ ВЛ 0,4 кВ ТП 5198 1С гр. 6 для объекта, расположенного по адресу г. Челябинск, ул. Кольцевая, дом №42, кадастровый номер участка: 74:36:0312007:366</t>
  </si>
  <si>
    <t>Строительство ответвления от опоры ВЛ- 0,4 кВ, прибора учета, Челябинская обл., Сосновский р-н, п. Нагорный, ул. Центральная</t>
  </si>
  <si>
    <t>Строительство ответвления от опоры ВЛ- 0,4 кВ, прибора учета, Челябинская обл., Красноармейский р-н, п. Слава, ул. Свободы</t>
  </si>
  <si>
    <t>Строительство ПКУ ТП 522-ФЗ 0,4 кВ ВЛ 0,4 кВ ТП 5195 1С гр. 3 для объекта, расположенного по адресу г. Челябинск, ул. Сухомесовская, дом № 1А, кадастровый номер участка: 74:36:0312008:714</t>
  </si>
  <si>
    <t>Строительство ПКУ ТП 522-ФЗ 0,4 кВ ВЛ 0,4 кВ ТП 3362 1С гр. 3 для объекта, расположенного по адресу г Челябинск, ул Рыбокоптильная, 128, гаражно- строительный кооператив №401, гараж №1632-б, кадастровый номер участка: 74:36:0214001:3511</t>
  </si>
  <si>
    <t>Установка прибора учета на опоре №5/1 ВЛ-0,4кВ Поселок 3 от ТП-3111 в п.Увельский (ПКУ-1т.у.)</t>
  </si>
  <si>
    <t>Строительство ВЛ-0,4 кВ, ответвления от опоры ВЛ-0,4 кВ, прибора учета, автоматического выключателя, Челябинская обл., Каслинский р-н, гп. Каслинское, г. Касли</t>
  </si>
  <si>
    <t>Строительство ответвления от опоры ВЛ- 0,4 кВ, прибора учета, Челябинская обл., г. Верхний Уфалей, Садоводческое товарищество Ромашка</t>
  </si>
  <si>
    <t>Установка прибора коммерческого учета электрической энергии (мощности) однофазного прямого включения 0,22 кВ на опоре № 8 ВЛ 0,4 кВ ул. 2-я Дачная от ТП-35311: Кусинский р-н, с. Медведевка</t>
  </si>
  <si>
    <t>Строительство ВЛ-0,4 кВ от опоры № 28 ВЛ-0,4 кВ № 2 от ТП № 61607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</si>
  <si>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Красноармейский р-н, д.Круглое, ул.Степная</t>
  </si>
  <si>
    <t>Строительство ВЛ-0,4 кВ, ответвления от опоры ВЛ-0,4 кВ, прибора учета, Челябинская обл, г. Верхний Уфалей, сад «Ромашка»</t>
  </si>
  <si>
    <t>Строительство ВЛ-0,4 кВ от опоры № 40  ВЛ-0,4 кВ № 5  от ТП № 14951 до концевой опоры на границе земельного участка Заявителя и установка ПКУ ТП 522-ФЗ 0,38 кВ.</t>
  </si>
  <si>
    <t>Установка прибора учета, Челябинская обл, Нагайбакский р-н, п. Куликовский, ул. Советская, дом № 14, кадастровый номер участка: 74:15:0604001:94.</t>
  </si>
  <si>
    <t>Установка прибора учета на опоре №5 ВЛ-0,4кВ Фидер 2 от ТП-41130 в с.Октябрьское (ПКУ-1т.у.)</t>
  </si>
  <si>
    <t>Строительство ответвления от опоры ВЛ- 0,4 кВ, прибора учета, Челябинская обл., Сосновский р-н, с. Архангельское, ул. Садовая</t>
  </si>
  <si>
    <t>Строительство ПКУ ТП 522-ФЗ 0,4 кВ ВЛ 0,4 кВ от КТП СНТ Мечел, для объекта, расположенного по адресу: г. Челябинск, СНТ "Мечел", улица 8, участок 63, кадастровый номер участка: 74:36:0107004:2153</t>
  </si>
  <si>
    <t>Строительство ВЛ-0,4 кВ от опоры № 8  ВЛ-0,4 кВ ул.Парковая  от ТП № 31038 до концевой опоры на границе земельного участка Заявителя и установка ПКУ ТП 522-ФЗ 0,38 кВ.</t>
  </si>
  <si>
    <t>Установка прибора учета, Челябинская обл, Кизильский р-н, с. Кизильское, ул. Дружбы, дом № 72, кадастровый номер участка: 74:11:0101015:399.</t>
  </si>
  <si>
    <t>Строительство ответвления от опоры ВЛ- 0,4 кВ, прибора учета, Челябинская обл., Каслинский р-н, с. Воскресенское, ул. Партизанская</t>
  </si>
  <si>
    <t>Строительство ВЛ 0,4 кВ от ВЛ 0,4 кВ ТП 5312 1С гр.1, ПКУ ТП 522-ФЗ 0,4 кВ ВЛ 0,4 кВ ТП 5312 1С гр.1 для объекта, расположенного по адресу: г Копейск, с. Синеглазово, ул. Шоссейная, 131, кадастровый номер участка: 74:30:0902009:136</t>
  </si>
  <si>
    <t>Строительство ответвления от опоры ВЛ- 0,4 кВ, прибора учета, Челябинская обл., Сосновский р-н, вблизи автодороги Обход города Челябинска</t>
  </si>
  <si>
    <t>Строительство ВЛ-0,4 кВ, ответвления от опоры ВЛ-0,4 кВ, прибора учета, Челябинская обл, г Озерск, п. Метлино</t>
  </si>
  <si>
    <t>Строительство ТП-10/0,4 кВ, ответвления от опоры ВЛ-0,4 кВ, прибор учета, Челябинская обл, Сосновский р-н, вблизи п. Саргазы</t>
  </si>
  <si>
    <t>Установка прибора коммерческого учета электрической энергии (мощности) трехфазного прямого включения 0,4 кВ на опоре № 5 отп.1 ВЛ 0,4 кВ № 1 от ТП-90П и монтаж контура повторного заземления нулевого провода отп.1 ВЛ 0,4 кВ № 1 от ТП-90П на опоре № 5: г. Миасс</t>
  </si>
  <si>
    <t>Установка прибора коммерческого учета электрической энергии (мощности) трехфазного прямого включения 0,4 кВ на опоре № 4 ВЛ 0,4 кВ Гаражи от ТП-21226 и монтаж контура повторного заземления нулевого провода ВЛ 0,4 кВ Гаражи от ТП-21226 на опоре № 4: г. Сатка</t>
  </si>
  <si>
    <t>Строительство ВЛ-0,4 кВ, ответвления от опоры ВЛ-0,4 кВ, прибора учета, Челябинская обл, Красноармейский р-н, д. Шуранкуль, ул. Молодежная</t>
  </si>
  <si>
    <t>Установка прибора учета, Челябинская обл, г. Магнитогорск, улица Советская, уч.202, кадастровый номер участка: 74:33:0309001:8937.</t>
  </si>
  <si>
    <t>Строительство ВЛ-0,4 кВ от опоры № 13  ВЛ-0,4 кВ ул.Урицкого  от ТП № 31032 до концевой опоры на границе земельного участка Заявителя и установка ПКУ ТП 522-ФЗ 0,38 кВ</t>
  </si>
  <si>
    <t>Установка прибора учета на опоре №11 ВЛ-0,4кВ Жукова от ТП-91 в г.Троицк (ПКУ-1т.у.)</t>
  </si>
  <si>
    <t>Строительство ВЛ-0,4кВ от ВЛ-0,4кВ Поселок-1 от ТП-31124 и установка прибора учета в с.Хомутинино (ВЛ-0,415км; ПКУ-1т.у.)</t>
  </si>
  <si>
    <t>Установка прибора коммерческого учета электрической энергии (мощности) трехфазного прямого включения 0,4 кВ на опоре № 72/13 ВЛ 0,4 кВ № 3 от ТП-51302 и монтаж контура повторного заземления нулевого провода ВЛ 0,4 кВ № 3 от ТП-51302 на опоре № 72/13: г. Миасс, п. Новотагилка</t>
  </si>
  <si>
    <t>Строительство ВЛ-0,4 кВ, ответвления от опоры ВЛ-0,4 кВ, прибора учета, Челябинская обл, Красноармейский р-н, вблизи п. Дубровка</t>
  </si>
  <si>
    <t>Строительство ответвления от опоры ВЛ- 0,4 кВ, прибора учета, Челябинская обл., р-н Красноармейский, Баландинское сел. пос., д. Круглое, ул. Богатырская</t>
  </si>
  <si>
    <t>Строительство ответвления от опоры ВЛ- 0,4 кВ, прибора учета, Челябинская обл., Красноармейский, с. Беликуль, ул. Центральная</t>
  </si>
  <si>
    <t>Строительство ответвления от опоры ВЛ- 0,4 кВ, прибора учета, Челябинская обл., Сосновский р-н, п. Есаульский, ул. Ленина</t>
  </si>
  <si>
    <t>Строительство ВЛ-0,4 кВ, ответвления от опоры ВЛ-0,4 кВ, прибора учета, Челябинская обл, Еткульский р-н, п. Белоносово, ул. Ветеранов</t>
  </si>
  <si>
    <t>Строительство ответвления от опоры ВЛ- 0,4 кВ, прибора учета, Челябинская обл., Еткульский р-н, с. Еткуль, ул. Молодежная</t>
  </si>
  <si>
    <t>Установка прибора коммерческого учета электрической энергии (мощности) однофазного прямого включения 0,22 кВ на опоре № 3 отп.-1 ВЛ 0,4 кВ № 3 от ТП-51204 и монтаж контура повторного заземления нулевого провода отп.-1 ВЛ 0,4 кВ № 3 от ТП-51204 на опоре № 3: г. Миасс</t>
  </si>
  <si>
    <t>Установка прибора учета, Челябинская обл, Брединский р-н, п. Бреды, ул. Торговая, дом № 21, кадастровый номер участка: 74:04:3000030:9.</t>
  </si>
  <si>
    <t>Установка прибора учета, Челябинская обл, Город Верхнеуральск. Улица Пионерская 12/1., кадастровый номер участка: 74:06:1002096:155.</t>
  </si>
  <si>
    <t>Строительство ВЛ-0,4 кВ, ответвления от опоры ВЛ-0,4 кВ, прибора учета, Челябинская обл, Коркинский р-он, рп. Первомайский, ул. Прибрежная</t>
  </si>
  <si>
    <t>Установка прибора коммерческого учета электрической энергии (мощности) трехфазного прямого включения 0,4 кВ на опоре № 14 ВЛ 0,4 кВ № 1 от ТП-61617 и монтаж контура повторного заземления нулевого провода ВЛ 0,4 кВ № 1 от ТП-61617 на опоре № 14: г. Чебаркуль</t>
  </si>
  <si>
    <t>Строительство ПКУ ТП 522-ФЗ 0,4 кВ ВЛ 0,4 кВ ТП 2091 гр.5, для объекта, расположенного по адресу: г. Челябинск, ул. Сельскохозяйственная, дом № 19, кадастровый номер участка: 74:36:0604041:98</t>
  </si>
  <si>
    <t>Строительство ответвления от опоры ВЛ- 0,4 кВ, прибора учета, Челябинская обл., Красноармейский р-н, вблизи п. Потанино</t>
  </si>
  <si>
    <t>Строительство ответвления от опоры ВЛ- 0,4 кВ, прибора учета, Челябинская обл., Еманжелинский р-н, рп. Красногорский, ул. Лермонтова</t>
  </si>
  <si>
    <t>Строительство ВЛ-0,4 кВ от опоры № 13  ВЛ-0,4 кВ Мед училище частный сектор  от ТП № 21009 до концевой опоры на границе земельного участка Заявителя и установка ПКУ ТП 522-ФЗ 0,38 кВ</t>
  </si>
  <si>
    <t>Строительство ВЛ-0,4 кВ от опоры № 3  ВЛ-0,4 кВ № 14   от ТП № 11044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</si>
  <si>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Сосновский р-н, д. Ужевка, ул. Свободы</t>
  </si>
  <si>
    <t>Строительство ВЛ-0,4кВ от ВЛ-0,4кВ Поселок от ТП-28 и установка прибора учета в г.Троицк (ВЛ-0,06км; ПКУ-1т.у.)</t>
  </si>
  <si>
    <t>Строительство ответвления от опоры ВЛ- 0,4 кВ, прибора учета, Челябинская обл., Сосновский р-н, п. Трубный, ул. Домашняя</t>
  </si>
  <si>
    <t>Строительство ВЛ-10 кВ от ВЛ-10 кВ №3 ПС Бакалинская, ТП-10/0,4 кВ, ВЛ-0,4 кВ, ответвления от опоры ВЛ-0,4 кВ, приборов учета, Челябинская обл, Красноармейский р-н, д. Круглое, ул. Тобольская</t>
  </si>
  <si>
    <t>Строительство прибора учета электроэнергии, автоматический выключатель, Челябинская обл, Сосновский р-н, п. Терема, ул. Жуковского</t>
  </si>
  <si>
    <t>Строительство ВЛ-0,4кВ от ВЛ-0,4кВ Сиреневая от ТП-44 и установка прибора учета в г.Троицк (ВЛ-0,03км; ПКУ-1т.у.)</t>
  </si>
  <si>
    <t>Строительство ВЛ-0,4 кВ (совместный подвес по опорам ВЛ-0,4 кВ № 5  от  ТП № 15003)  от Р-0,4 кВ № 2 РУ-0,4 кВ ТП № 15003   до ВРУ-0,4 кВ МКД № 29 по ул. Ленина.</t>
  </si>
  <si>
    <t>Установка приборов учета на отходящих ф. 0,4кВ в ТП-19 в г.Троицк (ПКУ-2 т.у.)</t>
  </si>
  <si>
    <t>Строительство ТП-10/0,4 кВ, ответвления от опоры ВЛ-0,4 кВ, прибор учета, Челябинская обл, Красноармейский р-н, д. Круглое, ул. Богатырская</t>
  </si>
  <si>
    <t>Строительство ответвления от опоры ВЛ- 0,4 кВ, прибора учета, Челябинская обл., Сосновский р-н, д. Ключи, ул. Дорожная</t>
  </si>
  <si>
    <t>Строительство ВЛ-0,4 кВ от опоры №16 ТП-109, установка прибора учета, Челябинская обл, Агаповский район с.Агаповка мкр. Солнечный, кадастровый номер участка: 74:01:0601003:358.</t>
  </si>
  <si>
    <t>Строительство ответвления от опоры ВЛ- 0,4 кВ, прибора учета, Челябинская обл., Сосновский р-н, вблизи д. Алишева</t>
  </si>
  <si>
    <t>Строительство ВЛ-0,4 кВ, ответвление от опоры ВЛ-0,4 кВ, прибора учета, автоматического выключателя, Челябинская обл., Аргаяшский район д. Яраткулова ул.Колхозная</t>
  </si>
  <si>
    <t>Строительство ВЛ-0,4 кВ, ответвления от опоры ВЛ-0,4 кВ, прибора учета, Челябинская обл, Аргаяшский р-н, п. Миасский улица Зыкова</t>
  </si>
  <si>
    <t>Строительство ответвления от опоры ВЛ- 0,4 кВ, прибора учета, Челябинская обл., Каслинский р-н, с. Шаблиш, ул. Береговая</t>
  </si>
  <si>
    <t>Строительство ответвления от опоры ВЛ- 0,4 кВ, прибора учета, Челябинская обл., Сосновский р-н, д Таловка, ул Луговая</t>
  </si>
  <si>
    <t>Установка прибора коммерческого учета электрической энергии (мощности) однофазного прямого включения 0,22 кВ на опоре № 21 ВЛ 0,4 кВ Гаражи от ТП-21026 и монтаж контура повторного заземления нулевого провода ВЛ 0,4 кВ Гаражи от ТП-21026 на опоре № 21: г. Сатка</t>
  </si>
  <si>
    <t>Строительство ответвления от опоры ВЛ- 0,4 кВ, прибора учета, Челябинская обл., Аргаяшский р-н, с. Аргаяш, ул. Гагарина</t>
  </si>
  <si>
    <t>Установка прибора учета на опоре №14 ВЛ-0,4кВ Фидер 1 от ТП-4108 в с.Октябрьское (ПКУ-1т.у.)</t>
  </si>
  <si>
    <t>Строительство ответвления от опоры ВЛ- 0,4 кВ, прибора учета, Челябинская обл., г. Озерск, п. Новогорный, ул. Восточная</t>
  </si>
  <si>
    <t>Строительство ответвления от опоры ВЛ- 0,4 кВ, прибора учета., Челябинская обл., Сосновский р-н, д. Малиновка, ул. Жасминовая</t>
  </si>
  <si>
    <t>Строительство ответвления от опоры ВЛ- 0,4 кВ, прибора учета, Челябинская обл., Кунашакский р-н, д. Сулейманово, ул. Береговая</t>
  </si>
  <si>
    <t>Строительство ШР 2/4593, ПКУ ТП 522-ФЗ 0,4 кВ ШР 2/4593 для объекта, расположенного по адресу: г. Челябинск, ул. Солнечная, 6-г, строение 3, гараж №6, кадастровый номер участка: 74:36:0711002:3616</t>
  </si>
  <si>
    <t>Строительство отпаечной ВЛ-6кВ от ВЛ-6кВ Плановый поселок; ТП-6/0,4кВ; ВЛ-0,4кВ в г.Южноуральск (0,1МВА; ВЛ-6кВ-0,005км; ВЛ-0,4кВ-0,2км; разъединитель; ПКУ-1т.у.)</t>
  </si>
  <si>
    <t>Строительство ПКУ ТП 522-ФЗ 0,4 кВ ВЛ 0,4 кВ ТП 3341 1С гр. 6 для объекта, расположенного по адресу: г. Челябинск, пер. Армавирский, дом № 7, кадастровый номер участка: 74:36:0202012:392</t>
  </si>
  <si>
    <t>Строительство ответвления от опоры ВЛ- 0,4 кВ, прибора учета, Челябинская обл., Аргаяшский р-н, д. Айбатова, ул. Центральная</t>
  </si>
  <si>
    <t>Строительство ответвления от опоры ВЛ- 0,4 кВ, прибора учета, Челябинская обл., Сосновский р-н, п. Красное Поле, ул. Цветочная</t>
  </si>
  <si>
    <t>Строительство ПКУ ТП 522-ФЗ 0,4 кВ ВЛ 0,4 кВ ТП 5153 1С гр. 2 для объекта, расположенного по адресу г. Челябинск, СНТ Политехник, ул. 10-ая Южная, уч 140, кадастровый номер участка: 74:36:0416014:391</t>
  </si>
  <si>
    <t>Установка прибора учета, Челябинская обл, Брединский р-н, п. Наследницкий, ул. Комсомольская, д.2, кв.2, кадастровый номер участка: 74:04:0410011:01.</t>
  </si>
  <si>
    <t>Установка прибора учета, Челябинская обл, Агаповский р-н, с. Агаповка, мкр. Тепличный, дом № 35А, кадастровый номер участка: 74:01:0602024:567.</t>
  </si>
  <si>
    <t>Строительство ответвления от опоры ВЛ- 0,4 кВ, прибора учета, Челябинская обл., Сосновский р-н, СНТ "Заречный"</t>
  </si>
  <si>
    <t>Строительство ответвления от опоры ВЛ- 0,4 кВ, прибора учета, Челябинская обл., Каслинский р-н, с. Воскресенское, ул.Снежинская</t>
  </si>
  <si>
    <t>Строительство ответвления от опоры ВЛ- 0,4 кВ, прибора учета, Челябинская обл., Аргаяшский р-н, д. Бажикаева, ул. Салават Юлаева</t>
  </si>
  <si>
    <t>Строительство ответвления от опоры ВЛ- 0,4 кВ, прибора учета, Челябинская обл., Аргаяшский р-н, с. Аргаяш, ул. Рабочая</t>
  </si>
  <si>
    <t>Строительство ВЛ-0,4 кВ,  ответвления от опоры ВЛ-0,4 кВ, прибора учета, Челябинская обл, Сосновский р-н, д. Малиновка</t>
  </si>
  <si>
    <t>Строительство ВЛ-0,4 кВ, ответвления от опоры ВЛ-0,4 кВ, прибора учета, Челябинская обл, Красноармейской район, поселок Петровский, ул. Градская</t>
  </si>
  <si>
    <t>Установка прибора учета на опоре №5 ВЛ-0,4кВ Колхозная от ТП-51128 в с.Чесма (ПКУ-1т.у.)</t>
  </si>
  <si>
    <t>Строительство ВЛ-0,4кВ от ВЛ-0,4кВ ф. №3 Быт от ТП-2680 и установка прибора учета в п. Ясные Поляны (ВЛ-0,054км; ПКУ-1т.у.)</t>
  </si>
  <si>
    <t>Строительство ответвления от опоры ВЛ- 0,4 кВ, прибора учета, Челябинская обл., Сосновский р-н, с. Долгодеревенское, ул. Мира</t>
  </si>
  <si>
    <t>Строительство ответвления от опоры ВЛ- 0,4 кВ, прибора учета, Челябинская обл., Коркинский р-н, рп. Первомайский</t>
  </si>
  <si>
    <t>Строительство ВЛ-0,4 кВ от опоры № 10/5А ВЛ-0,4 кВ № 2 от ТП № 61174 до концевой опоры на границе земельного участка Заявителя и установка ПКУ ТП 522-ФЗ 0,4 кВ</t>
  </si>
  <si>
    <t>Установка прибора учета, Челябинская обл,  Кизильский р-н, от п. Сыртинский, в 36 м западнее ул.60 лет Октября, д.3 в кадастровом квартале 74:11:0803006.</t>
  </si>
  <si>
    <t>Строительство ВЛ-0,4 кВ от опоры № 12  ВЛ-0,4 кВ № 1  от ТП № 19 П до концевой опоры на границе земельного участка Заявителя и установка ПКУ ТП 522-ФЗ 0,38 кВ (аналогичные мероприятия по титулу 620502824)</t>
  </si>
  <si>
    <t>Строительство ВЛ-0,4 кВ (совместный подвес по опорам ВЛ-0,4 кВ № 2  от  ТП № 15021)  от опоры № 13  ВЛ-0,4 кВ № 2 от ТП № 15021   до опоры № 20  ВЛ-0,4 кВ № 2 от ТП № 15021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</si>
  <si>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р-н Аргаяшский, д. Дербишева, ул. Набережная</t>
  </si>
  <si>
    <t>Строительство ПКУ ТП 522-ФЗ 0,4 кВ ВЛ 0,4 кВ ТП 2446С 2С гр.1 для объекта, расположенного по адресу: г Челябинск, Центральный район, ул.Коммуны, во дворе дома №133, кадастровый номер участка: 74:36:0516002:1124</t>
  </si>
  <si>
    <t>Установка прибора учета, Челябинская обл, Нагайбакский р-н, п. Остроленский, ул. Бикбова, кадастровый номер участка: 74:15:0204004:4.</t>
  </si>
  <si>
    <t>Установка прибора учета на опоре №17 ВЛ-0,4кВ Село от ТП-71129 в п.Новый Урал (ПКУ-1т.у.)</t>
  </si>
  <si>
    <t>Строительство ВЛ-0,4 кВ от опоры №8 ТП-270, установка прибора учета, Челябинская обл,  Брединский муниципальный район, сельское поселение Павловское, п. Павловский.</t>
  </si>
  <si>
    <t>Строительство ПКУ ТП 522-ФЗ 0,4 кВ ВЛ 0,4 кВ ТП 2128 гр.1, для объекта, расположенного по адресу: г. Челябинск, р-н Центральной, на пересечении ул. Парковой и ул. Центральной, кадастровый номер участка: 74:36:0502015:50</t>
  </si>
  <si>
    <t>Строительство ВЛ-0,4 кВ, ответвления от опоры ВЛ-0,4 кВ, прибора учета, Челябинская обл, Красноармейский район с. Миасское ул. Як. Павлуцкого</t>
  </si>
  <si>
    <t>Строительство ПКУ ТП 522-ФЗ 0,22 кВ ВЛ 0,4 кВ ТП СНТ Березка-4, для объекта, расположенного по адресу: г. Копейск, рп Старокамышинск, Садоводческое некоммерческое товарищество "Березка-4", уч-к 158, кадастровый номер участка: 74:30:0708001:382</t>
  </si>
  <si>
    <t>Строительство ответвления от опоры ВЛ- 0,4 кВ, прибора учета, Челябинская обл., Кунашакский р-н, д. Аминева, ул. Центральная</t>
  </si>
  <si>
    <t>Строительство ВЛ-0,4 кВ, ответвления от опоры ВЛ-0,4 кВ, прибора учета, Челябинская обл, г. Верхний Уфалей, ул. Якушева</t>
  </si>
  <si>
    <t>Строительство ВЛ-0,4 кВ, ответвления от опоры ВЛ-0,4 кВ, прибора учета, Челябинская обл, г. Кыштым, ул. Грибоедова</t>
  </si>
  <si>
    <t>Установка прибора коммерческого учета электрической энергии (мощности) трехфазного прямого включения 0,4 кВ на опоре № 12 ВЛ 0,4 кВ № 5 от ТП-17117 и монтаж контура повторного заземления нулевого провода ВЛ 0,4 кВ № 5 от ТП-17117 на опоре № 12: Ашинский р-н, г. Миньяр</t>
  </si>
  <si>
    <t>Строительство ПКУ ТП 522-ФЗ 0,4 кВ ШР 2/4206, реконструкция щита распределительного ШР-2/4206 (инв. № 690304) для объекта, расположенного по адресу: г. Челябинск, Курчатовский район, гаражно-строительный кооператив "Северный" у АЗС по ул. Автодорожной, гараж № 03/10, кадастровый номер участка: 74:36:0715003:41</t>
  </si>
  <si>
    <t>Строительство ответвления от опоры ВЛ- 0,4 кВ, прибора учета, Челябинская обл., Сосновский р-н, д. Моховички, ул. Маршала Василевского</t>
  </si>
  <si>
    <t>Строительство ВЛ-10 кВ от ВЛ-10 кВ №13 ПС Полевая, ТП-10/0,4 кВ, ВЛ-0,4 кВ, прибора учета, Челябинская обл, Сосновский район, вблизи п. Красное Поле</t>
  </si>
  <si>
    <t>Строительство ВЛ-0,4 кВ от опоры №12 ТП-64, установка прибора учета, Челябинская обл, Верхнеуральский район, Карагайское сельское поселение, пос. Карагайский, ул. Советская, дом 99а.</t>
  </si>
  <si>
    <t>Строительство ВЛ-0,4 кВ от опоры №12/10 ТП-587, установка прибора учета, Челябинская обл, г. Магнитогорск, ул. Клубничная, дом № 23/1, кадастровый номер участка: 74:33:0316001:3712.</t>
  </si>
  <si>
    <t>Строительство ответвления от опоры ВЛ- 0,4 кВ, прибора учета, Челябинская обл., Сосновский р-н, д. Альмеева, мк.р Восточный</t>
  </si>
  <si>
    <t>Строительство ВЛ-0,4 кВ (совместный подвес по опорам ВЛ-0,4 кВ № 1  от  ТП № 41207)  от опоры № 6  ВЛ-0,4 кВ № 1 от ТП № 41207   до опоры № 8  ВЛ-0,4 кВ № 1 от ТП № 41207  установленной на границе земельного участка Заявителя и установка ПКУ ТП 522-ФЗ 0,4 кВ.</t>
  </si>
  <si>
    <t>Установка прибора учета на опоре №4-2 ВЛ-0,4кВ ф. №3 от ТП-6366 в с.Степное (ПКУ-1т.у.)</t>
  </si>
  <si>
    <t>Строительство ВЛ-0,4 кВ от опоры № 7 ВЛ-0,4 кВ № 3 от ТП № 61324 до концевой опоры на границе земельного участка Заявителя и установка ПКУ ТП 522-ФЗ 0,4 кВ.</t>
  </si>
  <si>
    <t>Установка прибора учета, Челябинская обл,  Район Карталинский, Поселок Краснотал, Улица Молодежная.</t>
  </si>
  <si>
    <t>Установка прибора коммерческого учета электрической энергии (мощности) трехфазного прямого включения 0,4 кВ на опоре № 3 ВЛ 0,4 кВ № 5 от ТП-22049 и монтаж контура повторного заземления нулевого провода ВЛ 0,4 кВ № 5 от ТП-22049 на опоре № 3: г. Сатка, п. Сибирка</t>
  </si>
  <si>
    <t>Строительство ПКУ ТП 522-ФЗ 0,4 кВ ВЛ 0,4 кВ ТП 5153 1С гр. 2 для объекта, расположенного по адресу г. Челябинск, СНТ "Политехник", ул. 10-ая Южная, участок №132, кадастровый номер участка: 74:36:0416014:359</t>
  </si>
  <si>
    <t>Установка прибора учета на опоре №22 ВЛ-0,4кВ Быт от ТП-5375 в п.Камышный (ПКУ-1т.у.)</t>
  </si>
  <si>
    <t>Строительство ВЛ-0,4 кВ, ответвления от опоры ВЛ-0,4 кВ, прибора учета, Челябинская обл, Еманжелинский р-н, п. Красногорский, сад Шахтер 2</t>
  </si>
  <si>
    <t>Строительство ответвления от опоры ВЛ- 0,4 кВ, прибора учета, Челябинская обл., Красноармейский р-н, п. Баландино, ул. Железнодорожная</t>
  </si>
  <si>
    <t>Строительство ВЛ-0,4 кВ, ответвления от опоры ВЛ-0,4 кВ, прибора учета, Челябинская обл, Еманжелинский р-н, г. Еманжелинск, ул. Дзержинского</t>
  </si>
  <si>
    <t>Строительство ВЛ-0,4 кВ, ответвления от опоры ВЛ-0,4 кВ, прибора учета, Челябинская обл, г Коркино, пер Степана Разина</t>
  </si>
  <si>
    <t>Строительство ПКУ ТП 522-ФЗ 0,4 кВ ВЛ 0,4 кВ ТП 3324 1С гр. 4 для объекта, расположенного по адресу: г. Челябинск, улица Фабрично-заводская, земельный участок 83, кадастровый номер участка: 74:36:0203039:13</t>
  </si>
  <si>
    <t>Строительство ВЛ-0,4 кВ, ответвление от опоры ВЛ-0,4 кВ, прибора учета, автоматического выключателя, Челябинская обл., Сосновский р-н, п. Красное Поле, ул. Героическая</t>
  </si>
  <si>
    <t>Строительство ПКУ ТП 522-ФЗ 0,22 кВ ВЛ 0,4 кВ ТП Элеватор 1С панель 9, для объекта, расположенного по адресу: г. Челябинск, п. Мелькомбинат 2 участок 2, д 18, кадастровый номер участка: 74:36:0505003:269</t>
  </si>
  <si>
    <t>Строительство ответвления от опоры ВЛ- 0,4 кВ, прибора учета, Челябинская обл., г. Коркино, пер. Новоселов</t>
  </si>
  <si>
    <t>Установка прибора коммерческого учета электрической энергии (мощности) однофазного прямого включения 0,22 кВ на опоре № 30 ВЛ 0,4 кВ № 1 от ТП-52003 и монтаж контура повторного заземления нулевого провода ВЛ 0,4 кВ № 1 от ТП-52003 на опоре № 30: г. Миасс, п. Горный</t>
  </si>
  <si>
    <t>Строительство ответвления от опоры ВЛ- 0,4 кВ, прибора учета, Челябинская обл., Аргаяшский р-н, территория ТСН Увильды Космос</t>
  </si>
  <si>
    <t>Строительство ПКУ ТП 522-ФЗ 0,4 кВ ТП 3043 1С гр. 1 для объекта, расположенного по адресу г. Челябинск, ул. Мамина, дом № 15</t>
  </si>
  <si>
    <t>Строительство ПКУ ТП 522-ФЗ 0,4 кВ ТП 2111Т 1С гр. 9 для объекта, расположенного по адресу г. Челябинск, пр-кт. Ленина, дом № 36</t>
  </si>
  <si>
    <t>Установка прибора коммерческого учета электрической энергии (мощности) однофазного прямого включения 0,22 кВ на опоре № 2/5/6 ВЛ 0,4 кВ № 4 от ТП-21013 и монтаж контура повторного заземления нулевого провода ВЛ 0,4 кВ № 4 от ТП-21013 на опоре № 2/5/6: г. Сатка</t>
  </si>
  <si>
    <t>Строительство ПКУ ТП 522-ФЗ 0,4 кВ ТП 3054 1С гр. 5 для объекта, расположенного по адресу г. Челябинск, ул. Салютная, дом № 25</t>
  </si>
  <si>
    <t>Установка прибора коммерческого учета электрической энергии (мощности) трехфазного прямого включения 0,4 кВ на опоре № 3 ВЛ 0,4 кВ № 8 от ТП-41222: г. Златоуст</t>
  </si>
  <si>
    <t>Строительство ответвления от опоры ВЛ-0,4 кВ, прибора учета, Челябинская обл., Сосновский р-н, с. Полетаево I-е</t>
  </si>
  <si>
    <t>Строительство ВЛ-0,4 кВ, ответвления от опоры ВЛ-0,4 кВ, прибора учета, Челябинская обл, с. Кайгородово</t>
  </si>
  <si>
    <t>Строительство ПКУ ТП 522-ФЗ 0,4 кВ ВЛ 0,4 кВ ТП 2384 1С гр.8, для объекта, расположенного по адресу: г. Челябинск, Центральный район, микрорайон №39А, участок №8(стр.), кадастровый номер участка: 74:36:0501020:1124</t>
  </si>
  <si>
    <t>Строительство ВЛ-0,4 кВ, ответвления от опоры ВЛ-0,4 кВ, прибора учета, Челябинская обл, Город Коркино, Рабочий поселок Роза, Территория СНТ Авангард, Улица 5-я</t>
  </si>
  <si>
    <t>Установка прибора коммерческого учета электрической энергии (мощности) трехфазного полукосвенного включения 0,4 кВ в гр. № 8 РУ 0,4 кВ ТП-41321: г. Златоуст</t>
  </si>
  <si>
    <t>Строительство ПКУ ТП 522-ФЗ 0,4 кВ ВЛ 0,4 кВ ТП 5786 1С гр. 1 для объекта, расположенного по адресу г. Челябинск, снт "Металлист-1", участок 97, кадастровый номер участка: 74:36:0322012:639</t>
  </si>
  <si>
    <t>Строительство ответвления от опоры ВЛ- 0,4 кВ, прибора учета, Челябинская обл., Кунашакский р-н, д. Кулужбаева, ул. Школьная</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</si>
  <si>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62 ВЛ 0,4 кВ № 2 от ТП-15038 и монтаж контура повторного заземления нулевого провода ВЛ 0,4 кВ № 2 от ТП-15038 на опоре № 62: г. Аша</t>
  </si>
  <si>
    <t>Установка прибора учета на опоре №50 ВЛ-0,4кВ Весенняя от ТП-102 в г.Троицк (ПКУ-1т.у.)</t>
  </si>
  <si>
    <t>Строительство ответвления от опоры ВЛ- 0,4 кВ, прибора учета, Челябинская обл., Каслинский р-н, с. Щербаковка, ул. Новая</t>
  </si>
  <si>
    <t>Строительство ПКУ ТП 522-ФЗ 0,4 кВ ВЛ 0,4 кВ ТП 287 гр. 2  для объекта, расположенного по адресу: г. Копейск, кадастровый номер участка: 74:12:1408006:3749</t>
  </si>
  <si>
    <t>Установка прибора учета на опоре №5 ВЛ-0,4кВ Клуб от ТП-3498 в с.Половинка (ПКУ-1т.у.)</t>
  </si>
  <si>
    <t>Строительство ВЛ-0,4 кВ от опоры №2/10 ТП-164, установка прибора учета,Челябинская область, Нагайбакский район, примерно в 0,5  км по направлению на северо-восток от п. Арсинский, кадастровый номер участка: 74:15:0304001:635.</t>
  </si>
  <si>
    <t>Строительство ВЛ-0,4 кВ, ответвления от опоры ВЛ-0,4 кВ, прибора учета, Челябинская обл, Сосновский р-он, с.Кайгородово</t>
  </si>
  <si>
    <t>Установка прибора учета на опоре №11.4 ВЛ-0,4кВ Светлая от МТП-62 в г.Южноуральск (ПКУ-1т.у.)</t>
  </si>
  <si>
    <t>Строительство ПКУ ТП 522-ФЗ 0,4 кВ ТП Полифарм 2С гр.5, для объекта, расположенного по адресу: г. Челябинск, ул. Петра Столыпина, дом № 19А, кадастровый номер участка: 74:36:0501001:5005</t>
  </si>
  <si>
    <t>Установка прибора учета, Челябинская обл, Карталинский р-н, г. Карталы, пер. Красноармейский, дом № 21, кадастровый номер участка: 74:08:4702005:9.</t>
  </si>
  <si>
    <t>Строительство ВЛ-0,4 кВ, ответвления от опоры ВЛ-0,4 кВ, прибора учета, Челябинская обл, Кунашакский р-н, с. Кунашак, ул. Лермонтова</t>
  </si>
  <si>
    <t>Установка прибора учета на опоре №4.11 ВЛ-0,4кВ Поселок 3 от ТП-31112 в п.Увельский (ПКУ-1т.у.)</t>
  </si>
  <si>
    <t>Строительство ВЛ-10 кВ от ВЛ-10 кВ №10 ПС Мирная, ТП-10/0,4 кВ, ВЛ-0,4 кВ, ответвления от опоры ВЛ-0,4 кВ, приборов учета, Челябинская обл, Красноармейский район, п. Петровский</t>
  </si>
  <si>
    <t>Установка прибора коммерческого учета электрической энергии (мощности) трехфазного прямого включения 0,4 кВ на опоре № 6/1 ВЛ 0,4 кВ № 4 от ТП-61607 и монтаж контура повторного заземления нулевого провода ВЛ 0,4 кВ № 4 от ТП-61607 на опоре № 6/1: г. Чебаркуль</t>
  </si>
  <si>
    <t>Строительство ответвления от опоры ВЛ- 0,4 кВ, прибора учета, Челябинская обл., Каслинский р-н, г. Касли, ул. Дзержинского</t>
  </si>
  <si>
    <t>Строительство ответвления от опоры ВЛ- 0,4 кВ, прибора учета, Челябинская обл., с. Кайгородово</t>
  </si>
  <si>
    <t>Строительство ответвления от опоры ВЛ- 0,4 кВ, прибора учета, Челябинская обл., Еткульский р-н, д. Печенкино, ул. Набережная</t>
  </si>
  <si>
    <t>Установка прибора коммерческого учета электрической энергии (мощности) трехфазного прямого включения 0,4 кВ на опоре № 6 ВЛ 0,4 кВ ул.Нагорная от ТП-35306: Кусинский р-н, с. Медведевка</t>
  </si>
  <si>
    <t>Установка прибора учета, Челябинская обл, Район Агаповский, поселок Приморский, Улица Садовая, дом 17/1, кадастровый номер участка: 74:01:0105002:1555.</t>
  </si>
  <si>
    <t>Строительство ПКУ ТП 522-ФЗ 0,4 кВ ВЛ 0,4 кВ ТП 3316 1С гр. 9 для объекта, расположенного по адресу: Челябинская область, городской округ Челябинский, внутригородской район Тракторозаводский, город Челябинск, улица Грибоедова, участок 55, кадастровый номер участка: 74:36:0212019:26</t>
  </si>
  <si>
    <t>Строительство ВЛ-0,4 кВ от опоры № 45  ВЛ-0,4 кВ № 4  от ТП № 41158 до концевой опоры на границе земельного участка Заявителя и установка ПКУ ТП 522-ФЗ 0,38 кВ</t>
  </si>
  <si>
    <t>Установка коммерческого прибора учета электрической энергии (мощности) трехфазного полукосвенного включения 0,4 кВ в ВРУ 0,4 кВ МКД по пр-кт. им Ю.А.Гагарина 3-й мкр, д. 35 (до общедомового прибора учета): г. Златоуст</t>
  </si>
  <si>
    <t>Установка прибора учета на опоре №13 ВЛ-0,4кВ Фидер-2 от ТП-4126 в с.Октябрьское (ПКУ-1т.у.)</t>
  </si>
  <si>
    <t>Строительство ВЛ-0,4 кВ от опоры № 10 ВЛ-0,4 кВ № 2 от ТП № 61607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</si>
  <si>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г. Кыштым, ул. Швейкина</t>
  </si>
  <si>
    <t>Строительство ответвления от опоры ВЛ- 0,4 кВ, прибора учета, Челябинская обл., Каслинский р-н, д. Знаменка, ул. Ленина</t>
  </si>
  <si>
    <t>Строительство ответвления от опоры ВЛ- 0,4 кВ, прибора учета, Челябинская обл., г. Кыштым, ул. Куйбышева</t>
  </si>
  <si>
    <t>Строительство отпаечной ВЛ-6кВ от ВЛ-6кВ Южная часть города; МТП-6/0,4кВ; ВЛ-0,4кВ в г.Пласт (0,16МВА; ВЛ-6кВ-0,008км; ВЛ-0,4кВ-0,012км; разъединитель; ПКУ-1т.у.)</t>
  </si>
  <si>
    <t>Строительство ПКУ ТП 522-ФЗ 0,4 кВ ВЛ 0,4 кВ ТП 192 1С гр. 5 для объекта, расположенного по адресу: г. Копейск, территория снт Часовщик, улица 8-я Южная, земельный участок 11, кадастровый номер участка: 74:30:0905001:509</t>
  </si>
  <si>
    <t>Строительство ответвления от опоры ВЛ- 0,4 кВ, прибора учета, Челябинская обл., Сосновский р-н, СНТ «Заречный»</t>
  </si>
  <si>
    <t>Строительство ПКУ ТП 522-ФЗ 0,4 кВ ВЛ 0,4 кВ ТП 5183 1С гр. 2 для объекта, расположенного по адресу: г. Челябинск, ул. Береговая, д. 15, кадастровый номер участка: 74:36:0414024:18</t>
  </si>
  <si>
    <t>Строительство ответвления от опоры ВЛ- 0,4 кВ, прибора учета, Челябинская обл., Каслинский р-н, с. Клеопино, ул. Главная</t>
  </si>
  <si>
    <t>Установка прибора учета на опоре №3.2 ВЛ-0,4кВ Новая застройка от ЗТП-23А в г.Южноуральск (ПКУ-1т.у.)</t>
  </si>
  <si>
    <t>Строительство ВЛ 0,4 кВ от ВЛ 0,4 кВ ТП 3326 1С гр.7, ПКУ ТП 522-ФЗ 0,4 кВ ВЛ 0,4 кВ ТП 3326 1С гр.7 для объекта, расположенного по адресу: г Челябинск, ул. Инженерная, дом № 41, кадастровый номер участка: 74:30:0203034:30</t>
  </si>
  <si>
    <t>Строительство ответвления от опоры ВЛ- 0,4 кВ, прибора учета, Челябинская обл., Каслинский р-н, вблизи п. Кр. Партизан</t>
  </si>
  <si>
    <t>Строительство ПКУ ТП 522-ФЗ 0,4 кВ ВЛ 0,4 кВ ТП 2128 1С гр.2, для объекта, расположенного по адресу: г. Челябинск, ул. Ленина, дом № 16, кадастровый номер участка: 74:36:0502023:26</t>
  </si>
  <si>
    <t>Установка прибора коммерческого учета электрической энергии (мощности) однофазного прямого включения 0,22 кВ на опоре № 16 ВЛ 0,4 кВ № 4 от ТП-51105 и монтаж контура повторного заземления нулевого провода ВЛ 0,4 кВ № 4 от ТП-51105 на опоре № 16: г. Миасс, п. Ленинск</t>
  </si>
  <si>
    <t>Строительство ответвления от опоры ВЛ- 0,4 кВ, прибора учета, Челябинская обл., Каслинский р-н, п. Воздвиженка, ул. Ленина</t>
  </si>
  <si>
    <t>Строительство ВЛ-0,4 кВ от опоры №5/10 ТП-27А, установка прибора учета, реконструкция ВЛ-0,4кВ ф.ул.Чкалова, Челябинская обл,  город Карталы, улица Степана Разина, 38, кадастровый номер участка: 74:08:4702029:135.</t>
  </si>
  <si>
    <t>Строительство ВЛ-0,4 кВ от опоры № 3-1 отп.-1 ВЛ-0,4 кВ № 1 от ТП № 51096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</si>
  <si>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д. Мичурино, ул. Центральная</t>
  </si>
  <si>
    <t>Строительство ПКУ ТП 522-ФЗ 0,22 кВ ВЛ 0,4 кВ ТП 3576 1С гр. 2 для объекта, расположенного по адресу: г. Челябинск, Тракторозаводский район, гаражно-строительный кооператив № 403, участок 516, кадастровый номер участка: 74:36:0209016:7584</t>
  </si>
  <si>
    <t>Строительство ПКУ ТП 522-ФЗ 0,4кВ¶ВЛ 0,4 кВ ТП 242 гр.7  для объекта, расположенного по адресу: г. Копейск, ул. Ремесленная, дом № 108, кадастровый номер участка: 74:30:0104016:1099</t>
  </si>
  <si>
    <t>Установка прибора коммерческого учета электрической энергии (мощности) трехфазного прямого включения 0,4 кВ на опоре № 3/6 ВЛ 0,4 кВ № 3 от ТП-16019 и монтаж контура повторного заземления нулевого провода ВЛ 0,4 кВ № 3 от ТП-16019 на опоре № 3/6: Ашинский р-н, г. Сим</t>
  </si>
  <si>
    <t>Установка прибора коммерческого учета электрической энергии (мощности) однофазного прямого включения 0,22 кВ на опоре № 15 ВЛ 0,4 кВ № 2 от ТП-41152: г. Златоуст</t>
  </si>
  <si>
    <t>Строительство ВЛ-0,4 кВ от опоры № 12  ВЛ-0,4 кВ № 3  от ТП № 12001 до концевой опоры на границе земельного участка Заявителя и установка ПКУ ТП 522-ФЗ 0,38 кВ</t>
  </si>
  <si>
    <t>Строительство ПКУ ТП 522-ФЗ 0,4 кВ ТП 3372 1С гр. 7 для объекта, расположенного по адресу г. Челябинск, р-н Тракторозаводский, ул. Танкистов, кадастровый номер участка: 74:36:0214001:178</t>
  </si>
  <si>
    <t>Строительство  ответвления от опоры ВЛ- 0,4 кВ, прибора учета, Челябинская обл., Аргаяшский р-н, д. Саитова, ул. Солнечная</t>
  </si>
  <si>
    <t>Строительство ответвления от опоры ВЛ- 0,4 кВ, прибора учета, Челябинская обл., Сосновский р-н, с. Туктубаево, ул. Набережная</t>
  </si>
  <si>
    <t>Установка прибора коммерческого учета электрической энергии (мощности) трехфазного прямого включения 0,4 кВ на опоре № 4 ВЛ 0,4 кВ № 6 от ТП-60101 и монтаж контура повторного заземления нулевого провода ВЛ 0,4 кВ № 6 от ТП-60101 на опоре № 4: г. Чебаркуль</t>
  </si>
  <si>
    <t>Строительство ВЛ-0,4 кВ, ответвления от опоры ВЛ-0,4 кВ, прибора учета, Челябинская обл, р-н Красноармейский, сел. пос. Баландинское, д. Круглое, ул. Печорская</t>
  </si>
  <si>
    <t>Строительство ВЛ-0,4 кВ от опоры №12 ТП-549, установка прибора учета, Челябинская обл,  Агаповский район, п. Желтинский, ул. Полевая, уч. № 5Б, кадастровый номер участка: 74:01:0202001:1330.</t>
  </si>
  <si>
    <t>Строительство ПКУ ТП 522-ФЗ 0,4 кВ ВЛ 0,4 кВ ТП 6516 1С гр.1 для объекта, расположенного по адресу: г. Копейск, п. Заозерный, ул. Низовая, 37, кадастровый номер участка: 74:30:0903006:333</t>
  </si>
  <si>
    <t>Строительство ВЛ-0,4 кВ от опоры № 31 ВЛ-0,4 кВ № 2 от ТП № 61015 до концевой опоры на границе земельного участка Заявителя и установка ПКУ ТП 522-ФЗ 0,4 кВ.</t>
  </si>
  <si>
    <t>Установка прибора учета на опоре №9 ВЛ-0,4кВ Нахимова от ЗТП-23А в г.Южноуральск (ПКУ-1т.у.)</t>
  </si>
  <si>
    <t>Установка прибора коммерческого учета электрической энергии (мощности) трехфазного прямого включения 0,4 кВ на опоре № 9 ВЛ 0,4 кВ № 3 от ТП-51013 и монтаж контура повторного заземления нулевого провода ВЛ 0,4 кВ № 3 от ТП-51013 на опоре № 9: г. Миасс</t>
  </si>
  <si>
    <t>Строительство ответвления от опоры ВЛ- 0,4 кВ, прибора учета, Челябинская обл., Сосновский р-н, с. Вознесенка</t>
  </si>
  <si>
    <t>Установка прибора коммерческого учета электрической энергии (мощности) трехфазного прямого включения 0,4 кВ на опоре № 10 ВЛ 0,4 кВ № 4 от ТП-61188 и монтаж контура повторного заземления нулевого провода ВЛ 0,4 кВ № 4 от ТП-61188 на опоре № 10: Чебаркульский р-н, с. Травники</t>
  </si>
  <si>
    <t>Установка прибора учета, Челябинская обл, город Магнитогорск, СНТ "Лакомка", уч. 13.38, кадастровый номер участка: 74:33:0316003:964.</t>
  </si>
  <si>
    <t>Строительство ответвления от опоры ВЛ-0,4 кВ, прибора учета, Челябинская обл., г. Копейск, п. Заозерный</t>
  </si>
  <si>
    <t>Установка прибора учета на опоре №20 ВЛ-0,4кВ Поселок 1 от ТП-6232 в с.Борисовка (ПКУ-1т.у.)</t>
  </si>
  <si>
    <t>Установка прибора учета на опоре №25 ВЛ-0,4кВ Весенняя от ТП-102 в г.Троицк (ПКУ-1т.у.)</t>
  </si>
  <si>
    <t>Строительство ответвления от опоры ВЛ- 0,4 кВ, прибора учета, Челябинская обл., Каслинский р-н, вблизи п. Воздвиженка</t>
  </si>
  <si>
    <t>Строительство ответвления от опоры ВЛ-0,4 кВ, прибора учета, Челябинская обл, р-н Сосновский, АОЗТ "Архангельское"</t>
  </si>
  <si>
    <t>Строительство ПКУ ТП 522-ФЗ 0,22 кВ РП 20 2С гр.6, для объекта, расположенного по адресу: г. Челябинск, пр-кт Победы, д. 165, гараж 2, кадастровый номер участка: 74:36:0605004:1174</t>
  </si>
  <si>
    <t>Строительство ответвления от опоры ВЛ- 0,4 кВ, прибора учета, Челябинская обл., г. Еманжелинск, ул. Титова</t>
  </si>
  <si>
    <t>Строительство ответвления от опоры ВЛ- 0,4 кВ, прибора учета, Челябинская обл., Сосновский р-н, п. Красное Поле, ул. Раздольная</t>
  </si>
  <si>
    <t>Строительство ВЛ 0,4 кВ ТП 7089 1С гр.4, ПКУ ТП 522-ФЗ 0,4 кВ ВЛ 0,4 кВ ТП 7089 1С гр.4 для объекта, расположенного по адресу: г. Челябинск, Металлургический, п. Першино, ул. Жигулевская., кадастровый номер участка: 74:36:0111005:77</t>
  </si>
  <si>
    <t>Установка прибора учета на опоре №24 ВЛ-0,4кВ Лаврентьева от ТП-44 в г.Троицк (ПКУ-1т.у.)</t>
  </si>
  <si>
    <t>Установка прибора коммерческого учета электрической энергии (мощности) трехфазного прямого включения 0,4 кВ на опоре № 9/3/2 ВЛ 0,4 кВ Центральный рынок от ТП-21025 и монтаж контура повторного заземления нулевого провода ВЛ 0,4 кВ Центральный рынок от ТП-21025 на опоре № 9/3/2: г. Сатка</t>
  </si>
  <si>
    <t>Строительство ответвления от опоры ВЛ- 0,4 кВ, прибора учета, Челябинская обл., Аргаяшский р-н, тер. СНТ Электровозник</t>
  </si>
  <si>
    <t>Строительство ПКУ ТП 522-ФЗ 0,4 кВ ВЛ 0,4 кВ ТП 4215 гр.1 для объекта, расположенного по адресу: г. Челябинск, СНТ Авиатор, проезд 2, уч. 56, кадастровый номер участка: 74:36:0702009:2494</t>
  </si>
  <si>
    <t>Строительство ответвления от опоры ВЛ- 0,4 кВ, прибора учета, Челябинская обл., Красноармейский р-н, п. Баландино, ул. Березовая</t>
  </si>
  <si>
    <t>Строительство ВЛ-0,4 кВ, ответвления от опоры ВЛ-0,4 кВ, прибора учета, Челябинская обл, р-н Сосновский, сел. пос. Вознесенское, п. Полевой, ул. Шелковая</t>
  </si>
  <si>
    <t>Установка прибора коммерческого учета электрической энергии (мощности) однофазного прямого включения 0,22 кВ на опоре № 21/8 ВЛ 0,4 кВ № 7 от ТП-15086 и монтаж контура повторного заземления нулевого провода ВЛ 0,4 кВ № 7 от ТП-15086 на опоре № 21/8: г. Аша</t>
  </si>
  <si>
    <t>Установка прибора коммерческого учета электрической энергии (мощности) трехфазного прямого включения 0,4 кВ на опоре № 7 ВЛ 0,4 кВ № 312-1 от ТП-35312: Кусинский р-н, п. Уртюшка</t>
  </si>
  <si>
    <t>Установка прибора коммерческого учета электрической энергии (мощности) трехфазного полукосвенного включения 0,4 кВ на гр. № 5 в РУ 0,4 кВ ТП-41009: г. Златоуст</t>
  </si>
  <si>
    <t>Строительство ВЛ-0,4 кВ (совместный подвес по существующим опорам ВЛ-0,4 кВ № 3 от ТП № 52030) от РУ-0,4 кВ ТП № 52030 до опоры № 40 ВЛ-0,4 кВ № 3 от ТП № 52030, установка ПКУ ТП 522-ФЗ 0,4 кВ и Реконструкция «Трансформаторная подстанция ЗТП-30,  с.Смородинка» (инв. № 77569) (по диспетчерским наименованиям «Реконструкция  ТП № 52030»).</t>
  </si>
  <si>
    <t>Строительство ответвления от опоры ВЛ- 0,4 кВ, прибора учета, Челябинская обл., Еманжелинский р-н, п Красногорский</t>
  </si>
  <si>
    <t>Строительство ВЛ-0,4 кВ, ответвления от опоры ВЛ-0,4 кВ, прибора учета, Челябинская обл, Еманжелинский р-н, г.Еманжелинск, Титова 1 А</t>
  </si>
  <si>
    <t>Установка прибора учета на опоре №10 ВЛ-0,4кВ Мельничная от ТП-3102 в п.Увельский (ПКУ-1т.у.)</t>
  </si>
  <si>
    <t>Установка прибора коммерческого учета электрической энергии (мощности) однофазного прямого включения 0,22 кВ на опоре № 27 ВЛ 0,4 кВ Гаражи от ТП-21026 и монтаж контура повторного заземления нулевого провода ВЛ 0,4 кВ Гаражи от ТП-21026 на опоре № 27: г. Сатка</t>
  </si>
  <si>
    <t>Установка прибора учета на опоре №11 ВЛ-0,4кВ Прачечная от ТП-4 в г.Южноуральск (ПКУ-1т.у.)</t>
  </si>
  <si>
    <t>Строительство ответвления от опоры ВЛ- 0,4 кВ, прибора учета, Челябинская обл., Аргаяшский р-н, д. Крутолапова, ул. 1 Мая</t>
  </si>
  <si>
    <t>Установка прибора учета, Челябинская обл, Верхнеуральский р-н, п. Карагайский, ул. Советская, дом № 81, кадастровый номер участка: 74:06:0106011:28.</t>
  </si>
  <si>
    <t>Строительство ПКУ ТП 522-ФЗ 0,4 кВ ВЛ 0,4 кВ ТП 4215 1С гр. 1 для объекта, расположенного по адресу: г. Челябинск, Курчатовский район, садовое некоммерческое товарищество "Авиатор", 5 проезд, участок № 138., кадастровый номер участка: 74:36:0702009:1814</t>
  </si>
  <si>
    <t>Строительство КЛ 0,4 кВ ТП 2202 1С гр.2, шкафа распределительного ШР-1/2202,  для объектов, расположенных по адресам: г. Челябинск, р-н Калининский, СНТ "Садовод-Любитель №1", ул. 3, участок № 250, кадастровый номер участка: 74:36:0603003:250, ул. 3, участок № 260, кадастровый номер участка: 74:36:0603003:3748, ул. 2, участок №129, кадастровый номер участка: 74:36:0603003:129</t>
  </si>
  <si>
    <t>Установка прибора учета на опоре №11 ВЛ-0,4кВ Поселок-5 от КТП-31100 в п.Увельский (ПКУ-1т.у.)</t>
  </si>
  <si>
    <t>Строительство ПКУ ТП 522-ФЗ 0,4 кВ проектируемой ТП 6/0,4 кВ, реконструкция ВЛ 6 кВ РП 2 – РП 6 №2 (инв.№ 608982) для объекта, расположенного по адресу: г. Челябинск, улица Радонежская, земельный участок 8А, кадастровый номер участка: 74:36:0703003:875</t>
  </si>
  <si>
    <t>Строительство ПКУ ТП 522-ФЗ 0,4 кВ ВЛ 0,4 кВ ТП 7090 1С гр.6 для объекта, расположенного по адресу: г. Челябинск, улица Ставропольская, земельный участок 219, кадастровый номер участка: 74:36:0111015:34</t>
  </si>
  <si>
    <t>Строительство ответвления от опоры ВЛ-0,4 кВ, прибора учета, Челябинская обл., Сосновский р-н, п. Саргазы</t>
  </si>
  <si>
    <t>Строительство ВЛ-0,4 кВ от опоры №3 ТП-582, установка прибора учета, Челябинская обл,  Агаповский р-н,посёлок Желтинский, ул Семакина, уч.18, кадастровый номер участка: 74:01:0203001:91.</t>
  </si>
  <si>
    <t>Строительство ответвления от опоры ВЛ- 0,4 кВ, прибора учета, Челябинская обл., Кунашакский р-н, д. Юлдашева, ул. Прибрежная</t>
  </si>
  <si>
    <t>Строительство ВЛ-0,4 кВ, ответвления от опоры ВЛ-0,4 кВ, прибора учета, Челябинская обл, Красноармейский р-н, п. Баландино, ул. Короткая</t>
  </si>
  <si>
    <t>Строительство ответвления от опоры ВЛ- 0,4 кВ, прибора учета, Челябинская обл., Каслинский р-н, вблизи п. Кр.Партизан</t>
  </si>
  <si>
    <t>Установка прибора учета, Челябинская обл, Брединский р-н, п. Комсомольский, ул. Степная, дом № 5, квартира 1, кадастровый номер участка: 74:04:3800002:377.</t>
  </si>
  <si>
    <t>Установка прибора коммерческого учета электрической энергии (мощности) однофазного прямого включения 0,22 кВ на опоре № 9 ВЛ 0,4 кВ № 2 от ТП-61607 и монтаж контура повторного заземления нулевого провода ВЛ 0,4 кВ № 2 от ТП-61607 на опоре № 9: г. Чебаркуль</t>
  </si>
  <si>
    <t>Установка прибора коммерческого учета электрической энергии (мощности) трехфазного прямого включения 0,4 кВ на опоре № 12 ВЛ 0,4 кВ № 2 от ТП-70122: п. Горки, Уйский р-н</t>
  </si>
  <si>
    <t>Демонтаж существующего коммерческого прибора учета и установка нового прибора коммерческого учета электрической энергии (мощности) трехфазного полукосвенного включения 0,4 кВ на опоре № 2 ВЛ 0,4 кВ № 4 от ТП-41114: г. Златоуст</t>
  </si>
  <si>
    <t>Строительство отпаечной ВЛ-6кВ от ВЛ-6кВ Водозабор-2; СТП-6/0,4кВ в г.Троицк (0,016МВА; ВЛ-0,03км; разъединитель; ПКУ-1т.у.)</t>
  </si>
  <si>
    <t>Строительство ПКУ ТП 522-ФЗ 0,4 кВ ВЛ 0,4 кВ ТП 137 гр.2 для объекта, расположенного по адресу: г. Копейск, в 38 м на юго-восточнее ул. Кирова, 18 "б"</t>
  </si>
  <si>
    <t>Строительство ПКУ ТП 522-ФЗ 0,4 кВ ВЛ 0,4 кВ ТП 287 гр.3 для объекта, расположенного по адресу: г. Копейск, кадастровый номер участка: 74:12:1408006:4348</t>
  </si>
  <si>
    <t>Установка прибора коммерческого учета электрической энергии (мощности) трехфазного прямого включения 0,4 кВ на опоре № 13 ВЛ 0,4 ул. З.Космодемьянской от ТП-31039: г. Куса</t>
  </si>
  <si>
    <t>Строительство ответвления от опоры ВЛ- 0,4 кВ, прибора учета, Челябинская обл., Каслинский р-н, с. Огневское, ул. Ленина</t>
  </si>
  <si>
    <t>Строительство ВЛ-0,4 кВ от опоры № 48 ВЛ-0,4 кВ № 4 от ТП № 61022 до концевой опоры на границе земельного участка Заявителя и установка ПКУ ТП 522-ФЗ 0,4 кВ</t>
  </si>
  <si>
    <t>Строительство ПКУ ТП 522-ФЗ 0,4 кВ ВЛ 0,4 кВ ТП 4076 1С гр.1 для объекта, расположенного по адресу: г. Челябинск, ул. Бродокамская, дом № 77, кадастровый номер 74:36:0703012:11</t>
  </si>
  <si>
    <t>Строительство ВЛ-0,4 кВ, ответвления от опоры ВЛ-0,4 кВ, прибора учета, Челябинская обл, Сосновский р-н, вблизи с. Полетаево-1</t>
  </si>
  <si>
    <t>Строительство ответвления от опоры ВЛ- 0,4 кВ, прибора учета, Челябинская обл., Красноармейский р-н, с. Шумово, ул. Советская 2-я</t>
  </si>
  <si>
    <t>Установка прибора коммерческого учета электрической энергии (мощности) трехфазного прямого включения 0,4 кВ на опоре № 29/2 ВЛ 0,4 кВ № 3 от ТП-61161 и монтаж контура повторного заземления нулевого провода ВЛ 0,4 кВ № 3 от ТП-61161 на опоре № 29/2: Чебаркульский р-н, с. Медведево</t>
  </si>
  <si>
    <t>Строительство ВЛ-0,4 кВ, ответвления от опоры ВЛ-0,4 кВ, прибора учета, Челябинская обл, Аргаяшский р-н, п. Аргази, ул. Центральная</t>
  </si>
  <si>
    <t>Строительство ПКУ ТП 522-ФЗ 0,4 кВ ВЛ 0,4 кВ ТП 4733 1С гр.2 для объекта, расположенного по адресу: г. Челябинск, ул. Хариса Юсупова, участок № 28, кадастровый номер участка: 74:36:0714001:254</t>
  </si>
  <si>
    <t>Строительство ответвления от опоры ВЛ- 0,4 кВ, прибора учета, Челябинская обл., Район Красноармейский, Село Бродокалмак, Улица Нагорная</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</si>
  <si>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7 ВЛ 0,4 кВ № 5 от ТП-15086: г. Аша</t>
  </si>
  <si>
    <t>Установка прибора учета, Челябинская обл, Агаповский р-н, с. Агаповка, ул. Октябрьская, уч. № 12А, кадастровый номер участка: 74:01:0602046:10.</t>
  </si>
  <si>
    <t>Строительство ПКУ ТП 522-ФЗ 0,4 кВ ВЛ 0,4 кВ ТП 6608 гр.1 для объекта, расположенного по адресу: г. Копейск, территория СНТ Березка-4, улица Дальняя, участок 629, кадастровый номер участка: 74:30:0708001:612</t>
  </si>
  <si>
    <t>Строительство ответвления от опоры ВЛ- 0,4 кВ, прибора учета, Челябинская обл., р-н. Красноармейский, д. Шибаново, ул. Центральная</t>
  </si>
  <si>
    <t>Строительство ПКУ ТП 522-ФЗ 0,4 кВ ВЛ 0,4 кВ ТП 170 1С гр.9 для объекта, расположенного по адресу: г. Копейск, ул. Вьетнамская, дом № 12, кадастровый номер участка: 74:30:0601005:930</t>
  </si>
  <si>
    <t>Строительство ВЛ-0,4 кВ от опоры № 23  ВЛ-0,4 кВ № 7  от ТП № 15083 до концевой опоры на границе земельного участка каждого Заявителя и установка ПКУ ТП 522-ФЗ 0,38 кВ (аналогичные мероприятия по титулу 620531624)</t>
  </si>
  <si>
    <t>Строительство ответвления от опоры ВЛ- 0,4 кВ, прибора учета, Челябинская обл., Аргаяшский район, с. Аргаяш, ул. Кирова</t>
  </si>
  <si>
    <t>Строительство ВЛ-0,4 кВ, ответвления от опоры ВЛ-0,4 кВ, прибора учета, Челябинская обл, г. Коркино, ул. Молодежная</t>
  </si>
  <si>
    <t>Установка прибора коммерческого учета электрической энергии (мощности) трехфазного прямого включения 0,4 кВ на опоре № 21/1 ВЛ 0,4 кВ № 1 от ТП-61324 и монтаж контура повторного заземления нулевого провода ВЛ 0,4 кВ № 1 от ТП-61324 на опоре № 21/1: Чебаркульский р-н, 2800 м на юго-запад от д. Верхние Караси</t>
  </si>
  <si>
    <t>Строительство ответвления от опоры ВЛ-0,4 кВ, прибора учета, Челябинская обл., Сосновский р-н, д. Осиновка, ул. Васильковая</t>
  </si>
  <si>
    <t>Строительство ответвления от опоры ВЛ- 0,4 кВ, прибора учета, Челябинская обл., Сосновский р-н, с. Кременкуль, ул. Правды</t>
  </si>
  <si>
    <t>Строительство ВЛ-0,4 кВ, ответвления от опоры ВЛ-0,4 кВ, прибора учета, Челябинская обл, р-н Сосновский</t>
  </si>
  <si>
    <t>Установка прибора коммерческого учета электрической энергии (мощности) трехфазного прямого включения 0,4 кВ на опоре № 3 отп.-2 ВЛ 0,4 кВ № 3 от ТП-51243 и монтаж контура повторного заземления нулевого провода отп.-2 ВЛ 0,4 кВ № 3 от ТП-51243 на опоре № 3: г. Миасс, п. Тургояк</t>
  </si>
  <si>
    <t>Строительство ВЛИ-0,4 кВ (совместный подвес по опорам ВЛ-0,4 кВ № 13 от ТП № 14002) от гр. № 2 РУ-0,4 кВ ТП № 14002 до опоры № 4 ВЛ-0,4 кВ № 13 от ТП № 14002, строительство ВЛИ-0,4 кВ от гр. № 4 РУ-0,4 кВ ТП № 14012 до концевой опоры на границе земельного участка Заявителя, установка ПКУ ТП 522-ФЗ 0,4кВ и реконструкция «Аппаратура электрическая   ЗТП №4002 г.Усть-Катав» (инв. № 627825), «Аппаратура электрическая   ЗТП №4012 г.Усть-Катав» (инв. № 627823) (по диспетчерским наименованиям «Реконструкция ТП № 14002» и «Реконструкция ТП № 14012»)</t>
  </si>
  <si>
    <t>Строительство ответвления от опоры ВЛ- 0,4 кВ, прибора учета, Челябинская обл., Еткульский р-н, д. Печенкино, ул. Мира</t>
  </si>
  <si>
    <t>Установка прибора учета, Челябинская обл, Кизильский р-н, п. Пролетарка, ул. Уральная, дом № 38, кадастровый номер участка: 74:11:0105001:550.</t>
  </si>
  <si>
    <t>Строительство ответвления от опоры ВЛ- 0,4 кВ, прибора учета, Челябинская обл., Красноармейский р-н, с. Бродокалмак, ул. Лесная</t>
  </si>
  <si>
    <t>Установка прибора учета на опоре №14 ВЛ-0,4кВ Тукаева от ТП-48 в г.Троицк (ПКУ-1т.у.)</t>
  </si>
  <si>
    <t>Установка прибора коммерческого учета электрической энергии (мощности) трехфазного прямого включения 0,4 кВ на опоре № 73 ВЛ 0,4 кВ № 3 от ТП-61030 и монтаж контура повторного заземления нулевого провода ВЛ 0,4 кВ № 3 от ТП-61030 на опоре № 73: Чебаркульский р-н, с. Непряхино</t>
  </si>
  <si>
    <t>Строительство ПКУ ТП 522-ФЗ 0,4 кВ ВЛ 0,4 кВ РП 8 гр.2 для объекта, расположенного по адресу: г. Копейск, в 30 м севернее ул. Короленко, 12</t>
  </si>
  <si>
    <t>Строительство ПКУ ТП 522-ФЗ 0,22 кВ ШР 1/4268 для объекта, расположенного по адресу: г. Челябинск, тракт Свердловский, д 18, пом. 2, кадастровый номер участка: 74:36:0705002:97</t>
  </si>
  <si>
    <t>Строительство ответвления от опоры ВЛ- 0,4 кВ, прибора учета, Челябинская обл., Еткульский р-н, с. Еманжелинка</t>
  </si>
  <si>
    <t>Установка прибора коммерческого учета электрической энергии (мощности) однофазного прямого включения 0,22 кВ на опоре № 16 ВЛ 0,4 кВ № 2 от ТП-41225: г. Златоуст</t>
  </si>
  <si>
    <t>Строительство ПКУ ТП 522-ФЗ 0,4 кВ ВЛ 0,4 кВ ТП 6507 1С гр. 5 для объекта, расположенного по адресу: г. Копейск, ул. Северная, 2,4, кадастровый номер участка: 74:30:0803005:1196</t>
  </si>
  <si>
    <t>Установка прибора коммерческого учета электрической энергии (мощности) трехфазного прямого включения 0,4 кВ на опоре № 32 ВЛ 0,4 кВ ул.Советская от ТП-34071: Кусинский р-н, с. Злоказово</t>
  </si>
  <si>
    <t>Строительство ответвления от опоры ВЛ- 0,4 кВ, прибора учета, Челябинская обл., Аргаяшский р-н, д. Дербишева, ул. Сосновая</t>
  </si>
  <si>
    <t>Установка прибора коммерческого учета электрической энергии (мощности) трехфазного прямого включения 0,4 кВ на опоре № 25 ВЛ 0,4 кВ № 2 от ТП-41143: г. Златоуст</t>
  </si>
  <si>
    <t>Строительство ПКУ ТП 522-ФЗ 0,4 кВ ТП 10/0,4 кВ, реконструкция КЛ-10кВ ТП-4058 - ВЛ 10кВ ПС Аэродромная-РП-78 (инв.№ 267579) для объекта, расположенного по адресу: г. Челябинск, улица Демидовская, кадастровый номер участка: 74:36:0701007:393</t>
  </si>
  <si>
    <t>Строительство ответвления от опоры ВЛ-0,4 кВ, прибора учета, Челябинская обл., Сосновский р-н, западная часть пос. Северный</t>
  </si>
  <si>
    <t>Строительство ВЛ-0,4 кВ, ответвления от опоры ВЛ-0,4 кВ, прибора учета, Челябинская обл, Сосновский район, поселок Саргазы, улица Юбилейная</t>
  </si>
  <si>
    <t>Строительство ВЛ-0,4 кВ от опоры № 28  ВЛ-0,4 кВ № 1  от ТП № 13225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</si>
  <si>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Сосновский район, село Вознесенка, ул. Октябрьская</t>
  </si>
  <si>
    <t>Строительство ВЛ 0,4 кВ от ВЛ 0,4 кВ ТП 192 1С гр.4, ПКУ ТП 522-ФЗ 0,4 кВ ВЛ 0,4 кВ ТП 192 1С гр.4 для объекта, расположенного по адресу: г. Копейск, ул. Синеглазовская, участок № 2, СНТ Часовщик, кадастровый номер: 74:30:0905001:1050</t>
  </si>
  <si>
    <t>Строительство ПКУ ТП 522-ФЗ 0,4 кВ ВЛ 0,4 кВ ТП 3582 1С гр. 7 для объекта, расположенного по адресу: г. Челябинск, ул. Арзамасская 1-я, дом № 33, квартира 2, кадастровый номер участка: 74:36:0611008:93</t>
  </si>
  <si>
    <t>Строительство ВЛ-0,4 кВ, ответвление от опоры ВЛ-0,4 кВ, прибора учета, автоматического выключателя, Челябинская обл., р-н Кунашакский, д Малый Куяш, ул Центральная</t>
  </si>
  <si>
    <t>Строительство ответвления от опоры ВЛ- 0,4 кВ, прибора учета, Челябинская обл., Еманжелинский р-н, г. Еманжелинск, ул. Фрунзе</t>
  </si>
  <si>
    <t>Установка приборов коммерческого учета электрической энергии (мощности) трехфазного полукосвенного включения 0,4 кВ на гр. №№  9, 10 в РУ 0,4 кВ ТП-15001 на отходящие ВЛ(КЛ) 0,4 кВ Заявителя: г. Аша</t>
  </si>
  <si>
    <t>Установка прибора учета на опоре №5 ВЛ-0,4кВ Поселок 5 от КТП-31100 в п.Увельский (ПКУ-1т.у.)</t>
  </si>
  <si>
    <t>Строительство ВЛ-0,4 кВ, ответвления от опоры ВЛ-0,4 кВ, прибора учета, Челябинская обл, г. Снежинск, п. Ближний Береговой, ул. Восточная</t>
  </si>
  <si>
    <t>Строительство ВЛ-0,4 кВ, ответвления от опоры ВЛ-0,4 кВ, прибора учета, Челябинская обл, р-н Сосновский, п. Есаульский, ул. Лесная</t>
  </si>
  <si>
    <t>Строительство ВЛ-0,4 кВ от опоры № 4 ВЛ-0,4 кВ № 2 от ТП № 61617 до концевой опоры на границе земельного участка Заявителя и установка ПКУ ТП 522-ФЗ 0,4 кВ.</t>
  </si>
  <si>
    <t>Установка прибора учета на опоре №5 ВЛ-0,4кВ Красногвардейская от ТП-6А в г.Южноуральск (ПКУ-1т.у.)</t>
  </si>
  <si>
    <t>Строительство ответвления от опоры ВЛ- 0,4 кВ, прибора учета, Челябинская обл., Еткульский р-н, д. Николаевка, ул. Береговая</t>
  </si>
  <si>
    <t>Строительство ВЛ-0,4кВ от ВЛ-0,4кВ Мокеева от ТП-122 и установка прибора учета в г.Троицк (ВЛ-0,02км; ПКУ-1т.у.)</t>
  </si>
  <si>
    <t>Строительство ответвления от опоры ВЛ- 0,4 кВ, прибора учета, Челябинская обл., Аргаяшский р-н, д. Давлетбаева, ул. Булата Фазылова</t>
  </si>
  <si>
    <t>Установка прибора коммерческого учета электрической энергии (мощности) однофазного прямого включения 0,22 кВ на опоре № 15/5 ВЛ 0,4 кВ № 15 от ТП-21027 и  монтаж контура повторного заземления нулевого провода ВЛ 0,4 кВ № 15 от ТП-21027 на опоре № 15/5: г. Сатка</t>
  </si>
  <si>
    <t>Строительство ответвления от опоры ВЛ- 0,4 кВ, прибора учета, Челябинская обл., Еткульский р-н, д. Сухоруково, ул. Молодежная</t>
  </si>
  <si>
    <t>Строительство ВЛ-0,4 кВ, ответвления от опоры ВЛ-0,4 кВ, прибора учета, Челябинская обл, Каслинский р-н, гп Каслинское, г. Касли, ул. Братьев Блиновсковых</t>
  </si>
  <si>
    <t>Установка прибора учета, Челябинская обл. Карталинский  район, поселок Сухореченский, улица Набережная, 3-1, кадастровый номер участка: 74:08:4601002:845</t>
  </si>
  <si>
    <t>Строительство ПКУ ТП 522-ФЗ 0,4 кВ ТП 3004 1С гр. 6 для объекта, расположенного по адресу г. Челябинск, ул. Салютная, дом № 27, кадастровый номер участка: 74:36:0212004:4152</t>
  </si>
  <si>
    <t>Строительство ответвления от опоры ВЛ- 0,4 кВ, прибора учета, Челябинская обл., р-н Красноармейский, п. Петровский, ул. Березовая</t>
  </si>
  <si>
    <t>Строительство ответвления от опоры ВЛ- 0,4 кВ, прибора учета, Челябинская обл., Красноармейский р-н, Баландинское сел. пос., д. Круглое, ул. Анапская</t>
  </si>
  <si>
    <t>Строительство ответвления от опоры ВЛ- 0,4 кВ, прибора учета, Челябинская обл., Сосновский р-н, д. Новое Поле, ул. 1 Мая</t>
  </si>
  <si>
    <t>Строительство ответвления от опоры ВЛ- 0,4 кВ, прибора учета, Челябинская обл., Еткульский р-н, д. Шатрово</t>
  </si>
  <si>
    <t>Установка прибора коммерческого учета электрической энергии (мощности) трехфазного прямого включения 0,4 кВ на опоре № 35 ВЛ 0,4 кВ ул.Северная от ТП-31077: г. Куса</t>
  </si>
  <si>
    <t>Строительство ВЛ-0,4 кВ, ответвления от опоры ВЛ-0,4 кВ, прибора учета, Челябинская обл, г.Карабаш, ул. Ремесленная</t>
  </si>
  <si>
    <t>Строительство ответвления от опоры ВЛ- 0,4 кВ, прибора учета, Челябинская обл., Сосновский р-н, п. Красное Поле, ул. Мира</t>
  </si>
  <si>
    <t>Установка прибора коммерческого учета электрической энергии (мощности) трехфазного прямого включения 0,4 кВ на опоре № 6 отп.-3 ВЛ 0,4 кВ № 1 от ТП-51305 и монтаж контура повторного заземления нулевого провода отп.-3 ВЛ 0,4 кВ № 1 от ТП-51305 на опоре № 6: г. Миасс, с. Новоандреевка</t>
  </si>
  <si>
    <t>Строительство ВЛ-0,4 кВ, ответвления от опоры ВЛ-0,4 кВ, прибора учета, Челябинская обл, р-н Сосновский, д Осиновка, ул Полевая</t>
  </si>
  <si>
    <t>Строительство ВЛ-0,4 кВ от опоры №9/8 ТП-98, установка прибора учета, Челябинская обл, г. Магнитогорск, ул. Любимая, 103, кадастровый номер участка: 74:33:0316003:2205.</t>
  </si>
  <si>
    <t>Строительство  ответвления от опоры ВЛ-0,4 кВ, прибора учета, Челябинская обл., Сосновский р-н</t>
  </si>
  <si>
    <t>Установка прибора коммерческого учета электрической энергии (мощности) трехфазного прямого включения 0,4 кВ на опоре № 29/1 ВЛ 0,4 кВ № 3 от ТП-61161 и монтаж контура повторного заземления нулевого провода ВЛ 0,4 кВ № 3 от ТП-61161 на опоре № 29/1: Чебаркульский р-н, с. Медведево</t>
  </si>
  <si>
    <t>Строительство ВЛ-0,4 кВ (совместный подвес по опорам ВЛ-0,4 кВ № 3 от ТП № 51062) от опоры № 9 ВЛ-0,4 кВ № 3 от ТП № 51062 до опоры № 10 ВЛ-0,4 кВ № 3 от ТП № 51062 и установка ПКУ ТП 522-ФЗ 0,4 кВ.</t>
  </si>
  <si>
    <t>Строительство ВЛ-0,4 кВ, ответвления от опоры ВЛ-0,4 кВ, прибора учета, Челябинская обл, Аргаяшский район, д Большая Куйсарина</t>
  </si>
  <si>
    <t>Строительство ответвления от опоры ВЛ- 0,4 кВ, прибора учета, Челябинская обл., Красноармейский р-н, п. Озерный</t>
  </si>
  <si>
    <t>Строительство ответвления от опоры ВЛ- 0,4 кВ, прибора учета, Челябинская обл., Район Красноармейский, Поселок Слава, Улица Просторная</t>
  </si>
  <si>
    <t>Строительство ответвления от опоры ВЛ- 0,4 кВ, прибора учета Челябинская обл., Кунашакский р-н, с. Кунашак</t>
  </si>
  <si>
    <t>Строительство ПКУ ТП 522-ФЗ 0,4 кВ ВЛ 0,4 кВ ТП 168 1С гр. 4 для объекта, расположенного по адресу: г. Копейск, садоводческое товарищество "Птицевод-1", ул. 0а, участок № 1032, кадастровый номер участка: 74:30:0807001:45</t>
  </si>
  <si>
    <t>Строительство ПКУ ТП 522-ФЗ 0,4 кВ ВЛ 0,4 кВ ТП 9 ЮУЖД гр.7, для объекта, расположенного по адресу:г. Копейск, рп Железнодорожный, ул. Кубинская д. 30, кадастровый номер участка: 74:30:0501011:79</t>
  </si>
  <si>
    <t>Строительство ПКУ ТП 522-ФЗ 0,4 кВ ТП 29 1С гр.22 для объекта, расположенного по адресу: г. Копейск, проспект Ильича, дом 7, помещение 2, кадастровый номер участка: 74:30:0104002:3354</t>
  </si>
  <si>
    <t>Строительство ответвления от опоры ВЛ- 0,4 кВ, прибора учета, Челябинская обл., Сосновский р-н, п. Сагаусты</t>
  </si>
  <si>
    <t>Строительство ВЛ-0,4 кВ, ответвления от опоры ВЛ-0,4 кВ, прибора учета, Челябинская обл, Кунашакский р-н, п. Бигарды, ул. Рабочая</t>
  </si>
  <si>
    <t>Строительство ВЛ- 0,4 кВ от опоры №16, ТП-125М, установка прибора учета, Челябинская обл,  Верхнеуральский район, рп Межозерный, ул Золотого прииска, 34, кадастровый номер участка: 74:06:0000000:5062.</t>
  </si>
  <si>
    <t>Строительство ответвления от опоры ВЛ- 0,4 кВ, прибора учета, Челябинская обл., Еткульский р-н, с. Шеломенцево, ул. Восточная</t>
  </si>
  <si>
    <t>Строительство ответвления от опоры ВЛ- 0,4 кВ, прибора учета, Челябинская обл., Красноармейский р-н, с. Миасское, ул. Западная</t>
  </si>
  <si>
    <t>Установка прибора учета на опоре №5 ВЛ-0,4кВ Северная от ТП-50 в г.Южноуральск (ПКУ-1т.у.)</t>
  </si>
  <si>
    <t>Строительство ответвления от опоры ВЛ- 0,4 кВ, прибора учета, Челябинская обл., Сосновский р-н, п. Саккулово, ул. Молодежная</t>
  </si>
  <si>
    <t>Установка прибора учета на опоре №4 ВЛ-0,4кВ Контора от ТП-3490 в с.Песчаное (ПКУ-1т.у.)</t>
  </si>
  <si>
    <t>Строительство ответвления от опоры ВЛ- 0,4 кВ, прибора учета, Челябинская обл., Сосновский р-н, п. Полевой, ул. Приозерная</t>
  </si>
  <si>
    <t>Установка прибора коммерческого учета электрической энергии (мощности) трехфазного прямого включения 0,4 кВ на опоре № 11 ВЛ 0,4 кВ № 3 от ТП-51020 и монтаж контура повторного заземления нулевого провода ВЛ 0,4 кВ № 3 от ТП-51020 на опоре № 11: г. Миасс</t>
  </si>
  <si>
    <t>Строительство ПКУ ТП 522-ФЗ 0,4 кВ ВЛ 0,4 кВ ТП 1300 1С гр.4 для объекта, расположенного по адресу: г Челябинск, ул. Короленко, дом № 67, кадастровый номер участка: 74:36:0402012:526</t>
  </si>
  <si>
    <t>Строительство ВЛ-0,4 кВ, ответвления от опоры ВЛ-0,4 кВ, прибора учета, Челябинская обл, муниципальный округ Коркинский, город Коркино, ул. Панарина</t>
  </si>
  <si>
    <t>Установка прибора учета, Челябинская обл, Город Магнитогорск, Улица Михаила Артамонова, земельный участок 3а, кадастровый номер участка: 74:33:0316002:4889.</t>
  </si>
  <si>
    <t>Строительство  ответвления от опоры ВЛ- 0,4 кВ, прибора учета, Челябинская обл., Красноармейский р-н, с. Миасское, ул. Сиреневая</t>
  </si>
  <si>
    <t>Строительство ответвления от опоры ВЛ- 0,4 кВ, прибора учета, Челябинская обл., Еткульский р-н, с. Еткуль, ул. Новая</t>
  </si>
  <si>
    <t>Строительство ПКУ ТП 522-ФЗ 0,4 кВ ВЛ 0,4 кВ ТП 5786 1С гр. 1 для объекта, расположенного по адресу: г. Челябинск, тер. СНТ Металлист-1, уч-к 33, кадастровый номер участка: 74:36:0322012:151</t>
  </si>
  <si>
    <t>Установка прибора коммерческого учета электрической энергии (мощности) трехфазного прямого включения 0,4 кВ на опоре № 37 ВЛ 0,4 кВ № 1 от ТП-41180: г. Златоуст</t>
  </si>
  <si>
    <t>Строительство ВЛ-0,4 кВ (совместный подвес по опорам отп.-2 ВЛ-0,4 кВ № 1 от ТП № 51149) от опоры № 7 отп.-2 ВЛ-0,4 кВ № 1 от ТП № 51149 до опоры № 8 отп.-2 ВЛ-0,4 кВ № 1 от ТП № 51149 и установка ПКУ ТП 522-ФЗ 0,4 кВ.</t>
  </si>
  <si>
    <t>Установка прибора учета, Челябинская обл, Кизильский район,с.Кизильское,переулок Автомобильный участок 6Г, кадастровый номер участка: 74:11:0101090:367.</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</si>
  <si>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10 отп.-3 ВЛ 0,4 кВ № 1 от ТП-51160 и монтаж контура повторного заземления нулевого провода отп.-3 ВЛ 0,4 кВ № 1 от ТП-51160 на опоре № 10: г. Миасс</t>
  </si>
  <si>
    <t>Установка прибора учета на опоре №10 ВЛ-0,4кВ №1 Быт от ТП-2672 в п.Карабаново (ПКУ-1т.у.)</t>
  </si>
  <si>
    <t>Строительство ВЛ-0,4 кВ от опоры № 5-9  ВЛ-0,4 кВ 302-1  от ТП № 35302 до концевой опоры на границе земельного участка Заявителя и установка ПКУ ТП 522-ФЗ 0,38 кВ.</t>
  </si>
  <si>
    <t>Строительство ВЛ 0,4 кВ от опоры ВЛ 0,4 кВ ТП 67 гр.3, ПКУ ТП 522-ФЗ 0,4 кВ ВЛ 0,4 кВ ТП 67 гр.3 для объекта, расположенного по адресу: , г. Копейск, снт Мебельщик, ул. Рябиновая, участок 190, кадастровый номер участка: 74:30:0602001:1113</t>
  </si>
  <si>
    <t>Строительство ответвления от опоры ВЛ- 0,4 кВ, прибора учета, Челябинская обл., Кунашакский р-н, д. Сулейманово, ул. Дорожная</t>
  </si>
  <si>
    <t>Строительство ответвления от опоры ВЛ- 0,4 кВ, прибора учета,Челябинская обл., г. Копейск, п. Заозерный</t>
  </si>
  <si>
    <t>Строительство Л-0,4 кВ, ответвления от опоры ВЛ-0,4 кВ, прибора учета, Челябинская обл, р-н Красноармейский, ДНТ Удачный</t>
  </si>
  <si>
    <t>Строительство ответвления от опоры ВЛ- 0,4 кВ, прибора учета, Челябинская обл., Еткульский р-н, п. Сары, ул. Восточная</t>
  </si>
  <si>
    <t>Установка прибора коммерческого учета электрической энергии (мощности) однофазного прямого включения 0,22 кВ на опоре № 13 ВЛ 0,4 кВ № 10 Гаражи от ТП-21006 и монтаж контура повторного заземления нулевого провода ВЛ 0,4 кВ № 10 Гаражи от ТП-21006 на опоре № 13: г. Сатка</t>
  </si>
  <si>
    <t>Строительство ответвления от опоры ВЛ- 0,4 кВ, прибора учета, Челябинская обл., Сосновский р-н, п. Трубный, ул. Лиственная</t>
  </si>
  <si>
    <t>Установка прибора коммерческого учета электрической энергии (мощности) трехфазного прямого включения 0,4 кВ на опоре № 1 ВЛ 0,4 кВ № 3 от ТП-51240 и монтаж контура повторного заземления нулевого провода ВЛ 0,4 кВ № 3 от ТП-51240 на опоре № 1: г. Миасс</t>
  </si>
  <si>
    <t>Установка прибора коммерческого учета электрической энергии (мощности) однофазного прямого включения 0,22 кВ на опоре № 30 ВЛ 0,4 кВ Гаражи от ТП-21026 и монтаж контура повторного заземления нулевого провода ВЛ 0,4 кВ Гаражи от ТП-21026 на опоре № 30: г. Сатка</t>
  </si>
  <si>
    <t>Установка прибора коммерческого учета электрической энергии (мощности) трехфазного прямого включения 0,4 кВ на опоре № 9 ВЛ 0,4 кВ № 1 от ТП-61609 и монтаж контура повторного заземления нулевого провода ВЛ 0,4 кВ № 1 от ТП-61609 на опоре № 9: Чебаркульский р-н</t>
  </si>
  <si>
    <t>Строительство ВЛ-0,4 кВ, ответвления от опоры ВЛ-0,4 кВ, прибора учета, Челябинская обл, Аргаяшский р-н, д. Абдырова, ул. Солнечная</t>
  </si>
  <si>
    <t>Строительство ПКУ ТП 522-ФЗ 0,4 кВ ТП 4634 1С гр.5, 2С гр.3 для объекта, расположенного по адресу: г. Челябинск, ул. Бейвеля, д. 1, пом. 1, кадастровый номер участка: 74:36:0713001:9751</t>
  </si>
  <si>
    <t>Установка прибора коммерческого учета электрической энергии (мощности) однофазного прямого включения 0,22 кВ на опоре № 9 ВЛ 0,4 кВ № 4 от ТП-60129 и монтаж контура повторного заземления нулевого провода ВЛ 0,4 кВ № 4 от ТП-60129 на опоре № 9: г. Чебаркуль</t>
  </si>
  <si>
    <t>Строительство ВЛ-0,4 кВ от опоры № 16/6  ВЛ-0,4 кВ № 7  от ТП № 15086 до концевой опоры на границе земельного участка Заявителя и установка ПКУ ТП 522-ФЗ 0,38 кВ.</t>
  </si>
  <si>
    <t>Строительство ответвления от опоры ВЛ-0,4 кВ, прибора учета, Челябинская обл., Сосновский р-н, с. Кайгородово, ул. Школьная</t>
  </si>
  <si>
    <t>Строительство ответвления от опоры ВЛ- 0,4 кВ, прибора учета, Челябинская обл., Красноармейский р-н, д. Круглое, ул. Озерная¶</t>
  </si>
  <si>
    <t>Установка прибора учета, Челябинская обл.,Кизильский район,с.Кизильское,переулок Южный,д.19., кадастровый номер участка: 74:11:0101015:5.</t>
  </si>
  <si>
    <t>Установка прибора учета на опоре №5 ВЛ-0,4кВ Фидер 1 от ТП-4523 в д.Нововарламово (ПКУ-1т.у.)</t>
  </si>
  <si>
    <t>Строительство ВЛ-6 кВ от опоры № 21 ВЛ-6 кВ АКЛПХ  до концевой отпаечной опоры проектируемой ВЛ-6 кВ на границе земельного участка Заявителя и установка ПКУ ТП 522-ФЗ 6 кВ</t>
  </si>
  <si>
    <t>Строительство ПКУ ТП 522-ФЗ 0,4 кВ ВЛ 0,4 кВ ТП 5145 1С гр. 3 для объекта, расположенного по адресу: Челябинская обл, Местоположение установлено относительно ориентира, расположенного в границах участка. Почтовый адрес ориентира: Челябинская обл, г. Челябинск, р-н Советский, жилой район Смолино, ул. Заманиха (поектир.) участок №94 (стр)., кадастровый номер участка: 74:36:0414031:225</t>
  </si>
  <si>
    <t>Строительство ПКУ ТП 522-ФЗ 0,4 кВ ВЛ 0,4 кВ ТП 277 гр.1, : для объекта, расположенного по адресу: г. Копейск улица Менжинского 121, кадастровый номер участка: 74:30:0104039:457</t>
  </si>
  <si>
    <t>Установка прибора учета на опоре №11 ВЛ-0,4кВ Фидер-1 от ТП-42120 в д.Шишминка (ПКУ-1т.у.)</t>
  </si>
  <si>
    <t>Установка прибора учета на опоре №20 ВЛ-0,4кВ Розы Люксембург четная от ТП-52 в г.Пласт (ПКУ-1т.у.)</t>
  </si>
  <si>
    <t>Строительство ПКУ ТП 522-ФЗ 0,4 кВ ВЛ 0,4 кВ ТП 4719 1С гр.4 для объекта, расположенного по адресу: г. Челябинск, р-н Курчатовский, мкр 55, уч 156 (стр.)., кадастровый номер участка: 74:36:0714001:88</t>
  </si>
  <si>
    <t>Строительство ВЛ-0,4 кВ от опоры №49, установка прибора учета, Челябинская обл, Верхнеуральский р-н, рп. Межозерный, улица Молодёжная. з/у 33, кадастровый номер участка: 74:06:0105002:540.</t>
  </si>
  <si>
    <t>Установка прибора учета на опоре №3 ВЛ-0,4кВ Поселок 2 от ТП-3179 в г.Южноуральск (ПКУ-1т.у.)</t>
  </si>
  <si>
    <t>Установка прибора учета на опоре №4 ВЛ-0,4кВ Поселок-1 от ТП-6220 в с.Верхняя Санарка (ПКУ-1т.у.)</t>
  </si>
  <si>
    <t>Строительство ответвления от опоры ВЛ- 0,4 кВ, прибора учета, Челябинская обл., Аргаяшский р-н, с. Аргаяш, ул. Славы</t>
  </si>
  <si>
    <t>Строительство ответвления от опоры ВЛ- 0,4 кВ, прибора учета, Челябинская обл., р-н Аргаяшский, п. Кировский, ул. Мира</t>
  </si>
  <si>
    <t>Строительство ПКУ ТП 522-ФЗ 0,4 кВ ТП 1323 1С гр.5 для объекта, расположенного по адресу: г. Челябинск, ул. Свободы, дом № 8, кадастровый номер участка: 74:36:0509006: г. Челябинск, ул. Васенко, 96, кадастровый номер участка: 74:36:0508009</t>
  </si>
  <si>
    <t>Строительство ВЛ-10 кВ от ВЛ-10 кВ №3 ПС Бакалинская, ТП-10/0,4 кВ, ВЛ-0,4 кВ, ответвления от опоры ВЛ-0,4 кВ, приборов учета, Челябинская обл, Красноармейский р-н, сп. Баландинское, д. Круглое</t>
  </si>
  <si>
    <t>Строительство ответвления от опоры ВЛ- 0,4 кВ, прибора учета, Челябинская обл., Красноармейский р-н, вблизи п. Камышинка</t>
  </si>
  <si>
    <t>Установка прибора учета на опоре №12 ВЛ-0,4кВ Фидер-2 от ТП-4265 в д.Шишминка (ПКУ-1т.у.)</t>
  </si>
  <si>
    <t>Строительство ВЛ-0,4 кВ, ответвления от опоры ВЛ-0,4 кВ, прибора учета, Челябинская обл, Коркинскй муниципальный округ, Роза рп</t>
  </si>
  <si>
    <t>Строительство ответвления от опоры ВЛ- 0,4 кВ, прибора учета, Челябинская обл., Сосновский р-н, д. Cмольное, ул. Луговая</t>
  </si>
  <si>
    <t>Строительство ПКУ ТП 522-ФЗ 0,4 кВ ВЛ 0,4 кВ ТП 325 гр.4 для объекта, расположенного по адресу: г. Копейск, рп Бажово, уч-к 678, садоводческое некоммерческое товарищество "Мебельщик"., кадастровый номер участка: 74:30:0602001:382</t>
  </si>
  <si>
    <t>Строительство ВЛ-0,4 кВ, ответвления от опоры ВЛ-0,4 кВ, прибора учета, Челябинская обл, Красноармейский р-н, с. Ханжино, ул. Учительская</t>
  </si>
  <si>
    <t>Строительство ответвления от опоры ВЛ- 0,4 кВ, прибора учета, Челябинская обл., Сосновский р-н, с. Долгодеревенское, пер. Уютный</t>
  </si>
  <si>
    <t>Строительство ответвления от опоры ВЛ- 0,4 кВ, прибора учета, Челябинская обл., Сосновский р-н, д. Полетаево 2-е, ул. Совхозная</t>
  </si>
  <si>
    <t>Установка прибора коммерческого учета электрической энергии (мощности) трехфазного прямого включения 0,4 кВ на опоре № 3 ВЛ 0,4 кВ № 3 от ТП-41024: г. Златоуст</t>
  </si>
  <si>
    <t>Строительство ПКУ ТП 522-ФЗ 0,4 кВ ВЛ 0,4 кВ ТП 307 гр.4 для объекта, расположенного по адресу: г. Копейск, пер. Чудесный, дом № 9, кадастровый номер участка: 74:30:0908003:23</t>
  </si>
  <si>
    <t>Установка прибора коммерческого учета электрической энергии (мощности) однофазного прямого включения 0,22 кВ на опоре № 6 ВЛ 0,4 кВ № 2 от ТП-61062 и монтаж контура повторного заземления нулевого провода ВЛ 0,4 кВ № 2 от ТП-61062 на опоре № 6: Чебаркульский р-н, д. Алтынташ</t>
  </si>
  <si>
    <t>Строительство ВЛ-0,4 кВ от опора №7 ТП-665, установка прибора учета, Челябинская обл, Верхнеуральский р-н, с. Степное, ул. Мира, дом № 34, кадастровый номер участка: 74:06:0905001:378.</t>
  </si>
  <si>
    <t>Строительство ВЛ-0,4 кВ, ответвления от опоры ВЛ-0,4 кВ, прибора учета, Челябинская обл, р-н. Еманжелинский, г. Еманжелинск, сад "Дружба"</t>
  </si>
  <si>
    <t>Строительство  ответвления от опоры ВЛ-0,4 кВ, прибора учета, Челябинская обл., Сосновский р-н, сп. Саргазинское, п. Малая Сосновка</t>
  </si>
  <si>
    <t>Строительство ответвления от опоры ВЛ- 0,4 кВ, прибора учета, Челябинская обл., Сосновский р-н, п. Полевой, ул. Рябиновая</t>
  </si>
  <si>
    <t>Строительство ответвления от опоры ВЛ- 0,4 кВ, прибора учета, Челябинская обл., Сосновский р-н, п. Полевой, ул. Ясная</t>
  </si>
  <si>
    <t>Строительство ВЛ-0,4 кВ, ответвления от опоры ВЛ-0,4 кВ, прибора учета, Челябинская обл, Сосновский р-н, п. Высокий, ул. Торговая</t>
  </si>
  <si>
    <t>Строительство ответвления от опоры ВЛ- 0,4 кВ, прибора учета, Челябинская обл., Аргаяшский р-н, д. Большая Ультракова</t>
  </si>
  <si>
    <t>Строительство ответвления от опоры ВЛ- 0,4 кВ, прибора учета, Челябинская обл., Сосновский р-н, сел. пос. Саргазинское, д. Таловка, ул. Березовая</t>
  </si>
  <si>
    <t>Строительство ВЛ-0,4 кВ от опоры №3/4 ТП-59Р, установка прибора учета, Челябинская обл, Карталинский р-н, г. Карталы, ул. Братьев Кашириных, д.12Г, пом.26, кадастровый номер участка: 74:08:4701010:1488.</t>
  </si>
  <si>
    <t>Строительство ВЛ-0,4 кВ от опоры №3/4 ТП-59Р, установка прибора учета, Челябинская обл, Карталинский р-н, г. Карталы, ул. Братьев Кашириных, д.12Г, пом.27, кадастровый номер участка: 74:08:4701010:1487.</t>
  </si>
  <si>
    <t>Строительство ВЛ-0,4 кВ, ответвления от опоры ВЛ-0,4 кВ, прибора учета, Челябинская обл, Аргаяшский р-н, СНТ Здоровье</t>
  </si>
  <si>
    <t>Установка прибора коммерческого учета электрической энергии (мощности) трехфазного прямого включения 0,4 кВ на опоре № 4 ВЛ 0,4 кВ № 6 от ТП-51267 и монтаж контура повторного заземления нулевого провода ВЛ 0,4 кВ № 6 от ТП-51267 на опоре № 4: г. Миасс, п. Тургояк</t>
  </si>
  <si>
    <t>Строительство ответвления от опоры ВЛ- 0,4 кВ, прибора учета, Челябинская обл., Красноармейский р-н, п. Озерный, ул. Сельская</t>
  </si>
  <si>
    <t>Строительство ПКУ ТП 522-ФЗ 0,4 кВ ВЛ 0,4 кВ ТП 2091 1С гр.5, для объекта, расположенного по адресу: г. Челябинск, ул. Ижевская, дом № 22, кадастровый номер участка: 74:36:0604027:184</t>
  </si>
  <si>
    <t>Строительство ВЛ-0,4 кВ от РУ-0,4кВ ТП №394, установка прибора учета, реконструкция ТП №394, Челябинская обл,  Район Верхнеуральский, поселок Карагайский, улица Верхняя, 9Д, кадастровый номер участка: 74:06:0106007:507.</t>
  </si>
  <si>
    <t>Установка прибора учета, реконструкция ТП №260, Челябинская обл, Брединский район, Село Мирное, Улица Мира, д. 10А, кадастровый номер участка: 74:04:0000000:232.</t>
  </si>
  <si>
    <t>Строительство ВЛИ-0,4 кВ (совместный подвес по опорам ВЛ-0,4 кВ № 2 от ТП № 51059) от опоры № 5 ВЛ-0,4 кВ № 2 от ТП № 51059 до опоры № 2 отп.-1-1 ВЛ-0,4 кВ № 2 от ТП № 51059 и установка ПКУ ТП 522-ФЗ 0,4 кВ</t>
  </si>
  <si>
    <t>Установка прибора учета, Челябинская обл, р-н Агаповский,с.Агаповка, в 250м на юго-запад от д.100 по ул. Пролетарской, кадастровый номер участка: 74:01:0601003:389.</t>
  </si>
  <si>
    <t>Установка прибора коммерческого учета электрической энергии (мощности) трехфазного прямого включения 0,4 кВ на опоре № 4 отп.-1 ВЛ 0,4 кВ № 2 от ТП-80П и монтаж контура повторного заземления нулевого провода отп.-1 ВЛ 0,4 кВ № 2 от ТП-80П на опоре № 4: г. Миасс</t>
  </si>
  <si>
    <t>Строительство ВЛ-0,4 кВ, ответвления от опоры ВЛ-0,4 кВ, прибора учета, Челябинская обл, Кунашакский район, с.Сары, ул.Полевая</t>
  </si>
  <si>
    <t>Строительство ВЛ-0,4 кВ, ответвления от опоры ВЛ-0,4 кВ, прибора учета, Челябинская обл, Сосновский район, поселок Солнечный</t>
  </si>
  <si>
    <t>Строительство ответвления от опоры ВЛ- 0,4 кВ, прибора учета, Челябинская обл., Кунашакский р-н, д. Сураково, ул. Центральная</t>
  </si>
  <si>
    <t>Демонтаж прибора коммерческого учета электрической энергии (мощности) однофазного прямого включения 0,22 кВ на опоре № 6 ВЛ 0,4 кВ № 1 от ТП-85П, установка прибора коммерческого учета электрической энергии (мощности) трехфазного прямого включения 0,4 кВ на опоре № 6 ВЛ 0,4 кВ № 1 от ТП-85П и монтаж контура повторного заземления нулевого провода ВЛ 0,4 кВ № 1 от ТП-85П на опоре № 6: г. Миасс</t>
  </si>
  <si>
    <t>Установка прибора учета на опоре №13 ВЛ-0,4кВ ул.Спартака от ТП-8 в с.Варна (ПКУ-1т.у.)</t>
  </si>
  <si>
    <t>Строительство ответвления от опоры ВЛ- 0,4 кВ, прибора учета, Челябинская обл., Красноармейский р-н, вблизи автодороги Челябинск- Новосибирск</t>
  </si>
  <si>
    <t>Строительство ПКУ ТП 522-ФЗ 0,22 кВ ВЛ 0,4 кВ ТП 2446С 2С гр.1 для объекта, расположенного по адресу: г Челябинск, в квартале улиц Комунны-Энгельса-пр.Ленина-Энтузиастов, кадастровый номер участка: 74:36:0516002:847</t>
  </si>
  <si>
    <t>Строительство ПКУ ТП 522-ФЗ 0,22 кВ ВЛ 0,4 кВ ТП 2446С 2С гр.1 для объекта, расположенного по адресу: г Челябинск, в квартале ул. Коммуны-Энгельса-пр. Ленина-Энтузиастов, гараж №1, кадастровый номер участка: 74:36:0516002:1150</t>
  </si>
  <si>
    <t>Строительство ответвления от опоры ВЛ- 0,4 кВ, прибора учета, Челябинская обл., Красноармейский район, село Миасское, улица Михаила Нуждина</t>
  </si>
  <si>
    <t>Строительство ВЛ-0,4 кВ от опоры №9 ТП-284, установка прибора учета, Челябинская обл, Верхнеуральский район, г. Верхнеуральск, ул. Пушкина, вблизи д. 4а.</t>
  </si>
  <si>
    <t>Строительство ВЛ-0,4 кВ от опоры №49 ТП-126м, установка прибора учета, Челябинская обл,  Верхнеуральский район, рп Межозерный, ул Молодёжная 29, кадастровый номер участка: 74:06:0105002:538.</t>
  </si>
  <si>
    <t>Строительство ответвления от опоры ВЛ- 0,4 кВ, прибора учета, Челябинская обл., Красноармейский р-н, п. Слава, ул. Лермонтова</t>
  </si>
  <si>
    <t>Строительство ВЛ-0,4 кВ (совместный подвес по опорам ВЛ-0,4 кВ № 3 от ТП № 60112) от опоры № 7 ВЛ-0,4 кВ № 3 от ТП № 60112 до опоры № 2 отп.-2 ВЛ-0,4 кВ № 3 от ТП № 60112 и установка ПКУ ТП 522-ФЗ 0,4 кВ</t>
  </si>
  <si>
    <t>Строительство ВЛ-0,4 кВ, ответвления от опоры ВЛ-0,4 кВ, прибора учета, Челябинская обл, -н Аргаяшский, сел. пос. Аязгуловское, д. Малая Ультракова, ул. Бутюкова</t>
  </si>
  <si>
    <t>Строительство ответвления от опоры ВЛ- 0,4 кВ, прибора учета, Челябинская обл., Сосновский р-н, д. Большое Таскино, ул. Саляма Галимова</t>
  </si>
  <si>
    <t>Строительство прибора учета электроэнергии, Челябинская обл, Еманжелинский р-н, г. Еманжелинск, ул. Промышленная</t>
  </si>
  <si>
    <t>Установка прибора коммерческого учета электрической энергии (мощности) трехфазного прямого включения 0,4 кВ на опоре № 5 ВЛ 0,4 кВ № 4 от ТП-23026 и монтаж контура повторного заземления нулевого провода ВЛ 0,4 кВ № 4 от ТП-23026 на опоре № 5: Саткинский р-н, раб.пос. Сулея</t>
  </si>
  <si>
    <t>Строительство ПКУ ТП 522-ФЗ 0,4 кВ ВЛ 0,4 кВ ТП 9 гр.2, для объекта, расположенного по адресу: г. Копейск, улица Борьбы, дом 94, кадастровый номер участка: 74:30:0102009:240</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</si>
  <si>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26(10) ВЛ 0,4 кВ № 1 от ТП-15130: г. Аша</t>
  </si>
  <si>
    <t>Строительство ВЛ-0,4 кВ, ответвления от опоры ВЛ-0,4 кВ, прибора учета, Челябинская обл, Сосновский р-н, поселение Благодатное</t>
  </si>
  <si>
    <t>Строительство ответвления от опоры ВЛ- 0,4 кВ, прибора учета, Челябинская обл., Еткульский р-н, с. Белоусово, ул. Российская</t>
  </si>
  <si>
    <t>Строительство ответвления от опоры ВЛ- 0,4 кВ, прибора учета, Челябинская обл.,Красноармейский р-н, Баландинское сел. пос., д. Круглое, у. Тиманская</t>
  </si>
  <si>
    <t>Установка прибора коммерческого учета электрической энергии (мощности) трехфазного прямого включения 0,4 кВ на опоре № 55 ВЛ 0,4 кВ № 2 от ТП-61022 и монтаж контура повторного заземления нулевого провода ВЛ 0,4 кВ № 2 от ТП-61022 на опоре № 55: Чебаркульский р-н, с. Непряхино</t>
  </si>
  <si>
    <t>Строительство ВЛ-0,4 кВ (совместный подвес по опорам ВЛ-10 кВ Кукшик) от   РУ-0,4 кВ   ТП № 24081 до опоры № 15 ВЛ-10 кВ Кукшик  и установка ПКУ ТП 522-ФЗ 0,4 кВ.</t>
  </si>
  <si>
    <t>Установка прибора учета на опоре №10 ВЛ-0,4кВ Быт 1 от ТП-53100 в п.Бускульский (ПКУ-1т.у.)</t>
  </si>
  <si>
    <t>Установка прибора коммерческого учета электрической энергии (мощности) трехфазного прямого включения 0,4 кВ на опоре № 14 ВЛ 0,4 кВ № 3 от ТП-51203 и монтаж контура повторного заземления нулевого провода ВЛ 0,4 кВ № 3 от ТП-51203 на опоре № 14: г. Миасс</t>
  </si>
  <si>
    <t>Строительство ответвления от опоры ВЛ- 0,4 кВ, прибора учета, Челябинская обл., Аргаяшский р-н, д. Большая Куйсарина, ул. Фермерская</t>
  </si>
  <si>
    <t>Установка прибора коммерческого учета электрической энергии (мощности) трехфазного прямого включения 0,4 кВ на опоре № 3 ВЛ 0,4 кВ № 7 Факел от ТП-21035 и монтаж контура повторного заземления нулевого провода ВЛ 0,4 кВ № 7 Факел от ТП-21035 на опоре № 3: г. Сатка</t>
  </si>
  <si>
    <t>Строительство ответвления от опоры ВЛ- 0,4 кВ, прибора учета, Челябинская обл., Сосновский р-н, с. Большое Баландино, ул. Мира</t>
  </si>
  <si>
    <t>Установка прибора коммерческого учета электрической энергии (мощности) трехфазного прямого включения 0,4 кВ на опоре № 5 ВЛ 0,4 кВ № 5 от ТП-61579 и монтаж контура повторного заземления нулевого провода ВЛ 0,4 кВ № 5 от ТП-61579 на опоре № 5: Чебаркульский р-н, п. Тимирязевский</t>
  </si>
  <si>
    <t>Строительство ответвления от опоры ВЛ- 0,4 кВ, прибора учета, Челябинская обл., Красноармейский район, с.Миасское, ул.Парковая</t>
  </si>
  <si>
    <t>Строительство ответвления от опоры ВЛ- 0,4 кВ, прибора учета, Челябинская обл., Сосновский р-н, с. Долгодеревенское, ул. Советская</t>
  </si>
  <si>
    <t>Строительство ПКУ ТП 522-ФЗ 0,4 кВ ТП 7013А 1С гр.7 для объекта, расположенного по адресу: г. Челябинск, р-н Металлургический, пос. Аэропорт, кадастровый номер участка: 74:36:0107006:15</t>
  </si>
  <si>
    <t>Установка прибора коммерческого учета электрической энергии (мощности) однофазного прямого включения 0,22 кВ на опоре № 5 ВЛ 0,4 кВ № 2 от ТП-51121 и монтаж контура повторного заземления нулевого провода ВЛ 0,4 кВ № 2 от ТП-51121 на опоре № 5: г. Миасс</t>
  </si>
  <si>
    <t>Строительство ПКУ ТП 522-ФЗ 0,4 кВ ВЛ 0,4 кВ ТП 4092 1С гр.4 для объекта, расположенного по адресу: г. Челябинск, ул. Индивидуальная 2-я, дом № 74, кадастровый номер участка: 74:36:0702004:244</t>
  </si>
  <si>
    <t>Строительство ответвления от опоры ВЛ- 0,4 кВ, прибора учета, Челябинская обл., Сосновский р-н, с. Вознесенка, ул. Рудничная</t>
  </si>
  <si>
    <t>Строительство ответвления от опоры ВЛ- 0,4 кВ, прибора учета, Сосновский р-н, с. Вознесенка, ул. Лесная</t>
  </si>
  <si>
    <t>Установка прибора коммерческого учета электрической энергии (мощности) однофазного прямого включения 0,22 кВ на опоре № 16/9 ВЛ 0,4 кВ № 7 от ТП-15086 и монтаж контура повторного заземления нулевого провода ВЛ 0,4 кВ № 7 от ТП-15086 на опоре № 16/9: г. Аша</t>
  </si>
  <si>
    <t>Строительство ВЛ-0,4 кВ, ответвления от опоры ВЛ-0,4 кВ, прибора учета, Челябинская обл, Красноармейский район, д Круглое</t>
  </si>
  <si>
    <t>Установка прибора учета, Челябинская обл,  г. Магнитогорск, кадастровый номер участка: 74:33:0316002:4880.</t>
  </si>
  <si>
    <t>Строительство ответвления от опоры ВЛ-0,4 кВ, прибора учета, Челябинская обл., г. Снежинск, п. Ближний Береговой</t>
  </si>
  <si>
    <t>Строительство прибора учета электроэнергии, Челябинская обл, р-н. Коркинский, г. Коркино, ул. 30 лет ВЛКСМ</t>
  </si>
  <si>
    <t>Строительство ответвления от опоры ВЛ- 0,4 кВ, прибора учета, Челябинская обл., Сосновский р-н, п. Полевой, ул. Георгиевская</t>
  </si>
  <si>
    <t>Установка прибора коммерческого учета электрической энергии (мощности) трехфазного прямого включения 0,4 кВ на опоре № 13 ВЛ 0,4 кВ № 3 от ТП-52181 и монтаж контура повторного заземления нулевого провода ВЛ 0,4 кВ № 3 от ТП-52181 на опоре № 13: г. Миасс, с. Черновское</t>
  </si>
  <si>
    <t>Строительство ПКУ ТП 522-ФЗ 0,4 кВ ВЛ 0,4 кВ ТП 9К 1С гр. 4 для объекта, расположенного по адресу: г. Челябинск, ул. Полевая, дом № 68, кадастровый номер участка: 74:36:0305012:79</t>
  </si>
  <si>
    <t>Строительство ответвления от опоры ВЛ- 0,4 кВ, прибора учета,  Челябинская обл, Челябинская область, р-н Сосновский</t>
  </si>
  <si>
    <t>Строительство ответвления от опоры ВЛ- 0,4 кВ, прибора учета, Челябинская обл., Еманжелинский р-н, рп. Зауральский, сад Заря</t>
  </si>
  <si>
    <t>Установка прибора учета на опоре №7 ВЛ-0,4кВ Аэродромная от ТП-51138 в с.Чесма (ПКУ-1т.у.)</t>
  </si>
  <si>
    <t>Строительство ВЛ-0,4 кВ (совместный подвес по опорам ВЛ-0,4 кВ № 2  от  ТП № 41143)  от опоры № 3  ВЛ-0,4 кВ № 2 от ТП № 41143   до опоры № 12  ВЛ-0,4 кВ № 2 от ТП № 41143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</si>
  <si>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Аргаяшский р-н, с. Губернское, ул. Розы Люксембург</t>
  </si>
  <si>
    <t>Строительство ответвления от опоры ВЛ- 0,4 кВ, прибора учета, Челябинская обл., г. Снежинск, вблизи СНТ Лесной</t>
  </si>
  <si>
    <t>Строительство ВЛ-0,4 кВ, ответвления от опоры ВЛ-0,4 кВ, прибора учета, Челябинская обл, р-н Красноармейский, сел. пос. Баландинское, д. Кругое</t>
  </si>
  <si>
    <t>Строительство ответвления от опоры ВЛ- 0,4 кВ, прибора учета, Челябинская обл., Красноармейский р-н, с. Миасское, ул. Героев</t>
  </si>
  <si>
    <t>Установка прибора коммерческого учета электрической энергии (мощности) однофазного прямого включения 0,22 кВ на опоре № 15/6 ВЛ 0,4 кВ № 2 СНТ «Уралец» от КТПН-31 и монтаж контура повторного заземления нулевого провода ВЛ 0,4 кВ № 2 СНТ «Уралец» от КТПН-31 на опоре № 15/6: г. Трехгорный</t>
  </si>
  <si>
    <t>Строительство ПКУ ТП 522-ФЗ 0,4 кВ ВЛ 0,4 кВ ТП 3362 1С гр. 3 для объекта, расположенного по адресу: г. Челябинск, гараж 1749, гаражно-строительный кооператив № 401, кадастровый номер участка: 74:36:0214001:3723</t>
  </si>
  <si>
    <t>Строительство ВЛ-0,4 кВ, ответвления от опоры ВЛ-0,4 кВ, прибора учета, Челябинская обл, Сосновский район, п. Высокий, ул. Центральная</t>
  </si>
  <si>
    <t>Строительство ответвления от опоры ВЛ- 0,4 кВ, прибора учета, Челябинская обл., Красноармейский р-н, п. Петровский, ул. Березовая</t>
  </si>
  <si>
    <t>Установка прибора учета, Челябинская обл, Нагайбакский район, п. Нагайбакский, ул. Кирпичная, 7/1, кадастровый номер участка: 74:15:0407002:171.</t>
  </si>
  <si>
    <t>Строительство ВЛ-0,4 кВ (совместный подвес по опорам КВЛ-6 кВ Центр-2) от опоры № 4 ВЛ-0,4 кВ № 3 от  ТП № 11028 до опоры № 16/24 КВЛ-6 кВ Центр-2  и установка ПКУ ТП 522-ФЗ 0,4 кВ.</t>
  </si>
  <si>
    <t>Строительство ВЛ-0,22 кВ от опоры №18 ТП-25Р, установка прибора учета, Челябинская обл, Карталинский р-н, г. Карталы, ул. Луначарского, участок № 1731, кадастровый номер участка: 74:08:4701049:645.</t>
  </si>
  <si>
    <t>Демонтаж существующего прибора учета, установка нового коммерческого учета электрической энергии (мощности) трехфазного полукосвенного включения 0,4 кВ на опоре № 4 ВЛ 0,4 кВ № 15 от ТП-15001 и монтаж контура повторного заземления нулевого провода ВЛ 0,4 кВ № 15 от ТП-15001 на опоре № 4: г. Аша</t>
  </si>
  <si>
    <t>Строительство ВЛ-0,4 кВ, ответвления от опоры ВЛ-0,4 кВ, прибора учета, Челябинская обл, Еманжелинский р-н рабочий поселок Красногорский</t>
  </si>
  <si>
    <t>Строительство ответвления от опоры ВЛ- 0,4 кВ, прибора учета, Челябинская обл., г Карабаш, п. Мухаметово, ул. Новая</t>
  </si>
  <si>
    <t>Строительство ВЛ-0,4 кВ, ответвления от опоры ВЛ-0,4 кВ, прибора учета, Челябинская обл, Аргаяшский р-н, с. Губернское, ул. Братьев Кауровых</t>
  </si>
  <si>
    <t>Строительство  ответвления от опоры ВЛ-0,4 кВ, прибора учета, Челябинская обл., Аргаяшский р-н, п. Бидинский, мкр. Каникулы</t>
  </si>
  <si>
    <t>Строительство ВЛ-0,4 кВ (совместный подвес по опорам ВЛ-0,4 кВ № 5  от  ТП № 16043)  от опоры № 8  ВЛ-0,4 кВ № 5 от ТП № 16043   до опоры № 8/1  ВЛ-0,4 кВ № 5 от ТП № 16043  установленной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</si>
  <si>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1 ВЛ 0,4 кВ № 3 от ТП-14741 и монтаж контура повторного заземления нулевого провода ВЛ 0,4 кВ № 3 от ТП-14741 на опоре № 1: г. Усть-Катав</t>
  </si>
  <si>
    <t>Строительство ПКУ ТП 522-ФЗ 0,4 кВ ВЛ 0,4 кВ ТП 4090 1С гр.4 для объекта, расположенного по адресу: г. Челябинск, ул. Рабоче-Крестьянская, дом № 70В, кадастровый номер участка: 74:36:0703010:791</t>
  </si>
  <si>
    <t>Строительство ВЛ-0,4кВ от ВЛ-0,4кВ Ф. 2 от ТП-318П и установка прибора учета в г.Южноуральск (ВЛ-0,06км; ПКУ-1т.у.)</t>
  </si>
  <si>
    <t>Строительство ответвления от опоры ВЛ- 0,4 кВ, прибора учета, Челябинская обл., Сосновский р-н, вблизи п. Полевой</t>
  </si>
  <si>
    <t>Установка прибора коммерческого учета электрической энергии (мощности) трехфазного прямого включения 0,4 кВ на опоре № 17 ВЛ 0,4 кВ № 3 от ТП-61259 и монтаж контура повторного заземления нулевого провода ВЛ 0,4 кВ № 3 от ТП-61259 на опоре № 17: Чебаркульский р-н, д. Малково</t>
  </si>
  <si>
    <t>Строительство ответвления от опоры ВЛ- 0,4 кВ, прибора учета, Челябинская обл., Аргаяшский р-н, с Кузнецкое</t>
  </si>
  <si>
    <t>Учтановка прибора учета, Челябинская обл, город Магнитогорск, улица Волынцева, 35а, кадастровый номер участка: 74:33:0316002:4981.</t>
  </si>
  <si>
    <t>Строительство ответвления от опоры ВЛ- 0,4 кВ, прибора учета, Челябинская обл., Сосновский р-н, д. Ужевка, ул. Восточная</t>
  </si>
  <si>
    <t>Строительство воздушной ЛЭП 0,4 кВ от опоры №1 ТП-616, установка прибора учета, Челябинская обл, Верхнеуральский район, на расстоянии 0,5 км южнее п.Смеловский, кадастровый номер участка: 74:06:1902002:722.</t>
  </si>
  <si>
    <t>Строительство ПКУ ТП 522-ФЗ 0,4 кВ ВЛ 0,4 кВ ТП 106 гр.4 для объекта, расположенного по адресу: Челябинская область, Красноармейский район, Садоводческое некоммерческое товарищество "Шахта Центральная", ул. Клубничная, участок №110, кадастровый номер участка: 74:12:1501001:36</t>
  </si>
  <si>
    <t>Строительство ВЛ-0,4 кВ от опоры № 1  ВЛ-0,4 кВ № 5  от ТП № 21235 до концевой опоры на границе земельного участка Заявителя и установка ПКУ ТП 522-ФЗ 0,38 кВ.</t>
  </si>
  <si>
    <t>Строительство КВЛ 0,4 кВ от РУ 0,4 кВ ТП 2059 2С, ПКУ ТП 522-ФЗ 0,4 кВ КВЛ 0,4 кВ ТП 2059 2С, реконструкция оборудования ТП 2059 (инв.№ 51635), реконструкция ВКЛ 0,4 кB TП 2058 (инв. № 51521), оборудования ТП 2059 (инв. № 51635) для объекта, расположенного по адресу: г. Челябинск, ул. Дальневосточная, д. 24, кадастровый номер участка: 74:36:0604007:9</t>
  </si>
  <si>
    <t>Установка прибора учета, Челябинская обл, Верхнеуральский р-н, п. Карагайский, ул. Советская, дом № 101А, помещение 2, кадастровый номер участка: 74:06:0106005:216.</t>
  </si>
  <si>
    <t>Установка прибора коммерческого учета электрической энергии (мощности) трехфазного прямого включения 0,4 кВ на опоре № 32/1 ВЛ 0,4 кВ № 3 от ТП-61324 и монтаж контура повторного заземления нулевого провода ВЛ 0,4 кВ № 3 от ТП-61324 на опоре № 32/1: Чебаркульский р-н, д. Верхние Караси</t>
  </si>
  <si>
    <t>Строительство ВЛ-0,4 кВ (совместный подвес по опорам ВЛ-10 кВ Малково) от опоры № 3 ВЛ-0,4 кВ № 1 от ТП № 61356 до опоры № 356/6 ВЛ-10 кВ Малково и установка ПКУ ТП 522-ФЗ 0,4 кВ</t>
  </si>
  <si>
    <t>Установка прибора коммерческого учета электрической энергии (мощности) однофазного прямого включения 0,22 кВ на опоре № 26 ВЛ 0,4 кВ № 2 Луговая от ТП-21235 и монтаж контура повторного заземления нулевого провода ВЛ 0,4 кВ № 2 Луговая от ТП-21235 на опоре № 26: Саткинский район, п. Зюраткуль</t>
  </si>
  <si>
    <t>Установка прибора коммерческого учета электрической энергии (мощности) однофазного прямого включения 0,22 кВ на опоре № 16/16 ВЛ 0,4 кВ № 1 от ТП-61426 и монтаж контура повторного заземления нулевого провода ВЛ 0,4 кВ № 1 от ТП-61426 на опоре № 16/16: Чебаркульский р-н, д. Малково</t>
  </si>
  <si>
    <t>Строительство ПКУ ТП 522-ФЗ 0,4 кВ ВЛ 0,4 кВ ТП 4076 1С гр.1 для объекта, расположенного по адресу: г. Челябинск, ул. Ташкентская, дом № 35, кадастровый номер участка: 74:36:0703006:114</t>
  </si>
  <si>
    <t>Установка прибора учета, реконструкция ВЛ 0,4 кВ, реконструкция ТП №666 / 630кВА, Челябинская обл, Верхнеуральский р-н, с. Степное, ул. Мира, дом № 51, кадастровый номер участка: 74:06:0905017:17.</t>
  </si>
  <si>
    <t>Установка прибора учета, Челябинская обл, Карталинский р-н, г. Карталы, ул. Спортивная, дом № 29А, кадастровый номер участка: 74:08:4701024:809.</t>
  </si>
  <si>
    <t>Установка прибора коммерческого учета электрической энергии (мощности) трехфазного прямого включения 0,4 кВ на опоре № 1 ВЛ 0,4 кВ № 3 от ТП-70291: Уйский район, с. Ларино</t>
  </si>
  <si>
    <t>Строительство ответвления от опоры ВЛ- 0,4 кВ, прибора учета, Челябинская обл., Сосновский р-н, д. Этимганова, ул. Северная</t>
  </si>
  <si>
    <t>Строительство ВЛ-0,4 кВ, ответвления от опоры ВЛ-0,4 кВ, прибора учета, Челябинская обл, городской округ Верхнеуфалейский, поселок Нижний Уфалей, улица 1 Мая</t>
  </si>
  <si>
    <t>Установка прибора коммерческого учета электрической энергии (мощности) однофазного прямого включения 0,22 кВ на опоре № 16/15 ВЛ 0,4 кВ № 1 от ТП-61426 и монтаж контура повторного заземления нулевого провода ВЛ 0,4 кВ № 1 от ТП-61426 на опоре № 16/15: д. Малково, Чебаркульский р-н</t>
  </si>
  <si>
    <t>Установка прибора коммерческого учета электрической энергии (мощности) однофазного прямого включения 0,22 кВ на опоре № 16/15 ВЛ 0,4 кВ № 1 от ТП-61426 и монтаж контура повторного заземления нулевого провода ВЛ 0,4 кВ № 1 от ТП-61426 на опоре № 16/15: Чебаркульский р-н, д. Малково</t>
  </si>
  <si>
    <t>Строительство ВЛ-0,4кВ от ВЛ-0,4кВ Поселок 3 от ТП-31112 и установка прибора учета в п.Увельский (ВЛ-0,024км; ПКУ-1т.у.)</t>
  </si>
  <si>
    <t>Установка прибора коммерческого учета электрической энергии (мощности) трехфазного прямого включения 0,4 кВ на опоре № 1 ВЛ 0,4 кВ ул.Братьев Пономаренко нечетная от ТП - 35303: Кусинский район, с. Медведевка</t>
  </si>
  <si>
    <t>Установка прибора учета на опоре №12 ВЛ-0,4кВ Перекачка от ТП-8 в г.Южноуральск (ПКУ-1т.у.)</t>
  </si>
  <si>
    <t>Строительство ВЛ-0,4 кВ от опоры № 33  ВЛ-0,4 кВ № 3  от ТП № 41158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</si>
  <si>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Сосновский район, д.Бухарино, ул.Российская</t>
  </si>
  <si>
    <t>Строительство ВЛ-0,4 кВ от опоры № 3 отп.-2 ВЛ-0,4 кВ № 2 от ТП № 51251 до концевой опоры на границе земельного участка Заявителя и установка ПКУ ТП 522-ФЗ 0,4 кВ: г. Миасс, п. Тургояк</t>
  </si>
  <si>
    <t>Строительство ТП-10/0,4 кВ, ответвления от опоры ВЛ-0,4 кВ, прибор учета, Челябинская обл, Сосновский р-н, с. Кайгородово</t>
  </si>
  <si>
    <t>Строительство ответвления от опоры ВЛ- 0,4 кВ, прибора учета, Челябинская обл., Сосновский р-н, с. Вознесенка, ул. Песчаная</t>
  </si>
  <si>
    <t>Строительство ответвления от опоры ВЛ-0,4 кВ, прибора учета, Челябинская обл., Сосновский р-н, вблизи с. Б. Харлуши и д. Ключи</t>
  </si>
  <si>
    <t>Строительство ВЛ-0,4 кВ, ответвления от опоры ВЛ-0,4 кВ, прибора учета, Челябинская обл, Каслинский район, село Багаряк, улица Урицкого</t>
  </si>
  <si>
    <t>Строительство ВЛ-0,4 кВ, ответвления от опоры ВЛ-0,4 кВ, прибора учета, Челябинская обл, Аргаяшский р-н, п. Бигарды, ул. Рабочая</t>
  </si>
  <si>
    <t>Строительство ВЛ-0,4 кВ от опоры № 5  ВЛ-0,4 кВ № 7  от ТП № 22028 до концевой опоры на границе земельного участка Заявителя и установка ПКУ ТП 522-ФЗ 0,22 кВ.</t>
  </si>
  <si>
    <t>Строительство ПКУ ТП 522-ФЗ 0,4 кВ ВЛ 0,4 кВ ТП 290 гр.4 для объектов, расположенных по адресам: г Копейск, пер Новая Заря, уч 18, кадастровый номер участка: 74:30:0701024:859</t>
  </si>
  <si>
    <t>Строительство ответвления от опоры ВЛ- 0,4 кВ, прибора учета, Челябинская обл., Каслинский р-н, с. Воскресенское, ул. Революционная</t>
  </si>
  <si>
    <t>Установка прибора коммерческого учета электрической энергии (мощности) однофазного прямого включения 0,22 кВ на опоре № 3 ВЛ 0,4 кВ № 1 от ТП-51167 и монтаж контура повторного заземления нулевого провода ВЛ 0,4 кВ № 1 от ТП-51167 на опоре № 3: г. Миасс</t>
  </si>
  <si>
    <t>Установка прибора учета на опоре №19 ВЛ-0,4кВ ул. Свердлова от ТП-70 в г.Пласт (ПКУ-1т.у.)</t>
  </si>
  <si>
    <t>Строительство ПКУ ТП 522-ФЗ 0,4 кВ ВЛ 0,4 кВ ТП 4091 1С гр.3 для объекта, расположенного по адресу: г. Челябинск, пер. Индивидуальный, дом № 61в, кадастровый номер участка: 74:36:0703007:664</t>
  </si>
  <si>
    <t>Строительство ВЛ-0,4 кВ, ответвления от опоры ВЛ-0,4 кВ, прибора учета, Челябинская обл, Еткульский р-н, Еткульское сел. пос., с. Еткуль, ул. Боровая</t>
  </si>
  <si>
    <t>Строительство ВЛ-0,4 кВ от опоры № 19 ВЛ-0,4 кВ № 4 от ТП № 61524 до концевой опоры на границе земельного участка Заявителя и установка ПКУ ТП 522-ФЗ 0,4 кВ</t>
  </si>
  <si>
    <t>Демонтаж существующего прибора учета и установка прибора коммерческого учета электрической энергии (мощности) трехфазного прямого включения 0,4 кВ на опоре № 2 отп.-4 ВЛ 0,4 кВ № 3 от ТП-51022, монтаж контура повторного заземления нулевого провода отп.-4 ВЛ 0,4 кВ № 3 от ТП-51022 на опоре № 2: г. Миасс</t>
  </si>
  <si>
    <t>Установка прибора учета на опоре №7 ВЛ-0,4кВ Клуб от ТП-7133 в с.Толсты (ПКУ-1т.у.)</t>
  </si>
  <si>
    <t>Реконструкция «ЛЭП-0,4кВ  с.Шабунино Провод А-35 18,1км» (инв. № 77348) и установка ПКУ ТП 522-ФЗ 0,4 кВ (по диспетчерским наименованиям «Реконструкция ВЛ-0,4 кВ № 2 от ТП № 61136 и установка ПКУ ТП 522-ФЗ 0,4 кВ»)</t>
  </si>
  <si>
    <t>Строительство ответвления от опоры ВЛ-0,4 кВ, прибора учета, Челябинская обл., р-н Каслинский, с. Огневское, ул. Партизанская</t>
  </si>
  <si>
    <t>Строительство ответвления от опоры ВЛ-0,4 кВ, прибора учета, Челябинская обл., Каслинский р-н, д. Григорьевка, ул. Журавлиная</t>
  </si>
  <si>
    <t>Установка прибора учета на опоре №18 ВЛ-0,4кВ ул. Диановская от ТП-21 в г.Пласт (ПКУ-1т.у.)</t>
  </si>
  <si>
    <t>Строительство ВЛ-0,4 кВ от опоры № 10 ВЛ-0,4 кВ № 4 от ТП № 51105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</si>
  <si>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однофазного прямого включения 0,22 кВ на опоре № 13 ВЛ 0,4 кВ № 1 от ТП-61253 и монтаж контура повторного заземления нулевого провода ВЛ 0,4 кВ № 1 от ТП-61253 на опоре № 13: Чебаркульский р-н, д. Сарафаново</t>
  </si>
  <si>
    <t>Установка прибора коммерческого учета электрической энергии (мощности) трехфазного прямого включения 0,4 кВ на опоре № 10 ВЛ 0,4 кВ № 1 от ТП-60АП и монтаж контура повторного заземления нулевого провода ВЛ 0,4 кВ № 1 от ТП-60АП на опоре № 10: г. Миасс</t>
  </si>
  <si>
    <t>Установка прибора учета на опоре №4 ВЛ-0,4кВ Быт 2 от СТП-3430 в г.Южноуральск (ПКУ-1т.у.)</t>
  </si>
  <si>
    <t>Строительство ответвления от опоры ВЛ- 0,4 кВ, прибора учета, Челябинская обл., Сосновский р-н, д. Смольное, ул. Луговая</t>
  </si>
  <si>
    <t>Установка прибора учета на опоре №11 ВЛ-0,4кВ Уральская от ТП-5131 в с.Чесма (ПКУ-1т.у.)</t>
  </si>
  <si>
    <t>Строительство ответвления от опоры ВЛ-0,4 кВ, прибора учета, Челябинская обл, Челябинская область, р-н Сосновский, д. Ключи</t>
  </si>
  <si>
    <t>Строительство ответвления от опоры ВЛ- 0,4 кВ, прибора учета, Челябинская обл., р-н Красноармейский, сел. пос. Озерное, п. Петровский, ул. Крутая</t>
  </si>
  <si>
    <t>Строительство ВЛ-0,4 кВ от вновь установленной опоры в пролете опор № 17 и № 18  ВЛ-0,4 кВ № 3 от ТП № 61609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</si>
  <si>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п. Мирный, ул. Ленина</t>
  </si>
  <si>
    <t>Строительство ВЛ-0,4 кВ, ответвления от опоры ВЛ-0,4 кВ, прибора учета, Челябинская обл, Снежинский городской округ, поселок Ближний Береговой</t>
  </si>
  <si>
    <t>Строительство ПКУ ТП 522-ФЗ 0,4 кВ ВЛ 0,4 кВ ТП 5780 1С гр. 5 для объекта, расположенного по адресу: г. Челябинск, ул. Пластская, дом № 38, кадастровый номер участка: 74:36:0308015:484</t>
  </si>
  <si>
    <t>Строительство ответвления от опоры ВЛ- 0,4 кВ, прибора учета, Челябинская обл., Красноармейский р-н, сел. пос. Озерное, п. Петровский, ул. Въездная</t>
  </si>
  <si>
    <t>Установка прибора коммерческого учета электрической энергии (мощности) однофазного прямого включения 0,22 кВ на опоре № 35 ВЛ 0,4 кВ № 2 от КТПН-СНТ «Красногорец» и монтаж контура повторного заземления нулевого провода ВЛ 0,4 кВ № 2 от КТПН-СНТ «Красногорец» на опоре № 35: г. Трехгорный</t>
  </si>
  <si>
    <t>Установка прибора учета на опоре №40 ВЛ-0,4кВ Луговая от ТП-36 в с.Варна (ПКУ-1т.у.)</t>
  </si>
  <si>
    <t>Строительство ответвления от опоры ВЛ- 0,4 кВ, прибора учета, Челябинская обл., Красноармейский р-н, с. Канашево, ул. Западная</t>
  </si>
  <si>
    <t>Строительство ВЛ-0,4 кВ, ответвления от опоры ВЛ-0,4 кВ, прибора учета, Челябинская обл, Еткульский р-н, Еткульское сел. пос., с. Еткуль, ул. Виноградная</t>
  </si>
  <si>
    <t>Строительство ВЛ-0,4 кВ, ответвления от опоры ВЛ-0,4 кВ, прибора учета, Челябинская обл, район Сосновский, сельское поселение Солнечное, поселок Солнечный</t>
  </si>
  <si>
    <t>Строительство ВЛ 0,4 кВ ТП 4047 1С гр.2, ПКУ ТП 522-ФЗ 0,4 кВ ВЛ 0,4 кВ ТП 4047 1С гр.2 для объекта, расположенного по адресу: г. Челябинск, тр. Свердловский, 4-ш, кадастровый номер участка: 74:36:0702003:895</t>
  </si>
  <si>
    <t>Строительство  ответвления от опоры ВЛ- 0,4 кВ, прибора учета, Челябинская обл., Красноармейский р-н, с. Миасское, ул. Западная</t>
  </si>
  <si>
    <t>Строительство ВЛ-0,4 кВ, ответвления от опоры ВЛ-0,4 кВ, прибора учета, Челябинская обл, р-н Красноармейский, сел. пос. Баландинское, д. Круглое, ул. Печерская</t>
  </si>
  <si>
    <t>Строительство прибора учета электроэнергии, автоматического выключателя,Челябинская обл, Еткульский р-н, вблизи с. Еткуль</t>
  </si>
  <si>
    <t>Строительство ПКУ ТП 522-ФЗ 0,22 кВ ВЛ 0,4 кВ ТП 5177 1С гр. 1 для объекта, расположенного по адресу: г. Челябинск, р-н Советский, снт "Ремдеталь", ул Восход, участок № 19, кадастровый номер участка: 74:36:0414019:261</t>
  </si>
  <si>
    <t>Строительство ПКУ ТП 522-ФЗ 0,4 кВ ВЛ 0,4 кВ ТП 1422 1С гр.2 для объекта, расположенного по адресу: г. Челябинск, ул. Силикатная, дом № 16, (1/2 доля дома), кадастровый номер участка: 74:36:0424006:215</t>
  </si>
  <si>
    <t>Строительство ВЛ-0,4 кВ, ответвления от опоры ВЛ-0,4 кВ, прибора учета, Челябинская обл, Сосновский район, деревня Полетаево II-е</t>
  </si>
  <si>
    <t>Установка прибора учета, Челябинская обл, Верхнеуральский р-н, п. Смеловский, ул. Ленина, дом № 16, кадастровый номер участка: 74:06:1903006:68.</t>
  </si>
  <si>
    <t>Установка прибора учета, Челябинская область, Брединский муниципальный район, сельское поселение Павловское, п. Павловский.</t>
  </si>
  <si>
    <t>Установка прибора коммерческого учета электрической энергии (мощности) трехфазного прямого включения 0,4 кВ на опоре № 15/3 ВЛ 0,4 кВ № 1 от ТП-61462 и монтаж контура повторного заземления нулевого провода ВЛ 0,4 кВ № 1 от ТП-61462 на опоре № 15/3: Чебаркульский р-н, д. Боровое</t>
  </si>
  <si>
    <t>Строительство ВЛ-0,4 кВ, ответвления от опоры ВЛ-0,4 кВ, прибора учета, Челябинская обл, р-н Каслинский, с. Воскресенское, ул. Светлая</t>
  </si>
  <si>
    <t>Установка коммерческого прибора учета электрической энергии (мощности) трехфазного полукосвенного включения 0,4 кВ на гр. № 7 РУ 0,4 кВ ТП-41258: г. Златоуст</t>
  </si>
  <si>
    <t>Установка прибора коммерческого учета электрической энергии (мощности) однофазного прямого включения 0,22 кВ на опоре № 11/3 ВЛ 0,4 кВ № 1 от ТП-61462 и монтаж контура повторного заземления нулевого провода ВЛ 0,4 кВ № 1 от ТП-61462 на опоре № 11/3: Чебаркульский район, д. Боровое</t>
  </si>
  <si>
    <t>Строительство ПКУ ТП 522-ФЗ 0,4 кВ ТП 4028 1С гр.3 для объекта, расположенного по адресу: г. Челябинск, Курчатовский, ул. Шагольская 2-я, кадастровый номер участка: 74:36:0701004:23</t>
  </si>
  <si>
    <t>Строительство ответвления от опоры ВЛ- 0,4 кВ, прибора учета, Челябинская обл., р-н Красноармейский, п. Слава, ул. Есенина</t>
  </si>
  <si>
    <t>Строительство ответвления от опоры ВЛ- 0,4 кВ, прибора учета, Челябинская обл., Красноармейский район, поселок Лазурный, ул. Романтичная</t>
  </si>
  <si>
    <t>Строительство ответвления от опоры ВЛ- 0,4 кВ, прибора учета, Челябинская обл., р-н Аргаяшская, п. Кировский, пер. Мирный</t>
  </si>
  <si>
    <t>Строительство  ответвления от опоры ВЛ- 0,4 кВ, прибора учета, Челябинская обл., Красноармейский р-н., п. Слава ул. Целинная</t>
  </si>
  <si>
    <t>Строительство ответвления от опоры ВЛ- 0,4 кВ, прибора учета, Челябинская обл., г. Карабаш, ул. Братьев Гужавиных</t>
  </si>
  <si>
    <t>Строительство ВЛ-0,4 кВ, ответвления от опоры ВЛ-0,4 кВ, прибора учета, Челябинская обл, Красноармейский район, с.Миасское, ул.Равнинная</t>
  </si>
  <si>
    <t>Установка прибора учета, Челябинская обл, Кизильский р-н, п. Симбирка, ул. Центральная, дом № 24, кадастровый номер участка: 74:11:1004001:125.</t>
  </si>
  <si>
    <t>Строительство ответвления от опоры ВЛ-0,4 кВ, прибора учета, Челябинская обл., Каслинский р-н, с. Воскресенское, ул. Свердлова</t>
  </si>
  <si>
    <t>Строительство ответвления от опоры ВЛ- 0,4 кВ, прибора учета, Челябинская обл., Сосновский р-н, п. Трубный, ул. Зеленая</t>
  </si>
  <si>
    <t>Установка прибора коммерческого учета электрической энергии (мощности) однофазного прямого включения 0,22 кВ на опоре № 11/3 ВЛ 0,4 кВ № 1 от ТП-61462 и монтаж контура повторного заземления нулевого провода ВЛ 0,4 кВ № 1 от ТП-61462 на опоре № 11/3: Чебаркульский р-н, д. Боровое</t>
  </si>
  <si>
    <t>Строительство ВЛ-0,4 кВ, ответвления от опоры ВЛ-0,4 кВ, прибора учета, Челябинская обл, городской округ Снежинский, посёлок Ближний Береговой, улица Кленовая</t>
  </si>
  <si>
    <t>Строительство ВЛ-0,4 кВ, ответвление от опоры ВЛ-0,4 кВ, прибора учета, автоматического выключателя, Челябинская обл., Красноармейский р-он, с. Миасское ул Вишневая</t>
  </si>
  <si>
    <t>Строительство ВЛ-0,4 кВ от опоры № 32  ВЛ-0,4 кВ № 2  от ТП № 24078 до концевой опоры на границе земельного участка Заявителя и установка ПКУ ТП 522-ФЗ 0,38 кВ.</t>
  </si>
  <si>
    <t>Строительство ПКУ ТП 522-ФЗ 0,4 кВ ВЛ 0,4 кВ ТП 6505 1С гр. 1 для объекта, расположенного по адресу: г Копейск, с Синеглазово, ул Шоссейная, 62 "а", кадастровый номер участка: 74:30:0902009:538</t>
  </si>
  <si>
    <t>Строительство ВЛ 0,4 кВ ТП 4310 (710) 1С гр.1, ПКУ ТП 522-ФЗ 0,4 кВ ВЛ 0,4 кВ ТП 4310 (710) 1С гр.1 для объекта, расположенного по адресу: г. Челябинск, ул. Сосновая Роща, кадастровый номер участка: 74:36:0101010:590</t>
  </si>
  <si>
    <t>Установка прибора коммерческого учета электрической энергии (мощности) однофазного прямого включения 0,22 кВ на опоре № 26 ВЛ 0,4 кВ № 1 СНТ «Уралец» от КТПН-40 и монтаж контура повторного заземления нулевого провода ВЛ 0,4 кВ № 1 СНТ «Уралец» от КТПН-40 на опоре № 26: г. Трехгорный</t>
  </si>
  <si>
    <t>Строительство ВЛ-0,4 кВ, ответвления от опоры ВЛ-0,4 кВ, прибора учета, Челябинская обл, Кунашакский район, с. Кунашак, ул. Партизанская</t>
  </si>
  <si>
    <t>Строительство ВЛ-0,4 кВ, ответвления от опоры ВЛ-0,4 кВ, прибора учета, Челябинская обл, Кунашакский район, с.Кунашак, ул.Жукова</t>
  </si>
  <si>
    <t>Установка прибора коммерческого учета электрической энергии (мощности) однофазного прямого включения 0,22 кВ на опоре № 11 ВЛ 0,4 кВ № 3 от ТП-356П и монтаж контура повторного заземления нулевого провода ВЛ 0,4 кВ № 3 от ТП-356П на опоре № 11: г. Чебаркуль</t>
  </si>
  <si>
    <t>Строительство ответвления от опоры ВЛ- 0,4 кВ, прибора учета, Челябинская обл., Каслинский р-н, г. Касли, ул. Луначарского</t>
  </si>
  <si>
    <t>Строительство ВЛ 0,4 кВ от опоры ВЛ 0,4 кВ ТП 286 гр.3, ПКУ ТП 522-ФЗ 0,4 кВ ВЛ 0,4 кВ ТП 286 гр.3, для объекта, расположенного по адресу: г. Копейск, ул. Советской Конституции, участок № 38, кадастровый номер участка: 74:30:0701001:1098</t>
  </si>
  <si>
    <t>Установка прибора учета на опоре №5 (32) ВЛ-0,4кВ Квартал 27-28 от ТП-5 в г.Южноуральск (ПКУ-1т.у.)</t>
  </si>
  <si>
    <t>Строительство ответвления от опоры ВЛ- 0,4 кВ, прибора учета, Челябинская обл., Сосновский р-н, с. Большие Харлуши, ул. Трактовая</t>
  </si>
  <si>
    <t>Строительство ВЛ-0,4 кВ от опоры № 11/1  ВЛ-0,4 кВ № 1  от ТП № 12027 до концевой опоры на границе земельного участка Заявителя и установка ПКУ ТП 522-ФЗ 0,22 кВ.</t>
  </si>
  <si>
    <t>Строительство воздушной ЛЭП 0,4 кВ от опоры №13 ТП-91, установка прибора учета, Челябинская обл, Нагайбакский район, с. Фершампенуаз, ул. Сумина, 6, кадастровый номер участка: 74:15:0704006:701.</t>
  </si>
  <si>
    <t>Строительство ответвления от опоры ВЛ- 0,4 кВ, прибора учета, Челябинская обл., Сосновский р-н, вблизи д. Ключевка</t>
  </si>
  <si>
    <t>Строительство ответвления от опоры ВЛ- 0,4 кВ, прибора учета, Челябинская обл., Сосновский р-н.</t>
  </si>
  <si>
    <t>Строительство ответвления от опоры ВЛ- 0,4 кВ, прибора учета, Челябинская обл., Кунашакский р-н</t>
  </si>
  <si>
    <t>Установка прибора коммерческого учета электрической энергии (мощности) трехфазного прямого включения 0,4 кВ на опоре № 12 ВЛ 0,4 кВ № 2 от ТП-34053: Кусинский р-он, д. Глухой остров</t>
  </si>
  <si>
    <t>Установка прибора учета на опоре №17 ВЛ-0,4кВ Климова-Гагарина от ТП-20 в г.Троицк (ПКУ-1т.у.)</t>
  </si>
  <si>
    <t>Строительство ответвления от опоры ВЛ- 0,4 кВ, прибора учета, Челябинская обл., Город Снежинск, Территория СНТ Лесной, Проезд Липовый</t>
  </si>
  <si>
    <t>Установка прибора учета, Челябинская обл, 10 метров на восток от ориентира по адресу: Челябинская обл., г. Карталы, ул. Есенина, 9, кадастровый номер участка: 74:08:4702043:732.</t>
  </si>
  <si>
    <t>Строительство ВЛ-0,4 кВ, ответвления от опоры ВЛ-0,4 кВ, прибора учета, Челябинская обл, Красноармейский р-н, д. Круглое, ул. 1-я Солнечная</t>
  </si>
  <si>
    <t>Строительство ответвления от опоры ВЛ- 0,4 кВ, прибора учета, Челябинская обл., Аргаяшский р-н, д. Саитова, ул. Ильменская</t>
  </si>
  <si>
    <t>Строительство ВЛ-0,4 кВ от опоры №11 ТП-468, установка прибора учета, Челябинская обл, Верхнеуральский район, поселок Смеловский, улица Виноградная, 40, кадастровый номер участка: 74:06:1902001:1070.</t>
  </si>
  <si>
    <t>Строительство ВЛ-0,4 кВ, ответвления от опоры ВЛ-0,4 кВ, прибора учета, Челябинская обл, р-н Красноармейский, сел. пос. Баландинское, д. Круглое, ул. 1-я Солнечная</t>
  </si>
  <si>
    <t>Установка прибора коммерческого учета электрической энергии (мощности) однофазного прямого включения 0,22 кВ на опоре № 2 отп.-2 ВЛ 0,4 кВ № 6 от ТП-60021 и монтаж контура повторного заземления нулевого провода отп.-2 ВЛ 0,4 кВ № 6 от ТП-60021 на опоре № 2: г. Чебаркуль</t>
  </si>
  <si>
    <t>Строительство ПКУ ТП 522-ФЗ 0,4 кВ ВЛ 0,4 кВ ТП 137 гр.2 для объекта, расположенного по адресу: г. Копейск, ул. Уральская, дом № 44, кадастровый номер участка: 74:30:0104032:267</t>
  </si>
  <si>
    <t>Установка прибора учета, Челябинская обл, Верхнеуральский р-н, с. Степное, ул. Заречная, дом № 47, кадастровый номер участка: 74:06:0905003:51.</t>
  </si>
  <si>
    <t>Установка прибора учета, Челябинская обл, Карталинский р-н, п. Новокаолиновый, ул. Центральная, дом № 22, квартира 2, кадастровый номер участка: 74:08:0192006:174.</t>
  </si>
  <si>
    <t>Строительство ответвления от опоры ВЛ- 0,4 кВ, прибора учета, Челябинская обл., Сосновский район, д.Малиновка</t>
  </si>
  <si>
    <t>Установка прибора учета, Челябинская обл, Верхнеуральский р-н, с. Большой Бугодак, ул. Садовая, дом № 12, кадастровый номер участка: 74:06:0908001:617.</t>
  </si>
  <si>
    <t>Установка прибора коммерческого учета электрической энергии (мощности) однофазного прямого включения 0,22 кВ на опоре № 13/1 отп.-2 ВЛ 0,4 кВ № 2 от ТП-60108 и монтаж контура повторного заземления нулевого провода отп.-2 ВЛ 0,4 кВ № 2 от ТП-60108 на опоре № 13/1: г. Чебаркуль</t>
  </si>
  <si>
    <t>Строительство ответвления от опоры ВЛ- 0,4 кВ, прибора учета, Челябинская обл., р-н Сосновский, сел. пос. Кременкульское, д. Малиновка</t>
  </si>
  <si>
    <t>Строительство ВЛ-0,4 кВ, ответвления от опоры ВЛ-0,4 кВ, прибора учета, Челябинская обл, г. Коркино, СНТ Пригородный</t>
  </si>
  <si>
    <t>Строительство воздушной ЛЭП 0,4 кВ от опоры №22 ТП-126М, установка прибора учета, Челябинская обл, Верхнеуральский район, рп. Межозерный ул. Уральская д. 33, кадастровый номер участка: 74:06:0103060:494.</t>
  </si>
  <si>
    <t>Строительство ответвления от опоры ВЛ-0,4 кВ, прибора учета, Челябинская обл., г Копейск, п Заозерный</t>
  </si>
  <si>
    <t>Строительство ВЛ-0,4 кВ от опоры № 15/5  ВЛ-0,4 кВ № 15  от ТП № 21027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</si>
  <si>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Аргаяшский р-н, д. Кызылбулак, ул. Озерная</t>
  </si>
  <si>
    <t>Установка прибора коммерческого учета электрической энергии (мощности) трехфазного прямого включения 0,4 кВ на опоре № 86/7 ВЛ 0,4 кВ № 7 от ТП-51271 и монтаж контура повторного заземления нулевого провода ВЛ 0,4 кВ № 7 от ТП-51271 на опоре № 86/7: г. Миасс, п. Северные Печи</t>
  </si>
  <si>
    <t>Установка прибора учета, Челябинская обл, Кизильский район с. Кизильское примерно в 150 метрах на восток от дома №106 по ул. Комсомольская, кадастровый номер участка: 74:11:0101011:402.</t>
  </si>
  <si>
    <t>Строительство  ответвления от опоры ВЛ- 0,4 кВ, прибора учета, Челябинская обл., Красноармейский р-н, СНТ "Университетское", улица Центральная</t>
  </si>
  <si>
    <t>Строительство ВЛ-0,4 кВ, ответвления от опоры ВЛ-0,4 кВ, прибора учета, Челябинская обл, Район Красноармейский, Поселок Лазурный, Улица Светлая</t>
  </si>
  <si>
    <t>Строительство ответвления от опоры ВЛ- 0,4 кВ, прибора учета, Челябинская обл., Красноармейский р-н, д. Сычево, ул. Труда</t>
  </si>
  <si>
    <t>Строительство ответвления от опоры ВЛ- 0,4 кВ, прибора учета, Челябинская обл., Сосновский р-н, с. Кременкуль, ул. Возрождения</t>
  </si>
  <si>
    <t>Строительство ответвления от опоры ВЛ- 0,4 кВ, прибора учета, Челябинская обл., Сосновский р-н, п. Западный, ул. Щедрая</t>
  </si>
  <si>
    <t>Строительство ВЛ 0,4 кВ от ВЛ 0,4 кВ ТП СНТ «Тракторосад 1-2», ПКУ ТП 522-ФЗ 0,4 кВ ВЛ 0,4 кВ ТП СНТ «Тракторосад 1-2» для объекта, расположенного по адресу: г. Челябинск, СНТ Тракторосад 1-2, дорога 25, участок 5, кадастровый номер участка: 74:36:0205003:6690</t>
  </si>
  <si>
    <t>Строительство ПКУ ТП 522-ФЗ 0,4 кВ ВЛ 0,4 кВ ТП 4028 1С гр.2 для объекта, расположенного по адресу: г. Челябинск, ул. Шагольская, дом № 15, кадастровый номер участка: 74:36:0701016:77</t>
  </si>
  <si>
    <t>Строительство ответвления от опоры ВЛ- 0,4 кВ, прибора учета, Челябинская обл., Кунашакский р-н, п. Маян</t>
  </si>
  <si>
    <t>Строительство ответвления от опоры ВЛ- 0,4 кВ, прибора учета, Челябинская обл., Сосновский р-н, д. Медиак, ул. Медиакская</t>
  </si>
  <si>
    <t>Установка прибора учета, Челябинская обл, Верхнеуральский р-н, с. Степное, ул. Мира, дом № 36, помещение 1.</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</si>
  <si>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9 ВЛ 0,4 кВ № 3 от ТП-14035 и монтаж контура повторного заземления нулевого провода ВЛ 0,4 кВ № 3 от ТП-14035 на опоре № 9: г. Усть-Катав</t>
  </si>
  <si>
    <t>Строительство ответвления от опоры ВЛ- 0,4 кВ, прибора учета, Челябинская обл., Сосновский район, поселок Вавиловец</t>
  </si>
  <si>
    <t>Строительство ответвления от опоры ВЛ- 0,4 кВ, прибора учета, Челябинская обл., г. Верхний Уфалей, поселок Боровой</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</si>
  <si>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10 ВЛ 0,4 кВ № 4 от ТП-41126: г. Златоуст</t>
  </si>
  <si>
    <t>Строительство ВЛ-0,4 кВ от РУ-0,4кВ ТП №167, установка прибора учета, реконструкция ВЛ-10 кВ, реконструкция ТП №167, Челябинская обл, Район Агаповский, Село Агаповка, Улица Асфальтная д.2, кадастровый номер участка: 74:01:0602099:6.</t>
  </si>
  <si>
    <t>Строительство ВЛ-0,4 кВ, ответвления от опоры ВЛ-0,4 кВ, прибора учета,  Челябинская обл, Сосновский р-н</t>
  </si>
  <si>
    <t>Строительство ВЛ 0,4 кВ ТП 307 гр.4, ПКУ ТП 522-ФЗ 0,4 кВ ВЛ 0,4 кВ ТП 307 гр.4 для объектов, расположенных по адресам: Челябинская область, город Копейск, кадастровый номер участка: 74:30:0908003:621</t>
  </si>
  <si>
    <t>Установка прибора учета на опоре №10 ВЛ-0,4кВ Малышева от ТП-20 в г.Троицк (ПКУ-1т.у.)</t>
  </si>
  <si>
    <t>Строительство ВЛ-0,4 кВ от опоры № 17  ВЛ-0,4 кВ ул.Солнечная  от ТП № 33132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</si>
  <si>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Кунашакский р-н, п. Синарский, ул. Центральная</t>
  </si>
  <si>
    <t>Строительство ответвления от опоры ВЛ- 0,4 кВ, прибора учета, Челябинская обл., р-н Аргаяшский, ДСНТ "Жаворонки", ул. Добрых соседей</t>
  </si>
  <si>
    <t>Строительство ПКУ ТП 522-ФЗ 0,22 кВ ВЛ 0,4 кВ ТП 4444 2С гр.6 для объекта, расположенного по адресу: г. Челябинск, ул. Волховская, дом № 73, кадастровый номер участка: 74:36:0716009:734</t>
  </si>
  <si>
    <t>Установка прибора учета, Челябинская обл,  Агаповский р-н, п. Черноотрог, ул. Октябрьская, участок 24, кадастровый номер участка: 74:01:1403001:540.</t>
  </si>
  <si>
    <t>Строительство ВЛ-0,4 кВ, ответвления от опоры ВЛ-0,4 кВ, прибора учета, Челябинская обл, р-н Аргаяшский, д Байгазина, ул Речная</t>
  </si>
  <si>
    <t>Строительство ПКУ ТП 522-ФЗ 0,22 кВ ВЛ 0,4 кВ ТП 4444 2С гр.6 для объекта, расположенного по адресу: г. Челябинск, ул. Волховская, дом № 73, (стр.), кадастровый номер участка: 74:36:0716009:730</t>
  </si>
  <si>
    <t>Строительство ВЛ-0,4кВ от ВЛ-0,4кВ ул. Кундера от ТП-58 и установка прибора учета в с.Варна (ВЛ-0,05км; ПКУ-1т.у.)</t>
  </si>
  <si>
    <t>Установка прибора учета на опоре №17 ВЛ-0,4кВ Набережная от ТП-54 в г.Троицк (ПКУ-1т.у.)</t>
  </si>
  <si>
    <t>Строительство ответвления от опоры ВЛ- 0,4 кВ, прибора учета, Челябинская обл., Красноармейский р-н, с. Канашево, ул. Школьная</t>
  </si>
  <si>
    <t>Строительство  ответвления от опоры ВЛ- 0,4 кВ, прибора учета, Челябинская обл., Аргаяшский р-н, СНТ Электровозник</t>
  </si>
  <si>
    <t>Строительство ВЛ-0,4 кВ, ответвления от опоры ВЛ-0,4 кВ, прибора учета, Челябинская обл, Каслинский район, с. Воскресенское, улица Пышминская</t>
  </si>
  <si>
    <t>Строительство ответвления от опоры ВЛ- 0,4 кВ, прибора учета, Челябинская обл., Сосновский р-н, п. Саргазы, ул. Сосновая</t>
  </si>
  <si>
    <t>Установка прибора учета на опоре №4 ВЛ-0,4кВ Торговые киоски от ТП-101 в г.Троицк (ПКУ-1т.у.)</t>
  </si>
  <si>
    <t>Строительство ВЛ-0,4 кВ от опоры №12 ТП-459, установка прибора учета, елябинская обл, Агаповский район, с. Агаповка, СНТ Неженка, участок 72, кадастровый номер участка: 74:01:0601001:816.</t>
  </si>
  <si>
    <t>Строительство ответвления от опоры ВЛ- 0,4 кВ, прибора учета, Челябинская обл., Сосновский р-н, п. Красное Поле, ул. Садовая</t>
  </si>
  <si>
    <t>Строительство ответвления от опоры ВЛ- 0,4 кВ, прибора учета, Челябинская обл., Сосновский р-н, п. Мирный, ул. Школьная</t>
  </si>
  <si>
    <t>Строительство ответвления от опоры ВЛ- 0,4 кВ, прибора учета, Челябинская обл., Красноармейский район, с. Ачликуль</t>
  </si>
  <si>
    <t>Установка прибора коммерческого учета электрической энергии (мощности) трехфазного прямого включения 0,4 кВ на опоре № 7 ВЛ 0,4 кВ № 3 от ТП-51602 и монтаж контура повторного заземления нулевого провода ВЛ 0,4 кВ № 3 от ТП-51602 на опоре № 7: г. Миасс</t>
  </si>
  <si>
    <t>Строительство ТП-10/0,4 кВ, автоматического выключателя, Челябинская обл, Сосновский район, д. Малиновка</t>
  </si>
  <si>
    <t>Строительство ПКУ ТП 522-ФЗ 0,4 кВ №6 ВЛ 0,4 кВ ТП 4047 1С гр.2 для объекта, расположенного по адресу: г. Челябинск, ул. Индивидуальная 2-я, дом № 80В, кадастровый номер участка: 74:36:0702004:158</t>
  </si>
  <si>
    <t>Строительство ВЛ 0,4 кВ ТП 7091 1С гр.3, ПКУ ТП 522-ФЗ 0,4 ВЛ 0,4 кВ ТП 7091 1С гр.3 для объекта, расположенного по адресу: г. Челябинск, улица Анапская, земельный участок 106, кадастровый номер участка: 74:36:0111006:15</t>
  </si>
  <si>
    <t>Установка прибора коммерческого учета электрической энергии (мощности) трехфазного прямого включения 0,4 кВ на опоре № 27 ВЛ 0,4 кВ № 4 от ТП-61522 и монтаж контура повторного заземления нулевого провода ВЛ 0,4 кВ № 4 от ТП-61522 на опоре № 27: Чебаркульский р-н, с. Непряхино</t>
  </si>
  <si>
    <t>Строительство ответвления от опоры ВЛ- 0,4 кВ, прибора учета, Челябинская обл., Сосновский район, поселок Красное поле</t>
  </si>
  <si>
    <t>Строительство ПКУ ТП 522-ФЗ 0,4 кВ ВЛ 0,4 кВ ТП 5660 1С гр. 4 для объекта, расположенного по адресу: г. Челябинск, р-н Ленинский, ул Карельская, земельный участок № 10 в квартале № 52 под № 18, кадастровый номер участка: 74:36:0323031:87</t>
  </si>
  <si>
    <t>Строительство ВЛ-0,4 кВ, ответвления от опоры ВЛ-0,4 кВ, прибора учета, Челябинская обл, Кунашакский район, п. Дружный</t>
  </si>
  <si>
    <t>Строительство ВЛ-0,4 кВ (совместный подвес по опорам ВЛ-0,4 кВ № 2 от ТП № 51110) от гр. № 2 РУ-0,4 кВ ТП № 51110 до опоры № 5 отп.-1-1 ВЛ-0,4 кВ № 2 от ТП № 51110, строительство ВЛ-0,4 кВ от проектируемой совместным подвесом ВЛ-0,4 кВ от опоры № 5 отп.-1-1 ВЛ-0,4 кВ № 2 от ТП-51110 до концевой опоры на границе земельного участка Заявителя и установка ПКУ ТП 522-ФЗ 0,4 кВ и Реконструкция «ВЛ-0,4 кВ №2 от ТП № 110» (инв. № 625209)»¶(по диспетчерским наименованиям «Реконструкция ВЛ-0,4 кВ № 2 от ТП № 51110»).</t>
  </si>
  <si>
    <t>Строительство ПКУ ТП 522-ФЗ 0,22 кВ ВЛ 0,4 кВ ТП 4441 1С гр.3 для объекта, расположенного по адресу: г. Челябинск, улица Волховская, земельный участок 15А/4/92, кадастровый номер участка: 74:36:0716012:505</t>
  </si>
  <si>
    <t>Строительство ответвления от опоры ВЛ- 0,4 кВ, прибора учета, Челябинская обл., Аргаяшский р-н, д. Яраткулова, ул. Колхозная</t>
  </si>
  <si>
    <t>Строительство ответвления от опоры ВЛ- 0,4 кВ, прибора учета, Челябинская обл., р-н Аргаяшский</t>
  </si>
  <si>
    <t>Строительство ВЛ-0,4 кВ от опоры №11 ТП-62, установка прибора учета, Челябинская обл, с. Фершампенуаз, улица Двенадцатая, земельный участок 9, кадастровый номер участка: 74:15:0701001:439.</t>
  </si>
  <si>
    <t>Строительство ответвления от опоры ВЛ- 0,4 кВ, прибора учета,  Челябинская обл., р-н Аргаяшский</t>
  </si>
  <si>
    <t>Строительство ответвления от опоры ВЛ-0,4 кВ, прибора учета, Челябинская обл., Еманжелинский р-н, с. Красносельское</t>
  </si>
  <si>
    <t>Строительство  ответвления от опоры ВЛ- 0,4 кВ, прибора учета, Челябинская обл., р-н Аргаяшский</t>
  </si>
  <si>
    <t>Строительство отпаечной ВЛ-10кВ от ВЛ-10кВ Пласт-2; СТП-10/0,4кВ в г.Пласт (0,016МВА; ВЛ-0,05км; разъединитель; ПКУ-1т.у.)</t>
  </si>
  <si>
    <t>Строительство ответвления от опоры ВЛ-0,4 кВ, прибора учета, Челябинская обл., Красноармейский р-н, п. Слава, ул. Просторная</t>
  </si>
  <si>
    <t>Строительство ВЛ-0,4 кВ, ответвления от опоры ВЛ-0,4 кВ, прибора учета, Челябинская обл, р-н Сосновский, д. Касарги, ул. Ленина</t>
  </si>
  <si>
    <t>Строительство ВЛ-0,4 кВ, ответвления от опоры ВЛ-0,4 кВ, прибора учета, Челябинская обл, р-н Еткульский, сельское поселение Еткульское, с. Еткуль, ул. Сельская</t>
  </si>
  <si>
    <t>Строительство ВЛ-0,4 кВ от опоры № 62 ВЛ-0,4 кВ № 3 от ТП № 61259 до концевой опоры на границе земельного участка Заявителя и установка ПКУ ТП 522-ФЗ 0,4 кВ</t>
  </si>
  <si>
    <t>Строительство ПКУ ТП 522-ФЗ 0,4 кВ ВЛ 0,4 кВ ТП 2091 1С гр.5, для объекта, расположенного по адресу: г. Челябинск, ул. Тепличная, дом № 66, кадастровый номер участка: 74:36:0604042:46</t>
  </si>
  <si>
    <t>Строительство ответвления от опоры ВЛ- 0,4 кВ, прибора учета, Челябинская обл., Сосновских р-н, д. Ключи</t>
  </si>
  <si>
    <t>Строительство ответвления от опоры ВЛ- 0,4 кВ, прибора учета, Челябинская обл., Красноармейский р-н, с. Шумово</t>
  </si>
  <si>
    <t>Установка прибора учета (2 т.у.), Челябинская обл , р-н Верхнеуральский, г Верхнеуральск; территория набережной реки Урал, примыкающей к ул Ленина и ул Реввоенсовета в г Верхнеуральске</t>
  </si>
  <si>
    <t>Строительство ВЛ-0,4 кВ (совместный подвес по опорам КВЛ-6 кВ Кировский) от опоры № 7 ВЛ-0,4 кВ № 4 от  ТП № 41207 до опоры № 61 КВЛ-6 кВ Кировский  и установка ПКУ ТП 522-ФЗ 0,4 кВ.</t>
  </si>
  <si>
    <t>Установка прибора коммерческого учета электрической энергии (мощности) однофазного прямого включения 0,22 кВ на опоре № 9/3/2 ВЛ 0,4 кВ Гаражи от ТП-21025 и монтаж контура повторного заземления нулевого провода ВЛ 0,4 кВ Гаражи от ТП-21025 на опоре № 9/3/2: г. Сатка</t>
  </si>
  <si>
    <t>Установка прибора учета на границе балансовой принадлежности (вблизи ВРУ-0,4кВ МКД по ул.Кирова д.37) КЛ-0,4кВ Кирова 37 от ТП-1 в г.Троицк (ПКУ-1т.у.)</t>
  </si>
  <si>
    <t>Установка прибора коммерческого учета электрической энергии (мощности) однофазного прямого включения 0,22 кВ на опоре № 8 ВЛ 0,4 кВ № 5 от ТП-12093 и монтаж контура повторного заземления нулевого провода ВЛ 0,4 кВ № 5 от ТП-12093 на опоре № 8: г. Катав-Ивановск</t>
  </si>
  <si>
    <t>Строительство ВЛ-0,4 кВ от опоры № 35 ВЛ-0,4 кВ № 6 от ТП № 61249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</si>
  <si>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р-н Сосновский, территория СНТ Заречный, ул. Центральная</t>
  </si>
  <si>
    <t>Строительство ответвления от опоры ВЛ- 0,4 кВ, прибора учета, Челябинская обл., Аргаяшский р-н, СК «Здоровье»</t>
  </si>
  <si>
    <t>Установка прибора коммерческого учета электрической энергии (мощности) трехфазного прямого включения 0,4 кВ на опоре № 4 ВЛ 0,4 кВ № 3 от ТП-51280 и монтаж контура повторного заземления нулевого провода ВЛ 0,4 кВ № 3 от ТП-51280 на опоре № 4: г. Миасс, п. Новотагилка</t>
  </si>
  <si>
    <t>Установка прибора коммерческого учета электрической энергии (мощности) трехфазного прямого включения 0,4кВ на опоре № 6 ВЛ-0,4 кВ № 1 от ТП-41024: г. Златоуст</t>
  </si>
  <si>
    <t>Строительство ответвления от опоры ВЛ- 0,4 кВ, прибора учета, Челябинская обл., Аргаяшский р-н, п. Ишалино, ул. Северная</t>
  </si>
  <si>
    <t>Строительство ответвления от опоры ВЛ- 0,4 кВ, прибора учета, Челябинская обл., Еманжелинский р-н, п. Зауральский</t>
  </si>
  <si>
    <t>Установка прибора учета на опоре №12 ВЛ-0,4кВ ул. Вагина от ТП-10 в г.Пласт (ПКУ-1т.у.)</t>
  </si>
  <si>
    <t>Установка прибора учета, Челябинская обл,  Кизильский р-н, с. Кизильское, примерно в 467м по направлению на юго-запад от жилого дома по ул. Магистральная д. 18</t>
  </si>
  <si>
    <t>Строительство ответвления от опоры ВЛ-0,4 кВ, прибора учета, Челябинская обл, р-н Сосновский, д Ключи, квартал "Застава"</t>
  </si>
  <si>
    <t>Установка прибора коммерческого учета электрической энергии (мощности) трехфазного прямого включения 0,4 кВ на опоре № 7 ВЛ 0,4 кВ № 1 от ТП-61095 и монтаж контура повторного заземления нулевого провода ВЛ 0,4 кВ № 1 от ТП-61095 на опоре № 7: п. Тимирязевский, Чебаркульский р-н</t>
  </si>
  <si>
    <t>Строительство прибора учета электроэнергии, Челябинская обл, Каслинский р-н, п. Береговой</t>
  </si>
  <si>
    <t>Строительство ответвления от опоры ВЛ- 0,4 кВ, прибора учета, Челябинская обл., Сосновский р-н, п. Западный, ул. Центральная</t>
  </si>
  <si>
    <t>Установка прибора учета на опоре №13.3 ВЛ-0,4кВ Поселок 2 от ТП-3109 в п.Увельский (ПКУ-1т.у.)</t>
  </si>
  <si>
    <t>Строительство ВЛ-0,4 кВ от гр. № 3 РУ-0,4 кВ ТП № 70201 до концевой опоры на границе земельного участка Заявителя и установка ПКУ ТП 522-ФЗ 0,4 кВ: Уйский р-н, с. Уйское</t>
  </si>
  <si>
    <t>Строительство ВЛ-0,4 кВ от опоры № 13  ВЛ-0,4 кВ № 5  от ТП № 41221 до концевой опоры на границе земельного участка Заявителя и установка ПКУ ТП 522-ФЗ 0,38 кВ.</t>
  </si>
  <si>
    <t>Строительство ПКУ ТП 522-ФЗ 0,4 кВ ТП 28 гр.16 для объекта по адресу: г. Копейск, пр. Славы, 31, пом.2, кадастровый номер участка: 74:30:0104007:4180</t>
  </si>
  <si>
    <t>Строительство ВЛ-0,22кВ от ВЛ-0,4кВ ул. Диановская от ТП-21 установка прибора учета в г.Пласт (ВЛ-0,11км; ПКУ-1т.у.)</t>
  </si>
  <si>
    <t>Строительство ПКУ ТП 522-ФЗ 0,4 кВ ВЛ 0,4 кВ ТП 67 гр.3 для объекта, расположенного по адресу: г. Копейск, р.п Бажово, садовое товарищество "Мебельщик", ул. Облепиховая, участок № 894, кадастровый номер участка: 74:30:060209:95</t>
  </si>
  <si>
    <t>Строительство ПКУ ТП 522-ФЗ 0,4 кВ ВЛ 0,4 кВ ТП 1065 1С гр.3 для объекта, расположенного по адресу: г Челябинск, ул. Гоголя, дом № 47, кадастровый номер участка: 74:36:0404049:107</t>
  </si>
  <si>
    <t>Строительство ответвления от опоры ВЛ- 0,4 кВ, прибора учета, Челябинская обл., Р-н Красноармейский, п. Слава</t>
  </si>
  <si>
    <t>Установка прибора коммерческого учета электрической энергии (мощности) трехфазного прямого включения 0,4 кВ на опоре № 6 ВЛ 0,4 кВ № 3 от ТП-70219: с. Уйское, Уйский район</t>
  </si>
  <si>
    <t>Строительство ВЛ-0,4 кВ, ответвления от опоры ВЛ-0,4 кВ, прибора учета, Челябинская обл, р-н Коркинский, п. Первомайский, ул. Спортивная</t>
  </si>
  <si>
    <t>Установка прибора коммерческого учета электрической энергии (мощности) трехфазного прямого включения 0,4 кВ на опоре № 12/1 ВЛ 0,4 кВ № 3 от ТП-14075 и монтаж контура повторного заземления нулевого провода ВЛ 0,4 кВ № 3 от ТП-14075 на опоре № 12/1: г. Усть-Катав</t>
  </si>
  <si>
    <t>Установка прибора коммерческого учета электрической энергии (мощности) трехфазного прямого включения 0,4 кВ на опоре № 23 ВЛ 0,4 кВ № 2 от ТП-70211: с. Уйское, Уйский р-н</t>
  </si>
  <si>
    <t>Строительство ответвления от опоры ВЛ- 0,4 кВ, прибора учета, Челябинская обл., Кунашакский р-н, с. Усть-Багаряк, ул. Ленина</t>
  </si>
  <si>
    <t>Строительство ответвления от опоры ВЛ- 0,4 кВ, прибора учета, Челябинская обл., Аргаяшский р-н, Калиновка д, Центральная ул</t>
  </si>
  <si>
    <t>Установка прибора учета, Челябинская обл, Верхнеуральский р-н, п. Краснинский, ул. Пушкина, дом № 39.</t>
  </si>
  <si>
    <t>Строительство ПКУ ТП 522-ФЗ 0,4 кВ ВЛ 0,4 кВ ТП 4215 для объекта, расположенного по адресу: г. Челябинск, Курчатовский район СНТ Авиатор 18-ый проезд 550 участок, кадастровый номер участка: 74:36:0702009:2564</t>
  </si>
  <si>
    <t>Установка прибора учета, Челябинская обл, Агаповский район, п. Наровчатка, ул. Кооперативная, участок 37А, кадастровый номер участка: 74:01:1003002:529.</t>
  </si>
  <si>
    <t>Строительство ВЛ-0,4 кВ от опоры № 14  ВЛ-0,4 кВ № 1  от ТП № 13052 до концевой опоры на границе земельного участка Заявителя и установка ПКУ ТП 522-ФЗ 0,38 кВ</t>
  </si>
  <si>
    <t>Установка прибора коммерческого учета электрической энергии (мощности) трехфазного прямого включения 0,4 кВ на опоре № 8-1 ВЛ 0,4 кВ № 1 от ТП-51252 и монтаж контура повторного заземления нулевого провода ВЛ 0,4 кВ № 1 от ТП-51252 на опоре № 8-1: г. Миасс, п. Северные Печи</t>
  </si>
  <si>
    <t>Строительство ВЛ-0,4 кВ, ответвления от опоры ВЛ-0,4 кВ, прибора учета, Челябинская обл, р-н Кунашакский, д. Мурино, ул. Полевая</t>
  </si>
  <si>
    <t>Установка прибора коммерческого учета электрической энергии (мощности) трехфазного прямого включения 0,4 кВ на опоре № 17 ВЛ 0,4 кВ № 1 от ТП-52061 и монтаж контура повторного заземления нулевого провода ВЛ 0,4 кВ № 1 от ТП-52061 на опоре № 17: г. Миасс</t>
  </si>
  <si>
    <t>Установка прибора коммерческого учета электрической энергии (мощности) трехфазного прямого включения 0,4 кВ на опоре № 3 ВЛ 0,4 кВ № 1 от ТП-52715 и монтаж контура повторного заземления нулевого провода ВЛ 0,4 кВ № 1 от ТП-52715 на опоре № 3: г. Миасс</t>
  </si>
  <si>
    <t>Строительство ПКУ ТП 522-ФЗ 0,4 кВ ВЛ 0,4 кВ ТП 3586 2С гр. 13 для объекта, расположенного по адресу: г. Челябинск Тракторозаводский район, в квартале улиц Кудрявцева, Лермонтова, Артиллерийской, Бажова, гараж №12, кадастровый номер участка: 74:36:0119002:1282</t>
  </si>
  <si>
    <t>Строительство ПКУ ТП 522-ФЗ 0,4 кВ ТП 2343 2С гр.2, для объекта, расположенного по адресу: г. Челябинск, ул. Чичерина, дом № 28, кадастровый номер участка: 74:36:0601001</t>
  </si>
  <si>
    <t>Установка прибора учета на опоре №6 ВЛ-0,4кВ Сады Витамин от ЗТП-23Б в п.Увельский (ПКУ-1т.у.)</t>
  </si>
  <si>
    <t>Установка прибора коммерческого учета электрической энергии (мощности) трехфазного прямого включения 0,4 кВ на опоре № 13 ВЛ 0,4 кВ № 10 Гаражи от ТП-21006 и монтаж контура повторного заземления нулевого провода ВЛ 0,4 кВ № 10 Гаражи от ТП-21006 на опоре № 13: г. Сатка</t>
  </si>
  <si>
    <t>Строительство ВЛ-0,4 кВ, ответвления от опоры ВЛ-0,4 кВ, прибора учета, Челябинская обл, р- н Каслинский с Воскресенское ул.Александра Невского</t>
  </si>
  <si>
    <t>Установка прибора учета на внешней стороне ТП-72100 в с.Катенино (ПКУ-1т.у.)</t>
  </si>
  <si>
    <t>Строительство ВЛ-0,4 кВ от РУ-0,4кВ ТП №218, установка прибора учета, реконструкция ТП №218, реконструкция ВЛ-10кВ Арсламбаево, Челябинская обл, Нагайбакский р-он, примерно в 350 м по направлению на юго-запад от п. Арасламбаевский, кадастровый номер участка: 74:15:0000000:1967.</t>
  </si>
  <si>
    <t>Строительство ВЛ-0,4 кВ от РУ- 0,4 кВ   ТП № 41114 до концевой опоры на границе земельного участка Заявителя,  установка ПКУ ТП 522-ФЗ 0,38 кВ и реконструкция «Аппаратуры электрической (до 1000В) КТП №114» (инв. № 282308) (по диспетчерским наименованиям «Реконструкция  ТП № 41114»).</t>
  </si>
  <si>
    <t>Установка прибора коммерческого учета электрической энергии (мощности) трехфазного прямого включения 0,4 кВ на опоре № 12 ВЛ 0,4 кВ № 2 от ТП-14910 и монтаж контура повторного заземления нулевого провода ВЛ 0,4 кВ № 2 от ТП-14910 на опоре № 12: г. Усть-Катав</t>
  </si>
  <si>
    <t>Установка прибора учета на опоре №9 ВЛ-0,4кВ Детская поликлиника от ТП-63 в г.Троицк (ПКУ-1т.у.)</t>
  </si>
  <si>
    <t>Установка прибора коммерческого учета электрической энергии (мощности) трехфазного прямого включения 0,4 кВ на опоре № 126А/3 ВЛ 0,4 кВ № 3 от ТП-51550 и монтаж контура повторного заземления нулевого провода ВЛ 0,4 кВ № 3 от ТП-51550 на опоре № 126А/3: п. Тургояк, г. Миасс</t>
  </si>
  <si>
    <t>Строительство ответвления от опоры ВЛ-0,4 кВ, прибора учета, Челябинская обл., Кунашакский р-н, д. Кунакбаева, ул. Мухамедьяра Хая</t>
  </si>
  <si>
    <t>Строительство ВЛ 0,4 кВ от опоры ВЛ 0,4 кВ ТП 6301 гр. 5, ПКУ ТП 522-ФЗ 0,4 кВ ВЛ 0,4 кВ ТП 6301 гр. 5, для объекта, расположенного по адресу: г Копейск, западнее существующих блоков гаражей КВЧГ "Автомобилист" по ул Кожевникова ,20 гараж №462, кадастровый номер участка: 74:30:0101005:400</t>
  </si>
  <si>
    <t>Установка прибора учета в РУ-0,4 кВ ТП-74 от ВЛ-6 кВ "Кирова" в г. Пласт (ПКУ-1т.у.)</t>
  </si>
  <si>
    <t>Установка прибора учета на опоре № 17.4 ВЛ-0,4 кВ "Посёлок3 от ТП-31124 в . Хомутинино (ПКУ-1т.у.)</t>
  </si>
  <si>
    <t>Строительство ВЛ-0,4 кВ от опоры №25 ТП-77, установка прибора учета, реконструкция ВЛ-0,4кВ ф.2, Челябинская обл, Верхнеуральский р-н, г. Верхнеуральск, ул. Обручева, дом № 2А, кадастровый номер участка: 74:06:1002095:99.</t>
  </si>
  <si>
    <t>Строительство ответвления от опоры ВЛ-0,4 кВ, прибора учета, Челябинская обл., Сосновский р-н, д. Смольное, ул. Молодежная</t>
  </si>
  <si>
    <t>Строительство ПКУ ТП 522-ФЗ 0,4 кВ ВЛ 0,4 кВ ТП 7094 1С гр.16 для объекта, расположенного по адресу: г. Челябинск, ул. Мартеновская/Сеченова, д. 37/48, кадастровый номер участка: 74:36:0112041:45</t>
  </si>
  <si>
    <t>Строительство ответвления от опоры ВЛ- 0,4 кВ, прибора учета, Челябинская обл., Сосновский р-н, п. Полетаево, ул. Весенняя</t>
  </si>
  <si>
    <t>Установка прибора коммерческого учета электрической энергии (мощности) трехфазного прямого включения 0,4 кВ на опоре № 36/1 ВЛ 0,4 кВ № 2 от ТП-61426 и монтаж контура повторного заземления нулевого провода ВЛ 0,4 кВ № 2 от ТП-61426 на опоре № 36/1: д. Боровое, Чебаркульский р-н</t>
  </si>
  <si>
    <t>Строительство ответвления от опоры ВЛ- 0,4 кВ, прибора учета, Челябинская обл., Сосновский р-н, с. Вознесенка, ул. Молодежная</t>
  </si>
  <si>
    <t>Установка прибора коммерческого учета электрической энергии (мощности) трехфазного прямого включения 0,4 кВ на опоре № 6 ВЛ 0,4 кВ № 3 от КТПН-33 СНТ «Красногорец» и монтаж контура повторного заземления нулевого провода ВЛ 0,4 кВ № 3 от КТПН-33 СНТ «Красногорец» на опоре № 6: г. Трехгорный</t>
  </si>
  <si>
    <t>Строительство ответвления от опоры ВЛ- 0,4 кВ, прибора учета, Челябинская обл., Каслинский р-н, г. Касли, территория ГСК "Кедр"</t>
  </si>
  <si>
    <t>Строительство ВЛ-0,4 кВ (совместный подвес по опорам ВЛ-6 кВ ТП-21114) от опоры № 22 ВЛ-6 кВ ТП-21114 с совместным подвесом  ВЛ-0,4 кВ № 1 от  ТП № 21014 до опоры № 23 ВЛ-6 кВ ТП-21114 установленной на границе земельного участка Заявителя  и установка ПКУ ТП 522-ФЗ 0,4 кВ</t>
  </si>
  <si>
    <t>Строительство ответвления от опоры ВЛ- 0,4 кВ, прибора учета, Челябинская обл., Каслинский р-н, с. Огневское, ул. Революции</t>
  </si>
  <si>
    <t>Строительство ВЛ-0,4 кВ, ответвления от опоры ВЛ-0,4 кВ, прибора учета, Челябинская обл, Аргаяшский р-н, д. Акбашева, ул. Мажита Гафури, дом № 25</t>
  </si>
  <si>
    <t>Установка прибора коммерческого учета электрической энергии (мощности) трехфазного прямого включения 0,4 кВ на опоре № 8/1 ВЛ 0,4 кВ № 4 от ТП-61607 и выполнить монтаж контура повторного заземления нулевого провода ВЛ 0,4 кВ № 4 от ТП-61607 на опоре № 8/1: мкр. Южный, г. Чебаркуль</t>
  </si>
  <si>
    <t>Строительство ВЛ-0,4 кВ, ответвления от опоры ВЛ-0,4 кВ, прибора учета, Челябинская обл, р-н Красноармейский, д. Круглое, ул. Весенняя</t>
  </si>
  <si>
    <t>Строительство  ответвления от опоры ВЛ- 0,4 кВ, прибора учета, Челябинская обл., р-н Красноармейский, сельское поселение Баландинское, д. Круглое</t>
  </si>
  <si>
    <t>Строительство ответвления от опоры ВЛ-0,4 кВ, прибора учета, Челябинская обл., Сосновский р-н, д. Смольное, ул. Солнечная</t>
  </si>
  <si>
    <t>Установка прибора учета в РУ-0,4кВ КТП-3395 в с.Петровское (ПКУ-1т.у.)</t>
  </si>
  <si>
    <t>Строительство ответвления от опоры ВЛ- 0,4 кВ, прибора учета, Челябинская обл., Аргаяшский р-н, с. Губернское, ул. Парижской Коммуны</t>
  </si>
  <si>
    <t>Строительство ответвления от опоры ВЛ- 0,4 кВ, прибора учета, Челябинская обл., г. Кыштым, ул. Пушкина</t>
  </si>
  <si>
    <t>Строительство КЛ-6 кВ, ТП-6/0,4кВ, ВЛ-0,4кВ, прибора учета, Челябинская обл, г. Кыштым, ул. Пеньковка</t>
  </si>
  <si>
    <t>Строительство ответвления от опоры ВЛ- 0,4 кВ, прибора учета, Челябинская обл., Красноармейский р-н, Баландинское сел. пос., д. Круглое</t>
  </si>
  <si>
    <t>Строительство ВЛ-0,4 кВ от опоры №15 ТП-53, установка прибора учета, Челябинская область,Верхнеуральский район,Город Верхнеуральск, Улица Новоселов 19, кадастровый номер участка: 74:06:1002001:418.</t>
  </si>
  <si>
    <t>Строительство ВЛ-0,4 кВ, ответвления от опоры ВЛ-0,4 кВ, прибора учета, Челябинская обл, Сосновский район, деревня Ключи, Западный планировочный район</t>
  </si>
  <si>
    <t>Строительство ответвления от опоры ВЛ- 0,4 кВ, прибора учета, Челябинская обл., Кунашакский р-н, д. Усманова</t>
  </si>
  <si>
    <t>Строительство ответвления от опоры ВЛ- 0,4 кВ, прибора учета, Челябинская обл., Аргаяшский р-н, с. Кулуево</t>
  </si>
  <si>
    <t>Строительство ПКУ ТП 522-ФЗ 0,4 кВ КВЛ 0,4 кВ ТП 4170 1С гр.2 для объекта, расположенного по адресу: г. Челябинск, ГСК, ул. Островского, у дома 81, гараж №46, кадастровый номер участка: 74:36:0709015:163</t>
  </si>
  <si>
    <t>Установка прибора учета на опоре №1.4 ВЛ-0,4кВ Новая застройка от ТП-23А в г.Южноуральск (ПКУ-1т.у.)</t>
  </si>
  <si>
    <t>Строительство ПКУ ТП 522-ФЗ 0,4 кВ ТП 1210 1С гр.3 для объекта расположенного по адресу:  г. Челябинск, ул. Худякова,  62 м на юг от дома 22.</t>
  </si>
  <si>
    <t>Установка прибора учета на опоре №4 ВЛ-0,4кВ №1 Киоск от КТП-2691 в с.Клястицкое (ПКУ-1т.у.)</t>
  </si>
  <si>
    <t>Строительство ВЛ-0,4кВ от ВЛ-0,4кВ Весенняя от ТП-102 и установка прибора учета в г.Троицк (ВЛ-0,015км; ПКУ-2т.у.)</t>
  </si>
  <si>
    <t>Строительство ВЛ-0,4 кВ от опоры №6/8 ф.1, установка прибора учета, Челябинская обл, г Магнитогорск, кадастровый номер участка: 74:33:0309001:9089.</t>
  </si>
  <si>
    <t>Строительство ВЛ-0,4 кВ, ответвления от опоры ВЛ-0,4 кВ, прибора учета, Челябинская обл, Красноармейский р-н, д. Харино</t>
  </si>
  <si>
    <t>Строительство ВЛ-0,4 кВ, ответвления от опоры ВЛ-0,4 кВ, прибора учета, Челябинская обл, Нязепетровский р-н, д. Курга, ул. Береговая</t>
  </si>
  <si>
    <t>Строительство ВЛ-0,4 кВ, ответвления от опоры ВЛ-0,4 кВ, прибора учета, Челябинская обл, р-н Аргаяшский, сел. пос. Аязгуловское, д. Аязгулова, ул. Центральная</t>
  </si>
  <si>
    <t>Строительство ответвления от опоры ВЛ-0,4 кВ, прибора учета, Челябинская обл., Еманжелинский р-н, рп. Зауральский, ул. Ленина</t>
  </si>
  <si>
    <t>Строительство ПКУ ТП 522-ФЗ 0,4 кВ ВЛ 0,4 кВ ТП 5786 1С гр. 5 для объекта, расположенного по адресу: г. Челябинск, р-н Ленинский, СНТ "Металлист-1", участок 134, кадастровый номер участка: 74:36:0322012:14</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</si>
  <si>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4 ВЛ 0,4 кВ № 5 от ТП-14951 и монтаж контура повторного заземления нулевого провода ВЛ 0,4 кВ № 5 от ТП-14951 на опоре № 4: г. Усть-Катав</t>
  </si>
  <si>
    <t>Строительство ПКУ ТП 522-ФЗ 0,4 кВ ТП 3514 2С гр.14 для объекта, расположенного по адресу: г. Челябинск, ул. Механическая, дом № 67А, сооружение 1, кадастровый номер участка: 74:36:0608003:10</t>
  </si>
  <si>
    <t>Установка прибора учета на опоре №5 ВЛ-0,4кВ Макаренко от ТП-77 в г.Троицк (ПКУ-1т.у.)</t>
  </si>
  <si>
    <t>Строительство ответвления от опоры ВЛ- 0,4 кВ, прибора учета, Челябинская обл., Каслинский р-н, д. Аллаки, ул. Советская</t>
  </si>
  <si>
    <t>Строительство ПКУ ТП 522-ФЗ 0,4 кВ ВЛ 0,4 кВ ТП 3371 1С гр. 3 для объекта, расположенного по адресу: г. Челябинск, ул. Октябрьская, д. №16/ ул. Катерная, д .37, кадастровый номер участка: 74:36:0203007:108</t>
  </si>
  <si>
    <t>Строительство ответвления от опоры ВЛ- 0,4 кВ, прибора учета, Челябинская обл., г. Верхний Уфалей, с. Иткуль, ул. Советская</t>
  </si>
  <si>
    <t>Строительство  ответвления от опоры ВЛ- 0,4 кВ, прибора учета, Челябинская обл., р-н Аргаяшский, сельское поселение Дербишевское</t>
  </si>
  <si>
    <t>Строительство ответвления от опоры ВЛ-0,4 кВ, прибора учета, Челябинская обл., г. Озерск, п. Метлино, ул. Мира</t>
  </si>
  <si>
    <t>Строительство ПКУ ТП 522-ФЗ 0,4 кВ ТП 7035 1С гр.7, реконструкция распредустройство 6/0,4 кВ (инв.№ 635022) для объекта, расположенного по адресу: г. Челябинск, ул. Аральская, дом № 216, кадастровый номер участка: 74:36:0113006:1835</t>
  </si>
  <si>
    <t>Строительство ответвления от опоры ВЛ-0,4 кВ, прибора учета, Челябинская обл., Кунашакский р-н, д. Баракова, ул. Центральная</t>
  </si>
  <si>
    <t>Строительство ПКУ ТП 522-ФЗ 0,4 кВ ВЛ 0,4 кВ ТП 5186 1С гр.4, реконструкция ВКЛ 0,4 кВ ТП 5186 (инв.№ 54769) для объекта, расположенного по адресу: г. Челябинск, ул. Трактовая, дом № 5, п. Исаково, кадастровый номер участка: 74:36:0416013:78</t>
  </si>
  <si>
    <t>Установка прибора коммерческого учета электрической энергии (мощности) трехфазного прямого включения 0,4 кВ на опоре № 6/1 отп.-4-1 ВЛ 0,4 кВ № 4 от ТП-60125 и монтаж контура повторного заземления нулевого провода отп.-4-1 ВЛ 0,4 кВ № 4 от ТП-60125 на опоре № 6/1: г. Чебаркуль</t>
  </si>
  <si>
    <t>Установка прибора коммерческого учета электрической энергии (мощности) трехфазного прямого включения 0,4 кВ на опоре № 37 ВЛ 0,4 кВ № 2 от ТП-61080 и монтаж контура повторного заземления нулевого провода ВЛ 0,4 кВ № 2 от ТП-61080 на опоре № 37: п. Бишкиль, Чебаркульский район</t>
  </si>
  <si>
    <t>Строительство ответвления от опоры ВЛ- 0,4 кВ, прибора учета, Челябинская обл., Каслинский р-н, с. Воскресенское, ул. Снежинская</t>
  </si>
  <si>
    <t>Строительство ответвления от опоры ВЛ- 0,4 кВ, прибора учета, Челябинская обл., Сосновский р-н, с. Долгодеревенское, ул. Ленина</t>
  </si>
  <si>
    <t>Строительство ответвления от опоры ВЛ-0,4 кВ, прибора учета, Челябинская обл., Еманжелинский р-н, рп Красногорский</t>
  </si>
  <si>
    <t>Установка прибора коммерческого учета электрической энергии (мощности) трехфазного прямого включения 0,4 кВ на опоре № 10 ВЛ 0,4 кВ ул.Кленовая от ТП-31077: г. Куса</t>
  </si>
  <si>
    <t>Установка прибора коммерческого учета электрической энергии (мощности) трехфазного прямого включения 0,4 кВ на опоре № 34 ВЛ 0,4 кВ № 2 Ключевская 8 Марта Нагорная от ТП-23023 и монтаж контура повторного заземления нулевого провода ВЛ 0,4 кВ № 2 Ключевская 8 Марта Нагорная от ТП-23023 на опоре № 34: Саткинский р-н, рп. Сулея</t>
  </si>
  <si>
    <t>Строительство ВЛ-0,4 кВ (совместный подвес по опорам ВЛ-0,4 кВ № 1  от  ТП № 14022)  от опоры № 14  ВЛ-0,4 кВ № 1 от ТП № 14022   до опоры № 18/1  ВЛ-0,4 кВ № 1 от ТП № 14022  установленной на границе земельного участка Заявителя и установка ПКУ ТП 522-ФЗ 0,4 кВ</t>
  </si>
  <si>
    <t>Строительство ПКУ ТП 522-ФЗ 0,4 кВ ВЛ 0,4 кВ ТП 2493 1С гр.3, для объекта, расположенного по адресу: г. Челябинск, Центральный район, улица Ленина, д 60, кадастровый номер участка: 74:36:0000000:64534</t>
  </si>
  <si>
    <t>Установка прибора учета, Челябинская обл, Агаповский р-н, п. Малиновка, ул. Новая, дом № 15, кадастровый номер участка: 74:01:0703001:133.</t>
  </si>
  <si>
    <t>Установка прибора учета на опоре №5 ВЛ-0,4кВ"Фидер-1" от ТП-41134 в с.Октябрьское (ПКУ-1т.у.)</t>
  </si>
  <si>
    <t>Строительство ответвления от опоры ВЛ-0,4 кВ, прибора учета, Челябинская обл., Еткульский р-н, с. Еткуль, ул. Комсомольская</t>
  </si>
  <si>
    <t>Установка прибора учета на опоре №8 ВЛ-0,4кВ №2 Луговая от КТП-2605 в п.Ясные Поляны (ПКУ-1т.у.)</t>
  </si>
  <si>
    <t>Строительство ответвления от опоры ВЛ- 0,4 кВ, прибора учета, Челябинская обл., Сосновский р-н, п. Прудный, ул. Тополиная</t>
  </si>
  <si>
    <t>Строительство ответвления от опоры ВЛ-0,4 кВ, прибора учета, Челябинская обл., Еманжелинский р-н, г. Коркино</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</si>
  <si>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10 ВЛ 0,4 кВ № 4 от ТП-51008 и монтаж контура повторного заземления нулевого провода ВЛ 0,4 кВ № 4 от ТП-51008 на опоре № 10: г. Миасс</t>
  </si>
  <si>
    <t>Установка прибора коммерческого учета электрической энергии (мощности) однофазного прямого включения 0,22 кВ на опоре № 4 ВЛ 0,4 кВ № 6 от ТП-51166 и монтаж контура повторного заземления нулевого провода ВЛ 0,4 кВ № 6 от ТП-51166 на опоре № 4: г. Миасс</t>
  </si>
  <si>
    <t>Строительство ответвления от опоры ВЛ- 0,4 кВ, прибора учета, Челябинская обл., р-н Сосновский, с Кайгородово</t>
  </si>
  <si>
    <t>Строительство ПКУ ТП 522-ФЗ 0,4 кВ ВЛ 0,4 кВ ТП 2091 1С гр.5, для объекта, расположенного по адресу: г. Челябинск, ул. Аргаяшская, дом № 24, кадастровый номер участка: 74:36:0604019:61</t>
  </si>
  <si>
    <t>Строительство ответвления от опоры ВЛ- 0,4 кВ, прибора учета, Челябинская обл., Сосновский р-н, вблизи д Ключи</t>
  </si>
  <si>
    <t>Установка прибора коммерческого учета электрической энергии (мощности) однофазного прямого включения 0,22 кВ на опоре № 48 КВЛ 0,4 кВ № 5 от ТП-13127: Ашинский район, п. Новозаречный</t>
  </si>
  <si>
    <t>Строительство ВЛ 0,4 кВ ТП 287 гр.1, ПКУ ТП 522-ФЗ 0,4 кВ ВЛ 0,4 кВ ТП 287 гр.1, для объекта, расположенного по адресу: г. Копейск, рп. Бажово, ул. Розановского, 39, кадастровый номер участка: 74:30:0601005:131</t>
  </si>
  <si>
    <t>Установка прибора учета, Челябинская обл, г. Верхнеуральск, ул. Солнечная 19, кадастровый номер участка: 74:06:1002097:588.</t>
  </si>
  <si>
    <t>Строительство ПКУ ТП 522-ФЗ 0,4 кВ ВЛ 0,4 кВ ТП 2091 1С гр.6, для объекта, расположенного по адресу: г. Челябинск, ул. Кислицина, дом № 79, кадастровый номер участка: 74:36:0604018:33</t>
  </si>
  <si>
    <t>Строительство ответвления от опоры ВЛ- 0,4 кВ, прибора учета, Челябинская обл., Кунашакский р-н, д. Чебакуль, ул. Березовая</t>
  </si>
  <si>
    <t>Строительство ВЛ-0,4 кВ, ответвления от опоры ВЛ-0,4 кВ, прибора учета, Челябинская обл, Кунашакский р-н, д.Сулейманово, ул.Береговая</t>
  </si>
  <si>
    <t>Строительство ВЛ-0,4 кВ от опоры № 65/7 ВЛ-0,4 кВ № 2 от ТП № 51273 до концевой опоры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</si>
  <si>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Коркинский муниципальный округ, рабочий поселок Первомайский</t>
  </si>
  <si>
    <t>Строительство ответвления от опоры ВЛ- 0,4 кВ, прибора учета, Челябинская обл., Сосновский р-н, с.п. Краснопольское, ул. Багрецовая</t>
  </si>
  <si>
    <t>Установка прибора коммерческого учета электрической энергии (мощности) трехфазного прямого включения 0,4 кВ на опоре № 11 ВЛ 0,4 кВ № 4 от ТП-15017 и монтаж контура повторного заземления нулевого провода ВЛ 0,4 кВ № 4 от ТП-15017 на опоре № 11: г. Аша</t>
  </si>
  <si>
    <t>Строительство ПКУ ТП 522-ФЗ 0,4 кВ ВЛ 0,4 кВ ТП 4441 1С гр.3 для объекта, расположенного по адресу: г. Челябинск, ул. Волховская, гараж 118, кадастровый номер участка: 74:36:0716012:135</t>
  </si>
  <si>
    <t>Строительство однотрансформаторной МКТП 10/0,4 кВ киоскового типа на месте демонтированной ТП № 51302, строительство ВЛ-0,4 кВ от гр. № 4 РУ-0,4 кВ ТП № 51302, до опоры № 7 ВЛ-0,4 кВ № 1 от ТП № 51302, строительство ВЛ-0,4 кВ от опоры № 3 и от опоры № 1 отп.-3 ВЛ-0,4 кВ № 1 от ТП № 51302, строительство ВЛ-0,4 кВ от опоры № 69/10 ВЛ-0,4 кВ № 3 от ТП № 51302 до концевой опоры на границе земельного участка каждого Заявителя и установка ПКУ ТП 522-ФЗ 0,4 кВ</t>
  </si>
  <si>
    <t>Строительство ВЛ-0,4 кВ, ответвления от опоры ВЛ-0,4 кВ, прибора учета, Челябинская обл, Кунашакский район, д.Сулейманово</t>
  </si>
  <si>
    <t>Строительство ВЛ-0,4 кВ от РУ-0,4 кВ ТП № 51143 до концевой опоры на границе земельного участка Заявителя, установка ПКУ ТП 522-ФЗ 0,4 кВ и реконструкция «КТП-6/0,4 кВ №143 г.Миасс» (инв. № 628191) (по диспетчерским наименованиям «Реконструкция ТП № 51143»)</t>
  </si>
  <si>
    <t>Строительство ВЛ-0,4 кВ от опоры № 12 ВЛ-0,4 кВ № 6 от ТП № 61249 до концевой опоры на границе земельного участка Заявителя и установка ПКУ ТП 522-ФЗ 0,4 кВ</t>
  </si>
  <si>
    <t>Установка прибора учета, Челябинская обл, Нагайбакский район, с. Фершампенуаз, ул. Сумина, д. 6, кадастровый номер участка: 74:15:0704006:701.</t>
  </si>
  <si>
    <t>Установка прибора коммерческого учета электрической энергии (мощности) трехфазного прямого включения 0,4 кВ на опоре № 3 ВЛ 0,4 кВ № 1 от ТП-61324 и монтаж контура повторного заземления нулевого провода ВЛ 0,4 кВ № 1 от ТП-61324 на опоре № 3: д. Верхние Караси, Чебаркульский р-н</t>
  </si>
  <si>
    <t>Установка прибора коммерческого учета электрической энергии (мощности) трехфазного прямого включения 0,4 кВ на опоре № 10 ВЛ 0,4 кВ № 10 от ЦРП-60001 и монтаж контура повторного заземления нулевого провода ВЛ 0,4 кВ № 10 от ЦРП-60001 на опоре № 10: г. Чебаркуль</t>
  </si>
  <si>
    <t>Строительство ВЛ-0,4 кВ от опоры № 15  ВЛ-0,4 кВ № 7  от ТП № 15083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</si>
  <si>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Красноармейский р-н, п. Лазурный, улица Родниковая</t>
  </si>
  <si>
    <t>Установка прибора коммерческого учета электрической энергии (мощности) однофазного прямого включения 0,22 кВ на опоре № 6 ВЛ 0,4 кВ № 3 от ТП-41158: г. Златоуст</t>
  </si>
  <si>
    <t>Строительство ПКУ ТП 522-ФЗ 0,4 кВ ТП 3566 1С проект. гр. для объекта, расположенного по адресу: г. Челябинск, ул. Сормовская, дом № 34А, кадастровый номер участка: 74:36:0609013:91</t>
  </si>
  <si>
    <t>Строительство ВЛ-0,4 кВ, ответвления от опоры ВЛ-0,4 кВ, прибора учета, Челябинская обл, Каслинский р-н, сел. пос. Багарякское, с.Багаряк, Ул. Ленина</t>
  </si>
  <si>
    <t>Установка прибора учета, Челябинская обл, Агаповский р-н, с. Агаповка, микрорайон Казачий 23/1</t>
  </si>
  <si>
    <t>Установка прибора коммерческого учета электрической энергии (мощности) трехфазного прямого включения 0,4 кВ на опоре № 14 ВЛ 0,4 кВ № 3 от ТП-61324 и монтаж контура повторного заземления нулевого провода ВЛ 0,4 кВ № 3 от ТП-61324 на опоре № 14: д. Верхние Караси, Чебаркульский р-н</t>
  </si>
  <si>
    <t>Строительство ПКУ ТП 522-ФЗ 0,4 кВ ВЛ 0,4 кВ ТП 118 гр. 4 для объекта, расположенного по адресу: г. Копейск, во дворе дома №8 по ул. Борьбы, гараж 3, кадастровый номер участка: 74:30:0104004:403</t>
  </si>
  <si>
    <t>Строительство ответвления от опоры ВЛ-0,4 кВ, прибора учета, Челябинская обл., Еманжелинский р-н, г. Еманжелинск, ул. Вахрушева</t>
  </si>
  <si>
    <t>Строительство ответвления от опоры ВЛ- 0,4 кВ, прибора учета, Челябинская обл., Сосновский р-н, вблизи д. Ключёвка</t>
  </si>
  <si>
    <t>Строительство ответвления от опоры ВЛ- 0,4 кВ, прибора учета, Челябинская обл., Красноармейский район д.Федоровка ул.Дачная</t>
  </si>
  <si>
    <t>Установка прибора учета, Челябинская обл, Брединский район,  п. Березовка,  ул. Степная, Центральная, Школьная</t>
  </si>
  <si>
    <t>Установка прибора учета, Челябинская обл, Брединский район,  с. Сосновка,  ул. Стеная, Болотная</t>
  </si>
  <si>
    <t>Установка прибора учета, Челябинская обл, Брединский район,  с. Сосновка,  ул. Заречная, Целинная, Школьная, Болотная</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</si>
  <si>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9 ВЛ 0,4 кВ № 4 от ТП-51198 и монтаж контура повторного заземления нулевого провода ВЛ 0,4 кВ № 4 от ТП-51198 на опоре № 9: г. Миасс</t>
  </si>
  <si>
    <t>Строительство ответвления от опоры ВЛ- 0,4 кВ, прибора учета, Челябинская обл., р-н Красноармейский, д. Ильино, ул. Центральная</t>
  </si>
  <si>
    <t>Строительство ПКУ ТП 522-ФЗ 0,4 кВ ВЛ 0,4 кВ ТП 2422Т 1С гр. 10 для объекта, расположенного по адресу: Челябинская обл, юго-западнее дома №9 по ул. Труда в Центральном районе города Челябинска</t>
  </si>
  <si>
    <t>Строительство ВЛ-0,4 кВ, ответвления от опоры ВЛ-0,4 кВ, прибора учета, Челябинская обл, Сосновский р-н, д Моховички, ул 2-я</t>
  </si>
  <si>
    <t>Установка прибора коммерческого учета электрической энергии (мощности) трехфазного прямого включения 0,4 кВ на опоре № 61 ВЛ 0,4 кВ № 3 от ТП-61259 и монтаж контура повторного заземления нулевого провода ВЛ 0,4 кВ № 3 от ТП-61259 на опоре № 61: д. Малково, Чебаркульский р-н</t>
  </si>
  <si>
    <t>Установка прибора учета на опоре №13/4 ВЛ-0,4кВ Чкалова от ЗТП-10 в г.Южноуральск (ПКУ-1т.у.)</t>
  </si>
  <si>
    <t>Строительство ВЛ-0,4 кВ от опоры № 13 ВЛ-0,4 кВ № 3 от  ТП № 41158 до концевой опоры на границе земельного участка Заявителя и установка ПКУ ТП 522-ФЗ 0,38 кВ</t>
  </si>
  <si>
    <t>Строительство ПКУ ТП 522-ФЗ 0,4 кВ ВЛ 0,4 кВ ТП 67 гр.3 для объекта, расположенного по адресу: г. Копейск, ГСК «Труда», участок №3, блок №3, гараж №82, кадастровый номер участка: 74:12:1408006:4601</t>
  </si>
  <si>
    <t>Строительство ВЛ-0,4 кВ, ответвления от опоры ВЛ-0,4 кВ, прибора учета, Челябинская обл, , р-н Сосновский, снт "Лесное"</t>
  </si>
  <si>
    <t>Строительство ответвления от опоры ВЛ-0,4 кВ, прибора учета, Челябинская обл., Кунашакский р-н, п. Муслюмово</t>
  </si>
  <si>
    <t>Установка прибора учета, Челябинская обл, Брединский район,  с. Сосновка,  ул. Школьная</t>
  </si>
  <si>
    <t>Строительство ответвления от опоры ВЛ-0,4 кВ, прибора учета, Челябинская обл, Кунашакский район, с. Кунашак, ул. Родниковая</t>
  </si>
  <si>
    <t>Строительство ВЛ-0,4 кВ, два ответвления от опор ВЛ-0,4 кВ, два прибора учета,  Челябинская обл, Сосновский р-н, с. Кайгородово, ул. Сиреневая</t>
  </si>
  <si>
    <t>Строительство ответвления от опоры ВЛ- 0,4 кВ, прибора учета, Челябинская обл., г. Верхний Уфалей, п. Нижний Уфалей, ул. Пролетарская</t>
  </si>
  <si>
    <t>Строительство ответвления от опоры ВЛ-0,4 кВ, прибора учета, Челябинская обл., Еткульский р-н, сп Еткульское, село Еткуль</t>
  </si>
  <si>
    <t>Строительство ПКУ ТП 522-ФЗ 0,4 кВ ВЛ 0,4 кВ ТП 6336 гр.17, 19, для объекта, расположенного по адресу: г. Копейск, ул. 4 Пятилетка, дом № 69, кадастровый номер участка: 74:30:0000000:1395</t>
  </si>
  <si>
    <t>Строительство ВЛ-0,4 кВ от опоры №6 ТП-179, установка прибора учета, Челябинская обл, Верхнеуральский р-н, п. Карагайский, ул. Колхозная, дом № 63, кадастровый номер участка: 74:06:0106007:503.</t>
  </si>
  <si>
    <t>Строительство ответвления от опоры ВЛ-0,4 кВ, прибора учета, Челябинская обл., Еткульский р-н, с. Селезян, ул. Южная</t>
  </si>
  <si>
    <t>Строительство ответвления от опоры ВЛ- 0,4 кВ, прибора учета, Челябинская обл., Красноармейский р-н, с. Харино, ул. Ульяна Харина</t>
  </si>
  <si>
    <t>Установка прибора учета на опоре №4 ВЛ-0,4кВ Фидер-1 от ТП-4130 в с.Октябрьское (ПКУ-1т.у.)</t>
  </si>
  <si>
    <t>Строительство отпаечной ВЛ-6кВ от ВЛ-6кВ Насосная; МТП-6/0,4кВ в г.Троицк (0,16МВА; ВЛ-0,007км; разъединитель; ПКУ-1т.у.)</t>
  </si>
  <si>
    <t>Установка прибора коммерческого учета электрической энергии (мощности) однофазного прямого включения 0,22 кВ на опоре № 16/7 ВЛ 0,4 кВ № 7 от ТП-15086 и монтаж контура повторного заземления нулевого провода ВЛ 0,4 кВ № 7 от ТП-15086 на опоре № 16/7: г. Аша</t>
  </si>
  <si>
    <t>Строительство ответвления от опоры ВЛ-0,4 кВ, прибора учета, Челябинская обл, Кунашакский район, с.Сары</t>
  </si>
  <si>
    <t>Строительство ВЛ-0,4 кВ (совместный подвес по опорам отп.-2 ВЛ-0,4 кВ № 1 от ТП № 51053) от опоры № 6 отп.-2 ВЛ-0,4кВ № 1 от ТП № 51053 до опоры № 7 отп.-2 ВЛ-0,4 кВ № 1 от ТП № 51053 установленной на границе земельного участка Заявителя и установка ПКУ ТП 522-ФЗ 0,4 кВ</t>
  </si>
  <si>
    <t>Строительство ВЛ-0,4 кВ (совместный подвес по опорам  ВЛ-0,4 кВ № 4  от  ТП № 11086)  от  опоры № 53  ВЛ-0,4 кВ № 4 от ТП № 11086  до опоры № 65  ВЛ-0,4 кВ № 4 от ТП № 11086 и строительство ВЛ-0,4 кВ от опоры № 65  ВЛ-0,4 кВ № 4 от ТП № 11086 до концевой опоры на границе земельного участка Заявителя и установка ПКУ ТП 522-ФЗ 0,4 кВ.</t>
  </si>
  <si>
    <t>Строительство ответвления от опоры ВЛ-0,4 кВ, прибора учета, Челябинская обл., г. Коркино, д. Дубровка, ул. Калинина</t>
  </si>
  <si>
    <t>Строительство автоматического выключателя, прибора учета, Челябинская обл, Нязепетровский р-н, г. Нязепетровск, ул. Комсомольская</t>
  </si>
  <si>
    <t>Строительство ПКУ ТП 522-ФЗ 0,4 кВ ВЛ 0,4 кВ ТП 20 гр.2 для объекта, расположенного по адресу: г. Копейск, ул. Чкалова, дом № 4, кадастровый номер участка: 74:30:0301033:551</t>
  </si>
  <si>
    <t>Строительство ответвления от опоры ВЛ- 0,4 кВ, прибора учета, Челябинская обл., Еманжелинский р-н, рп. Красногорский, ул. Вокзальная</t>
  </si>
  <si>
    <t>Строительство ответвления от опоры ВЛ- 0,4 кВ, прибора учета, Челябинская обл., г. Кыштым, ул. Кутузова</t>
  </si>
  <si>
    <t>Строительство ответвления от опоры ВЛ-0,4 кВ, прибора учета, Челябинская обл., Сосновский р-н, п. Саккулово, ул. Садовая</t>
  </si>
  <si>
    <t>Строительство ответвления от опоры ВЛ-0,4 кВ, прибора учета, Челябинская обл., Кунашакский р-н, с/п Усть-Багарякское, с. Усть-Багаряк</t>
  </si>
  <si>
    <t>Строительство ответвления от опоры ВЛ- 0,4 кВ, прибора учета, Челябинская обл., Сосновский р-н, д. Ужевка, ул. Челябинская</t>
  </si>
  <si>
    <t>Установка прибора учета, Челябинская обл, Верхнеуральский р-н, рп. Межозерный, ул. Ленина, дом № 28А</t>
  </si>
  <si>
    <t>Установка прибора коммерческого учета электрической энергии (мощности) однофазного прямого включения 0,22 кВ на опоре № 3 отп.-2-2 ВЛ 0,4 кВ № 1 от ТП-51004 и монтаж контура повторного заземления нулевого провода отп.-2-2 ВЛ 0,4 кВ № 1 от ТП-51004 на опоре № 3: г. Миасс</t>
  </si>
  <si>
    <t>Строительство КЛ 0,4 кВ ТП 2584 1С, ПКУ ТП 522-ФЗ 0,4 кВ ТП 2584 1С, для объекта, расположенного по адресу: г. Челябинск, Центральный район, кадастровый номер участка: 74:36:0501001:5318</t>
  </si>
  <si>
    <t>Установка прибора учета, Челябинская обл, Агаповский р-н, п. Приморский, ул. Набережная, дом № 3</t>
  </si>
  <si>
    <t>Строительство ПКУ ТП 522-ФЗ 0,4 кВ ВЛ 0,4 кВ ТП 7043 1С гр.12 для объекта, расположенного по адресу: Челябинская обл., примерно в 50 метрах на северо-восток от дома №43 по ул. Богдана Хмельницкого в Металлургическом районе города Челябинска</t>
  </si>
  <si>
    <t>Установка прибора коммерческого учета электрической энергии (мощности) трехфазного прямого включения 0,4 кВ на опоре № 4 ВЛ 0,4 кВ № 1 от ТП-51274 и монтаж контура повторного заземления нулевого провода ВЛ 0,4 кВ № 1 от ТП-51274 на опоре № 4: п. Новотагилка, г. Миасс</t>
  </si>
  <si>
    <t>Строительство ответвления от опоры ВЛ-0,4 кВ, прибора учета, Челябинская обл., Аргаяшский р-н, д. Ишалино</t>
  </si>
  <si>
    <t>Установка прибора коммерческого учета электрической энергии (мощности) трехфазного прямого включения 0,4 кВ на опоре № 20/7 ВЛ 0,4 кВ № 1 от ТП-15007 и монтаж контура повторного заземления нулевого провода ВЛ 0,4 кВ № 1 от ТП-15007 на опоре № 20/7: г. Аша</t>
  </si>
  <si>
    <t>Строительство ВЛ-0,4 кВ, ответвления от опоры ВЛ-0,4 кВ, прибора учета, Челябинская обл, Красноармейский р-н, д.Пашнино 1-е, ул.Загородная</t>
  </si>
  <si>
    <t>Строительство ответвления от опоры ВЛ- 0,4 кВ, прибора учета, Челябинская обл., Сосновский р-н, с. Большое Баландино, ул. Пролетарская</t>
  </si>
  <si>
    <t>Строительство отпаечной ВЛ-10кВ от ВЛ-10кВ ф. «Увелка-1», отпаечной ВЛ-10 кВ от ВЛ-10 кВ «ЗМКМ», ТП-10/0,4 кВ в п.Увельский (0,16 МВА; ВЛ-10 кВ-0,637км; разъединитель- 2шт; ПКУ-2т.у.)</t>
  </si>
  <si>
    <t>Установка прибора учета, Челябинская обл, Кизильский р-н, п. Каменный, ул. Черемушки, дом № 9, квартира 2, кадастровый номер участка: 74:11:1204001:135.</t>
  </si>
  <si>
    <t>Строительство ответвления от опоры ВЛ- 0,4 кВ, прибора учета, Челябинская обл., Аргаяшский р-н, сел. пос. Дербишевское, д. Дербишева, ул. Сосновая</t>
  </si>
  <si>
    <t>Строительство ответвления от опоры ВЛ- 0,4 кВ, прибора учета, Челябинская обл., Сосновский, п. Солнечный, ул.Светлая</t>
  </si>
  <si>
    <t>Строительство ВЛ-0,4кВ от ВЛ-0,4кВ ул. Золотодобытчиков от ТП-82 и установка прибора учета в г.Пласт (ВЛ-0,02км; ПКУ-1т.у.)</t>
  </si>
  <si>
    <t>Установка прибора учета, Челябинская область, Брединский район, п. Восточный, ул. Центральная, д. 21а, кадастровый квартал 74:04:4700001.</t>
  </si>
  <si>
    <t>Строительство ответвления от опоры ВЛ- 0,4 кВ, прибора учета, Челябинская обл., Сосновский район, Деревня осиновка</t>
  </si>
  <si>
    <t>Строительство  ответвления от опоры ВЛ-0,4 кВ, прибора учета, Челябинская обл., Сосновский р-н, д. Ключи</t>
  </si>
  <si>
    <t>Установка прибора учета, Челябинская обл, Муниципальный район Брединский, сельское поселение Белокаменское, поселок Октябрьский, примерно в 50 метрах на северо-восток от ориентира. Почтовый адрес ориентира: муниципальный район Брединский, сельское поселение Белокаменское, поселок Октябрьский, улица Октябрьская, земельный  участок 16/1. Кадастровый квартал 74:04:2400004.</t>
  </si>
  <si>
    <t>Установка прибора учета, Верхнеуральский район, п. Уфимский, улица Молодежная, примерно в 90 метрах на восток от ориентира. Почтовый адрес ориентира: Верхнеуральский р-н. Уфимский п. Школьная ул, 2. Кадастровый квартал 74:06:1505004</t>
  </si>
  <si>
    <t>Установка прибора коммерческого учета электрической энергии (мощности) трехфазного прямого включения 0,4 кВ на опоре № 1 ВЛ 0,4 кВ № 1 от ТП-61446 и монтаж контура повторного заземления нулевого провода ВЛ 0,4 кВ № 1 от ТП-61446 на опоре № 1: д. Ключевка 2-я, Чебаркульский р-н</t>
  </si>
  <si>
    <t>Строительство ответвления от опоры ВЛ-0,4 кВ, прибора учета, Челябинская обл., Каслинский р-н, с. Полднево</t>
  </si>
  <si>
    <t>Установка прибора учета на опоре №3 ВЛ-0,4кВ Контора от ТП-7302 в п.Арчаглы-Аят (ПКУ-1т.у.)</t>
  </si>
  <si>
    <t>Установка прибора учета на опоре №1 ВЛ-0,4кВ Поселок-3 от ТП-4240 в д.Теренкуль (ПКУ-1т.у.)</t>
  </si>
  <si>
    <t>Строительство ВЛ-0,4 кВ от опоры № 10 ВЛ-0,4 кВ № 3 от  ТП № 23028 до концевой опоры на границе земельного участка Заявителя и установка ПКУ ТП 522-ФЗ 0,38 кВ.</t>
  </si>
  <si>
    <t>Установка прибора коммерческого учета электрической энергии (мощности) однофазного прямого включения 0,22 кВ на опоре № 6 ВЛ 0,4 кВ № 3 от ТП-15085 и монтаж контура повторного заземления нулевого провода ВЛ 0,4 кВ № 3 от ТП-15085 на опоре № 6: г. Аша</t>
  </si>
  <si>
    <t>Строительство ответвления от опоры ВЛ- 0,4 кВ, прибора учета, Челябинская обл., Каслинский р-н, г. Болотная</t>
  </si>
  <si>
    <t>Установка прибора коммерческого учета электрической энергии (мощности) трехфазного прямого включения 0,4 кВ на опоре № 4 ВЛ 0,4 кВ № 1 от ТП-61688 и монтаж контура повторного заземления нулевого провода ВЛ 0,4 кВ № 1 от ТП-61688 на опоре № 4: дачный поселок "Непряхинское поместье", Чебаркульский р-н</t>
  </si>
  <si>
    <t>Строительство ответвления от опоры ВЛ- 0,4 кВ, прибора учета, Челябинская обл., Сосновский р-н, д. Трифоново</t>
  </si>
  <si>
    <t>Строительство ВЛ-0,4 кВ (совместный подвес по опорам ВЛ-0,4 кВ № 3  от  ТП № 14042)  от опоры № 9  ВЛ-0,4 кВ № 3 от ТП № 14042   до опоры № 10  ВЛ-0,4 кВ № 3 от ТП № 14042  установленной на границе земельного участка Заявителя и установка ПКУ ТП 522-ФЗ 0,4 кВ.</t>
  </si>
  <si>
    <t>Строительство ответвления от опоры ВЛ-0,4 кВ, прибора учета, Челябинская обл., Еманжелинский р-н, г. Коркино, рп. Первомайский</t>
  </si>
  <si>
    <t>Строительство ПКУ ТП 522-ФЗ 0,4 кВ ВЛ 0,4 кВ ТП 73 гр.2 для объекта, расположенного по адресу: г. Копейск, ул. Новая Заря, дом № 32, кадастровый номер участка: 74:30:0701024:372</t>
  </si>
  <si>
    <t>Строительство ВЛ-0,4 кВ, ответвления от опоры ВЛ-0,4 кВ, прибора учета,  Челябинская обл, Аргаяшский р-н, д. Березовка</t>
  </si>
  <si>
    <t>Строительство автоматического выключателя, Челябинская обл, Сосновский р-н, п. Терема</t>
  </si>
  <si>
    <t>Установка прибора учета на опоре №25 ВЛ-0,4кВ Рабочая 1 от ТП-15 в г.Троицк (ПКУ-1т.у.)</t>
  </si>
  <si>
    <t>Строительство ПКУ ТП 522-ФЗ 0,4 кВ ВЛ 0,4 кВ ТП 5676 1С гр. 4 для объекта, расположенного по адресу: г. Челябинск, ул. Ереванская, дом №6, кадастровый номер участка 74:36:0322021:23</t>
  </si>
  <si>
    <t>Установка прибора коммерческого учета электрической энергии (мощности) трехфазного прямого включения 0,4 кВ на опоре № 14 отп.-1 ВЛ 0,4 кВ № 2 от ТП-51136 и монтаж контура повторного заземления нулевого провода отп.-1 ВЛ 0,4 кВ № 2 от ТП-51136 на опоре № 14: г. Миасс</t>
  </si>
  <si>
    <t>Установка прибора учета на опоре №21 ВЛ-0,4кВ Поселок-1 от КТП-31112 в п.Увельский (ПКУ-1т.у.)</t>
  </si>
  <si>
    <t>Строительство ВЛ-0,4 кВ (совместный подвес по опорам отп.-1 ВЛ-0,4 кВ № 2 от ТП № 51028) от опоры № 3 отп.-1 ВЛ-0,4 кВ № 2 от ТП № 51028 до опоры № 5 отп.-1 ВЛ-0,4 кВ № 2 от ТП № 51028 установленной на границе земельного участка Заявителя и установка ПКУ ТП 522-ФЗ 0,4 кВ</t>
  </si>
  <si>
    <t>Строительство ВЛ-0,4 кВ, ответвления от опоры ВЛ-0,4 кВ, прибора учета, Челябинская обл, г/о Копейский, с. Калачево</t>
  </si>
  <si>
    <t>Строительство ВЛ-0,4 кВ, ответвления от опоры ВЛ-0,4 кВ, прибора учета, Челябинская обл, Каслинский р-н, сел. пос. Григорьевское, тер. Окункуль, ул. Счастья</t>
  </si>
  <si>
    <t>Установка прибора учета на опоре №9 ВЛ-0,4кВ Поселок 1 от МТП-3184 в с.Кичигино (ПКУ-1т.у.)</t>
  </si>
  <si>
    <t>Строительство  ответвления от опоры ВЛ- 0,4 кВ, прибора учета, Челябинская обл., Красноармейский р-н, сел. пос. Озерное, п. Петровский</t>
  </si>
  <si>
    <t>Строительство ПКУ ТП 522-ФЗ 0,4 кВ ВЛ 0,4 кВ ТП 2091 1С гр.6, для объекта, расположенного по адресу: г. Челябинск, ул. Кислицина, дом № 90, кадастровый номер участка: 74:36:0604041:65</t>
  </si>
  <si>
    <t>Строительство ответвления от опоры ВЛ- 0,4 кВ, прибора учета, Челябинская обл., Сосновский р-н, Алишевское сел. пос., п. Трубный</t>
  </si>
  <si>
    <t>Строительство  ответвления от опоры ВЛ-0,4 кВ, прибора учета, Челябинская обл., Сосновский р-н, п. Полетаево</t>
  </si>
  <si>
    <t>Строительство ПКУ ТП 522-ФЗ 0,4 кВ ВЛ 0,4 кВ ТП 5700 2С гр. 6 для объекта, расположенного по адресу: Челябинская обл, примерно в 6 метрах на запад от дома №1 по ул. Артема в Ленинском районе города Челябинска</t>
  </si>
  <si>
    <t>Строительство ответвления от опоры ВЛ- 0,4 кВ, прибора учета, Челябинская обл., Красноармейский р-н, сел. пос. Озерное, п. Озерный, ул. Березовая</t>
  </si>
  <si>
    <t>Строительство ВЛ-0,4 кВ от РУ-0,4 кВ  ТП № 141П до концевой опоры на границе земельного участка Заявителя, установка ЯБПВУ-160А IP 54 на наружной стороне ТП № 141П  и установка ПКУ ТП 522-ФЗ 0,4 кВ.</t>
  </si>
  <si>
    <t>Установка прибора учета на опоре №1.15 ВЛ-0,4кВ Шоссейная от КТП-51 в г.Южноуральск (ПКУ-1т.у.)</t>
  </si>
  <si>
    <t>Установка прибора учета, Челябинская обл, Карталинский р-н, г. Карталы, пер. Копейский, дом № 1</t>
  </si>
  <si>
    <t>Установка прибора коммерческого учета электрической энергии (мощности) трехфазного прямого включения 0,4 кВ на опоре № 4 ВЛ 0,4 кВ № 8 от ТП-51031 и монтаж контура повторного заземления нулевого провода ВЛ 0,4 кВ № 8 от ТП-51031 на опоре № 4: г. Миасс</t>
  </si>
  <si>
    <t>Строительство ВЛ-0,4 кВ, ответвления от опоры ВЛ-0,4 кВ, прибора учета, Челябинская обл, Сосновский р-н, д. Султаева, ул. Каракаевская</t>
  </si>
  <si>
    <t>Отсоединение существующей КЛ 0,4 кВ  в  ТП-41190 идущей на производственное здание Заявителя и установка прибора коммерческого учета электрической энергии (мощности) трехфазного полукосвенного включения 0,4 кВ на гр. № 1 в ТП-41190: г. Златоуст</t>
  </si>
  <si>
    <t>Установка прибора коммерческого учета электрической энергии (мощности) трехфазного прямого включения 0,4 кВ на опоре № 28 ВЛ 0,4 кВ № 2 от ТП-11089 и монтаж контура повторного заземления нулевого провода ВЛ 0,4 кВ № 2 от ТП-11089 на опоре № 28: г.Юрюзань</t>
  </si>
  <si>
    <t>Установка прибора коммерческого учета электрической энергии (мощности) трехфазного прямого включения 0,4 кВ на опоре № 3 ВЛ 0,4 кВ № 2 от ТП-15030 и монтаж контура повторного заземления нулевого провода ВЛ 0,4 кВ № 2 от ТП-15030 на опоре № 3: г. Аша</t>
  </si>
  <si>
    <t>Строительство ответвления от опоры ВЛ- 0,4 кВ, прибора учета, Челябинская обл., Аргаяшский р-н, п. Ишалино, ул. Тен</t>
  </si>
  <si>
    <t>Строительство ВЛ 0,4 кВ ТП 4104 1С гр.4, ПКУ ТП 522-ФЗ 0,4 кВ ВЛ 0,4 кВ ТП 4104 1С гр.4 для объекта, расположенного по адресу: г. Челябинск, Курчатовский район, городок 11а, участок 31(стр.), кадастровый номер участка: 74:36:0701009:30</t>
  </si>
  <si>
    <t>Установка прибора учета, Челябинская обл, г. Магнитогорск, ул. Подольская, дом № 59а</t>
  </si>
  <si>
    <t>Строительство ВЛ-0,4 кВ, ответвления от опоры ВЛ-0,4 кВ, прибора учета, Челябинская обл, Аргаяшский р-н, д. Уразбаева, ул. Новая</t>
  </si>
  <si>
    <t>Строительство ПКУ ТП 522-ФЗ 0,4 кВ ТП 3001 1С гр. 2 для объекта, расположенного по адресу: г. Челябинск, ул. Линейная, дом № 86, кадастровый номер участка: 74:36:0210002:72</t>
  </si>
  <si>
    <t>Установка прибора коммерческого учета электрической энергии (мощности) трехфазного прямого включения 0,4 кВ на опоре № 2 ВЛ 0,4 кВ № 1 от ТП-60118 и монтаж контура повторного заземления нулевого провода ВЛ 0,4 кВ № 1 от ТП-60118 на опоре № 2: г. Чебаркуль</t>
  </si>
  <si>
    <t>Установка прибора учета на опоре №8 ВЛ-0,4кВ №4 от КТП-2319 в п.Тогузак (ПКУ-1т.у.)</t>
  </si>
  <si>
    <t>Строительство ВЛ-0,4 кВ, ответвления от опоры ВЛ-0,4 кВ, прибора учета, Челябинская обл, Аргаяшский р-н, с. Аргаяш, ул. Гагарина</t>
  </si>
  <si>
    <t>Установка прибора коммерческого учета электрической энергии (мощности) однофазного прямого включения 0,22 кВ на опоре № 11 ВЛ 0,4 кВ № 4 от ТП-14026 и монтаж контура повторного заземления нулевого провода ВЛ 0,4 кВ № 4 от ТП-14026 на опоре № 11: г. Усть-Катав</t>
  </si>
  <si>
    <t>Строительство ВЛ-0,4 кВ, ответвления от опоры ВЛ-0,4 кВ, прибора учета, Челябинская обл, Красноармейский р-н, сел. пос. Баландинское, д. Круглое, ул.Богатырская</t>
  </si>
  <si>
    <t>Строительство ответвления от опоры ВЛ- 0,4 кВ, прибора учета, Челябинская обл., Аргаяшский р-н, с. Байрамгулово, ул. Тузова</t>
  </si>
  <si>
    <t>Установка прибора коммерческого учета электрической энергии (мощности) трехфазного прямого включения 0,4 кВ на опоре № 41 ВЛ 0,4 кВ № 1 от ТП-11098 и монтаж контура повторного заземления нулевого провода ВЛ 0,4 кВ № 1 от ТП-11098 на опоре № 41: Катав-Ивановский р-н, д. Первуха</t>
  </si>
  <si>
    <t>Строительство ответвления от опоры ВЛ- 0,4 кВ, прибора учета, Челябинская обл., р-н Аргаяшский, п Аргази, ул Центральная</t>
  </si>
  <si>
    <t>Строительство ПКУ ТП 522-ФЗ 0,4 кВ ВЛ 0,4 кВ ТП 67 гр. 3 для объекта, расположенного по адресу: город Копейск, территория СНТ Мебельщик, улица Сиреневая, земельный участок 831, кадастровый номер участка: 74:30:0602001:650</t>
  </si>
  <si>
    <t>Установка прибора учета на отходящем фидере в РУ-0,4 кВ ТП-16 от ВЛ-6 кВ "Гинкорпус" в г. Троицк (ПКУ-1т.у.)</t>
  </si>
  <si>
    <t>Строительство ответвления от опоры ВЛ- 0,4 кВ, прибора учета, Челябинская обл., Аргаяшский р-н, д. Ишалино, ул. Школьная</t>
  </si>
  <si>
    <t>Строительство ВЛ-0,4 кВ, ответвления от опоры ВЛ-0,4 кВ, прибора учета, Челябинская обл, Красноармейский р-н, сп. Миасское, с.Миасское</t>
  </si>
  <si>
    <t>Строительство ПКУ ТП 522-ФЗ 0,4 кВ ВЛ 0,4 кВ ТП 4092 1С гр.2 для объекта, расположенного по адресу: г. Челябинск, улица Фианитовая, дом 15, кадастровый номер участка: 74:36:0000000:16498</t>
  </si>
  <si>
    <t>Строительство ВЛ-0,4 кВ, ответвления от опоры ВЛ-0,4 кВ, прибора учета,Челябинская обл, муниципальный округ Коркинский, город Коркино, улица Хлебозаводская</t>
  </si>
  <si>
    <t>Демонтаж существующего прибора учета и установка прибора коммерческого учета электрической энергии (мощности) трехфазного прямого включения 0,4 кВ на опоре № 4 ВЛ 0,4 кВ № 3 от ТП-70119: с. Уйское, Уйский р-н</t>
  </si>
  <si>
    <t>Строительство ВЛ-0,4кВ от ВЛ-0,4кВ пер.Первый Дачный от ТП-57 и установка прибора учета в с. Варна (ВЛ-0,03км; ПКУ-1т.у.)</t>
  </si>
  <si>
    <t>Строительство ВЛ-0,4 кВ, ответвления от опоры ВЛ-0,4 кВ, прибора учета, Челябинская обл, Красноармейский р-н, с. Миасское, ул. Звездная</t>
  </si>
  <si>
    <t>Установка прибора учета, Челябинская обл, Верхнеуральский р-н, с. Кирса, ул. Ленина, дом № 167.</t>
  </si>
  <si>
    <t>Установка прибора учета, Челябинская обл, Верхнеуральский район, х. Хлебинка, ул. Куликова д.12, кадастровый номер участка: 74:06:1503001:346.</t>
  </si>
  <si>
    <t>Строительство ответвления от опоры ВЛ- 0,4 кВ, прибора учета, Челябинская обл., Красноармейский р-н, сел. пос. Миасское, с. Миасское, ул. Пионера</t>
  </si>
  <si>
    <t>Установка прибора коммерческого учета электрической энергии (мощности) трехфазного прямого включения 0,4 кВ на опоре № 2 ВЛ 0,4 кВ № 3 от ТП-51260 и монтаж контура повторного заземления нулевого провода ВЛ 0,4 кВ № 3 от ТП-51260 на опоре № 2: п. Северные Печи, г. Миасс</t>
  </si>
  <si>
    <t>Строительство  ответвления от опоры ВЛ- 0,4 кВ, прибора учета, Челябинская обл., Аргаяшский р-н, п. Бидинский, микрор-н Каникулы</t>
  </si>
  <si>
    <t>Установка прибора коммерческого учета электрической энергии (мощности) трехфазного прямого включения 0,4 кВ на опоре № 16/1 ВЛ 0,4 кВ № 1 от ТП-61324 и монтаж контура повторного заземления нулевого провода ВЛ 0,4 кВ № 1 от ТП-61324 на опоре № 16/1: д. Верхние Караси, Чебаркульский р-н</t>
  </si>
  <si>
    <t>Установка прибора коммерческого учета электрической энергии (мощности) трехфазного прямого включения 0,4 кВ на опоре № 1 ВЛ 0,4 кВ № 2 от ТП-60561 и монтаж контура повторного заземления нулевого провода ВЛ 0,4 кВ № 2 от ТП-60561 на опоре № 1: г. Чебаркуль</t>
  </si>
  <si>
    <t>Установка прибора коммерческого учета электрической энергии (мощности) трехфазного прямого включения 0,4 кВ на опоре № 4 ВЛ 0,4 кВ № 2 от ТП-41276: г. Златоуст</t>
  </si>
  <si>
    <t>Строительство ПКУ ТП 522-ФЗ 0,4 кВ ВЛ 0,4 кВ ТП 6524 1С гр. 2 для объекта, расположенного по адресу: г Копейск, ул Радужная, 57, кадастровый номер участка: 74:30:0803005:1197</t>
  </si>
  <si>
    <t>Строительство ПКУ ТП 522-ФЗ 0,4 кВ ВЛ 0,4 кВ ТП 5160, 5161 для объекта, расположенного по адресу: г. Копейск, территория СНТ Птицевод-1, улица Нулевая, земельный участок 108, кадастровый номер участка: 74:07:1303001:108</t>
  </si>
  <si>
    <t>Строительство ВЛ-0,4 кВ от опоры №9/10 ТП-98, установка прибора учета, Челябинская обл, Город Магнитогорск, Улица Любимая, земельный участок 105а, кадастровый номер участка: 74:33:0316003:2013.</t>
  </si>
  <si>
    <t>Строительство ВЛ-0,4 кВ от опоры № 20/1 ВЛ-0,4 кВ № 1 от ТП № 61653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</si>
  <si>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Аргаяшский район, п. Ишалино, ул. Российская</t>
  </si>
  <si>
    <t>Строительство ВЛ-0,4 кВ от опоры №9/10 ТП-98, установка прибора учета, Челябинская обл, Город Магнитогорск, Улица Любимая, земельный участок 105, кадастровый номер участка: 74:33:0316003:2014.</t>
  </si>
  <si>
    <t>Строительство ответвления от опоры ВЛ- 0,4 кВ, прибора учета, Челябинская обл., р-н Сосновский, д Медиак</t>
  </si>
  <si>
    <t>Установка прибора учета, Челябинская обл, г. Магнитогорск, ул. имени Ивана Неплюева, дом № 13, кадастровый номер участка: 74:33:0316002:4651.</t>
  </si>
  <si>
    <t>Строительство ответвления от опоры ВЛ- 0,4 кВ, прибора учета, Челябинская обл., Сосновский р-н, д. Мамаева, ул. Центральная</t>
  </si>
  <si>
    <t>Строительство ВЛ-0,4 кВ, ответвления от опоры ВЛ-0,4 кВ, прибора учета, Челябинская обл, Каслинский р-н, с. Ларино, ул. Молодежная</t>
  </si>
  <si>
    <t>Строительство ответвления от опоры ВЛ- 0,4 кВ, прибора учета, Челябинская обл., Сосновский р-н, Есаульское сел. пос., п. Есаульский, ул. Сиреневая</t>
  </si>
  <si>
    <t>Строительство ВЛ-0,4 кВ, ответвления от опоры ВЛ-0,4 кВ, прибора учета, Челябинская обл, р-он Еткульский</t>
  </si>
  <si>
    <t>Строительство ответвления от опоры ВЛ- 0,4 кВ, прибора учета, Челябинская обл., Аргаяшский р-н, сел. пос. Кузнецкое территория ТСН Увильды Космос, ул. Орбитная</t>
  </si>
  <si>
    <t>Строительство ПКУ ТП 522-ФЗ 0,4 кВ ТП 2402 1С гр.7 для объекта, расположенного по адресу: г. Челябинск, ул. Краснознаменная, дом № 32, подвал, кадастровый номер участка: 74:36:0604011:290</t>
  </si>
  <si>
    <t>Строительство ответвления от опоры ВЛ- 0,4 кВ, прибора учета, Челябинская обл., Сосновский р-н, д. Малиновка, ул. Гагарина</t>
  </si>
  <si>
    <t>Установка прибора учета, Челябинская обл, г. Магнитогорск, ул. имени Ивана Неплюева, дом № 13, кадастровый номер участка: 74:33:0316002:4652.</t>
  </si>
  <si>
    <t>Строительство ответвления от опоры ВЛ- 0,4 кВ, прибора учета, Челябинская обл., Красноармейский р-н, с. Баландинское, д. Круглое, ул. Богатырская</t>
  </si>
  <si>
    <t>Строительство ответвления от опоры ВЛ- 0,4 кВ, прибора учета, Челябинская обл., Аргаяшский р-н, д. Булатова, ул. Полевая</t>
  </si>
  <si>
    <t>Строительство ответвления от опоры ВЛ- 0,4 кВ, прибора учета, Челябинская обл., Сосновский р-н, , с. Долгодеревенское, ул. Проезжая</t>
  </si>
  <si>
    <t>Строительство ответвления от опоры ВЛ- 0,4 кВ, прибора учета, Челябинская обл., г. Коркино, пер. Рябиновый</t>
  </si>
  <si>
    <t>Строительство ВЛ-0,4 кВ от опоры №9/10 ТП-98, установка прибора учета, Челябинская обл, Город Магнитогорск, Улица Любимая, земельный участок 105б, кадастровый номер участка: 74:33:0316003:2012.</t>
  </si>
  <si>
    <t>Строительство ответвления от опоры ВЛ- 0,4 кВ, прибора учета, Челябинская обл., Аргаяшский р-н, д. Норкино, ул. Лесная</t>
  </si>
  <si>
    <t>Установка прибора коммерческого учета электрической энергии (мощности) трехфазного прямого включения 0,4 кВ на опоре № 9 ВЛ 0,4 кВ № 1 от ТП-41247:  г. Златоуст</t>
  </si>
  <si>
    <t>Строительство ПКУ ТП 522-ФЗ 0,4 кВ ВЛ 0,4 кВ ТП 67 гр.3 для объекта, расположенного по адресу: , г Копейск, гск Труд, участок № 3, блок № 10, гараж № 272, кадастровый номер участка: 74:12:1408006:4862</t>
  </si>
  <si>
    <t>Строительство ответвления от опоры ВЛ- 0,4 кВ, прибора учета, Челябинская обл., Сосновский р-н, примерно в 3300 м по направлению на северо-запад п.Касарги</t>
  </si>
  <si>
    <t>Строительство ВЛ-0,4 кВ, ответвления от опоры ВЛ-0,4 кВ, прибора учета, Челябинская обл., Каслинский р-н, с. Воскресенское</t>
  </si>
  <si>
    <t>Строительство ответвления от опоры ВЛ- 0,4 кВ, прибора учета, Челябинская обл., р-н Еманжелинский, пос. Красногорский, п. Ключи, ул.Строительная</t>
  </si>
  <si>
    <t>Установка прибора коммерческого учета электрической энергии (мощности) трехфазного прямого включения 0,4 кВ на опоре № 5 ВЛ 0,4 кВ ул.Дружба от ТП-31077: г. Куса</t>
  </si>
  <si>
    <t>Реконструкция «ВЛ-0,4 кВ Центральный рынок от ТП №25» (инв. № 597285) и установка ПКУ ТП 522-ФЗ 0,38.(по диспетчерским наименованиям «Реконструкция  ВЛ-0,4 кВ Гаражи от ТП № 21025 и установка ПКУ ТП 522-ФЗ 0,38»)</t>
  </si>
  <si>
    <t>Строительство ответвления от опоры ВЛ- 0,4 кВ, прибора учета, Челябинская обл., Еткульский р-н, с. Еманжелинка, ул. Заречная</t>
  </si>
  <si>
    <t>Установка прибора коммерческого учета электрической энергии (мощности) трехфазного прямого включения 0,4 кВ на опоре № 3 ВЛ 0,4 кВ № 4 от ТП-51709 и монтаж контура повторного заземления нулевого провода ВЛ 0,4 кВ № 4 от ТП-51709 на опоре № 3: г. Миасс</t>
  </si>
  <si>
    <t>Строительство ВЛИ-0,4 кВ от опоры № 3 ВЛ-0,4 кВ № 2 от ТП № 22032 до опоры № 3/6 ВЛ-0,4 кВ № 2 от ТП № 22032 на границе земельного участка Заявителя- 2 этап</t>
  </si>
  <si>
    <t>Строительство ВЛ-0,4 кВ (совместный подвес по опорам ВЛ-6 кВ Карагай) от  опоры № 17 ВЛ-6 кВ Карагай с совместным подвесом ВЛ-0,4 кВ № 1 ЧП Демидовский от ТП № 21224  до опоры № 14 ВЛ-6 кВ Карагай  и установка ПКУ ТП 522-ФЗ 0,4 кВ</t>
  </si>
  <si>
    <t>Установка прибора коммерческого учета электрической энергии (мощности) трехфазного прямого включения 0,4 кВ на опоре № 15 ВЛ 0,4 кВ № 7 от ТП-60012 и монтаж контура повторного заземления нулевого провода ВЛ 0,4 кВ № 7 от ТП-60012 на опоре № 15: г. Чебаркуль</t>
  </si>
  <si>
    <t>Строительство ответвления от опоры ВЛ- 0,4 кВ, прибора учета, Челябинская обл., Кунашакский р-н, д. Малый Куяш</t>
  </si>
  <si>
    <t>Строительство ВЛ 6 кВ от КВЛ 6 кВ ТП 92 – ТП 84, ПКУ ТП 522-ФЗ 6 кВ КВЛ 6 кВ ТП 92- ТП 84 для объекта, расположенного по адресу: г. Копейск, ул. Кемеровская, земельный участок 38, кадастровый номер участка: 74:30:0104012:485</t>
  </si>
  <si>
    <t>Строительство ответвления от опоры ВЛ- 0,4 кВ, прибора учета, Челябинская обл., сел. пос. Кременкульское, д. Осиновка, ул. Благодатная</t>
  </si>
  <si>
    <t>Установка прибора учета на опоре №8 ВЛ-0,4кВ Сады Витамин от ЗТП-23Б в п.Увельский (ПКУ-1т.у.)</t>
  </si>
  <si>
    <t>Строительство ответвления от опоры ВЛ- 0,4 кВ, прибора учета, Челябинская обл., Красноармейский район, деревня Фроловка</t>
  </si>
  <si>
    <t>Строительство  ответвления от опоры ВЛ- 0,4 кВ, прибора учета, Челябинская обл., Аргаяшский р-н, ТСН Увильды Космос, улица Звёздная</t>
  </si>
  <si>
    <t>Установка прибора коммерческого учета электрической энергии (мощности) трехфазного прямого включения 0,4 кВ на опоре № 7 ВЛ 0,4 кВ ул.Буревестник начало от ТП-31006: г. Куса</t>
  </si>
  <si>
    <t>Установка прибора коммерческого учета электрической энергии (мощности) трехфазного прямого включения 0,4 кВ на опоре № 7 ВЛ 0,4 кВ № 2 от ТП-12077 и монтаж контура повторного заземления нулевого провода ВЛ 0,4 кВ № 2 от ТП-12077 на опоре № 7: г. Катав-Ивановск</t>
  </si>
  <si>
    <t>Строительство ВЛ-0,4кВ от ВЛ-0,4 кВ "Поселок 1" от КТП-31124 и установка прибора учета в с. Хомутинино (ВЛ-0,085 км; ПКУ-1т.у.)</t>
  </si>
  <si>
    <t>Установка прибора коммерческого учета электрической энергии (мощности) однофазного прямого включения 0,22 кВ на опоре № 7 отп.-4 ВЛ 0,4 кВ № 1 от ТП-51024 и монтаж контура повторного заземления нулевого провода отп.-4 ВЛ 0,4 кВ № 1 от ТП-51024 на опоре № 7: г. Миасс</t>
  </si>
  <si>
    <t>Строительство ответвления от опоры ВЛ- 0,4 кВ, прибора учета, Челябинская обл., р-н Увельский</t>
  </si>
  <si>
    <t>Установка прибора учета, реконструкция ВЛ-0,4 кВ ф.ул.Жележнодорожная, Челябинская обл, Карталинский р-н, г. Карталы, ул. Карьерная, дом № 12, кадастровый номер участка: 74:08:4702040:0006.</t>
  </si>
  <si>
    <t>Строительство ПКУ ТП 522-ФЗ 0,4 кВ ВЛ 0,4 кВ ТП 310 гр. 2 для объекта, расположенного по адресу: город Копейск, улица Менжинского, земельный участок 75 А, кадастровый номер участка: 74:30:0104029:934</t>
  </si>
  <si>
    <t>Строительство ПКУ ТП 522-ФЗ 0,4 кВ №6 ВЛ 0,4 кВ ТП 4047 1С гр.2 для объекта, расположенного по адресу: г. Челябинск, КВЛ 0,4 кВ ТП 4047 1С гр.2</t>
  </si>
  <si>
    <t>Строительство ВЛ-0,4 кВ, ответвления от опоры ВЛ-0,4 кВ, прибора учета, Челябинская обл, Нязепетровский р-н, с. Ункурда, ул. Труда</t>
  </si>
  <si>
    <t>Строительство ВЛ-0,4кВ от ТП-18 и установка прибора учета в г.Южноуральск (ВЛ-0,19км; ПКУ-1т.у.)</t>
  </si>
  <si>
    <t>Строительство ВЛ-0,4кВ от ВЛ-0,4кВ Казахстанская от ТП-30 и установка прибора учета в г.Троицк (ВЛ-0,187км; ПКУ-1т.у.)</t>
  </si>
  <si>
    <t>Установка прибора учета, Челябинская обл, Агаповский район., кадастровый номер участка: 74:01:0201002:669.</t>
  </si>
  <si>
    <t>Строительство ПКУ ТП 522-ФЗ 0,4 кВ ВЛ 0,4 кВ ТП 4317 1С гр.3 для объекта, расположенного по адресу: г. Челябинск, ул. Аргазинская, дом № 16</t>
  </si>
  <si>
    <t>Строительство ПКУ ТП 522-ФЗ 0,22 кВ ТП 2524 1С гр.7 для объекта, расположенного по адресу: г. Челябинск, кадастровый номер участка: 74:36:0000000:53725</t>
  </si>
  <si>
    <t>Строительство ответвления от опоры ВЛ- 0,4 кВ, прибора учета, Челябинская обл., р-н. Сосновский, д. Малиновка</t>
  </si>
  <si>
    <t>Установка прибора учета, Челябинская обл, Верхнеуральский р-н, г. Верхнеуральск,  г Верхнеуральск, ул Парковая 18А, кадастровый номер участка: 74:06:1002001:836.</t>
  </si>
  <si>
    <t>Строительство ответвления от опоры ВЛ- 0,4 кВ, прибора учета, Челябинская обл., р-н Сосновский</t>
  </si>
  <si>
    <t>Установка прибора учета на отходящем ф.0,4 кВ в ТП-7359 в п. Арчаглы-Аят (ПКУ-1т.у.)</t>
  </si>
  <si>
    <t>Строительство КЛ 0,4 кВ от ТП 3036 1С гр. 10, ПКУ ТП 522-ФЗ 0,4 кВ ТП 3036 1С гр. 10 для объекта, расположенного по адресу: Челябинская обл., примерно в 86 метрах на запад от дома № 6В по ул. Хохрякова в Тракторозаводском районе города Челябинска</t>
  </si>
  <si>
    <t>Строительство ответвления от опоры ВЛ- 0,4 кВ, прибора учета, Челябинская обл., Аргаяшский р-н, д. Селяева ул. Мостовая</t>
  </si>
  <si>
    <t>Установка прибора коммерческого учета электрической энергии (мощности) трехфазного прямого включения 0,4 кВ на опоре № 7/11 ВЛ 0,4 кВ № 1 от ТП-61012 и монтаж контура повторного заземления нулевого провода ВЛ 0,4 кВ № 1 от ТП-61012 на опоре № 7/11: д. Малково, Чебаркульский р-н</t>
  </si>
  <si>
    <t>Строительство ВЛ-0,4 кВ, ответвления от опоры ВЛ-0,4 кВ, прибора учета, Челябинская обл, Озерский городской округ, п. Метлино, ул. Береговая</t>
  </si>
  <si>
    <t>Строительство ПКУ ТП 522-ФЗ 0,4 кВ ТП 1323 2С гр.5 для объекта, расположенного по адресу: г. Челябинск, ул. Васенко, дом № 96</t>
  </si>
  <si>
    <t>Строительство ответвления от опоры ВЛ- 0,4 кВ, прибора учета, Челябинская обл., г. Коркино, пер. Юбилейный</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</si>
  <si>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25 ВЛ 0,4 кВ № 5 от ТП-41224: г. Златоуст</t>
  </si>
  <si>
    <t>Строительство ВЛ 0,4 кВ от ВЛ 0,4 кВ ТП 6608, ПКУ ТП 522-ФЗ 0,4 кВ ВЛ 0,4 кВ ТП 6608 для объекта, расположенного по адресу: г. Копейск, территория снт Березка-4, улица Дальняя, земельный участок 591, кадастровый номер участка: 74:30:0708001:654</t>
  </si>
  <si>
    <t>Строительство ответвления от опоры ВЛ- 0,4 кВ, прибора учета, Челябинская обл., Еткульский р-н, с. Еткуль, ул. Степная</t>
  </si>
  <si>
    <t>Установка прибора коммерческого учета электрической энергии (мощности) трехфазного прямого включения 0,4 кВ на опоре № 7/13 ВЛ 0,4 кВ № 1 от ТП-61012 и монтаж контура повторного заземления нулевого провода ВЛ 0,4 кВ № 1 от ТП-61012 на опоре № 7/13: д. Малково, Чебаркульский р-н</t>
  </si>
  <si>
    <t>Установка прибора коммерческого учета электрической энергии (мощности) однофазного прямого включения 0,22 кВ на опоре № 9 ВЛ 0,4 кВ № 1 от ТП-41204: г. Златоуст</t>
  </si>
  <si>
    <t>Установка прибора коммерческого учета электрической энергии (мощности) трехфазного прямого включения 0,4 кВ на опоре № 7 ВЛ 0,4 кВ № 1 от ТП-61012 и монтаж контура повторного заземления нулевого провода ВЛ 0,4 кВ № 1 от ТП-61012 на опоре № 7: д. Малково, Чебаркульский р-н</t>
  </si>
  <si>
    <t>Строительство ВЛ-0,4 кВ от опора №3/9 ТП-69, установка прибора учета, Челябинская обл, Нагайбакский район, п. Курганный, ул. Молодежная, 26, кадастровый номер участка: 74:15:0706001:623.</t>
  </si>
  <si>
    <t>Установка прибора коммерческого учета электрической энергии (мощности) трехфазного прямого включения 0,4 кВ на опоре № 8/12 ВЛ 0,4 кВ № 1 от ТП-61012 и монтаж контура повторного заземления нулевого провода ВЛ 0,4 кВ № 1 от ТП-61012 на опоре № 8/12: д. Малково, Чебаркульский р-н</t>
  </si>
  <si>
    <t>Строительство ответвления от опоры ВЛ-0,4 кВ, прибора учета, Челябинская обл, Красноармейский район с.Шумово ул.Мира</t>
  </si>
  <si>
    <t>Строительство ПКУ ТП 522-ФЗ 0,4 кВ ТП 1180 1С гр.8 для объекта, расположенного по адресу: г. Челябинск, ул. Воровского, дом № 5А</t>
  </si>
  <si>
    <t>Строительство ВЛ-0,4кВ от ВЛ-0,4 кВ "Лесная" от ТП-51112 и установка прибора учета в п. Черноборский (ВЛ-0,04 км; ПКУ-1т.у.)</t>
  </si>
  <si>
    <t>Установка прибора коммерческого учета электрической энергии (мощности) трехфазного прямого включения 0,4 кВ на опоре № 8/13 ВЛ 0,4 кВ № 1 от ТП-61012 и монтаж контура повторного заземления нулевого провода ВЛ 0,4 кВ № 1 от ТП-61012 на опоре № 8/13: д. Малково, Чебаркульский р-н</t>
  </si>
  <si>
    <t>Установка прибора коммерческого учета электрической энергии (мощности) трехфазного прямого включения 0,4 кВ на опоре № 8/15 ВЛ 0,4 кВ № 1 от ТП-61012 и монтаж контура повторного заземления нулевого провода ВЛ 0,4 кВ № 1 от ТП-61012 на опоре № 8/15: д. Малково, Чебаркульский р-н</t>
  </si>
  <si>
    <t>Установка прибора коммерческого учета электрической энергии (мощности) трехфазного прямого включения 0,4 кВ на опоре № 8 ВЛ 0,4 кВ № 1 от ТП-61012 и монтаж контура повторного заземления нулевого провода ВЛ 0,4 кВ № 1 от ТП-61012 на опоре № 8: д. Малково, Чебаркульский р-н</t>
  </si>
  <si>
    <t>Установка прибора учета, Челябинская обл, Кизильский район, п. Новый Кондуровский, ул. Школьная, земельный участок 5, в кадастровом квартале 74:11:1109001.</t>
  </si>
  <si>
    <t>Строительство ВЛ-6 кВ от опоры 46 ВЛ-6 кВ КРС до РУ-6 кВ проектируемой СТП 6/0,4 кВ, строительство СТП 6/0,4 кВ на границе земельного участка Заявителя и установка ПКУ ТП 522-ФЗ 0,4 кВ</t>
  </si>
  <si>
    <t>Строительство ПКУ ТП 522-ФЗ 0,4 кВ ВЛ 0,4 кВ ТП 67 гр.3, для объекта, расположенного по адресу: г Копейск, садоводческое некоммерческое товарищество "Мебельщик", ул Водопроводная, участок 758, кадастровый номер участка: 74:30:0602001:553</t>
  </si>
  <si>
    <t>Строительство ПКУ ТП 522-ФЗ 0,22 кВ ВЛ 0,4 кВ ТП 3586 2С гр. 13 для объекта, расположенного по адресу: г. Челябинск, Тракторозаводский район, ул. Кудрявцева в гаражном блоке у дома № 30, гараж № 202, кадастровый номер участка: 74:36:0201002:1237</t>
  </si>
  <si>
    <t>Строительство ответвления от опоры ВЛ- 0,4 кВ, прибора учета, Челябинская обл., Аргаяшский р-н, с. Аргаяш, переулок Озерный</t>
  </si>
  <si>
    <t>Установка прибора учета, Челябинская обл, Брединский район, поселок Бреды, ул.Уральская, ул.Заводская, ул.Чкалова, ул.Куйбышева, ул.Ватутина, ул.Дмитрова, ул.Складская.</t>
  </si>
  <si>
    <t>Установка прибора учета, Челябинская обл, Брединский район, поселок Бреды, мкр.Железнодорожный.</t>
  </si>
  <si>
    <t>Строительство ответвления от опоры ВЛ- 0,4 кВ, прибора учета, Челябинская обл., Красноармейский р-н, п. Мирный, ул. Садовая</t>
  </si>
  <si>
    <t>Установка прибора коммерческого учета электрической энергии (мощности) трехфазного прямого включения 0,4 кВ на опоре № 2 ВЛ 0,4 кВ № 1 от ТП-70135: с. Кидыш, Уйский р-н</t>
  </si>
  <si>
    <t>Установка прибора коммерческого учета электрической энергии (мощности) однофазного прямого включения 0,22 кВ на опоре № 4 ВЛ 0,4 кВ № 2 от ТП-14009 и монтаж контура повторного заземления нулевого провода ВЛ 0,4 кВ № 2 от ТП-14009 на опоре № 4: г. Усть-Катав</t>
  </si>
  <si>
    <t>Установка прибора учета на опоре №4.12 ВЛ-0,4 кВ "Поселок 3" от ТП-31112 в п. Увельский (ПКУ-1т.у.)</t>
  </si>
  <si>
    <t>Установка прибора учета, Челябинская обл, Брединский район, поселок Бреды, ул.Школьная, ул. Автомобилистов, ул. Аэродромная.</t>
  </si>
  <si>
    <t>Установка прибора учета на опоре №1 ВЛ-0,4кВ Поселок от ТП-6442 в п.Репино (ПКУ-1т.у.)</t>
  </si>
  <si>
    <t>Строительство ответвления от опоры ВЛ- 0,4 кВ, прибора учета, Челябинская обл., р-н Сосновский, с Большие Харлуши</t>
  </si>
  <si>
    <t>Установка прибора учета, Челябинская обл, Брединский район, поселок Бреды, ул. Милицейская.</t>
  </si>
  <si>
    <t>Строительство ответвления от опоры ВЛ- 0,4 кВ, прибора учета, Челябинская обл., Аргаяшский р-н, д. Кузяшева</t>
  </si>
  <si>
    <t>Строительство ответвления от опоры ВЛ- 0,4 кВ, прибора учета, Челябинская обл., Аргаяшский район, деревня Крутолапова, ул. Луговая</t>
  </si>
  <si>
    <t>Строительство ПКУ ТП 522-ФЗ 0,4 кВ ВЛ 0,4 кВ ТП 5659 1С гр. 4 для объекта, расположенного по адресу: г. Челябинск, ул. Седовцев, дом № 44, кадастровый номер участка: 74:36:0323002:117</t>
  </si>
  <si>
    <t>Строительство ВЛ-0,4 кВ от опоры № 3 ВЛ-0,4 кВ № 1 от ТП № 61215 до концевой опоры на границе земельного участка Заявителя и установка ПКУ ТП 522-ФЗ 0,4 кВ</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</si>
  <si>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7 ВЛ 0,4 кВ № 2 от ТП-21016: г. Сатка</t>
  </si>
  <si>
    <t>Строительство ответвления от опоры ВЛ- 0,4 кВ, прибора учета, Челябинская обл., Еткульский р-н, с. Еткуль, ул. Энтузиастов</t>
  </si>
  <si>
    <t>Строительство ВЛ-0,4 кВ от опоры № 14 ВЛ-0,4 кВ № 1 от ТП № 61356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</si>
  <si>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Аргаяшский р-н, д. Уразбаева, ул. Новая</t>
  </si>
  <si>
    <t>Строительство ответвления от опоры ВЛ- 0,4 кВ, прибора учета, Челябинская обл., Сосновский р-н, п. Есаульский, микрорайон улицы Северной</t>
  </si>
  <si>
    <t>Установка прибора учета на опоре №17 ВЛ-0,4кВ ул.Парковая от ТП-56 в с.Варна (ПКУ-1т.у.)</t>
  </si>
  <si>
    <t>Строительство ВЛ-0,4 кВ (совместный подвес по опорам  ВЛ-0,4 кВ № 15  от  ТП № 21027)  от  опоры № 15/4  ВЛ-0,4 кВ № 15 от ТП № 21027  до опоры № 15/4/1  ВЛ-0,4 кВ № 15 от ТП № 21027 и строительство ВЛ-0,4 кВ от опоры № 15/4/1  ВЛ-0,4 кВ № 15 от ТП № 21027 до концевой опоры на границе земельного участка Заявителя и установка ПКУ ТП 522-ФЗ 0,22 кВ</t>
  </si>
  <si>
    <t>Установка прибора учета на опоре №22 ВЛ-0,4кВ"Посёлок-1" от ТП-31112 в п.Увельский(ПКУ-1т.у.)</t>
  </si>
  <si>
    <t>Строительство ПКУ ТП 522-ФЗ 0,4 кВ ТП 4047 1С гр.2 для объекта, расположенного по адресу: г. Челябинск, ул. Индивидуальная 2-я, 50-о, кадастровый номер участка: 74:36:0702003:887</t>
  </si>
  <si>
    <t>Строительство ответвления от опоры ВЛ- 0,4 кВ, прибора учета, Челябинская обл., Аязгуловское сельское поселение, д. Большая Ультракова</t>
  </si>
  <si>
    <t>Строительство ВЛ 0,4 кВ ТП 7031 2С гр.1, ПКУ ТП 522-ФЗ 0,4 кВ ВЛ 0,4 кВ ТП 7031 2С гр.1 для объекта, расположенного по адресу: г. Челябинск, ул. Сеченова, дом № 27, кадастровый номер участка: 74:36:0112024:65</t>
  </si>
  <si>
    <t>Строительство ВЛ-0,4 кВ, ответвления от опоры ВЛ-0,4 кВ, прибора учета, Челябинская обл, Сосновский р-н, п. Солнечный, ул. Цветочная</t>
  </si>
  <si>
    <t>Установка прибора учета, Челябинская область, Нагайбакский р-н, Курганный п., Молодежная ул. д. 19. Кадастровый квартал 74:15:0706001.</t>
  </si>
  <si>
    <t>Строительство ВЛ-0,4 кВ от опоры №2/12 ТП-507, установка прибора учета, Челябинская обл, муниципальный район Агаповский, сельское поселение Приморское, поселок Приморский, улица Новая, земельный участок 5А, кадастровый номер участка: 74:01:0105002:1628.</t>
  </si>
  <si>
    <t>Установка прибора учета на опоре №7 ВЛ-0,4кВ "Красная нечетная" от КТП-11А в г.Южноуральск (ПКУ-1т.у.)</t>
  </si>
  <si>
    <t>Строительство ВЛ-0,4 кВ от опоры №14 ТП-127М, установка прибора учета, Челябинская обл, Верхнеуральский р-н, рп. Межозерный, ул. Ленина, дом № 31а, кадастровый номер участка: 74:06:0103049:30.</t>
  </si>
  <si>
    <t>Строительство ответвления от опоры ВЛ- 0,4 кВ, прибора учета, Челябинская обл., р-н Сосновский, д Малиновка</t>
  </si>
  <si>
    <t>Установка прибора учета, Челябинская обл, Нагайбакский район, Парижское сп, с Лебединое, улица Центральная, земельный участок 38. Кадастровый квартал 74:15:1006001.</t>
  </si>
  <si>
    <t>Строительство ВЛ-0,4 кВ, ответвления от опоры ВЛ-0,4 кВ, прибора учета,Челябинская обл, Еткульский р-н, п. Таянды, ул. Кузнечная</t>
  </si>
  <si>
    <t>Строительство ответвления от опоры ВЛ- 0,4 кВ, прибора учета,  Челябинская обл, р-н Сосновский</t>
  </si>
  <si>
    <t>Строительство ответвления от опоры ВЛ- 0,4 кВ, прибора учета, Челябинская обл., Красноармейский район, с. Пашнино</t>
  </si>
  <si>
    <t>Строительство ответвления от опоры ВЛ- 0,4 кВ, прибора учета, Челябинская обл., г.Озёрск, д.Новая Теча, ул. Дуговая</t>
  </si>
  <si>
    <t>Строительство ответвления от опоры ВЛ- 0,4 кВ, прибора учета, Челябинская обл., Кунашакский р-н, с. Усть-Багаряк, ул. 8 Марта</t>
  </si>
  <si>
    <t>Строительство ответвления от опоры ВЛ- 0,4 кВ, прибора учета, Челябинская обл., Красноармейский р-н, п. Песчаный, микрор-н Уютный, ул. Кедровая</t>
  </si>
  <si>
    <t>Строительство проходной однотрансформаторной МКТП 6/0,4 кВ киоскового типа на месте демонтированной ТП № 51144, строительство ВЛ-0,4 кВ (совместный подвес по опорам ВЛ-0,4 кВ № 3) от опоры № 11 ВЛ-0,4 кВ № 3 от проектируемой однотрансформаторной МКТП 6/0,4 кВ киоскового типа до опоры № 1отп.-3 ВЛ-0,4 кВ № 3 и установка ПКУ ТП 522-ФЗ 0,4 кВ</t>
  </si>
  <si>
    <t>Установка прибора учета, Челябинская обл, Агаповский р-н, п. Приморский, ул. Клубная, дом № 5, кадастровый номер участка: 74:01:0105002:1530.</t>
  </si>
  <si>
    <t>Строительство ответвления от опоры ВЛ- 0,4 кВ, прибора учета, Челябинская обл., Сосновский район, п. Саргазы, северо-западнее ул. Юбилейная</t>
  </si>
  <si>
    <t>Установка прибора учета на опоре №3 ВЛ-0,4кВ Поселок от КТП-2281 в п.Скалистый (ПКУ-1т.у.)</t>
  </si>
  <si>
    <t>Строительство  ответвления от опоры ВЛ- 0,4 кВ, прибора учета, Челябинская обл., Красноармейский район, п. Петровский, ул. Авиационная</t>
  </si>
  <si>
    <t>Строительство ответвления от опоры ВЛ- 0,4 кВ, прибора учета, Челябинская обл., Красноармейский р-н, СНТ "Университетское"</t>
  </si>
  <si>
    <t>Строительство ответвления от опоры ВЛ- 0,4 кВ, прибора учета, Челябинская обл., Красноармейский р-н, п. Слава ул. Березовая</t>
  </si>
  <si>
    <t>Строительство ВЛ-0,4 кВ, ответвления от опоры ВЛ-0,4 кВ, прибора учета,Челябинская обл, Красноармейский р-н, с. Сугояк</t>
  </si>
  <si>
    <t>Строительство ПКУ ТП 522-ФЗ 0,4 кВ ВЛ 0,4 кВ ТП 4170 1С гр.2 для объекта, расположенного по адресу: г. Челябинск, ул. Полярная, дом № 58, кадастровый номер участка: 74:36:0709015:48</t>
  </si>
  <si>
    <t>Строительство ВЛ-0,4 кВ, ответвления от опоры ВЛ-0,4 кВ, прибора учета, Челябинская обл, Сосновский район, село Вознесенка</t>
  </si>
  <si>
    <t>Строительство  ответвления от опоры ВЛ- 0,4 кВ, прибора учета, Челябинская обл., р-н Красноармейский, п Вахрушево</t>
  </si>
  <si>
    <t>Строительство ответвления от опоры ВЛ- 0,4 кВ, прибора учета, Челябинская обл., р-н Сосновский, с. Кременкуль</t>
  </si>
  <si>
    <t>Строительство ответвления от опоры ВЛ- 0,4 кВ, прибора учета, Челябинская обл., Красноармейский район, село Устьянцево</t>
  </si>
  <si>
    <t>Установка прибора учета на опоре №46 ВЛ-0,4кВ ул.Кузина-1 от ТП-57 в с.Варна (ПКУ-1т.у.)</t>
  </si>
  <si>
    <t>Установка прибора учета на опоре №14 ВЛ-0,4кВ"Поселок-2" от КТП-3474 в с.Половинка (ПКУ-1т.у.)</t>
  </si>
  <si>
    <t>Строительство ВЛ-0,4 кВ от опоры №12, установка прибора учета, Челябинская область г. Магнитогорск ул. Жемчужная д.19, кадастровый номер участка: 74:01:0502001:410.</t>
  </si>
  <si>
    <t>Строительство  ВЛ-0,4 кВ, ответвления от опоры ВЛ-0,4 кВ, прибора учета, Челябинская обл, р-н Кунашакский, с. Сары, ул. Новая</t>
  </si>
  <si>
    <t>Строительство ответвления от опоры ВЛ- 0,4 кВ, прибора учета, Челябинская обл., Сосновский район, Большие Харлуши</t>
  </si>
  <si>
    <t>Установка прибора коммерческого учета электрической энергии (мощности) однофазного прямого включения 0,22 кВ на опоре № 1 отп.-3 ВЛ 0,4 кВ № 3 от ТП-51144: г. Миасс</t>
  </si>
  <si>
    <t>Строительство ПКУ ТП 522-ФЗ 0,4 кВ ВЛ 0,4 кВ ТП 4215 для объекта, расположенного по адресу: г. Челябинск, Курчатовский, СНТ «Авиатор», проезд 19, уч. 554</t>
  </si>
  <si>
    <t>Установка прибора коммерческого учета электрической энергии (мощности) трехфазного прямого включения 0,4 кВ на опоре № 14 ВЛ 0,4 кВ № 5 от ТП-15003 и монтаж контура повторного заземления нулевого провода ВЛ 0,4 кВ № 5 от ТП-15003 на опоре № 14: г. Аша</t>
  </si>
  <si>
    <t>Строительство ВЛ-0,4 кВ, ответвления от опоры ВЛ-0,4 кВ, прибора учета, Челябинская обл, Еманжелинский р-н, город Еманжелинск</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</si>
  <si>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15 ВЛ 0,4 кВ № 1 от ТП-11049 и монтаж контура повторного заземления нулевого провода ВЛ 0,4 кВ № 1 от ТП-11049 на опоре № 15: г. Юрюзань</t>
  </si>
  <si>
    <t>Строительство ВЛ-0,4 кВ, ответвления от опоры ВЛ-0,4 кВ, прибора учета, Челябинская обл, р-н Аргаяшский, ЗАО Заря</t>
  </si>
  <si>
    <t>Строительство ответвления от опоры ВЛ- 0,4 кВ, прибора учета, Челябинская обл., Нязепетровский р-н, с. д. Аптрякова, ул. Победы</t>
  </si>
  <si>
    <t>Строительство ВЛ-0,4 кВ от опоры № 15/3 ВЛ-0,4 кВ № 1 от  ТП № 15007 до концевой опоры на границе земельного участка Заявителя и установка ПКУ ТП 522-ФЗ 0,22 кВ.</t>
  </si>
  <si>
    <t>Установка прибора коммерческого учета электрической энергии (мощности) однофазного прямого включения 0,22 кВ на опоре № 25 ВЛ 0,4 кВ № 1 от ТП-15007 и монтаж контура повторного заземления нулевого провода ВЛ 0,4 кВ № 1 от ТП-15007 на опоре № 25: г. Аша</t>
  </si>
  <si>
    <t>Установка прибора учета, Челябинская обл, г. Магнитогорск, кадастровый номер участка: 74:33:0316002:4882.</t>
  </si>
  <si>
    <t>Строительство ответвления от опоры ВЛ- 0,4 кВ, прибора учета, Челябинская обл., Еманжелинский р-н, рп Красногорский</t>
  </si>
  <si>
    <t>Строительство ответвления от опоры ВЛ- 0,4 кВ, прибора учета, Челябинская обл., Сосновский р-н, поселок Западный, улица Шершнёвская</t>
  </si>
  <si>
    <t>Строительство ВЛ-0,4 кВ, ответвления от опоры ВЛ-0,4 кВ, прибора учета, Челябинская обл, Еткульский р-н, с. Еткуль, ул. Боровая</t>
  </si>
  <si>
    <t>Установка прибора коммерческого учета электрической энергии (мощности) однофазного прямого включения 0,22 кВ на опоре № 10 ВЛ 0,4 кВ ул.Белинского от ТП-32229: Кусинский район, р.п. Магнитка</t>
  </si>
  <si>
    <t>Установка прибора коммерческого учета электрической энергии (мощности) однофазного прямого включения 0,22 кВ на опоре № 4 ВЛ 0,4 кВ 220-1 от ТП-32220: Кусинский район, р.п. Магнитка</t>
  </si>
  <si>
    <t>Строительство ответвления от опоры ВЛ- 0,4 кВ, прибора учета, Челябинская обл., Сосновский р-н, п. Западный, ул. Шершнёвская</t>
  </si>
  <si>
    <t>Строительство ответвления от опоры ВЛ- 0,4 кВ, прибора учета, Челябинская обл., Кыштым, ул. Береговая</t>
  </si>
  <si>
    <t>Строительство ВЛ-0,4 кВ от опоры № 26  ВЛ-0,4 кВ № 11  от ТП № 21009 до концевой опоры на границе земельного участка Заявителя и установка ПКУ ТП 522-ФЗ 0,22 кВ.</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</si>
  <si>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1 ВЛ 0,4 кВ № 1 от ТП-51108 и монтаж контура повторного заземления нулевого провода ВЛ 0,4 кВ № 1 от ТП-51108 на опоре № 1: п. Ленинск, г. Миасс</t>
  </si>
  <si>
    <t>Установка прибора учета на опоре №9.3 ВЛ-0,4кВ"Поселок-2" от ТП-3198 в с.Кичигино (ПКУ-1т.у.)</t>
  </si>
  <si>
    <t>Строительство ВЛ-0,4кВ от ВЛ-0,4 кВ "Ф. №3"от ТП-21113 и установка прибора учета в п. Кварцитном (ВЛ-0,189 км; ПКУ-1т.у.)</t>
  </si>
  <si>
    <t>Строительство ответвления от опоры ВЛ- 0,4 кВ, прибора учета, Челябинская обл., Сосновский, п. Малая Сосновка</t>
  </si>
  <si>
    <t>Строительство ответвления от опоры ВЛ- 0,4 кВ, прибора учета, Челябинская обл., р-н Красноармейский, д. Круглое, ул. Еловая</t>
  </si>
  <si>
    <t>Строительство ПКУ ТП 522-ФЗ 0,4 кВ ТП 6203 2С гр.14 для объекта, расположенного по адресу: Челябинская обл, Земельный участок с условным кадастровым номером 74:30:0000000:ЗУ1 площадью 4940 кв.м., расположенного в северной, западной, южной стороны земельного участка с кадастровым номером 74:30:0401017:657 и земельного участка с условным кадастровым номером 74:30:0401017:657:ЗУ1 площадью 650 кв.м., являющегося частью земельного участка с кадастровым номером 74:30:0401017:657, кадастровый номер участка: 74:30:0401017:657</t>
  </si>
  <si>
    <t>Строительство ответвления от опоры ВЛ- 0,4 кВ, прибора учета, Челябинская обл., Аргаяшский р-н, с. Аргаяш, ул. Зеленая</t>
  </si>
  <si>
    <t>Строительство ответвления от опоры ВЛ- 0,4 кВ, прибора учета, Челябинская обл., р-н Сосновский, с. Кременкуль, ул. Новосовхозная</t>
  </si>
  <si>
    <t>Установка прибора коммерческого учета электрической энергии (мощности) трехфазного прямого включения 0,4 кВ на опоре № 20 отп.-1 ВЛ 0,4 кВ № 2 от ТП-51311 и монтаж контура повторного заземления нулевого провода отп.-1 ВЛ 0,4 кВ № 2 от ТП-51311 на опоре № 20: с. Сыростан, г. Миасс</t>
  </si>
  <si>
    <t>Установка прибора учета, Челябинская обл, Агаповский район, поселок Приморский, улица 8 Марта, участок 10А, кадастровый номер участка: 74:01:0105002:1565.</t>
  </si>
  <si>
    <t>Строительство ВЛ-0,4 кВ от опоры № 13 ВЛ-0,4 кВ № 1 от  ТП № 13225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</si>
  <si>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р-н Аргаяшский, с Аргаяш, ул Салавата Юлаева</t>
  </si>
  <si>
    <t>Установка прибора учета, Челябинская обл, г. Магнитогорск, перекресток ул.Калмыкова и ул.Дорожная.</t>
  </si>
  <si>
    <t>Установка прибора коммерческого учета электрической энергии (мощности) трехфазного прямого включения 0,4 кВ на опоре № 2 ВЛ 0,4 кВ № 9 от ТП-15009 и монтаж контура повторного заземления нулевого провода ВЛ 0,4 кВ № 9 от ТП-15009 на опоре № 2: г. Аша</t>
  </si>
  <si>
    <t>"Строительство ответвления от опоры ВЛ- 0,4 кВ, прибора учета, Челябинская обл., Красноармейский р-он, п. Мирный</t>
  </si>
  <si>
    <t>Установка прибора учета на опоре №10 ВЛ-0,4кВ "Голландский дом" от ЗТП-61 в г.Южноуральск (ПКУ-1т.у.)</t>
  </si>
  <si>
    <t>Установка прибора коммерческого учета электрической энергии (мощности) однофазного прямого включения 0,22 кВ на опоре № 9 ВЛ 0,4 кВ № 3 ул.Пролетарская от ТП-22031: г. Бакал</t>
  </si>
  <si>
    <t>Строительство ВЛ-0,4 кВ от опоры № 8 ВЛ-0,4 кВ № 2 от  ТП № 41248 до концевой опоры на границе земельного участка Заявителя и установка ПКУ ТП 522-ФЗ 0,38 кВ</t>
  </si>
  <si>
    <t>Строительство ВЛ-0,4 кВ, ответвления от опоры ВЛ-0,4 кВ, прибора учета, Челябинская обл, Аргаяшский р-н, Миасский п, Зыкова ул</t>
  </si>
  <si>
    <t>Установка прибора коммерческого учета электрической энергии (мощности) трехфазного прямого включения 0,4 кВ на опоре № 3 ВЛ 0,4 кВ № 11 от ТП-18074 и монтаж контура повторного заземления нулевого провода ВЛ 0,4 кВ № 11 от ТП-18074 на опоре № 3: г. Трехгорный</t>
  </si>
  <si>
    <t>Строительство ВЛ-0,4кВ от ВЛ-0,4 кВ "Столовая"от КТП-3220 и установка прибора учета в п. Березовка (ВЛ-0,080 км; ПКУ-1т.у.)</t>
  </si>
  <si>
    <t>Строительство ответвления от опоры ВЛ- 0,4 кВ, прибора учета, Челябинская обл., Кунашакский р-н, с. Усть-Багаряк, ул. Пролетарская</t>
  </si>
  <si>
    <t>Строительство  ПКУ ТП 522-ФЗ 0,4 кВ ВЛ 0,4 кВ ТП 312 гр.1 для объекта, расположенного по адресу:г. Копейск  рп Бажово, садоводческое некоммерческое товарищество Мебельщик ул. Виноградная,   уч-к 64, кадастровый номер участка: 74:30:0602001:101</t>
  </si>
  <si>
    <t>Установка прибора коммерческого учета электрической энергии (мощности) трехфазного прямого включения 0,4 кВ на опоре № 125 ВЛ 10 кВ Пристань с совместным подвесом ВЛ 0,4 кВ № 1 от ТП-24061 и монтаж контура повторного заземления нулевого провода ВЛ 0,4 кВ № 1 от ТП-24061 на опоре № 125 ВЛ 10 кВ Пристань с совместным подвесом ВЛ 0,4 кВ № 1: Саткинский р-н, д. Верхний Айск</t>
  </si>
  <si>
    <t>Строительство ВЛ-0,4 кВ, ответвления от опоры ВЛ-0,4 кВ, прибора учета, Челябинская обл, Коркинский р-н, п. Первомайский</t>
  </si>
  <si>
    <t>Строительство автоматического выключателя, Челябинская обл, г. Коркино, рп. Первомайский</t>
  </si>
  <si>
    <t>Установка прибора коммерческого учета электрической энергии (мощности) трехфазного прямого включения 0,4 кВ на опоре № 8 ВЛ 0,4 кВ № 1 от ТП-61100 и монтаж контура повторного заземления нулевого провода ВЛ 0,4 кВ № 1 от ТП-61100 на опоре № 8: д. Запивалово, Чебаркульский р-н</t>
  </si>
  <si>
    <t>Установка прибора учета, Челябинская обл, Брединский Район, Поселок Бреды, Улица Правое побережье, д. 30А, кадастровый номер участка: 74:04:3000063:49.</t>
  </si>
  <si>
    <t>Установка прибора коммерческого учета электрической энергии (мощности) однофазного прямого включения 0,22 кВ на опоре № 21/24 ВЛ 0,4 кВ № 7 от ТП-15086 и монтаж контура повторного заземления нулевого провода ВЛ 0,4 кВ № 7 от ТП-15086 на опоре № 21/24: г. Аша</t>
  </si>
  <si>
    <t>Строительство ответвления от опоры ВЛ- 0,4 кВ, прибора учета, Челябинская обл., Кунашакский р-н, с. Нугуманово</t>
  </si>
  <si>
    <t>Установка прибора коммерческого учета электрической энергии (мощности) трехфазного прямого включения 0,4 кВ на опоре № 5 ВЛ 0,4 кВ № 2 от ТП-70120: п. Лесной, Уйский р-н</t>
  </si>
  <si>
    <t>Установка прибора коммерческого учета электрической энергии (мощности) однофазного прямого включения 0,22 кВ на опоре № 39 ВЛ 0,4 кВ № 2 от ТП-11090 и монтаж контура повторного заземления нулевого провода ВЛ 0,4 кВ № 2 от ТП-11090 на опоре № 39: Катав-Ивановский р-н, с. Тюлюк</t>
  </si>
  <si>
    <t>Установка прибора коммерческого учета электрической энергии (мощности) однофазного прямого включения 0,22 кВ на опоре № 13 ВЛ 0,4 кВ № 5 от ТП-15032 и монтаж контура повторного заземления нулевого провода ВЛ 0,4 кВ № 5 от ТП-15032 на опоре № 13: г. Аша</t>
  </si>
  <si>
    <t>Установка прибора коммерческого учета электрической энергии (мощности) трехфазного прямого включения 0,4 кВ на опоре № 10 ВЛ 0,4 кВ № 2 от ТП-61223 и монтаж контура повторного заземления нулевого провода ВЛ 0,4 кВ № 2 от ТП-61223 на опоре № 10: с. Пустозерово, Чебаркульский р-н</t>
  </si>
  <si>
    <t>Установка прибора учета, Челябинская обл, Брединский район, поселок Бреды, улица Дорожная.</t>
  </si>
  <si>
    <t>Строительство ПКУ ТП 522-ФЗ 0,4 кВ ВЛ 0,4 кВ ТП 5160, 5161 (СНТ Птицевод-1) для объекта, расположенного по адресу: г. Копейск, садовое товарищество "Птицевод-1", улица 10, участок №651-А, кадастровый номер участка: 74:30:0803004:265</t>
  </si>
  <si>
    <t>"Строительство ответвления от опоры ВЛ- 0,4 кВ, прибора учета, Челябинская обл., Кунашакский р-н, с. Саринское, д. Каинкуль</t>
  </si>
  <si>
    <t>Установка прибора учета на опоре №10 ВЛ-0,4кВ"Посёлок 1" от ТП-6169 в с.Старый Кумляк (ПКУ-1т.у.)</t>
  </si>
  <si>
    <t>Строительство ответвления от опоры ВЛ- 0,4 кВ, прибора учета, Челябинская обл., р-н Сосновский, д. Ключи</t>
  </si>
  <si>
    <t>Строительство ответвления от опоры ВЛ- 0,4 кВ, прибора учета, Челябинская обл., Кунашакский р-н, д. Карино</t>
  </si>
  <si>
    <t>Установка прибора коммерческого учета электрической энергии (мощности) трехфазного прямого включения 0,4 кВ на опоре № 1 ВЛ 0,4 кВ № 2 от ТП-70224: п. Березовка, Уйский р-н</t>
  </si>
  <si>
    <t>Строительство  ответвления от опоры ВЛ- 0,4 кВ, прибора учета, Челябинская обл., Красноармейский р-н, п. Озерный, ул. Пальмовая</t>
  </si>
  <si>
    <t>Строительство ответвления от опоры ВЛ- 0,4 кВ, прибора учета, Челябинская обл., р-н Сосновский, д Ключи</t>
  </si>
  <si>
    <t>Установка прибора коммерческого учета электрической энергии (мощности) трехфазного прямого включения 0,4 кВ на опоре № 10/15 ВЛ 0,4 кВ № 2 от ТП-61607 и монтаж контура повторного заземления нулевого провода ВЛ 0,4 кВ № 2 от ТП-61607 на опоре № 10/15: г. Чебаркуль</t>
  </si>
  <si>
    <t>Установка прибора учета на опоре № 12 ВЛ-0,4кВ"Шоссейная" от ТП-21 в с.Южноуральске (ПКУ-1т.у.)</t>
  </si>
  <si>
    <t>Установка прибора учета, Челябинская обл, Кизильский р-н, п. Карабулак, ул. Заречная, дом № 4, квартира 1, кадастровый номер участка: 74:11:0502002:200.</t>
  </si>
  <si>
    <t>Строительство ответвления от опоры ВЛ- 0,4 кВ, прибора учета, Челябинская обл., Аргаяшский р-н с.Аргаяш ул.Кузнецкая</t>
  </si>
  <si>
    <t>Строительство ответвления от опоры ВЛ- 0,4 кВ, прибора учета, Челябинская обл., Кунашакский р-н, д. Бурино</t>
  </si>
  <si>
    <t>Строительство  ответвления от опоры ВЛ- 0,4 кВ, прибора учета, Челябинская обл., Аргаяшский р-н, с. Губернское, ул. Братьев Кауровых</t>
  </si>
  <si>
    <t>Строительство  ответвления от опоры ВЛ- 0,4 кВ, прибора учета, Челябинская обл., Красноармейский р-н, д. Фроловка</t>
  </si>
  <si>
    <t>Строительство ПКУ ТП 522-ФЗ 0,4 кВ ВЛ 0,4 кВ ТП 1174 1С гр.3, для объекта, расположенного по адресу: г. Челябинск, Советский, ул. Братская, д. 12-б., кадастровый номер участка: 74:36:0404021:76</t>
  </si>
  <si>
    <t>Строительство ответвления от опоры ВЛ- 0,4 кВ, прибора учета, Челябинская обл., Сосновский район, д. Альмеево</t>
  </si>
  <si>
    <t>Строительство ответвления от опоры ВЛ- 0,4 кВ, прибора учета, Челябинская обл., Красноармейский район, село Шумово, ул. Советская</t>
  </si>
  <si>
    <t>Установка прибора коммерческого учета электрической энергии (мощности) трехфазного прямого включения 0,4 кВ на опоре № 2 ВЛ 0,4 кВ № 1 от ТП-70200: п. Октябрьский, Уйский р-н</t>
  </si>
  <si>
    <t>Строительство ответвления от опоры ВЛ- 0,4 кВ, прибора учета, Челябинская обл., Сосновский р-н, с. Туктубаево, ул. Молодежная</t>
  </si>
  <si>
    <t>Строительство ВЛ-0,4 кВ, ответвления от опоры ВЛ-0,4 кВ, прибора учета, Челябинская обл, Каслинский район, п.Воздвиженка, ул. Советская</t>
  </si>
  <si>
    <t>Строительство ВЛ-0,4 кВ от опоры № 40 ВЛ-0,4 кВ № 6 от  ТП № 15035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</si>
  <si>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Челябинская область, р-н Сосновский, с. Кременкуль, сад Заречный</t>
  </si>
  <si>
    <t>Строительство ВЛ-0,4кВ от ВЛ-0,4 кВ "Челюскинцев" от КТП-214и установка прибора учета в г. Троицк (ВЛ-0,015 км; ПКУ-1т.у.)</t>
  </si>
  <si>
    <t>Строительство ВЛ-10 кВ от ВЛ-10 кВ №11 ПС Лазурная, ТП-10/0,4 кВ, 2 ВЛ-0,4 кВ, ответвления от опоры ВЛ-0,4 кВ, приборов учета, Челябинская обл, Красноармейский район, п. Слава, ул. Олимпийская</t>
  </si>
  <si>
    <t>Строительство ПКУ ТП 522-ФЗ 0,4 кВ ВЛ 0,4 кВ ТП 61 гр. 7 для объекта, расположенного по адресу: г. Копейск, Улица Салютная, Земельный участок 21, кадастровый номер участка: 74:30:0301020:326</t>
  </si>
  <si>
    <t>Установка прибора коммерческого учета электрической энергии (мощности) однофазного прямого включения 0,22 кВ в ВРУ 0,4 кВ № 5 скорой помощи ГБУЗ "Районная больница г. Чебаркуль": г. Чебаркуль</t>
  </si>
  <si>
    <t>Установка прибора учета, реконструкция ВЛ 0,4 кВ ф.1, ТП №168, Челябинская обл, Кизильский р-н, с. Кизильское, пер. Бородулина, дом № 9, помещение 1, кадастровый номер участка: 74:11:0101049:62.</t>
  </si>
  <si>
    <t>Строительство ВЛ-0,4 кВ, ответвления от опоры ВЛ-0,4 кВ, прибора учета, Челябинская обл, Сосновский р-н, д. Шигаево, ул. Ленина</t>
  </si>
  <si>
    <t>Строительство ВЛ-0,4 кВ, ответвления от опоры ВЛ-0,4 кВ, прибора учета, Челябинская обл, г. Снежинск</t>
  </si>
  <si>
    <t>Строительство ПКУ ТП 522-ФЗ 0,4 кВ ВЛ 0,4 кВ ТП 2091 1С гр.6, для объекта, расположенного по адресу: г. Челябинск, ул. Кислицина, дом № 92, кадастровый номер участка: 74:36:0604041:57</t>
  </si>
  <si>
    <t>Строительство ВЛ-0,4 кВ (совместный подвес по опорам ВЛ-0,4 кВ № 5  от  ТП № 15007)  от опоры № 14  ВЛ-0,4 кВ № 5 от ТП № 15007   до опоры № 16  ВЛ-0,4 кВ № 5 от ТП № 15007  установленной на границе земельного участка Заявителя и установка ПКУ ТП 522-ФЗ 0,4 кВ.</t>
  </si>
  <si>
    <t>Установка прибора учета на опоре №15 ВЛ-0,4кВ"Ф.1" от ТП-318П в г.Южноуральск (ПКУ-1т.у.)</t>
  </si>
  <si>
    <t>Строительство ответвления от опоры ВЛ- 0,4 кВ, прибора учета, Челябинская обл., Аргаяшский р-н, п.Кировский, ул. Севастопольская</t>
  </si>
  <si>
    <t>Установка прибора коммерческого учета электрической энергии (мощности) трехфазного прямого включения 0,4 кВ на опоре № 21 ВЛ 0,4 кВ № 2 от ТП-12084 и монтаж контура повторного заземления нулевого провода ВЛ 0,4 кВ № 2 от ТП-12084 на опоре № 21: Катав-Ивановский р-н, с. Верх-Катавка</t>
  </si>
  <si>
    <t>Установка прибора коммерческого учета электрической энергии (мощности) однофазного прямого включения 0,22 кВ на опоре № 4 ВЛ 0,4 кВ № 2 от ТП-61462 и монтаж контура повторного заземления нулевого провода ВЛ 0,4 кВ № 2 от ТП-61462 на опоре № 4: д. Боровое, Чебаркульский р-н</t>
  </si>
  <si>
    <t>Установка прибора учета, Челябинская обл, Брединский р-н, п. Калининский, ул. Пионерская, участок № 5, кадастровый номер участка: 74:04:3200001:17.</t>
  </si>
  <si>
    <t>Установка прибора коммерческого учета электрической энергии (мощности) трехфазного прямого включения 0,4 кВ на опоре № 3-5 ВЛ 0,4 кВ ул.Дружба от ТП-31103: г. Куса</t>
  </si>
  <si>
    <t>Строительство  ответвления от опоры ВЛ- 0,4 кВ, прибора учета, Челябинская обл., Каслинский р-н</t>
  </si>
  <si>
    <t>Строительство ВЛ-0,4 кВ, ответвления от опоры ВЛ-0,4 кВ, прибора учета, Челябинская обл, г. Верхний Уфалей, п. Боровой</t>
  </si>
  <si>
    <t>Установка прибора учета на опоре №7 ВЛ-0,4кВ "Фидер 1" от ТП-4127 в с.Октябрьское (ПКУ-1т.у.)</t>
  </si>
  <si>
    <t>Строительство ПКУ ТП 522-ФЗ 0,4 кВ ВЛ 0,4 кВ ТП 4215 для объекта, расположенного по адресу: г Челябинск, р-н Курчатовский, снт "Авиатор", проезд 25, участок 804 "а", кадастровый номер участка: 74:36:0702009:1343</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</si>
  <si>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12 ВЛ 0,4 кВ № 2 от ТП-11092 и монтаж контура повторного заземления нулевого провода ВЛ 0,4 кВ № 2 от ТП-11092 на опоре № 12: Катав-Ивановский р-н, г. Юрюзань</t>
  </si>
  <si>
    <t>Строительство  ПКУ ТП 522-ФЗ 0,4 кВ ВЛ 0,4 кВ ТП 242 гр.7 для объекта, расположенного по адресу: г. Копейск, ул. Ремесленная, 102, кадастровый номер участка: 74:30:0104016:1101</t>
  </si>
  <si>
    <t>Строительство  ПКУ ТП 522-ФЗ 0,4 кВ ВЛ 0,4 кВ ТП 6216 гр.2 для обьъекта, расположенного по адресу:г. Копейск п. Потанино, ул. Шаляпина 15, кадастровый номер участка: 74:30:0407002:136.</t>
  </si>
  <si>
    <t>"Строительство  ответвления от опоры ВЛ- 0,4 кВ, прибора учета, Челябинская обл., р-н. Аргаяшский, п. Аргазинский, ул. Летняя</t>
  </si>
  <si>
    <t>Строительство ответвления от опоры ВЛ- 0,4 кВ, прибора учета, Челябинская обл., Сосновский р-н, п. Красное поле, ул. Раздольная</t>
  </si>
  <si>
    <t>Строительство ответвления от опоры ВЛ- 0,4 кВ, прибора учета, Челябинская обл., Сосновский р-н, снт. Курчатовец</t>
  </si>
  <si>
    <t>Строительство ВЛ-0,4 кВ, ответвления от опоры ВЛ-0,4 кВ, прибора учета, Челябинская обл, Аргаяшский р-н, д. Большая Куйсарина, ул. Салавата Юлаева</t>
  </si>
  <si>
    <t>Строительство двух ВЛ-0,4 кВ, ответвления от опоры ВЛ-0,4 кВ, прибора учета, Челябинская обл, Еманжелинский р-н, п. Красногорский, ул. Гидровская</t>
  </si>
  <si>
    <t>Строительство ВЛ-0,4 кВ, ответвления от опоры ВЛ-0,4 кВ, прибора учета, Челябинская обл, Коркинский р-н, п.Первомайский, ул.Прибрежная</t>
  </si>
  <si>
    <t>Установка прибора коммерческого учета электрической энергии (мощности) трехфазного полукосвенного включения 0,4 кВ на опоре № 3 ВЛ 0,4 кВ № 4 от ТП-15132 и монтаж контура повторного заземления нулевого провода ВЛ 0,4 кВ № 4 от ТП-15132 на опоре № 3: г. Аша</t>
  </si>
  <si>
    <t>Строительство ПКУ ТП 522-ФЗ 0,4 кВ ВЛ 0,4 кВ ТП 4092 1С гр.2 для объекта, расположенного по адресу: г. Челябинск, ул. Брянская, 18, дом №20, кадастровый номер участка: 74:36:0703007:665</t>
  </si>
  <si>
    <t>"Строительство  ответвления от опоры ВЛ- 0,4 кВ, прибора учета, Челябинская обл., г. Верхний Уфалей</t>
  </si>
  <si>
    <t>Установка прибора учета на отходящем фидере в РУ-0,4 кВ ТП-98 от КЛ-6 кВ "ТАТУ"в г.Троицк (ПКУ-1т.у.)</t>
  </si>
  <si>
    <t>Строительство ответвления от опоры ВЛ- 0,4 кВ, прибора учета, Челябинская обл., р-н Кунашакский, д.Борисовка, ул.Коммунистическая</t>
  </si>
  <si>
    <t>Строительство ответвления от опоры ВЛ- 0,4 кВ, прибора учета, Челябинская обл., р-н. Аргаяшский, д. Большая Куйсарина, ул. Центральная</t>
  </si>
  <si>
    <t>Строительство ответвления от опоры ВЛ- 0,4 кВ, прибора учета, Челябинская обл., Аргаяшский р-н, д.Большая Куйсарина, ул. Фермерская</t>
  </si>
  <si>
    <t>Строительство ВЛ-0,4 кВ, ответвления от опоры ВЛ-0,4 кВ, прибора учета, Челябинская обл, Сосновский р-н, п. Красное Поле, ул. Свежая</t>
  </si>
  <si>
    <t>Установка прибора коммерческого учета электрической энергии (мощности) однофазного прямого включения 0,22 кВ на опоре № 3 отп.3 ВЛ 0,4 кВ № 1 от ТП-51022 и монтаж контура повторного заземления нулевого провода отп.3 ВЛ 0,4 кВ № 1 от ТП-51022 на опоре № 3: г. Миасс</t>
  </si>
  <si>
    <t>Установка прибора учета на опоре №17.8.1 ВЛ-0,4 кВ "Ф.3" от КТП-318П в г. Южноуральск (ПКУ-1т.у.)</t>
  </si>
  <si>
    <t>Установка прибора коммерческого учета электрической энергии (мощности) трехфазного прямого включения 0,4 кВ на опоре № 34/1 ВЛ 0,4 кВ № 1 от ТП-61653 и монтаж контура повторного заземления нулевого провода ВЛ 0,4 кВ № 1 от ТП-61653 на опоре № 34/1: д. Малково, Чебаркульский р-н</t>
  </si>
  <si>
    <t>Установка прибора коммерческого учета электрической энергии (мощности) трехфазного прямого включения 0,4 кВ в многоместном шкафу учета на опоре № 1 ВЛ 0,4 кВ № 1 от ТП-60561 и установка многоместного шкафа учета по типу ШЭРА-УЭ-9001 на опоре № 1 ВЛ 0,4 кВ № 1 от ТП-60561: г. Чебаркуль</t>
  </si>
  <si>
    <t>Строительство ВЛ 0,4 кВ ВЛ 0,4 кВ ТП 4215, ПКУ ТП 522-ФЗ 0,4 кВ ВЛ 0,4 кВ ТП 4215 для объекта, расположенного по адресу: г. Челябинск, Курчатовский, снт. Авиатор, проезд. 25, участок № 807, кадастровый номер участка: 74:36:0702009:1317</t>
  </si>
  <si>
    <t>Строительство ответвления от опоры ВЛ- 0,4 кВ, прибора учета, Челябинская обл., Сосновский р-н, д. Моховички, ул. Героя Советского Союза Маресьева</t>
  </si>
  <si>
    <t>Строительство ответвления от опоры ВЛ- 0,4 кВ, прибора учета, Челябинская обл., Красноармейский р-н, д. Пашнино 2-е, ул. Ленина</t>
  </si>
  <si>
    <t>Строительство ВЛ-0,4 кВ от опоры №41 ТП-582, установка прибора учета, Челябинская область, Агаповский район, в 3 км на северо-восток от п Желтинский, кадастровый номер участка: 74:01:0203001:582.</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</si>
  <si>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47 ВЛ 0,4 кВ № 2 от ТП-15027 и монтаж контура повторного заземления нулевого провода ВЛ 0,4 кВ № 2 от ТП-15027 на опоре № 47: г. Аша</t>
  </si>
  <si>
    <t>Демонтаж существующего прибора учета и установка нового прибора коммерческого учета (после выполнения мероприятий по ИПР (индентификационный номер объекта Р_ЧЭ5481) электрической энергии (мощности) трехфазного прямого включения 0,4 кВ на концевой опоре проектируемой ВЛИ 0,4 кВ: с. Новоандреевка, г. Миасс</t>
  </si>
  <si>
    <t>Установка прибора коммерческого учета электрической энергии (мощности) однофазного прямого включения 0,22 кВ на опоре № б/н (напротив участка № 55) ВЛ 0,4 кВ № 1 от ТП-52541 и монтаж контура повторного заземления нулевого провода ВЛ 0,4 кВ № 1 от ТП-52541 на опоре № б/н (напротив участка № 55): г. Миасс</t>
  </si>
  <si>
    <t>Установка прибора учета на на опоре №20 ВЛ-0,4 кВ "Фидер 3" от ТП-4121 в с. Октябрьское (ПКУ-1т.у.)</t>
  </si>
  <si>
    <t>Строительство ВЛ-0,4 кВ,ответвления от опоры ВЛ-0,4 кВ, прибора учета,Челябинская обл, Еткульский район, д. Печенкин</t>
  </si>
  <si>
    <t>Строительство ПКУ ТП 522-ФЗ 0,4 кВ ВЛ 0,4 кВ ТП 5195 1С гр. 3 для объекта, расположенного по адресу: г. Челябинск, ул. Сухомесовская, дом № 8, кадастровый номер: 74:36:0312008:185</t>
  </si>
  <si>
    <t>Строительство ВЛ-0,4 кВ, ответвления от опоры ВЛ-0,4 кВ, прибора учета, Челябинская обл, Аргаяшский район, д. Марксист, ул. Северная</t>
  </si>
  <si>
    <t>Строительство ПКУ ТП 522-ФЗ 0,4 кВ ВЛ 0,4 кВ ТП 3540 1С гр. 7 для объекта, расположенного по адресу: г. Челябинск, Калининский район, ул. Механическая, гаражно-строительный кооператив "Сплав", участок 1, гараж №430, кадастровый номер участка: 74:36:0608002:1499</t>
  </si>
  <si>
    <t>Строительство ВЛ 0,4 кВ ВЛ 0,4 кВ ТП 4202 1С гр.2, ПКУ ТП 522-ФЗ 0,4 кВ ВЛ 0,4 кВ ТП 4202 1С гр.2 для объекта, расположенного по адресу: г. Челябинск, ул. Топазовая, дом 19, кадастровый номер участка: 74:36:0702005:499</t>
  </si>
  <si>
    <t>Строительство ВЛ 0,4 кВ от ВЛ 0,4 кВ ТП 324 СНТ «Шахтер», ПКУ ТП 522-ФЗ 0,4 кВ ВЛ 0,4 кВ ТП 324 СНТ «Шахтер» для объекта, расположенного по адресу:г. Копейск, р.п. Старокамышинск, СНТ "Шахтер", участок № 711, кадастровый номер участка: 74:30:0702001:1761.</t>
  </si>
  <si>
    <t>Строительство ответвления от опоры ВЛ- 0,4 кВ, прибора учета, Челябинская обл., Сосновский р-н, д. Ключи, ул. Российская</t>
  </si>
  <si>
    <t>Установка прибора коммерческого учета электрической энергии (мощности) трехфазного прямого включения 0,4 кВ на опоре № 19 ВЛ 0,4 кВ № 2 от ТП-51155 и монтаж контура повторного заземления нулевого провода ВЛ 0,4 кВ № 2 от ТП-51155 на опоре № 19: г. Миасс</t>
  </si>
  <si>
    <t>Строительство ВЛ-10 кВ от ВЛ-10 кВ №8 ПС Бутаки, ТП-10/0,4 кВ, 2 ВЛ-0,4 кВ, ответвления от опоры ВЛ-0,4 кВ, приборов учета, Челябинская обл, Сосновский р-н, д. Осиновка</t>
  </si>
  <si>
    <t>Строительство ответвления от опоры ВЛ- 0,4 кВ, прибора учета, Челябинская обл., Кыштымский р-н, город Кыштым, улица Малышева</t>
  </si>
  <si>
    <t>Установка прибора учета, Челябинская обл, Верхнеуральский район,п.Полосинский,ул.Колхозная,д.11, кадастровый номер участка: 74:06:1303003:235.</t>
  </si>
  <si>
    <t>Установка прибора коммерческого учета электрической энергии (мощности) трехфазного прямого включения 0,4 кВ на опоре № 9 ВЛ 0,4 кВ № 9 от ТП-15009 и монтаж контура повторного заземления нулевого провода ВЛ 0,4 кВ № 9 от ТП-15009 на опоре № 9: г. Аша</t>
  </si>
  <si>
    <t>Строительство ответвления от опоры ВЛ- 0,4 кВ, прибора учета, Челябинская обл., р-н Сосновский, д. Касарги</t>
  </si>
  <si>
    <t>Строительство  ответвления от опоры ВЛ- 0,4 кВ, прибора учета, Челябинская обл., Сосновский район, с. Кременкуль, ул. Уральская</t>
  </si>
  <si>
    <t>Строительство ответвления от опоры ВЛ- 0,4 кВ, прибора учета, Челябинская обл., Сосновский р-н, с. Архангельское, ул. Зеленая</t>
  </si>
  <si>
    <t>Строительство ВЛ-0,4 кВ, ответвления от опоры ВЛ-0,4 кВ, прибора учета, Челябинская обл, Кунашакский р-н, с. Сары, ул. Геологоразведочная</t>
  </si>
  <si>
    <t>Установка прибора учета, Челябинская область, Карталинский район, поселок Краснотал, улица Школьная, 22. Кадастровый квартал 74:08:0601001.</t>
  </si>
  <si>
    <t>Установка прибора учета, Челябинская обл, Агаповский район, село Агаповка, Береговой микрорайон, участок 66, кадастровый номер участка: 74:01:0602001:843.</t>
  </si>
  <si>
    <t>Строительство  ответвления от опоры ВЛ- 0,4 кВ, прибора учета, Челябинская обл., р-н Еткульский, д Печенкино, ул Набережная</t>
  </si>
  <si>
    <t>Строительство ВЛ-0,4 кВ от опоры № 8 ВЛ-0,4 кВ № 2 от  ТП № 13017 до опоры № 67 ВЛ-0,4 кВ № 2 от  ТП № 13017 на границе земельного участка Заявителя и установка ПКУ ТП 522-ФЗ 0,38 кВ</t>
  </si>
  <si>
    <t>Строительство  ответвления от опоры ВЛ- 0,4 кВ, прибора учета, Челябинская обл., Сосновский р-н, с.п. Долгодеревенское, д.Прохорово, ул.Степная</t>
  </si>
  <si>
    <t>Строительство ВЛ-0,4 кВ, ответвления от опоры ВЛ-0,4 кВ, прибора учета, Челябинская обл, Аргаяшский р-н, с. Кулуево, ул. Березовая</t>
  </si>
  <si>
    <t>Строительство ВЛ-0,4 кВ от опоры №23 ТП-81, установка прибора учета, реконструкция ВЛ-0,4 кВ ф.2, Челябинская обл, Кизильский район, в 684 м. на юго-запад от с. Кизильское, ул. им. С.К. Полищука, д. 15, кадастровый номер участка: 74:11:0101012:666.</t>
  </si>
  <si>
    <t>Установка прибора учета, Челябинская обл, Брединский район, с. Синий Шихан, ул. Центральная.</t>
  </si>
  <si>
    <t>Установка прибора учета, Челябинская обл, Брединский район, п. Павловский, ул. Южная.</t>
  </si>
  <si>
    <t>Строительство ответвления от опоры ВЛ- 0,4 кВ, прибора учета, Челябинская обл., Сосновский р-н, СНТ. Курчатовец тер.</t>
  </si>
  <si>
    <t>Установка прибора учета, Челябинская обл, Брединский район, п. Павловский, ул. Новая, ул. Строительная.</t>
  </si>
  <si>
    <t>Установка прибора коммерческого учета электрической энергии (мощности) трехфазного прямого включения 0,4 кВ на опоре № 9 ВЛ 0,4 кВ № 3 от ТП-61324 и монтаж контура повторного заземления нулевого провода ВЛ 0,4 кВ № 3 от ТП-61324 на опоре № 9: д. Верхние Караси, Чебаркульский р-н</t>
  </si>
  <si>
    <t>Установка прибора учета, Челябинская обл, Брединский район, п. Павловский, ул. Привокзальная, ул. Кооперативная, ул. Целинная, ул. Октябрьская.</t>
  </si>
  <si>
    <t>Установка прибора учета, Челябинская обл, Брединский район, п. Восточный, ул. Центральная, ул. Школьная, ул. Молодежная.</t>
  </si>
  <si>
    <t>Строительство ответвления от опоры ВЛ- 0,4 кВ, прибора учета, Челябинская обл., Аргаяшский р-н, с. Кулуево, ул. Чапаева</t>
  </si>
  <si>
    <t>Строительство ВЛ-0,4 кВ, ответвления от опоры ВЛ-0,4 кВ, прибора учета, Челябинская обл, Красноармейский р-н, вблизи п. Камышинка</t>
  </si>
  <si>
    <t>Строительство ответвления от опоры ВЛ- 0,4 кВ, прибора учета, Челябинская обл., р-н Сосновский, п. Саккулово</t>
  </si>
  <si>
    <t>Строительство ВЛ-0,4кВ от ВЛ-0,4 кВ «Ф.№3 Быт» от ТП-2680 и установка прибора учета в п. Ясные Поляны (ВЛ-0,03 км; ПКУ-1т.у.)</t>
  </si>
  <si>
    <t>Строительство ВЛ-0,4кВ от ВЛ-0,4 кВ "Быт" от ТП-3429 и установка прибора учета в д. Водопойка (ВЛ-0,053 км; ПКУ-1т.у.)</t>
  </si>
  <si>
    <t>Установка прибора коммерческого учета электрической энергии (мощности) трехфазного прямого включения 0,4 кВ на опоре № 3 ВЛ 0,4 кВ № 1 от ТП-70248: д. Верхнеусцелемово, Уйский р-н</t>
  </si>
  <si>
    <t>Строительство приборов учета электроэнергии, автоматического выключателя, Челябинская обл, Сосновский р-н, п. Новый Кременкуль</t>
  </si>
  <si>
    <t>Строительство ответвления от опоры ВЛ- 0,4 кВ, прибора учета, Челябинская обл., Сосновский р-н, с.п. Мирненское, п. Мирный</t>
  </si>
  <si>
    <t>Строительство  ответвления от опоры ВЛ- 0,4 кВ, прибора учета, Челябинская обл., Сосновский р-н, 680 м на юго-запад п. Рощино</t>
  </si>
  <si>
    <t>Строительство ответвления от опоры ВЛ- 0,4 кВ, прибора учета, Челябинская обл., р-н Сосновский, д Мамаева</t>
  </si>
  <si>
    <t>Установка прибора коммерческого учета электрической энергии (мощности) трехфазного прямого включения 0,4 кВ на опоре № 17 ВЛ 0,4 кВ № 1 от ТП-70193: д. Магадеево, Уйский р-н</t>
  </si>
  <si>
    <t>Строительство ВЛ-0,4 кВ, ответвления от опоры ВЛ- 0,4 кВ, прибора учета, Челябинская обл., Каслинский р-н, с. Багаряк, ул. Карла Маркса</t>
  </si>
  <si>
    <t>Строительство ВЛ-0,4кВ от ТП-4 и установка прибора учета в г.Пласт (ВЛ-0,098 км; ПКУ-1т.у.)</t>
  </si>
  <si>
    <t>Строительство ВЛ-0,4 кВ, ответвления от опоры ВЛ-0,4 кВ, прибора учета, Челябинская обл, Сосновский р-н, с.п. Краснопольское, д. Ключи, ул. Широкая</t>
  </si>
  <si>
    <t>Строительство ответвления от опоры ВЛ- 0,4 кВ, прибора учета, Челябинская обл., Красноармейский р-н, с.Миасское, ул.Ленина</t>
  </si>
  <si>
    <t>Строительство ВЛ-0,4 кВ (совместный подвес по опорам отп.-1 ВЛ-0,4 кВ № 3 от ТП № 51034) от опоры № 3 отп.-1 ВЛ-0,4кВ № 3 от ТП № 51034 до опоры № 1 отп.-1 ВЛ-0,4 кВ № 3 от ТП № 51034 и установка ПКУ ТП 522-ФЗ 0,4 кВ</t>
  </si>
  <si>
    <t>Строительство  ответвления от опоры ВЛ- 0,4 кВ, прибора учета, Челябинская обл., Городской округ Копейский, с. Калачево, переулок 1-й Молодежный</t>
  </si>
  <si>
    <t>Строительство ПКУ ТП 522-ФЗ 0,4 кВ ВЛ 0,4 кВ ТП 6116 гр.2 для объекта, расположенного по адресу: г Копейск, пер Доватора,2, кадастровый номер участка: 74:30:0000000:11031</t>
  </si>
  <si>
    <t>Строительство ответвления от опоры ВЛ- 0,4 кВ, прибора учета, Челябинская обл., Сосновский р-н, п. Прудный, ул. Красная Горка</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</si>
  <si>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4 ВЛ 0,4 кВ № 4 от ТП-51151 и монтаж контура повторного заземления нулевого провода ВЛ 0,4 кВ № 4 от ТП-51151 на опоре № 4: г. Миасс</t>
  </si>
  <si>
    <t>Строительство ПКУ ТП 522-ФЗ 0,4 кВ ВЛ 0,4 кВ ТП 2091 1С гр.6, для объекта, расположенного по адресу: г. Челябинск, ул. Кислицина, дом № 73, кадастровый номер участка: 74:36:0000000:2566</t>
  </si>
  <si>
    <t>Строительство ответвления от опоры ВЛ- 0,4 кВ, прибора учета, Челябинская обл., г. Верхний Уфалей ул. Свободы</t>
  </si>
  <si>
    <t>Строительство ответвления от опоры ВЛ- 0,4 кВ, прибора учета, Челябинская обл., Сосновский р-н, д. Ключ</t>
  </si>
  <si>
    <t>Строительство ПКУ ТП 522-ФЗ 0,4 кВ ВЛ 0,4 кВ ТП 325 гр.4 для объекта, расположенного по адресу: г. Копейск, рп Бажово, СНТ Мебельщик, участок 500, кадастровый номер: 74:30:0602001:449</t>
  </si>
  <si>
    <t>Строительство ответвления от опоры ВЛ- 0,4 кВ, прибора учета, Челябинская обл., Еткульский р-н, с. Белоусовское, д. Копытово, ул. Мира</t>
  </si>
  <si>
    <t>Строительство  ответвления от опоры ВЛ- 0,4 кВ, прибора учета, Челябинская обл., Красноармейский р-н, д. Круглое, ул. Печерская</t>
  </si>
  <si>
    <t>Строительство ответвления от опоры ВЛ- 0,4 кВ, прибора учета, Челябинская обл., р-н Сосновский, д Заварухино, ул Береговая</t>
  </si>
  <si>
    <t>Установка прибора коммерческого учета электрической энергии (мощности) трехфазного прямого включения 0,4 кВ на опоре № 49 ВЛ 0,4 кВ № 1 от ТП-21208 и монтаж контура повторного заземления нулевого провода ВЛ 0,4 кВ № 1 от ТП-21208 на опоре № 49 ВЛ 0,4 кВ № 1: Саткинский р-он. п. Большая Запань</t>
  </si>
  <si>
    <t>Строительство ответвления от опоры ВЛ- 0,4 кВ, прибора учета, Челябинская обл., Кунашакский р-н, с. Урукульское, д. Ямантаева</t>
  </si>
  <si>
    <t>Строительство ответвления от опоры ВЛ- 0,4 кВ, прибора учета, Челябинская обл., Сосновский р-н, д. Киржакуль, ул. Молодежная</t>
  </si>
  <si>
    <t>Строительство ответвления от опоры ВЛ- 0,4 кВ, прибора учета, Челябинская обл., Сосновский р-н, с.п. Долгодеревенское, ул. Солнечная</t>
  </si>
  <si>
    <t>Строительство ответвления от опоры ВЛ- 0,4 кВ, прибора учета, Челябинская обл., Еманжелинский р-н, г. Еманжелинск, ул. Шахтера</t>
  </si>
  <si>
    <t>Строительство ответвления от опоры ВЛ- 0,4 кВ, прибора учета, Челябинская обл., р-н Красноармейский, сел. пос. Луговское, п. Луговой, ул. Советская</t>
  </si>
  <si>
    <t>Установка прибора коммерческого учета электрической энергии (мощности) однофазного прямого включения 0,22 кВ на опоре № 1 ВЛ 0,4 кВ № 1 от ТП-61247: д. Шахматово, Чебаркульский р-н</t>
  </si>
  <si>
    <t>Строительство  ответвления от опоры ВЛ- 0,4 кВ, прибора учета, Челябинская обл., Кунашакский р-н, с. Халитовское, д. Баракова</t>
  </si>
  <si>
    <t>Установка прибора коммерческого учета электрической энергии (мощности) трехфазного прямого включения 0,4 кВ на опоре № 16 ВЛ 0,4 кВ № 4 от ТП-41121: г. Златоуст</t>
  </si>
  <si>
    <t>Установка прибора коммерческого учета электрической энергии (мощности) однофазного прямого включения 0,22 кВ на опоре № 21 ВЛ 0,4 кВ № 1 от ТП-14042 и монтаж контура повторного заземления нулевого провода ВЛ 0,4 кВ № 1 от ТП-14042 на опоре № 21: г. Усть-Катав</t>
  </si>
  <si>
    <t>Строительство ответвления от опоры ВЛ- 0,4 кВ, прибора учета, Челябинская обл., Красноармейский р-н, СНТ Университетское, улица Проезд 1-й</t>
  </si>
  <si>
    <t>Строительство ПКУ ТП 522-ФЗ 0,4 кВ ВЛ 0,4 кВ ТП 5170 1С гр. 1 для объекта, расположенного по адресу: г. Челябинск, Советский р-н, п Смолино, ул. Восход, участок 43(стр), кадастровый номер участка: 74:36:0414031:6</t>
  </si>
  <si>
    <t>Установка прибора учета, Челябинская обл, Брединский р-н, п. Андреевский, ул. Заречная.</t>
  </si>
  <si>
    <t>Строительство ВЛ-0,4 кВ, ответвления от опоры ВЛ-0,4 кВ, прибора учета, Челябинская обл, Еткульский р-н, с. Еткуль, ул. Пионерская</t>
  </si>
  <si>
    <t>Строительство ответвления от опоры ВЛ- 0,4 кВ, прибора учета, Челябинская обл., Сосновский р-н, п Красное Поле, ул Круговая</t>
  </si>
  <si>
    <t>Установка прибора учета, Челябинская обл, Кизильский р-н, ул.Магистральная, д.16, кадастровый номер участка: 74:11:0101012:91.</t>
  </si>
  <si>
    <t>Установка прибора учета, Челябинская обл, Брединский р-н, п. Андреевский, ул. Садиковая.</t>
  </si>
  <si>
    <t>Установка прибора учета, Челябинская обл, Верхнеуральский район, п. Шеметовский, по ул. Сельской, в 51 м от дома №5.</t>
  </si>
  <si>
    <t>Строительство ответвления от опоры ВЛ- 0,4 кВ, прибора учета, Челябинская обл., Аргаяшский р-н, д. Бажикаева, ул. Школьная</t>
  </si>
  <si>
    <t>Строительство ВЛ 0,4 кВ от ВЛ 0,4 кВ ТП 67 гр. 3, ПКУ ТП 522-ФЗ 0,4 кВ ВЛ 0,4 кВ ТП 67 гр. 3 для объекта, расположенного по адресу:г. Копейск рп. Бажова СНТ "Мебельщик" участок 203, кадастровый номер участка: 74:30:0602001:175</t>
  </si>
  <si>
    <t>Строительство ответвления от опоры ВЛ- 0,4 кВ, прибора учета, Челябинская обл., Кунашакский р-он, Саринское сельское поселение, д. Аминева</t>
  </si>
  <si>
    <t>Строительство ответвления от опоры ВЛ- 0,4 кВ, прибора учета, Челябинская обл., г. Кыштым, ул. Соц.Штурма</t>
  </si>
  <si>
    <t>Строительство ВЛ-0,4 кВ, ответвления от опоры ВЛ-0,4 кВ, прибора учета, Челябинская обл, Красноармейский район, с. Миасское, ул. Родниковская</t>
  </si>
  <si>
    <t>Строительство ответвления от опоры ВЛ- 0,4 кВ, прибора учета, Челябинская обл., Кунашакский р-он, Куяшское сельское поселение, д. Ибрагимова</t>
  </si>
  <si>
    <t>Строительство ВЛ-0,4 кВ от опоры № 64 ВЛ-0,4 кВ № 2 от  ТП № 11090 до концевой опоры на границе земельного участка Заявителя и установка ПКУ ТП 522-ФЗ 0,38 кВ.</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</si>
  <si>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 ВЛ 0,4 кВ № 2 от ТП-702746: с. Ларино, Уйский р-н</t>
  </si>
  <si>
    <t>Установка прибора коммерческого учета электрической энергии (мощности) трехфазного прямого включения 0,4 кВ на опоре № 8 ВЛ 0,4 кВ № 4 от ТП-51048 и монтаж контура повторного заземления нулевого провода ВЛ 0,4 кВ № 4 от ТП-51048 на опоре № 8: г. Миасс</t>
  </si>
  <si>
    <t>Установка прибора коммерческого учета электрической энергии (мощности) однофазного прямого включения 0,22 кВ на опоре № 11 ВЛ 0,4 кВ № 11 от ТП-21009 и монтаж контура повторного заземления нулевого провода ВЛ 0,4 кВ № 11 от ТП-21009 на опоре № 11: г. Сатка</t>
  </si>
  <si>
    <t>Установка прибора учета на на опоре №3 ВЛ-0,4 кВ "Быт" от ТП-5372 в п. Клубовка (ПКУ-1т.у.)</t>
  </si>
  <si>
    <t>"Строительство  ответвления от опоры ВЛ- 0,4 кВ, прибора учета, Челябинская обл., Еткульский р-н, с. Печенкинское, д. Потапово, ул. Набережная</t>
  </si>
  <si>
    <t>Строительство  ВЛ-0,4 кВ, ответвления от опоры ВЛ-0,4 кВ, прибора учета,Челябинская обл, Красноармейский р-н, п. Баландинское, д. Круглое, ул. Тобольская</t>
  </si>
  <si>
    <t>"Строительство ответвления от опоры ВЛ- 0,4 кВ, прибора учета, Челябинская обл., Аргаяшский р-он, Байрамryловское с., д. Мавлютова, ул. Мостовая</t>
  </si>
  <si>
    <t>Строительство  ответвления от опоры ВЛ- 0,4 кВ, прибора учета, Челябинская обл., р-н Кунашакский, д Баракова, ул Центральная</t>
  </si>
  <si>
    <t>Строительство ВЛ 0,4 кВ ТП 4047 1С гр.2, ПКУ ТП 522-ФЗ 0,4 кВ ВЛ 0,4 кВ ТП 4047 1С гр.2 для объекта, расположенного по адресу: г. Челябинск, улица Индивидуальная 2-я, участок 52Д, кадастровый номер участка: 74:36:0702003:875</t>
  </si>
  <si>
    <t>Строительство ВЛ 0,4 кВ ТП 40 гр.1, ПКУ ТП 522-ФЗ 0,4 кВ ВЛ 0,4 кВ ТП 40 гр.1, реконструкция ВЛ-0,4кВ ул. Старопоселковая ТП40 1С гр.1 (инв. № 456352) для объекта, расположенного по адресу: г. Копейск, Старопоселковая улица, дом 2Б, кадастровый номер участка: 74:30:0701013:681</t>
  </si>
  <si>
    <t>Установка прибора коммерческого учета электрической энергии (мощности) трехфазного прямого включения 0,4 кВ на опоре № 18 ВЛ 0,4 кВ № 4 от ТП-23004 и монтаж контура повторного заземления нулевого провода ВЛ 0,4 кВ № 4 от ТП-23004 на опоре № 18 ВЛ 0,4 кВ № 4: Саткинский р-н, рп. Межевой</t>
  </si>
  <si>
    <t>Строительство ВЛ-0,4 кВ, ответвления от опоры ВЛ-0,4 кВ, прибора учета, Челябинская обл, р-н. Еманжелинский, г. Еманжелинск, п. Борисовка, ул. Лесная</t>
  </si>
  <si>
    <t>Строительство  ответвления от опоры ВЛ- 0,4 кВ, прибора учета, Челябинская обл., р-н Сосновский, д. Ключи</t>
  </si>
  <si>
    <t>Строительство ВЛ 0,4 кВ ТП 4078 1С гр.1, ПКУ ТП 522-ФЗ 0,4 кВ ВЛ 0,4 кВ ТП 4078 1С гр.1 для объекта, расположенного по адресу: г. Челябинск, ул. Индивидуальная 2-я, дом № 42И, кадастровый номер участка: 74:36:0702003:871</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</si>
  <si>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21 ВЛ 0,4 кВ № 2 от ТП-61022 и монтаж контура повторного заземления нулевого провода ВЛ 0,4 кВ № 2 от ТП-61022 на опоре № 21: с. Непряхино, Чебаркульский р-н</t>
  </si>
  <si>
    <t>Строительство ПКУ ТП 522-ФЗ 0,4 кВ ВЛ 0,4 кВ ТП 2493 1С гр.3, для объекта, расположенного по адресу: г. Челябинск, ул. Степная (Шершни), дом № 32, кадастровый номер участка: 74:36:0502020:105</t>
  </si>
  <si>
    <t>Установка прибора коммерческого учета электрической энергии (мощности) трехфазного прямого включения 0,4 кВ на опоре № 14 ВЛ 0,4 кВ № 2 от ТП-280А и монтаж контура повторного заземления нулевого провода ВЛ 0,4 кВ № 2 от ТП-280А на опоре № 14: п. Новотагилка, г. Миасс</t>
  </si>
  <si>
    <t>Строительство ответвления от опоры ВЛ- 0,4 кВ, прибора учета, Челябинская обл., р-н Сосновский, п. Западный, ул. Центральная-1</t>
  </si>
  <si>
    <t>Установка прибора коммерческого учета электрической энергии (мощности) трехфазного прямого включения 0,4 кВ на опоре № 17 ВЛ 0,4 кВ № 2 от ТП-14042 и монтаж контура повторного заземления нулевого провода ВЛ 0,4 кВ № 2 от ТП-14042 на опоре № 17: г. Усть-Катав</t>
  </si>
  <si>
    <t>Строительство ответвление от опоры ВЛ-0,4 кВ, прибора учета, автоматического выключателя, Челябинская обл., район Аргаяшский, сельское поселение Дербишевское</t>
  </si>
  <si>
    <t>Установка прибора коммерческого учета электрической энергии (мощности) трехфазного прямого включения 0,4 кВ на опоре № 9 ВЛ 0,4 кВ № 1 от ТП-61428 и монтаж контура повторного заземления нулевого провода ВЛ 0,4 кВ № 1 от ТП-61428 на опоре № 9: с. Непряхино, Чебаркульский р-н</t>
  </si>
  <si>
    <t>Строительство ответвления от опоры ВЛ- 0,4 кВ, прибора учет, Челябинская обл., Красноармейский р-н</t>
  </si>
  <si>
    <t>Установка прибора коммерческого учета электрической энергии (мощности) трехфазного прямого включения 0,4 кВ на ближайшей опоре ВЛ 0,4 кВ СНТ «Машиностроитель» от ТП-31027: СНТ "Машиностроитель", Кусинский р-н</t>
  </si>
  <si>
    <t>Строительство  ответвления от опоры ВЛ- 0,4 кВ, прибора учета, Челябинская обл., Сосновский</t>
  </si>
  <si>
    <t>Строительство ответвления от опоры ВЛ- 0,4 кВ, прибора учета, Челябинская обл., г. Кыштым, ул. Чкалова</t>
  </si>
  <si>
    <t>Установка прибора учета, реконструкция ВЛ 0,4 кВ от опоры №1 до опоры №6, Челябинская обл, Кизильский район, п. Мусино, в 65 на юго-восток от ул. Первомайская, д. 5, кадастровый номер участка: 74:11:1405001:423.</t>
  </si>
  <si>
    <t>Строительство ответвления от опоры ВЛ- 0,4 кВ, прибора учета, Челябинская обл., р-н Сосновский, п Северный</t>
  </si>
  <si>
    <t>Установка прибора коммерческого учета электрической энергии (мощности) трехфазного прямого включения 0,4 кВ на опоре № 5/7 ВЛ 0,4 кВ № 1 от ТП-61653 и монтаж контура повторного заземления нулевого провода ВЛ 0,4 кВ № 1 от ТП-61653 на опоре № 5/7: д. Малково, Чебаркульский р-н</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</si>
  <si>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39 ВЛ 0,4 кВ № 1 от ТП-61027 и монтаж контура повторного заземления нулевого провода ВЛ 0,4 кВ № 1 от ТП-61027 на опоре № 39: д. Верхние Караси, Чебаркульский р-н</t>
  </si>
  <si>
    <t>Строительство  ответвления от опоры ВЛ- 0,4 кВ, прибора учета, Челябинская обл., р-н Еткульский, с. Каратабан, ул Октябрьская</t>
  </si>
  <si>
    <t>Строительство  ответвления от опоры ВЛ- 0,4 кВ, прибора учета, Челябинская обл., р-н Кунашакский, д.Усманова, ул.Школьная</t>
  </si>
  <si>
    <t>Строительство ответвления от опоры ВЛ- 0,4 кВ, прибора учета, Челябинская обл., Аргаяшский р-н, д. Большая Усманова</t>
  </si>
  <si>
    <t>Строительство ответвления от опоры ВЛ- 0,4 кВ, прибора учета, Челябинская обл., Еткульский р-н, п. Белоносово, ул. Мира</t>
  </si>
  <si>
    <t>Установка прибора учета, Челябинская обл, г. Верхнеуральск, ул. Карла Либкнехта д. 21Б/3, кадастровый номер участка: 74:06:1002034:596.</t>
  </si>
  <si>
    <t>Установка прибора учета, Челябинская обл, Верхнеуральский район, п. Бабарыкинский, ул. Механизаторов, 21, кадастровый номер участка: 74:06:2006001:159.</t>
  </si>
  <si>
    <t>Строительство ВЛ-0,4кВ от ТП-4 и установка прибора учета в г.Пласт (ВЛ-0,050 км; ПКУ-1т.у.)</t>
  </si>
  <si>
    <t>Строительство ВЛ-0,4 кВ, ответвления от опоры ВЛ-0,4 кВ, прибора учета, Челябинская обл, Красноармейский р-н, п. Баландино, ул. Труда</t>
  </si>
  <si>
    <t>Установка прибора коммерческого учета электрической энергии (мощности) трехфазного прямого включения 0,4 кВ на опоре № 9/8 ВЛ 0,4 кВ № 2 от ТП-60113 и монтаж контура повторного заземления нулевого провода ВЛ 0,4 кВ № 2 от ТП-60113 на опоре № 9/8: г. Чебаркуль</t>
  </si>
  <si>
    <t>Установка прибора учета на на опоре №12/5 ВЛ-0,4 кВ "Мотова" от ТП-2 в г. Троицк (ПКУ-1т.у.)</t>
  </si>
  <si>
    <t>Строительство ответвления от опоры ВЛ- 0,4 кВ, прибора учета, Челябинская обл., Сосновский р-н, д. Полетаево II-е, ул. Советская</t>
  </si>
  <si>
    <t>Установка прибора коммерческого учета электрической энергии (мощности) однофазного прямого включения 0,22 кВ на опоре № 11 ВЛ 0,4 кВ № 1 от ТП-51148 и монтаж контура повторного заземления нулевого провода ВЛ 0,4 кВ № 1 от ТП-51148 на опоре № 11: г. Миасс</t>
  </si>
  <si>
    <t>"Строительство ответвления от опоры ВЛ- 0,4 кВ, прибора учета, Челябинская обл., Красноармейский р-н, с. Баландинское, д. Круглое, ул. Славянская)</t>
  </si>
  <si>
    <t>Строительство ответвления от опоры ВЛ- 0,4 кВ, прибора учета, Челябинская обл., Красноармейский р-н, п. Петровский, ул. Олимпийская</t>
  </si>
  <si>
    <t>Установка прибора учета, Челябинская обл., Карталинский р-н, п.Красный Яр, ул. Северная, 41., кадастровый номер участка: 74:08:2801001:211.</t>
  </si>
  <si>
    <t>Строительство  ответвления от опоры ВЛ- 0,4 кВ, прибора учета, Челябинская обл., Еманжелинский район, г. Еманжелинск, ул. Заозерная</t>
  </si>
  <si>
    <t>Строительство ответвления от опоры ВЛ- 0,4 кВ, прибора учета, Челябинская обл., Кунашакский р-н, с. Сары, ул. Ленина</t>
  </si>
  <si>
    <t>Установка прибора учета на опоре №5 ВЛ-0,4 кВ "Cпартака=35-86" от ТП-54 в г. Пласт (ПКУ-1т.у.)</t>
  </si>
  <si>
    <t>Установка прибора коммерческого учета электрической энергии (мощности) однофазного прямого включения 0,22 кВ на опоре № 4 ВЛ 0,4 кВ Поселок от ТП-33082: г. Златоуст, с. Куваши</t>
  </si>
  <si>
    <t>Строительство ответвления от опоры ВЛ- 0,4 кВ, прибора учета, Челябинская обл., Кунашакский р-н, д. Сулейманово</t>
  </si>
  <si>
    <t>Строительство ПКУ ТП 522-ФЗ 0,4 кВ ВЛ 0,4 кВ ТП 3 гр.8 для объекта, расположенного по адресу: г. Копейск, кадастровый номер участка: 74:30:0104004:213</t>
  </si>
  <si>
    <t>Установка прибора учета на опоре №2 ВЛ-0,4 кВ "Казахстанская" от ТП-30 в г. Троицк (ПКУ-1т.у.)</t>
  </si>
  <si>
    <t>Установка прибора коммерческого учета электрической энергии (мощности) однофазного прямого включения 0,22 кВ на опоре № 61 ВЛ 0,4 кВ № 5 от ТП-13127 и монтаж контура повторного заземления нулевого провода ВЛ 0,4 кВ № 5 от ТП-13127 на опоре № 61: Ашинский р-н, п. Новозаречный</t>
  </si>
  <si>
    <t>Строительство ПКУ ТП 522-ФЗ 0,4 кВ ВЛ 0,4 кВ ТП 5142 1С гр.2 для объекта, расположенного по адресу: г. Челябинск, ул. Заманиха, участок 82а (стр.), кадастровый номер участка: 74:36:0414031:140</t>
  </si>
  <si>
    <t>Строительство ВЛ-0,4кВ от ВЛ-0,4 кВ "Казахстанская" от ТП-30 и установка прибора учета в г. Троицк (ВЛ-0,03 км; ПКУ-1т.у.)</t>
  </si>
  <si>
    <t>Строительство ПКУ ТП 522-ФЗ 0,4 кВ ВЛ 0,4 кВ ТП 5630 1С гр.8, для объекта, расположенного по адресу: г. Челябинск, район Ленинский, ул Латвийская, д 41, кадастровый номер участка: 74:36:0323029:509</t>
  </si>
  <si>
    <t>Строительство ответвления от опоры ВЛ- 0,4 кВ, прибора учета, Челябинская обл., вблизи автодороги Тюбук-Кыштым</t>
  </si>
  <si>
    <t>"Строительство  ответвления от опоры ВЛ- 0,4 кВ, прибора учета, Челябинская обл., р-н Красноармейский, п. Петровский, ул. Центральная</t>
  </si>
  <si>
    <t>Строительство ВЛ-0,22кВ от ВЛ-0,4 кВ "Поселок" от ТП-3426 и установка прибора учета в д. Марково (ВЛ-0,105 км; ПКУ-1т.у.)</t>
  </si>
  <si>
    <t>Строительство ВЛ 0,4 кВ от ВЛ 0,4 кВ ТП 5617 1С гр. 2, ПКУ ТП 522-ФЗ 0,4 кВ ВЛ 0,4 кВ ТП 5617 1С гр. 2 для объекта, расположенного по адресу: г. Челябинск, ул. Бобруйская, дом № 11, кадастровый номер: 74:36:0323033:73</t>
  </si>
  <si>
    <t>Строительство ПКУ ТП 522-ФЗ 0,4 кВ ВЛ 0,4 кВ ТП 131 гр.4 для объекта, расположенного по адресу: город Копейск, улица Энгельса, 97, кадастровый номер участка: 74:30:0104027:15</t>
  </si>
  <si>
    <t>Строительство ответвления от опоры ВЛ- 0,4 кВ, прибора учета, Челябинская обл., Шершни-Северный-п. Западный</t>
  </si>
  <si>
    <t>Строительство ВЛ-0,4 кВ, ответвления от опоры ВЛ-0,4 кВ, прибора учета, Челябинская обл, р-н Еткульский, д Журавлево, ул Набережная</t>
  </si>
  <si>
    <t>Установка прибора коммерческого учета электрической энергии (мощности) однофазного прямого включения 0,22 кВ на опоре № 73 ВЛ 0,4 кВ дома №1-49 от ТП-21231 и монтаж контура повторного заземления нулевого провода ВЛ 0,4 кВ дома №1-49 от ТП-21231 на опоре № 73:г. Сатка, п. Нижняя Сатка</t>
  </si>
  <si>
    <t>Строительство ВЛ-0,4 кВ, ответвления от опоры ВЛ-0,4 кВ, прибора учета, Челябинская обл, Коркинский р-н, п. Первомайский, ул. Спортивная</t>
  </si>
  <si>
    <t>"Строительство ВЛ-0,4 кВ, ответвления от опоры ВЛ-0,4 кВ, прибора учета, Челябинская обл, р-н Кунашакский, с.Сары, ул.Озерная</t>
  </si>
  <si>
    <t>Строительство ВЛ-0,4 кВ, ответвления от опоры ВЛ-0,4 кВ, прибора учета, Челябинская обл, Аргаяшский р-н, д. Байгазина</t>
  </si>
  <si>
    <t>Установка прибора коммерческого учета электрической энергии (мощности) трехфазного прямого включения 0,4 кВ на опоре № 14-8 отп.ул.Вишневая ВЛ 0,4 кВ № 2 от ТП-51136 и монтаж контура повторного заземления нулевого провода отп.ул.Вишневая ВЛ 0,4 кВ № 2 от ТП-51136 на опоре № 14-8: г. Миасс</t>
  </si>
  <si>
    <t>Строительство ПКУ ТП 522-ФЗ 0,4 кВ ВЛ 0,4 кВ ТП 278 гр.2 для объекта, расположенного по адресу г. Копейск, кадастровый номер участка: 74:12:1408006:4520</t>
  </si>
  <si>
    <t>Установка прибора учета на опоре №36 ВЛ-0,4 кВ "Быт 2" от ТП-5391 в п.Клубовка (ПКУ-1т.у.)</t>
  </si>
  <si>
    <t>Установка прибора коммерческого учета электрической энергии (мощности) трехфазного прямого включения 0,4 кВ на опоре № 18/2 ВЛ 0,4 кВ № 1 от ТП-16057 и монтаж контура повторного заземления нулевого провода ВЛ 0,4 кВ № 1 от ТП-16057 на опоре № 18/2: г. Сим</t>
  </si>
  <si>
    <t>Строительство ВЛ-0,22кВ от ВЛ-0,4 кВ "О.Кошевого" от ТП-3104 и установка прибора учета в п. Увельский (ВЛ-0,075 км; ПКУ-1т.у.)</t>
  </si>
  <si>
    <t>Строительство ответвления от опоры ВЛ- 0,4 кВ, прибора учета, Челябинская обл., Красноармейский р-н, п. Березово, ул. Восточная</t>
  </si>
  <si>
    <t>Установка прибора коммерческого учета электрической энергии (мощности) однофазного прямого включения 0,22 кВ на опоре № 4 отп.3 ВЛ 0,4 кВ № 1 от ТП-51022 и монтаж контура повторного заземления нулевого провода отп.3 ВЛ 0,4 кВ № 1 от ТП-51022 на опоре № 4: г. Миасс</t>
  </si>
  <si>
    <t>ответвления от опоры ВЛ- 0,4 кВ, прибора учета.(электроснабжение ВРУ, находящегося по адресу: Челябинская обл., р-н Кунашакский, д.Карагайкуль, ул.С.Юлаева)</t>
  </si>
  <si>
    <t>Строительство ответвления от опоры ВЛ- 0,4 кВ, прибора учета, Челябинская обл., Аргаяшский р-н, п. Кировский, пер. Школьный</t>
  </si>
  <si>
    <t>Строительство ВЛ-0,4 кВ (совместный подвес по опорам КВЛ-6 кВ Барочный-1) от гр. № 4 РУ-0,4 кВ ТП № 31006 до опоры № 86 КВЛ-6 кВ Барочный-1, строительство ВЛ-0,4 кВ (совместный подвес по опорам ВЛ-0,4 кВ ул. Буревестник начало от ТП № 31006) от опоры № 86 КВЛ-6 кВ Барочный-1 до опоры № 10 ВЛ-0,4 кВ ул. Буревестник начало от ТП № 31006 и установка ПКУ ТП 522-ФЗ 0,4 кВ.Реконструкция «Нежилое здание - трансформаторная подстанция №6» (инв. № 81016) (по диспетчерским наименованиям «Реконструкция ТП № 31006»).</t>
  </si>
  <si>
    <t>Строительство ответвления от опоры ВЛ- 0,4 кВ, прибора учета, Челябинская обл., Каслинский р-н, с. Воскресенское, ул. Молодежная</t>
  </si>
  <si>
    <t>Строительство ПКУ ТП 522-ФЗ 0,22 кВ ВЛ 0,4 кВ ТП Элеватор 1С панель 9, для объекта, расположенного по адресу: г. Челябинск, внутригородской район Центральный, поселок Мелькомбинат 2 участок 3, земельный участок 31, кадастровый номер участка: 74:36:0505003:292</t>
  </si>
  <si>
    <t>Установка прибора коммерческого учета электрической энергии (мощности) трехфазного прямого включения 0,4 кВ на опоре № 28 ВЛ 0,4 кВ № 3 от ТП-23022 и монтаж контура повторного заземления нулевого провода ВЛ 0,4 кВ № 3 от ТП-23022 на опоре № 28: Саткинский р-н, рп. Сулея</t>
  </si>
  <si>
    <t>Строительство ВЛ-0,4 кВ, ответвления от опоры ВЛ-0,4 кВ, прибора учета, Челябинская обл, Еманжелинский р-н, г. Еманжелинск, ул. Пролетарская</t>
  </si>
  <si>
    <t>Строительство  ответвления от опоры ВЛ- 0,4 кВ, прибора учета, Челябинская обл., р-н Еткульский, п. Бектыш, ул. Комсомольская</t>
  </si>
  <si>
    <t>Установка прибора учета, Челябинская обл, Кизильский р-н, п. Сыртинский, ул. Спортивная, дом № 16, квартира 1, кадастровый номер участка: 74:11:0803001:19.</t>
  </si>
  <si>
    <t>Строительство ПКУ ТП 522-ФЗ 0,4 кВ ВЛ 0,4 кВ ТП 4078 1С гр.2 для объекта, расположенного по адресу: г. Челябинск, ул. Индивидуальная, дом № 45, кадастровый номер участка: 74:36:0703008:155</t>
  </si>
  <si>
    <t>Установка прибора коммерческого учета электрической энергии (мощности) трехфазного прямого включения 0,4 кВ на опоре № 47 ВЛ 0,4 кВ № 1 от ТП-31065: п. Октябрьский, Кусинский р-н</t>
  </si>
  <si>
    <t>Установка прибора учета на опоре №3.2 ВЛ-0,4 кВ "Магазин" от ТП-6204 в г. с.Борисовка (ПКУ-1т.у.)</t>
  </si>
  <si>
    <t>Строительство ПКУ ТП 522-ФЗ 0,4 кВ ВЛ 0,4 кВ ТП 4442 1С гр.4 для объекта, расположенного по адресу: г. Челябинск, ул. Софийская 1-я, дом № 1, кадастровый номер участка: 74:36:0716011:60</t>
  </si>
  <si>
    <t>Строительство ответвления от опоры ВЛ- 0,4 кВ, прибора учета, Челябинская обл., Красноармейский р-н, д. Сафоново</t>
  </si>
  <si>
    <t>Установка прибора коммерческого учета электрической энергии (мощности) трехфазного прямого включения 0,4 кВ на опоре № 2 ВЛ 0,4 кВ № 3 от ТП-70028: п. Глазуновка, Уйский р-н</t>
  </si>
  <si>
    <t>Строительство ВЛ-0,4 кВ, ТП-10/0,4 кВ, ответвления от опоры ВЛ-0,4 кВ, прибор учета, Челябинская обл, Аргаяшский р-н, п. Кировский, ул. Солнечная</t>
  </si>
  <si>
    <t>Установка прибора учета, Челябинская обл, Верхнеуральский р-н, рп. Межозерный, ул. Труда, дом № 36, кадастровый номер участка: 74:06:0103060:165.</t>
  </si>
  <si>
    <t>Установка прибора коммерческого учета электрической энергии (мощности) трехфазного прямого включения 0,4 кВ на опоре № 24 ВЛ 0,4 кВ № 9 от ТП-15014 и монтаж контура повторного заземления нулевого провода ВЛ 0,4 кВ № 9 от ТП-15014 на опоре № 24: г. Аша</t>
  </si>
  <si>
    <t>Строительство ответвления от опоры ВЛ- 0,4 кВ, прибора учета, Челябинская обл., Красноармейский р-н, с. Миасское, ул. Земляничная</t>
  </si>
  <si>
    <t>Установка прибора коммерческого учета электрической энергии (мощности) однофазного прямого включения 0,22 кВ на опоре № 14 ВЛ 0,4 кВ № 1 от ТП-70268: д. Замотохина, Уйский р-н</t>
  </si>
  <si>
    <t>Установка прибора коммерческого учета электрической энергии (мощности) однофазного прямого включения 0,22 кВ на опоре № 30 ВЛ 0,4 кВ № 2 от ТП-41127: г. Златоуст</t>
  </si>
  <si>
    <t>Строительство ВЛ-0,4 кВ, ответвления от опоры ВЛ-0,4 кВ, прибора учета, Челябинская обл, Красноармейский р-н, п. Мирный, ул. Советская</t>
  </si>
  <si>
    <t>Строительство ВЛ-0,4 кВ от ближайшей опоры ВЛ-0,4 кВ СНТ «Машиностроитель» от ТП № 31027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</si>
  <si>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п. Петровский, ул. Парашютная</t>
  </si>
  <si>
    <t>Строительство ВЛ-0,4 кВ от опоры № 15 ВЛ-0,4 кВ № 3 от  ТП № 21013 до опоры № 17 ВЛ-0,4 кВ № 3 от  ТП № 21013 на границе земельного участка Заявителя и установка ПКУ ТП 522-ФЗ 0,38 кВ</t>
  </si>
  <si>
    <t>Строительство ответвления от опоры ВЛ- 0,4 кВ, прибора учета, Челябинская обл., р-н Красноармейский, д Круглое, ул Федора Конюхова</t>
  </si>
  <si>
    <t>Строительство ВЛ-0,4 кВ, ответвления от опоры ВЛ-0,4 кВ, прибора учета, Челябинская обл, Кунашакский р-н, с. Кунашак, ул. 8 Марта</t>
  </si>
  <si>
    <t>Строительство ответвления от опоры ВЛ- 0,4 кВ, прибора учета, Челябинская обл., Сосновский район, п. Кисегаченский</t>
  </si>
  <si>
    <t>Строительство ВЛ-0,4 кВ, ответвления от опоры ВЛ-0,4 кВ, прибора учета, Челябинская обл, Р-н Красноармейский, С- Миасское</t>
  </si>
  <si>
    <t>Установка прибора коммерческого учета электрической энергии (мощности) трехфазного прямого включения 0,4 кВ на опоре № 12/13 ВЛ 0,4 кВ № 4 от ТП-61324 и монтаж контура повторного заземления нулевого провода ВЛ 0,4 кВ № 4 от ТП-61324 на опоре № 12/13: п. Теренкуль, Чебаркульский р-н</t>
  </si>
  <si>
    <t>Строительство ВЛ-0,4 кВ от опоры № 6 ВЛ-0,4 кВ № 3 от ТП № 41158 до концевой опоры на границе земельного участка Заявителя и установка ПКУ ТП 522-ФЗ 0,4 кВ.</t>
  </si>
  <si>
    <t>Строительство ПКУ ТП 522-ФЗ 0,4 кВ ВЛ 0,4 кВ ТП 16 гр.3 для объекта, расположенного по адресу: г. Копейск, ул. Полярная, 19, кадастровый номер участка: 74:30:0104021:96</t>
  </si>
  <si>
    <t>Строительство ответвления от опоры ВЛ- 0,4 кВ, прибора учета, Челябинская обл., р-н Сосновский, сел. пос. Алишевское, с. Туктубаево, ул. Набережная</t>
  </si>
  <si>
    <t>Строительство ответвления от опоры ВЛ- 0,4 кВ, прибора учета, Челябинская обл., р-н Сосновский, д Ключи, Западный планировочный район</t>
  </si>
  <si>
    <t>Строительство ТП-10/0,4 кВ, ВЛ-0,4 кВ, ответвления от опоры ВЛ-0,4 кВ, приборов учета, Челябинская обл, Сосновский р-н</t>
  </si>
  <si>
    <t>Установка прибора коммерческого учета электрической энергии (мощности) однофазного прямого включения 0,22 кВ на опоре № 24 ВЛ 0,4 кВ № 2 от ТП-61013 и монтаж контура повторного заземления нулевого провода ВЛ 0,4 кВ № 2 от ТП-61013 на опоре № 24: д. Малково, Чебаркульский р-н</t>
  </si>
  <si>
    <t>Установка прибора коммерческого учета электрической энергии (мощности) трехфазного прямого включения 0,4 кВ на опоре № 7 ВЛ 0,4 кВ № 4 от ТП-51316 и монтаж контура повторного заземления нулевого провода ВЛ 0,4 кВ № 4 от ТП-51316 на опоре № 7: с. Сыростан, г. Миасс</t>
  </si>
  <si>
    <t>Строительство ПКУ ТП 522-ФЗ 0,4 кВ ВЛ 0,4 кВ ТП 2091 1С гр.5, для объекта, расположенного по адресу: г. Челябинск, ул. Сельскохозяйственная, дом № 17, кадастровый номер участка: 74:36:0604041:62</t>
  </si>
  <si>
    <t>Строительство ответвления от опоры ВЛ- 0,4 кВ, прибора учета. Челябинская обл., г. Снежинск, СНТ Лесной</t>
  </si>
  <si>
    <t>Установка прибора учета на опоре №13 ВЛ-0,4 кВ "Быт 2" от ТП-5353 в п. Камышный (ПКУ-1т.у.)</t>
  </si>
  <si>
    <t>Установка прибора коммерческого учета электрической энергии (мощности) однофазного прямого включения 0,22 кВ на опоре № 17 ВЛ 0,4 кВ № 3 от ТП-15075 и монтаж контура повторного заземления нулевого провода ВЛ 0,4 кВ № 3 от ТП-15075 на опоре № 17: г. Аша</t>
  </si>
  <si>
    <t>Установка прибора коммерческого учета электрической энергии (мощности) однофазного прямого включения 0,22 кВ на опоре № 23 ВЛ 0,4 кВ № 16 от ТП-41051: г. Златоуст</t>
  </si>
  <si>
    <t>Строительство ВЛ-0,4 кВ, ответвления от опоры ВЛ-0,4 кВ, прибора учета,  Челябинская обл, Сосновский район, п. Саккулово</t>
  </si>
  <si>
    <t>Строительство ВЛ-0,4 кВ от опоры № 22 ВЛ-0,4 кВ ул. Новая от ТП № 35306 до концевой опоры на границе земельного участка Заявителя и установка ПКУ ТП 522-ФЗ 0,4 кВ</t>
  </si>
  <si>
    <t>Строительство ВЛ-0,4 кВ от опоры № 16 ВЛ-0,4 кВ № 3 от ТП № 13176 до концевой опоры на границе земельного участка Заявителя и установка ПКУ ТП 522-ФЗ 0,4 кВ</t>
  </si>
  <si>
    <t>Строительство ПКУ ТП 522-ФЗ 0,4 кВ ВЛ 0,4 кВ ТП 2091 1С гр.6, для объекта, расположенного по адресу: г. Челябинск, ул. Коммунальная, дом № 15, кадастровый номер участка: 74:36:0604018:93</t>
  </si>
  <si>
    <t>Строительство ответвления от опоры ВЛ- 0,4 кВ, прибора учета, Челябинская обл., р-н Красноармейский, п Черемушки, ул Придорожная</t>
  </si>
  <si>
    <t>Установка прибора коммерческого учета электрической энергии (мощности) однофазного прямого включения 0,22 кВ на опоре № 17 ВЛ 0,4 кВ ул.Горького от ТП-31076: г. Куса</t>
  </si>
  <si>
    <t>Установка прибора учета, Челябинская обл, 18 метров на юго-восток от здания по адресу: Город Карталы улица Гагарина 43, кадастровый номер участка: 74:08:4702005:255.</t>
  </si>
  <si>
    <t>Строительство ВЛ-0,4 кВ от опоры № 16/7 ВЛ-0,4 кВ № 4 от ТП № 21013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</si>
  <si>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Краснопольское сел. пос., д.я Ключи</t>
  </si>
  <si>
    <t>Строительство ответвления от опоры ВЛ- 0,4 кВ, прибора учета, Челябинская обл., Сосновский р-н, п. Нагорный</t>
  </si>
  <si>
    <t>Строительство ответвления от опоры ВЛ- 0,4 кВ, прибора учета, Челябинская обл., Красноармейский район, д Круглое, ул Васильковая</t>
  </si>
  <si>
    <t>Строительство ПКУ ТП 522-ФЗ 0,4 кВ ВЛ 0,4 кВ ТП 5695 1С гр.1, для объекта, расположенного по адресу: г. Челябинск, улица Ладожская, земельный участок 6А, кадастровый номер участка: 74:36:0314005:772</t>
  </si>
  <si>
    <t>Строительство ПКУ ТП 522-ФЗ 0,4 кВ ВЛ 0,4 кВ ВЛ 0,4 кВ ТП 307 гр.4, для объекта, расположенного по адресу: Челябинская область, с. Калачево, поле № 4 севооборот №2, Заозерного отделения, кадастровый номер участка: 74:30:0908003:149</t>
  </si>
  <si>
    <t>Строительство отпаечной ВЛ-10кВ от ВЛ-10кВ «Ц. Усадьба»; ТП-10/0,4кВ в с.Степное (0,063МВА; ВЛ-0,015км; разъединитель; ПКУ-1т.у.)</t>
  </si>
  <si>
    <t>Установка прибора коммерческого учета электрической энергии (мощности) трехфазного прямого включения 0,4 кВ на опоре № 4 ВЛ 0,4 кВ № 4 от ТП-61324 и монтаж контура повторного заземления нулевого провода ВЛ 0,4 кВ № 4 от ТП-61324 на опоре № 4: д. Верхние Караси, Чебаркульский р-н</t>
  </si>
  <si>
    <t>Установка прибора коммерческого учета электрической энергии (мощности) трехфазного прямого включения 0,4 кВ на опоре № 6 ВЛ 0,4 кВ № 2 от ТП-61014 и монтаж контура повторного заземления нулевого провода ВЛ 0,4 кВ № 2 от ТП-61014 на опоре № 6: д. Боровое, Чебаркульский р-н</t>
  </si>
  <si>
    <t>Строительство ПКУ ТП 522-ФЗ 0,4 кВ ТП 2189 1С гр.3, для объекта, расположенного по адресу: г. Челябинск, ул. Пушкина, дом № 57, кадастровый номер участка: 74:36:0511004:116</t>
  </si>
  <si>
    <t>Строительство ПКУ ТП 522-ФЗ 0,4 кВ ВЛ 0,4 кВ ВЛ 0,4 кВ ТП 6353 1С гр.1, для объекта, расположенного по адресу: Челябинская область, р-н Красноармейский, п Луговой., кадастровый номер участка: 74:12:1408006:3051</t>
  </si>
  <si>
    <t>Строительство ВЛ-10 кВ от опоры №277, установка ЛР-10 кВ, строительство ТП-10/0,4 кВ, установка прибора учета, Челябинская обл, р-н Брединский, п. Светлые Озера, 3 км. на север от поселка, кадастровый номер участка: 74:04:0500005:3.</t>
  </si>
  <si>
    <t>Строительство ВЛ-0,4 кВ от опоры № 6 отп.-1 ВЛ-0,4 кВ № 6 от ТП № 51316 до концевой опоры на границе земельного участка каждого Заявителя и установка ПКУ ТП 522-ФЗ 0,4 кВ</t>
  </si>
  <si>
    <t>Строительство ПКУ ТП 522-ФЗ 0,22 кВ ВЛ 0,4 кВ ТП 6216 гр.1 для объекта, расположенного по адресу: г. Копейск, ул. Рубинштейна, 60, кадастровый номер участка: 74:30:0401018:458</t>
  </si>
  <si>
    <t>Установка прибора учета на опоре №4 ВЛ-0,4 кВ "Посёлок 2" от ТП-3198 в с. Кичигино (ПКУ-1т.у.)</t>
  </si>
  <si>
    <t>Строительство ответвления от опоры ВЛ- 0,4 кВ, прибора учета, Челябинская обл, р-н. Аргаяшский, д. Большая Куйсарина, ул. Ветеранов тыла</t>
  </si>
  <si>
    <t>Строительство ПКУ ТП 522-ФЗ 0,4 кВ ВЛ 0,4 кВ ТП 6608 гр.1 для объекта, расположенного по адресу: г. Копейск, СНТ "Березка - 4", очередь 2, квартал 5, земельный участок 625а, кадастровый номер участка: 74:30:0708001:1583</t>
  </si>
  <si>
    <t>Строительство ВЛ-0,4 кВ от опора №9 ТП-575, установка прибора учета, Челябинская обл,  Город Магнитогорск, Улица Орловская, земельный участок 3а, кадастровый номер участка: 74:33:0316002:4919.</t>
  </si>
  <si>
    <t>Строительство ответвления от опоры ВЛ- 0,4 кВ, прибора учета, Челябинская обл., Нязепетровский р-н,, д. Бозово, ул. Центральная</t>
  </si>
  <si>
    <t>Строительство ВЛ-0,4 кВ, ответвления от опоры ВЛ-0,4 кВ, прибора учета, Челябинская обл, Каслинский р-н, п. Кисегач, ул. Мира</t>
  </si>
  <si>
    <t>Установка прибора учета, Челябинская обл, Брединский район,  п. Калининский, ул. Ленина.</t>
  </si>
  <si>
    <t>Установка прибора учета на отходящем ф.0,4 кВ ТП-16 в с. Варна (ПКУ-1т.у.)</t>
  </si>
  <si>
    <t>Установка прибора коммерческого учета электрической энергии (мощности) трехфазного прямого включения 0,4 кВ на опоре № 6 ВЛ 0,4 кВ № 1 от ТП-70311: п. Зерновой, р-н Уйский</t>
  </si>
  <si>
    <t>Строительство ВЛ-0,4 кВ, ответвления от опоры ВЛ-0,4 кВ, прибора учета, Челябинская обл, Еткульский р-н, Каратабанское сел. пос., с.Каратабан</t>
  </si>
  <si>
    <t>Установка прибора коммерческого учета электрической энергии (мощности) трехфазного прямого включения 0,4 кВ на опоре № 21 ВЛ 0,4 кВ № 1 от ТП-61688 и монтаж контура повторного заземления нулевого провода ВЛ 0,4 кВ № 1 от ТП-61688 на опоре № 21: Чебаркульский р-н, тер. дачный поселок "Непряхинское поместье"</t>
  </si>
  <si>
    <t>Строительство Вл-0,4 кВ от опоры №2 ф.2 ТП-453, установка прибора учета, Челябинская обл,  Брединский район,под автодорогой Кизильское-Бреды-Мариинский-граница Казахстана, в том числе: обход поселка Калининский 3,9 километра; обход поселка Мариинский 1, 862 километра; обход поселка Бреды, кадастровый номер участка: 74:04:0000000:5107.</t>
  </si>
  <si>
    <t>Установка прибора учета, Челябинская обл, Брединский район,  п. Амурский, ул. Зеленая.</t>
  </si>
  <si>
    <t>Установка прибора учета, Челябинская область, р-н Верхнеуральский, п. Петропавловский, автодорога Верхнеуральск - Петропавловский - а/д Южноуральск - Магнитогорск, кадастровый номер участка: 74:06:0000000:61.</t>
  </si>
  <si>
    <t>Строительство ответвления от опоры ВЛ- 0,4 кВ, прибора учета, Челябинская обл., Красноармейский р-н, д. Круглое, ул. Дивная</t>
  </si>
  <si>
    <t>Строительство ПКУ ТП 522-ФЗ 0,4 кВ ВЛ 0,4 кВ ТП 5147 1С гр.1, для объекта, расположенного по адресу: г. Челябинск, Советский, ул. Восход, кадастровый номер участка 74:36:0414031:230</t>
  </si>
  <si>
    <t>Строительство прибора учета электроэнергии, Челябинская обл, Коркнский р-н, г. Коркино, ул. 30 лет ВЛКСМ</t>
  </si>
  <si>
    <t>Строительство ответвления от опоры ВЛ- 0,4 кВ, прибора учета, Челябинская обл., р-н Сосновский, сел. пос. Солнечное, п. Солнечный, ул. Виноградная</t>
  </si>
  <si>
    <t>Строительство ответвления от опоры ВЛ- 0,4 кВ, прибора учета, Челябинская обл., Аргаяшский р-н, с. Аргаяш, ул. Фрунзе</t>
  </si>
  <si>
    <t>Установка прибора учета, Челябинская обл, Город Магнитогорск, Улица Подольская, земельный участок 20а, кадастровый номер участка: 74:33:0316002:4954.</t>
  </si>
  <si>
    <t>Строительство ВЛ-0,4 кВ от опоры № 11/2 ВЛ-0,4 кВ № 1 от ТП № 61462 до концевой опоры на границе земельного участка Заявителя и установка ПКУ ТП 522-ФЗ 0,4 кВ</t>
  </si>
  <si>
    <t>Установка прибора учета, Челябинская обл, Город Магнитогорск, Улица Подольская, земельный участок 20, кадастровый номер участка: 74:33:0316002:4952.</t>
  </si>
  <si>
    <t>Установка прибора коммерческого учета электрической энергии (мощности) трехфазного прямого включения 0,4 кВ на опоре № 8/10 ВЛ 0,4 кВ № 1 от ТП-61012 и монтаж контура повторного заземления нулевого провода ВЛ 0,4 кВ № 1 от ТП-61012 на опоре № 8/10: д. Малково, Чебаркульский р-н</t>
  </si>
  <si>
    <t>Установка прибора коммерческого учета электрической энергии (мощности) трехфазного прямого включения 0,4 кВ на опоре № 7/12 ВЛ 0,4 кВ № 1 от ТП-61012 и монтаж контура повторного заземления нулевого провода ВЛ 0,4 кВ № 1 от ТП-61012 на опоре № 7/12: д. Малково, Чебаркульский р-н</t>
  </si>
  <si>
    <t>Установка прибора коммерческого учета электрической энергии (мощности) трехфазного прямого включения 0,4 кВ на опоре № 11 ВЛ 0,4 кВ № 1 от ТП-15007 и монтаж контура повторного заземления нулевого провода ВЛ 0,4 кВ № 1 от ТП-15007 на опоре № 11: г. Аша</t>
  </si>
  <si>
    <t>Установка прибора коммерческого учета электрической энергии (мощности) однофазного прямого включения 0,22 кВ на опоре № 16 ВЛ 0,4 кВ № 3 от КТПН-33 СНТ «Красногорец» и монтаж контура повторного заземления нулевого провода ВЛ 0,4 кВ № 3 от КТПН-33 СНТ «Красногорец» на опоре № 16: г. Трехгорный</t>
  </si>
  <si>
    <t>Установка прибора коммерческого учета электрической энергии (мощности) трехфазного прямого включения 0,4 кВ на опоре № 32 ВЛ 0,4 кВ № 1 от ТП-61179 и монтаж контура повторного заземления нулевого провода ВЛ 0,4 кВ № 1 от ТП-61179 на опоре № 32: с. Непряхино, Чебаркульский р-н</t>
  </si>
  <si>
    <t>Установка прибора коммерческого учета электрической энергии (мощности) трехфазного прямого включения 0,4 кВ на опоре № 8/14 ВЛ 0,4 кВ № 1 от ТП-61012 и монтаж контура повторного заземления нулевого провода ВЛ 0,4 кВ № 1 от ТП-61012 на опоре № 8/14: д. Малково, Чебаркульский р-н</t>
  </si>
  <si>
    <t>Строительство ВЛ- 0,22 кВ от опоры №9 ТП-2А, установка прибора учета, Челябинская обл., Карталинский р-н, г. Карталы, ул.Ленина, д.6В, пом.2, кадастровый номер участка: 74:08:4701037:2607.</t>
  </si>
  <si>
    <t>Строительство ПКУ ТП 522-ФЗ 0,4 кВ ВЛ 0,4 кВ ТП 1081 2С гр.6, для объекта, расположенного по адресу: г. Челябинск, ул. Щукина, дом № 3, кадастровый номер участка: 74:36:0404024:118</t>
  </si>
  <si>
    <t>Установка прибора коммерческого учета электрической энергии (мощности) трехфазного прямого включения 0,4 кВ на опоре № 7/10 ВЛ 0,4 кВ № 1 от ТП-61012 и монтаж контура повторного заземления нулевого провода ВЛ 0,4 кВ № 1 от ТП-61012 на опоре № 7/10: д. Малково, Чебаркульский р-н</t>
  </si>
  <si>
    <t>Строительство ответвления от опоры ВЛ- 0,4 кВ, прибора учета, Челябинская обл., Район Сосновский, с. Вознесенка, ул. Березовая роща</t>
  </si>
  <si>
    <t>Строительство ответвления от опоры ВЛ- 0,4 кВ, прибора учета, Челябинская обл., г. Коркино, ул. Цвиллинга</t>
  </si>
  <si>
    <t>Строительство  ответвления от опоры ВЛ- 0,4 кВ, прибора учета, Челябинская обл., Сосновский р-н, п. Саргазы, ул. Вишневая</t>
  </si>
  <si>
    <t>Строительство ответвления от опоры ВЛ- 0,4 кВ, прибора учета, Челябинская обл., Район Аргаяшский, АО Кузнецкое</t>
  </si>
  <si>
    <t>Строительство ответвления от опоры ВЛ- 0,4 кВ, прибора учета, Челябинская обл., Сосновский р-н, д. Смольное, ул. Новая</t>
  </si>
  <si>
    <t>Строительство  ответвления от опоры ВЛ- 0,4 кВ, прибора учета, Челябинская обл., Аргаяшский р-н, п. Миасский, ул. Розы</t>
  </si>
  <si>
    <t>Строительство ответвления от опоры ВЛ- 0,4 кВ, прибора учета, Челябинская обл., Сосновский р-н, п. Кисегачинский, ул. Малиновая</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</si>
  <si>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8 ВЛ 0,4 кВ № 1 от ТП-24090: д. Верхний Айск, Саткинский р-н</t>
  </si>
  <si>
    <t>Строительство ТП-10/0,4 кВ, ответвления от опоры ВЛ-0,4 кВ, прибор учета, Челябинская обл, Сосновский р-н, п. Северный</t>
  </si>
  <si>
    <t>Строительство ВЛ-0,4 кВ, Челябинская обл, г. Еманжелинск, ул. Чкалова</t>
  </si>
  <si>
    <t>Ддемонтаж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9 ВЛ 0,4 кВ № 2 от ТП-70065: с. Маслово, Уйский р-н</t>
  </si>
  <si>
    <t>Строительство ПКУ ТП 522-ФЗ 0,4 кВ ВЛ 0,4 кВ ТП 4128 1C гр.3 для объекта, расположенного по адресу: г. Челябинск, ул. Ирбитская 1-я, дом № 30, кадастровый номер участка: 74:36:0701013:765</t>
  </si>
  <si>
    <t>Строительство ответвления от опоры ВЛ- 0,4 кВ, прибора учета, Челябинская обл., Еткульский район, поселок Белоносово, улица Еткульская</t>
  </si>
  <si>
    <t>Установка прибора коммерческого учета электрической энергии (мощности) трехфазного прямого включения 0,4 кВ на опоре № 15 ВЛ 0,4 кВ № 2 от ТП-61064 и монтаж контура повторного заземления нулевого провода ВЛ 0,4 кВ № 2 от ТП-61064 на опоре № 15: д. Алтынташ, Чебаркульский р-н</t>
  </si>
  <si>
    <t>Строительство ответвления от опоры ВЛ- 0,4 кВ, прибора учета, Челябинская обл., р-н Сосновский, сел. пос. Алишевское, п. Трубный, ул. Березовая</t>
  </si>
  <si>
    <t>Установка прибора коммерческого учета электрической энергии (мощности) однофазного прямого включения 0,22 кВ на опоре № 21 ВЛ 0,4 кВ № 11 от ТП-21009 и монтаж контура повторного заземления нулевого провода ВЛ 0,4 кВ № 11 от ТП-21009 на опоре № 21: г. Сатка</t>
  </si>
  <si>
    <t>Строительство ответвления от опоры ВЛ- 0,4 кВ, прибора учета,Челябинская обл., Сосновский р-н, с. Долгодеревенское</t>
  </si>
  <si>
    <t>Строительство ответвления от опоры ВЛ- 0,4 кВ, прибора учета, Челябинская обл., Аргаяшский р-н, п. Кировский, ул. Сочинская</t>
  </si>
  <si>
    <t>Строительство ответвления от опоры ВЛ- 0,4 кВ, прибора учета, Челябинская обл., , г.Верхний Уфалей, ул. Макарова</t>
  </si>
  <si>
    <t>Установка прибора учета, Челябинская обл,  Агаповский муниципальный район, Наровчатское сельское поселение, поселок Харьковский, улица Луговая, земельный участок 18А, кадастровый номер участка: 74:01:1203001:909.</t>
  </si>
  <si>
    <t>Установка прибора учета на опоре №21 ВЛ-0,4 кВ "Жилой городок" от ТП-92 в г. Троицк (ПКУ-1т.у.)</t>
  </si>
  <si>
    <t>Строительство ПКУ ТП 522-ФЗ 0,4 кВ ТП 5146 1С гр.2, для объекта, расположенного по адресу: г. Челябинск, р-н Советский, жилой район Смолино, ул Восход (проектир.), участок № 39-а (стр.), кадастровый номер: 74:36:0414031:996</t>
  </si>
  <si>
    <t>Установка прибора коммерческого учета электрической энергии (мощности) трехфазного прямого включения 0,4 кВ на опоре № 24 ВЛ 0,4 кВ № 2 от ТП-12005 и монтаж контура повторного заземления нулевого провода ВЛ 0,4 кВ № 2 от ТП-12005 на опоре № 24: г. Катав-Ивановск</t>
  </si>
  <si>
    <t>Установка прибора коммерческого учета электрической энергии (мощности) трехфазного прямого включения 0,4 кВ на опоре № 41 ВЛ 0,4 кВ ул.Грибная от ТП-31050: г. Куса</t>
  </si>
  <si>
    <t>Строительство ответвления от опоры ВЛ- 0,4 кВ, прибора учета, Челябинская обл., Сосновский район, деревня Ключевка</t>
  </si>
  <si>
    <t>Установка прибора учета, Челябинская обл, Агаповский район, поселок Приморский, улица 8 марта, дом 11/1, кадастровый номер участка: 74:01:0105001:1161.</t>
  </si>
  <si>
    <t>Установка прибора учета на на опоре №8.3 ВЛ-0,4 кВ "Столовая" от ТП-3220 в с. Каменское (ПКУ-1т.у.)</t>
  </si>
  <si>
    <t>Установка прибора коммерческого учета электрической энергии (мощности) однофазного прямого включения 0,22 кВ на опоре № 26 ВЛ 0,4 кВ Гаражи от ТП-21025 и монтаж контура повторного заземления нулевого провода ВЛ 0,4 кВ Гаражи от ТП-21025 на опоре № 26: г. Сатка</t>
  </si>
  <si>
    <t>Строительство ВЛ-0,4кВ от ВЛ-0,4 кВ "Поселок 1" от ТП-6216 и установка прибора учета в г. Пласт (ВЛ-0,019 км; ПКУ-1т.у.)</t>
  </si>
  <si>
    <t>Установка прибора учета, Челябинская область, городской округ Магнитогорский, город Магнитогорск, улица Любимая, земельный участок 21, кадастровый номер участка: 74:33:0316003:2024.</t>
  </si>
  <si>
    <t>Строительство ответвления от опоры ВЛ- 0,4 кВ, прибора учета, Челябинская обл., Еткульский р-н</t>
  </si>
  <si>
    <t>Строительство ПКУ ТП 522-ФЗ 0,4 кВ ТП 1078 1С гр.5, для объекта, расположенного по адресу: г. Челябинск, ул. Худякова, 10, строение 1, кадастровый номер участка: 74:36:0515005:352</t>
  </si>
  <si>
    <t>Установка прибора коммерческого учета электрической энергии (мощности) однофазного прямого включения 0,22 кВ на опоре № 19 ВЛ 0,4 кВ № 6 от ТП-23012 и монтаж контура повторного заземления нулевого провода ВЛ 0,4 кВ № 6 от ТП-23012 на опоре № 19: п. Чулковка, Саткинский р-н</t>
  </si>
  <si>
    <t>Строительство ВЛ-0,4 кВ, ответвления от опоры ВЛ-0,4 кВ, прибора учета, Челябинская обл, г. Озерск, п. Новогорный</t>
  </si>
  <si>
    <t>Строительство ВЛ-0,4 кВ, ответвления от опоры ВЛ-0,4 кВ, прибора учета, Челябинская обл, Еткульский р-н, Еткульское участк. Леснич. ОГУ "Шершневское лесничество"</t>
  </si>
  <si>
    <t>Строительство ответвления от опоры ВЛ- 0,4 кВ, прибора учета, Челябинская обл., Сосновский р-н, с. Баландинское</t>
  </si>
  <si>
    <t>Строительство ответвления от опоры ВЛ- 0,4 кВ, прибора учета, Челябинская обл., г. Озерск, п. Метлино, ул. Совхозная</t>
  </si>
  <si>
    <t>Строительство  ВЛ-0,4 кВ, ответвления от опоры ВЛ-0,4 кВ, прибора учета, Челябинская обл, р-н Сосновский, сел. пос. Мирненское, д. Касарги, ул. Ленина</t>
  </si>
  <si>
    <t>Строительство ПКУ ТП 522-ФЗ 0,4 кВ ВЛ 0,4 кВ ТП 4218 1C гр.1 для объекта, расположенного по адресу: г. Челябинск, ул. Ямальская, 24б, кадастровый номер участка: 74:36:0702008:546</t>
  </si>
  <si>
    <t>Установка прибора коммерческого учета электрической энергии (мощности) трехфазного прямого включения 0,4 кВ на опоре № 10 ВЛ 0,4 кВ № 2 от ТП-61426 и монтаж контура повторного заземления нулевого провода ВЛ 0,4 кВ № 2 от ТП-61426 на опоре № 10: д. Боровое, Чебаркульский р-н</t>
  </si>
  <si>
    <t>Строительство ВЛ-0,4 кВ, ответвления от опоры ВЛ-0,4 кВ, прибора учета, Челябинская обл, Сосновский р-н, вблизи п. Красное поле, ул. Природная</t>
  </si>
  <si>
    <t>Строительство ответвления от опоры ВЛ- 0,4 кВ, прибора учета, Челябинская обл., Сосновский район, Поселок Рощино</t>
  </si>
  <si>
    <t>Установка прибора коммерческого учета электрической энергии (мощности) трехфазного прямого включения 0,4 кВ на гр.1 в РУ 0,4 кВ ТП-51257: п. Тургояк, г. Миасс</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</si>
  <si>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20 ВЛ 0,4 кВ № 4 от ТП-41126: г. Златоуст</t>
  </si>
  <si>
    <t>Строительство ответвления от опоры ВЛ- 0,4 кВ, прибора учета, Челябинская обл., Сосновский р-н, п. Полевой, ул. Жемчужная</t>
  </si>
  <si>
    <t>Строительство ПКУ ТП 522-ФЗ 0,4 кВ ВЛ 0,4 кВ ТП 6216 гр.1 для объекта, расположенного по адресу: г. Копейск, ул. Рубинштейна, дом № 70, кадастровый номер участка: 74:30:0401018:464</t>
  </si>
  <si>
    <t>Строительство ответвления от опоры ВЛ- 0,4 кВ, прибора учета, Челябинская обл., р-н. Еткульский, с. Долговка, Коелгинское, ул. Новая</t>
  </si>
  <si>
    <t>Установка прибора учета, Челябинская обл, г. Магнитогорск, ул. Подольская, дом № 59, кадастровый номер участка: 74:33:0316002:4985.</t>
  </si>
  <si>
    <t>Строительство ответвления от опоры ВЛ- 0,4 кВ, прибора учета, Челябинская обл., р-н Еткульский, с Еткуль, ул. Пятая</t>
  </si>
  <si>
    <t>Установка прибора учета, Челябинская обл, Верхнеуральский р-н, г. Верхнеуральск, ул. Партизанская, дом № 45, кадастровый номер участка: 74:06:1002067:529.</t>
  </si>
  <si>
    <t>Строительство ответвления от опоры ВЛ- 0,4 кВ, прибора учета, Челябинская обл., Еткульский р-н, поселок Новобатурино</t>
  </si>
  <si>
    <t>Установка прибора коммерческого учета электрической энергии (мощности) однофазного прямого включения 0,22 кВ на опоре № 24 ВЛ 0,4 кВ № 2 от КТПН-СНТ «Красногорец» и монтаж контура повторного заземления нулевого провода ВЛ 0,4 кВ № 2 от КТПН-СНТ «Красногорец» на опоре № 24: г. Трехгорный</t>
  </si>
  <si>
    <t>Строительство ответвления от опоры ВЛ- 0,4 кВ, прибора учета, Челябинская обл., Сосновский р-н, сел. пос. Краснопольское, д. Ключи, ул.Облепиховая</t>
  </si>
  <si>
    <t>Установка прибора коммерческого учета электрической энергии (мощности) трехфазного прямого включения 0,4 кВ на опоре № 17 ВЛ 0,4 кВ № 2 от ТП-41178: г. Златоуст</t>
  </si>
  <si>
    <t>ответвления от опоры ВЛ- 0,4 кВ, прибора учета.(электроснабжение ВРУ, находящегося по адресу: Челябинская обл., Каслинский район, село Воскресенское, ул. Лермонтова</t>
  </si>
  <si>
    <t>Строительство ответвления от опоры ВЛ- 0,4 кВ, прибора учета, Челябинская обл., р-н Красноармейский, сел. пос. Баландинское, д. Круглое</t>
  </si>
  <si>
    <t>Строительство ответвления от опоры ВЛ- 0,4 кВ, прибора учета, Челябинская обл., Сосновский р-н, с. Ключи</t>
  </si>
  <si>
    <t>Строительство ответвления от опоры ВЛ- 0,4 кВ, прибора учета, Челябинская обл., Сосновский р-н, д. Касарги, ул. Ленина</t>
  </si>
  <si>
    <t>Строительство ответвления от опоры ВЛ- 0,4 кВ, прибора учета, Челябинская обл., Сосновский р-н, п. Рощино, ул. Березовая</t>
  </si>
  <si>
    <t>Строительство ПКУ ТП 522-ФЗ 0,4 кВ ВЛ 0,4 кВ ТП 312 гр.1 для объекта расположенного по адресу:г.Копейск, рп Бажово, СНТ "Мебельщик", улица Виноградная, участок № 43, кадастровый номер участка: 74:30:0602001:654</t>
  </si>
  <si>
    <t>Строительство ВЛ-0,4 кВ от опоры № 30 ВЛ-0,4 кВ Гаражи от ТП № 21025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</si>
  <si>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Красноармейский р-н, вблизи с. Черкасово</t>
  </si>
  <si>
    <t>Строительство ответвления от опоры ВЛ- 0,4 кВ, прибора учета, Челябинская обл., Каслинский р-н, д. Колпакова, ул. Лесная</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</si>
  <si>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 ВЛ 0,4 кВ № 3 от ТП-21114 и монтаж контура повторного заземления нулевого провода ВЛ 0,4 кВ № 3 от ТП-21114 на опоре № 3: г. Сатка</t>
  </si>
  <si>
    <t>Строительство ответвления от опоры ВЛ- 0,4 кВ, прибора учета, Челябинская обл., Кунашакский р-н, с. Большой Куяш, ул. Кашина</t>
  </si>
  <si>
    <t>Строительство ВЛ-0,4 кВ, ответвления от опоры ВЛ-0,4 кВ, прибора учета, Челябинская обл, р-н. Сосновский, п. Полетаево</t>
  </si>
  <si>
    <t>Строительство ПКУ ТП 522-ФЗ 0,4 кВ ВЛ 0,4 кВ ТП 223 гр.3, гр.1 для объекта, расположенного по адресу: г. Копейск, рп Старокамышинск, ул. Советской Конституции, 31, кадастровый номер участка: 74:30:0701001:1547</t>
  </si>
  <si>
    <t>Строительство ВЛ- 0,4 кВ от опоры №2/5 ф.1 ТП-549, установка прибора учета, Челябинская обл,  р-н Агаповский, п. Желтинский, в районе ул. Строительная.</t>
  </si>
  <si>
    <t>Установка прибора учета, Челябинская обл, Нагайбакский р-н, п. Требиятский, ул. Октябрьская, дом № 20, кадастровый номер участка: 74:15:0904001:38.</t>
  </si>
  <si>
    <t>Строительство ответвления от опоры ВЛ- 0,4 кВ, прибора учета, Челябинская обл., г. Коркино, пр. Горняков</t>
  </si>
  <si>
    <t>Строительство ВЛ-0,4кВ от ВЛ-0,4 кВ "Поселок 3" от КТП-31124 и установка прибора учета в с. Хомутинино (ВЛ-0,110 км; ПКУ-1т.у.)</t>
  </si>
  <si>
    <t>Установка прибора коммерческого учета электрической энергии (мощности) трехфазного прямого включения 0,4 кВ на опоре № 8/2 ВЛ 0,4 кВ № 1 от ТП-61653 и монтаж контура повторного заземления нулевого провода ВЛ 0,4 кВ № 1 от ТП-61653 на опоре № 8/2: д. Малково, Чебаркульский р-н</t>
  </si>
  <si>
    <t>Строительство ВЛ-0,4кВ от ВЛ-0,4 кВ "Жилсервис" от РП-1 и установка прибора учета в г. Южноуральск (ВЛ-0,165 км; ПКУ-1т.у.)</t>
  </si>
  <si>
    <t>Строительство ПКУ ТП 522-ФЗ 0,4 кВ ТП 3586 2С гр.14, для объекта, расположенного по адресу: г. Челябинск, Калининский район, по ул Либединского 33-а, гаражно-строительный кооператив №9 "Меридиан", гараж №952, кадастровый номер: 74:36:0612023:1123</t>
  </si>
  <si>
    <t>Строительство ответвления от опоры ВЛ- 0,4 кВ, прибора учета, Челябинская обл., Сосновский р-н, п. Красное поле, ул. Природная</t>
  </si>
  <si>
    <t>Строительство ответвления от опоры ВЛ- 0,4 кВ, прибора учета, Челябинская обл., р-н Кунашакский, с. Кунашак, ул. Салавата Юлаева</t>
  </si>
  <si>
    <t>Установка прибора учета на на опоре №9 ВЛ-0,4 кВ "Летягина" от ТП-65 в г.Троицк (ПКУ-1т.у.)</t>
  </si>
  <si>
    <t>Установка прибора коммерческого учета электрической энергии (мощности) трехфазного прямого включения 0,4 кВ на опоре № 16/6 ВЛ 0,4 кВ № 2 от ТП-61611 и монтаж контура повторного заземления нулевого провода ВЛ 0,4 кВ № 2 от ТП-61611 на опоре № 16/6: д. Верхние Караси, Чебаркульский р-н</t>
  </si>
  <si>
    <t>Строительство ПКУ ТП 522-ФЗ 0,22 кВ ТП 3586 2С гр.14, для объекта, расположенного по адресу: г .Челябинск, Либединского, 33/А, гск 9 Меридиан, гараж 953, кадастровый номер участка: 74:36:0612023:870</t>
  </si>
  <si>
    <t>Строительство ответвления от опоры ВЛ- 0,4 кВ, прибора учета, Челябинская обл., р-н Сосновский р-н, д. Ключевка</t>
  </si>
  <si>
    <t>Строительство ПКУ ТП 522-ФЗ 0,4 кВ ВЛ 0,4 кВ ТП 5212 1С гр. 3 для объекта, расположенного по адресу: г. Челябинск, Ленинский, пос. Сухомесово, кадастровый номер участка: 74:36:0312018:26</t>
  </si>
  <si>
    <t>Строительство ВЛ-0,4 кВ, ответвления от опоры ВЛ-0,4 кВ, прибора учета, Челябинская обл, Красноармейский р-н, с. Харино, ул. Юбилейная</t>
  </si>
  <si>
    <t>Установка прибора коммерческого учета электрической энергии (мощности) трехфазного прямого включения 0,4 кВ на опоре № 2 отп.-1-2 ВЛ 0,4 кВ № 2 от ТП-51313 и монтаж контура повторного заземления нулевого провода отп.-1-2 ВЛ 0,4 кВ № 2 от ТП-51313 на опоре № 2: п. Верхний Атлян, г. Миасс</t>
  </si>
  <si>
    <t>Установка прибора коммерческого учета электрической энергии (мощности) трехфазного прямого включения 0,4 кВ на опоре № 18/1 ВЛ 0,4 кВ № 2 от ТП-61426 и монтаж контура повторного заземления нулевого провода ВЛ 0,4 кВ № 2 от ТП-61426 на опоре № 18/1: д. Малково, Чебаркульский р-н</t>
  </si>
  <si>
    <t>Строительство ответвления от опоры ВЛ- 0,4 кВ, прибора учета, Челябинская обл., Красноармейский р-н, Северное (поселок Слава) тер. ДНТ, ул Есенина</t>
  </si>
  <si>
    <t>Строительство  ответвления от опоры ВЛ- 0,4 кВ, прибора учета, Челябинская обл., р-н Аргаяшский, д Крутолапова</t>
  </si>
  <si>
    <t>Установка прибора учета, Челябинская обл, Карталинский р-н, г. Карталы, пер. Заводской, дом № 12, кадастровый номер участка: 74:08:4702019:651.</t>
  </si>
  <si>
    <t>Установка прибора коммерческого учета электрической энергии (мощности) трехфазного прямого включения 0,4 кВ на опоре № 2 ВЛ 0,4 кВ № 1 от ТП-51044 и монтаж контура повторного заземления нулевого провода ВЛ 0,4 кВ № 1 от ТП-51044 на опоре № 2: г. Миасс</t>
  </si>
  <si>
    <t>Строительствоответвления от опоры ВЛ- 0,4 кВ, прибора учета, Челябинская обл., Аргаяшский р-н, д. Марксист, ул. Пейзажная</t>
  </si>
  <si>
    <t>Строительство ПКУ ТП 522-ФЗ 0,4 кВ ВЛ 0,4 кВ ТП 4104 1C гр.4 для объекта, расположенного по адресу: г Челябинск, р-н Курчатовский, городок 11а, д 21, кадастровый номер участка: 74:36:0701009:44</t>
  </si>
  <si>
    <t>Строительство ВЛ-0,4 кВ, ответвления от опоры ВЛ-0,4 кВ, прибора учета, Челябинская обл, р-н Аргаяшский, п. Южный Горняк, ул. Луговая</t>
  </si>
  <si>
    <t>Строительство ответвления от опоры ВЛ- 0,4 кВ, прибора учета,Челябинская обл., район Сосновский, поселок Саккулово</t>
  </si>
  <si>
    <t>Строительство ответвления от опоры ВЛ- 0,4 кВ, прибора учета, Челябинская обл., город Копейск поселок Заозёрный</t>
  </si>
  <si>
    <t>Строительство ВЛ 0,4 кВ ТП 4104 1C гр.4, ПКУ ТП 522-ФЗ 0,4 кВ ВЛ 0,4 кВ ТП 4104 1C гр.4 для объекта, расположенного по адресу: г. Челябинск, ул. Городок 11-а, кадастровый номер участка: 74:36:0701009:972</t>
  </si>
  <si>
    <t>Строительство  ответвления от опоры ВЛ- 0,4 кВ, прибора учета, Челябинская обл., Сосновский р-н, с. Кременкуль, ул. Благополучная</t>
  </si>
  <si>
    <t>Строительство ответвления от опоры ВЛ- 0,4 кВ, прибора учета, Челябинская обл., Сосновский р-н, Кременкульское сел. пос., с. Большие Харлуши</t>
  </si>
  <si>
    <t>Строительство ответвления от опоры ВЛ- 0,4 кВ, прибора учета, Челябинская обл., вблизи автодороги Еткуль-Селезян-Шатрово-Луговой</t>
  </si>
  <si>
    <t>Строительство ответвления от опоры ВЛ- 0,4 кВ, прибора учета, Челябинская обл., Еманжелинский р-н, г.Коркино, ул. 9 Января</t>
  </si>
  <si>
    <t>Строительство  ответвления от опоры ВЛ- 0,4 кВ, прибора учета, Челябинская обл., Красноармейский р-н, с. Миасское, ул. Вишнёвая</t>
  </si>
  <si>
    <t>Установка прибора коммерческого учета электрической энергии (мощности) трехфазного прямого включения 0,4 кВ на опоре № 21 ВЛ 0,4 кВ № 2 от ТП-41143: г. Златоуст</t>
  </si>
  <si>
    <t>Установка прибора учета на опоре №5 ВЛ-0,4 кВ "Молодежная 2" от ТП-5125 в с. Чесма (ПКУ-1т.у.)</t>
  </si>
  <si>
    <t>Строительство ответвления от опоры ВЛ- 0,4 кВ, прибора учета, Челябинская обл., Сосновский р-н, п. Вавиловец, ул. Уральских мастеров</t>
  </si>
  <si>
    <t>Установка прибора коммерческого учета электрической энергии (мощности) однофазного прямого включения 0,22 кВ на опоре № 9-3 ВЛ 0,4 кВ № 3 от ТП-15034 и монтаж контура повторного заземления нулевого провода ВЛ 0,4 кВ № 3 от ТП-15034 на опоре № 9-3: г. Аша</t>
  </si>
  <si>
    <t>Строительство ПКУ ТП 522-ФЗ 0,4 кВ ВЛ 0,4 кВ ВЛ 0,4 кВ ТП 69 гр.2, для объекта, расположенного по адресу: Челябинская область, г. Копейск, ориентировочно в 12м восточнее ул. Бестужева,12, кадастровый номер участка: 74:30:0301008:425</t>
  </si>
  <si>
    <t>Строительство ответвления от опоры ВЛ- 0,4 кВ, прибора учета, Челябинская обл., Еткульский район,село Еткуль,улица Бориса Ручьева</t>
  </si>
  <si>
    <t>Строительство  ответвления от опоры ВЛ- 0,4 кВ, прибора учета, Челябинская обл., Красноармейский р-н, с. Миасское, ул. Парковая</t>
  </si>
  <si>
    <t>Установка прибора коммерческого учета электрической энергии (мощности) трехфазного прямого включения 0,4 кВ на опоре № 5 ВЛ 0,4 кВ № 3 от ТП-61609 и монтаж контура повторного заземления нулевого провода ВЛ 0,4 кВ № 3 от ТП-61609 на опоре № 5: д. Верхние Караси, Чебаркульский р-н</t>
  </si>
  <si>
    <t>Установка прибора коммерческого учета электрической энергии (мощности) трехфазного прямого включения 0,4 кВ на опоре № 15 ВЛ 0,4 кВ № 5 от ТП-12093 и монтаж контура повторного заземления нулевого провода ВЛ 0,4 кВ № 5 от ТП-12093 на опоре № 15: г. Катав-Ивановск</t>
  </si>
  <si>
    <t>Строительство ответвления от опоры ВЛ- 0,4 кВ, прибора учета, Челябинская обл., Красноармейский район, поселок Лазурный, улица Шафрановая</t>
  </si>
  <si>
    <t>Строительство прибора учета электроэнергии, Челябинская обл, р-н Сосновский, сел. пос. Кременкульское, п. Терема, ул. Жуковского</t>
  </si>
  <si>
    <t>Строительство ответвления от опоры ВЛ- 0,4 кВ, прибора учета, Челябинская обл., Красноармейский р-н, п. Петровский, ул. Пилотная</t>
  </si>
  <si>
    <t>Строительство ответвления от опоры ВЛ- 0,4 кВ, прибора учета, Челябинская обл., Красноармейский р-н, с. Миасское, ул. Павлуцкого</t>
  </si>
  <si>
    <t>Строительство ПКУ ТП 522-ФЗ 0,4 кВ ВЛ 0,4 кВ ТП 4215 для объекта, расположенного по адресу: г Челябинск, снт "Авиатор", проезд 24, участок 713, кадастровый номер участка: 74:36:0000000:706</t>
  </si>
  <si>
    <t>Строительство ответвления от опоры ВЛ- 0,4 кВ, прибора учета, Челябинская обл., Сосновский р-н, с Большие Харлуши</t>
  </si>
  <si>
    <t>Строительство ответвления от опоры ВЛ- 0,4 кВ, прибора учета, Челябинская обл., Аргаяшский р-н, д.п. "Тихое озеро"</t>
  </si>
  <si>
    <t>Строительство ответвления от опоры ВЛ- 0,4 кВ, прибора учета, Челябинская обл., Сосновский р-н, п. Полевой, ул. Лазурная</t>
  </si>
  <si>
    <t>Строительство ответвления от опоры ВЛ- 0,4 кВ, прибора учета, Челябинская обл., Кунашакский р-н, с. Халитово, ул. Степная</t>
  </si>
  <si>
    <t>Строительство ВЛ-0,4 кВ, ответвления от опоры ВЛ- 0,4 кВ, прибора учета, Челябинская обл., Красноармейский р-н, п. Черемушки, ул. Огородная</t>
  </si>
  <si>
    <t>Установка прибора коммерческого учета электрической энергии (мощности) однофазного прямого включения 0,22 кВ на опоре № 10 ВЛ 0,4 кВ № 3 от ТП-15075 и монтаж контура повторного заземления нулевого провода ВЛ 0,4 кВ № 3 от ТП-15075 на опоре № 10:г. Аша</t>
  </si>
  <si>
    <t>Строительство ВЛ-0,4 кВ от опоры №3 ф.Улицадо ТП-225, установка прибора учета, Челябинская обл, Верхнеуральский р-н, п. Нововоронинский, в кадастровом квартале 74:06:1801002.</t>
  </si>
  <si>
    <t>Строительство ответвления от опоры ВЛ- 0,4 кВ, прибора учета, Челябинская обл., Красноармейский район, поселок Петровский, улица Штурманская</t>
  </si>
  <si>
    <t>Строительство ответвления от опоры ВЛ- 0,4 кВ, прибора учета, Челябинская обл., Каслинский р-н, д. Григорьевка, ул. Журавлиная</t>
  </si>
  <si>
    <t>Строительство ответвления от опоры ВЛ- 0,4 кВ, прибора учета, Челябинская обл., р-н Каслинский, Каслинское городское поселение, г. Касли, ул. Новая</t>
  </si>
  <si>
    <t>Строительство ВЛ-0,4 кВ от опоры №19 ф.1 ТП-611, учстановка прибора учета, Челябинская обл, Кизильский р-н, с. Кизильское, примерно в 120 м на восток от жилого дома № 106 по улице Комсомольская, кадастровый номер участка: 74:11:0101011:403.</t>
  </si>
  <si>
    <t>Установка прибора учета на опоре №4.1 ВЛ-0,4 кВ "Пилорама" от ТП-76 в г. Пласт (ПКУ-1т.у.)</t>
  </si>
  <si>
    <t>Установка прибора учета, Челябинская обл, Нагайбакский район, п. Остроленский, ул. Весеняя, 5, кадастровый номер участка: 74:15:0000000:2038.</t>
  </si>
  <si>
    <t>Строительство ВЛ-0,4 кВ, ответвления от опоры ВЛ-0,4 кВ, прибора учета, Челябинская обл, р-н Кунашакский, с.Сары, ул.Трудовая</t>
  </si>
  <si>
    <t>Строительство ответвления от опоры ВЛ- 0,4 кВ, прибора учета, Челябинская обл., Сосновский р-н, вблизи д. Мамаева</t>
  </si>
  <si>
    <t>Установка прибора учета на на опоре №2 ВЛ-0,4 кВ "Поселок 2" от ТП-31121 в с. Хомутинино (ПКУ-1т.у.)</t>
  </si>
  <si>
    <t>Строительство ВЛ-0,4 кВ от опоры №29 ф.2 ТП-125м, установка прибора учета, Челябинская обл, Верхнеуральский район, поселок Межозерный, переулок Золотого Прииска 29, кадастровый номер участка: 74:06:0103058:375</t>
  </si>
  <si>
    <t>Строительство ответвления от опоры ВЛ- 0,4 кВ, прибора учета, Челябинская обл., Красноармейский р-н, д. Круглое, ул. Полежаевская</t>
  </si>
  <si>
    <t>Установка прибора учета, Челябинская обл, Кизильский р-н, п. Браиловский, ул. Молодежная, дом № 11А, кадастровый номер участка: 74:11:0302001:893.</t>
  </si>
  <si>
    <t>Строительство ВЛ-0,4 кВ, ответвления от опоры ВЛ-0,4 кВ, прибора учета, Челябинская обл, р-н Еткульский, сел. пос. Еткульское, с. Еткуль, ул.Спортивная</t>
  </si>
  <si>
    <t>Установка прибора учета, Челябинская обл, Карталинский р-н, г. Карталы, ул. Славы, дом № 17, кадастровый номер участка: 74:08:4701037:1689.</t>
  </si>
  <si>
    <t>Строительство ВЛ-0,4 кВ от опоры № 6 ВЛ-0,4 кВ №4 от ТП № 51225 до концевой опоры на границе земельного участка Заявителя и установка ПКУ ТП 522-ФЗ 0,4 кВ</t>
  </si>
  <si>
    <t>Строительство ВЛ-0,4 кВ (совместный подвес по опорам ВЛ-0,4 кВ № 4 от ТП № 51008) от опоры № 1 отп.-3 ВЛ-0,4 кВ № 4 от ТП № 51008 до опоры № 3 отп.-3 ВЛ-0,4 кВ № 4 от ТП № 51008 и установка ПКУ ТП 522-ФЗ 0,4 кВ</t>
  </si>
  <si>
    <t>Строительство ВЛ-0,4 кВ, ответвления от опоры ВЛ-0,4 кВ, прибора учета, Челябинская обл, р-н Кунашакский, д.Мурино, ул.Озерная</t>
  </si>
  <si>
    <t>Строительство  ответвления от опоры ВЛ- 0,4 кВ, прибора учета, Челябинская обл., р-н Еткульский, с. Еманжелинка, ул. Уварова</t>
  </si>
  <si>
    <t>Установка прибора коммерческого учета электрической энергии (мощности) однофазного прямого включения 0,22 кВ на опоре № 2 отп.-3-1 ВЛ 0,4 кВ № 1 от ТП-52119 и монтаж контура повторного заземления нулевого провода отп.-3-1 ВЛ 0,4 кВ № 1 от ТП-51119 на опоре № 2: г. Миасс</t>
  </si>
  <si>
    <t>Строительство ответвления от опоры ВЛ- 0,4 кВ, прибора учета, Челябинская обл., Сосновский р-н, д. Касарги, ул. Липовая</t>
  </si>
  <si>
    <t>Строительство ответвления от опоры ВЛ- 0,4 кВ, прибора учета, Челябинская обл., Аргаяшский р-н, с. Кулуево, ул. Березовая</t>
  </si>
  <si>
    <t>Строительство ответвления от опоры ВЛ- 0,4 кВ, прибора учета, Челябинская обл., Сосновский р-н, д. Бутаки, ул. Миасская</t>
  </si>
  <si>
    <t>Строительство ВЛ-0,4 кВ от опоры № б/н (ул. Нижняя, 43) ВЛ-0,4 кВ № 2 о ТП № 51136 до концевой опоры на границе земельного участка каждого Заявителя и установка ПКУ ТП 522-ФЗ 0,4 кВ (аналогичные мероприятия по титулу 620572424)</t>
  </si>
  <si>
    <t>Строительство ответвления от опоры ВЛ- 0,4 кВ, прибора учета, Челябинская обл., городской округ Кыштымский, город Кыштым, улица Пугачева</t>
  </si>
  <si>
    <t>Строительство ответвления от опоры ВЛ- 0,4 кВ, прибора учета, Челябинская обл., Аргаяшский р-н, с.п. Кулуевское, ул. Полевая</t>
  </si>
  <si>
    <t>Установка прибора коммерческого учета электрической энергии (мощности) трехфазного прямого включения 0,4 кВ на опоре № 7 ВЛ 0,4 кВ № 1 от ТП-14075 и монтаж контура повторного заземления нулевого провода ВЛ 0,4 кВ № 1 от ТП-14075 на опоре № 7:г. Усть-Катав</t>
  </si>
  <si>
    <t>Строительство ВЛ-0,4 кВ, ответвления от опоры ВЛ-0,4 кВ, прибора учета, Челябинская обл, Еткульский р-н</t>
  </si>
  <si>
    <t>Строительство ответвления от опоры ВЛ- 0,4 кВ, прибора учета, Челябинская обл., р-н Еткульский, п. Белоносово, ул. Мира</t>
  </si>
  <si>
    <t>Строительство ВЛ-0,4 кВ от опоры № 16 ВЛ-0,4 кВ № 4 от  ТП № 21051 до концевой опоры на границе земельного участка Заявителя и установка ПКУ ТП 522-ФЗ 0,38 кВ.</t>
  </si>
  <si>
    <t>Установка прибора коммерческого учета электрической энергии (мощности) трехфазного прямого включения 0,4 кВ на опоре № 24 ВЛ 0,4 кВ № 2 от ТП-15108 и монтаж контура повторного заземления нулевого провода ВЛ 0,4 кВ № 2 от ТП-15108 на опоре № 24:  г. Аша</t>
  </si>
  <si>
    <t>Установка прибора учета на на опоре №14 ВЛ-0,4 кВ "Октябрьская-Малышева" от ТП-104 в г.Троицк (ПКУ-1т.у.)</t>
  </si>
  <si>
    <t>Строительство ответвления от опоры ВЛ- 0,4 кВ, прибора учета, Челябинская обл., г.Копейск, п.Заозерный</t>
  </si>
  <si>
    <t>Строительство  ответвления от опоры ВЛ- 0,4 кВ, прибора учета, Челябинская обл., р-н. Аргаяшский, д. Норкино, ул. Центральная</t>
  </si>
  <si>
    <t>Установка прибора коммерческого учета электрической энергии (мощности) однофазного прямого включения 0,22 кВ на опоре № 16/2 ВЛ 0,4 кВ № 2 от ТП-61254 и монтаж контура повторного заземления нулевого провода ВЛ 0,4 кВ № 2 от ТП-61254 на опоре № 16/2: д. Малково, Чебаркульский р-н</t>
  </si>
  <si>
    <t>Строительство ПКУ ТП 522-ФЗ 0,4 кВ ТП 6/0,4 кВ для объекта, расположенного по адресу: г. Челябинск, тракт Свердловский, дом № 7, кадастровый номер участка: 74:36:0706002:5865</t>
  </si>
  <si>
    <t>Строительство ТП-10/0,4 кВ, ответвления от опоры ВЛ-0,4 кВ, прибор учета, Челябинская обл, Красноармейский район, д. Круглое</t>
  </si>
  <si>
    <t>Строительство  ответвления от опоры ВЛ- 0,4 кВ, прибора учета, Челябинская обл., Аргаяшский р-н, д.п. Аргазинский, ул. Дачная</t>
  </si>
  <si>
    <t>Установка прибора учета, Челябинская обл, Агаповский район Агаповка ул. Правобережная уч.10, кадастровый номер участка: 74:01:00602045:522.</t>
  </si>
  <si>
    <t>Строительство  ответвления от опоры ВЛ- 0,4 кВ, прибора учета, Челябинская обл., Каслинский р-н, г. Снежинск</t>
  </si>
  <si>
    <t>Строительство  ответвления от опоры ВЛ- 0,4 кВ, прибора учета, Челябинская обл., городской округ Кыштымский, город Кыштым, улица Челюскинцев</t>
  </si>
  <si>
    <t>Строительство ответвления от опоры ВЛ- 0,4 кВ, прибора учета, Челябинская обл., Сосновский р-н, п. Западный, ул. Набережная</t>
  </si>
  <si>
    <t>Установка прибора коммерческого учета электрической энергии (мощности) трехфазного прямого включения 0,4 кВ на опоре № 9 ВЛ 0,4 кВ № 4 от ТП-52046: с. Сыростан, г. Миасс</t>
  </si>
  <si>
    <t>Установка прибора коммерческого учета электрической энергии (мощности) трехфазного прямого включения 0,4 кВ на опоре № 13 ВЛ 0,4 кВ № 4 от ТП-41215: г. Златоуст</t>
  </si>
  <si>
    <t>Установка прибора учета, Челябинская обл, Брединский район,  п. Калининский, ул. Строительная.</t>
  </si>
  <si>
    <t>Установка прибора учета, Челябинская обл, Верхнеуральский р-н, г. Верхнеуральск, ул. Луначарского, дом № 16, кадастровый номер участка: 74:06:1002072:38.</t>
  </si>
  <si>
    <t>Строительство ВЛ-0,4 кВ от опоры №19 ф.3 ТП-167, установка прибора учета, Челябинская обл, Агаповка мкр Казачий 24Б, кадастровый номер участка: 74:01:0602099:538.</t>
  </si>
  <si>
    <t>Строительство ПКУ ТП 522-ФЗ 0,4 кВ ВЛ 0,4 кВ ТП 5621 2С гр.2, для объекта, расположенного по адресу: г. Челябинск, Ленинский район, гаражно-строительный кооператив №318, по ул. Ереванская, у дома №2, гаражный бокс №113, кадастровый номер участка: 74:36:0324016:1060</t>
  </si>
  <si>
    <t>Установка прибора коммерческого учета электрической энергии (мощности) трехфазного прямого включения 0,4 кВ на опоре № 39 ВЛ 0,4 кВ № 1 от ТП-61123 и монтаж контура повторного заземления нулевого провода ВЛ 0,4 кВ № 1 от ТП-61123 на опоре № 39: д. Маскайка, Чебаркульский р-н</t>
  </si>
  <si>
    <t>Строительство  ответвления от опоры ВЛ- 0,4 кВ, прибора учета, Челябинская обл., Каслинский р-н, п.г.т. Вишневогорск, ул. Заречная</t>
  </si>
  <si>
    <t>Строительство  ответвления от опоры ВЛ- 0,4 кВ, прибора учета, Челябинская обл., р-н Кунашакский, с. Кунашак, ул. Карла Маркса</t>
  </si>
  <si>
    <t>Строительство ВЛ-0,4 кВ от вновь установленной опоры  в пролете опор № 4 и № 5 ВЛ-0,4 кВ ул.Березовая Роща от  ТП № 33132 до концевой опоры на границе земельного участка Заявителя и установка ПКУ ТП 522-ФЗ 0,38 кВ.</t>
  </si>
  <si>
    <t>Строительство ответвления от опоры ВЛ- 0,4 кВ, прибора учета, Челябинская обл., Красноармейский р-н, д. Круглое, ул. Покровская</t>
  </si>
  <si>
    <t>Установка прибора коммерческого учета электрической энергии (мощности) однофазного прямого включения 0,22 кВ на опоре № 16/1 ВЛ 0,4 кВ № 2 от ТП-61254 и монтаж контура повторного заземления нулевого провода ВЛ 0,4 кВ № 2 от ТП-61254 на опоре № 16/1: д. Малково, Чебаркульский р-н</t>
  </si>
  <si>
    <t>Строительство ВЛИ-0,4 кВ от опоры № 4 ВЛ-0,4 кВ 230-1 от ТП № 32230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</si>
  <si>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вблизи СНТ «Курчатовец»</t>
  </si>
  <si>
    <t>Строительствоответвления от опоры ВЛ- 0,4 кВ, прибора учета, Челябинская обл., Сосновский р-н, п. Садовый</t>
  </si>
  <si>
    <t>Установка прибора учета, Челябинская обл, Агаповский район, поселок Наровчатка, улица Солнечная, уч.18, кадастровый номер участка: 74:01:1002001:111.</t>
  </si>
  <si>
    <t>Строительство ответвления от опоры ВЛ- 0,4 кВ, прибора учета, Челябинская обл., Еманжелинский р-н, п. Зауральский, ул. Новолуговая</t>
  </si>
  <si>
    <t>Строительство ответвления от опоры ВЛ- 0,4 кВ, прибора учета, Челябинская обл., Кунашакский р-н, д. Чебакуль</t>
  </si>
  <si>
    <t>Строительство ПКУ ТП 522-ФЗ 0,4 кВ ВЛ 0,4 кВ ТП 290 гр.6 для объекта, расположенного по адресу: г. Копейск, пер. Державина, дом № 12, кадастровый номер участка: 74:30:0701025:393</t>
  </si>
  <si>
    <t>Строительство ПКУ ТП 522-ФЗ 0,4 кВ ВЛ 0,4 кВ ТП 1406 2С гр.5, для объекта, расположенного по адресу: г. Челябинск, тер ГСК Зеркальный, гараж 16, ул. Воровского, 36 а, кадастровый номер участка: 74:36:0512005:3163</t>
  </si>
  <si>
    <t>Строительство  ответвления от опоры ВЛ- 0,4 кВ, прибора учета, Челябинская обл., Увельский р-н, Красносельское сел. пос., с. Красносельское, ул. Калинина</t>
  </si>
  <si>
    <t>Установка прибора коммерческого учета электрической энергии (мощности) трехфазного прямого включения 0,4 кВ на опоре № 13 ВЛ 0,4 кВ № 2 от ТП-280А и монтаж контура повторного заземления нулевого провода ВЛ 0,4 кВ № 2 от ТП-280А на опоре № 13: п. Новотагилка, г. Миасс</t>
  </si>
  <si>
    <t>Строительство ПКУ ТП 522-ФЗ 0,4 кВ ВЛ 0,4 кВ ТП 1083 1С гр.8, для объекта, расположенного по адресу: г. Челябинск, ул. Народная, дом № 16, кадастровый номер участка: 74:36:0404012:86</t>
  </si>
  <si>
    <t>Строительство ВЛ-0,4 кВ от опоры № 2 ВЛ-0,4 кВ № 2 от ТП № 61160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</si>
  <si>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опоре № 1 отп.-2 ВЛ 0,4 кВ № 2 от ТП-51225 и монтаж контура повторного заземления нулевого провода отп.-2 ВЛ 0,4 кВ № 2 от ТП-51225 на опоре № 1: г. Миасс</t>
  </si>
  <si>
    <t>Строительство ответвления от опоры ВЛ- 0,4 кВ, прибора учета, Челябинская обл., Еткульский р-н, Печенкинское сел. пос., д. Журавлево, ул. Новая</t>
  </si>
  <si>
    <t>Установка прибора коммерческого учета электрической энергии (мощности) трехфазного прямого включения 0,4 кВ на опоре № 26/1 ВЛ 0,4 кВ № 2 от ТП-61046 и монтаж контура повторного заземления нулевого провода ВЛ 0,4 кВ № 2 от ТП-61046 на опоре № 26/1: с. Кундравы, Чебаркульский р-н</t>
  </si>
  <si>
    <t>Строительство ВЛ-0,4 кВ от опоры №2 ВЛ-0,4кВ ф.Школа от ТП№321 и установка прибора учета, Челябинская обл, Нагайбакский район, п. Заречный, ул. Комсомольская, 11А</t>
  </si>
  <si>
    <t>Установка прибора учета на на опоре №6 ВЛ-0,4 кВ "Мотова" от ТП-2 в г.Троицк (ПКУ-1т.у.)</t>
  </si>
  <si>
    <t>Установка прибора коммерческого учета электрической энергии (мощности) трехфазного прямого включения 0,4 кВ на опоре № 4 ВЛ 0,4 кВ № 2 от ТП-61217 и монтаж контура повторного заземления нулевого провода ВЛ 0,4 кВ № 2 от ТП-61217 на опоре № 4: д. Зауралово, Чебаркульский р-н</t>
  </si>
  <si>
    <t>Строительство ВЛ-0,4 кВ от опоры №19 ВЛ-0,4кВ ф.3 от ТП№79 и установка прибора учета, Челябинская обл, Нагайбакский район, п. Александро-Невский, ул. Советская, 1А</t>
  </si>
  <si>
    <t>Установка прибора коммерческого учета электрической энергии (мощности) трехфазного прямого включения 0,4 кВ на опоре № 2 ВЛ 0,4 кВ № 3 от ТП-61092 и монтаж контура повторного заземления нулевого провода ВЛ 0,4 кВ № 3 от ТП-61092 на опоре № 2: Чебаркульский р-н, с. Варламово</t>
  </si>
  <si>
    <t>Установка прибора коммерческого учета электрической энергии (мощности) трехфазного прямого включения 0,4 кВ на опоре № 32 ВЛ 0,4 кВ № 4 от ТП-61580 и монтаж контура повторного заземления нулевого провода ВЛ 0,4 кВ № 4 от ТП-61580 на опоре № 32: д. Малково, Чебаркульский р-н</t>
  </si>
  <si>
    <t>Строительство ответвления от опоры ВЛ- 0,4 кВ, прибора учета, Челябинская обл., р-н Еткульский, с. Еманжелинка</t>
  </si>
  <si>
    <t>Установка прибора коммерческого учета электрической энергии (мощности) однофазного прямого включения 0,22 кВ на опоре № 21-2 ВЛ 0,4 кВ № 1 СНТ «Уралец» от КТПН-40 и монтаж контура повторного заземления нулевого провода ВЛ 0,4 кВ № 1 СНТ «Уралец» от КТПН-40 на опоре № 21-2: г. Трехгорный</t>
  </si>
  <si>
    <t>Установка прибора учета на опоре №14 ВЛ-0,4 кВ "ф.№3" от КТП-21113 в п. Кварцитном (ПКУ-1т.у.)</t>
  </si>
  <si>
    <t>Установка прибора коммерческого учета электрической энергии (мощности) трехфазного прямого включения 0,4 кВ на опоре № 44 ВЛ 0,4 кВ № 1 от ТП-41180: г. Златоуст</t>
  </si>
  <si>
    <t>Строительство ПКУ ТП 522-ФЗ 0,4 кВ ВЛ 0,4 кВ ТП 6608 гр.1,  для объекта, расположенного по адресу: г. Копейск, р.п. Старокамышинск, садоводческое некоммерческое товарищество "Березка-4", участок №608, кадастровый номер участка: 74:30:0708001:600</t>
  </si>
  <si>
    <t>Установка прибора учета, Челябинская обл, г. Верхнеуральск, Улица Рокосовского, Дом 6</t>
  </si>
  <si>
    <t>Установка прибора коммерческого учета электрической энергии (мощности) однофазного прямого включения 0,22 кВ на опоре № 60 ВЛ 0,4 кВ № 2 от ТП-15110 и монтаж контура повторного заземления нулевого провода ВЛ 0,4 кВ № 2 от ТП-15110 на опоре № 60: г. Аша</t>
  </si>
  <si>
    <t>Установка прибора учета, Челябинская обл, Верхнеуральский район, п. Смеловский ул. Светлая д. 8</t>
  </si>
  <si>
    <t>Установка прибора коммерческого учета электрической энергии (мощности) трехфазного прямого включения 0,4 кВ на опоре № 14 ВЛ 0,4 кВ № 2 от ТП-61053 и монтаж контура повторного заземления нулевого провода ВЛ 0,4 кВ № 2 от ТП-61053 на опоре № 14: д. Ступино, Чебаркульский р-н</t>
  </si>
  <si>
    <t>Строительство ВЛ 0,4 кВ от пора №11 ф.1, установка прибора учета, Челябинская обл, муниципальный район Брединский, п. Наследницкий, ул. Севостьянова, 42, кадастровый номер участка: 74:04:4100003:353.</t>
  </si>
  <si>
    <t>Строительство ответвления от опоры ВЛ- 0,4 кВ, прибора учета, Челябинская обл., Сосновский р-н, п. Новотроицкий</t>
  </si>
  <si>
    <t>Строительство ВЛ-0,4 кВ от опоры №9/7 ВЛ-0,4кВ ф.1 от ТП№98 и установка прибора учета (2 шт.), Челябинская область, г. Магнитогорск, ул. Любимая, земельные участки 99, 99 а</t>
  </si>
  <si>
    <t>Строительство ответвления от опоры ВЛ- 0,4 кВ, прибора учета, Челябинская обл., Красноармейский р-н, п. Мирный, ул. Спортивная</t>
  </si>
  <si>
    <t>Строительство  ответвления от опоры ВЛ- 0,4 кВ, прибора учета, Челябинская обл., Сосновский р-н, с. Долгодеревенское, ул. Южная</t>
  </si>
  <si>
    <t>Строительство ВЛ-0,4 кВ от опоры № 5 ВЛ-0,4 кВ № 1 от ТП № 70265 до концевой опоры на границе земельного участка Заявителя и установка ПКУ ТП 522-ФЗ 0,4 кВ</t>
  </si>
  <si>
    <t>Установка прибора коммерческого учета электрической энергии (мощности) трехфазного прямого включения 0,4 кВ на концевой опоре проектируемой ВЛИ 0,4 кВ (по титулу 620530724): г. Миасс</t>
  </si>
  <si>
    <t>Строительство ответвления от опоры ВЛ- 0,4 кВ, прибора учета, Челябинская обл., р-н Коркинский, г Коркино, д Дубровка, ул Северная</t>
  </si>
  <si>
    <t>Строительство ПКУ ТП 522-ФЗ 0,4 кВ ВЛ 0,4 кВ ТП 3345 1С гр.2, для объекта, расположенного по адресу: г. Челябинск, ул. Правдухина, у дома №8</t>
  </si>
  <si>
    <t>Строительство ПКУ ТП 522-ФЗ 0,4 кВ ВЛ 0,4 кВ ТП 1080 2С гр.7, для объекта, расположенного по адресу: г. Челябинск, Центральный район, ул. Энтузиастов, д.15-д, гараж №13, кадастровый номер участка: 74:36:0515006:5948</t>
  </si>
  <si>
    <t>Установка прибора учета, Челябинская обл,  муниципальный район Агаповский,  поселок Приморский, улица Молодежная.</t>
  </si>
  <si>
    <t>Установка прибора учета, Челябинская обл, р-н Агаповский, с Агаповка, мкр Казачий, уч 52</t>
  </si>
  <si>
    <t>Строительство ПКУ ТП 522-ФЗ 0,4 кВ ВЛ 0,4 кВ ТП 3505 1С гр.1, для объекта, расположенного по адресу: г Челябинск, р-н Тракторозаводский, пер 3-й Загорский, д 8, кадастровый номер участка: 74:36:0204024:28</t>
  </si>
  <si>
    <t>Установка прибора учета, Челябинская обл, Агаповка мкр Казачий уч.12, кадастровый номер участка: 74:01:0602099:643.</t>
  </si>
  <si>
    <t>Установка прибора коммерческого учета электрической энергии (мощности) трехфазного прямого включения 0,4 кВ на опоре № 14 ВЛ 0,4 кВ № 3 от ТП-11089 и монтаж контура повторного заземления нулевого провода ВЛ 0,4 кВ № 3 от ТП-11089 на опоре № 14: г. Юрюзань</t>
  </si>
  <si>
    <t>Строительство ПКУ ТП 522-ФЗ 0,4 кВ ВЛ 0,4 кВ ТП 2091 1С гр.5, для объекта, расположенного по адресу: г. Челябинск, ул. Тепличная, дом № 67, кадастровый номер участка: 74:36:0604019:155</t>
  </si>
  <si>
    <t>Строительство ПКУ ТП 522-ФЗ 0,4 кВ ВЛ 0,4 кВ ТП 6505 1С гр. 2 для объекта, расположенного по адресу: г. Копейск, с. Синеглазово, ул. Новая, дом № 29А, кадастровый номер участка: 74:30:0902007:185</t>
  </si>
  <si>
    <t>Установка прибора учета, Челябинская обл, Агаповский район, село Агаповка, микрорайон Тепличный, земельный участок 44/1</t>
  </si>
  <si>
    <t>Строительство ответвления от опоры ВЛ- 0,4 кВ, прибора учета, Челябинская обл., Сосновский р-н, д. Полетаево II-е</t>
  </si>
  <si>
    <t>Установка прибора учета, Челябинская обл,  Агаповский район, с Агаповка, мкр Тепличный, земельный участок 47, кадастровый номер участка: 74:01:0601003:948.</t>
  </si>
  <si>
    <t>Строительство ВЛ-0,4 кВ от опоры №7/7 ВЛ-0,4кВ ф.3 от ТП№109 и установка прибора учета, Челябинская обл, р-н Агаповский, с Агаповка, мкр Казачий, уч № 17</t>
  </si>
  <si>
    <t>Установка прибора учета, Челябинская обл, Агаповский район, село Агаповка, мик-р Казачий, земельный учаскток 26/1, кадастровый номер участка: 74:01:0602099:642.</t>
  </si>
  <si>
    <t>Строительство ВЛ-0,4 кВ, ответвления от опоры ВЛ-0,4 кВ, прибора учета, Челябинская обл, Сосновский р-н, п. Трубный, ул. Пионерская</t>
  </si>
  <si>
    <t>Строительство ответвления от опоры ВЛ- 0,4 кВ, прибора учета, Челябинская обл., Еткульский р-н, Печенкинское сел. пос., д. Печенкино, ул. Набережная</t>
  </si>
  <si>
    <t>Строительство ответвления от опоры ВЛ- 0,4 кВ, прибора учета, Челябинская обл., Сосновский р-н, вблизи д.Полетаево-2</t>
  </si>
  <si>
    <t>Установка прибора учета, Челябинская обл, р-н Агаповский, с Агаповка, мкр Казачий, уч № 10, кадастровый номер участка: 74:01:0000000:2829.</t>
  </si>
  <si>
    <t>Установка прибора коммерческого учета электрической энергии (мощности) однофазного прямого включения 0,22 кВ на опоре № 2 ВЛ 0,4 кВ № 8 от ТП-18131 и монтаж контура повторного заземления нулевого провода ВЛ 0,4 кВ № 8 от ТП-18131 на опоре № 2: г. Трехгорный</t>
  </si>
  <si>
    <t>Установка прибора учета на опоре №6/3 ВЛ-0,4 кВ "Контора" от ТП-3490 в с. Песчаное (ПКУ-1т.у.)</t>
  </si>
  <si>
    <t>Установка прибора коммерческого учета электрической энергии (мощности) трехфазного прямого включения 0,4 кВ на опоре № 1 ВЛ 0,4 кВ № 2 от ТП-23009 и монтаж контура повторного заземления нулевого провода ВЛ 0,4 кВ № 2 от ТП-23009 на опоре № 1: Саткинский р-н, рп. Межевой</t>
  </si>
  <si>
    <t>Установка прибора учета, Челябинская обл, с. Агаповка мкр. Казачий  уч.12/1, кадастровый номер участка: 74:01:0602099:644.</t>
  </si>
  <si>
    <t>Строительство ВЛ-0,22кВ от ВЛ-0,4 кВ "Казахстанская" от ТП-30 и установка прибора учета в г. Троицк (ВЛ-0,120 км; ПКУ-1т.у.)</t>
  </si>
  <si>
    <t>Установка прибора коммерческого учета электрической энергии (мощности) однофазного прямого включения 0,22 кВ на опоре № 12 КВЛ 0,4 кВ № 1 (АВ 0,4 №5) от ТП-41263: г. Златоуст</t>
  </si>
  <si>
    <t>Установка прибора учета, Челябинская обл,  р-н Агаповский, п Наровчатка, кадастровый номер участка: 74:01:1003006:194.</t>
  </si>
  <si>
    <t>Строительство ответвления от опоры ВЛ- 0,4 кВ, прибора учета, Челябинская обл., Сосновский р-н, с.п. Краснопольское, ул. Маршала Рокоссовского</t>
  </si>
  <si>
    <t>Строительство ответвления от опоры ВЛ- 0,4 кВ, прибора учета, Челябинская обл., Еткульский р-он, д. Новобаландино, ул. Молодежная</t>
  </si>
  <si>
    <t>Строительство ВЛ-0,4 кВ от опоры № 10/6 ВЛ-0,4 кВ №3 от ТП № 61018 до концевой опоры на границе земельного участка Заявителя и установка ПКУ ТП 522-ФЗ 0,4 кВ</t>
  </si>
  <si>
    <t>Установка прибора учета на на опоре №9 ВЛ-0,4 кВ "№2 Быт" от ТП-2641 в с. Клястицкое (ПКУ-1т.у.)</t>
  </si>
  <si>
    <t>Установка прибора коммерческого учета электрической энергии (мощности) трехфазного прямого включения 0,4 кВ на опоре № 31 ВЛ 0,4 кВ № 3 от ТП-11098 и монтаж контура повторного заземления нулевого провода ВЛ 0,4 кВ № 3 от ТП-11098 на опоре № 31: г. Юрюзань, д. Первуха</t>
  </si>
  <si>
    <t>Строительство ПКУ ТП 522-ФЗ 0,4 кВ ТП 6/0,4 кВ для объекта, расположенного по адресу: г. Копейск, ул. Линейная, дом № 14, кадастровый номер участка: 74:30:0104012:489</t>
  </si>
  <si>
    <t>Строительство  ответвления от опоры ВЛ- 0,4 кВ, прибора учета, Челябинская обл., Красноармейский р-н, с. Харино</t>
  </si>
  <si>
    <t>Строительство ПКУ ТП 522-ФЗ 0,4 кВ ВЛ 0,4 кВ ТП 4125 1C гр.2 для объекта, расположенного по адресу: г Челябинск, ул. Первомайская 3-я, дом № 36, кадастровый номер участка: 74:36:0000000:8877</t>
  </si>
  <si>
    <t>Строительство КВЛ 0,4 кВ ТП 4729 1С гр.7, ПКУ ТП 522-ФЗ 0,4 кВ ВЛ 0,4 кВ ТП 4729 1С гр.7 для объекта, расположенного по адресу: г. Челябинская обл., Сосновский район, установлено относительно ориентира, расположенного за пределами участка. Ориентир жилая застройка п. Терема. Участок находится примерно в 520 м от ориентира по направлению на запад., кадастровый номер участка: 74:19:1201002:5037</t>
  </si>
  <si>
    <t>Строительство ПКУ ТП 522-ФЗ 0,22 кВ ВЛ 0,4 кВ ТП 4047 1C гр.1 для объекта, расположенного по адресу: г Челябинск, улица Индивидуальная 2-я, дом 30В, кадастровый номер участка: 74:36:0702004:247</t>
  </si>
  <si>
    <t>Установка прибора коммерческого учета электрической энергии (мощности) однофазного прямого включения 0,22 кВ на опоре № 26 ВЛ 0,4 кВ № 6 от ТП-41070: г. Златоуст</t>
  </si>
  <si>
    <t>Установка прибора коммерческого учета электрической энергии (мощности) однофазного прямого включения 0,22 кВ на гр.4 в РУ-0,4 кВ ТП-16060: г. Аша</t>
  </si>
  <si>
    <t>Строительство ВЛ-0,4 кВ от опоры №6 ВЛ-0,4кВ ф.1 от ТП№110 и установка прибора учета, Челябинская обл, Верхнеуральский р-н, с. Кирса, ул. Полевая 3/2</t>
  </si>
  <si>
    <t>Строительство  ответвления от опоры ВЛ- 0,4 кВ, прибора учета, Челябинская обл., Красноармейский р-н, п. Слава, ул. Ромашковая</t>
  </si>
  <si>
    <t>Установка прибора коммерческого учета электрической энергии (мощности) трехфазного прямого включения 0,4 кВ на опоре № б/н (рядом с уч. № 95) ВЛ 0,4 кВ № 1 от ТП-60125: г. Чебаркуль</t>
  </si>
  <si>
    <t>Строительство ответвления от опоры ВЛ- 0,4 кВ, прибора учета, Челябинская обл., Еткульский р-н, с. Еманжелинка, ул. Молодежная</t>
  </si>
  <si>
    <t>Строительство ПКУ ТП 522-ФЗ 0,22 кВ 3 ВЛ 0,4 кВ ТП 7094 1С гр.16 для объекта, расположенного по адресу: г Челябинск, ул. Сеченова, дом № 55, кадастровый номер участка: 74:36:0112040:53</t>
  </si>
  <si>
    <t>Строительство ответвления от опоры ВЛ- 0,4 кВ, прибора учета, Челябинская обл., Каслинский р-н, п Кисегач</t>
  </si>
  <si>
    <t>Строительство ВЛ-0,4 кВ, ответвления от опоры ВЛ-0,4 кВ, прибора учета, Челябинская обл, Каслинский р-н, п.Воздвиженка, мкр.Восточный</t>
  </si>
  <si>
    <t>Строительство ответвления от опоры ВЛ- 0,4 кВ, прибора учета, Челябинская обл., р-н Сосновский, п. Саргазы, ул. Придорожная</t>
  </si>
  <si>
    <t>Строительство ответвления от опоры ВЛ- 0,4 кВ, прибора учета, Челябинская обл., Кунашакский р-н, п. Муслюмово, ул. Лесная</t>
  </si>
  <si>
    <t>Строительство ответвления от опоры ВЛ- 0,4 кВ, прибора учета, Челябинская обл., Сосновский р-н, д. Ключи, ул. Березовая</t>
  </si>
  <si>
    <t>Строительство ВЛ 0,4 кВ от ВЛ 0,4 кВ ТП 1154 1С гр.8, ПКУ ТП 522-ФЗ 0,4 кВ ВЛ 0,4 кВ ТП 1154 1С гр.8 для объекта, расположенного по адресу: г. Челябинск, ул. Знаменская, дом № 3А, кадастровый номер участка: 74:36:0402018:34</t>
  </si>
  <si>
    <t>Строительство  ответвления от опоры ВЛ- 0,4 кВ, прибора учета, Челябинская обл., г. Кыштым, ул. Деньщикова</t>
  </si>
  <si>
    <t>Установка прибора коммерческого учета электрической энергии (мощности) однофазного прямого включения 0,22 кВ на опоре № 14/1 ВЛ 0,4 кВ № 1 от ТП-15007 и монтаж контура повторного заземления нулевого провода ВЛ 0,4 кВ № 1 от ТП-15007 на опоре № 14/1: г. Аша</t>
  </si>
  <si>
    <t>Строительство ПКУ ТП 522-ФЗ 0,4 кВ ВЛ 0,4 кВ ТП 3366 1С гр.10 для объекта, расположенного по адресу: г. Челябинск, Тракторозаводский район, ул. Артиллерийская/ а/д Меридиан, гараж №1, кадастровый номер: 74:36:0000000:65058</t>
  </si>
  <si>
    <t>Установка прибора учета на на опоре №15 ВЛ-0,4 кВ "№1 Быт" от ТП-2641 в с. Клястицкое (ПКУ-1т.у.)</t>
  </si>
  <si>
    <t>Строительство ВЛ-0,4 кВ, ответвления от опоры ВЛ-0,4 кВ, прибора учета, Челябинская обл, Еткульский р-н, п. Белоносово, ул. Северная</t>
  </si>
  <si>
    <t>Строительство  ответвления от опоры ВЛ- 0,4 кВ, прибора учета, Челябинская обл., Красноармейский р-н, д. Камышинка</t>
  </si>
  <si>
    <t>Строительство ответвления от опоры ВЛ- 0,4 кВ, прибора учета, Челябинская обл., Сосновский р-н, с. Долгодеревенское, ул. Южная</t>
  </si>
  <si>
    <t>Установка прибора коммерческого учета электрической энергии (мощности) трехфазного прямого включения 0,4 кВ на опоре № 16 ВЛ 0,4 кВ № 2 от ТП-51285 и монтаж контура повторного заземления нулевого провода ВЛ 0,4 кВ № 2 от ТП-51285 на опоре № 16: п. Тургояк, г. Миасс</t>
  </si>
  <si>
    <t>Строительство ВЛ-0,4 кВ, ответвления от опоры ВЛ-0,4 кВ, прибора учета, Челябинская обл, район Нязепетровский, город Нязепетровск</t>
  </si>
  <si>
    <t>Строительство ВЛ-0,4 кВ от опоры №2 ВЛ-0,4кВ ф.1 от ТП№447 и установка прибора учета, Челябинская обл, Верхнеуральский р-н, с. Большой Бугодак, ул. Мира, дом № 113</t>
  </si>
  <si>
    <t>Строительство  ответвления от опоры ВЛ- 0,4 кВ, прибора учета, Челябинская обл., Красноармейский р-н, п. Черемушки, ул. Парковая</t>
  </si>
  <si>
    <t>Строительство ВЛ-0,4 кВ, ответвления от опоры ВЛ-0,4 кВ, прибора учета, Челябинская обл, Кунашакский р-н, д. Карагайкуль, ул. Молодежная</t>
  </si>
  <si>
    <t>Строительство ответвления от опоры ВЛ- 0,4 кВ, прибора учета, Челябинская обл., Аргаяшский р-н, д Аязгулова, ул Молодежная</t>
  </si>
  <si>
    <t>Строительство ВЛ-0,4кВ от ВЛ-0,4 кВ "Село" от ТП-75104 и установка прибора учета в с. Варна (ВЛ-0,030 км; ПКУ-1т.у.)</t>
  </si>
  <si>
    <t>Строительство ВЛИ-0,4 кВ (частично совместный подвес по опорам №№ 422-4, 422-3, 422-2 ВЛ-10 кВ Заготзерно, ВЛ-0,4 кВ № 3) от РУ-0,4 кВ ТП № 70422 до опоры № 4 ВЛ-0,4 кВ № 3 от ТП № 70422</t>
  </si>
  <si>
    <t>Строительство ответвления от опоры ВЛ- 0,4 кВ, прибора учета, Челябинская обл., р-н Кунашакский, сел. пос. Усть-Багарякское, д. Мурино, ул. Озерная</t>
  </si>
  <si>
    <t>Строительство ВЛ-0,4 кВ, ответвления от опоры ВЛ-0,4 кВ, прибора учета, Челябинская обл, р-н Красноармейский, сел. пос. Баландинское, д. Круглое, ул. Синарская</t>
  </si>
  <si>
    <t>Строительство ответвления от опоры ВЛ- 0,4 кВ, прибора учета, Челябинская обл., Красноармейский р-н, д. Пашнино 1-е, ул. Раздольная</t>
  </si>
  <si>
    <t>Строительство ПКУ ТП 522-ФЗ 0,22 кВ ВЛ 0,4 кВ ТП 3578 1С гр. 5 для объекта, расположенного по адресу: г. Челябинск, ул. 1-я Эльтонская - ул. Самохина, кадастровый номер участка: 74:36:0000000:46112</t>
  </si>
  <si>
    <t>Установка прибора коммерческого учета электрической энергии (мощности) трехфазного прямого включения 0,4 кВ на опоре № 51 КВЛ 6 кВ ТП-143 с совместным подвесом ВЛ 0,4 кВ № 4 от ТП-41158: г. Златоуст</t>
  </si>
  <si>
    <t>Строительство ВЛ-0,4 кВ, ответвления от опоры ВЛ-0,4 кВ, прибора учета, Челябинская обл, Сосновский р-н, д. Мамаева</t>
  </si>
  <si>
    <t>Установка прибора коммерческого учета электрической энергии (мощности) трехфазного прямого включения 0,4 кВ на опоре № 6 отп.-1 ВЛ 0,4 кВ № 7 от ТП-51033 и монтаж контура повторного заземления нулевого провода отп.-1 ВЛ 0,4 кВ № 7 от ТП-51033 на опоре № 6: г. Миасс</t>
  </si>
  <si>
    <t>Строительство ВЛ-0,4кВ от ВЛ-0,4 кВ "КБО" от ТП-11 и установка прибора учета в г. Троицк (ВЛ-0,020 км; ПКУ-1т.у.)</t>
  </si>
  <si>
    <t>Строительство ВЛИ-0,4 кВ (совместный подвес по двум опорам уличного освещения) от опоры № 1 ВЛ-0,4 кВ № 4 от ТП № 15077 до концевой опоры на границе земельного участка Заявителя и установка ПКУ ТП 522-ФЗ 0,4 кВ</t>
  </si>
  <si>
    <t>Строительство ответвления от опоры ВЛ- 0,4 кВ, прибора учета, Челябинская обл., Сосновский р-н, с.п.  Кременкульское</t>
  </si>
  <si>
    <t>Установка прибора коммерческого учета электрической энергии (мощности) трехфазного прямого включения 0,4 кВ на опоре № 5 ВЛ 0,4 кВ № 2 от ТП-15001 и монтаж контура повторного заземления нулевого провода ВЛ 0,4 кВ № 2 от ТП-15001 на опоре № 5: г. Аша</t>
  </si>
  <si>
    <t>Строительство ВЛ-0,4 кВ, ответвления от опоры ВЛ-0,4 кВ, прибора учета, Челябинская обл, Еткульский р-н, п. Санаторный, ул. Лесная</t>
  </si>
  <si>
    <t>Строительство ответвления от опоры ВЛ- 0,4 кВ, прибора учета, Челябинская обл., Кунашакский район, село Кунашак, улица Родниковая</t>
  </si>
  <si>
    <t>Строительство ответвления от опоры ВЛ- 0,4 кВ, прибора учета, Челябинская обл., Красноармейский р-н, с. Шумово, ул. Проезжая</t>
  </si>
  <si>
    <t>Установка прибора учета на опоре №15 ВЛ-0,4 кВ "Фидер 3" от ТП-41130 в с. Октябрьское (ПКУ-1т.у.)</t>
  </si>
  <si>
    <t>Установка прибора коммерческого учета электрической энергии (мощности) трехфазного прямого включения 0,4 кВ на опоре № 9 ВЛ 0,4 кВ № 1 от ТП-16020 и монтаж контура повторного заземления нулевого провода ВЛ 0,4 кВ № 1 от ТП-16020 на опоре № 9: Челябинская обл, в границах Симского городского поселения Ашинского муниципального района</t>
  </si>
  <si>
    <t>Установка прибора коммерческого учета электрической энергии (мощности) однофазного прямого включения 0,22 кВ на опоре № 18 ВЛ 0,4 кВ № 1 от СТП-СНТ «Родник» и монтаж контура повторного заземления нулевого провода ВЛ 0,4 кВ № 1 от СТП-СНТ «Родник» на опоре № 18: г. Трехгорный</t>
  </si>
  <si>
    <t>Установка прибора коммерческого учета электрической энергии (мощности) трехфазного прямого включения 0,4 кВ на опоре № 9 ВЛ 0,4 кВ № 8 от ТП-15035 и монтаж контура повторного заземления нулевого провода ВЛ 0,4 кВ № 8 от ТП-15035 на опоре № 9: г. Аша</t>
  </si>
  <si>
    <t>Строительство ВЛ-0,22кВ от ВЛ-0,4кВ Поселок-2 от ТП-31123 установка прибора учета в с. Хомутинино (ВЛ-0,036км; ПКУ-1т.у.)</t>
  </si>
  <si>
    <t>Строительство ВЛИ-0,4 кВ от опоры № 30 ВЛ-0,4 кВ № 3 от ТП № 61016 до концевой опоры на границе земельного участка Заявителя и установка ПКУ ТП 522-ФЗ 0,22 кВ</t>
  </si>
  <si>
    <t>Строительство ответвления от опоры ВЛ- 0,4 кВ, прибора учета, Челябинская обл., Еткульский р-н, вблизи д. Печенкино</t>
  </si>
  <si>
    <t>Установка прибора учета на опоре №3 ВЛ-0,4 кВ "Быт" от ТП-31119 в с. Хомутинино (ПКУ-1т.у.)</t>
  </si>
  <si>
    <t>Установка прибора коммерческого учета электрической энергии (мощности) трехфазного прямого включения 0,4 кВ на опоре № 25 ВЛ 0,4 кВ № 1 от ТП-12027: г. Катав-Ивановск</t>
  </si>
  <si>
    <t>Строительство ВЛ 0,4 кВ от опоры №29 ф.2, установка прибора учета, Челябинская обл,  Верхнеуральский р-н, рп Межозерный, пер. Золотого Прииска, участок № 31, кадастровый номер участка: 74:06:0103058:16.</t>
  </si>
  <si>
    <t>Строительство ВЛ-0,4 кВ, ответвления от опоры ВЛ-0,4 кВ, прибора учета, Челябинская обл, Еткульский р-н, д. Назарово, ул. Береговая</t>
  </si>
  <si>
    <t>Строительство  ответвления от опоры ВЛ- 0,4 кВ, прибора учета, Челябинская обл., р-н Красноармейский, сел. пос. Баландинское, д. Круглое, ул. Печорская</t>
  </si>
  <si>
    <t>Строительство ответвления от опоры ВЛ- 0,4 кВ, прибора учета, Челябинская обл., район Аргаяшский, сельское поселение Кузнецкое, село Кузнецкое</t>
  </si>
  <si>
    <t>Установка прибора коммерческого учета электрической энергии (мощности) трехфазного прямого включения 0,4 кВ на опоре № 25 ВЛ 0,4 кВ № 1 от ТП-15021 и монтаж контура повторного заземления нулевого провода ВЛ 0,4 кВ № 1 от ТП-15021 на опоре № 25: г. Аша</t>
  </si>
  <si>
    <t>Демонтаж существующего прибора учета и установка нового прибора коммерческого учета электрической энергии (мощности) трехфазного полукосвенного включения 0,4 кВ на гр. № 12 в РУ 0,4 кВ ТП-41090: г. Златоуст</t>
  </si>
  <si>
    <t>Установка прибора коммерческого учета электрической энергии (мощности) однофазного прямого включения 0,22 кВ на опоре № 24 ВЛ 0,4 кВ № 5 от ТП-12093 и монтаж контура повторного заземления нулевого провода ВЛ 0,4 кВ № 5 от ТП-12093 на опоре № 24: г. Катав-Ивановск</t>
  </si>
  <si>
    <t>Строительство ВЛ-0,4 кВ, ответвления от опоры ВЛ-0,4 кВ, прибора учета, Челябинская обл, Нязепетровский р-н, п. Сказ, ул. Заречная</t>
  </si>
  <si>
    <t>Установка прибора учета на опоре №7 ВЛ-0,4 кВ "Жданова" от ТП-37 в г. Пласт (ПКУ-1т.у.)¶</t>
  </si>
  <si>
    <t>Установка прибора учета на на опоре №13/5 ВЛ-0,4 кВ "Чкалова" от ЗТП-10 в г.Южноуральск (ПКУ-1т.у.)</t>
  </si>
  <si>
    <t>Установка прибора коммерческого учета электрической энергии (мощности) однофазного прямого включения 0,22 кВ на опоре № 1 отп.-2 ВЛ 0,4 кВ № 2 от ТП-51154 и монтаж контура повторного заземления нулевого провода отп.-2 ВЛ 0,4 кВ № 2 от ТП-51154 на опоре № 1: г. Миасс</t>
  </si>
  <si>
    <t>Установка прибора учета, Челябинская обл, Кизильский район, с. Кизильское, примерно в 25 м. на юг от дома №8 ул. Энтузиастов</t>
  </si>
  <si>
    <t>Строительство ПКУ ТП 522-ФЗ 0,4 кВ ВЛ 0,4 кВ КВЛ 0,4 кВ ТП 4117А 1С гр.2 для объекта, расположенного по адресу: г Челябинск, ул. Шершневская, дом № 56А, кадастровый номер участка: 74:36:0713002:348.</t>
  </si>
  <si>
    <t>Строительство ответвления от опоры ВЛ- 0,4 кВ, прибора учета, Челябинская обл., Сосновский р-н, д Мамаева, восточный микрорайон, участок №5</t>
  </si>
  <si>
    <t>Строительство ответвления от опоры ВЛ- 0,4 кВ, прибора учета, Челябинская обл., Кунашакский р-н, с. Урукуль, ул. Озерная</t>
  </si>
  <si>
    <t>Установка прибора учета на опоре №11 ВЛ-0,4 кВ "Быт 2" от ТП-3430 в г. Южноуральск (ПКУ-1т.у.)</t>
  </si>
  <si>
    <t>Строительство ответвления от опоры ВЛ- 0,4 кВ, прибора учета, Челябинская обл., Сосновский р-н, с. Долгодеревенское, ул. Пограничная</t>
  </si>
  <si>
    <t>Строительство ответвления от опоры ВЛ- 0,4 кВ, прибора учета, Челябинская обл., Еткульский р-н, с. Селезян, ул. Советская</t>
  </si>
  <si>
    <t>Установка прибора учета, Челябинская обл,  городской округ Магнитогорский, город Магнитогорск, СПК Радужный, участок 224</t>
  </si>
  <si>
    <t>Строительство ответвления от опоры ВЛ- 0,4 кВ, прибора учета, Челябинская обл., Аргаяшский р-н, дп. Аргазинский, ул. Лесная</t>
  </si>
  <si>
    <t>Строительство  ответвления от опоры ВЛ- 0,4 кВ, прибора учета, Челябинская обл., Аргаяшский р-н, ДСНТ "Жаворонки"</t>
  </si>
  <si>
    <t>Строительство  ответвления от опоры ВЛ- 0,4 кВ, прибора учета, Челябинская обл., г. Верхний Уфалей, ул Ленина</t>
  </si>
  <si>
    <t>Строительство ПКУ ТП 522-ФЗ 0,22 кВ ВЛ 0,4 кВ ТП 2486 1С гр.8 для объекта, расположенного по адресу: г Челябинск, возле дома по улице Гидрострой в Центральном районе города Челябинска</t>
  </si>
  <si>
    <t>Строительство ВЛ-0,4 кВ от опоры №13 ВЛ-0,4кВ ф.2 от ТП№61М и установка прибора учета, Челябинская обл, Верхнеуральский р-н, рп. Межозерный, ул. Строителей, дом № 6</t>
  </si>
  <si>
    <t>Установка прибора учета, Челябинская обл, 10 метров на юго-восток от ориентира по адресу:  г. Карталы, улица Акмолинская, 64Г.</t>
  </si>
  <si>
    <t>Установка прибора коммерческого учета электрической энергии (мощности) трехфазного прямого включения 0,4 кВ на опоре № 14 ВЛ 0,4 кВ № 1 от ТП-23009 и монтаж контура повторного заземления нулевого провода ВЛ 0,4 кВ № 1 от ТП-23009 на опоре № 14: р.п. Межевой, Саткинский р-н</t>
  </si>
  <si>
    <t>Строительство ответвления от опоры ВЛ- 0,4 кВ, прибора учета, Челябинская обл.,г.о. Верхнеуфалейский, с. Иткуль, ул. Советская</t>
  </si>
  <si>
    <t>Строительство ответвления от опоры ВЛ- 0,4 кВ, прибора учета, Челябинская обл., Сосновский р-н, СНТ. Березка 1</t>
  </si>
  <si>
    <t>Строительство ответвления от опоры ВЛ- 0,4 кВ, прибора учета, Челябинская обл., Сосновский р-н, с. Солнечное, ул. Абрикосовая</t>
  </si>
  <si>
    <t>Установка прибора учета, Челябинская обл,  Верхнеуральский район, п Петропавловский в кадастровом квартале 74:06:0408006.</t>
  </si>
  <si>
    <t>Строительство ответвления от опоры ВЛ- 0,4 кВ, прибора учета, Челябинская обл., муниципальный округ Коркинский, г.Коркино</t>
  </si>
  <si>
    <t>Строительство  ответвления от опоры ВЛ- 0,4 кВ, прибора учета, Челябинская обл., Красноармейский р-н, п. Озерный</t>
  </si>
  <si>
    <t>Строительство ответвления от опоры ВЛ- 0,4 кВ, прибора учета, Челябинская обл., Аргаяшский р-н, д. Буланцы, ул. Ветеранов</t>
  </si>
  <si>
    <t>Установка прибора учета, Челябинская обл,  Верхнеуральский район, п Краснинский, в кадастровом квартале 74:06:0704010.</t>
  </si>
  <si>
    <t>Строительство ПКУ ТП 522-ФЗ 0,4 кВ ВЛ 0,4 кВ ТП 168 1С гр. 4 для объекта, расположенного по адресу: г. Копейск, садоводческое товарищество "Птицевод-1", улица 0а, участок 973, кадастровый номер участка: 74:30:0807001:252</t>
  </si>
  <si>
    <t>Строительство ответвления от опоры ВЛ- 0,4 кВ, прибора учета, Челябинская обл., р-н Каслинский, п. Воздвиженка, ул. Степана Разина</t>
  </si>
  <si>
    <t>Строительство ПКУ ТП 522-ФЗ 0,4 кВ ВЛ 0,4 кВ ТП 3514 2С гр.18 для объекта, расположенного по адресу: г. Челябинск, ул. Механическая, д. 24, ГСК "Таврия", гараж №1235, кадастровый номер: 74:36:0608003:2101</t>
  </si>
  <si>
    <t>Строительство ответвления от опоры ВЛ- 0,4 кВ, прибора учета, Челябинская обл., Сосновский р-н, с. Большое Баландино, пер. Известковый</t>
  </si>
  <si>
    <t>Строительство  ответвления от опоры ВЛ- 0,4 кВ, прибора учета, Челябинская обл., Сосновский р-н, д. Ключи</t>
  </si>
  <si>
    <t>Установка прибора учета, Челябинская обл, Верхнеуральский р-н, п. Спасский, ул. Шоссейная, дом № 10, квартира 1</t>
  </si>
  <si>
    <t>Строительство ПКУ ТП 522-ФЗ 0,4 кВ ВЛ 0,4 кВ ТП 4092 1С гр.2 для объекта, расположенного по адресу: г Челябинск, Курчатовский район, улица Фианитовая, участок 10, кадастровый номер участка: 74:36:0702005:485</t>
  </si>
  <si>
    <t>Установка прибора учета на  опоре №21 ВЛ-0,4 кВ "Поселок 2" от ТП-31111 в п. Увельское (ПКУ-1т.у.)¶</t>
  </si>
  <si>
    <t>Строительство ВЛ-0,4 кВ от опоры №1 ф.2, установка прибора учета, Челябинская область, Агаповский район, п. Харьковский, кадастровый номер участка: 74:01:1203001:553.</t>
  </si>
  <si>
    <t>Строительство  ответвления от опоры ВЛ- 0,4 кВ, прибора учета, Челябинская обл, Карабашский г.о, п. Красный Камень</t>
  </si>
  <si>
    <t>Строительство ТП-10/0,4 кВ, ВЛ-0,4 кВ, ответвления от опоры ВЛ-0,4 кВ, приборов учета, Челябинская обл, Еткульский р-н, с. Еткуль</t>
  </si>
  <si>
    <t>Установка прибора учета, Челябинская обл, Агаповский р-н, п. Новобуранное, ул. Центральная, дом № 20, квартира 2</t>
  </si>
  <si>
    <t>Установка прибора учета на опоре №11/18 ВЛ-0,4 кВ "Западная" от ЗТП-24 в с. Варна (ПКУ-1т.у.)</t>
  </si>
  <si>
    <t>Строительство ответвления от опоры ВЛ- 0,4 кВ, прибора учета, Челябинская обл., Курчатовский район, тракт Свердловский</t>
  </si>
  <si>
    <t>Строительство ответвления от опоры ВЛ- 0,4 кВ, прибора учета, Челябинская обл., р-н Сосновский, Деревня Ключи</t>
  </si>
  <si>
    <t>Установка прибора учета, Челябинская обл, Верхнеуральск ул. Светлая 10</t>
  </si>
  <si>
    <t>Строительство  ответвления от опоры ВЛ- 0,4 кВ, прибора учета, Челябинская обл., Красноармейский р-н, вблизи п Камышинка</t>
  </si>
  <si>
    <t>Строительство ответвления от опоры ВЛ- 0,4 кВ, прибора учета, Челябинская обл., Каслинский р-н, д. Григорьевка, ул. Ленина</t>
  </si>
  <si>
    <t>Установка прибора коммерческого учета электрической энергии (мощности) однофазного прямого включения 0,22 кВ на опоре № 9/7 ВЛ 0,4 кВ № 2 от ТП-61014 и монтаж контура повторного заземления нулевого провода ВЛ 0,4 кВ № 2 от ТП-61014 на опоре № 9/7: д. Боровое, Чебаркульский р-н</t>
  </si>
  <si>
    <t>Строительство  ответвления от опоры ВЛ- 0,4 кВ, прибора учета, Челябинская обл.,г. Верхний Уфалей, п. Нижний Уфалей, ул. Коммуны</t>
  </si>
  <si>
    <t>Установка прибора коммерческого учета электрической энергии (мощности) трехфазного прямого включения 0,4 кВ на опоре № 22 ВЛ 0,4 кВ № 1 от ТП-15007 и монтаж контура повторного заземления нулевого провода ВЛ 0,4 кВ № 1 от ТП-15007 на опоре № 22: г. Аша</t>
  </si>
  <si>
    <t>Строительство ответвления от опоры ВЛ- 0,4 кВ, прибора учета, Челябинская обл., Сосновский р-н, п. Красное Поле, ул. Полянка</t>
  </si>
  <si>
    <t>Строительство ответвления от опоры ВЛ- 0,4 кВ, прибора учета, Челябинская обл., Кунашакский р-н, с. Кунашак, ул. Крымская</t>
  </si>
  <si>
    <t>Установка прибора учета на опоре №8.3 ВЛ-0,4 кВ "Быт 3" от ТП-3435 в г. Южноуральск (ПКУ-1т.у.)</t>
  </si>
  <si>
    <t>Строительство ВЛ-0,4 кВ, ответвления от опоры ВЛ-0,4 кВ, прибора учета, Челябинская обл, Красноармейский р-н, с. Шумово, ул. Лесная</t>
  </si>
  <si>
    <t>Строительство ответвления от опоры ВЛ- 0,4 кВ, прибора учета, Челябинская обл., Еманжелинский р-н, р.п. Красногорский, ул. Ленина</t>
  </si>
  <si>
    <t>Установка прибора учета 0,23 кВ, Челябинская обл, Нагайбакский район, п. Чернореченский, ул. Труда, 8А</t>
  </si>
  <si>
    <t>Установка прибора коммерческого учета электрической энергии (мощности) трехфазного прямого включения 0,4 кВ на опоре № 264-2 КВЛ 0,4 кВ № 1 (АВ 0,4 №5) от ТП-41263: г. Златоуст</t>
  </si>
  <si>
    <t>Строительство ВЛ-0,23 кВ от опоры №7 ВЛ-0,4кВ ф.4 от ТП№166 и установка прибора учета, Челябинская обл, Нагайбакский район, п. Подгорный, ул. Труда, 15А</t>
  </si>
  <si>
    <t>Строительство ответвления от опоры ВЛ- 0,4 кВ, прибора учета, двух автоматических выключателей, Челябинская обл., Еманжелинский р-н, г. Еманжелинск, ул. 1 Мая</t>
  </si>
  <si>
    <t>Строительство ВЛ-0,4 кВ, ответвления от опоры ВЛ-0,4 кВ, прибора учета, Челябинская обл, г. Коркино, ул. Панарина</t>
  </si>
  <si>
    <t>Установка прибора коммерческого учета электрической энергии (мощности) однофазного прямого включения 0,22 кВ на опоре № 2 ВЛ 0,4 кВ № 3 от ТП-23039 и монтаж контура повторного заземления нулевого провода ВЛ 0,4 кВ № 3 от ТП-23039 на опоре № 2: рп. Сулея, Саткинский р-н</t>
  </si>
  <si>
    <t>Установка прибора коммерческого учета электрической энергии (мощности) трехфазного прямого включения 0,4 кВ на опоре № б/н (рядом с уч. № 145) ВЛ 0,4 кВ № 1 от ТП-20: г. Миасс</t>
  </si>
  <si>
    <t>Строительство ВЛ-0,4 кВ, ответвления от опоры ВЛ-0,4 кВ, прибора учета, Челябинская обл, Сосновский р-н, с. Вознесенка, ул. Школьная</t>
  </si>
  <si>
    <t>Строительство ПКУ ТП 522-ФЗ 0,4 кВ ВЛ 0,4 кВ ТП 7К 1С гр. 3 для объекта, расположенного по адресу: г. Челябинск, район Ленинский, ул. Сельская, д. 11, кадастровый номер участка: 74:36:0305004:16</t>
  </si>
  <si>
    <t>Установка прибора учета на  опоре №5/6.1 ВЛ-0,4 кВ "Прямая" от ТП-77 в г. Пласт (ПКУ-1т.у.)</t>
  </si>
  <si>
    <t>Строительство ВЛ 0,4 кВ от опоры №18 ф.2, установка прибора учета, реконструкция ВЛ-0,4кВ ф.2, Челябинская обл, Агаповский р-н, поселок Наровчатка, ул Радужная, уч 27, кадастровый номер участка: 74:01:1002001:142.</t>
  </si>
  <si>
    <t>Строительство ответвления от опоры ВЛ- 0,4 кВ, прибора учета, Челябинская обл., Аргаяшский р-н, д. Камышевка, ул. Полевая</t>
  </si>
  <si>
    <t>Строительство ответвления от опоры ВЛ- 0,4 кВ, прибора учета, Челябинская обл., Красноармейский р-н, с. Баландинское, ул. Магистральная</t>
  </si>
  <si>
    <t>Строительство ответвления от опоры ВЛ- 0,4 кВ, прибора учета, Челябинская обл., г Копейск, п Заозерный.</t>
  </si>
  <si>
    <t>Строительство  ответвления от опоры ВЛ- 0,4 кВ, прибора учета, Челябинская обл., Сосновский р-н, д. Ключи, квартал 28, участок 6</t>
  </si>
  <si>
    <t>Установка прибора коммерческого учета электрической энергии (мощности) трехфазного прямого включения 0,4 кВ на опоре № 79 ВЛ 0,4 кВ № 3 от ТП-52181 и монтаж контура повторного заземления нулевого провода ВЛ 0,4 кВ № 3 от ТП-52181 на опоре № 79: с. Черновское, г. Миасс</t>
  </si>
  <si>
    <t>Установка прибора учета на  опоре №18/4 ВЛ-0,4 кВ "Российская" от ТП-48 в с. Варна (ПКУ-1т.у.)</t>
  </si>
  <si>
    <t>Строительство ответвления от опоры ВЛ- 0,4 кВ, прибора учета, Челябинская обл., р-н Сосновский, сельское поселение Краснопольское, д. Ключи, ул. Новая</t>
  </si>
  <si>
    <t>Установка прибора коммерческого учета электрической энергии (мощности) трехфазного прямого включения 0,4 кВ на опоре № 3 отп.-2-1 ВЛ 0,4 кВ № 1 от ТП-60059 и монтаж контура повторного заземления нулевого провода отп.-2-1 ВЛ 0,4 кВ № 1 от ТП-60059 на опоре № 3: г. Чебаркуль</t>
  </si>
  <si>
    <t>Установка прибора коммерческого учета электрической энергии (мощности) трехфазного прямого включения 0,4 кВ на опоре № 5 отп.-3 ВЛ 0,4 кВ № 2 от ТП-51136 и монтаж контура повторного заземления нулевого провода отп.-3 ВЛ 0,4 кВ № 2 от ТП-51136 на опоре № 5: г. Миасс</t>
  </si>
  <si>
    <t>Установка прибора коммерческого учета электрической энергии (мощности) трехфазного прямого включения 0,4 кВ на опоре № 3 отп.-2 ВЛ 0,4 кВ № 3 от ТП-51252 и монтаж контура повторного заземления нулевого провода отп.-2 ВЛ 0,4 кВ № 3 от ТП-51252 на опоре № 3: п. Северные Печи, г. Миасс</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</si>
  <si>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7 ВЛ 0,4 кВ ул.Красный путь от ТП-35313: с. Медведевка, Кусинский р-н</t>
  </si>
  <si>
    <t>Строительство ВЛ-0,4 кВ от опора №А5/1 ВЛ-0,4кВ ф.1 от ТП№105 и установка прибора учета, Челябинская обл,  г Магнитогорск, ул Липецкая, участок строительный 49а</t>
  </si>
  <si>
    <t>Установка прибора коммерческого учета электрической энергии (мощности) однофазного прямого включения 0,22 кВ на опоре № 4-2 ВЛ 0,4 кВ № 2 от ТП-60101 и монтаж контура повторного заземления нулевого провода ВЛ 0,4 кВ № 2 от ТП-60101 на опоре № 4-2: г. Чебаркуль</t>
  </si>
  <si>
    <t>Строительство  ответвления от опоры ВЛ- 0,4 кВ, прибора учета, Челябинская обл., р-н Сосновский, д. Казанцево, ул. 1 Мая</t>
  </si>
  <si>
    <t>Строительство ответвления от опоры ВЛ- 0,4 кВ, прибора учета, Челябинская обл., Каслинский р-н, с. Багаряк, ул. Чкалова</t>
  </si>
  <si>
    <t>Строительство ответвления от опоры ВЛ- 0,4 кВ, прибора учета, Челябинская обл., Сосновский р-н, вблизи д. Касари</t>
  </si>
  <si>
    <t>Строительство ответвления от опоры ВЛ- 0,4 кВ, прибора учета, Челябинская обл., Аргаяшский р-н, село Кулуево, улица Сабантуйская</t>
  </si>
  <si>
    <t>Строительство ВЛ-0,4 кВ, ответвления от опоры ВЛ-0,4 кВ, прибора учета, Челябинская обл, г. Карабаш, оз. Теренкуль, сад Теренкуль</t>
  </si>
  <si>
    <t>Установка прибора коммерческого учета электрической энергии (мощности) трехфазного прямого включения 0,4 кВ на опоре № 5 ВЛ 0,4 кВ № 1 от ТП-70265: с. Ларино, Уйский р-н</t>
  </si>
  <si>
    <t>Установка прибора коммерческого учета электрической энергии (мощности) трехфазного прямого включения 0,4 кВ на опоре № 21 ВЛ 0,4 кВ № 2 от ТП-61248 и монтаж контура повторного заземления нулевого провода ВЛ 0,4 кВ № 2 от ТП-61248 на опоре № 21: п. Тимирязевский,  Чебаркульский р-н</t>
  </si>
  <si>
    <t>Строительство ПКУ ТП 522-ФЗ 0,4 кВ ВЛ 0,4 кВ ТП 4067 1C гр.3, для объекта, расположенного по адресу: г. Челябинск, ул. Радонежская, дом № 10Б, строение 1, кадастровый номер участка: 74:36:0703003:884</t>
  </si>
  <si>
    <t>Строительство ответвления от опоры ВЛ- 0,4 кВ, прибора учета, Челябинская обл., Каслинский р-н, с. Огневское, ул. 8 Марта</t>
  </si>
  <si>
    <t>Установка прибора коммерческого учета электрической энергии (мощности) трехфазного прямого включения 0,4 кВ на опоре № 3/10 ВЛ 0,4 кВ № 2 от ТП-15070 и монтаж контура повторного заземления нулевого провода ВЛ 0,4 кВ № 2 от ТП-15070 на опоре № 3/10: п. Ук, Ашинский р-н</t>
  </si>
  <si>
    <t>Строительство ответвления от опоры ВЛ- 0,4 кВ, прибора учета, Челябинская обл., р-н Кунашакский, сел. пос. Кунашакское, с. Кунашак, ул. Лермонтова</t>
  </si>
  <si>
    <t>Строительство ПКУ ТП 522-ФЗ 0,4 кВ ВЛ 0,4 кВ от ТП СНТ «Искра» для объекта, расположенного по адресу: г Челябинск, Территория СНТ Искра, Аллея 4-я, участок №60, кадастровый номер участка: 74:36:0715001:6891</t>
  </si>
  <si>
    <t>Строительство ответвления от опоры ВЛ- 0,4 кВ, прибора учета, Челябинская обл., Еманжелинский р-н, г. Еманжелинск, ул. Вахрушева</t>
  </si>
  <si>
    <t>Строительство ПКУ ТП 522-ФЗ 0,4 кВ ВЛ 0,4 кВ ТП 99 1С гр.1 для объекта, расположенного по адресу: г Челябинск, ул. Анапская д.135, кадастровый номер участка: 74:36:0111005:58</t>
  </si>
  <si>
    <t>Строительство  ответвления от опоры ВЛ- 0,4 кВ, прибора учета, Челябинская обл., Сосновский р-н, д. Альмеева</t>
  </si>
  <si>
    <t>Строительство ответвления от опоры ВЛ- 0,4 кВ, прибора учета, Челябинская обл., Кунашакский р-н, д. Борисовка, ул. Молодежная</t>
  </si>
  <si>
    <t>Установка прибора коммерческого учета электрической энергии (мощности) трехфазного полукосвенного включения 0,4 кВ на опоре № 1 ВЛ 0,4 кВ № 1 от ТП-12059: г. Катав-Ивановск</t>
  </si>
  <si>
    <t>Строительство ВЛ-0,4 кВ, ответвления от опоры ВЛ-0,4 кВ, прибора учета, Челябинская обл, Сосновский район, село Большие Харлуши</t>
  </si>
  <si>
    <t>Строительство ПКУ ТП 522-ФЗ 0,4 кВ ВЛ 0,4 кВ ТП 278, гр.2 для объектов расположееных по адресу: город Копейск, улица Петра Сумина, земельный участок 49, кадастровый номер участка: 74:12:1408006:3790</t>
  </si>
  <si>
    <t>Установка прибора учета на опоре №12.1 ВЛ-0,4 кВ "Лазурная" от ТП-31114 в п. Увельский (ПКУ-1т.у.)</t>
  </si>
  <si>
    <t>Установка прибора учета на опоре №9 ВЛ-0,4 кВ "Гаражи" от ТП-47 в г. Пласт (ПКУ-1т.у.)</t>
  </si>
  <si>
    <t>Установка прибора коммерческого учета электрической энергии (мощности) однофазного прямого включения 0,22 кВ на опоре № 2А ВЛ 0,4 кВ № 1 от ТП-12005 и монтаж контура повторного заземления нулевого провода ВЛ 0,4 кВ № 1 от ТП-12005 на опоре № 2А: г. Катав-Ивановск</t>
  </si>
  <si>
    <t>Строительство ПКУ ТП 522-ФЗ 0,4 кВ ВЛ 0,4 кВ ТП 300 гр.6, для объекта, расположенного по адресу: город Копейск, переулок Разведчиков,23, кадастровый номер участка: 74:30:0601021:452</t>
  </si>
  <si>
    <t>Строительство ответвления от опоры ВЛ- 0,4 кВ, прибора учета, Челябинская обл., Аргаяшский р-н, п Увильды, сад Здоровье</t>
  </si>
  <si>
    <t>Установка прибора учета на опоре №26.2.2 ВЛ-0,4 кВ "Поселок 1" от ТП-31112 в п. Увельский (ПКУ-1т.у.)</t>
  </si>
  <si>
    <t>Строительство ответвления от опоры ВЛ- 0,4 кВ, прибора учета, Челябинская обл., Сосновский р-н, п. Мирный, ул. Бессонова</t>
  </si>
  <si>
    <t>Строительство ответвления от опоры ВЛ- 0,4 кВ, прибора учета, Челябинская обл., Красноармейский р-н, вблизи дороги Челябинск -Новосибрск</t>
  </si>
  <si>
    <t>Установка прибора учета, Челябинская обл,  Агаповский район, сельское поселение Агаповское, село Агаповка, микрорайон Садовый, д 17, кадастровый номер участка: 74:01:0602050:619.</t>
  </si>
  <si>
    <t>Строительство ответвления от опоры ВЛ- 0,4 кВ, прибора учета, Челябинская обл., Сосновский р-н, с.п. Саргазинское</t>
  </si>
  <si>
    <t>Строительство ответвления от опоры ВЛ- 0,4 кВ, прибора учета, Челябинская обл., Красноармейский р-н, д. Сычево</t>
  </si>
  <si>
    <t>Строительство прибора учета электроэнергии, Челябинская обл, Сосновский р-н</t>
  </si>
  <si>
    <t>Строительство ответвления от опоры ВЛ- 0,4 кВ, прибора учета, Челябинская обл., Красноармейский   р-н, с. Таукаево</t>
  </si>
  <si>
    <t>Строительство ВЛ-0,4 кВ от опоры №14/1 ф.2, установка прибора учета, Челябинская обл, район Агаповский, сельсовет Агаповский, село Агаповка, микрорайон Полевой, дом 31/1, кадастровый номер участка: 74:01:0602049:1025.</t>
  </si>
  <si>
    <t>Строительство ПКУ ТП 522-ФЗ 0,4 кВ ВЛ 0,4 кВ ТП 4202 1C гр.2 для объекта, расположенного по адресу: г Челябинск, Улица Топазовая, дом 9, кадастровый номер участка: 74:36:0702005:510</t>
  </si>
  <si>
    <t>Строительство ВЛ-0,4 кВ от опора №3/5 ВЛ-0,4кВ ф.4 от ТП№459 и установка прибора учета, Челябинская обл, Агаповский район, сельское поселение Агаповское, село Агаповка, микрорайон Садовый, д 17/1</t>
  </si>
  <si>
    <t>Установка прибора коммерческого учета электрической энергии (мощности) однофазного прямого включения 0,22 кВ на опоре № 36 ВЛ 0,4 кВ № 1 от ТП-15007 и монтаж контура повторного заземления нулевого провода ВЛ 0,4 кВ № 1 от ТП-15007 на опоре № 36: г. Аша</t>
  </si>
  <si>
    <t>Строительство ВЛ-0,4кВ от ВЛ-0,4кВ Чкалова от ТП-3135 ¶и установка прибора учета в п.Увельский (ВЛ-0,2км; ПКУ-1т.у.)</t>
  </si>
  <si>
    <t>Установка прибора коммерческого учета электрической энергии (мощности) трехфазного прямого включения 0,4 кВ на опоре № 8 ВЛ 0,4 кВ № 2 от ТП-61014 и монтаж контура повторного заземления нулевого провода ВЛ 0,4 кВ № 2 от ТП-61014 на опоре № 8: д. Боровое, Чебаркульский р-н</t>
  </si>
  <si>
    <t>Строительство ВЛ-0,4 кВ от опоры №14/1 ВЛ-0,4кВ ф.2 от ТП№325 и установка прибора учета, Челябинская обл, район Агаповский, сельсовет Агаповский, село Агаповка, микрорайон Полевой, дом 31</t>
  </si>
  <si>
    <t>Установка прибора учета, Челябинская обл, Карталинский р-н, г. Карталы, пер. Дзержинского, дом № 4А, кадастровый номер участка: 74:08:4702029:197.</t>
  </si>
  <si>
    <t>Строительство ответвления от опоры ВЛ- 0,4 кВ, прибора учета, Челябинская обл., Сосновский район, возле д. Алишева</t>
  </si>
  <si>
    <t>Установка прибора коммерческого учета электрической энергии (мощности) трехфазного прямого включения 0,4 кВ на опоре № 14 ВЛ 0,4 кВ № 1 от ТП-15007 и монтаж контура повторного заземления нулевого провода ВЛ 0,4 кВ № 1 от ТП-15007 на опоре № 14: г. Аша</t>
  </si>
  <si>
    <t>Установка прибора учета, Челябинская обл, Верхнеуральский район, город  Верхнеуральск, ул Магнитогорская, 23А, кадастровый номер участка: 74:06:1002097:572.</t>
  </si>
  <si>
    <t>Строительство ответвления от опоры ВЛ- 0,4 кВ, прибора учета, Челябинская обл., р-н Красноармейский, сел. пос. Озерное, п. Петровский</t>
  </si>
  <si>
    <t>Строительство ПКУ ТП 522-ФЗ 0,4 кВ ВЛ 0,4 кВ ТП 210 гр.2 для объекта расположенного по адресу: г. Копейск, ул. Кузбасская, дом № 33, кадастровый номер участка: 74:30:0601016:306</t>
  </si>
  <si>
    <t>Строительство ответвления от опоры ВЛ- 0,4 кВ, прибора учета, Челябинская обл., Сосновский р-н, д. Ключи, переулок Красочный</t>
  </si>
  <si>
    <t>Строительство ответвления от опоры ВЛ- 0,4 кВ, прибора учета, Челябинская обл., Сосновский р-н, с. Кременкуль, ул. Новосовхозная</t>
  </si>
  <si>
    <t>Установка прибора учета на  опоре №11 ВЛ-0,4 кВ "ул. Ташкина" от ТП-77 в г. Пласт (ПКУ-1т.у.)</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</si>
  <si>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1 ВЛ 0,4 кВ № 1 от ТП-11334 и монтаж контура повторного заземления нулевого провода ВЛ 0,4 кВ № 1 от ТП-11334 на опоре № 1: с. Меседа, Катав-Ивановский р-н</t>
  </si>
  <si>
    <t>Установка прибора учета на опоре №19 ВЛ-0,4 кВ "Поселок 4" от ТП-31100 в п. Увельский (ПКУ-1т.у.)¶</t>
  </si>
  <si>
    <t>Строительство  ответвления от опоры ВЛ- 0,4 кВ, прибора учета, Челябинская обл., р-н Кунашакский, сел. пос. Кунашакское, с. Кунашак, ул. Жукова</t>
  </si>
  <si>
    <t>Установка прибора коммерческого учета электрической энергии (мощности) однофазного прямого включения 0,22 кВ на опоре № 85 ВЛ 0,4 кВ № 1 от ТП-52120 и монтаж контура повторного заземления нулевого провода ВЛ 0,4 кВ № 1 от ТП-51120 на опоре № 85: г. Миасс</t>
  </si>
  <si>
    <t>Установка прибора учета на опоре №20 ВЛ-0,4 кВ "Поселок-3" от КТП-31123 в с. Хомутинино (ПКУ-1т.у.)</t>
  </si>
  <si>
    <t>Строительство ответвления от опоры ВЛ- 0,4 кВ, прибора учета, Челябинская обл., р-н Каслинский, сел. пос. Воздвиженское, ул. Ленина</t>
  </si>
  <si>
    <t>Установка прибора учета, Челябинская обл, Агаповский р-н, п. Приморский, ул. Новая, дом № 2, кадастровый номер участка: 74:01:0105002:449.</t>
  </si>
  <si>
    <t>Демонтаж существующео прибора учета и установка нового прибора коммерческого учета электрической энергии (мощности) трехфазного полукосвенного включения 0,4 кВ на опоре № 6 ВЛ 0,4 кВ № 1 от ТП-51: г. Миасс</t>
  </si>
  <si>
    <t>Установка прибора коммерческого учета электрической энергии (мощности) однофазного прямого включения 0,22 кВ на фасаде нежилого помещения № 1 по ул.Ленина 34 с подключением от приемной траверсы, ВЛ 0,4 кВ № 5 от ТП-15042: г. Аша</t>
  </si>
  <si>
    <t>Установка прибора коммерческого учета электрической энергии (мощности) однофазного прямого включения 0,22 кВ на опоре № 2 ВЛ 0,4 кВ № 1 от ТП-21206 и монтаж контура повторного заземления нулевого провода ВЛ 0,4 кВ № 1 от ТП-21206 на опоре № 2: г. Сатка</t>
  </si>
  <si>
    <t>Установка прибора учета, Челябинская обл, г. Магнитогорск, ул. Советская, дом № 456, кадастровый номер участка: 74:33:0309001:9079.</t>
  </si>
  <si>
    <t>Строительство ПКУ ТП 522-ФЗ 0,4 кВ ТП 4047 1С гр.2, ПКУ ТП 522-ФЗ 0,4 кВ ТП 4047 1С гр.2 для объекта, расположенного по адресу: г. Челябинск, улица Индивидуальная 2 -я, земельный участок 60Е, кадастровый номер участка: 74:36:0702003:907</t>
  </si>
  <si>
    <t>Строительство ответвления от опоры ВЛ- 0,4 кВ, прибора учета, Челябинская обл., г. Кыштым, ул. Гузынина</t>
  </si>
  <si>
    <t>Установка прибора коммерческого учета электрической энергии (мощности) однофазного прямого включения 0,22 кВ на опоре № 4 ВЛ 0,4 кВ № 1 от ТП-51105 и монтаж контура повторного заземления нулевого провода ВЛ 0,4 кВ № 1 от ТП-51105 на опоре № 4: п. Ленинск, г. Миасс</t>
  </si>
  <si>
    <t>Установка прибора учета на опоре №4 ВЛ-0,4 кВ "Магазин Красноармейская 25" от ТП-15 в г. Пласт (ПКУ-1т.у.)</t>
  </si>
  <si>
    <t>Строительство ответвления от опоры ВЛ- 0,4 кВ, прибора учета, Челябинская обл., Сосновский р.н, Краснопольское сел. пос., д. Моховички</t>
  </si>
  <si>
    <t>Установка прибора коммерческого учета электрической энергии (мощности) однофазного прямого включения 0,22 кВ на опоре № 49 ВЛ 0,4 кВ № 1 от ТП-52120 и монтаж контура повторного заземления нулевого провода ВЛ 0,4 кВ № 1 от ТП-51120 на опоре № 49: г. Миасс</t>
  </si>
  <si>
    <t>Строительство ответвления от опоры ВЛ- 0,4 кВ, прибора учета, Челябинская обл., Сосновский р-н, с. Кайгородово, ул. Школьная</t>
  </si>
  <si>
    <t>Строительство ответвления от опоры ВЛ- 0,4 кВ, прибора учета,Челябинская обл., р-н Сосновский, сел. пос. Алишевское, территория Курчатовец-2 ДНТ</t>
  </si>
  <si>
    <t>Установка прибора учета на опоре №2 ВЛ-0,4 кВ "Фидер 1" от ТП-4538 в с. Чудиново (ПКУ-1т.у.)¶</t>
  </si>
  <si>
    <t>Установка прибора коммерческого учета электрической энергии (мощности) трехфазного прямого включения 0,4 кВ на опоре № 85 ВЛ 0,4 кВ № 3 от ТП-15012 и монтаж контура повторного заземления нулевого провода ВЛ 0,4 кВ № 3 от ТП-15012 на опоре № 85: г. Аша</t>
  </si>
  <si>
    <t>Строительство ответвления от опоры ВЛ- 0,4 кВ, прибора учета, Челябинская обл., р-н Еткульский, п. Бектыш, ул. Еткульская</t>
  </si>
  <si>
    <t>Строительство ПКУ ТП 522-ФЗ 0,4 кВ ВЛ 0,4 кВ ТП 4047 1C гр.1 для объекта, расположенного по адресу: г Челябинск, ул. тракт Свердловский, дом 4 Э, кадастровый номер участка: 74:36:0702003:884</t>
  </si>
  <si>
    <t>Строительство ответвления от опоры ВЛ- 0,4 кВ, прибора учета, Челябинская обл., р-н Каслинский, сел. пос. Огневское, село Огневское, улица Мира</t>
  </si>
  <si>
    <t>Установка прибора учета на опоре №15 ВЛ-0,4 кВ "Звездная" от ТП-56 в г. Южноуральск (ПКУ-1т.у.)</t>
  </si>
  <si>
    <t>Установка прибора учета, Челябинская обл, Нагайбакский район, рп Южный, ул. З.Космодемьянской, кадастровый номер участка: 74:15:0000000:1951.</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</si>
  <si>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30 ВЛ 0,4 кВ № 3 от ТП-24051 и монтаж контура повторного заземления нулевого провода ВЛ 0,4 кВ № 3 от ТП-24051 на опоре № 30: рп. Межевой, Саткинский р-н</t>
  </si>
  <si>
    <t>Строительство  ответвления от опоры ВЛ- 0,4 кВ, прибора учета, Челябинская обл., р-н Сосновский, д. Альмеева</t>
  </si>
  <si>
    <t>Строительство ответвления от опоры ВЛ- 0,4 кВ, прибора учета, Челябинская обл., р-н. Сосновский, с. Вознесенка, ул. Песчаная</t>
  </si>
  <si>
    <t>Строительство ответвления от опоры ВЛ- 0,4 кВ, прибора учета, Челябинская обл., р-н Сосновский, сел. пос. Солнечное, п. Солнечный, ул. Абрикосовая</t>
  </si>
  <si>
    <t>Строительство ВЛ-0,22кВ от ВЛ-0,4кВ Поселок-1 от ТП-31101 установка прибора учета в п. Увельский (ВЛ-0,055км; ПКУ-1т.у.)</t>
  </si>
  <si>
    <t>Строительство ответвления от опоры ВЛ- 0,4 кВ, прибора учета, Челябинская обл., р-н Сосновский, с. Долгодеревенское</t>
  </si>
  <si>
    <t>Строительство ответвления от опоры ВЛ- 0,4 кВ, прибора учета, Челябинская обл., Снежинский г.о., п. Ближний Береговой, ул. Тополиная</t>
  </si>
  <si>
    <t>Установка прибора коммерческого учета электрической энергии (мощности) трехфазного прямого включения 0,4 кВ на опоре № 8 ВЛ 0,4 кВ № 1 от ТП-17104 и монтаж контура повторного заземления нулевого провода ВЛ 0,4 кВ № 1 от ТП-17104 на опоре № 8: г. Миньяр, Ашинский р-н</t>
  </si>
  <si>
    <t>Строительство ПКУ ТП 522-ФЗ 0,22 кВ ТП 4047 1C гр.1, для объекта, расположенного по адресу: г. Челябинск, тракт. Свердловский, д. 4-н, кадастровый номер участка: 74:36:0702003:117</t>
  </si>
  <si>
    <t>Строительство ответвления от опоры ВЛ- 0,4 кВ, прибора учета, Челябинская обл., Сосновский р-н, Краснопольское сел. пос. д. Ключи</t>
  </si>
  <si>
    <t>Установка прибора учета на опоре №34 ВЛ-0,4 кВ "Поселок-1" от КТП-31124 в с. Хомутинино (ПКУ-1т.у.)¶</t>
  </si>
  <si>
    <t>Установка прибора учета на опоре №21 ВЛ-0,4 кВ "ул. Пионерская" от ТП-53 в г. Пласт (ПКУ-1т.у.)</t>
  </si>
  <si>
    <t>Строительство ПКУ ТП 522-ФЗ 0,22 кВ ТП 7112 1С, для объекта, расположенного по адресу: г. Челябинск, р-н Металлургический, ул. Богдана Хмельницкого, у дома 15а, кадастровый номер участка: 74:36:0119001:1653</t>
  </si>
  <si>
    <t>Установка прибора учета, Челябинская обл, Верхнеуральский р-н, рп. Межозерный, ул. Энгельса, 34, кадастровый номер участка: 74:06:0000000:5053.</t>
  </si>
  <si>
    <t>Строительство ВЛИ-0,4 кВ (совместный подвес по опорам ВЛ-0,4 кВ № 2 от ТП № 51110) от опоры № 3 ВЛ-0,4 кВ № 2 от ТП № 51110 до опоры № 2 отп.-3 ВЛ-0,4 кВ № 2 от ТП № 51110, установка ПКУ ТП 522-ФЗ 0,4 кВ, реконструкция «ВЛ-0,4 кВ №2    от ТП-110» (инв. № 625209) (по диспетчерским наименованиям «Реконструкция ВЛ-0,4 кВ № 2 от ТП № 51110»)</t>
  </si>
  <si>
    <t>Установка прибора коммерческого учета электрической энергии (мощности) трехфазного прямого включения 0,4 кВ на опоре № 6/5 ВЛ 0,4 кВ № 1 от ТП-15030 и монтаж контура повторного заземления нулевого провода ВЛ 0,4 кВ № 1 от ТП-15030 на опоре № 6/5: г. Аша</t>
  </si>
  <si>
    <t>Строительство ответвления от опоры ВЛ- 0,4 кВ, прибора учета, Челябинская обл., р-н Аргаяшский, д Крутолапова</t>
  </si>
  <si>
    <t>Строительство ответвления от опоры ВЛ- 0,4 кВ, прибора учета, Челябинская обл., Аргаяшский р-н, пос. Ишалино, железнодорожная станция, ул. Солнечная</t>
  </si>
  <si>
    <t>Демонтаж существующего прибора учета и установка нового коммерческого учета электрической энергии (мощности) трехфазного прямого включения 0,4 кВ на опоре № 13 ВЛ 0,4 кВ № 4 от ТП-41241: г. Златоуст</t>
  </si>
  <si>
    <t>Строительство ПКУ ТП 522-ФЗ 0,4 кВ ВЛ 0,4 кВ ТП 6505 1С гр. 1 для объекта, расположенного по адресу: г. Копейск, с. Синеглазово, ул. Шоссейная, дом № 42, кадастровый номер участка: 74:30:0902005:47</t>
  </si>
  <si>
    <t>Строительство  ответвления от опоры ВЛ- 0,4 кВ, прибора учета, Челябинская обл., Красноармейский р-н</t>
  </si>
  <si>
    <t>Установка прибора коммерческого учета электрической энергии (мощности) трехфазного прямого включения 0,4 кВ на опоре № 4 ВЛ 0,4 кВ Столовая от ТП-33087: г. Златоуст</t>
  </si>
  <si>
    <t>Установка прибора учета на  опоре №8 ВЛ-0,4 кВ ф. "№1"  от ТП-14 в г. Пласт (ПКУ-1т.у.)</t>
  </si>
  <si>
    <t>Строительство ВЛ 0,4 кВ ТП 7031 2C гр.1, ПКУ ТП 522-ФЗ 0,4 кВ ВЛ 0,4 кВ ТП 7031 2C гр.1 для объекта, расположенного по адресу: г. Челябинск, ул. 32-ой Годовщины Октября, дом № 18, кадастровый номер участка: 74:36:0112024:536</t>
  </si>
  <si>
    <t>Строительство ответвления от опоры ВЛ- 0,4 кВ, прибора учета, Челябинская обл., Кунашакский район, село Кунашак, улица Лермонтова</t>
  </si>
  <si>
    <t>Установка прибора учета на опоре №8.4.1 ВЛ-0,4 кВ "Поселок-3" от КТП-31124 в с. Хомутинино (ПКУ-1т.у.)</t>
  </si>
  <si>
    <t>Строительство ПКУ ТП 522-ФЗ 0,4 кВ ВЛ 0,4 кВ ТП 290 гр.6 для объекта, расположенного по адресу: г. Копейск, пер. Державина, 14, кадастровый номер участка: 74:30:0701025:68</t>
  </si>
  <si>
    <t>Строительство ВЛ- 0,22 кВ от опоры №3/1 до опоры №3/3 ВЛ-0,4кВ Ленина 48,50, пер.Блюхера,2, установка прибора учета, Челябинская область город Карталы улица Орджоникидзе 11 А, кадастровый номер участка: 74:08:4701041:1451.</t>
  </si>
  <si>
    <t>Строительство ответвления от опоры ВЛ- 0,4 кВ, прибора учета, Челябинская обл., Сосновский р-н, потребительское общество коллективный сад "Прогресс"</t>
  </si>
  <si>
    <t>Строительство ПКУ ТП 522-ФЗ 0,4 кВ ВЛ 0,4 кВ ТП 2058 гр.1, для объекта, расположенного по адресу: г. Челябинск, ул. Кислицина, дом № 59, кадастровый номер участка: 74:36:0604033:60</t>
  </si>
  <si>
    <t>Установка прибора коммерческого учета электрической энергии (мощности) однофазного прямого включения 0,22 кВ на опоре № 61 ВЛ 0,4 кВ № 2 от ТП-52008 и монтаж контура повторного заземления нулевого провода ВЛ 0,4 кВ № 2 от ТП-52008 на опоре № 61: с. Черновское, г. Миасс</t>
  </si>
  <si>
    <t>Установка прибора коммерческого учета электрической энергии (мощности) трехфазного прямого включения 0,4 кВ на опоре № 24 ВЛ 0,4 кВ № 2 от ТП-61614 и монтаж контура повторного заземления нулевого провода ВЛ 0,4 кВ № 2 от ТП-61614 на опоре № 24: г. Чебаркуль</t>
  </si>
  <si>
    <t>Строительство ответвления от опоры ВЛ- 0,4 кВ, прибора учета, Челябинская обл., Еманжелинский р-н, г. Еманжелинск, ул. Медовая</t>
  </si>
  <si>
    <t>Строительство ВЛИ-0,4 кВ (частично совместный подвес по опорам ВЛ-10 кВ Караси) от гр. № 2 РУ-0,4 кВ ТП № 61654 до опоры № 654/8 ВЛ-10 кВ Караси, строительство ВЛИ-0,4 кВ от опоры № 654/8 ВЛ 10 кВ Караси до концевой опоры на границе земельного участка Заявителя, установка ПКУ ТП 522-ФЗ 0,4 кВ и реконструкция «Трансформатор силовой 10 кВ 25 кВА ТМ-25/10/0,4 Т1   КТП №654 д.Верхние Караси» (инв. № 481437) (по диспетчерским наименованиям «Реконструкция ТП № 61654»)</t>
  </si>
  <si>
    <t>Строительство ответвления от опоры ВЛ- 0,4 кВ, прибора учета, Челябинская обл., Еманжелинский р-н, г. Еманжелинск, ул. Титова</t>
  </si>
  <si>
    <t>Строительство ответвления от опоры ВЛ- 0,4 кВ, прибора учета, Челябинская обл., р-н Каслинский, сел. пос. Тюбукское, с. Воскресенское, ул. Партизанская</t>
  </si>
  <si>
    <t>Строительство ПКУ ТП 522-ФЗ 0,4 кВ ВЛ 0,4 кВ ТП 9 ЮУЖД гр.6 для объекта расположенного по адресу: г. Копейск, ул. Кубинская, дом № 58, кадастровый номер участка: 74:30:0501011:2414</t>
  </si>
  <si>
    <t>Строительство ответвления от опоры ВЛ- 0,4 кВ, прибора учета, Челябинская обл., Аргаяшский р-н, д. Халитова</t>
  </si>
  <si>
    <t>Строительство прибора учета электроэнергии, Челябинская обл, Аргаяшский р-н, п. Увильды</t>
  </si>
  <si>
    <t>Установка прибора учета, Челябинская обл, Кизильский р-н, п. Путь Октября, ул. Центральная, дом № 17, кадастровый номер участка: 74:11:0603003:253.</t>
  </si>
  <si>
    <t>Установка прибора коммерческого учета электрической энергии (мощности) однофазного прямого включения 0,22 кВ на опоре № 9 ВЛ 0,4 кВ № 1 от ТП-12138 и монтаж контура повторного заземления нулевого провода ВЛ 0,4 кВ № 1 от ТП-12138 на опоре № 9: г. Катав-Ивановск</t>
  </si>
  <si>
    <t>Установка прибора учета на  опоре №5/1 ВЛ-0,4 кВ "Поселок 4"  от ТП-3111 в п. Увельский (ПКУ-1т.у.)¶</t>
  </si>
  <si>
    <t>Установка прибора коммерческого учета электрической энергии (мощности) трехфазного прямого включения 0,4 кВ на опоре № 21-6 ВЛ 0,4 кВ № 3 СНТ «Уралец» от КТПН № 40 и монтаж контура повторного заземления нулевого провода ВЛ 0,4 кВ № 3 СНТ «Уралец» от КТПН № 40 на опоре № 21-6: г. Трехгорный</t>
  </si>
  <si>
    <t>Установка прибора учета, Челябинская обл, район Агаповский, п. Желтинский, в районе ул. Строительная</t>
  </si>
  <si>
    <t>Строительство ответвления от опоры ВЛ- 0,4 кВ, прибора учета, Челябинская обл., Сосновский район, село Кайгородово. переулок Дачный</t>
  </si>
  <si>
    <t>Установка прибора коммерческого учета электрической энергии (мощности) трехфазного прямого включения 0,4 кВ на опоре № 12 ВЛ 0,4 кВ ул.Спутник, АЗС от ТП-31016: г. Куса</t>
  </si>
  <si>
    <t>Установкаприбора коммерческого учета электрической энергии (мощности) однофазного прямого включения 0,22 кВ на опоре № 16 ВЛ 0,4 кВ № 4 от ТП-41121: г. Златоуст</t>
  </si>
  <si>
    <t>Строительство ответвления от опоры ВЛ- 0,4 кВ, прибора учета, Челябинская обл., р-н Каслинский, п. Береговой, ул. Новая</t>
  </si>
  <si>
    <t>Строительство ответвления от опоры ВЛ- 0,4 кВ, прибора учета, Челябинская обл., г. Верхний Уфалей, ул. Мрамормая</t>
  </si>
  <si>
    <t>Установка прибора коммерческого учета электрической энергии (мощности) трехфазного прямого включения 0,4 кВ на опоре № 36 ВЛ 0,4 кВ № 3 от ТП-15007 и монтаж контура повторного заземления нулевого провода ВЛ 0,4 кВ № 3 от ТП-15007 на опоре № 36: г. Аша</t>
  </si>
  <si>
    <t>Строительство ВЛ-0,4кВ от ВЛ-0,4 кВ "Мотова" от ТП-2 и установка прибора учета в г. Троицк (ВЛ-0,03 км; ПКУ-1т.у.)</t>
  </si>
  <si>
    <t>Установка прибора коммерческого учета электрической энергии (мощности) трехфазного прямого включения 0,4 кВ на опоре № 29 ВЛ 0,4 кВ № 1 от ТП-13175 и монтаж контура повторного заземления нулевого провода ВЛ 0,4 кВ № 1 от ТП-13175 на опоре № 29: п. Ук, Ашинский р-н</t>
  </si>
  <si>
    <t>Строительство ответвления от опоры ВЛ- 0,4 кВ, прибора учета, Челябинская обл., Коркинский р-н, г. Коркино, ул. 9 января</t>
  </si>
  <si>
    <t>Строительство ПКУ ТП 522-ФЗ 0,4 кВ ВЛ 0,4 кВ ТП 4733 1С гр.2, для объекта, расположенного по адресу: г Челябинск, р-н Курчатовский, микрорайон 54 (пятьдесят четыре) Краснопольского планировочного района №1, улица Седьмая, квартал 16 (шестнадцать), участок №188, кадастровый номер участка: 74:36:0714001:14585</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</si>
  <si>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6 ВЛ 0,4 кВ № 4 от ТП-41221: г. Златоуст</t>
  </si>
  <si>
    <t>Установка прибора коммерческого учета электрической энергии (мощности) трехфазного прямого включения 0,4 кВ на опоре № 1 ВЛ 0,4 кВ № 5 от ТП-12093 и монтаж контура повторного заземления нулевого провода ВЛ 0,4 кВ № 5 от ТП-12093 на опоре № 1: г. Катав-Ивановск</t>
  </si>
  <si>
    <t>Строительство ПКУ ТП 522-ФЗ 0,4 кВ ВЛ 0,4 кВ ТП 4733 1С гр.2 для объекта, расположенного по адресу: г Челябинск, р-н Курчатовский, микрорайон №54 Краснопольского планировочного района №1, квартал 15, улица Седьмая, участок 179 (стр.), кадастровый номер участка: 74:36:0714001:107</t>
  </si>
  <si>
    <t>Строительство ВЛ-0,4 кВ, ответвления от опоры ВЛ-0,4 кВ, прибора учета, Челябинская обл, р-н Нязепетровский, г. Нязепетровск, ул. Ленина</t>
  </si>
  <si>
    <t>Строительство ВЛ-0,4 кВ, ответвления от опоры ВЛ-0,4 кВ, прибора учета, Челябинская обл, г Копейск</t>
  </si>
  <si>
    <t>Установка прибора коммерческого учета электрической энергии (мощности) трехфазного прямого включения 0,4 кВ на опоре № 13 ВЛ 0,4 кВ № 5 от ТП-41247: г. Златоуст</t>
  </si>
  <si>
    <t>Установка прибора учета, Челябинская обл, Агаповский муниципальный район, Агаповское сельское поселение, село Агаповка, микрорайон Садовый, дом 64А, кадастровый номер участка: 74:01:0602049:1015.</t>
  </si>
  <si>
    <t>Строительство ответвления от опоры ВЛ- 0,4 кВ, прибора учета, Челябинская обл., р-н Сосновский, д. Ключевка</t>
  </si>
  <si>
    <t>Установка прибора учета, Челябинская обл, Агаповский район, село Агаповка, кадастровый номер участка: 74:01:0602045:541.</t>
  </si>
  <si>
    <t>Установка прибора коммерческого учета электрической энергии (мощности) трехфазного прямого включения 0,4 кВ на опоре № 2 ВЛ 0,4 кВ № 2 от ТП-51111 и монтаж контура повторного заземления нулевого провода ВЛ 0,4 кВ № 2 от ТП-51111 на опоре № 2: п. Верхний Иремель, г. Миасс</t>
  </si>
  <si>
    <t>Строительство ВЛ-0,4 кВ, ответвления от опоры ВЛ-0,4 кВ, прибора учета, Челябинская обл, Кунашакский район, село Кунашак, улица Карла Маркса</t>
  </si>
  <si>
    <t>Установка прибора учета, Челябинская обл, г. Магнитогорск, ул. Советская, дом № 422/2, кадастровый номер участка: 74:33:0309001:10674.</t>
  </si>
  <si>
    <t>Строительство ВЛ-0,4 кВ, ответвления от опоры ВЛ-0,4 кВ, прибора учета, Челябинская обл, Аргаяшский р-н, поселок Кировский, улица Полевая</t>
  </si>
  <si>
    <t>Строительство ВЛ-0,4кВ от ВЛ-0,4 кВ "Поселок 3" от ТП-31124 и установка прибора учета в с. Хомутинино (ВЛ-0,19 км; ПКУ-1т.у.)</t>
  </si>
  <si>
    <t>Строительство ВЛ-0,4 кВ, ответвления от опоры ВЛ-0,4 кВ, прибора учета, Челябинская обл, Еманжелинский р-н, г. Еманжелинск, ул. Спартака</t>
  </si>
  <si>
    <t>Строительство ответвления от опоры ВЛ- 0,4 кВ, прибора учета, Челябинская обл., Аргаяшский р-н, с. Аргаяш, ул. Челябинская</t>
  </si>
  <si>
    <t>Строительство ВЛ-0,4 кВ, ответвления от опоры ВЛ-0,4 кВ, прибора учета, Челябинская обл, Аргаяшский р-н, АО "Кузнецкое"</t>
  </si>
  <si>
    <t>Установка прибора учета на опоре №3 ВЛ-0,4 кВ "Стройучасток" от ТП-38 в г. Южноуральск (ПКУ-1т.у.)</t>
  </si>
  <si>
    <t>Установка прибора коммерческого учета электрической энергии (мощности) трехфазного прямого включения 0,4 кВ на опоре № 32 ВЛ 0,4 кВ ул.Мира от ТП-31044: г. Куса</t>
  </si>
  <si>
    <t>Строительство ответвления от опоры ВЛ- 0,4 кВ, прибора учета, Челябинская обл., Еманжелинский р-н, г.Еманжелинск, п. Борисовка, ул. Трактовая</t>
  </si>
  <si>
    <t>Строительство ответвления от опоры ВЛ- 0,4 кВ, прибора учета, Челябинская обл., Сосновский р-н, с. Кременкуль, ул. Российская</t>
  </si>
  <si>
    <t>Строительство ответвления от опоры ВЛ- 0,4 кВ, прибора учета. Челябинская обл., Сосновский р-н</t>
  </si>
  <si>
    <t>Строительство ответвления от опоры ВЛ- 0,4 кВ, прибора учета, Челябинская обл., р-н Аргаяшский, сел. пос. Дербишевское, д. Дербишева, ул. Сосновая</t>
  </si>
  <si>
    <t>Установка прибора учета на опоре №20 ВЛ-0,4 кВ "Фидер 2" от ТП-41104 в с. Октябрьское (ПКУ-1т.у.)</t>
  </si>
  <si>
    <t>Установка прибора учета, Челябинская обл, г. Магнитогорска, ул. Жемчужная 19, кадастровый номер участка: 74:01:0502001:521.</t>
  </si>
  <si>
    <t>Строительство ВЛ 0,4 кВ от опоры ВЛ 0,4 кВ ТП 1172 1С гр.3, ПКУ ТП 522-ФЗ 0,4 кВ ТП 1172 1С гр.3, для объектов, расположенных по адресам: г. Челябинск, ул. Марата, дом № 5, кадастровый номер участка: 74:36:0404016:10, ул. Марата, дом № 5, кадастровый номер участка: 74:36:0101011:201.</t>
  </si>
  <si>
    <t>Установка прибора коммерческого учета электрической энергии (мощности) трехфазного прямого включения 0,4 кВ на опоре № 5/6 ВЛ 0,4 кВ № 1 от ТП-61653 и монтаж контура повторного заземления нулевого провода ВЛ 0,4 кВ № 1 от ТП-61653 на опоре № 5/6: д. Малково, Чебаркульский р-н</t>
  </si>
  <si>
    <t>Строительство ПКУ ТП 522-ФЗ 0,4 кВ ВЛ 0,4 кВ ТП 2159 1С гр.9, для объекта, расположенного по адресу: г. Челябинск, Калининский, ул. Спорта, д. 45, кадастровый номер участка: 74:36:0604014:31</t>
  </si>
  <si>
    <t>Установка прибора коммерческого учета электрической энергии (мощности) однофазного прямого включения 0,22 кВ на опоре № 8 ВЛ 0,4 кВ № 8 от ТП-18131: г. Трехгорный</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</si>
  <si>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241-1 ВЛ 0,4 кВ № 1 от ТП-41241: г. Златоуст</t>
  </si>
  <si>
    <t>Установка прибора учета на отходящем ф. 0,4 кВ в ТП-807П в  с. Варна (ПКУ-1т.у.)</t>
  </si>
  <si>
    <t>Строительство ВЛ-0,4 кВ, ответвления от опоры ВЛ-0,4 кВ, прибора учета, Челябинская обл, Еткульский р-н, Печенкинское сел. пос., с. Шеломенцево, ул. Центральная</t>
  </si>
  <si>
    <t>Строительство ответвления от опоры ВЛ- 0,4 кВ, прибора учета, Челябинская обл., Сосновский р-н, ул. Садовая</t>
  </si>
  <si>
    <t>Установка прибора коммерческого учета электрической энергии (мощности) однофазного прямого включения 0,22 кВ на опоре № 10 ВЛ 0,4 кВ № 4 от КТПН-33 СНТ «Красногорец»: г. Трехгорный</t>
  </si>
  <si>
    <t>Установка прибора коммерческого учета электрической энергии (мощности) трехфазного прямого включения 0,4 кВ на опоре № 40 ВЛ 0,4 кВ № 2 от ТП-61259 и монтаж контура повторного заземления нулевого провода ВЛ 0,4 кВ № 2 от ТП-61259 на опоре № 40: д. Малково, Чебаркульский р-н</t>
  </si>
  <si>
    <t>Строительство ВЛ-0,4кВ от ВЛ-0,4 кВ "9 января " от ТП-53 и установка прибора учета в г. Пласт (ВЛ-0,025 км; ПКУ-1т.у.)</t>
  </si>
  <si>
    <t>Строительство ответвления от опоры ВЛ- 0,4 кВ, прибора учета, Челябинская обл., Сосновский р-н, с. Архангельское, ул. Комсомольская</t>
  </si>
  <si>
    <t>Строительство  ответвления от опоры ВЛ- 0,4 кВ, прибора учета, Челябинская обл., г Коркино, р.п. Первомайский, Садовое товарищество Цементник-2</t>
  </si>
  <si>
    <t>Строительство ПКУ ТП 522-ФЗ 0,4 кВ ВЛ 0,4 кВ ТП 52 гр.1 для объекта, расположенного по адресу:г. Копейск, пер. Черепановых, участок № 1А, кадастровый номер участка: 74:30:0601021:125</t>
  </si>
  <si>
    <t>Строительство ответвления от опоры ВЛ- 0,4 кВ, прибора учета, Челябинская обл., р-н Аргаяшский, д Акбашева, ул Цветочная</t>
  </si>
  <si>
    <t>Строительство ответвления от опоры ВЛ- 0,4 кВ, прибора учета, Челябинская обл., р-н. Сосновский, с. Вознесенка, ул. Лесная</t>
  </si>
  <si>
    <t>Строительство ответвления от опоры ВЛ- 0,4 кВ, прибора учета, Челябинская обл., Сосновский р-н, п. Саккулово, ул. Строительная</t>
  </si>
  <si>
    <t>Строительство ответвления от опоры ВЛ- 0,4 кВ, прибора учета, Челябинская обл., Аргаяшский р-н, п. Южный Горняк</t>
  </si>
  <si>
    <t>Строительство ответвления от опоры ВЛ- 0,4 кВ, прибора учета, Челябинская обл., р-н Сосновский р-н, д. Шигаево</t>
  </si>
  <si>
    <t>Строительство ответвления от опоры ВЛ- 0,4 кВ, прибора учета, Челябинская обл., Кунашакский р-н, с. Кунашак, ул. Ш.Тимергалиной</t>
  </si>
  <si>
    <t>Установка прибора учета, Челябинская обл, Агаповский р-н, п. Приморский, ул. Садовая, дом № 63, кадастровый номер участка: 74:01:0105002:575.</t>
  </si>
  <si>
    <t>Установка прибора коммерческого учета электрической энергии (мощности) трехфазного прямого включения 0,4 кВ на опоре № 5 ВЛ 0,4 кВ № 1 от ТП-51034 и монтаж контура повторного заземления нулевого провода ВЛ 0,4 кВ № 1 от ТП-51034 на опоре № 5: г. Миасс</t>
  </si>
  <si>
    <t>Установка прибора коммерческого учета электрической энергии (мощности) трехфазного прямого включения 0,4 кВ на опоре № 6 ВЛ 0,4 кВ № 4 от ТП-51253 и монтаж контура повторного заземления нулевого провода ВЛ 0,4 кВ № 4 от ТП-51253 на опоре № 6: п. Тургояк, г. Миасс</t>
  </si>
  <si>
    <t>Строительство ответвления от опоры ВЛ- 0,4 кВ, прибора учета, Челябинская обл., р-н Сосновский, д Осиновка</t>
  </si>
  <si>
    <t>Строительство ПКУ ТП 522-ФЗ 0,4 кВ ВЛ 0,4 кВ ТП 310 гр.2 для объекта, расположенного по адресу: г. Копейск, ул. Менжинского, д. 75, кадастровый номер участка: 74:30:0104029:926</t>
  </si>
  <si>
    <t>Установка прибора коммерческого учета электрической энергии (мощности) однофазного прямого включения 0,22 кВ на опоре № 8 ВЛ 0,4 кВ № 2 от ТП-18131: г. Трехгорный</t>
  </si>
  <si>
    <t>Установка прибора коммерческого учета электрической энергии (мощности) трехфазного прямого включения 0,4 кВ на опоре № 9 ВЛ 0,4 кВ № 3 от ТП-14068 и монтаж контура повторного заземления нулевого провода ВЛ 0,4 кВ № 3 от ТП-14068 на опоре № 9: г. Усть-Катав</t>
  </si>
  <si>
    <t>Строительство ответвления от опоры ВЛ- 0,4 кВ, прибора учета, Челябинская обл., Красноармейский р-н, поселок Слава, тер ДНТ Северное, ул Есенина</t>
  </si>
  <si>
    <t>Строительство ответвления от опоры ВЛ- 0,4 кВ, прибора учета, Челябинская обл., район Сосновский, сельское поселение Краснопольское, деревня Ключи</t>
  </si>
  <si>
    <t>Установка прибора учета на опоре №14.10 ВЛ-0,4 кВ "Поселок 3" от ТП-31100 в п. Увельский (ПКУ-1т.у.)</t>
  </si>
  <si>
    <t>Строительство ответвления от опоры ВЛ- 0,4 кВ, прибора учета, Челябинская обл., Кунашакский р-н, с. Кунашак, ул. Труда</t>
  </si>
  <si>
    <t>Строительство ВЛ-0,22кВ от ВЛ-0,4кВ Поселок от ТП-3137 установка прибора учета в п. Увельский (ВЛ-0,04км; ПКУ-1т.у.)</t>
  </si>
  <si>
    <t>Строительство ПКУ ТП 522-ФЗ 0,4 кВ ВЛ 0,4 кВ ТП Элеватор 1С панель 9, для объекта, расположенного по адресу: г. Челябинск, п. Мелькомбинат 2 участок 2, дом № 22, кадастровый номер участка: 74:36:0505003:161</t>
  </si>
  <si>
    <t>Установка прибора коммерческого учета электрической энергии (мощности) однофазного прямого включения 0,22 кВ на опоре № 10 ВЛ 0,4 кВ № 5 от ТП-41232: г. Златоуст</t>
  </si>
  <si>
    <t>Установка прибора учета на опоре №13 ВЛ-0,4 кВ "ул. Гагарина 7,9" от ТП-13 в г. Троицк (ПКУ-1т.у.)¶</t>
  </si>
  <si>
    <t>Строительство ПКУ ТП 522-ФЗ 0,4 кВ ВЛ 0,4 кВ ТП 7043 1С гр.12 для объекта, расположенного по адресу: г Челябинск, р-н Металлургический, ул. Богдана Хмельницкого, д 49, кадастровый номер участка: 74:36:0114026:99</t>
  </si>
  <si>
    <t>Строительство ПКУ ТП 522-ФЗ 0,4 кВ ВЛ 0,4 кВ ТП 4128 1С гр.3 для объекта, расположенного по адресу: г Челябинск, р-н Металлургический, ст. Шагол, ул. Ирбитская 1-я, д. 21, кадастровый номер участка: 74:36:0701015:28</t>
  </si>
  <si>
    <t>Установка прибора коммерческого учета электрической энергии (мощности) трехфазного прямого включения 0,4 кВ на опоре № 13 ВЛ 0,4 кВ № 1 от ТП-41246: г. Златоуст</t>
  </si>
  <si>
    <t>Строительство ПКУ ТП 522-ФЗ 0,4 кВ ВЛ 0,4 кВ ТП 4243 1C гр.3, для объекта, расположенного по адресу: г. Челябинск, ул. Шершневская, дом № 1, кадастровый номер участка: 74:36:0713004:463</t>
  </si>
  <si>
    <t>Установка прибора учета на опоре №2/7/2 ВЛ-0,4 кВ "Поселок-1" от ТП-3110 в п. Увельский (ПКУ-1т.у.)</t>
  </si>
  <si>
    <t>Установка прибора учета на  опоре №7/3 ВЛ-0,4 кВ "Просвещения"  от ТП-57 в г. Пласт (ПКУ-1т.у.)¶</t>
  </si>
  <si>
    <t>Установка прибора коммерческого учета электрической энергии (мощности) однофазного прямого включения 0,22 кВ на опоре № 3 ВЛ 0,4 кВ № 4 от ТП-41127: г. Златоуст</t>
  </si>
  <si>
    <t>Строительство ответвления от опоры ВЛ- 0,4 кВ, прибора учета, Челябинская обл., Сосновский район, деревня Моховички</t>
  </si>
  <si>
    <t>Установка прибора коммерческого учета электрической энергии (мощности) трехфазного прямого включения 0,4 кВ на опоре № 7/1 ВЛ 0,4 кВ № 3 от ТП-61369 и монтаж контура повторного заземления нулевого провода ВЛ 0,4 кВ № 3 от ТП-61369 на опоре № 7/1: с. Медведево, Чебаркульский р-н</t>
  </si>
  <si>
    <t>Строительство ВЛ-0,4кВ от ВЛ-0,4 кВ " Интернациональная " от ТП-203П и установка прибора учета в г. Троицк (ВЛ-0,045 км; ПКУ-1т.у.)</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</si>
  <si>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3 отп.-2 ВЛ 0,4 кВ № 1 от ТП-51256 и монтаж контура повторного заземления нулевого провода отп.-2 ВЛ 0,4 кВ № 1 от ТП-51256 на опоре № 3: п. Михеевка, г. Миасс</t>
  </si>
  <si>
    <t>Установка прибора учета на опоре №46 ВЛ-0,4 кВ "ул. Парковая" от ТП-56 в с. Варна (ПКУ-1т.у.)</t>
  </si>
  <si>
    <t>Строительство ПКУ ТП 522-ФЗ 0,4 кВ ВЛ 0,4 кВ ТП 5142 1С гр. 2 для объекта, расположенного по адресу: г. Челябинск, ул. Заманиха, земельный участок 45, кадастровый номер участка: 74:36:0414031:1027</t>
  </si>
  <si>
    <t>Установка прибора коммерческого учета электрической энергии (мощности) трехфазного прямого включения 0,4 кВ на опоре № 28 ВЛ 0,4 кВ № 1 от ТП-15007 и монтаж контура повторного заземления нулевого провода ВЛ 0,4 кВ № 1 от ТП-15007 на опоре № 28: г. Аша</t>
  </si>
  <si>
    <t>Строительство ответвления от опоры ВЛ- 0,4 кВ, прибора учета, Челябинская обл., Красноармейский р-н, Баландинское сельское поселение, д. Круглое</t>
  </si>
  <si>
    <t>Строительство ПКУ ТП 522-ФЗ 0,4 кВ ВЛ 0,4 кВ ТП 307 гр.3 для объекта, расположенного по адресу:г. Копейск южнее ул. Черепановых, кадастровый номер участка: 74:30:0908003:76</t>
  </si>
  <si>
    <t>Установка прибора коммерческого учета электрической энергии (мощности) трехфазного прямого включения 0,4 кВ в яч.1 РУ 0,4 кВ ТП-60163: г. Чебаркуль</t>
  </si>
  <si>
    <t>Установка прибора учета, Челябинская обл, Агаповский р-н, п. Приморский, ул. Уральская, дом № 9А, кадастровый номер участка: 74:01:0105001:1689.</t>
  </si>
  <si>
    <t>Строительство ответвления от опоры ВЛ- 0,4 кВ, прибора учета, Челябинская обл., Аргаяшский р-н, д. Дербишева, ул. Березовая</t>
  </si>
  <si>
    <t>Строительство  ответвления от опоры ВЛ- 0,4 кВ, прибора учета, Челябинская обл., р-н Сосновский, сел. пос. Краснопольское, д. Ключи, ул. Гранатовая</t>
  </si>
  <si>
    <t>Строительство ВЛ-0,4 кВ, ответвления от опоры ВЛ-0,4 кВ, прибора учета, Челябинская обл, район Кунашакский,сельское поселение Куяшское,село Большой Куяш</t>
  </si>
  <si>
    <t>Строительство ответвления от опоры ВЛ- 0,4 кВ, прибора учета, Челябинская обл., р-н Сосновский, сел. пос. Рощинское, д. Новое поле</t>
  </si>
  <si>
    <t>Демонтаж существующего прибора учета и установка нового прибора коммерческого учета электрической энергии (мощности) трехфазного полукосвенного включения 0,4 кВ на опоре № 1/2 ВЛ 0,4 кВ № 2 от ТП-61285: с. Кундравы, Чебаркульский р-н</t>
  </si>
  <si>
    <t>Строительство прибора учета электроэнергии, Челябинская обл, Сосновский р-н, п. Терема, ул. Владимира Котова</t>
  </si>
  <si>
    <t>Установка прибора коммерческого учета электрической энергии (мощности) трехфазного прямого включения 0,4 кВ на опоре № 4 отп.-1 ВЛ 0,4 кВ № 3 от ТП-51274 и монтаж контура повторного заземления нулевого провода отп.-1 ВЛ 0,4 кВ № 3 от ТП-51274 на опоре № 4: п. Новотагилка, г. Миасс</t>
  </si>
  <si>
    <t>Строительство ответвления от опоры ВЛ- 0,4 кВ, прибора учета, Челябинская обл., р-н Кунашакский, с Новобурино, ул Пионерская</t>
  </si>
  <si>
    <t>Установка прибора коммерческого учета электрической энергии (мощности) трехфазного прямого включения 0,4 кВ на опоре № 8/16 ВЛ 0,4 кВ № 1 от ТП-61012 и монтаж контура повторного заземления нулевого провода ВЛ 0,4 кВ № 1 от ТП-61012 на опоре № 8/16: д. Малково, Чебаркульский р-н</t>
  </si>
  <si>
    <t>Установка прибора коммерческого учета электрической энергии (мощности) трехфазного прямого включения 0,4 кВ на опоре № 11/1 ВЛ 0,4 кВ № 1 от ТП-61012 и монтаж контура повторного заземления нулевого провода ВЛ 0,4 кВ № 1 от ТП-61012 на опоре № 11/1: д. Малково, Чебаркульский р-н</t>
  </si>
  <si>
    <t>Установка прибора коммерческого учета электрической энергии (мощности) однофазного прямого включения 0,22 кВ на опоре № 8 ВЛ 0,4 кВ № 1 от ТП-70070: п. Горки, Уйский р-н</t>
  </si>
  <si>
    <t>Строительство ПКУ ТП 522-ФЗ 0,22 кВ ВЛ 0,4 кВ ТП 4170 1С гр.2 для объекта, расположенного по адресу: г Челябинск, ул. Островского, д 81, гаражный бокс No 43 у дома, кадастровый номер участка: 74:36:0709015:526</t>
  </si>
  <si>
    <t>Установка прибора учета на опоре №19 ВЛ-0,4 кВ "Поселок-1" от ТП-3156 в с. Хомутинино (ПКУ-1т.у.)</t>
  </si>
  <si>
    <t>Установка прибора коммерческого учета электрической энергии (мощности) трехфазного прямого включения 0,4 кВ на опоре № 8/11 ВЛ 0,4 кВ № 1 от ТП-61012 и монтаж контура повторного заземления нулевого провода ВЛ 0,4 кВ № 1 от ТП-61012 на опоре № 8/11: д. Малково, Чебаркульский р-н</t>
  </si>
  <si>
    <t>Установка прибора учета на опоре №7 ВЛ-0,4 кВ "Поселок 2" от ТП-3198 в с. Кичигино (ПКУ-1т.у.)</t>
  </si>
  <si>
    <t>Строительство ПКУ ТП 522-ФЗ 0,4 кВ ТП 1456 1С гр.3, для объекта, расположенного по адресу: г. Челябинск, ул. Блюхера, дом № 69В, кадастровый номер участка: 74:36:0403007:16</t>
  </si>
  <si>
    <t>Строительство ответвления от опоры ВЛ- 0,4 кВ, прибора учета, Челябинская обл., г. Озерск, ул Комсомольская</t>
  </si>
  <si>
    <t>Строительство ответвления от опоры ВЛ- 0,4 кВ, прибора учета, Челябинская обл., Сосновский р-н, поселок Саргазы, ул.Парковая</t>
  </si>
  <si>
    <t>Установка прибора коммерческого учета электрической энергии (мощности) трехфазного прямого включения 0,4 кВ на опоре № 34 ВЛ 0,4 кВ № 4 от ТП-15016 и монтаж контура повторного заземления нулевого провода ВЛ 0,4 кВ № 4 от ТП-15016 на опоре № 34: г. Аша</t>
  </si>
  <si>
    <t>Установка прибора коммерческого учета электрической энергии (мощности) трехфазного прямого включения 0,4 кВ на опоре № 8/17 ВЛ 0,4 кВ № 1 от ТП-61012 и монтаж контура повторного заземления нулевого провода ВЛ 0,4 кВ № 1 от ТП-61012 на опоре № 8/17: д. Малково, Чебаркульский р-н</t>
  </si>
  <si>
    <t>Строительство ПКУ ТП 522-ФЗ 0,4 кВ ВЛ 0,4 кВ ТП 290 гр.2 для объекта, расположенного по адресу: город Копейск, переулок Березовый, земельный участок 12, кадастровый номер участка: 74:30:0701025:382</t>
  </si>
  <si>
    <t>Строительство ответвления от опоры ВЛ- 0,4 кВ, прибора учета, Челябинская обл., р-н Каслинский, с. Клеопино, ул. Советская</t>
  </si>
  <si>
    <t>Установка прибора коммерческого учета электрической энергии (мощности) трехфазного прямого включения 0,4 кВ на опоре № 11 ВЛ 0,4 кВ ул.Дачная от ТП-32229: Кусинский р-н, рп. Магнитка</t>
  </si>
  <si>
    <t>Строительство ответвления от опоры ВЛ- 0,4 кВ, прибора учета, Челябинская обл., Каслинский р-н, с. Клеопино, ул. Новгородцева</t>
  </si>
  <si>
    <t>Установка прибора учета, Челябинская обл, Верхнеуральск, улица Лесная, уч 11, кадастровый номер участка: 74:06:1002001:97.</t>
  </si>
  <si>
    <t>Установка прибора учета на опоре № 20 ВЛ-0,4 кВ "Киоск" от ТП-2619 в  с. Клястицкое (ПКУ-1т.у.)</t>
  </si>
  <si>
    <t>Установка прибора коммерческого учета электрической энергии (мощности) однофазного прямого включения 0,22 кВ на опоре № 10 ВЛ 0,4 кВ № 2 от ТП-51059 и монтаж контура повторного заземления нулевого провода ВЛ 0,4 кВ № 2 от ТП-51059 на опоре № 10: г. Миасс</t>
  </si>
  <si>
    <t>Строительство ответвления от опоры ВЛ- 0,4 кВ, прибора учета, Челябинская обл., Сосновский район, ДСНТ "Березка-1" улица 4</t>
  </si>
  <si>
    <t>Установка прибора учета на отходящем фидере в РУ-0,4 кВ ТП-35 от КВЛ-10 кВ "Город-1" в г. Южноуральск (ПКУ-1т.у.)</t>
  </si>
  <si>
    <t>Строительство ответвления от опоры ВЛ- 0,4 кВ, прибора учета, Челябинская обл., сосновский район пос. Ленинский</t>
  </si>
  <si>
    <t>Установка прибора коммерческого учета электрической энергии (мощности) однофазного прямого включения 0,22 кВ на опоре № 4 ВЛ 0,4 кВ РСУ, камнерезка от ТП-31016: г. Куса</t>
  </si>
  <si>
    <t>Строительство ТП-10/0,4 кВ, ВЛ-0,4 кВ, ответвления от опоры ВЛ-0,4 кВ, приборов учета, Челябинская обл, Аргаяшский р-н, п. Кировский</t>
  </si>
  <si>
    <t>Строительство ответвления от опор ВЛ- 0,4 кВ, приборы учета, Челябинская обл., Сосновский р-н, д Осиновка</t>
  </si>
  <si>
    <t>Установка прибора учета на опоре №92/8 ВЛ-10 кВ "СХТ-1" (ВЛ-0,4 кВ "Гагарина" выполненная совместным подвесом по ВЛ-10 кВ "СХТ-1") от ЗТП-17  в с. Варна (ПКУ-1т.у.)</t>
  </si>
  <si>
    <t>ПКУ ТП 522-ФЗ 0,4 кВ ВЛ 0,4 кВ ТП 6507 1С гр.5, для объекта, расположенного по адресу: г. Копейск, рп. Октябрьский, ул. Тенистая, 25, кадастровый номер участка: 74:30:0803005:396</t>
  </si>
  <si>
    <t>Строительство ответвления от опоры ВЛ- 0,4 кВ, прибора учета, Челябинская обл., Кунашакский р-н, д. Чекурова, ул. Заречная</t>
  </si>
  <si>
    <t>Строительство ответвления от опоры ВЛ- 0,4 кВ, прибора учета, Челябинская обл., Кунашакский р-н, п. Дружный, ул. Центральная</t>
  </si>
  <si>
    <t>Строительство ответвления от опоры ВЛ- 0,4 кВ, прибора учета, Челябинская обл., р-н Аргаяшский, с. Аргаяш</t>
  </si>
  <si>
    <t>Установка прибора коммерческого учета электрической энергии (мощности) трехфазного прямого включения 0,4 кВ на опоре № 23 ВЛ 0,4 кВ № 4 от ТП-61022 и монтаж контура повторного заземления нулевого провода ВЛ 0,4 кВ № 4 от ТП-61022 на опоре № 23: с. Непряхино, Чебаркульский р-н</t>
  </si>
  <si>
    <t>Строительство ответвления от опоры ВЛ- 0,4 кВ, прибора учета, Челябинская обл., Сосновский район, поселок Солнечный, улица Цветочная</t>
  </si>
  <si>
    <t>Строительство ПКУ ТП 522-ФЗ 0,4 кВ ВЛ 0,4 кВ ТП 192 1С гр. 4 для объекта, расположенного по адресу: г Копейск, с Синеглазово, ул. Приозерная, 40, кадастровый номер участка: 74:30:0905001:2141</t>
  </si>
  <si>
    <t>Установка прибора учета на опоре №2/1 ВЛ-0,4 кВ "Хлебозаводская" от ТП-54 в    с. Варна (ПКУ-1т.у.)</t>
  </si>
  <si>
    <t>Установка прибора коммерческого учета электрической энергии (мощности) однофазного прямого включения 0,22 кВ на опоре № 3 ВЛ 0,4 кВ № 1 от ТП-13182 и монтаж контура повторного заземления нулевого провода ВЛ 0,4 кВ № 1 от ТП-13182 на опоре № 3: п. Абдулка, Ашинский р-н</t>
  </si>
  <si>
    <t>Строительство ответвления от опоры ВЛ- 0,4 кВ, прибора учета, Челябинская обл., Сосновский р-он, сел. пос. Полетаевское, п. Полетаево ул. Парковая</t>
  </si>
  <si>
    <t>Установка прибора коммерческого учета электрической энергии (мощности) трехфазного прямого включения 0,4 кВ на опоре № 5/9 ВЛ 0,4 кВ № 1 от ТП-61537 и монтаж контура повторного заземления нулевого провода ВЛ 0,4 кВ № 1 от ТП-61537 на опоре № 5/9: г. Чебаркуль</t>
  </si>
  <si>
    <t>Установка прибора учета, Челябинская обл,  Город Магнитогорск, Улица Зеленодольская, дом 2 квартира 2, кадастровый номер участка: 74:33:0316002:5012.</t>
  </si>
  <si>
    <t>Строительство ответвления от опоры ВЛ- 0,4 кВ, прибора учета, Челябинская обл., Аргаяшский р-н, с. Маржинбаева, ул. Центральная</t>
  </si>
  <si>
    <t>Установка прибора коммерческого учета электрической энергии (мощности) трехфазного прямого включения 0,4 кВ на опоре № 4 отп.-1 ВЛ 0,4 кВ № 1 от ТП-51355 и монтаж контура повторного заземления нулевого провода отп.-1 ВЛ 0,4 кВ № 1 от ТП-51355 на опоре № 4: с. Новоандреевка, г. Миасс</t>
  </si>
  <si>
    <t>Установка прибора коммерческого учета электрической энергии (мощности) трехфазного прямого включения 0,4 кВ на опоре № 19/1 ВЛ 0,4 кВ № 3 от ТП-356П и монтаж контура повторного заземления нулевого провода ВЛ 0,4 кВ № 3 от ТП-356П на опоре № 19/1: г. Чебаркуль</t>
  </si>
  <si>
    <t>Установка прибора коммерческого учета электрической энергии (мощности) трехфазного прямого включения 0,4 кВ на опоре № 4 ВЛ 0,4 кВ № 4 от ТП-24077 и монтаж контура повторного заземления нулевого провода ВЛ 0,4 кВ № 4 от ТП-24077 на опоре № 4: с. Айлино, Саткинский р-н</t>
  </si>
  <si>
    <t>Установка прибора коммерческого учета электрической энергии (мощности) трехфазного прямого включения 0,4 кВ на опоре № 83 ВЛ 0,4 кВ № 3 от ТП-52181 и монтаж контура повторного заземления нулевого провода ВЛ 0,4 кВ № 3 от ТП-52181 на опоре № 83: с. Черновское, г. Миасс</t>
  </si>
  <si>
    <t>Строительство ПКУ ТП 522-ФЗ 0,4 кВ ВЛ 0,4 кВ ТП 298 гр.2, для объекта, расположенного по адресу: г. Копейск, пер. Кузнечный, дом № 26, кадастровый номер участка: 74:30:0601022:210</t>
  </si>
  <si>
    <t>Строительство ВЛ-0,4 кВ от опоры №12/4 ВЛ-0,4кВ ф.ул.Пролетарская, установка прибора учета, реконструкция ТП №9А, Челябинская обл, г. Карталы ул. Пролетарская, 76А, кадастровый номер участка: 74:08:4702028:338.</t>
  </si>
  <si>
    <t>Установка прибора учета, Челябинская обл,  с.Агаповка ул. Первомайская 30.</t>
  </si>
  <si>
    <t>Установка прибора коммерческого учета электрической энергии (мощности) трехфазного прямого включения 0,4 кВ на опоре № 38/1 ВЛ 0,4 кВ № 1 от ТП-61023 и монтаж контура повторного заземления нулевого провода ВЛ 0,4 кВ № 1 от ТП-61023 на опоре № 38/1: с. Непряхино, Чебаркульский р-н</t>
  </si>
  <si>
    <t>Строительство ответвления от опоры ВЛ- 0,4 кВ, прибора учета, Челябинская обл., Сосновский район, п. Северный, улица Лесная</t>
  </si>
  <si>
    <t>Установка прибора учета на опоре №2 ВЛ-0,4 кВ "Калинина" от ТП-46 в г. Троицк (ПКУ-1т.у.)</t>
  </si>
  <si>
    <t>Установка прибора учета, Челябинская обл, Брединский р-н, п. Калининский, в 17 метрах по направлению на север от земельного участка 3а.</t>
  </si>
  <si>
    <t>Строительство ответвления от опоры ВЛ- 0,4 кВ, прибора учета, Челябинская обл., Коркинский р-н, рп. Роза, ул. Звездная</t>
  </si>
  <si>
    <t>Демонтаж существующего прибора учета и установка нового коммерческого учета электрической энергии (мощности) трехфазного прямого включения 0,4 кВ на опоре № 16 ВЛ 0,4 кВ № 2 от ТП-70303: Уйский р-н, д. Булатово</t>
  </si>
  <si>
    <t>Строительство ВЛ-0,4 кВ, ответвления от опоры ВЛ-0,4 кВ, прибора учета, Челябинская обл, р-н Красноармейский, сел. пос. Баландинское, д. Круглое, ул. Юбилейная</t>
  </si>
  <si>
    <t>Установка прибора учета, Челябинская обл, г. Магнитогорск, ул. Жемчужная 19, кадастровый номер участка: 74:01:0502001:584.</t>
  </si>
  <si>
    <t>Строительство ответвления от опоры ВЛ- 0,4 кВ, прибора учета, Челябинская обл., р-н Кунашакский, с.Сары</t>
  </si>
  <si>
    <t>Строительство ВЛ- 0,23 кВ от опоры №9 ВЛ-0,4кВ ф.Ленина, установка прибора учета, Челябинская обл, г. Карталы, ул. Ленина, д.6В, пом.12, кадастровый номер участка: 74:08:4701037:2608.</t>
  </si>
  <si>
    <t>Строительство ответвления от опоры ВЛ- 0,4 кВ, прибора учета, Челябинская обл., Сосновский р-н, д. Ключи, ул. Солнечная</t>
  </si>
  <si>
    <t>Установка прибора коммерческого учета электрической энергии (мощности) трехфазного прямого включения 0,4 кВ на опоре № 20 ВЛ 0,4 кВ ул.Щорса от ТП-32229: рп. Магнитка, Кусинский р-н</t>
  </si>
  <si>
    <t>Строительство ответвления от опоры ВЛ- 0,4 кВ, прибора учета, Челябинская обл., Сосновский р-н, п Рощино</t>
  </si>
  <si>
    <t>Строительство ПКУ ТП 522-ФЗ 0,4 кВ ВЛ 0,4 кВ ТП 4202 1С гр.1 для объекта, расположенного по адресу: г Челябинск, переулок Кварцевый, земельный участок 6, кадастровый номер участка: 74:36:0702005:515</t>
  </si>
  <si>
    <t>Установка прибора коммерческого учета электрической энергии (мощности) однофазного прямого включения 0,22 кВ на опоре № 3 ВЛ 0,4 кВ № 3 от ТП-11022 и монтаж контура повторного заземления нулевого провода ВЛ 0,4 кВ № 3 от ТП-11022 на опоре № 3: Катав-Ивановский р-н, г. Юрюзань</t>
  </si>
  <si>
    <t>Установка прибора учета на опоре №52 ВЛ-0,4 кВ "Казахстанская" от ТП-30 в г. Троицк (ПКУ-1т.у.)</t>
  </si>
  <si>
    <t>Строительство ответвления от опоры ВЛ- 0,4 кВ, прибора учета, Челябинская обл., Красноармейский р-н, вблизи п. Вахрушево</t>
  </si>
  <si>
    <t>Строительство ответвления от опоры ВЛ- 0,4 кВ, прибора учета, Челябинская обл., р-н. Аргаяшский, д. Большая Ультракова, ул. Центральная</t>
  </si>
  <si>
    <t>Установка прибора учета на опоре №1 ВЛ-0,4 кВ "КНС" от ТП-3226 в с. Красносельское (ПКУ-1т.у.)</t>
  </si>
  <si>
    <t>Установка прибора учета на опоре №3,5 ВЛ-0,4 кВ "Быт 1" от ТП-18 в п. Нагорный (ПКУ-1т.у.)¶</t>
  </si>
  <si>
    <t>Строительство ответвления от опоры ВЛ- 0,4 кВ, прибора учета, Челябинская обл., Кунашакский р-н, с. Татарская Караболка, ул. Ленина</t>
  </si>
  <si>
    <t>Строительство ответвления от опоры ВЛ- 0,4 кВ, прибора учета, Челябинская обл., Красноармейский р-н, сел. пос. Баландинское, д.Круглое</t>
  </si>
  <si>
    <t>Строительство автоматического выключателя, прибора учета, Челябинская обл, Сосновский р-н, с. Долгодеревенское</t>
  </si>
  <si>
    <t>Строительство ответвления от опоры ВЛ- 0,4 кВ, прибора учета, Челябинская обл., р-н Каслинский, сел. пос. Шабуровское, с. Шабурово, ул. Ленина</t>
  </si>
  <si>
    <t>Строительство ответвления от опоры ВЛ- 0,4 кВ, прибора учета, Челябинская обл., Еткульский р-н, с. Еманжелинка, ул. Советская</t>
  </si>
  <si>
    <t>Установка прибора учета на опоре №3.1 ВЛ-0,4 кВ "МТМ" от ТП-3221 в п. Березовка (ПКУ-1т.у.)</t>
  </si>
  <si>
    <t>Строительство ответвления от опоры ВЛ- 0,4 кВ, прибора учета, Челябинская обл., р-н Красноармейский, сел. пос. Луговское, п. Песчаный</t>
  </si>
  <si>
    <t>Строительство ответвления от опоры ВЛ- 0,4 кВ, прибора учета, Челябинская обл., р-н Каслинский, п. Воздвиженка, ул. Свердлова</t>
  </si>
  <si>
    <t>Установка прибора учета, Челябинская обл, Верхнеуральский район, п Карагайский , ул Колхозная 31, кадастровый номер участка: 74:06:0106007:505.</t>
  </si>
  <si>
    <t>Установка прибора коммерческого учета электрической энергии (мощности) трехфазного прямого включения 0,4 кВ на опоре № 7/2 ВЛ 0,4 кВ № 2 от ТП-52505 и монтаж контура повторного заземления нулевого провода ВЛ 0,4 кВ № 2 от ТП-52505 на опоре № 7/2: г. Миасс</t>
  </si>
  <si>
    <t>Строительство ответвления от опоры ВЛ- 0,4 кВ, прибора учета, Челябинская обл., Сосновский р-н, п. Красное Поле, ул. Круговая</t>
  </si>
  <si>
    <t>Установка прибора учета, Челябинская обл, Агаповский район, с Агаповка, ул 60 лет Октября, участок 77 В, кадастровый номер участка: 74:01:0601003:977.</t>
  </si>
  <si>
    <t>Строительство ВЛ- 0,4 кВ от РУ-0,4кВ ТП №311, установка прибора учета, реконструкция ТП №311, реконструкция ВЛ-0,4кВ ф.Вода, Челябинская обл, Верхнеуральский р-н, п. Краснинский, ул. Зеленая, дом № 44, кадастровый номер участка: 74:06:0704088:113.</t>
  </si>
  <si>
    <t>Установка прибора учета, Челябинская обл, Нагайбакский р-н, с. Фершампенуаз, ул. Труда, дом № 64/2, квартира 10, кадастровый номер участка: 74:15:0704011:359.</t>
  </si>
  <si>
    <t>Установка прибора коммерческого учета электрической энергии (мощности) трехфазного прямого включения 0,4 кВ на опоре № 16 ВЛ 0,4 кВ № 3 от ТП-3-8П: с. Веселовка, г. Златоуст</t>
  </si>
  <si>
    <t>Строительство ответвления от опоры ВЛ- 0,4 кВ, прибора учета, Челябинская обл., Еманжелинский р-н, г. Еманжелинск, ул. Шоссейная</t>
  </si>
  <si>
    <t>Установка прибора коммерческого учета электрической энергии (мощности) трехфазного прямого включения 0,4 кВ на опоре № 7/16 ВЛ 0,4 кВ № 1 от ТП-61012 и монтаж контура повторного заземления нулевого провода ВЛ 0,4 кВ № 1 от ТП-61012 на опоре № 7/16: Чебаркульский район, д. Малково</t>
  </si>
  <si>
    <t>Установка прибора учета, Челябинская обл, Карталинский р-н, с. Анненское, пер. Дачный, дом № 20, кадастровый номер участка: 74:08:0501001:134.</t>
  </si>
  <si>
    <t>Установка прибора учета на опоре №25 ВЛ-0,4 кВ "Поселок" от КТП-2578 в  п. Каракулька (ПКУ-1т.у.)</t>
  </si>
  <si>
    <t>Строительство ответвления от опоры ВЛ- 0,4 кВ, прибора учета, Челябинская обл., г. Коркино, ул. В. Терешковой</t>
  </si>
  <si>
    <t>Установка прибора учета, Челябинская обл, г. Магнитогорск, поселок Радужный, участок 56, кадастровый номер участка: 74:33:0316001:3806.</t>
  </si>
  <si>
    <t>Установка прибора коммерческого учета электрической энергии (мощности) трехфазного прямого включения 0,4 кВ на опоре № 7/14 ВЛ 0,4 кВ № 1 от ТП-61012 и монтаж контура повторного заземления нулевого провода ВЛ 0,4 кВ № 1 от ТП-61012 на опоре № 7/14: Чебаркульский район, д. Малково</t>
  </si>
  <si>
    <t>Строительствоприбора учета электроэнергии, Челябинская обл, Район Еманжелинский, Город Еманжелинск, Улица Школенко</t>
  </si>
  <si>
    <t>Строительство ответвления от опоры ВЛ- 0,4 кВ, прибора учета, Челябинская обл., г Кыштым, ул Освобождения Урала</t>
  </si>
  <si>
    <t>Строительство автоматического выключателя, прибора учета, Челябинская обл, г. Нязепетровск, ул. Октябрьская</t>
  </si>
  <si>
    <t>Установка прибора коммерческого учета электрической энергии (мощности) однофазного прямого включения 0,22 кВ на опоре № 9 ВЛ 0,4 кВ № 5 от ТП-14068 и монтаж контура повторного заземления нулевого провода ВЛ 0,4 кВ № 5 от ТП-14068 на опоре № 9: г. Усть-Катав</t>
  </si>
  <si>
    <t>Строительство ответвления от опоры ВЛ- 0,4 кВ, прибора учета, Челябинская обл., Аргаяшский р-н, вблизи с. Байрамгулово</t>
  </si>
  <si>
    <t>Установка прибора учета, Челябинская обл, Агаповский район, село Агаповка, мик-р Казачий, земельный участок 15/1, кадастровый номер участка: 74:01:0602099:649.</t>
  </si>
  <si>
    <t>Строительство ответвления от опоры ВЛ- 0,4 кВ, прибора учета, Челябинская обл., р-н Каслинский, с. Ларино, ул. Свердлова</t>
  </si>
  <si>
    <t>Установка прибора учета, Челябинская обл,  Агаповский район, село Агаповка, мик-р Казачий, земельный участок 15, кадастровый номер участка: 74:01:0602099:648.</t>
  </si>
  <si>
    <t>Установка прибора учета на опоре №7-8 ВЛ-0,4 кВ "Мотова" от ТП-7 в г. Троицк (ПКУ-1т.у.)</t>
  </si>
  <si>
    <t>Установка прибора учета на опоре №7 ВЛ-0,4 кВ "Ф№2" от ТП-2319 в п. Тогузак (ПКУ-1т.у.)</t>
  </si>
  <si>
    <t>Строительство ВЛИ-0,4 кВ от опоры № 12 ВЛ-0,4 кВ № 2 от ТП № 61308 до концевой опоры на границе земельного участка Заявителя и установка ПКУ ТП 522-ФЗ 0,4 кВ</t>
  </si>
  <si>
    <t>Установка прибора учета, Челябинская обл, Агаповский район, село Агаповка, мик-р Казачий, земельный участок 17/1, кадастровый номер участка: 74:01:0602099:652.</t>
  </si>
  <si>
    <t>Установка прибора коммерческого учета электрической энергии (мощности) трехфазного прямого включения 0,4 кВ на опоре № 14 ВЛ 0,4 кВ № 3 от ТП-52239: с. Черновское, г. Миасс</t>
  </si>
  <si>
    <t>Учтановка прибора учета, Челябинская обл, Агаповский Район, Поселок Желтинский, Улица Семакина, Участок 57.</t>
  </si>
  <si>
    <t>Строительство ответвления от опоры ВЛ- 0,4 кВ, прибора учета, Челябинская обл., Еманжелинский р-н, г. Еманжелинск, ул. Бажова</t>
  </si>
  <si>
    <t>Установка прибора учета, Челябинская обл, Агаповский район, село Агаповка, мик-р Казачий, земельный участок 16, кадастровый номер участка: 74:01:0602099:650.</t>
  </si>
  <si>
    <t>Строительство ответвления от опоры ВЛ- 0,4 кВ, прибора учета, Челябинская обл., Увельский р-н, Красносельское сел. пос., с. Красносельское</t>
  </si>
  <si>
    <t>Строительство ПКУ ТП 522-ФЗ 0,4 кВ ВЛ 0,4 кВ ТП 5630 1С гр. 4 для объекта, расположенного по адресу: г. Челябинск, ул. Бобруйская, дом № 54, кадастровый номер: 74:36:0323028:42</t>
  </si>
  <si>
    <t>Установка прибора учета, Челябинская обл,  Агаповский район, с. Агаповка, мкр. Казачий, участок № 9, кадастровый номер участка: 74:01:0000000:2861.</t>
  </si>
  <si>
    <t>Строительство ответвления от опоры ВЛ- 0,4 кВ, прибора учета, Челябинская обл., р-н Каслинский, рп. Вишневогорск, ул. Разведчиков</t>
  </si>
  <si>
    <t>Строительство ответвления от опоры ВЛ- 0,4 кВ, прибора учета, Челябинская обл., район Сосновский, поселок Смолино</t>
  </si>
  <si>
    <t>Строительство ответвления от опоры ВЛ- 0,4 кВ, прибора учета, Челябинская обл., Аргаяшский р-н, Аргаяшское лесничество</t>
  </si>
  <si>
    <t>Установка прибора учета на опоре №9 ВЛ-0,4 кВ "Чайковского" от ТП-83 в г. Пласт (ПКУ-1т.у.)</t>
  </si>
  <si>
    <t>Установка прибора коммерческого учета электрической энергии (мощности) трехфазного прямого включения 0,4 кВ на опоре № 41 ВЛ 0,4 кВ № 1 от ТП-12084 и монтаж контура повторного заземления нулевого провода ВЛ 0,4 кВ № 1 от ТП-12084 на опоре № 41: Катав-Ивановский р-н, с. Верх-Катавка</t>
  </si>
  <si>
    <t>Установка прибора учета, Челябинская обл, Кизильский район, п. Карабулак, ул. Центральная, д. 21, кадастровый номер участка: 74:11:0502002:617.</t>
  </si>
  <si>
    <t>Установка прибора коммерческого учета электрической энергии (мощности) однофазного прямого включения 0,22 кВ на опоре № 312-15 ВЛ 0,4 кВ 312-1 от ТП-35312: Кусинский район, п. Уртюшка</t>
  </si>
  <si>
    <t>Установка прибора коммерческого учета электрической энергии (мощности) трехфазного прямого включения 0,4 кВ на опоре № 7 ВЛ 0,4 кВ № 3 от ТП-61324 и монтаж контура повторного заземления нулевого провода ВЛ 0,4 кВ № 3 от ТП-61324 на опоре № 7: Чебаркульский р-н, тер. Теренкуль дп</t>
  </si>
  <si>
    <t>Установка прибора коммерческого учета электрической энергии (мощности) трехфазного прямого включения 0,4 кВ на опоре № 41 ВЛ 0,4 кВ № 4 от ТП-61249 и монтаж контура повторного заземления нулевого провода ВЛ 0,4 кВ № 4 от ТП-61249 на опоре № 41: Чебаркульский р-н, п. Бишкиль</t>
  </si>
  <si>
    <t>Установка прибора учета, Челябинская область, р-н Агаповский, с Агаповка, мкр Казачий, уч №59, кадастровый номер участка: 74:01:0000000:2820.</t>
  </si>
  <si>
    <t>Установка прибора коммерческого учета электрической энергии (мощности) трехфазного прямого включения 0,4 кВ на опоре № 21 ВЛ 0,4 кВ № 5 от ТП-70411: с. Уйское, Уйский р-н</t>
  </si>
  <si>
    <t>Строительство ответвления от опоры ВЛ- 0,4 кВ, прибора учета, Челябинская обл., Нязепетровский р-н, г. Нязепетровск, ул. Розы Люксембург</t>
  </si>
  <si>
    <t>Строительство ответвления от опоры ВЛ- 0,4 кВ, прибора учета, Челябинская обл., Коркинский р-н, городское поселение Первомайское</t>
  </si>
  <si>
    <t>Строительство ответвления от опоры ВЛ- 0,4 кВ, прибора учета, Челябинская обл., р-н Каслинский</t>
  </si>
  <si>
    <t>Строительство ответвления от опоры ВЛ- 0,4 кВ, прибора учета, Челябинская обл., р-н Сосновский, с. Кайгородово, ул. Школьная</t>
  </si>
  <si>
    <t>Строительство ПКУ ТП 522-ФЗ 0,4 кВ ВЛ 0,4 кВ ТП 2094 1С гр.8, для объекта, расположенного по адресу: г. Челябинск, ул. Коммунальная, дом 37, кадастровый номер участка: 74:36:0604042:58</t>
  </si>
  <si>
    <t>Строительство ответвления от опоры ВЛ- 0,4 кВ, прибора учета,  Челябинская обл., р-н Сосновский, западная часть пос.Северный</t>
  </si>
  <si>
    <t>Строительство ВЛ-0,4 кВ, ответвления от опоры ВЛ-0,4 кВ, прибора учета, Челябинская обл, Нязепетровский р-н, с. Шемаха, ул. Луговая</t>
  </si>
  <si>
    <t>Строительство ВЛ-0,22кВ от ВЛ-0,4кВ Поселок от ТП-2457 установка прибора учета в с. Дробышево (ВЛ-0,117 км; ПКУ-1т.у.)</t>
  </si>
  <si>
    <t>Строительство ВЛ-0,4 кВ от опоры №9/10, установка прибора учета, Челябинская обл, г. Магнитогорск, ул. Любимая 103а</t>
  </si>
  <si>
    <t>Выполнить демонтаж трансформаторов тока установленных на гр. № 4 в яч. № 1 РУ 0,4 кВ ТП-21022 и установка прибора коммерческого  учета электрической энергии (мощности) трехфазного прямого включения 0,4 кВ на гр. № 4 в яч. № 1 РУ 0,4 кВ ТП-21022: г. Сатка</t>
  </si>
  <si>
    <t>Строительство ВЛ-0,22кВ от ВЛ-0,4кВ Поселок от ТП-2459 установка прибора учета в с. Дробышево (ВЛ-0,135 км; ПКУ-1т.у.)</t>
  </si>
  <si>
    <t>Строительство ПКУ ТП 522-ФЗ 0,4 кВ ВЛ 0,4 кВ ТП 6622 гр.1, для объекта, расположенного по адресу: г. Копейск, ул. Войкова, дом № 13, кадастровый номер участка: 74:30:0501004:1580</t>
  </si>
  <si>
    <t>Строительство ПКУ ТП 522-ФЗ 0,4 кВ ВЛ 0,4 кВ ТП 2091 1С гр.6, для объекта, расположенного по адресу: г. Челябинск, ул. Парковая (Колхозная), дом № 11, кадастровый номер участка: 74:36:0604018:46</t>
  </si>
  <si>
    <t>Установка прибора учета на отходящем ф. 0,4 кВ в ТП-40 в с. Варна (ПКУ-1т.у.)</t>
  </si>
  <si>
    <t>Строительство ПКУ ТП 522-ФЗ 0,4 кВ ТП 2378 1С гр.2, реконструкция 2КТП-2378 (инв. № 88769) для объекта, расположенного по адресу: г. Челябинск, ул. Университетская Набережная, кадастровый номер участка: 74:36:0616001:107</t>
  </si>
  <si>
    <t>Установка прибора коммерческого учета электрической энергии (мощности) трехфазного прямого включения 0,4 кВ на опоре № 18 ВЛ 0,4 кВ № 1 от ТП-16057 и монтаж контура повторного заземления нулевого провода ВЛ 0,4 кВ № 1 от ТП-16057 на опоре № 18: Ашинский район, г.Сим</t>
  </si>
  <si>
    <t>Строительство ВЛ-0,4 кВ от опоры №5 ф.2, установка прибора учета, Челябинская обл, город Верхнеуральск, улица Солнечная, 11/1, кадастровый номер участка: 74:06:1002097:597.</t>
  </si>
  <si>
    <t>Строительство ответвления от опоры ВЛ- 0,4 кВ, прибора учета, Челябинская обл., Сосновский р-н, д. Султаева, ул. Центральная</t>
  </si>
  <si>
    <t>Установка прибора учета, Челябинская обл, Карталинский р-н, г. Карталы, ул. Калинина, дом № 16, кадастровый номер участка: 74:08:4701021:8.</t>
  </si>
  <si>
    <t>Строительство ответвления от опоры ВЛ- 0,4 кВ, прибора учета, Челябинская обл., р-н Еманжелинский, гор. пос. Еманжелинское, г. Еманжелинск</t>
  </si>
  <si>
    <t>Строительство ответвления от опоры ВЛ- 0,4 кВ, прибора учета, Челябинская обл., Сосновский р-н, СНТ. "Отдых"</t>
  </si>
  <si>
    <t>Установка прибора учета на отходящем ф. 0,4 кВ в  ТП-86 в г. Троицк (ПКУ-1т.у.)</t>
  </si>
  <si>
    <t>Установка прибора коммерческого учета электрической энергии (мощности) трехфазного прямого включения 0,4 кВ на опоре № 2 отп.-5 ВЛ 0,4 кВ № 7 от ТП-51010 и монтаж контура повторного заземления нулевого провода отп.-5 ВЛ 0,4 кВ № 7 от ТП-51010 на опоре № 2: г. Миасс</t>
  </si>
  <si>
    <t>Установка прибора коммерческого учета электрической энергии (мощности) трехфазного прямого включения 0,4 кВ на опоре № 16 ВЛ 0,4 кВ Сад Арша от ТП-31108: Кусинский р-н, с. Злоказово</t>
  </si>
  <si>
    <t>Строительство ответвления от опоры ВЛ- 0,4 кВ, прибора учета, Челябинская обл., р-н Красноармейский, сел. пос. Козыревское, п.Мирный, ул. Удачная</t>
  </si>
  <si>
    <t>Строительство ВЛ-0,4 кВ, ответвления от опоры ВЛ-0,4 кВ, прибора учета, Челябинская обл, Кунашакский р-н, с Сары</t>
  </si>
  <si>
    <t>Строительство ответвления от опоры ВЛ- 0,4 кВ, прибора учета, Челябинская обл., район Сосновский, деревня Малиновка, улица Центральная</t>
  </si>
  <si>
    <t>Строительство ПКУ ТП 522-ФЗ 0,4 кВ ТП 4622 1С гр.11 для объекта, расположенного по адресу: г. Челябинск, кадастровый номер участка: 74:36:0712002:2874</t>
  </si>
  <si>
    <t>Установка прибора учета, Челябинская обл, район Агаповский, поселок Черноотрог, переулок Новый, земельный участок 15А/2/1, кадастровый номер участка: 74:01:1403001:217.</t>
  </si>
  <si>
    <t>Строительство ПКУ ТП 522-ФЗ 0,4 кВ ТП 7039 для объекта, расположенного по адресу: г. Челябинск, р-н Металлургический, ул. Черкасская, 5</t>
  </si>
  <si>
    <t>Установка прибора коммерческого учета электрической энергии (мощности) трехфазного прямого включения 0,4 кВ на опоре № 42 ВЛ 0,4 кВ № 1 от ТП-41180: г. Златоуст</t>
  </si>
  <si>
    <t>Установка прибора учета на отходящем ф. 0,4 кВ в ЗТП-148П в г. Троицк (ПКУ-1т.у.)</t>
  </si>
  <si>
    <t>Строительство ответвления от опоры ВЛ- 0,4 кВ, прибора учета, Челябинская обл., Увельский муниципальный район Красносельское сельское поселение</t>
  </si>
  <si>
    <t>Установка прибора коммерческого учета электрической энергии (мощности) однофазного прямого включения 0,22 кВ на опоре № 5 ВЛ 0,4 кВ № 3 от ТП-15085 и монтаж контура повторного заземления нулевого провода ВЛ 0,4 кВ № 3 от ТП-15085 на опоре № 5: г. Аша</t>
  </si>
  <si>
    <t>Установка прибора коммерческого учета электрической энергии (мощности) трехфазного прямого включения 0,4 кВ на опоре № 3 ВЛ 0,4 кВ № 4 от ТП-60129 и монтаж контура повторного заземления нулевого провода ВЛ 0,4 кВ № 4 от ТП-60129 на опоре № 3: г. Чебаркуль</t>
  </si>
  <si>
    <t>Установка прибора коммерческого учета электрической энергии (мощности) трехфазного прямого включения 0,4 кВ на опоре № 10А ВЛ 0,4 кВ № 2 от ТП-41281: г. Златоуст</t>
  </si>
  <si>
    <t>Строительство ВЛ-0,4 кВ, ответвления от опоры ВЛ-0,4 кВ, прибора учета, Челябинская обл, Красноармейский район, пос. Октябрьский, ул. Школьная</t>
  </si>
  <si>
    <t>Строительство ответвления от опоры ВЛ- 0,4 кВ, прибора учета, Челябинская обл., Сосновский р-н, Краснопольское сел. пос., п. Красное поле</t>
  </si>
  <si>
    <t>Установка прибора учета, Челябинская обл, район Агаповский, поселок Наровчатка, улица Полевая, земельный участок 16, кадастровый номер участка: 74:01:1003007:99.</t>
  </si>
  <si>
    <t>Строительство ответвления от опоры ВЛ- 0,4 кВ, прибора учета, Челябинская обл., Сосновский район, деревня Медиак</t>
  </si>
  <si>
    <t>Строительство ответвления от опоры ВЛ- 0,4 кВ, прибора учета, Челябинская обл., р-н Каслинский, п Костер</t>
  </si>
  <si>
    <t>Строительство ответвления от опоры ВЛ- 0,4 кВ, прибора учета, Челябинская обл., Район Сосновский, д Малиновка</t>
  </si>
  <si>
    <t>Строительство ответвления от опоры ВЛ- 0,4 кВ, прибора учета, Челябинская обл., р-н Кунашакский, сел.пос. Кунашакское, с. Кунашак</t>
  </si>
  <si>
    <t>Строительство ответвления от опоры ВЛ- 0,4 кВ, прибора учета, Челябинская обл., Каслинский р-н, с.Тюбук, улица Кирова</t>
  </si>
  <si>
    <t>Строительство ПКУ ТП 522-ФЗ 0,4 кВ ВЛ 0,4 кВ КВЛ 0,4 кВ ТП 4047 1С гр.2 для объекта, расположенного по адресу: г. Челябинск, ул. Индивидуальная 2-я, 50-м, кадастровый номер участка: 74:36:0702003:900</t>
  </si>
  <si>
    <t>Установка прибора учета на опоре №9 ВЛ-0,4 кВ "Столовая" от ТП-2607 в п. Ясные Поляны (ПКУ-1т.у.)</t>
  </si>
  <si>
    <t>Установка прибора коммерческого учета электрической энергии (мощности) однофазного прямого включения 0,22 кВ на опоре № 31 ВЛ 0,4 кВ № 5 от ТП-21013 и монтаж контура повторного заземления нулевого провода ВЛ 0,4 кВ № 5 от ТП-21013 на опоре № 31: г. Сатка</t>
  </si>
  <si>
    <t>Строительство ответвления от опоры ВЛ- 0,4 кВ, прибора учета, Челябинская обл., район Сосновский, село Долгодеревенское, переулок Еловый</t>
  </si>
  <si>
    <t>Строительство прибора учета электроэнергии. Челябинская обл, Сосновский р-н, д. Касарги</t>
  </si>
  <si>
    <t>Установка прибора коммерческого учета электрической энергии (мощности) трехфазного прямого включения 0,4 кВ на опоре № 6 ВЛ 0,4 кВ № 2 от ТП-60030: г. Чебаркуль</t>
  </si>
  <si>
    <t>Установка прибора коммерческого учета электрической энергии (мощности) трехфазного прямого включения 0,4 кВ на опоре № 5 отп.-3-2 ВЛ 0,4 кВ № 3 от ТП-51011 и монтаж контура повторного заземления нулевого провода отп.-3-2 ВЛ 0,4 кВ № 3 от ТП-51011 на опоре № 5: г. Миасс</t>
  </si>
  <si>
    <t>Строительство ответвления от опоры ВЛ- 0,4 кВ, прибора учета, Челябинская обл., Красноармейский район, Баландинское сельское поселение, д.Круглое</t>
  </si>
  <si>
    <t>Установка прибора учета, Челябинская обл, Агаповский район, с. Агаповка ул. Известковая 60/2, кадастровый номер участка: 74:01:0602046:833.</t>
  </si>
  <si>
    <t>Строительство ПКУ ТП 522-ФЗ 0,22 кВ ВЛ 0,4 кВ ТП 2108 1С гр.6, для объекта, расположенного по адресу: г. Челябинск, пр-кт Ленина, д 40, кадастровый номер участка: 74:36:0502021:120</t>
  </si>
  <si>
    <t>Установка прибора учета, Челябинская обл, р-н Агаповский, с Агаповка, мкр Казачий, уч №33, кадастровый номер участка: 74:01:0000000:2867.</t>
  </si>
  <si>
    <t>Установка прибора учета, Челябинская обл, район Агаповский, село Агаповка, улица Первомайская, земельный участок 55, кадастровый номер участка: 74:01:0601003:978.</t>
  </si>
  <si>
    <t>Строительство ПКУ ТП 522-ФЗ 0,4 кВ ВЛ 0,4 кВ РП 112 1С гр.12, для объекта, расположенного по адресу: г. Челябинск, р-н Калининский, СНТ "Садовод-Любитель №1", ул 4, участок 311, кадастровый номер участка: 74:36:0603003:1416</t>
  </si>
  <si>
    <t>Строительство ПКУ ТП 522-ФЗ 0,4 кВ ТП 7132 для объекта, расположенного по адресу: г. Челябинск, ул. 60-летия Октября, д. 26а</t>
  </si>
  <si>
    <t>Установка прибора коммерческого учета электрической энергии (мощности) однофазного прямого включения 0,22 кВ на опоре № 14 ВЛ 0,4 кВ № 1 СНТ «Уралец» от ТП-18140: г. Трехгорный</t>
  </si>
  <si>
    <t>Строительство ВЛ-0,4 кВ, ответвления от опоры ВЛ-0,4 кВ, прибора учета, Челябинская обл, Аргаяшский р-н, д. Бажикаева, ул. Комсомольская</t>
  </si>
  <si>
    <t>Строительство ВЛ 0,4 кВ ТП 4047 1С гр.2, ПКУ ТП 522-ФЗ 0,4 кВ ВЛ 0,4 кВ ТП 4047 1С гр.2 для объекта, расположенного по адресу: г. Челябинск, улица Индивидуальная 2-я, участок 50И, кадастровый номер участка: 74:36:0702003:874</t>
  </si>
  <si>
    <t>Установка прибора коммерческого учета электрической энергии (мощности) однофазного прямого включения 0,22 кВ на опоре № 20 ВЛ 0,4 кВ № 5 от ТП-12093 и монтаж контура повторного заземления нулевого провода ВЛ 0,4 кВ № 5 от ТП-12093 на опоре № 20: г. Катав-Ивановск</t>
  </si>
  <si>
    <t>Строительство ответвления от опоры ВЛ- 0,4 кВ, прибора учета, Челябинская обл., Кунашакский р-н, с. Халитово, пер. Строителей</t>
  </si>
  <si>
    <t>Строительство ответвления от опоры ВЛ- 0,4 кВ, прибора учета, Челябинская обл., Красноармейский р-н, ДНТ "Ягодная долина №1", улица Вишневая</t>
  </si>
  <si>
    <t>Строительство ответвления от опоры ВЛ- 0,4 кВ, прибора учета, Челябинская обл., г. Верхний Уфалей. сад Ромашка</t>
  </si>
  <si>
    <t>Установка прибора коммерческого учета электрической энергии (мощности) трехфазного прямого включения 0,4 кВ на опоре № 17 ВЛ 0,4 кВ № 7 от ТП-51316 и монтаж контура повторного заземления нулевого провода ВЛ 0,4 кВ № 7 от ТП-51316 на опоре № 17: с. Сыростан, г. Миасс</t>
  </si>
  <si>
    <t>Строительство ПКУ ТП 522-ФЗ 0,4 кВ ТП 7057 1С гр.5 для объекта, расположенного по адресу: г. Челябинск, ул. Липецкая, дом № 30, кадастровый номер участка: 74:36:0114032:62</t>
  </si>
  <si>
    <t>Установка прибора коммерческого учета электрической энергии (мощности) трехфазного прямого включения 0,4 кВ на опоре № 9 ВЛ 0,4 кВ № 4 от ТП-41222: г. Златоуст</t>
  </si>
  <si>
    <t>Строительство ответвления от опоры ВЛ- 0,4 кВ, прибора учета, Челябинская обл., р-н Еманжелинский, город Еманжелинск, сад Дружба</t>
  </si>
  <si>
    <t>Установка прибора учета на опоре №11 ВЛ-0,4 кВ "Магазин" от ТП-2248 в п. Уразаевский (ПКУ-1т.у.)</t>
  </si>
  <si>
    <t>Строительство ответвления от опоры ВЛ- 0,4 кВ, прибора учета, Челябинская обл., Аргаяшский р-н, д. Большая Исянгильдина</t>
  </si>
  <si>
    <t>Установка прибора коммерческого учета электрической энергии (мощности) трехфазного прямого включения 0,4 кВ на опоре № 5 ВЛ 0,4 кВ № 1 от ТП-51709 и монтаж контура повторного заземления нулевого провода ВЛ 0,4 кВ № 1 от ТП-51709 на опоре № 5: г. Миасс</t>
  </si>
  <si>
    <t>Установка прибора коммерческого учета электрической энергии (мощности) однофазного прямого включения 0,22 кВ на опоре № 38 ВЛ 0,4 кВ № 3 от ТП-17901 и монтаж контура повторного заземления нулевого провода ВЛ 0,4 кВ № 3 от ТП-17901 на опоре № 38: г. Миньяр</t>
  </si>
  <si>
    <t>Установка прибора коммерческого учета электрической энергии (мощности) однофазного прямого включения 0,22 кВ на опоре № 90 ВЛ 0,4 кВ № 2 от КТПН-СНТ «Дружба» и монтаж контура повторного заземления нулевого провода ВЛ 0,4 кВ № 2 от КТПН-СНТ «Дружба» на опоре № 90: г. Трехгорный</t>
  </si>
  <si>
    <t>Установка прибора коммерческого учета электрической энергии (мощности) трехфазного прямого включения 0,4 кВ на опоре № 15 отп.-3 ВЛ 0,4 кВ № 2 от ТП-60164 и монтаж контура повторного заземления нулевого провода отп.-3 ВЛ 0,4 кВ № 2 от ТП-60164 на опоре № 15: г. Чебаркуль</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</si>
  <si>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в ВРУ 0,4 кВ МКД по ул. Ленина д.33: г. Аша</t>
  </si>
  <si>
    <t>Строительство ответвления от опоры ВЛ- 0,4 кВ, прибора учета, Челябинская обл., г.Коркино, Первомайский, СНТ СН Цементик -3</t>
  </si>
  <si>
    <t>Строительствоответвления от опоры ВЛ- 0,4 кВ, прибора учета, Челябинская обл., Красноармейский р-н, п. Слава</t>
  </si>
  <si>
    <t>Установка прибора коммерческого учета электрической энергии (мощности) трехфазного прямого включения 0,4 кВ на опоре № 2А ВЛ 0,4 кВ № 1 от ТП-12005 и монтаж контура повторного заземления нулевого провода ВЛ 0,4 кВ № 1 от ТП-12005 на опоре № 2А: г. Катав-Ивановск</t>
  </si>
  <si>
    <t>Установка прибора учета, Челябинская обл, Верхнеуральский р-н, г. Верхнеуральск, ул. Еремина, дом № 35А, кадастровый номер участка: 74:06:1002031:20.</t>
  </si>
  <si>
    <t>Строительство ПКУ ТП 522-ФЗ 0,4 кВ ВЛ 0,4 кВ ТП 4124 2С гр.8 для объекта, расположенного по адресу: р-н Сосновский, п Моховички, (ст.Шагол) согласно генплана застройки позиция №8, кадастровый номер участка: 74:19:0803003:268</t>
  </si>
  <si>
    <t>Строительство ответвления от опоры ВЛ- 0,4 кВ, прибора учета, Челябинская обл., с. Еткуль, ул. Лесопарковая</t>
  </si>
  <si>
    <t>Установка прибора коммерческого учета электрической энергии (мощности) трехфазного прямого включения 0,4 кВ на опоре № 38 ВЛ 0,4 кВ № 1 от ТП-11087 и монтаж контура повторного заземления нулевого провода ВЛ 0,4 кВ № 1 от ТП-11087 на опоре № 38: п. Кордонный, Катав-Ивановский р-н</t>
  </si>
  <si>
    <t>Строительство ответвления от опоры ВЛ- 0,4 кВ, прибора учета, Челябинская обл., Сосновский р-н, с. Долгодеревенское, ул. Крестьянская</t>
  </si>
  <si>
    <t>Строительство прибора учета электроэнергии, Челябинская обл, Аргаяшский р-н</t>
  </si>
  <si>
    <t>Строительство ПКУ ТП 522-ФЗ 0,4 кВ ВЛ 0,4 кВ ТП 300 гр.6, для объекта, расположенного по адресу: город Копейск, переулок Разведчиков, участок 33, кадастровый номер участка: 74:30:0601021:128</t>
  </si>
  <si>
    <t>Строительство ВЛ-0,4 кВ, ответвление от опоры ВЛ-0,4 кВ, прибора учета, автоматического выключателя, Челябинская обл., Каслинский р-н, с. Воскресенское</t>
  </si>
  <si>
    <t>Установка прибора учета, Челябинская обл, Карталинский р-н, г. Карталы, ул. Славы, дом № 4В, кадастровый номер участка: 74:08:4701020:211.</t>
  </si>
  <si>
    <t>Строительство ПКУ ТП 522-ФЗ 0,4 кВ ТП 6356 гр.2, для объекта, расположенного по адресу: г. Копейск, пр-кт. Победы, дом №47/1, кадастровый номер участка: 74:30:0103001:161</t>
  </si>
  <si>
    <t>Демонтаж существующего прибора учета, установка прибора коммерческого учета электрической энергии (мощности) трехфазного прямого включения 0,4 кВ на опоре № 25 ВЛ 0,4 кВ № 1 от ТП-41124: г. Златоуст</t>
  </si>
  <si>
    <t>Строительство ответвления от опоры ВЛ- 0,4 кВ, прибора учета, Челябинская обл., р-н Кунашакский, с.Новобурино, ул.Пионерская</t>
  </si>
  <si>
    <t>Строительство ответвления от опоры ВЛ- 0,4 кВ, прибора учета, Челябинская обл., р-н Каслинский, городское поселение Вишневогорское</t>
  </si>
  <si>
    <t>Установка прибора коммерческого учета электрической энергии (мощности) трехфазного прямого включения 0,4 кВ на опоре № 5 ВЛ 0,4 кВ № 2 от ТП-70415: с. Уйское, Уйский р-н</t>
  </si>
  <si>
    <t>Строительство ответвления от опоры ВЛ- 0,4 кВ, прибора учета, Челябинская обл., Район Красноармейский, Деревня Круглое, Улица Владимирская</t>
  </si>
  <si>
    <t>Строительство ответвления от опоры ВЛ- 0,4 кВ, прибора учета, Челябинская обл., Кунашакский район, с.Кунашак, ул.Челябинская</t>
  </si>
  <si>
    <t>Строительство ПКУ ТП 522-ФЗ 0,4 кВ ВЛ 0,4 кВ ТП 278 1С гр.2, для объекта, расположенного по адресу: г. Копейск, ул. Петра Сумина, дом № 50, кадастровый номер участка: 74:12:1408006:4334</t>
  </si>
  <si>
    <t>Строительство ВЛ-0,4 кВ, ответвления от опоры ВЛ-0,4 кВ, прибора учета, автоматического выключателя, Челябинская обл, Каслинский р-н, с. Багаряк, ул. Карла Маркса</t>
  </si>
  <si>
    <t>Строительство ответвления от опоры ВЛ- 0,4 кВ, прибора учета, Челябинская обл., р-н Кунашакский, сел. пос. Усть-Багарякское, д. Усманова</t>
  </si>
  <si>
    <t>Строительство ответвления от опоры ВЛ- 0,4 кВ, прибора учета, Челябинская обл., Красноармейский район, п.Лазурный, переулок Рябиновый</t>
  </si>
  <si>
    <t>Установка прибора коммерческого учета электрической энергии (мощности) трехфазного прямого включения 0,4 кВ на опоре № 14 ВЛ 0,4 кВ ул.Светлая от ТП-31077: г. Куса</t>
  </si>
  <si>
    <t>Установка прибора учета на ТП-804П в с. Варна (ПКУ-1т.у.)</t>
  </si>
  <si>
    <t>Строительство ответвления от опоры ВЛ- 0,4 кВ, прибора учета, Челябинская обл., р-н Сосновский, сел. пос. Вознесенское, п. Полевой, ул. Луговая</t>
  </si>
  <si>
    <t>Строительство ответвления от опоры ВЛ- 0,4 кВ, прибора учета, Челябинская обл., Красноармейский р-н, д. Якупово, ул. Березовая</t>
  </si>
  <si>
    <t>Строительство ответвления от опоры ВЛ- 0,4 кВ, прибора учета, Челябинская обл., г. Снежинск, территория "СНТ "Лесной</t>
  </si>
  <si>
    <t>Строительство ПКУ ТП 522-ФЗ 0,4 кВ ВЛ 0,4 кВ ТП 2481 гр.1, для объекта, расположенного по адресу: г. Челябинск, п. Шершни, ул. Рабоче-Колхозная, д. б/н, кадастровый номер участка: 74:36:0000000:9881</t>
  </si>
  <si>
    <t>Строительство ответвления от опоры ВЛ- 0,4 кВ, прибора учета, Челябинская обл., Город Нязепетровск</t>
  </si>
  <si>
    <t>Установка прибора учета на опоре №4 ВЛ-0,4 кВ "Ф.№3" от ТП-6308 в с. Степное (ПКУ-1т.у.)</t>
  </si>
  <si>
    <t>Установка прибора учета на отходящем ф. 0,4 кВ ТП-804П в с. Варна (ПКУ-1т.у.)</t>
  </si>
  <si>
    <t>Строительство ПКУ ТП 522-ФЗ 0,4 кВ ВЛ 0,4 кВ ТП 6209 1С гр.2, для объекта, расположенного по адресу: г. Копейск, ул. Алябьева, земельный участок 2В, кадастровый номер участка: 74:30:0401018:950</t>
  </si>
  <si>
    <t>Строительство ответвления от опоры ВЛ- 0,4 кВ, прибора учета, Челябинская обл., Сосновский р-н, д Малиновка, ул. Цветочная</t>
  </si>
  <si>
    <t>Установка прибора учета, Челябинская обл,  Агаповский район, село Агаповка, мик-р Казачий, земельный участок 9/1, кадастровый номер участка: 74:01:0602099:661.</t>
  </si>
  <si>
    <t>Установка прибора коммерческого учета электрической энергии (мощности) однофазного прямого включения 0,22 кВ на опоре № 5 отп.-3 ВЛ 0,4 кВ № 1 от ТП-51022 и монтаж контура повторного заземления нулевого провода отп.-3 ВЛ 0,4 кВ № 1 от ТП-51022 на опоре № 5: г. Миасс</t>
  </si>
  <si>
    <t>Установка прибора коммерческого учета электрической энергии (мощности) однофазного прямого включения 0,22 кВ на опоре № б/н (рядом с уч. № 44) КВЛ 0,4 кВ № 2 СНТ «В.И. Ленина №2» от ТП-41167: г. Златоуст</t>
  </si>
  <si>
    <t>Строительство ВЛ-0,4 кВ, ответвления от опоры ВЛ-0,4 кВ, прибора учета, Челябинская обл, Аргаяшский р-н, д. Дербишева, ул. Белая Береза</t>
  </si>
  <si>
    <t>Строительство ПКУ ТП 522-ФЗ 0,4 кВ ВЛ 0,4 кВ ТП 1422 1С гр.2, для объекта, расположенного по адресу: г Челябинск, ул Силикатная, д 84, кадастровый номер участка: 74:36:0424006:152</t>
  </si>
  <si>
    <t>Установка прибора коммерческого учета электрической энергии (мощности) трехфазного прямого включения 0,4 кВ на опоре № 20 ВЛ 0,4 кВ № 3 от ТП-11022 и монтаж контура повторного заземления нулевого провода ВЛ 0,4 кВ № 3 от ТП-11022 на опоре № 20: г. Юрюзань</t>
  </si>
  <si>
    <t>Строительство ответвления от опоры ВЛ- 0,4 кВ, прибора учета, Челябинская обл., Кунашакский район, деревня Ибрагимова, улица Салавата Юлаева</t>
  </si>
  <si>
    <t>Строительство ПКУ ТП 522-ФЗ 0,4 кВ ВЛ 0,4 кВ ПВ-902 ТП 7144 для объекта, расположенного по адресу: г Челябинск, ул. Богдана Хмельницкого, дом № 14А</t>
  </si>
  <si>
    <t>Установка прибора учета, Челябинская обл, Агаповский район, село Агаповка, мик-р Казачий, земельный участок 10/1, кадастровый номер участка: 74:01:0602099:659.</t>
  </si>
  <si>
    <t>Установка прибора коммерческого учета электрической энергии (мощности) однофазного прямого включения 0,22 кВ на опоре № 17 ВЛ 0,4 кВ № 1 от ТП-70507: с. Уйское, Уйский р-н</t>
  </si>
  <si>
    <t>Строительство ответвления от опоры ВЛ- 0,4 кВ, прибора учета, Челябинская обл., Аргаяшский район,д. Кузяшева, ул. Салавата Юлаева</t>
  </si>
  <si>
    <t>Установка прибора учета на опоре №4.3 ВЛ-0,4 кВ "Комсомольская" от ТП-3181 в с. Кичигино (ПКУ-1т.у.)</t>
  </si>
  <si>
    <t>Установка прибора коммерческого учета электрической энергии (мощности) трехфазного прямого включения 0,4 кВ на опоре № 5 ВЛ 0,4 кВ № 3 от ТП-34053: д. Глухой остров, Кусинский р-н</t>
  </si>
  <si>
    <t>Установка прибора учета, Челябинская обл, Агаповский район, село Агаповка, мик-р Казачий, земельный участок 8/1, кадастровый номер участка: 74:01:0602099:663.</t>
  </si>
  <si>
    <t>Установка прибора учета на опоре №7 ВЛ-0,4 кВ "Кон.двор" от МТП-2240 в  с. Нижняя Санарка (ПКУ-1т.у.)</t>
  </si>
  <si>
    <t>Установка прибора коммерческого учета электрической энергии (мощности) трехфазного прямого включения 0,4 кВ на опоре № 43 ВЛ 0,4 кВ № 1 от ТП-61023 и монтаж контура повторного заземления нулевого провода ВЛ 0,4 кВ № 1 от ТП-61023 на опоре № 43: с. Непряхино, Чебаркульский р-н</t>
  </si>
  <si>
    <t>Установка прибора коммерческого учета электрической энергии (мощности) трехфазного прямого включения 0,4 кВ на опоре № 32 ВЛ 0,4 кВ ул.Северная от ТП-31077: г. Куса</t>
  </si>
  <si>
    <t>Строительство ответвления от опоры ВЛ- 0,4 кВ, прибора учета, Челябинская обл., Кунашакский район, д.Ибрагимово, улица С.Юлаева</t>
  </si>
  <si>
    <t>Строительство ПКУ ТП 522-ФЗ 0,4 кВ ВЛ 0,4 кВ ТП 4110 1С гр.4 для объекта, расположенного по адресу: г Челябинск, п. Градский прииск, ул. Логовая, д. 51, кадастровый номер участка: 74:36:0713007:1309</t>
  </si>
  <si>
    <t>Установка прибора учета, Челябинская обл,  Агаповский район, село Агаповка, мик-р Казачий, земельный участок 8, кадастровый номер участка: 74:01:0602099:662.</t>
  </si>
  <si>
    <t>Установка прибора учета, Челябинская обл, Верхнеуральский р-н, г. Верхнеуральск, ул. Южная, дом № 19А, кадастровый номер участка: 74:06:1002007:2.</t>
  </si>
  <si>
    <t>Строительство ответвления от опоры ВЛ- 0,4 кВ, прибора учета, Челябинская обл., Коркинский р-н, г. Коркино, ул. В. Терешковой</t>
  </si>
  <si>
    <t>Строительство ПКУ ТП 522-ФЗ 0,4 кВ ВЛ 0,4 кВ ТП 1084 1С гр.6, для объекта, расположенного по адресу: г. Челябинск, ул. Каменогорская, дом № 37Б, кадастровый номер участка: 74:36:0404045:114</t>
  </si>
  <si>
    <t>Установка прибора коммерческого учета электрической энергии (мощности) трехфазного прямого включения 0,4 кВ на опоре № 45/6 ВЛ 0,4 кВ № 4 от ТП-61524 и монтаж контура повторного заземления нулевого провода ВЛ 0,4 кВ № 4 от ТП-61524 на опоре № 45/6: д. Сарафаново, Чебаркульский р-н</t>
  </si>
  <si>
    <t>Установка прибора учета на опоре №17 ВЛ-0,4 кВ "ул. Орджоникидзе" от ТП-53 в г. Пласт (ПКУ-1т.у.)</t>
  </si>
  <si>
    <t>Строительство ПКУ ТП 522-ФЗ 0,4 кВ ТП 4254 1С гр.3, для объекта, расположенного по адресу: г. Челябинск, улица Лавровая, кадастровый номер участка: 74:36:0713007:1283</t>
  </si>
  <si>
    <t>Установка прибора учета на опоре №40.12 ВЛ-0,4 кВ "Поселок 1" от ТП-31124 в с. Хомутинино (ПКУ-1т.у.)</t>
  </si>
  <si>
    <t>Строительство ПКУ ТП 522-ФЗ 0,22 кВ ВЛ 0,4 кВ ТП 2128 гр.1, для объекта, расположенного по адресу: г. Челябинск, ул. Садовая (Шершни), №2, кадастровый номер участка: 74:36:0502026:26</t>
  </si>
  <si>
    <t>Установка прибора коммерческого учета электрической энергии (мощности) трехфазного прямого включения 0,4 кВ на опоре № 23 (ул. Цветочная, 479-481) ВЛ 0,4 кВ № 2 от ТП-51136 и монтаж контура повторного заземления нулевого провода ВЛ 0,4 кВ № 2 от ТП-51136 на опоре № 23 (ул. Цветочная, 479-481): г. Миасс</t>
  </si>
  <si>
    <t>Установка прибора учета на опоре №6 ВЛ-0,4 кВ "Советской Армии 4" от ТП-33 в г. Южноуральск (ПКУ-1т.у.)</t>
  </si>
  <si>
    <t>Установка прибора учета на опоре №11 ВЛ-0,4 кВ "Поселок 3" от ТП-3110 в п. Увельский (ПКУ-1т.у.)</t>
  </si>
  <si>
    <t>Установка прибора учета на опоре №14 ВЛ-0,4 кВ "Фидер 3" от ТП-4528 в с. Ваганово (ПКУ-1т.у.)</t>
  </si>
  <si>
    <t>Строительство ответвления от опоры ВЛ- 0,4 кВ, прибора учета, Челябинская обл., Еманжелинский р-н, г. Еманжелинск, сад Дружба</t>
  </si>
  <si>
    <t>Установка прибора учета, Челябинская обл, район Агаповский, поселок Наровчатка, Улица Солнечная 10, кадастровый номер участка: 74:01:1002001:127.</t>
  </si>
  <si>
    <t>Строительство ВЛ-0,4 кВ, ответвления от опоры ВЛ-0,4 кВ, прибора учета, Челябинская обл, Красноармейский район, с.Миасское, улица Павлуцкого</t>
  </si>
  <si>
    <t>Строительство ответвления от опоры ВЛ- 0,4 кВ, прибора учета, Челябинская обл., Коркинский р-н, д. Шумаки</t>
  </si>
  <si>
    <t>Строительство ответвления от опоры ВЛ- 0,4 кВ, прибора учета, Челябинская обл., Красноармейский р-н, д. Круглое, ул. 1-я Солнечная</t>
  </si>
  <si>
    <t>Установка прибора коммерческого учета электрической энергии (мощности) трехфазного прямого включения 0,4 кВ на опоре № 5/4 ВЛ 0,4 кВ № 1 от ТП-61653 и монтаж контура повторного заземления нулевого провода ВЛ 0,4 кВ № 1 от ТП-61653 на опоре № 5/4: д. Малково, Чебаркульский р-н</t>
  </si>
  <si>
    <t>Строительство ответвления от опоры ВЛ- 0,4 кВ, прибора учета, Челябинская обл., Аргаяшский район, поселок Кировский, улица Восточная</t>
  </si>
  <si>
    <t>Установка прибора учета на опоре №22 ВЛ-0,4 кВ "Фидер 2" от ТП-4108 в с. Октябрьское (ПКУ-1т.у.)</t>
  </si>
  <si>
    <t>Установка прибора коммерческого учета электрической энергии (мощности) трехфазного прямого включения 0,4 кВ на опоре № 5 ВЛ 0,4 кВ № 2 от ТП-24065 и монтаж контура повторного заземления нулевого провода ВЛ 0,4 кВ № 2 от ТП-24065 на опоре № 5: п. Пороги, Саткинский р-н</t>
  </si>
  <si>
    <t>Строительство ответвления от опоры ВЛ- 0,4 кВ, прибора учета, Челябинская обл., г. Копейск, п. Заозерный, ул.Малиновая</t>
  </si>
  <si>
    <t>Строительство ответвления от опоры ВЛ- 0,4 кВ, прибора учета, Челябинская обл., Каслинский р-н, д Григорьевка, ул Богатырская</t>
  </si>
  <si>
    <t>Строительство ответвления от опоры ВЛ- 0,4 кВ, прибора учета, Челябинская обл., Сосновский р-н, с. Туктубаево</t>
  </si>
  <si>
    <t>Строительство ответвления от опоры ВЛ- 0,4 кВ, прибора учета, Челябинская обл., Еткульский район, деревня Журавлево, улица Набережная</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</si>
  <si>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3 ВЛ 0,4 кВ № 2 от ТП-70232: с. Воронино, Уйский р-н</t>
  </si>
  <si>
    <t>Строительство ответвления от опоры ВЛ- 0,4 кВ, прибора учета, Челябинская обл., р-н Сосновский, с. Большое Баландино, ул. Озерная</t>
  </si>
  <si>
    <t>Установка прибора учета, Челябинская область, город Магнитогорск, кадастровый номер участка: 74:33:0316002:4874.</t>
  </si>
  <si>
    <t>Установка прибора учета, Челябинская обл, г. Магнитогорск, ул. имени Ивана Неплюева, дом № 11, кадастровый номер участка: 74:33:0316002:4783.</t>
  </si>
  <si>
    <t>Демонтаж старого прибора учета и установка нового прибора коммерческого учета электрической энергии (мощности) трехфазного прямого включения 0,4 кВ на опоре № 16 ВЛ 0,4 кВ № 4 от ТП-70106: д. Вандышевка, Уйский р-н</t>
  </si>
  <si>
    <t>Установка прибора учета, Челябинская область, город Магнитогорск, кадастровый номер участка: 74:33:0316002:4875.</t>
  </si>
  <si>
    <t>Строительство ПКУ ТП 522-ФЗ 0,22 кВ ВЛ 0,4 кВ ТП 4215 для объекта, расположенного по адресу: тер. СНТ "Авиатор", проезд 19, участок №568, кадастровый номер участка: 74:36:0702009:1145</t>
  </si>
  <si>
    <t>Строительство ПКУ ТП 522-ФЗ 0,4 кВ ВЛ 0,4 кВ ТП 192 1С гр.5, для объекта, расположенного по адресу: Челябинская обл, городской округ Копейский, село Синеглазово, улица Сиреневый Бульвар, земельный участок 1, кадастровый номер участка: 74:30:0902004:172</t>
  </si>
  <si>
    <t>Строительство ответвления от опоры ВЛ- 0,4 кВ, прибора учета, Челябинская обл., р-н Кунашакский, с.Халитово, ул.Барыя Султанова</t>
  </si>
  <si>
    <t>Установка прибора учета на опоре №18 ВЛ-0,4 кВ "Гульная" от ТП-77 в  г. Троицк (ПКУ-1т.у.)</t>
  </si>
  <si>
    <t>Установка прибора учета на опоре №29 ВЛ-0,4 кВ "Матросова"  ТП-35 в с. Варна (ПКУ-1т.у.)</t>
  </si>
  <si>
    <t>Строительство ответвления от опоры ВЛ- 0,4 кВ, прибора учета, Челябинская обл., район Кунашакский, сельское поселение Саринское, село Сары</t>
  </si>
  <si>
    <t>Строительство ответвления от опоры ВЛ- 0,4 кВ, прибора учета. Челябинская обл., Еткульский р-н, с. Еткуль, ул. Первомайская</t>
  </si>
  <si>
    <t>Установка прибора коммерческого учета электрической энергии (мощности) трехфазного прямого включения 0,4 кВ на опоре № 2 ВЛ 0,4 кВ № 4 от ТП-61016: д. Десятилетие, Чебаркульский р-н</t>
  </si>
  <si>
    <t>Строительство ответвления от опоры ВЛ- 0,4 кВ, прибора учета, Челябинская обл., Каслинский р-н, с. Шабурово, ул. Ленина</t>
  </si>
  <si>
    <t>Строительство ответвления от опоры ВЛ- 0,4 кВ, прибора учета, Челябинская обл., Сосновский район, СНТ "Дружба", улица Вторая</t>
  </si>
  <si>
    <t>Строительство ответвления от опоры ВЛ- 0,4 кВ, прибора учета, Челябинская обл., р-н Еманжелинский, г Еманжелинск, ул Победы</t>
  </si>
  <si>
    <t>Строительство ответвления от опоры ВЛ- 0,4 кВ, прибора учета, Челябинская обл., Аргаяшский р-н</t>
  </si>
  <si>
    <t>Установка прибора учета, Челябинская обл, г. Магнитогорск, пер. Калужский, дом 6, кадастровый номер участка: 74:33:0316002:4894.</t>
  </si>
  <si>
    <t>Строительство ответвления от опоры ВЛ- 0,4 кВ, прибора учета, Челябинская обл., Еткульский р-н, с. Еткуль, ул. Победы</t>
  </si>
  <si>
    <t>Установка прибора учета, Челябинская обл, Город Магнитогорск, улица Фестивальная, участок строительный №101, кадастровый номер участка: 74:33:0316002:4568.</t>
  </si>
  <si>
    <t>Установка прибора коммерческого учета электрической энергии (мощности) трехфазного прямого включения 0,4 кВ на опоре № 3 ВЛ 0,4 кВ № 4 от ТП-51653 и монтаж контура повторного заземления нулевого провода ВЛ 0,4 кВ № 4 от ТП-51653 на опоре № 3: г. Миасс</t>
  </si>
  <si>
    <t>Строительство ПКУ ТП 522-ФЗ 0,4 кВ ВЛ 0,4 кВ ул. Логовая, дом № 78, кадастровый номер участка: 74:36:0713007:1310 для объекта, расположенного по адресу: г. Челябинск, ул. Логовая, дом № 78, кадастровый номер участка: 74:36:0713007:1310</t>
  </si>
  <si>
    <t>Установка прибора учета, Челябинская обл, Верхнеуральский р-н, г. Верхнеуральск, пер. Речной, дом № 6, кадастровый номер участка: 74:06:1002088:208.</t>
  </si>
  <si>
    <t>Строительство ПКУ ТП 522-ФЗ 0,4 кВ ВЛ 0,4 кВ ТП 5146 1С гр. 2 для объекта, расположенного по адресу: г. Челябинск, улица Изумрудная, земельный участок 60, кадастровый номер участка: 74:36:0414031:1004</t>
  </si>
  <si>
    <t>Установка прибора учета на опоре №14 ВЛ-0,4 кВ "К.Цеткин"  ТП-52 в г. Троицк (ПКУ-1т.у.)</t>
  </si>
  <si>
    <t>Установка прибора коммерческого учета электрической энергии (мощности) трехфазного прямого включения 0,4 кВ на опоре № 13 ВЛ 0,4 кВ № 3 от ТП-61324 и монтаж контура повторного заземления нулевого провода ВЛ 0,4 кВ № 3 от ТП-61324 на опоре № 13: д. Верхние Караси,  Чебаркульский р-н</t>
  </si>
  <si>
    <t>Строительство ответвления от опоры ВЛ- 0,4 кВ, прибора учета, Челябинская обл., р-н Сосновский, п Красное Поле</t>
  </si>
  <si>
    <t>Строительство ПКУ ТП 522-ФЗ 0,4 кВ ВЛ 0,4 кВ ТП 5779 2С гр. 4 для объекта, расположенного по адресу: г. Челябинск, ул. Хуторная, д. 70, пом. 1, кадастровый номер: 74:36:0314005:312</t>
  </si>
  <si>
    <t>Установка прибора учета на опоре №6.6 ВЛ-0,4 кВ "Магазин строймат" от ТП-2 в г. Пласт (ПКУ-1т.у.)</t>
  </si>
  <si>
    <t>Строительство ответвления от опоры ВЛ- 0,4 кВ, прибора учета, Челябинская обл., Красноармейский р-н, д. Круглое, ул. Магистральная</t>
  </si>
  <si>
    <t>Строительство ПКУ ТП 522-ФЗ 0,22 кВ ТП 1120 2С гр.1, для объекта, расположенного по адресу: г. Челябинск, ГК Энергетик, гараж 28, кадастровый номер участка: 74:36:0515004:566</t>
  </si>
  <si>
    <t>Строительство ответвления от опоры ВЛ- 0,4 кВ, прибора учета, Челябинская обл., Еткульский район, с. Еткуль, ул. Пионерская</t>
  </si>
  <si>
    <t>Строительство ответвления от опоры ВЛ- 0,4 кВ, прибора учета, Челябинская обл., Сосновский район, п.Саргазы</t>
  </si>
  <si>
    <t>Установка прибора учета на опоре №30 ВЛ-0,4 кВ "Фидер 4" от ТП-41132 в  с. Октябрьское (ПКУ-1т.у.)</t>
  </si>
  <si>
    <t>Установка прибора учета на ближайшей опоре ВЛ-0,4 кВ "Сиреневая" от ТП-44 в  г. Троицк (ПКУ-1т.у.)</t>
  </si>
  <si>
    <t>Установка прибора коммерческого учета электрической энергии (мощности) трехфазного прямого включения 0,4 кВ на опоре № 27 ВЛ 0,4 ул.Спартака от ТП-31098: г. Куса</t>
  </si>
  <si>
    <t>Строительство ответвления от опоры ВЛ- 0,4 кВ, прибора учета, Челябинская обл., Аргаяшский район, п. Кировский, ул. Волгоградская</t>
  </si>
  <si>
    <t>Строительство ответвления от опоры ВЛ- 0,4 кВ, прибора учета, Челябинская обл., Сосновский р-н, п. Смолино ж-д. ст.</t>
  </si>
  <si>
    <t>Строительство ответвления от опоры ВЛ- 0,4 кВ, прибора учета, Челябинская обл., р-н. Красноармейский, п. Петровский, ул. Мира</t>
  </si>
  <si>
    <t>Установка прибора коммерческого учета электрической энергии (мощности) трехфазного прямого включения 0,4 кВ на опоре № 81 ВЛ 0,4 Дворец Культуры от ТП-31113: г. Куса</t>
  </si>
  <si>
    <t>Строительство ПКУ ТП 522-ФЗ 0,4 кВ ВЛ 0,4 кВ ТП 2091 1С гр.5, для объекта, расположенного по адресу: г. Челябинск, Калининский, ул. Ижевская, д. 20., кадастровый номер участка: 74:36:0604041:14</t>
  </si>
  <si>
    <t>Установка прибора учета, Челябинская обл, г. Магнитогорск, ул. Михаила Артамонова , земельный участок 48, кадастровый номер участка: 74:33:0316002:5035.</t>
  </si>
  <si>
    <t>Строительство ответвления от опоры ВЛ- 0,4 кВ, прибора учета, Челябинская обл., Еткульский р-н, п. Приозерный</t>
  </si>
  <si>
    <t>Установка прибора учета на опоре №17 ВЛ-0,4 кВ "Новая" от ТП-79 в  г. Пласт (ПКУ-1т.у.)</t>
  </si>
  <si>
    <t>Установка прибора коммерческого учета электрической энергии (мощности) однофазного прямого включения 0,22 кВ на опоре № 11 ВЛ 0,4 кВ № 3 от ТП-51312 и монтаж контура повторного заземления нулевого провода ВЛ 0,4 кВ № 3 от ТП-51312 на опоре № 11: п. Верхний Атлян, г. Миасс</t>
  </si>
  <si>
    <t>Установка прибора коммерческого учета электрической энергии (мощности) трехфазного прямого включения 0,4 кВ на опоре № 8 ВЛ 0,4 кВ № 4 от ТП-41247: г. Златоуст</t>
  </si>
  <si>
    <t>Строительство ответвления от опоры ВЛ- 0,4 кВ, прибора учета, Челябинская обл., Каслинский район, поселок Воздвиженка, улица 1 Мая</t>
  </si>
  <si>
    <t>Установка прибора коммерческого учета электрической энергии (мощности) трехфазного прямого включения 0,4 кВ на опоре № 34 ВЛ 0,4 кВ № 2 от ТП-11089 и монтаж контура повторного заземления нулевого провода ВЛ 0,4 кВ № 2 от ТП-11089 на опоре № 34: г. Юрюзань</t>
  </si>
  <si>
    <t>Строительство ПКУ ТП 522-ФЗ 0,4 кВ ВЛ 0,4 кВ ТП 1154 1С гр.8, для объекта, расположенного по адресу: г. Челябинск, ул. Мебельная, дом № 76, кадастровый номер участка: 74:36:0402003:51</t>
  </si>
  <si>
    <t>Строительство ответвления от опоры ВЛ- 0,4 кВ, прибора учета, Челябинская обл., Аргаяшский район, садовое товарищество Дружба</t>
  </si>
  <si>
    <t>Строительство ответвления от опоры ВЛ- 0,4 кВ, прибора учета, Челябинская обл., р-н Сосновский, сел. пос. Солнечное, п. Солнечный</t>
  </si>
  <si>
    <t>Установка прибора коммерческого учета электрической энергии (мощности) однофазного прямого включения 0,22 кВ на опоре № 7 ВЛ 0,4 кВ № 6 от ТП-41134: г. Златоуст</t>
  </si>
  <si>
    <t>Строительство ответвления от опоры ВЛ- 0,4 кВ, прибора учета, Челябинская обл., Коркинский р-н, рп. Первомайский, ул. Магнитогорская</t>
  </si>
  <si>
    <t>Установка прибора коммерческого учета электрической энергии (мощности) трехфазного прямого включения 0,4 кВ на опоре № 8 ВЛ 0,4 кВ № 3 от ТП-61607 и монтаж контура повторного заземления нулевого провода ВЛ 0,4 кВ № 3 от ТП-61607 на опоре № 8: г. Чебаркуль</t>
  </si>
  <si>
    <t>Строительство ответвления от опоры ВЛ- 0,4 кВ, прибора учета, Челябинская обл., г. Кыштым, вблизи ул. Толстого</t>
  </si>
  <si>
    <t>Установка прибора учета на опоре №7 ВЛ-0,4 кВ "Инженерная-Пушкина" от ТП-44 в  г. Троицк (ПКУ-1т.у.)</t>
  </si>
  <si>
    <t>Установка прибора учета на опоре №15 ВЛ-0,4 кВ "Гагарина 7,9" от ТП-13 в г. Троицк (ПКУ-1т.у.)</t>
  </si>
  <si>
    <t>Строительство ответвления от опоры ВЛ- 0,4 кВ, прибора учета,Челябинская обл., р-н Аргаяшский, сел. пос. Акбашевское, п. Кировский, ул.Парковая</t>
  </si>
  <si>
    <t>Строительство ответвления от опоры ВЛ- 0,4 кВ, прибора учета, Челябинская обл., р-н Еткульский, Печенкинское сельское поселение, д. Печенкино</t>
  </si>
  <si>
    <t>Строительство ответвления от опоры ВЛ- 0,4 кВ, прибора учета, Челябинская обл., Кунашакский район, с.Кунашак, ул.Родниковая</t>
  </si>
  <si>
    <t>Установка прибора коммерческого учета электрической энергии (мощности) однофазного прямого включения 0,22 кВ на опоре № б/н (рядом с участком № 2/4) ВЛ 0,4 кВ № 1 от ТП-52541 и монтаж контура повторного заземления нулевого провода ВЛ 0,4 кВ № 1 от ТП-52541 на опоре № б/н (рядом с участком № 2/4): г. Миасс</t>
  </si>
  <si>
    <t>Установка прибора коммерческого учета электрической энергии (мощности) трехфазного прямого включения 0,4 кВ на опоре № 4 ВЛ 0,4 кВ № 2 от ТП-12077 и монтаж контура повторного заземления нулевого провода ВЛ 0,4 кВ № 2 от ТП-12077 на опоре № 4: г. Катав-Ивановск</t>
  </si>
  <si>
    <t>Строительство ответвления от опоры ВЛ- 0,4 кВ, прибора учета, Челябинская обл., г. Коркино, ул. Энгельса</t>
  </si>
  <si>
    <t>Установка прибора коммерческого учета электрической энергии (мощности) однофазного прямого включения 0,22 кВ на опоре № 13/1 ВЛ 0,4 кВ № 2 от ТП-60101 и монтаж контура повторного заземления нулевого провода ВЛ 0,4 кВ № 2 от ТП-60101 на опоре № 13/1: г. Чебаркуль</t>
  </si>
  <si>
    <t>Установка прибора коммерческого учета электрической энергии (мощности) трехфазного прямого включения 0,4 кВ на опоре№ 3 ВЛ 0,4 кВ № 1 от ТП-61022 и монтаж контура повторного заземления нулевого провода ВЛ 0,4 кВ № 1 от ТП-61022 на опоре № 3: с. Непряхино, Чебаркульский р-н</t>
  </si>
  <si>
    <t>Строительство ответвления от опоры ВЛ- 0,4 кВ, прибора учета, Челябинская обл., Сосновский р-н, с. Долгодеревенское, ул. Мирная</t>
  </si>
  <si>
    <t>Установка прибора коммерческого учета электрической энергии (мощности) трехфазного прямого включения 0,4 кВ на опоре № 3 ВЛ 0,4 кВ № 3 от ТП-51041 и монтаж контура повторного заземления нулевого провода ВЛ 0,4 кВ № 3 от ТП-51041 на опоре № 3: г. Миасс</t>
  </si>
  <si>
    <t>Установка прибора коммерческого учета электрической энергии (мощности) трехфазного прямого включения 0,4 кВ на опоре № 27 ВЛ 0,4 кВ № 1 от ТП-11090 и монтаж контура повторного заземления нулевого провода ВЛ 0,4 кВ № 1 от ТП-11090 на опоре № 27: с. Тюлюк, Катав-Ивановский р-н</t>
  </si>
  <si>
    <t>Строительство ответвления от опоры ВЛ- 0,4 кВ, прибора учета, Челябинская обл., Сосновский р-н, п Западный, мкр Заречный, ул. Фруктовая</t>
  </si>
  <si>
    <t>Установка прибора учета на опоре №3/6 ВЛ-0,4 кВ "Ф.1" от КТП-318П в г. Южноуральск (ПКУ-1т.у.)</t>
  </si>
  <si>
    <t>Установка прибора коммерческого учета электрической энергии (мощности) трехфазного прямого включения 0,4 кВ на опоре № 27 ВЛ 0,4 кВ № 2 от ТП-11089 и монтаж контура повторного заземления нулевого провода ВЛ 0,4 кВ № 2 от ТП-11089 на опоре № 27: г. Юрюзань</t>
  </si>
  <si>
    <t>Установка прибора коммерческого учета электрической энергии (мощности) трехфазного прямого включения 0,4 кВ на опоре № 11 ВЛ 0,4 кВ № 2 от ТП-61607 и монтаж контура повторного заземления нулевого провода ВЛ 0,4 кВ № 2 от ТП-61607 на опоре № 11: г. Чебаркуль</t>
  </si>
  <si>
    <t>Строительство ответвления от опоры ВЛ- 0,4 кВ, прибора учета, Челябинская обл., Красноармейский р-н, Баландинское сел. пос., д Круглое, ул Анапская</t>
  </si>
  <si>
    <t>Установка прибора учета на опоре №6/5/10 ВЛ-0,4 кВ "Магазин" от ТП-3173 в  с. Хомутинино (ПКУ-1т.у.)</t>
  </si>
  <si>
    <t>Строительство ответвления от опоры ВЛ- 0,4 кВ, прибора учета, Челябинская обл., р-н. Каслинский,,д. Григорьевка,ул. Уральская</t>
  </si>
  <si>
    <t>Установка прибора коммерческого учета электрической энергии (мощности) трехфазного прямого включения 0,4 кВ на опоре№ 7 ВЛ 0,4 кВ № 5 от ТП-61579 и монтаж контура повторного заземления нулевого провода ВЛ 0,4 кВ № 5 от ТП-61579 на опоре № 7: п. Тимирязевский, Чебаркульский р-н</t>
  </si>
  <si>
    <t>Строительство ответвления от опоры ВЛ- 0,4 кВ, прибора учета, Челябинская обл., р-н Красноармейский, сел. пос. Баландинское, д. Круглое, ул. Дивная</t>
  </si>
  <si>
    <t>Установка прибора коммерческого учета электрической энергии (мощности) однофазного прямого включения 0,22 кВ на опоре № 26 ВЛ 0,4 кВ № 2 от ТП-23025 и монтаж контура повторного заземления нулевого провода ВЛ 0,4 кВ № 2 от ТП-23025 на опоре № 26: рп. Сулея, Саткинский р-н</t>
  </si>
  <si>
    <t>Строительство ответвления от опоры ВЛ- 0,4 кВ, прибора учета, Челябинская обл., Район Аргаяшский, Поселок Кировский, Улица Славы</t>
  </si>
  <si>
    <t>Строительство ПКУ ТП 522-ФЗ 0,4 кВ ВЛ 0,4 кВ ТП 3371 1С гр. 3 для объекта, расположенного по адресу: г. Челябинск, ул. Инженерная, дом № 11, кадастровый номер участка: 74:36:0203006:161</t>
  </si>
  <si>
    <t>Строительство ПКУ ТП 522-ФЗ 0,4 кВ ВЛ 0,4 кВ ТП 2128 1С гр.3, для объекта, расположенного по адресу: г. Челябинск, Центральный район, ул. Северная, д. 13а, кадастровый номер участка: 74:36:0502023:1012</t>
  </si>
  <si>
    <t>Строительство ответвления от опоры ВЛ- 0,4 кВ, прибора учета, Челябинская обл., Сосновский р-н, Алишевское сел. пос., п. Трубный, ул. Запрудная</t>
  </si>
  <si>
    <t>Строительство ответвления от опоры ВЛ- 0,4 кВ, прибора учета, Челябинская обл., Красноармейский р-н, п. Петровский, ул. Дальняя</t>
  </si>
  <si>
    <t>Строительство ПКУ ТП 522-ФЗ 0,4 кВ ВЛ 0,4 кВ ТП 32 гр.3, для объекта, расположенного по адресу: г. Копейск, ул. Польская, кадастровый номер участка: 74:30:0102023:438</t>
  </si>
  <si>
    <t>Строительство ответвления от опоры ВЛ- 0,4 кВ, прибора учета, Челябинская обл., р-н. Еткульский, п. Санаторный, ул. Лесная</t>
  </si>
  <si>
    <t>Строительство ответвления от опоры ВЛ- 0,4 кВ, прибора учета, Челябинская обл., район Каслинский. Городское поселение Каслинское. Город Касли</t>
  </si>
  <si>
    <t>Строительство ПКУ ТП 522-ФЗ 0,4 кВ ВЛ 0,4 кВ ТП 307 гр.4, для объекта, расположенного по адресу: г Копейск, рп Бажово, ул Разведчиков, д 17, кадастровый номер участка: 74:30:0601023:723</t>
  </si>
  <si>
    <t>Строительство ответвления от опоры ВЛ- 0,4 кВ, прибора учета, Челябинская обл., Кунашакский р-н, д. Баязитова</t>
  </si>
  <si>
    <t>Установка прибора коммерческого учета электрической энергии (мощности) трехфазного прямого включения 0,4 кВ на опоре № 11 ВЛ 0,4 кВ № 1 от ТП-51305 и монтаж контура повторного заземления нулевого провода ВЛ 0,4 кВ № 1 от ТП-51305 на опоре № 11: с. Новоандреевка, г. Миасс</t>
  </si>
  <si>
    <t>Строительство ПКУ ТП 522-ФЗ 0,22 кВ ВЛ 0,4 кВ ТП 4202 1C гр.1 для объекта, расположенного по адресу: г. Челябинск, переулок Кварцевый, земельный участок 15В, кадастровый номер участка: 74:36:0702005:511</t>
  </si>
  <si>
    <t>Установка прибора учета на опоре №44 ВЛ-0,4 кВ "Герцена" от ТП-51 в г. Троицк (ПКУ-1т.у.)</t>
  </si>
  <si>
    <t>Строительство ВЛ-0,4 кВ, ответвление от опоры ВЛ-0,4 кВ, прибора учета, автоматического выключателя, Челябинская обл., р-н Сосновский, д. Осиновка</t>
  </si>
  <si>
    <t>Установка прибора коммерческого учета электрической энергии (мощности) трехфазного прямого включения 0,4 кВ на опоре№ 8/1 ВЛ 0,4 кВ № 2 от ТП-60107 и монтаж контура повторного заземления нулевого провода ВЛ 0,4 кВ № 2 от ТП-60107 на опоре № 8/1: г. Чебаркуль</t>
  </si>
  <si>
    <t>Установка прибора учета на опоре №13 ВЛ-0,4 кВ "Фидер 1" от ТП-41131 в д. Барсучье (ПКУ-1т.у.)</t>
  </si>
  <si>
    <t>Строительство ПКУ ТП 522-ФЗ 0,4 кВ ВЛ 0,4 кВ ТП 2059 2С гр.8, для объекта, расположенного по адресу: г. Челябинск, Калининский, ул. Герцена, д. 11а., кадастровый номер участка: 74:36:0604007:19</t>
  </si>
  <si>
    <t>Строительство ответвления от опоры ВЛ- 0,4 кВ, прибора учета, Челябинская обл., р-н Аргаяшский, д Дербишева, ул Сабантуя</t>
  </si>
  <si>
    <t>Строительство ответвления от опоры ВЛ- 0,4 кВ, прибора учета, Челябинская обл., Аргаяшский р-н, д. Байгазина</t>
  </si>
  <si>
    <t>Строительство ПКУ ТП 522-ФЗ 0,4 кВ ВЛ 0,4 кВ ТП 67 1С гр.3 для объекта, расположенного по адресу: г. Копейск, рп. Бажова, СНТ "Мебельщик", ул. Виноградная, участок 907, кадастровый номер участка: 74:12:1408006:48</t>
  </si>
  <si>
    <t>Строительство ответвления от опоры ВЛ- 0,4 кВ, прибора учета, Челябинская обл., Красноармейский р-н, п. Лазурный, ул. Рябиновая</t>
  </si>
  <si>
    <t>Установка прибора учета на отходящем ф. 0,4 кВ в ТП-50 в г. Троицк (ПКУ-1т.у.)</t>
  </si>
  <si>
    <t>Строительство ПКУ ТП 522-ФЗ 0,4 кВ ШР 2/4206, реконструкция щита распределительного ШР-2/4206 (инв. № 690304) для объекта, расположенного по адресу: г. Челябинск, ГСК "Северный", гараж №02/04, кадастровый номер участка: 74:36:0715003:38</t>
  </si>
  <si>
    <t>Строительство ПКУ ТП 522-ФЗ 0,22 кВ ВЛ 0,4 кВ ТП 5183 1С гр. 1 для объекта, расположенного по адресу: г. Челябинск, пос. Смолино, пер. Новый, 8А, кадастровый номер участка: 74:36:0414026:513</t>
  </si>
  <si>
    <t>Установка прибора коммерческого учета электрической энергии (мощности) трехфазного прямого включения 0,4 кВ на опоре № 18/1 ВЛ 0,4 кВ № 1 от ТП-16057 и монтаж контура повторного заземления нулевого провода ВЛ 0,4 кВ № 1 от ТП-16057 на опоре № 18/1: г. Сим</t>
  </si>
  <si>
    <t>Строительство ответвления от опоры ВЛ- 0,4 кВ, прибора учета, Челябинская обл., р- Кунашакский, сел. пос. Кунашакское, с. Кунашак, ул. 8 Марта</t>
  </si>
  <si>
    <t>Строительство ответвления от опоры ВЛ- 0,4 кВ, прибора учета, Челябинская обл., р-н. Сосновский, СНТ. "Курчатовец"</t>
  </si>
  <si>
    <t>Строительство ответвления от опоры ВЛ- 0,4 кВ, прибора учета, Челябинская обл., Еткульский р-н, территория СНТ Лесная поляна</t>
  </si>
  <si>
    <t>Строительство ответвления от опоры ВЛ- 0,4 кВ, прибора учета, Челябинская обл., р-н Сосновский, д. Бутаки</t>
  </si>
  <si>
    <t>Строительство ПКУ ТП 522-ФЗ 0,4 кВ ВЛ 0,4 кВ ТП 4735 1C гр.5, для объекта, расположенного по адресу: г. Челябинск, улица Лиственная 2Б, кадастровый номер участка: 74:36:0714001:23373</t>
  </si>
  <si>
    <t>Строительство ПКУ ТП 522-ФЗ 0,4 кВ ВЛ 0,4 кВ ТП 13 1С гр. 3 для объекта, расположенного по адресу: г. Копейск, ул. Борки, дом № 4, кадастровый номер: 74:07:1303001:1582</t>
  </si>
  <si>
    <t>Строительство ПКУ ТП 522-ФЗ 0,4 кВ ВЛ 0,4 кВ ТП 6184 гр.7, для объекта, расположенного по адресу: г Копейск, ул Железняка, д 3 Г, кадастровый номер: 74:30:0201011:636</t>
  </si>
  <si>
    <t>Строительство ответвления от опоры ВЛ- 0,4 кВ, прибора учета, Челябинская обл., р-н Сосновский, сельское поселение Краснопольское, д. Ключи</t>
  </si>
  <si>
    <t>Строительство ПКУ ТП 522-ФЗ 0,4 кВ  ВЛ 0,4 кВ ТП 4078 1С гр.1 для объекта, расположенного по адресу: г. Челябинск, улица Индивидуальная, земельный участок 42Е, кадастровый номер участка: 74:36:0702003:901</t>
  </si>
  <si>
    <t>Строительство ответвления от опоры ВЛ- 0,4 кВ, прибора учета, Челябинская обл., Красноармейский район, с.Миасское, ул. Красная</t>
  </si>
  <si>
    <t>Строительство ПКУ ТП 522-ФЗ 0,4 кВ ТП 6340 гр.7, для объекта, расположенного по адресу: г Копейск, ул. Сутягина, 11/2, кадастровый номер участка: 74:30:0102033:5135</t>
  </si>
  <si>
    <t>Строительство ответвления от опоры ВЛ- 0,4 кВ, прибора учета, Челябинская обл., район Сосновский, с. Долгодеревенское</t>
  </si>
  <si>
    <t>Установка прибора коммерческого учета электрической энергии (мощности) трехфазного прямого включения 0,4 кВ на опоре № 4 ВЛ 0,4 кВ № 3 от ТП-70098: с. Уйское, Уйский р-н</t>
  </si>
  <si>
    <t>Строительство ПКУ ТП 522-ФЗ 0,4 кВ ВЛ 0,4 кВ ТП 1036 1С гр.1, для объекта, расположенного по адресу: г. Челябинск, ул. Поселковая, дом № 26, кадастровый номер участка: 74:36:0404008:143</t>
  </si>
  <si>
    <t>Установка прибора учета на опоре №20 ВЛ-0,4 кВ "Новостройка" от ТП-71139 в  с. Варна (ПКУ-1т.у.)</t>
  </si>
  <si>
    <t>Установка прибора учета на отходящем ф. 0,4 кВ ТП-3434 в д. Водопойка (ПКУ-1т.у.)</t>
  </si>
  <si>
    <t>Строительство ответвления от опоры ВЛ- 0,4 кВ, прибора учета, Челябинская обл., Аргаяшский район, село Кулуево, улица Салавата Юлаева</t>
  </si>
  <si>
    <t>Строительство ответвления от опоры ВЛ- 0,4 кВ, прибора учета, Челябинская обл., р-н Красноармейский, п Озерный, ул Березовая</t>
  </si>
  <si>
    <t>Строительство ответвления от опоры ВЛ- 0,4 кВ, прибора учета, Челябинская обл., Еманжелинский р-н, р.п. Красногорский</t>
  </si>
  <si>
    <t>Строительство ПКУ ТП 522-ФЗ 0,4 кВ ВЛ 0,4 кВ ТП 5630 1С гр. 5 для объекта, расположенного по адресу: г. Челябинск, ул. Севастопольская, земельный участок 36, кадастровый номер участка: 74:36:0323016:546</t>
  </si>
  <si>
    <t>Строительство ответвления от опоры ВЛ- 0,4 кВ, прибора учета, Челябинская обл., р-н Красноармейский, сельское поселение Баландинское, д. Круглое</t>
  </si>
  <si>
    <t>Строительство ПКУ ТП 522-ФЗ 0,4 кВ ВЛ 0,4 кВ ТП 5157 1С гр. 2 для объекта, расположенного по адресу: г Челябинск, снт "Ремдеталь", уч №49, кадастровый номер участка: 74:36:0414019:278</t>
  </si>
  <si>
    <t>Строительство ответвления от опоры ВЛ- 0,4 кВ, прибора учета, Челябинская обл., Сосновский муниципальный район, деревня Малиновка</t>
  </si>
  <si>
    <t>Строительство ответвления от опоры ВЛ- 0,4 кВ, прибора учета, Челябинская обл., г Карабаш</t>
  </si>
  <si>
    <t>Строительство ВЛ-0,4 кВ от опоры №7-5 ф.2, установка прибора учета, Челябинская обл, Карталинский р-н, с. Еленинка, ул. Бердниковой, участок № 37Б, кадастровый номер участка: 74:08:1101001:899.</t>
  </si>
  <si>
    <t>Строительство ответвления от опоры ВЛ- 0,4 кВ, прибора учета, Челябинская обл., р-н Еткульский, с Шибаево, ул Халтурина</t>
  </si>
  <si>
    <t>Строительство ПКУ ТП 522-ФЗ 0,4 кВ ВЛ 0,4 кВ ТП 36 гр.3, для объекта, расположенного по адресу: Челябинская обл, г. Копейск, ул Цвиллинга</t>
  </si>
  <si>
    <t>Установка прибора коммерческого учета электрической энергии (мощности) трехфазного прямого включения 0,4 кВ на опоре № 6 отп.3 ВЛ 0,4 кВ № 7 от ТП-51316 и монтаж контура повторного заземления нулевого провода отп.3 ВЛ 0,4 кВ № 7 от ТП-51316 на опоре № 6: г. Миасс, с. Сыростан</t>
  </si>
  <si>
    <t>Строительство ответвления от опоры ВЛ- 0,4 кВ, прибора учета, Челябинская обл., р-н Сосновский, д. Осиновка, по г.п. ЗАО СПФ "СИЖ"</t>
  </si>
  <si>
    <t>Строительство ответвления от опоры ВЛ- 0,4 кВ, прибора учета, Челябинская обл., Сосновский р-н, д. Таловка, ул. Сосновская</t>
  </si>
  <si>
    <t>Установка прибора учета, Челябинская. обл., Карталинский МР, мостовой переход через р. Ольховка на км 7+867 автодороги с. Великопетровка – автодорога Карталы – Анненское., кад номер участка: 74:08:6001008:4.</t>
  </si>
  <si>
    <t>Установка прибора учета, Челябинская обл, Верхнеуральский район, р.п. Межозерный, ул Молодежная, 28, кадастровый номер участка: 74:06:0103062:710.</t>
  </si>
  <si>
    <t>Установка прибора учета на опоре №10 ВЛ-0,4 кВ "Село 1" от ТП-7543 в с. Лейпциг (ПКУ-1т.у.)</t>
  </si>
  <si>
    <t>Строительство ответвления от опоры ВЛ- 0,4 кВ, прибора учета, Челябинская обл., р-н Сосновский, сел. пос. Солнечное, п. Солнечный, ул. Цветочная</t>
  </si>
  <si>
    <t>Строительство ВЛ-0,4 кВ от опора №2 ф.5, установка прибора учета, Челябинская обл, р-н Верхнеуральский, рп Межозерный, переулок Поляковский 1, кадастровый номер участка: 74:06:0103036:570.</t>
  </si>
  <si>
    <t>Установка прибора учета на опоре №22 ВЛ-0,4 кВ "Еремеева" от ТП-144 в  г. Троицк (ПКУ-1т.у.)</t>
  </si>
  <si>
    <t>Строительство ответвления от опоры ВЛ- 0,4 кВ, прибора учета, Челябинская обл., Еманжелинский р-н, г. Еманжелинск, сад Вишневый</t>
  </si>
  <si>
    <t>Установка прибора коммерческого учета электрической энергии (мощности) трехфазного прямого включения 0,4 кВ на опоре № 14 ВЛ 0,4 кВ ул.Дружбы от ТП-31077: г. Куса</t>
  </si>
  <si>
    <t>Строительство ответвления от опоры ВЛ- 0,4 кВ, прибора учета, Челябинская обл., Кунашакский район,село Кунашак, улица Российская</t>
  </si>
  <si>
    <t>Строительство ПКУ ТП 522-ФЗ 0,22 кВ ВЛ 0,4 кВ ТП 3506 1С гр. 2 для объекта, расположенного по адресу: г. Челябинск, пер. Шатурский 1-й, д 46А, кадастровый номер: 74:36:0204022:843</t>
  </si>
  <si>
    <t>Строительство ответвления от опоры ВЛ- 0,4 кВ, прибора учета, Челябинская обл., Красноармейский р-н, с. Миасское, ул. Родниковская</t>
  </si>
  <si>
    <t>Строительство ответвления от опоры ВЛ- 0,4 кВ, прибора учета, Челябинская обл., район Сосновский, поселок Малая Сосновка</t>
  </si>
  <si>
    <t>Строительство ответвления от опоры ВЛ- 0,4 кВ, прибора учета, Челябинская обл., р-н Сосновский, сел. пос. Краснопольское, д. Ключи, ул. Пихтовая</t>
  </si>
  <si>
    <t>Установка прибора коммерческого учета электрической энергии (мощности) трехфазного прямого включения 0,4 кВ на опоре № 4 ВЛ 0,4 кВ № 3 от ТП-41158: г.Златоуст</t>
  </si>
  <si>
    <t>Строительство ПКУ ТП 522-ФЗ 0,22 кВ ВЛ 0,4 кВ ТП 3589 1С гр. 6 для объекта, расположенного по адресу: г. Челябинск, Калининский, ул. Черняховского, д. 13, кадастровый номер участка: 74:36:0612018:19</t>
  </si>
  <si>
    <t>Строительство ответвления от опоры ВЛ- 0,4 кВ, прибора учета, Челябинская обл., Еманжелинский р-н, город Еманжелинск, улица Северная</t>
  </si>
  <si>
    <t>Установка прибора учета, Челябинская обл, г. Магнитогорск, ул. Богатырская, участок 115а, кадастровый номер участка: 74:33:0316002:4574.</t>
  </si>
  <si>
    <t>Установка прибора учета на опоре №4/7 ВЛ-0,4 кВ "Поселок" от КТП-3427 в  д. Водопойка (ПКУ-1т.у.)</t>
  </si>
  <si>
    <t>Строительство ПКУ ТП 522-ФЗ 0,4 кВ ВЛ 0,4 кВ ТП 4091 1С гр.2, для объекта, расположенного по адресу: г Челябинск, ул Рабоче-Крестьянская, д 67, кадастровый номер участка: 74:36:0703013:151</t>
  </si>
  <si>
    <t>Строительство ответвления от опоры ВЛ- 0,4 кВ, прибора учета, Челябинская обл., Сосновский р-н, Краснопольское сел. пос., п. Красное Поле</t>
  </si>
  <si>
    <t>Строительство ответвления от опоры ВЛ- 0,4 кВ, прибора учета, Челябинская обл., р-н Еткульский, сельское поселение Белоносовское, п. Приозерный</t>
  </si>
  <si>
    <t>Установка прибора учета на опоре №5 ВЛ-0,4 кВ "Строительная" от ТП-51105 в с. Чесма (ПКУ-1т.у.)</t>
  </si>
  <si>
    <t>Строительство ПКУ ТП 522-ФЗ 0,4 кВ ВЛ 0,4 кВ ТП 6507 1С гр. 4 для объекта, расположенного по адресу: г. Копейск, ул. Надежды (бывший РП Октябрьский), участок 49, кадастровый номер участка: 74:30:0803005:130</t>
  </si>
  <si>
    <t>Строительство ПКУ ТП 522-ФЗ 0,4 кВ ВЛ 0,4 кВ ТП 2481 1С гр.1, для объекта, расположенного по адресу: г. Челябинск, р-н Центральный, ул. Ключевая (Шершни), 4, кадастровый номер участка: 74:36:0502003:265</t>
  </si>
  <si>
    <t>Строительство ПКУ ТП 522-ФЗ 0,4 кВ ВЛ 0,4 кВ ТП 1065 1С гр.8, для объекта, расположенного по адресу: г. Челябинск, Советский, ул. Красных зорь, 20, кадастровый номер участка: 74:36:0404051:19</t>
  </si>
  <si>
    <t>Строительство ВЛ-0,4 кВ, ответвления от опоры ВЛ-0,4 кВ, прибора учета, Челябинская обл, р-н Аргаяшский, сел. поселение Аязгуловское, д. Аязгулова, ул. Молодежная</t>
  </si>
  <si>
    <t>Строительство ПКУ ТП 522-ФЗ 0,4 кВ ВЛ 0,4 кВ ТП 7218 1C гр.1 для объекта, расположенного по адресу: г. Челябинск, ул. Тираспольская, дом № 4, кадастровый номер участка: 74:36:0114003:549</t>
  </si>
  <si>
    <t>Строительство  ответвления от опоры ВЛ- 0,4 кВ, прибора учета, Челябинская обл., Красноармейский район Село Харино переулок Казачий</t>
  </si>
  <si>
    <t>Строительство ПКУ ТП 522-ФЗ 0,4 кВ ВЛ 0,4 кВ ТП ТП 4171 1С гр.3 для объекта, расположенного по адресу: г. Челябинск, ул. Чайковского, дом № 61, кадастровый номер участка: 74:36:0709017:99</t>
  </si>
  <si>
    <t>Строительство ответвления от опоры ВЛ- 0,4 кВ, прибора учета, Челябинская обл., р-н Кунашакский, сел. пос. Усть-Багарякское, с. Усть-Багаряк</t>
  </si>
  <si>
    <t>Строительство ответвления от опоры ВЛ- 0,4 кВ, прибора учета, Челябинская обл., Красноармейский р-н, п. Петровский, ул. Васильковая</t>
  </si>
  <si>
    <t>Установка прибора учета на опоре № 10 ВЛ-0,4 кВ "ул. Декабристов" от ТП-50 в  г. Пласт (ПКУ-1т.у.)</t>
  </si>
  <si>
    <t>Строительство ПКУ ТП 522-ФЗ 0,4 кВ ВЛ 0,4 кВ ТП 4322 1С гр.4 для объекта, расположенного по адресу: г. Челябинск, Металлургический район п. Каштак, участок 52, кадастровый номер участка: 74:36:0101014:175</t>
  </si>
  <si>
    <t>Установка прибора учета на опоре №9 ВЛ-0,4 кВ "Ф. 3" от КТП-3114П в г. Южноуральск (ПКУ-1т.у.)</t>
  </si>
  <si>
    <t>Строительство ответвления от опоры ВЛ- 0,4 кВ, прибора учета, Челябинская обл., г Кыштым, ул Пионерская 2-я</t>
  </si>
  <si>
    <t>Строительство ответвления от опоры ВЛ- 0,4 кВ, прибора учета, Челябинская обл., р-н Красноармейский, сел. пос. Озерное, п. Петровский, ул. Торговая</t>
  </si>
  <si>
    <t>Установка прибора коммерческого учета электрической энергии (мощности) трехфазного прямого включения 0,4 кВ на опоре № 24-16 ВЛ 0,4 кВ № 2 от ТП-41024: г. Златоуст</t>
  </si>
  <si>
    <t>Строительство ПКУ ТП 522-ФЗ 0,4 кВ ВЛ 0,4 кВ ТП 4202 1С гр.2 для объекта, расположенного по адресу: г. Челябинск, ул. Барбарисовая 14, кадастровый номер участка: 74:36:0702005:489</t>
  </si>
  <si>
    <t>Строительство ПКУ ТП 522-ФЗ 0,4 кВ ВЛ 0,4 кВ ТП 287 гр.2, для объекта, расположенного по адресу: г. Копейск, кадастровый номер участка: 74:12:1408006:4603</t>
  </si>
  <si>
    <t>Строительство ПКУ ТП 522-ФЗ 0,4 кВ ВЛ 0,4 кВ ТП 6507 1С гр. 4 для объекта, расположенного по адресу: город Копейск, восточнее ул. Рассветной в Октябрьском жилом массиве г. Копейска, кадастровый номер участка: 74:30:0000000:15796</t>
  </si>
  <si>
    <t>Установка прибора коммерческого учета электрической энергии (мощности) однофазного прямого включения 0,22 кВ на опоре № 8 ВЛ 0,4 кВ ул.Правда низ от ТП-31004: г. Куса</t>
  </si>
  <si>
    <t>Установка прибора учета на опоре №14.16 ВЛ-0,4 кВ "Поселок 3" от КТП-31100 в  п. Увельский (ПКУ-1т.у.)</t>
  </si>
  <si>
    <t>Строительство ПКУ ТП 522-ФЗ 0,4 кВ ВЛ 0,4 кВ ТП 287 гр.2, для объекта, расположенного по адресу: г. Копейск, кадастровый номер участка: 74:12:1408006:3757</t>
  </si>
  <si>
    <t>Установка прибора коммерческого учета электрической энергии (мощности) трехфазного прямого включения 0,4 кВ на опоре № 4 ВЛ 0,4 кВ № 1 от ТП-52525 и монтаж контура повторного заземления нулевого провода ВЛ 0,4 кВ № 1 от ТП-52525 на опоре № 4: г. Миасс</t>
  </si>
  <si>
    <t>Строительство ответвления от опоры ВЛ- 0,4 кВ, прибора учета, Челябинская обл., р-н Красноармейский, сел.пос. Козыревское, п. Мирный</t>
  </si>
  <si>
    <t>Установка прибора учета на опоре №5 ВЛ-0,4 кВ "Фидер 2" от КТП-3176 в г. Южноуральск (ПКУ-1т.у.)</t>
  </si>
  <si>
    <t>Строительство  ПКУ ТП 522-ФЗ 0,4 кВ ВЛ 0,4 кВ ТП 6102 гр.1 для объекта, расположенного по адресу: г. Копейск, ул. Катайская, дом № 18, кадастровый номер участка: 74:30:0201023:450</t>
  </si>
  <si>
    <t>Строительство ответвления от опоры ВЛ- 0,4 кВ, прибора учета, Челябинская обл., муниципальный округ Нязепетровский, г. Нязепетровск</t>
  </si>
  <si>
    <t>Строительство ответвления от опоры ВЛ- 0,4 кВ, прибора учета, Челябинская обл., р-н Аргаяшский, сел. пос. Акбашевское, п. Кировский, ул. Парковая</t>
  </si>
  <si>
    <t>Строительство ПКУ ТП 522-ФЗ 0,4 кВ ВЛ 0,4 кВ ТП 5199 1С гр. 2 для объекта, расположенного по адресу: г. Челябинск, п. Ново-Синеглазово, ул. Лесная, д 63, кадастровый номер: 74:36:0419005:136</t>
  </si>
  <si>
    <t>Установка прибора учета, Челябинская обл, Брединский р-н, п. Бреды, ул. Торговая, дом № 1К, кадастровый номер участка: 74:04:3000030:78.</t>
  </si>
  <si>
    <t>Строительство ответвления от опоры ВЛ- 0,4 кВ, прибора учета, Челябинская обл., Снежинский городской округ, деревня Ключи, улица Заречная</t>
  </si>
  <si>
    <t>Строительство ответвления от опоры ВЛ- 0,4 кВ, прибора учета, Челябинская обл., р-н Красноармейский, с Харино</t>
  </si>
  <si>
    <t>Строительство ответвления от опоры ВЛ- 0,4 кВ, прибора учета, Челябинская обл., муницип. образование Кунашакское, сел. пос. Муслюмовское</t>
  </si>
  <si>
    <t>Строительство ответвления от опоры ВЛ- 0,4 кВ, прибора учета, Челябинская обл., г Карабаш, ул Карьер Серебры</t>
  </si>
  <si>
    <t>Строительство ответвления от опоры ВЛ- 0,4 кВ, прибора учета, Челябинская обл., г Копейск</t>
  </si>
  <si>
    <t>Строительство ответвления от опоры ВЛ- 0,4 кВ, прибора учета, Челябинская обл., Красноармейский р-н, Баландинское сел. пос., д. Круглое, ул.Анапская</t>
  </si>
  <si>
    <t>Установка прибора учета на опоре №4 ВЛ-0,4 кВ "пер. Приисковый" от ТП-6086 в  г. Пласт (ПКУ-1т.у.)</t>
  </si>
  <si>
    <t>Строительство ВЛ-0,4 кВ, ответвления от опоры ВЛ-0,4 кВ, прибора учета, Челябинская обл, г. Снежинск, п. Ближний Береговой, ул. Туманная</t>
  </si>
  <si>
    <t>Строительство прибора учета, автоматического выключателя, Челябинская обл., р-н Сосновский, сельское поселение Кременкульское, п. Терема</t>
  </si>
  <si>
    <t>Установка прибора коммерческого учета электрической энергии (мощности) трехфазного прямого включения 0,4 кВ на опоре № 7 отп.-6 ВЛ 0,4 кВ № 1 от ТП-51024 и монтаж контура повторного заземления нулевого провода отп.-6 ВЛ 0,4 кВ № 1 от ТП-51024 на опоре № 7: г. Миасс</t>
  </si>
  <si>
    <t>Строительство ответвления от опоры ВЛ- 0,4 кВ, прибора учета, Челябинская обл., Верхнеуфалейский городской округ, г Верхний Уфалей</t>
  </si>
  <si>
    <t>Установка прибора коммерческого учета электрической энергии (мощности) трехфазного прямого включения 0,4 кВ на опоре № 7 ВЛ 0,4 кВ № 3 от ТП-41158: г. Златоуст</t>
  </si>
  <si>
    <t>Строительство ответвления от опоры ВЛ- 0,4 кВ, прибора учета, Челябинская обл., р-н Аргаяшский, сельское пос. Аргаяшское, с. Аргаяш, ул. Озерная</t>
  </si>
  <si>
    <t>Строительство ПКУ ТП 522-ФЗ 0,22 кВ ВЛ 0,4 кВ ТП 67 гр.3, для объекта, расположенного по адресу: г.Копейск, рп. Бажово, СНТ "Мебельщик", уч.863, ал.Яблоневая, кадастровый номер участка: 74:30:0000000:11010</t>
  </si>
  <si>
    <t>Строительство ответвления от опоры ВЛ- 0,4 кВ, прибора учета, Челябинская обл., Красноармейский р-н, с. Миасское, ул. Луговая</t>
  </si>
  <si>
    <t>Установка прибора учета на опоре №6 ВЛ-0,4 кВ "Мебель" от ЗТП-40 в г. Южноуральск (ПКУ-1т.у.)</t>
  </si>
  <si>
    <t>Строительство ПКУ ТП 522-ФЗ 0,22 кВ ВЛ 0,4 кВ ТП 180 гр.10, для объекта, расположенного по адресу: г.Копейск, в квартале ограниченном ул. Ленина, пр. Коммунистический, пр. Победы и площадью Красных партизан, гараж №8, кадастровый номер участка: 74:30:0104003:5285</t>
  </si>
  <si>
    <t>Строительство ответвления от опоры ВЛ- 0,4 кВ, прибора учета, Челябинская обл., Еманжелинский р-он, г.Еманжелинск, п.Борисовка, ул.Заречная</t>
  </si>
  <si>
    <t>Установка прибора коммерческого учета электрической энергии (мощности) однофазного прямого включения 0,22 кВ на опоре № 28 ВЛ 0,4 кВ № 1 от ТП-61473 и монтаж контура повторного заземления нулевого провода ВЛ 0,4 кВ № 1 от ТП-61473 на опоре № 28: Чебаркульский р-н, д. Сарафаново</t>
  </si>
  <si>
    <t>Строительство ПКУ ТП 522-ФЗ 0,4 кВ ВЛ 0,4 кВ ТП 6507 1С гр. 3 для объекта, расположенного по адресу: г. Копейск, улица Надежды, земельный участок 18, кадастровый номер участка: 74:30:0803005:732</t>
  </si>
  <si>
    <t>Строительство ответвления от опоры ВЛ- 0,4 кВ, прибора учета, Челябинская обл., Красноармейский р-н, Озерное сельское поселение, п. Петровский</t>
  </si>
  <si>
    <t>Строительство ответвления от опоры ВЛ- 0,4 кВ, прибора учета, Челябинская обл., Еманжелинский р-н, СТ «Заря»</t>
  </si>
  <si>
    <t>Установка прибора учета на опоре №28/1 ВЛ-0,4 кВ "Фидер 2" от ТП-21111 в  с. Бобровка (ПКУ-1т.у.)</t>
  </si>
  <si>
    <t>Строительство ответвления от опоры ВЛ- 0,4 кВ, прибора учета, Челябинская обл., р-н Сосновский, снт "Курчатовец"</t>
  </si>
  <si>
    <t>Установка прибора коммерческого учета электрической энергии (мощности) однофазного прямого включения 0,22 кВ на опоре № 4/1 ВЛ 0,4 кВ № 1 от ТП-18103 и монтаж контура повторного заземления нулевого провода ВЛ 0,4 кВ № 1 от ТП-18103 на опоре № 4/1: г. Трехгорный</t>
  </si>
  <si>
    <t>Строительство ответвления от опоры ВЛ- 0,4 кВ, прибора учета, Челябинская обл., Красноармейский район, село Миасское, улица Парковая</t>
  </si>
  <si>
    <t>Строительство ПКУ ТП 522-ФЗ 0,22 кВ ВЛ 0,4 кВ ТП 6211 гр.1, для объекта, расположенного по адресу: г. Копейск, ул. Работницы, дом № 16А, кадастровый номер участка: 74:30:0401002:336</t>
  </si>
  <si>
    <t>Строительство ПКУ ТП 522-ФЗ 0,4 кВ ВЛ 0,4 кВ ТП 287 гр.2, для объекта, расположенного по адресу: г. Копейск, кадастровый номер участка: 74:12:1408006:4899</t>
  </si>
  <si>
    <t>Установка прибора учета, Челябинская обл, Верхнеуральский р-н, г. Верхнеуральск, ул. Труда, дом № 85, кадастровый номер участка: 74:06:1002088:103.</t>
  </si>
  <si>
    <t>Установка прибора коммерческого учета электрической энергии (мощности) трехфазного прямого включения 0,4 кВ на опоре № 7 ВЛ 0,4 кВ № 3 от ТП-52181 и монтаж контура повторного заземления нулевого провода ВЛ 0,4 кВ № 3 от ТП-52181 на опоре № 7: г. Миасс, с. Черновское</t>
  </si>
  <si>
    <t>Установка прибора коммерческого учета электрической энергии (мощности) трехфазного прямого включения 0,4 кВ на опоре № 12 ВЛ 0,4 кВ № 3 от ТП-51203 и монтаж контура повторного заземления нулевого провода ВЛ 0,4 кВ № 3 от ТП-51203 на опоре № 12: г. Миасс</t>
  </si>
  <si>
    <t>Установка прибора коммерческого учета электрической энергии (мощности) однофазного прямого включения 0,22 кВ на опоре № 2 отп.-3 ВЛ 0,4 кВ № 3 от ТП-51602 и монтаж контура повторного заземления нулевого провода отп.-3 ВЛ 0,4 кВ № 3 от ТП-51602 на опоре № 2: г. Миасс</t>
  </si>
  <si>
    <t>Установка прибора учета, Челябинская обл, Агаповский район, п. Харьковский, участок в кадастровом квартале 74:01:0000000.</t>
  </si>
  <si>
    <t>Строительство ПКУ ТП 522-ФЗ 0,4 кВ ВЛ 0,4 кВ ТП 310 гр.2, для объекта, расположенного по адресу: г. Копейск, ул. Менжинского, дом № 72, кадастровый номер участка: 74:30:0104039:50</t>
  </si>
  <si>
    <t>Строительство ответвления от опоры ВЛ- 0,4 кВ, прибора учета, Челябинская обл., Сосновский р-н, д. Ключи, кв-л "Родники"</t>
  </si>
  <si>
    <t>Установка прибора учета на опоре №21 ВЛ-0,4 кВ "Поселок 3" от ТП-31123 в с. Хомутинино (ПКУ-1т.у.)</t>
  </si>
  <si>
    <t>Установка прибора учета, Челябинская обл, Верхнеуральский р-н, п. Казанцевский, ул. Пушкина, земельный участок 83, кадастровый номер участка: 74:06:1701006:272.</t>
  </si>
  <si>
    <t>Строительство ответвления от опоры ВЛ- 0,4 кВ, прибора учета, Челябинская обл., р-н Сосновский, сел. пос. Алишевское, территория Курчатовец-2 ДНТ</t>
  </si>
  <si>
    <t>Установка прибора учета на опоре №9 ВЛ-0,4 кВ "Заводская" от МТП-3105 в п. Увельский (ПКУ-1т.у.)</t>
  </si>
  <si>
    <t>Строительство ПКУ ТП 522-ФЗ 0,4 кВ ВЛ 0,4 кВ ТП 287 гр.2, для объекта, расположенного по адресу: г. Копейск., кадастровый номер участка: 74:12:1408006:4570</t>
  </si>
  <si>
    <t>Установка прибора коммерческого учета электрической энергии (мощности) однофазного прямого включения 0,22 кВ на опоре № 36 ВЛ 0,4 кВ Гаражи от ТП-21025 и монтаж контура повторного заземления нулевого провода ВЛ 0,4 кВ Гаражи от ТП-21025 на опоре № 36: г. Сатка</t>
  </si>
  <si>
    <t>Установка прибора учета на опоре №18 ВЛ-0,4 кВ "Поселок 1" от ТП-31123 в с. Хомутинино (ПКУ-1т.у.)</t>
  </si>
  <si>
    <t>Установка прибора учета на опоре №15 ВЛ-0,4 кВ "Быт 3" от КТП-3435 в г. Южноуральск (ПКУ-1т.у.)</t>
  </si>
  <si>
    <t>Установка прибора коммерческого учета электрической энергии (мощности) трехфазного прямого включения 0,4 кВ на опоре № 4 ВЛ 0,4 кВ № 8 от ТП-21229 и монтаж контура повторного заземления нулевого провода ВЛ 0,4 кВ № 8 от ТП-21229 на опоре № 4: г. Сатка</t>
  </si>
  <si>
    <t>Установка прибора учета на опоре №10 ВЛ-0,4 кВ "Село" от КТП-7556 в с. Варна (ПКУ-1т.у.)</t>
  </si>
  <si>
    <t>Строительство ответвления от опоры ВЛ- 0,4 кВ, прибора учета, Челябинская обл., р-н Еткульский, сел. пос. Еманжелинское, с. Еманжелинка</t>
  </si>
  <si>
    <t>Строительство ответвления от опоры ВЛ- 0,4 кВ, прибора учета, Челябинская обл., р-н Еманжелинский, рп. Зауральский, ул. Ленина</t>
  </si>
  <si>
    <t>Строительство ответвления от опоры ВЛ- 0,4 кВ, прибора учета, Челябинская обл., р-н Еткульский, сел. поселение Еткульское, с. Еткуль, ул.Солнечная</t>
  </si>
  <si>
    <t>Установка прибора коммерческого учета электрической энергии (мощности) трехфазного прямого включения 0,4 кВ на опоре № 82-17 ВЛ 0,4 кВ № 3 от ТП-41082: г. Златоуст</t>
  </si>
  <si>
    <t>Установка прибора учета на опоре №8 ВЛ-0,4 кВ "пер. Западный" от ТП-16 в г. Пласт (ПКУ-1т.у.)</t>
  </si>
  <si>
    <t>Установка прибора коммерческого учета электрической энергии (мощности) трехфазного прямого включения 0,4 кВ на опоре № 24-2 ВЛ 0,4 кВ № 4 от ТП-41127: г. Златоуст</t>
  </si>
  <si>
    <t>Строительство ПКУ ТП 522-ФЗ 0,4 кВ ВЛ 0,4 кВ ТП 206 1С гр. 3 для объекта, расположенного по адресу: г. Копейск, садоводческое товарищество Птицевод-1, улица 15, участок № 720, кадастровый номер: 74:30:0803004:1040</t>
  </si>
  <si>
    <t>Строительство ПКУ ТП 522-ФЗ 0,4 кВ ВЛ 0,4 кВ ТП 3574 1С гр. 3 для объекта, расположенного по адресу: г. Челябинск, ул. Шадринская, дом №37, кадастровый номер участка: 74:36:0612009:703</t>
  </si>
  <si>
    <t>Установка прибора учета, Челябинская обл, Район Брединский, Поселок Бреды, Улица Торговая, д. 1Д, кадастровый номер участка: 74:04:3000030:72.</t>
  </si>
  <si>
    <t>Строительство ответвления от опоры ВЛ- 0,4 кВ, прибора учета, Челябинская обл., р-н Красноармейский, сел. Пос. Баландинское, д. Круглое</t>
  </si>
  <si>
    <t>Строительство ВЛ-0,4 кВ, ответвления от опоры ВЛ-0,4 кВ, прибора учета, Челябинская обл, Красноармейский р-н, Баландинское сельское пос., д Круглое</t>
  </si>
  <si>
    <t>Строительство ответвления от опоры ВЛ- 0,4 кВ, прибора учета, Челябинская обл., р-н Кунашакский, д.Сулейманово, ул.Береговая</t>
  </si>
  <si>
    <t>Строительство ПКУ ТП 522-ФЗ 0,4 кВ ВЛ 0,4 кВ ТП 6517 2С гр. 15 для объекта, расположенного по адресу: город Копейск, улица Гагарина, 21, кадастровый номер участка: 74:30:0803004:1060</t>
  </si>
  <si>
    <t>Установка прибора учета на границе балансовой принадлежности (ул. Мира д.52Д) в г. Южноуральск (ПКУ-1т.у.)</t>
  </si>
  <si>
    <t>Строительство ответвления от опоры ВЛ- 0,4 кВ, прибора учета, Челябинская обл., Сосновский район, поселок Рощино</t>
  </si>
  <si>
    <t>Строительство ответвления от опоры ВЛ- 0,4 кВ, прибора учета, Челябинская обл., Сосновский р-н, сел. поселение Рощинское, п. Рощино, ул. Советская</t>
  </si>
  <si>
    <t>Строительство ответвления от опоры ВЛ- 0,4 кВ, прибора учета, Челябинская обл., Еманжелинский р-н, г. Еманжелинск, ул. Советская</t>
  </si>
  <si>
    <t>Строительство ответвления от опоры ВЛ- 0,4 кВ, прибора учета, Челябинская обл., Район Еманжелинский, Город Еманжелинск, Улица Бульварная</t>
  </si>
  <si>
    <t>Строительство ответвления от опоры ВЛ- 0,4 кВ, прибора учета, Челябинская обл., Коркинский р-н, г. Коркино, ул. Октябрьская</t>
  </si>
  <si>
    <t>Строительство ПКУ ТП 522-ФЗ 0,4 кВ ВЛ 0,4 кВ ТП 3362 1С гр. 3 для объекта, расположенного по адресу: г. Челябинск, ул. Танкистов, д 179А, ГСК №401, гараж №1758-а, кадастровый номер: 74:36:0214001:4869</t>
  </si>
  <si>
    <t>Строительство ПКУ ТП 522-ФЗ 0,4 кВ ВЛ 0,4 кВ ТП 1093 1С гр.6, для объекта, расположенного по адресу: г. Челябинск, ул. Сулимова, примерно в 2 метрах на северо-запад от ориентира. Почтовый адрес ориентира: г. Челябинск, ул. Сулимова, д.82</t>
  </si>
  <si>
    <t>Строительство ответвления от опоры ВЛ- 0,4 кВ, прибора учета, Челябинская обл., р-н Кунашакский, сельское поселение Кунашакское, д. Сулейманово</t>
  </si>
  <si>
    <t>Строительство ответвления от опоры ВЛ- 0,4 кВ, прибора учета, Челябинская обл., р-н Каслинский, городское посел. Каслинское, г. Касли, ул. Энгельса</t>
  </si>
  <si>
    <t>Строительство ответвления от опоры ВЛ- 0,4 кВ, прибора учета, Челябинская обл., р-н Красноармейский, сельское поселение Озерное, п. Петровский</t>
  </si>
  <si>
    <t>Установка прибора учета, Челябинская обл, Верхнеуральский район, рабочий поселок Межозерный, улица Озерная, земельный участок 8А, кадастровый номер участка: 74:06:0101002:1152.</t>
  </si>
  <si>
    <t>Строительство ПКУ ТП 522-ФЗ 0,4 кВ ВЛ 0,4 кВ ТП 3301 1С гр. 4 для объекта, расположенного по адресу: г. Челябинск, ул. Октябрьская (Плановый ЧТЗ), дом № 51, кадастровый номер: 74:36:0203030:607</t>
  </si>
  <si>
    <t>Строительство ПКУ ТП 522-ФЗ 0,4 кВ ВЛ 0,4 кВ ТП 6507 1С гр. 3 для объекта, расположенного по адресу: г. Копейск, рп. Октябрьский, ул. Надежды, 23, кадастровый номер участка: 74:30:0803005:460</t>
  </si>
  <si>
    <t>Строительство ПКУ ТП 522-ФЗ 0,22 кВ ВЛ 0,4 кВ ТП 3366 1С гр. 10 для объекта, расположенного по адресу: г. Челябинск, пер. Артиллерийский, гараж (гаражный бокс) №55, кадастровый номер: 74:36:0212008:370</t>
  </si>
  <si>
    <t>Установка прибора учета, Челябинская область, Верхнеуральский район, г. Верхнеуральск, ул. Восточная д. 3, кадастровый номер участка: 74:06:1002007:81.</t>
  </si>
  <si>
    <t>Строительство прибора учета, Челябинская обл, Сосновский р-н, п. Терема</t>
  </si>
  <si>
    <t>Установка прибора учета на опоре №13.1 ВЛ-0,4 кВ "Советская" от ЗТП-3117 в п. Увельский (ПКУ-1т.у.)</t>
  </si>
  <si>
    <t>Строительство ПКУ ТП 522-ФЗ 0,4 кВ ВЛ 0,4 кВ ТП 3619 1С гр. 5 для объекта, расположенного по адресу: город Челябинск, ГСК 403, гараж 4431, кадастровый номер: 74:36:0209016:6324</t>
  </si>
  <si>
    <t>Строительство ответвления от опоры ВЛ- 0,4 кВ, прибора учета, Челябинская обл., Аргаяшский р-н, с. Байрамгулово, ул. Титова</t>
  </si>
  <si>
    <t>Установка прибора учета на опоре №3 ВЛ-0,4 кВ "Фидер-3" от ТП-4563  в п. Свободный (ПКУ-1т.у.)</t>
  </si>
  <si>
    <t>Строительство ответвления от опоры ВЛ- 0,4 кВ, прибора учета, Челябинская обл., Сосновский р-н, с. Вознесенка, ул. Березовая</t>
  </si>
  <si>
    <t>Строительство ответвления от опоры ВЛ- 0,4 кВ, прибора учета, Челябинская обл., р-н Сосновский, сел. пос. Долгодеревенское, с. Большое Баландино</t>
  </si>
  <si>
    <t>Установка прибора учета, Челябинская обл, муниципальный район Брединский, сельское поселение Наследницкое, поселок Наследницкий, улица Гагарина, земельный участок 35, кадастровый номер участка: 74:04:4100003:351.</t>
  </si>
  <si>
    <t>Установка прибора учета, Челябинская обл, в 26 метрах на северо-запад от ориентира по адресу:  Карталинский район, город Карталы, улица Гагарина, дом 51.</t>
  </si>
  <si>
    <t>Установка прибора учета, Челябинская обл, Нагайбакский район, п. Кассельский, ул. Ленина, д. 39, корп. 6, кадастровый номер участка: 74:15:0104005:746.</t>
  </si>
  <si>
    <t>Строительство ответвления от опоры ВЛ- 0,4 кВ, прибора учета, Челябинская обл., р-н Сосновский, д. Шимаковка</t>
  </si>
  <si>
    <t>Установка прибора учета на  опоре №74 ВЛ-10 кВ "СХТ-2" (ВЛ-0,4 кВ "Село" выполненная совместным подвесом по ВЛ-10 кВ "СХТ-2") от СТП-71149 в с. Варна (ПКУ-1т.у.)</t>
  </si>
  <si>
    <t>Установка прибора коммерческого учета электрической энергии (мощности) трехфазного прямого включения 0,4 кВ на гр.7 РУ 0,4 кВ ТП-60001: г. Чебаркуль</t>
  </si>
  <si>
    <t>Строительство ПКУ ТП 522-ФЗ 0,4 кВ ВЛ 0,4 кВ ТП 5177 1С гр. 1 для объекта, расположенного по адресу: г. Челябинск, ул. Чапаева (Смолино), д. 123, кадастровый номер: 74:36:0000000:16134</t>
  </si>
  <si>
    <t>Строительство ответвления от опоры ВЛ- 0,4 кВ, прибора учета, Челябинская обл., район Еткульский, сельское поселение Еманжелинское, село Таянды</t>
  </si>
  <si>
    <t>Строительство ВЛ-0,4 кВ, ответвления от опоры ВЛ-0,4 кВ, прибора учета, Челябинская обл, Кунашакский район, с. Большой Куяш, ул. Ленина</t>
  </si>
  <si>
    <t>Установка прибора учета на опоре №8 ВЛ-0,4 кВ "Поселок 2" от ТП-31112 в п. Увельский (ПКУ-1т.у.)</t>
  </si>
  <si>
    <t>Установка прибора учета на опоре №10.1 ВЛ-0,4 кВ "Поселок" от КТП-3137  в п. Увельский (ПКУ-1т.у.)</t>
  </si>
  <si>
    <t>Строительство ответвления от опоры ВЛ- 0,4 кВ, прибора учета, Челябинская обл., р-н Кунашакский, д.Аминева, ул.Центральная</t>
  </si>
  <si>
    <t>Строительство ПКУ ТП 522-ФЗ 0,4 кВ ВЛ 0,4 кВ ТП 907 гр.1 для объекта, расположенного по адресу: Красноармейский р-н, д. Камышинка, ул. Березовая, дом № 1, кадастровый номер участка: 74:12:1502002:50</t>
  </si>
  <si>
    <t>Установка прибора учета, Челябинская обл, Верхнеуральский р-н, г. Верхнеуральск, ул. Ленина, дом № 6, кадастровый номер участка: 74:06:1002032:43.</t>
  </si>
  <si>
    <t>Установка прибора учета, Челябинская обл, Верхнеуральский р-н, с. Кирса, ул. Октябрьская, дом № 4, кадастровый номер участка: 74:06:1703005:28.</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</si>
  <si>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5 ВЛ 0,4 кВ № 1 от ТП-70001: с. Петропавловка, Уйский р-н</t>
  </si>
  <si>
    <t>Строительство  ПКУ ТП 522-ФЗ 0,4 кВ ВЛ 0,4 кВ ТП 6353 гр.1 для обьъекта, расположенного по адресу:Челябинская область, муниципальный район красноармейский сельское поселение Луговское, поселок Луговой, кадастровый номер участка: 74:12:1408006:4879</t>
  </si>
  <si>
    <t>Строительство ответвления от опоры ВЛ- 0,4 кВ, прибора учета, Челябинская обл., Каслинский район, село Тюбук, улица Октябрьская</t>
  </si>
  <si>
    <t>Строительство ответвления от опоры ВЛ- 0,4 кВ, прибора учета, Челябинская обл., г. Снежинск, ул. Северная</t>
  </si>
  <si>
    <t>Строительство ответвления от опоры ВЛ- 0,4 кВ, прибора учета, Челябинская обл., г. Челябинск, территория СНТ Лесная поляна</t>
  </si>
  <si>
    <t>Строительство ПКУ ТП 522-ФЗ 0,4 кВ ВЛ 0,4 кВ ТП 4117А 1С гр.2 для объекта, расположенного по адресу: г. Челябинск, ул. Звенигородская, участок № 5, кадастровый номер участка: 74:36:0713002:1710</t>
  </si>
  <si>
    <t>Установка прибора учета, Челябинская обл, Кизильский р-н, с. Кизильское, пер. Механизаторов, дом № 2Г, кадастровый номер участка: 74:11:0101067:545.</t>
  </si>
  <si>
    <t>Строительство ПКУ ТП 522-ФЗ 0,4 кВ ВЛ 0,4 кВ ТП 3326 1С гр. 2 для объекта, расположенного по адресу: г. Челябинск, р-н Тракторозаводский, ул. Вязовая/ул. Изобретателей, д. 79/34, кадастровый номер участка: 74:36:0203028:51</t>
  </si>
  <si>
    <t>Установка прибора учета на опоре №2.1 (22) ВЛ-0,4 кВ "Поселок" от ТП-3324 в с. Петровское (ПКУ-1т.у.)</t>
  </si>
  <si>
    <t>Строительство  ПКУ ТП 522-Ф1 0,22 кВ ВЛ 0,4 кВ ТП 39 гр.2 для объекта, расположенного по адресу: г. Копейск, юго-восточнее земельного участка по ул. Халтурина, 29, кадастровый номер участка: 74:30:0102014:980</t>
  </si>
  <si>
    <t>Установка прибора учета на ближайшей опоре ВЛ-0,4 кВ "Бесхоз" от ТП-243П в п. Ягодный (ПКУ-1т.у.)</t>
  </si>
  <si>
    <t>Строительство ПКУ ТП 522-ФЗ 0,4 кВ ВЛ 0,4 кВ ТП 1473 2С гр.6, для объекта, расположенного по адресу: г. Челябинск, ул. Воровского, дом № 26А, кадастровый номер участка: 74:36:0512004:2242</t>
  </si>
  <si>
    <t>Строительство ответвления от опоры ВЛ- 0,4 кВ, прибора учета,Челябинская обл., г. Кыштым, ул. Республики</t>
  </si>
  <si>
    <t>Установка прибора учета, Челябинская обл, Карталинский р-н, г. Карталы, пер. Башенный, дом № 18, кадастровый номер участка: 74:08:4701002:351.</t>
  </si>
  <si>
    <t>Строительство ответвления от опоры ВЛ- 0,4 кВ, прибора учета, Челябинская обл., район Аргаяшский, пос. Худайбердинский</t>
  </si>
  <si>
    <t>Установка прибора коммерческого учета электрической энергии (мощности) однофазного прямого включения 0,22 кВ на опоре № 26/4 отп.-1 ВЛ 0,4 кВ № 1 от ТП-51152 и монтаж контура повторного заземления нулевого провода отп.-1 ВЛ 0,4 кВ № 1 от ТП-51152 на опоре № 26/4: г. Миасс</t>
  </si>
  <si>
    <t>Строительство ПКУ ТП 522-ФЗ 0,4 кВ ВЛ 0,4 кВ ТП 5786 1С гр. 5 для объекта, расположенного по адресу: г. Челябинск, СНТ "Металлист-1", участок № 121, кадастровый номер участка: 74:36:0322012:107</t>
  </si>
  <si>
    <t>Строительство ответвления от опоры ВЛ- 0,4 кВ, прибора учета, Челябинская обл., р-н Каслинский, с Воскресенское, ул Снежинская</t>
  </si>
  <si>
    <t>Установка прибора коммерческого учета электрической энергии (мощности) трехфазного прямого включения 0,4 кВ на опоре № б/н (возле дома 2А) ВЛ 0,4 кВ от ТП-СНТ Смородинка: г. Миасс</t>
  </si>
  <si>
    <t>Строительство ответвления от опоры ВЛ- 0,4 кВ, прибора учета, Челябинская обл., р-н Сосновский, сельское поселение Кременкульское, п. Западный</t>
  </si>
  <si>
    <t>Строительство ответвления от опоры ВЛ- 0,4 кВ, прибора учета, Челябинская обл., Еткульский р-н, с. Еткуль, ул. Еткуль</t>
  </si>
  <si>
    <t>Установка прибора учета, реконструкция ВЛ-0,4кВ ф.3, Челябинская обл, г. Магнитогорск, ул. Подольская, дом № 59б/1, кадастровый номер участка: 74:33:0316002:3773.</t>
  </si>
  <si>
    <t>Установка прибора учета, Челябинская обл, Агаповский район, село Агаповка, мик-р Казачий, земельный участок 33/1, кадастровый номер участка: 74:01:0602099:676.</t>
  </si>
  <si>
    <t>Строительство ПКУ ТП 522-ФЗ 0,4 кВ ВЛ 0,4 кВ ТП 6507 1С гр. 5 для объекта, расположенного по адресу: г. Копейск, кадастровый номер участка: 74:30:0805001:411</t>
  </si>
  <si>
    <t>Установка прибора учета, Челябинская обл, Верхнеуральский район, г. Верхнеуральск, ул. Ленина, сквер "Церковный", кадастровый номер участка: 74:06:1002059:59.</t>
  </si>
  <si>
    <t>Строительство ответвления от опоры ВЛ- 0,4 кВ, прибора учета, Челябинская обл., Кунашакский район, д. Малый Куяш, ул. Центральная</t>
  </si>
  <si>
    <t>Установка прибора коммерческого учета электрической энергии (мощности) однофазного прямого включения 0,22 кВ на опоре № 1 ВЛ 0,4 кВ № 9 от ТП-14011 и монтаж контура повторного заземления нулевого провода ВЛ 0,4 кВ № 9 от ТП-14011 на опоре № 1: г. Усть-Катав</t>
  </si>
  <si>
    <t>Строительство ответвления от опоры ВЛ- 0,4 кВ, прибора учета, Челябинская обл., р-н Сосновский, сельское поселение Краснопольское, п. Красное Поле</t>
  </si>
  <si>
    <t>Строительство ВЛ-0,4 кВ, ответвления от опоры ВЛ-0,4 кВ, прибора учета, Челябинская обл, р-н Красноармейский, сельское поселение Баландинское, д. Круглое</t>
  </si>
  <si>
    <t>Установка прибора учета, Челябинская обл, Агаповский район, село Агаповка, мик-р Тепличный, земельный участок 44/2, кадастровый номер участка: 74:01:0601003:998.</t>
  </si>
  <si>
    <t>Установка прибора учета, Челябинская обл, Верхнеуральский р-н, с. Степное, ул. Чапаева, дом № 9, кадастровый номер участка: 74:06:0905009:352.</t>
  </si>
  <si>
    <t>Строительство ПКУ ТП 522-ФЗ 0,4 кВ ВЛ 0,4 кВ ТП 3366 1С гр. 10 для объекта, расположенного по адресу: г. Челябинск, Тракторозаводский район, по Артиллерийскому переулку, гараж 2, кадастровый номер участка: 74:36:0212008:2539</t>
  </si>
  <si>
    <t>Установка прибора учета, Челябинская обл, г. Магнитогорск, улица Любимая, земельный участок 103б, кадастровый номер участка: 74:33:0316003:2203.</t>
  </si>
  <si>
    <t>Техническое задание на проведение конкурса по объекту: ¶Строительство ПКУ ТП 522-ФЗ 0,4 кВ ВЛ 0,4 кВ ТП 129/1 гр.1, для объекта, расположенного по адресу: г. Копейск, ул. Братская, дом № 61, кадастровый номер участка: 74:30:0102015:240</t>
  </si>
  <si>
    <t>Установка прибора учета на опоре №24 ВЛ-0,4 кВ "Советская" от ТП-7255 в п. Новопокровка (ПКУ-1т.у.)</t>
  </si>
  <si>
    <t>Строительство ответвления от опоры ВЛ- 0,4 кВ, прибора учета, Челябинская обл., р-н Каслинский, сел. поселение Тюбукское, д. Аллаки, ул. Советская</t>
  </si>
  <si>
    <t>Установка прибора коммерческого учета электрической энергии (мощности) трехфазного прямого включения 0,4 кВ на опоре № 32 ВЛ 0,4 кВ ул.Борьбы от ТП-31073: г. Куса</t>
  </si>
  <si>
    <t>Строительство ПКУ ТП 522-ФЗ 0,4 кВ ВЛ 0,4 кВ ТП 1037 1С гр.1, для объекта, расположенного по адресу: г. Челябинск, ул. Лагерная, дом № 3, кадастровый номер участка: 74:36:0404007:192</t>
  </si>
  <si>
    <t>Строительство ответвления от опоры ВЛ- 0,4 кВ, прибора учета, Челябинская обл., р-н Кунашакский, с Сары</t>
  </si>
  <si>
    <t>Установка прибора учета, реконструкция ВЛ-0,4кВ ф.3, Челябинская обл, г. Магнитогорск, ул. Подольская, земельный участок 59а/1, кадастровый номер участка: 74:33:0316002:4988.</t>
  </si>
  <si>
    <t>Установка прибора учета, Челябинская обл, Магнитогорск. ул. Любимая 109/1, кадастровый номер участка: 74:33:0316003:2323.</t>
  </si>
  <si>
    <t>Установка прибора учета на опоре №8 ВЛ-0,4 кВ "9 января" от ТП-53 в г. Пласт (ПКУ-1т.у.)</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</si>
  <si>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18 ВЛ 0,4 кВ ул.Молодежная от ТП-33079: п. Малый Бердяуш, Саткинский р-н</t>
  </si>
  <si>
    <t>Строительство  ответвления от опоры ВЛ- 0,4 кВ, прибора учета, Челябинская обл., Р-н Каслинский, Деревня Григорьевка, Улица Соколиная</t>
  </si>
  <si>
    <t>Установка прибора учета, Челябинская обл, р-н Агаповский, с Агаповка, мкр Казачий, уч № 32, кадастровый номер участка: 74:01:0000000:2823.</t>
  </si>
  <si>
    <t>Установка прибора учета, Челябинская обл,  район Агаповский, село Агаповка, микрорайон Садовый, земельный участок 41А, кадастровый номер участка: 74:01:0602050:617.</t>
  </si>
  <si>
    <t>Строительство ПКУ ТП 522-ФЗ 0,4 кВ ВЛ 0,4 кВ ТП 6133 гр.3 для объекта, расположенного по адресу: г. Копейск, ул. 1 Мая, 2, кадастровый номер участка: 74:30:0201008:611</t>
  </si>
  <si>
    <t>Строительство ответвления от опоры ВЛ- 0,4 кВ, прибора учета, Челябинская обл., р-н Сосновский, д. Этимганова, ул. Северная</t>
  </si>
  <si>
    <t>Строительство ПКУ ТП 522-ФЗ 0,4 кВ проект. ТП 10/0,4 кВ Заявителя для объекта, расположенного по адресу: г. Копейск, ул. Ермака, 80Б, кадастровый номер участка: 74:30:0201019:322</t>
  </si>
  <si>
    <t>Установка прибора учета на опоре №10 ВЛ-0,4 кВ "Фидер 1" от ТП-4528 в с. Ваганово (ПКУ-1т.у.)</t>
  </si>
  <si>
    <t>Строительство ответвления от опоры ВЛ- 0,4 кВ, прибора учета, Челябинская обл., р-н Красноармейский, п Петровский, ул. Олимпийская</t>
  </si>
  <si>
    <t>Установка прибора учета на опоре №4 ВЛ-0,4 кВ "Советской Армии 12" от ЗТП-34 в г. Южноуральск (ПКУ-1т.у.)</t>
  </si>
  <si>
    <t>Строительство  ПКУ ТП 522-Ф1 0,22 кВ ВЛ 0,4 кВ ТП 180 гр.10, для обьъекта, расположенного по адресу: г. Копейск, расположен в квартале, ограниченном, ул. Ленина, пр. Коммунистический, пр. Победы, пл. Красных партизан, кадастровый номер участка: 74:30:0104003:3975</t>
  </si>
  <si>
    <t>Строительство ответвления от опоры ВЛ- 0,4 кВ, прибора учета, Челябинская обл., р-н Сосновский, д Большое Таскино</t>
  </si>
  <si>
    <t>Установка прибора коммерческого учета электрической энергии (мощности) трехфазного прямого включения 0,4 кВ на опоре № 12 ВЛ 0,4 кВ № 3 от ТП-41158: г. Златоуст</t>
  </si>
  <si>
    <t>Установка прибора учета на опоре №6 ВЛ-0,4 кВ "Малышева" от ТП-20  в г. Троицк (ПКУ-1т.у.)</t>
  </si>
  <si>
    <t>Установка прибора учета, Челябинская обл, г. Магнитогорск, ул. Советская, дом № 452/1, кадастровый номер участка: 74:33:0309001:9091.</t>
  </si>
  <si>
    <t>Демонтаж существующего прибора учета и установка нового прибора коммерческого учета электрической энергии (мощности) трехфазного полукосвенного включения 0,4 кВ на гр.4 в РУ-0,4 кВ ТП-61440: Чебаркульский р-н</t>
  </si>
  <si>
    <t>Строительство ответвления от опоры ВЛ- 0,4 кВ, прибора учета, Челябинская обл., Сосновский район,поселок  Полевой ,улица Жемчужная</t>
  </si>
  <si>
    <t>Установка прибора учета на опоре №9 ВЛ-0,4 кВ "Насосная ТЭТС" от ТП-106  в г. Троицк (ПКУ-1т.у.)</t>
  </si>
  <si>
    <t>Установка прибора учета на опоре №11 ВЛ-0,4 кВ "Гагарина" от ТП-22  в г. Троицк (ПКУ-1т.у.)</t>
  </si>
  <si>
    <t>Установка прибора учета на опоре №8 ВЛ-0,4 кВ "Климова" от ТП-27  в г. Троицк (ПКУ-1т.у.)</t>
  </si>
  <si>
    <t>Установка прибора учета на опоре №8 ВЛ-0,4 кВ "Климова 2" от ТП-20  в г. Троицк (ПКУ-1т.у.)</t>
  </si>
  <si>
    <t>Строительство  ПКУ ТП 522-ФЗ 0,4 кВ ВЛ 0,4 кВ ТП 6184 гр.7, для объекта, расположенного по адресу: г. Копейск. ул. Жемчужная, 26, кадастровый номер участка: 74:30:0201011:236</t>
  </si>
  <si>
    <t>Установка прибора учета, Челябинская обл., Карталинский р-н, п.Джабык, ул. Элеваторная, 32, кадастровый номер участка: 74:08:5602001:627.</t>
  </si>
  <si>
    <t>Установка прибора коммерческого учета электрической энергии (мощности) трехфазного прямого включения 0,4 кВ на опоре № 11/3 ВЛ 0,4 кВ № 1 от ТП-61012 и монтаж контура повторного заземления нулевого провода ВЛ 0,4 кВ № 1 от ТП-61012 на опоре № 11/3: д. Малково, Чебаркульский р-н</t>
  </si>
  <si>
    <t>Установка прибора коммерческого учета электрической энергии (мощности) трехфазного полукосвенного включения 0,4 кВ на гр. № 3 в РУ 0,4 кВ ТП-101М: г. Златоуст</t>
  </si>
  <si>
    <t>Строительство ответвления от опоры ВЛ- 0,4 кВ, прибора учета, Челябинская обл., м. р-н Кунашакский, с.п. Усть-Багарякское, с. Усть-Багаряк</t>
  </si>
  <si>
    <t>Строительство ПКУ ТП 522-ФЗ 0,4 кВ ВЛ 0,4 кВ ТП 5792 1С гр. 1 для объекта, расположенного по адресу: г. Челябинск, садоводческое некоммерческое товарищество "Трубопрокатчик-1", улица 1, участок №318, кадастровый номер: 74:36:0308004:899</t>
  </si>
  <si>
    <t>Строительство ответвления от опоры ВЛ- 0,4 кВ, прибора учета, Челябинская обл., Кунашакский р-н., д. Сарыкульмяк, ул. Ленина</t>
  </si>
  <si>
    <t>Установка прибора учета, Челябинская обл,  муниципальный район Агаповский , сельское поселение Буранное, поселок Буранный, улица Мира, земельный участок 5, кадастровый номер участка: 74:01:0408001:84.</t>
  </si>
  <si>
    <t>Строительство ответвления от опоры ВЛ- 0,4 кВ, прибора учета, Челябинская обл., Кунашакский р-н, д. Бурино, ул. Садовая</t>
  </si>
  <si>
    <t>Установка прибора учета на опоре №15 ВЛ-0,4 кВ "Заречная-2" от КТП-53 в с. Варна (ПКУ-1т.у.)</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</si>
  <si>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29 ВЛ 0,4 кВ № 10 от ТП-41266: г. Златоуст</t>
  </si>
  <si>
    <t>Строительство ПКУ ТП 522-ФЗ 0,22 кВ ВЛ 0,4 кВ ТП 5793 1С гр. 1 для объекта, расположенного по адресу: г. Челябинск, снт "Трубопрокатчик-1", ул.1, участок 33, кадастровый номер участка: 74:36:0308004:680</t>
  </si>
  <si>
    <t>Строительство ответвления от опоры ВЛ- 0,4 кВ, прибора учета, Челябинская обл., р-н Каслинский, с Воскресенское, ул.Гагарина</t>
  </si>
  <si>
    <t>Установка прибора учета на опоре №40.12 ВЛ-0,4 кВ "Поселок 1" от КТП-31124 в с. Хомутинино (ПКУ-1т.у.)</t>
  </si>
  <si>
    <t>Строительство прибора учета электроэнергии, Челябинская обл, Верхнефалейский городской округ, п. Боровой, ул Кварцевая</t>
  </si>
  <si>
    <t>Строительство ВЛ-0,4 кВ, ответвления от опоры ВЛ-0,4 кВ, прибора учета, Челябинская обл, Красноармейский р-н, сельское поселение Баландинское, д. Круглое</t>
  </si>
  <si>
    <t>Строительство ответвления от опоры ВЛ- 0,4 кВ, прибора учета, Челябинская обл., Верхнеуфалейский г.о., Нижнеуфалейское участковое лесничество</t>
  </si>
  <si>
    <t>Установка прибора учета на отходящем ф. 0,4 кВ в ТП-2107 в г. Троицк (ПКУ-1т.у.)</t>
  </si>
  <si>
    <t>Строительство  ответвления от опоры ВЛ- 0,4 кВ, прибора учета, Челябинская обл., Сосновский р-н, д. Большое Таскино, ул.Победы</t>
  </si>
  <si>
    <t>Установка прибора учета, Челябинская обл, город Магнитогорск, пер. Отважный, кадастровый номер участка: 74:33:0316003:2334.</t>
  </si>
  <si>
    <t>Строительство ПКУ ТП 522-ФЗ 0,4 кВ ВЛ 0,4 кВ ТП 5786 1С гр. 5 для объекта, расположенного по адресу: город Челябинск, р-н Ленинский, СНТ "Металлист-1", участок 83, кадастровый номер участка: 74:36:0322012:35</t>
  </si>
  <si>
    <t>Установка прибора коммерческого учета электрической энергии (мощности) трехфазного прямого включения 0,4 кВ на гр.2 в РУ-0,4 кВ ТП-52041: г. Миасс</t>
  </si>
  <si>
    <t>Установка прибора учета на опоре №21 ВЛ-0,4 кВ "Быт 2" от ТП-5353  в п. Камышный (ПКУ-1т.у.)</t>
  </si>
  <si>
    <t>Установка прибора коммерческого учета электрической энергии (мощности) трехфазного прямого включения 0,4 кВ на опоре № 19 ВЛ 0,4 кВ № 3 от ТП-41083: п. Плотинка, г. Златоуст</t>
  </si>
  <si>
    <t>Установка прибора коммерческого учета электрической энергии (мощности) однофазного прямого включения 0,22 кВ на опоре № 4 ВЛ 0,4 кВ Шиномонтаж от ТП-33088: п. Березовый Мост, Саткинский р-н</t>
  </si>
  <si>
    <t>Строительство ответвления от опоры ВЛ- 0,4 кВ, прибора учета, Челябинская обл., р-н Кунашакский, сельское поселение Кунашакское, с. Кунашак</t>
  </si>
  <si>
    <t>Установка прибора учета, Челябинская обл, Агаповский р-н, п. Приморский, ул. Клубная, дом № 3, кадастровый номер участка: 74:01:0105002:516.</t>
  </si>
  <si>
    <t>Строительство ВЛ-0,4 кВ, ответвления от опоры ВЛ-0,4 кВ, прибора учета, Челябинская обл, Кунашакский р-н, д. Малая Казакбаева, ул. Береговая</t>
  </si>
  <si>
    <t>Установка прибора учета на опоре №10 ВЛ-0,4 кВ "пер. Ленинградский" от ТП-8 в г. Пласт (ПКУ-1т.у.)</t>
  </si>
  <si>
    <t>Строительство  ПКУ ТП 522-Ф1 0,22 кВ ВЛ 0,4 кВ ТП 8 ЮУЖД 1С выносной рубильник, для объекта, расположенного по адресу: г Копейск, ул Мечникова, кадастровый номер участка: 74:30:0501014:125</t>
  </si>
  <si>
    <t>Строительство ПКУ ТП 522-ФЗ 0,4 кВ ВЛ 0,4 кВ ТП 1093 1С гр.6, для объекта, расположенного по адресу: г. Челябинск, ул. Волгоградская, дом № 1А, кадастровый номер участка: 74:36:0404003:574</t>
  </si>
  <si>
    <t>Установка прибора учета на опоре №4 ВЛ-0,4 кВ "Фидер 1" от ТП-4528 в с. Ваганово (ПКУ-1т.у.)</t>
  </si>
  <si>
    <t>Установка прибора коммерческого учета электрической энергии (мощности) трехфазного прямого включения 0,4 кВ на опоре № 13 ВЛ 0,4 кВ № 1 от ТП-41225: г. Златоуст</t>
  </si>
  <si>
    <t>Строительство  ПКУ ТП 522-ФЗ 0,4 кВ ВЛ 0,4 кВ ТП 290 гр.6 для обьъекта, расположенного по адресу: г. Копейск, пер. Державина, 11, кадастровый номер участка: 74:30:0701025:383</t>
  </si>
  <si>
    <t>Установка прибора учета на опоре №16 ВЛ-0,4 кВ "Магазин" от ТП-2536  в с. Белозеры (ПКУ-1т.у.)</t>
  </si>
  <si>
    <t>Строительство ответвления от опоры ВЛ- 0,4 кВ, прибора учета, Челябинская обл., р-н  Каслинский , снт Сад-огород Светленький</t>
  </si>
  <si>
    <t>Установка прибора учета, Челябинская обл, Агаповский р-н, п. Первомайский, пер. Светлый, дом № 10, квартира 2, кадастровый номер участка: 7:01:0802001:1712.</t>
  </si>
  <si>
    <t>Установка прибора учета, Челябинская обл, г. Магнитогорск, ул. Михаила Артамонова, земельный участок 15, кадастровый номер участка: 74:33:0316002:4993.</t>
  </si>
  <si>
    <t>Строительство ПКУ ТП 522-ФЗ 0,4 кВ ВЛ 0,4 кВ ТП 2503 1С гр.4, для объекта, расположенного по адресу: г. Челябинск, СНТ Родничок, участок 1, кадастровый номер участка: 74:36:0502004:47</t>
  </si>
  <si>
    <t>Строительство автоматического выключателя, Челябинская обл., р-н Еткульский, сельское поселение Селезянское, с. Селезян</t>
  </si>
  <si>
    <t>Установка прибора учета на опоре №16 ВЛ-0,4 кВ "Фидер 2" от ТП-4445 в с. Мяконьки (ПКУ-1т.у.)</t>
  </si>
  <si>
    <t>Строительство ПКУ ТП 522-ФЗ 0,4 кВ ВЛ 0,4 кВ ТП 5630 1С гр. 3 для объекта, расположенного по адресу: г. Челябинск, ул. Грозненская, д. 66, кадастровый номер: 74:36:0323014:73</t>
  </si>
  <si>
    <t>Строительство ответвления от опоры ВЛ- 0,4 кВ, прибора учета, Челябинская обл., р-н Каслинский, Каслинское городское поселение г. Касли, ул Новая</t>
  </si>
  <si>
    <t>Строительство ПКУ ТП 522-ФЗ 0,4 кВ ВЛ 0,4 кВ ТП 192 1С гр. 4 для объекта, расположенного по адресу: г. Копейск, с. Синеглазово, ул. Полевая дом № 3а, кадастровый номер участка: 74:30:0902002:100</t>
  </si>
  <si>
    <t>Установка прибора учета на опоре №5 ВЛ-0,4 кВ "Быт 2" от КТП-3435 в г. Южноуральск (ПКУ-1т.у.)</t>
  </si>
  <si>
    <t>Строительство ответвления от опоры ВЛ- 0,4 кВ, прибора учета, Челябинская обл., муниципальный округ Коркинский, рабочий поселок Роза</t>
  </si>
  <si>
    <t>Строительство ПКУ ТП 522-ФЗ 0,4 кВ ВЛ 0,4 кВ ТП 5624 2С гр. 3 для объекта, расположенного по адресу: г. Челябинск, Ленинский район, ул. Энергетиков, кадастровый номер участка: 74:36:0320003:7</t>
  </si>
  <si>
    <t>Строительство ПКУ ТП 522-ФЗ 0,22 кВ ВЛ 0,4 кВ ТП 3625 1С гр. 3 для объекта, расположенного по адресу: г Челябинск, пер Линейный 1-й, д 1/Б, пом 2, кадастровый номер: 74:36:0210003:253</t>
  </si>
  <si>
    <t>Строительство ответвления от опоры ВЛ- 0,4 кВ, прибора учета, Челябинская обл., Еманжелинский р-н, г. Еманжелинск, ул. Гагарина</t>
  </si>
  <si>
    <t>Строительство ответвления от опоры ВЛ- 0,4 кВ, прибора учета, Челябинская обл., г. Копейск п. Заозерный</t>
  </si>
  <si>
    <t>Строительство ответвления от опоры ВЛ- 0,4 кВ, прибора учета, Челябинская обл., р-н Аргаяшский, с Аргаяш, ул Дружбы</t>
  </si>
  <si>
    <t>Установка прибора коммерческого учета электрической энергии (мощности) однофазного прямого включения 0,22 кВ на фасаде гаража № 101, ВЛ 0,4 кВ № 5 от ТП-70456: с. Уйское, Уйский р-н</t>
  </si>
  <si>
    <t>Установка прибора учета, Челябинская область, Кизильский район, с. Богдановское, ул. Целинная, земельный участок 9Б, кадастровый номер участка: 74:11:1307004:514.</t>
  </si>
  <si>
    <t>Строительство ответвления от опоры ВЛ- 0,4 кВ, прибора учета, Челябинская обл., Красноармейский район д Круглое ул.Тобольская</t>
  </si>
  <si>
    <t>Установка прибора учета, Челябинская обл, Верхнеуральский р-н, рп. Межозерный, ул. Нагорная, дом № 22, кадастровый номер участка: 74:06:0103019:18.</t>
  </si>
  <si>
    <t>Строительство ПКУ ТП 522-ФЗ 0,4 кВ ВЛ 0,4 кВ ТП 278 гр.2, для объекта, расположенного по адресу: г. Копейск, кадастровый номер участка: 74:12:1408006:3795</t>
  </si>
  <si>
    <t>Установка прибора учета, Челябинская обл, Агаповский район, село Агаповка, микрорайон Казачий, земельный участок 59/1, кадастровый номер участка: 74:01:0602099:685.</t>
  </si>
  <si>
    <t>Установка прибора учета на опоре №21 ВЛ-0,4 кВ "Мастерские" от ТП-38 в г. Троицк (ПКУ-1т.у.)</t>
  </si>
  <si>
    <t>Строительство ответвления от опоры ВЛ- 0,4 кВ, прибора учета, Челябинская обл., городской округ Кыштымский, город Кыштым, улица Челюскинцев</t>
  </si>
  <si>
    <t>Строительство ПКУ ТП 522-ФЗ 0,4 кВ ВЛ 0,4 кВ ТП 4090 1С гр.8 для объекта, расположенного по адресу: г. Челябинск, ул Новгородская, д 77, кадастровый номер участка: 74:36:0703014:83¶</t>
  </si>
  <si>
    <t>Строительство ПКУ ТП 522-ФЗ 0,4 кВ ВЛ 0,4 кВ ТП 300 гр.3, для объекта, расположенного по адресу: г. Копейск, ул. Новая д.57, кадастровый номер участка: 74:30:0000000:15709</t>
  </si>
  <si>
    <t>Строительство ПКУ ТП 522-ФЗ 0,4 кВ ВЛ 0,4 кВ ТП 1050 1С гр.3, для объекта, расположенного по адресу: г. Челябинск, пер. Карьерный, д. 1, кадастровый номер участка: 74:36:0404032:208</t>
  </si>
  <si>
    <t>Установка прибора учета, Челябинская обл, город Магнитогорск, улица Омская, участок 9, кадастровый номер участка: 74:33:0316002:5066.</t>
  </si>
  <si>
    <t>Строительство ответвления от опоры ВЛ- 0,4 кВ, прибора учета, Челябинская обл., Еткульский районный, с Соколово, ул Банная</t>
  </si>
  <si>
    <t>Установка прибора учета на опоре №13 ВЛ-0,4 кВ "Северная" от ТП-3187  в с. Кичигино (ПКУ-1т.у.)</t>
  </si>
  <si>
    <t>Установка прибора учета. Челябинская обл, Район Брединский, Поселок Андреевский, Улица Целинная, участок 18А, кадастровый номер участка: 74:04:1700021:385.</t>
  </si>
  <si>
    <t>Установка прибора учета на опоре №7 ВЛ-0,4 кВ "Ф №3 Солнечная" от ТП-2606 в п. Ясные Поляны (ПКУ-1т.у.)</t>
  </si>
  <si>
    <t>Установка прибора учета, Челябинская обл, город Магнитогорск, улица Омская, кадастровый номер участка: 74:33:0316002:5065.</t>
  </si>
  <si>
    <t>Установка прибора учета, Челябинская обл, Город Магнитогорск, Улица Копейская, строительный участок 3-А, кадастровый номер участка: 74:33:0316002:4535.</t>
  </si>
  <si>
    <t>Установка прибора учета на опоре №6 ВЛ-0,4 кВ "№2 Луговая" от ТП-2605 в п. Ясные Поляны (ПКУ-1т.у.)</t>
  </si>
  <si>
    <t>Строительство ПКУ ТП 522-ФЗ 0,4 кВ ВЛ 0,4 кВ ТП 6505 1С гр. 1 для объекта, расположенного по адресу: г. Копейск, с Синеглазово, ул. Шоссейная, 58, кадастровый номер участка: 74:30:0902009:112</t>
  </si>
  <si>
    <t>Строительство ПКУ ТП 522-ФЗ 0,4 кВ ВЛ 0,4 кВ ТП 2481 1С гр.1, для объекта, расположенного по адресу: г. Челябинск, ул. Ключевая (Шершни), дом № 12Б, кадастровый номер участка: 74:36:0502003:675</t>
  </si>
  <si>
    <t>Установка прибора учета, Челябинская обл, 23 метра на север от ориентира по адресу: Карталинский район, село Еленинка, улица Бердниковой,18, кадастровый номер участка: 74:08:1101001:1329.</t>
  </si>
  <si>
    <t>Строительство ПКУ ТП 522-ФЗ 0,4 кВ ВЛ 0,4 кВ ТП 5786 1С гр. 5 для объекта, расположенного по адресу: г Челябинск, СНТ "Металлист-1", уч 95, кадастровый номер: 74:36:0322012:315</t>
  </si>
  <si>
    <t>Установка прибора учета на опоре №11 ВЛ-0,4 кВ "Сады Витамин" от ЗТП-23Б в п. Увельский (ПКУ-1т.у.)</t>
  </si>
  <si>
    <t>Строительство ответвления от опоры ВЛ- 0,4 кВ, прибора учета, Челябинская обл., Еманжелинский р-н, г. Еманжелинск, п. Борисовка, ул. Мичурина</t>
  </si>
  <si>
    <t>Установка прибора учета на опоре №4/1/7 ВЛ-0,4 кВ "Поселок 2" от КТП-31111 в п. Увельский (ПКУ-1т.у.)</t>
  </si>
  <si>
    <t>Строительство  ответвления от опоры ВЛ- 0,4 кВ, прибора учета, Челябинская обл., р-н Аргаяшский, п. Увильды, пер. Лесхозовский</t>
  </si>
  <si>
    <t>Установка прибора учета на опоре №4 ВЛ-0,4 кВ "Фидер-1" от ТП-4520 в д. Аминево (ПКУ-1т.у.)</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</si>
  <si>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50 ВЛ 0,4 кВ № 4 от ТП-3-7П: с. Веселовка, г. Златоуст</t>
  </si>
  <si>
    <t>Установка прибора учета на опоре №11 ВЛ-0,4 кВ "Поселок" от ТП-2170  в с. Бобровка (ПКУ-1т.у.)</t>
  </si>
  <si>
    <t>Строительство ПКУ ТП 522-ФЗ 0,4 кВ ВЛ 0,4 кВ ТП 4128 1С гр.3 для объекта, расположенного по адресу: г. Челябинск, ул. Ирбитская 1-я, участок № 30А, кадастровый номер участка: 74:36:0701013:766</t>
  </si>
  <si>
    <t>Строительство ПКУ ТП 522-ФЗ 0,4 кВ ВЛ 0,4 кВ ТП 5141 1С гр. 3 для объекта, расположенного по адресу: г. Челябинск, ул. Восход, дом № 36а(стр), кадастровый номер участка: 74:36:0414031:1016</t>
  </si>
  <si>
    <t>Установка прибора учета, Челябинская область, город Магнитогорск, ул. Виноградная 98, кадастровый номер участка: 74:33:0316002:4305.</t>
  </si>
  <si>
    <t>Установка прибора коммерческого учета электрической энергии (мощности) трехфазного прямого включения 0,4 кВ на опоре № 11 ВЛ 0,4 кВ 312-1 от ТП-35312: п. Уртюшка, Кусинский р-н</t>
  </si>
  <si>
    <t>Установка прибора учета на опоре №32 ВЛ-0,4 кВ "Весенняя" от ТП-102  в г. Троицк (ПКУ-1т.у.)</t>
  </si>
  <si>
    <t>Строительство ПКУ ТП 522-ФЗ 0,4 кВ ВЛ 0,4 кВ ТП 6116 гр.2, для объекта, расположенного по адресу: г. Копейск, пер Доватора 2-й, 13, кадастровый номер участка: 74:30:0201009:367</t>
  </si>
  <si>
    <t>Строительство ответвления от опоры ВЛ- 0,4 кВ, прибора учета, Челябинская обл., Каслинский р-н, д. Григорьевка, ул. Богатырская</t>
  </si>
  <si>
    <t>Установка прибора учета на опоре №2.10 ВЛ-0,4 кВ "Быт" от ТП-3424  в г. Южноуральск (ПКУ-1т.у.)</t>
  </si>
  <si>
    <t>Строительство ответвления от опоры ВЛ- 0,4 кВ, прибора учета, Челябинская обл., Аргаяшский р-н, Ишалино</t>
  </si>
  <si>
    <t>Установка прибора учета на опоре №4 ВЛ-0,4 кВ "Школа" от ТП-55  в г. Пласт (ПКУ-1т.у.)</t>
  </si>
  <si>
    <t>Строительство ВЛ-0,4 кВ от опоры №18 ф.2, установка прибора учета, Челябинская обл, Агаповский район, п. Наровчатка, ул. Радужная уч. 25, кадастровый номер участка: 74:01:1002001:140.</t>
  </si>
  <si>
    <t>Установка прибора учета на опоре №2/6 ВЛ-0,4 кВ "ул. Кундера" от ТП-58  в с. Варна (ПКУ-1т.у.)</t>
  </si>
  <si>
    <t>Установка прибора учета, Челябинская обл, Верхнеуральский район, с. Кирса ул. Российская д.3, кадастровый номер участка: 74:06:1702002:51.</t>
  </si>
  <si>
    <t>Установка прибора учета на опоре №19 ВЛ-0,4 кВ "№ 2" от ТП-6363  в с. Степное (ПКУ-1т.у.)</t>
  </si>
  <si>
    <t>Установка прибора учета, Челябинская обл, Карталинский р-н, п. Новокаолиновый, ул. Дзержинского, кадастровый номер участка: 74:08:3201001:1931.</t>
  </si>
  <si>
    <t>Строительство ПКУ ТП 522-ФЗ 0,4 кВ ВЛ 0,4 кВ ТП 4078 1С гр.6 для объекта, расположенного по адресу: г. Челябинск, улица Индивидуальная 2-я, земельный участок 22А, кадастровый номер участка: 74:36:0702003:817</t>
  </si>
  <si>
    <t>Строительство ответвления от опоры ВЛ- 0,4 кВ, прибора учета, Челябинская обл., р-н Красноармейский, д. Круглое, ул. Печорская</t>
  </si>
  <si>
    <t>Строительство ПКУ ТП 522-ФЗ 0,4 кВ ВЛ 0,4 кВ ТП 4317 1С гр.3 для объекта, расположенного по адресу: г. Челябинск, ул. Сосновая Роща, дом № 20А, кадастровый номер участка: 74:36:0101002:894</t>
  </si>
  <si>
    <t>Строительство ответвления от опоры ВЛ- 0,4 кВ, прибора учета, Челябинская обл., г. Верхний Уфалей, ул. Уфалейская</t>
  </si>
  <si>
    <t>Строительство ответвления от опоры ВЛ- 0,4 кВ, прибора учета, Челябинская обл., Кунашакский р-н, д. Большая Тюлякова</t>
  </si>
  <si>
    <t>Установка прибора учета на опоре №6/11/3 ВЛ-0,4 кВ "Фидер 3" от ТП-318П  в г. Южноуральск (ПКУ-1т.у.)</t>
  </si>
  <si>
    <t>Строительство автоматического выключателя, прибора учета, Челябинская обл, Сосновский р-н, вблизи п. Новый Кременкуль</t>
  </si>
  <si>
    <t>Установка прибора учета на опоре №7 ВЛ-0,4 кВ "Быт 1" от ТП-394П  в с. Кичигино (ПКУ-1т.у.)</t>
  </si>
  <si>
    <t>Строительство ПКУ ТП 522-ФЗ 0,4 кВ ВЛ 0,4 кВ ТП 5658 2С гр. 4 для объекта, расположенного по адресу: г. Челябинск, Ленинский район, ул. Электровозная 1-я, д. 5, кадастровый номер участка: 74:36:0314001:116</t>
  </si>
  <si>
    <t>Строительство ответвления от опоры ВЛ- 0,4 кВ, прибора учета, Челябинская обл., р-н Красноармейский, д. Круглое, ул. Сергеевская</t>
  </si>
  <si>
    <t>Строительство ответвления от опоры ВЛ- 0,4 кВ, прибора учета, Челябинская обл., Сосновский р-н, с. Вознесенка, ул. Восточная</t>
  </si>
  <si>
    <t>Установка прибора учета на опоре №5 ВЛ-0,4 кВ "Бородина" от ТП-76  в г. Троицк (ПКУ-1т.у.)</t>
  </si>
  <si>
    <t>Строительство ответвления от опоры ВЛ- 0,4 кВ, прибора учета, Челябинская обл., Каслинский район, д. Григорьевка, ул. Весенняя</t>
  </si>
  <si>
    <t>Строительство ответвления от опоры ВЛ- 0,4 кВ, прибора учета, Челябинская обл., р-н Красноармейский, сельское поселение Баландинское</t>
  </si>
  <si>
    <t>Установка прибора учета, Челябинская обл,  Агаповский район, село Агаповка, улица Правобережная, земельный участок 10/3, кадастровый номер участка: 74:01:0602045:555.</t>
  </si>
  <si>
    <t>Установка прибора учета, Челябинская обл, Агаповский район, село Агаповка, улица Правобережная, земельный участок 10/1, кадастровый номер участка: 74:01:0602045:553.</t>
  </si>
  <si>
    <t>Установка прибора учета на опоре №6.1 ВЛ-0,4 кВ "Солнечный" от ЗТП-3116  в п. Увельский (ПКУ-1т.у.)</t>
  </si>
  <si>
    <t>Установка прибора учета, Челябинская обл, Агаповский район, село Агаповка, улица Правобережная, земельный участок 10/5, кадастровый номер участка: 74:01:0602045:557.</t>
  </si>
  <si>
    <t>Установка прибора учета, Челябинская обл, г. Магнитогорск, ул. Советская, дом № 454/1, кадастровый номер участка: 74:33:0309001:9092.</t>
  </si>
  <si>
    <t>Установка прибора учета, Челябинская обл, Агаповский район, село Агаповка, улица Правобережная, земельный участок 10/2, кадастровый номер участка: 74:01:0602045:554.</t>
  </si>
  <si>
    <t>Установка прибора учета, Челябинская обл, Агаповский район, село Агаповка, улица Правобережная, земельный участок 10/4, кадастровый номер участка: 74:01:0602045:556.</t>
  </si>
  <si>
    <t>Установка прибора коммерческого учета электрической энергии (мощности) трехфазного прямого включения 0,4 кВ на опоре № 7 ВЛ 0,4 кВ № 212-2 от ТП-32212: р.п Магнитка, Кусинский р-н</t>
  </si>
  <si>
    <t>Строительство ПКУ ТП 522-ФЗ 0,22 кВ ВЛ 0,4 кВ ТП 126 гр.1, для объекта, расположенного по адресу: г. Копейск, ул. Астраханская, участок № 32, кадастровый номер участка: 74:30:0104038:570</t>
  </si>
  <si>
    <t>Установка прибора учета, Агаповский район, село Агаповка, улица 60 лет Октября, участок № 79 Б, кадастровый номер участка: 74:01:0000000:389.</t>
  </si>
  <si>
    <t>Строительство ВЛ-0,4 кВ, ответвления от опоры ВЛ-0,4 кВ, прибора учета, Челябинская обл, красноармейский район, деревня круглое, улица 1-полевая</t>
  </si>
  <si>
    <t>Установка прибора учета на опоре №12 ВЛ-0,4 кВ "Мира" от ТП-112  в г. Троицк (ПКУ-1т.у.)</t>
  </si>
  <si>
    <t>Строительство ответвления от опоры ВЛ- 0,4 кВ, прибора учета, Челябинская обл., р-н Сосновский, д. Ключевка, ул. Труда</t>
  </si>
  <si>
    <t>Строительство ВЛ-0,4 кВ, ответвления от опоры ВЛ-0,4 кВ, прибора учета, Челябинская обл, Кунашакский район, д.Карагайкуль, ул.Спартака</t>
  </si>
  <si>
    <t>Установка прибора учета, Челябинская обл, Г. Магнитогорск, ул. Воронежская, уч.1127, кадастровый номер участка: 74:33:0316003:2022.</t>
  </si>
  <si>
    <t>1</t>
  </si>
  <si>
    <t>Установка прибора коммерческого учета электрической энергии (мощности) трехфазного прямого включения 0,4 кВ в яч. 1 на гр. 3 РУ-0,4 кВ ТП-60004: г. Чебаркуль</t>
  </si>
  <si>
    <t>Строительство ответвления от опоры ВЛ- 0,4 кВ, прибора учета, Челябинская обл., р-н Кунашакский, п.Дружный, ул.Комсомольская</t>
  </si>
  <si>
    <t>Установка прибора коммерческого учета электрической энергии (мощности) трехфазного прямого включения 0,4 кВ на опоре № 8 ВЛ 0,4 кВ ул.Северная от ТП-31077: г. Куса</t>
  </si>
  <si>
    <t>Строительство ответвления от опоры ВЛ- 0,4 кВ, прибора учета, Челябинская обл., р-н Кунашакский, с.Кунашак, ул. Партизанская</t>
  </si>
  <si>
    <t>Установка прибора учета на опоре №21 ВЛ-0,4 кВ "Н. Улица" от ТП-6102  в с. Кочкарь (ПКУ-1т.у.)</t>
  </si>
  <si>
    <t>Строительство ответвления от опоры ВЛ- 0,4 кВ, прибора учета, Челябинская обл., Коркинский г.о., рп. Первомайский</t>
  </si>
  <si>
    <t>Строительство ПКУ ТП 522-ФЗ 0,4 кВ ВЛ 0,4 кВ ТП 5786 1С гр. 5 для объекта, расположенного по адресу: г. Челябинск, р-н Ленинский, снт Металлист-1, уч 166, кадастровый номер участка: 74:36:0322012:29</t>
  </si>
  <si>
    <t>Строительство ответвления от опоры ВЛ- 0,4 кВ, прибора учета, Челябинская обл., р-н Аргаяшский, сел. поселение Аргаяшское, с. Аргаяш, ул. Худякова</t>
  </si>
  <si>
    <t>Установка прибора учета на опоре №6 ВЛ-0,4 кВ "Поселок 1" от ТП-31121  в с. Хомутинино (ПКУ-1т.у.)</t>
  </si>
  <si>
    <t>Строительство ВЛ-0,23 кВ от опоры №1 ф.1, установка прибора учета, Челябинская область, Кизильский район, п. Гранитный.</t>
  </si>
  <si>
    <t>Строительство ответвления от опоры ВЛ- 0,4 кВ, прибора учета, Челябинская обл., р-н Аргаяшский, сел. поселение Аязгуловское, д. Большая Ультракова</t>
  </si>
  <si>
    <t>Строительство ПКУ ТП 522-ФЗ 0,4 кВ ВЛ 0,4 кВ ТП 4733 1С гр.1 для объекта, расположенного по адресу: г. Челябинск, ул. Парадная, дом № 14, кадастровый номер участка: 74:36:0714001:23657</t>
  </si>
  <si>
    <t>Строительство ответвления от опоры ВЛ- 0,4 кВ, прибора учета, Челябинская обл., Город Коркино, СНТ Вскрышник, Улица Центральная</t>
  </si>
  <si>
    <t>Установка прибора учета на опоре №6/20 ВЛ-0,4 кВ "Фидер-3" от ТП-318П  в г. Южноуральск (ПКУ-1т.у.)</t>
  </si>
  <si>
    <t>Строительство ПКУ ТП 522-ФЗ 0,4 кВ ВЛ 0,4 кВ ТП 4733 1С гр.1 для объекта, расположенного по адресу: г. Челябинск, ул. Парадная, дом № 12, кадастровый номер участка: 74:36:0714001:144</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</si>
  <si>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38 ВЛ 0,4 кВ 230-2 от ТП-32230: рп. Магнитка, Кусинский р-н</t>
  </si>
  <si>
    <t>Установка прибора учета на опоре №18.8 ВЛ-0,4 кВ "Поселок 1" от ТП-31124  в с. Хомутинино (ПКУ-1т.у.)</t>
  </si>
  <si>
    <t>Строительство ответвления от опоры ВЛ- 0,4 кВ, прибора учета, Челябинская обл., Красноармейский р-н, п. Лесной</t>
  </si>
  <si>
    <t>Установка прибора учета, Челябинская обл, г. Магнитогорск, ул. Любимая, дом № 120/1, кадастровый номер участка: 74:33:0316003:2069.</t>
  </si>
  <si>
    <t>Установка прибора учета, Челябинская обл,  в 16 метрах на запад от ориентира р-н Карталинский, г. Карталы, ул. Ленина,28.</t>
  </si>
  <si>
    <t>Строительство ответвления от опоры ВЛ- 0,4 кВ, прибора учета, Челябинская обл., Кунашакский район, д. Султанаева</t>
  </si>
  <si>
    <t>Установка прибора учета, Челябинская обл, Нагайбакский район, п. Заречный.</t>
  </si>
  <si>
    <t>Установка прибора учета на отходящем ф. 0,4 кВ ТП-3556  в г. Южноуральск (ПКУ-1т.у.)</t>
  </si>
  <si>
    <t>Строительство ПКУ ТП 522-ФЗ ВЛ 0,4 кВ ТП 6196 гр.4, для объекта, расположенного по адресу: г. Копейск, ул. Шадринская, дом № 18, кадастровый номер участка: 74:30:0201004:262</t>
  </si>
  <si>
    <t>Установка прибора учета, Челябинская обл, г. Магнитогорск, ул. Любимая, дом № 119, кадастровый номер участка: 74:33:0316003:2107.</t>
  </si>
  <si>
    <t>Строительство ПКУ ТП 522-ФЗ 0,4 кВ ВЛ 0,4 кВ ТП 179 гр.9 для объекта, расположенного по адресу: г. Копейск, ул. Горшкова, дом № 11, кадастровый номер: 74:30:0102008:444</t>
  </si>
  <si>
    <t>Установка прибора учета на опоре №22 ВЛ-0,4 кВ "Поселок 1" от ТП-2467  в п. Суналы (ПКУ-1т.у.)</t>
  </si>
  <si>
    <t>Установка прибора коммерческого учета электрической энергии (мощности) трехфазного прямого включения 0,4 кВ в РУ-0,4 кВ ТП-51603: г. Миасс</t>
  </si>
  <si>
    <t>Строительство ответвления от опоры ВЛ- 0,4 кВ, прибора учета, Челябинская обл., Еткульский р-н, д. Сухоруково, ул. Труда</t>
  </si>
  <si>
    <t>Установка прибора учета на опоре №21 ВЛ-0,4 кВ "Поселок 1" от ТП-2467  в п. Суналы (ПКУ-1т.у.)</t>
  </si>
  <si>
    <t>Строительство ответвления от опоры ВЛ- 0,4 кВ, прибора учета, Челябинская обл., Нязепетровский р-н, с. Шемаха</t>
  </si>
  <si>
    <t>Установка прибора учета на опоре №8 ВЛ-0,4 кВ "Мокеева" от ТП-122  в г. Троицк (ПКУ-1т.у.)</t>
  </si>
  <si>
    <t>Установка прибора учета на опоре №77/1 ВЛ-0,4 кВ "ул. Кузина 1" от ТП-57  в с. Варна (ПКУ-1т.у.)</t>
  </si>
  <si>
    <t>Строительство ответвления от опоры ВЛ- 0,4 кВ, прибора учета, Челябинская обл., Кунашакский р-н, ж/д ст. Муслюмово</t>
  </si>
  <si>
    <t>Установка прибора учета на опоре №23 ВЛ-0,4 кВ "ул. Парковая" от ТП-56  в с. Варна (ПКУ-1т.у.)</t>
  </si>
  <si>
    <t>Строительство ответвления от опоры ВЛ- 0,4 кВ, прибора учета, Челябинская обл., г. Кыштым, ул. Карла Либкнехта</t>
  </si>
  <si>
    <t>Установка прибора учета на опоре №6 ВЛ-0,4 кВ "Коттедж 1" от ТП-53104  в п. Огнеупорный (ПКУ-1т.у.)</t>
  </si>
  <si>
    <t>Установка прибора коммерческого учета электрической энергии (мощности) трехфазного прямого включения 0,4 кВ на опоре № 312/13 ВЛ 0,4 кВ 312-2 от ТП-35312: п. Уртюшка, Кусинский р-н</t>
  </si>
  <si>
    <t>Строительство ПКУ ТП 522-ФЗ 0,4 кВ ВЛ 0,4 кВ ТП 97 1С гр.4 для объекта, расположенного по адресу: г. Копейск, ул. Янки Купалы, дом № 29А/2, кадастровый номер: 74:30:0104006:199</t>
  </si>
  <si>
    <t>Установка прибора учета, Челябинская обл, Карталинский р-н, г. Карталы, ул. Славы, дом № 10 (помещения № 1,2,3,8,12,20,21,22,23,24,25,26,27,28,29,30,31,32,33,34,35,36,37), кадастровый номер участка: 74:08:4701023:662.</t>
  </si>
  <si>
    <t>Установка прибора учета на опоре №3 ВЛ-0,4 кВ "ул. Крупской" от ТП-18  в г. Пласт (ПКУ-1т.у.)</t>
  </si>
  <si>
    <t>Установка прибора учета на опоре №12 ВЛ-0,4 кВ "Поселок" от ТП-3186  в с. Кичигино (ПКУ-1т.у.)</t>
  </si>
  <si>
    <t>Установка прибора коммерческого учета электрической энергии (мощности) однофазного прямого включения 0,22 кВ на опоре № 1 ВЛ 0,4 кВ № 3 от ТП-41305: г. Златоуст</t>
  </si>
  <si>
    <t>Строительство ПКУ ТП 522-ФЗ 0,4 кВ ВЛ 0,4 кВ КТП СНТ «Тракторосад 1-2» для объекта, расположенного по адресу: г. Челябинск, ул. Бажова, дом № 2Ж, кадастровый номер: 74:36:0205005:5226</t>
  </si>
  <si>
    <t>Строительство ПКУ ТП 522-ФЗ 0,4 кВ ВЛ 0,4 кВ ТП 190 гр.2 для объекта, расположенного по адресу: г. Копейск, ул. Толстого, дом № 11, кадастровый номер участка: 74:30:0601009:599</t>
  </si>
  <si>
    <t>Строительство ответвления от опоры ВЛ- 0,4 кВ, прибора учета, Челябинская обл., Каслинский район, п. Вишневогорск, ул. Пионерская</t>
  </si>
  <si>
    <t>Строительство ответвления от опоры ВЛ- 0,4 кВ, прибора учета, Челябинская обл., р-н Кунашакский, сельское поселение Саринское, д. Чебакуль</t>
  </si>
  <si>
    <t>Строительство ПКУ ТП 522-ФЗ 0,4 кВ ВЛ 0,4 кВ ТП 4091 1С гр.2 для объекта, расположенного по адресу: г. Челябинск, ул. Рабоче-Крестьянская, дом № 99, кадастровый номер участка: 74:36:0703013:100</t>
  </si>
  <si>
    <t>Строительство ответвления от опоры ВЛ- 0,4 кВ, прибора учета, Челябинская обл., Город Коркино, Рабочий поселок Первомайский</t>
  </si>
  <si>
    <t>Строительство ПКУ ТП 522-ФЗ 0,4 кВ ВЛ 0,4 кВ ТП 109 гр.1 для объекта, расположенного по адресу: г.Копейск, ул.Володарского, 14Б, кадастровый номер участка: 74:30:0601005:1529</t>
  </si>
  <si>
    <t>Установка прибора учета, Челябинская область, муниципальный район Верхнеуральский, сельское поселение Кирсинское, поселок Смеловский, улица Южная, земельный участок 1/3, кадастровый номер участка: 74:06:1903010:34.</t>
  </si>
  <si>
    <t>Установка прибора коммерческого учета электрической энергии (мощности) трехфазного прямого включения 0,4 кВ на опоре № 35 ВЛ 0,4 кВ № 4 от ТП-41222: г. Златоуст</t>
  </si>
  <si>
    <t>Установка прибора учета, Челябинская обл, Кизильский р-н, с. Кизильское, пер. Центральный, д. 4А, кадастровый номер участка: 74:11:0101023:394.</t>
  </si>
  <si>
    <t>Строительство ПКУ ТП 522-ФЗ 0,4 кВ ВЛ 0,4 кВ ТП 5617 2С гр. 4 для объекта, расположенного по адресу: г. Челябинск, ул. Балхашская, дом № 13, кадастровый номер: 74:36:0323021:52</t>
  </si>
  <si>
    <t>Установка прибора коммерческого учета электрической энергии (мощности) трехфазного прямого включения 0,4 кВ на опоре № 7 ВЛ 0,4 кВ № 2 от ТП-41221: г. Златоуст</t>
  </si>
  <si>
    <t>Строительство ПКУ ТП 522-ФЗ 0,4 кВ ВЛ 0,4 кВ РП 6 гр.1 для объекта, расположенного по адресу: г. Копейск, ул. Дундича, д.16, кадастровый номер участка: 74:30:0104019:53</t>
  </si>
  <si>
    <t>Строительство ответвления от опоры ВЛ- 0,4 кВ, прибора учета, Челябинская обл., Каслинский р-н, с. Багаряк, ул. Зеленкина</t>
  </si>
  <si>
    <t>Строительство ответвления от опоры ВЛ- 0,4 кВ, прибора учета, Челябинская обл., Аргаяшский район, поселок Аргази</t>
  </si>
  <si>
    <t>Строительство ПКУ ТП 522-ФЗ 0,4 кВ ВЛ 0,4 кВ ТП 4733 1С гр.2 для объекта, расположенного по адресу: г. Челябинск, ул. Добрая, участок № 5Б, кадастровый номер участка: 74:36:0714001:23916</t>
  </si>
  <si>
    <t>Установка прибора коммерческого учета электрической энергии (мощности) трехфазного прямого включения 0,4 кВ на опоре № 53 ВЛ 0,4 кВ № 4 от ТП-3-7П: с. Веселовка, г. Златоуст</t>
  </si>
  <si>
    <t>Установка прибора учета,Челябинская обл, Нагайбакский р-н, с. Крупское, ул. Степная, дом № 43, кадастровый номер участка: 74:15:0502001:73.</t>
  </si>
  <si>
    <t>Установка прибора учета на отходящем ф. 0,4 кВ в ТП-6201  в с. Борисовка (ПКУ-1т.у.)</t>
  </si>
  <si>
    <t>Установка прибора учета, Челябинская область, Кизильский район, п Измайловский, в кадастровом квартале 74:11:1105001.</t>
  </si>
  <si>
    <t>Установка прибора коммерческого учета электрической энергии (мощности) однофазного прямого включения 0,22 кВ на опоре № 12 ВЛ 0,4 кВ № 1 от ТП-70246: с. Маслово, Уйский р-н</t>
  </si>
  <si>
    <t>Установка приборов учета (2 точки учета), Челябинская обл, Агаповский р-н, с. Агаповка, мкр. Юго-Западный, участок 53, кадастровый номер участка: 74:01:0602043:485.</t>
  </si>
  <si>
    <t>Установка прибора коммерческого учета электрической энергии (мощности) трехфазного прямого включения 0,4 кВ на опоре № 34 ВЛ 0,4 кВ № 2 от ТП-61012: г. Чебаркуль</t>
  </si>
  <si>
    <t>Строительство ПКУ ТП 522-ФЗ 0,4 кВ ВЛ 0,4 кВ ТП 3346 2С гр. 16 для объекта, расположенного по адресу: г Челябинск, ул Артиллерийская, д 79, кадастровый номер: 74:36:0201012:39</t>
  </si>
  <si>
    <t>Установка приборов учета (2 точки учета), Челябинская обл, Агаповский р-н, с. Агаповка, мкр. Юго-Западный, участок 52, кадастровый номер участка: 74:01:0602043:486.</t>
  </si>
  <si>
    <t>Установка приборов учета (2 точки учета), Челябинская обл, Агаповский р-н, с. Агаповка, мкр. Юго-Западный, участок 51, кадастровый номер участка: 74:01:0602043:487.</t>
  </si>
  <si>
    <t>Установка приборов учета (2 точки учета), Челябинская обл, Агаповский р-н, с. Агаповка, мкр. Юго-Западный, участок 54, кадастровый номер участка: 74:01:0602043:489.</t>
  </si>
  <si>
    <t>Строительство ответвления от опоры ВЛ- 0,4 кВ, прибора учета, Челябинская обл., Каслинскийр-н, с. Воскресенское, ул. Новая</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</si>
  <si>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21 ВЛ 0,4 кВ № 7 от ТП-41110: г. Златоуст</t>
  </si>
  <si>
    <t>Строительство ответвления от опоры ВЛ- 0,4 кВ, прибора учета, Челябинская обл., р-н Каслинский, сельское поселение Багарякское, д. Москвина</t>
  </si>
  <si>
    <t>Установка прибора учета, Челябинская обл, район Агаповский, с Агаповка, улица Известковая, земельный участок 24В, кадастровый номер участка: 74:01:0602045:552.</t>
  </si>
  <si>
    <t>Установка прибора учета на опоре №7/1 ВЛ-0,4 кВ "Склады" от ТП-71147  в с. Варна (ПКУ-1т.у.)</t>
  </si>
  <si>
    <t>Строительство ПКУ ТП 522-ФЗ 0,22 кВ ВЛ 0,4 кВ ТП 4444 2С гр.6 для объекта, расположенного по адресу: г. Челябинск, ул. Волховская, дом № 73, (стр.)</t>
  </si>
  <si>
    <t>Установка прибора учета на опоре №6 ВЛ-0,4 кВ "Поселок 3" от ТП-31123  в с. Хомутинино (ПКУ-1т.у.)</t>
  </si>
  <si>
    <t>Установка прибора учета на опоре №7 ВЛ-0,4 кВ "Челюскинцев" от ТП-217  в г. Троицк (ПКУ-1т.у.)</t>
  </si>
  <si>
    <t>Строительство ПКУ ТП 522-ФЗ 0,4 кВ ВЛ 0,4 кВ ТП 210 гр.3, для объекта, расположенного по адресу: г. Копейск, ул. Печорская, дом № 13, кадастровый номер участка: 74:30:0601015:243</t>
  </si>
  <si>
    <t>Демонтаж существующего прибора учета и установка нового прибора коммерческого учета электрической энергии (мощности) трехфазного прямого включения 0,4 кВ на опоре № 21 ВЛ 0,4 кВ № 4 от ТП-41124: г. Златоуст</t>
  </si>
  <si>
    <t>Строительство ПКУ ТП 522-ФЗ 0,22 кВ ВЛ 0,4 кВ ТП 5185 1С гр. 4 для объекта, расположенного по адресу: г. Челябинск, Исаково, ул. 1 Мая, 27, кадастровый номер участка: 74:36:0416003:329</t>
  </si>
  <si>
    <t>Установка прибора коммерческого учета электрической энергии (мощности) трехфазного прямого включения 0,4 кВ на опоре № 7 ВЛ 0,4 кВ № 2 от ТП-41248: г. Златоуст</t>
  </si>
  <si>
    <t>Установка прибора учета, Челябинская область, Верхнеуральский район, поселок Малый Бугодак, ул. Московская, 98 (скважина), кадастровый номер участка: 74:06:0906003:418.</t>
  </si>
  <si>
    <t>Установка прибора учета, Челябинская обл, Агаповский р-н, п. Черноотрог, ул. Октябрьская, дом № 23, кадастровый номер участка: 74:01:1403001:62.</t>
  </si>
  <si>
    <t>Установка прибора учета, Челябинская обл, село Агаповка, микрорайон Казачий, земельный участок 24В, кадастровый номер участка: 74:01:0602099:657.</t>
  </si>
  <si>
    <t>Строительство ПКУ ТП 522-ФЗ 0,4 кВ ТП 4124 2С гр.8 для объекта, расположенного по адресу: г. Челябинск,улица Живописная, земельный участок 1, кадастровый номер участка: 74:19:0803003:706</t>
  </si>
  <si>
    <t>Строительство  ответвления от опоры ВЛ- 0,4 кВ, прибора учета, Челябинская обл., Каслинскийр-н, с. Клепалово</t>
  </si>
  <si>
    <t>Установка прибора учета на опоре №13 ВЛ-0,4 кВ "Деревня" от ТП-6132  в с. Чукса (ПКУ-1т.у.)</t>
  </si>
  <si>
    <t>Строительство ПКУ ТП 522-ФЗ 0,4 кВ ВЛ 0,4 кВ ТП 3062 1С гр. 7 для объекта, расположенного по адресу: г. Челябинск, СНТ "Тракторосад 1-2" (сад 1), дорога 6-й треугольник, участок 18, кадастровый номер: 74:36:0205004:3168</t>
  </si>
  <si>
    <t>Установка прибора коммерческого учета электрической энергии (мощности) трехфазного прямого включения 0,4 кВ на опоре № 12 ВЛ 0,4 кВ № 15 от ТП-41239: г. Златоуст</t>
  </si>
  <si>
    <t>Установка прибора учета, Челябинская обл, Верхнеуральский р-н, г. Верхнеуральск, ул. Луначарского, дом № 22, кадастровый номер участка: 74:06:1002072:557.</t>
  </si>
  <si>
    <t>Установка прибора учета на опоре №11.4 ВЛ-0,4 кВ "9 января" от ТП-53  в г. Пласт (ПКУ-1т.у.)</t>
  </si>
  <si>
    <t>Установка прибора учета на опоре №14 ВЛ-0,4 кВ "9 января" от ТП-53  в г. Пласт (ПКУ-1т.у.)</t>
  </si>
  <si>
    <t>Установка прибора учета, Челябинская обл, г. Магнитогорск, ул. Липецкая, дом № 15, кадастровый номер участка: 74:33:0316002:5076.</t>
  </si>
  <si>
    <t>Установка прибора учета, Челябинская обл, Брединский р-н, п. Бреды, ул. Торговая, дом № 7, пом. П3, кадастровый номер участка: 74:04:0000000:5069.</t>
  </si>
  <si>
    <t>Установка прибора учета, Челябинская обл, Агаповский р-н, с. Верхнекизильское, ул. Набережная, дом № 15, кадастровый номер участка: 74:01:0104001:626.</t>
  </si>
  <si>
    <t>Установка прибора учета на опоре №20 ВЛ-0,4 кВ "Поселок 1" от ТП-31112  в п. Увельский (ПКУ-1т.у.)</t>
  </si>
  <si>
    <t>Установка прибора учета на опоре №3/10 ВЛ-0,4 кВ "ул. Кундера" от ТП-58  в с. Варна (ПКУ-1т.у.)</t>
  </si>
  <si>
    <t>Установка прибора учета на опоре №10 ВЛ-0,4 кВ "Село" от ТП-71107  в с. Толсты (ПКУ-1т.у.)</t>
  </si>
  <si>
    <t>Установка прибора учета, Челябинская обл, г.Магнитогорск, ул.Виноградная, д. 104,106, кадастровый номер участка: 74:33:0316002:4707.</t>
  </si>
  <si>
    <t>Установка прибора учета, Челябинская обл, Нагайбакский р-н, п. Лесные Поляны, ул. Лесная, дом № 7, кадастровый номер участка: 74:15:0602002:9.</t>
  </si>
  <si>
    <t>Установка прибора учета, Челябинская обл, 457694., Верхнеуральский р-н, с. Кирса ул. Ленина д. 112А, кадастровый номер участка: 74:06:1703004:491.</t>
  </si>
  <si>
    <t>Строительство ответвления от опоры ВЛ- 0,4 кВ, прибора учета, Челябинская обл., р-н Каслинский, кс Юбилейный</t>
  </si>
  <si>
    <t>Установка прибора учета на опоре №5 ВЛ-0,4 ВЛ-0,4 кВ "Лыжный" от ТП-3194  в с. Кичигино (ПКУ-1т.у.)</t>
  </si>
  <si>
    <t>Установка прибора учета, Челябинская обл, Верхнеуральский район, п. Линевка.</t>
  </si>
  <si>
    <t>Установка прибора учета на опоре №19 ВЛ-0,4 кВ "Пионерская" от ТП-53  в г. Пласт (ПКУ-1т.у.)</t>
  </si>
  <si>
    <t>Установка прибора учета, Челябинская обл, г. Магнитогорск, ул. Любимая, дом № 109/2, кадастровый номер участка: 74:33:0316003:2324.</t>
  </si>
  <si>
    <t>Установка прибора учета, Челябинская обл, Магнитогорск Ул. Любимая д.120, кадастровый номер участка: 74:33:0316003:2068.</t>
  </si>
  <si>
    <t>Строительство ПКУ ТП 522-ФЗ 0,4 кВ ВЛ 0,4 кВ ТП 4104 1С гр.4 для объекта, расположенного по адресу: г. Челябинск, ул. Посадская, дом 40, кадастровый номер участка: 74:36:0000000:1116</t>
  </si>
  <si>
    <t>Установка прибора учета на опоре №17 ВЛ-0,4 кВ "Поселок 2" от ТП-4232  в д. Сысоево (ПКУ-1т.у.)</t>
  </si>
  <si>
    <t>Установка прибора учета, Челябинская обл, Верхнеуральский р-н, п. Смеловский, ул. Кирова, дом № 65, кадастровый номер участка: 74:06:0000000:3025.</t>
  </si>
  <si>
    <t>Установка прибора учета на опоре №20 ВЛ-0,4 кВ "Поселок 1" от ТП-31124  в с. Хомутинино (ПКУ-1т.у.)</t>
  </si>
  <si>
    <t>Установка прибора учета, Челябинская обл, Кизильский район, с. Кизильское, ул. Станичная, земельный участок 24, кадастровый номер участка: 74:11:0101012:239.</t>
  </si>
  <si>
    <t>Установка прибора учета, Челябинская обл, г. Магнитогорск, ул. Ялтинская, дом № 8, кадастровый номер участка: 74:33:0316002:4732.</t>
  </si>
  <si>
    <t>Установка прибора учета на опоре №10/0,4 ВЛ-0,4 кВ "пер. Первый Дачный" от ТП-57  в с. Варна (ПКУ-1т.у.)</t>
  </si>
  <si>
    <t>Установка прибора учета на опоре №11 ВЛ-0,4 кВ "Поселок 1" от ТП-5132  в д. Баландино (ПКУ-1т.у.)</t>
  </si>
  <si>
    <t>Строительство ВЛ-0,4 кВ, ШУРЭ. Челябинская область, Сосновский район, д.Новое Поле;  Реконструкция ВЛ-0,4 кВ, Челябинская область, Сосновский район, д.Новое Поле</t>
  </si>
  <si>
    <t>Строительство ВЛИ-0,4кВ, Челябинская обл, Сосновский р-н; Реконструкция ТП-2261, Челябинская обл, Сосновский р-н</t>
  </si>
  <si>
    <t>Строительство ответвления от опоры ВЛ-0,4кВ, ШУРЭ, Челябинская обл., Сосновский р-н, д. Малиновка, ул. Аквамариновая (мкр 4а); Реконструкция ТП-1843. Челябинская обл, Сосновский р-н, д. Малиновка</t>
  </si>
  <si>
    <t>Строительство ответвление от опоры ВЛ-0,4кВ, ШУРЭ, Челябинская обл, Сосновский р-н, с. Большое Баландино, ул. Северная; Реконструкция ВЛИ-0,4кВ, Челябинская обл, Сосновский р-н, с. Большое Баландино, ул. Северная</t>
  </si>
  <si>
    <t>Строительство ответвления от опоры ВЛ-0,4кВ, ШУРЭ, Челябинская обл, Сосновский р-н, д. Малиновка, ул. Советская; Реконструкция ВЛИ-0,4кВ, Челябинская обл, Сосновский р-н, д. Малиновка, ул. Советская</t>
  </si>
  <si>
    <t>Строительство КВЛ-10кВ от ВЛ-10кВ №6 ПС «Харлуши», КВЛ-10 от ВЛ-10кВ №2 ПС «Кременкуль», двухтрансформаторной ТП-10/0,4кВ, Челябинская обл, Сосновский р-н, вблизи с. Кременкуль; Реконструкция ВЛ-10кВ №2 ПС «Кременкуль», ВЛ-10кВ №6 ПС «Харлуши», Челябинская обл, Сосновский р-н, вьлизи с. Кременкуль</t>
  </si>
  <si>
    <t>Строительство ответвления от опоры ВЛ-0,4кВ, ШУРЭ, Челябинская обл, Сосновский р-н, п. Садовый; Реконструкция ВЛИ-0,4кВ, Челябинская обл, Сосновский р-н, п. Садовый</t>
  </si>
  <si>
    <t>Строительство ответвления от опоры ВЛ-0,4кВ, ШУРЭ, Челябинская обл, Сосновский р-н, п. Есаульский, ул. Живая Защита; Реконструкция ТП-132, Челябинская обл, Сосновский р-н, п. Есаульский, ул. Живая Защита</t>
  </si>
  <si>
    <t>Строительство ВЛ-0,4 кВ,Челябинская обл., Аргаяшский р-н, д. Ишалино, ул. Советская; Реконструкция ТП-774, входящей в электросетевой комплекс ОАО «МРСК Урала» - «Челябэнерго», Челябинская обл., Аргаяшский р-н, д. Ишалино, ул. Советская</t>
  </si>
  <si>
    <t>Строительство ВЛ-0,4 кВ, КЛ-0,4кВ, ответвления от опор ВЛ-0,4 кВ, приборов учета, автоматического выключателя, Челябинская обл., г. Карабаш, ул. Дальняя; Строительство ВЛ-0,4 кВ, Челябинская обл, г. Карабаш, ул. Дальняя</t>
  </si>
  <si>
    <t>Строительство ответвления от опоры  ВЛ 0,4 кВ, прибора учета, Челябинская обл, Еткульский р-н, с. Каратабан, кадастровый номер участка: 74:07:1603001:360; Реконструкция ТП-515, входящей в электросетевой комплекс ОАО «МРСК Урала» - «Челябэнерго», Челябинская обл, Еткульский р-н, с. Каратабан,  кадастровый номер участка: 74:07:1603001:360</t>
  </si>
  <si>
    <t>Строительство ВЛ-10 кВ от ВЛ-10 кВ №5 ПС «Лазурная», ТП-10/0,4 кВ, ВЛ-0,4 кВ, Челябинская обл, Красноармейский р-н, д. Пашнино 2-е, вблизи п. Лазурный; Реконструкция ВЛ-0,4кВ, входящей в электросетевой комплекс ОАО «МРСК Урала» - «Челябэнерго», Челябинская обл, Красноармейский р-н, д. Пашнино 2-е, вблизи п. Лазурный</t>
  </si>
  <si>
    <t>Строительство ВЛ-10 кВ от ВЛ-10кВ №5 ПС «Лазурная», ТП-10/0,4 кВ, ВЛ-0,4 кВ, ответвления от опоры ВЛ-0,4 кВ, приборов учета, Челябинская обл, Красноармейский р-н, с. Харино; Реконструкция ВЛ-0,4кВ, входящей в электросетевой комплекс ОАО «МРСК Урала» - «Челябэнерго», Челябинская обл, Красноармейский р-н, с. Харино</t>
  </si>
  <si>
    <t>Строительство ВЛ-0,4 кВ, КЛ-0,4кВ, ответвления от опор ВЛ-0,4 кВ, приборов учета, автоматического выключателя, Челябинская обл., г. Карабаш, ул. Дальняя; Реконструкция КЛ-0,4, ВЛ-0,4кВ, входящих в электросетевой комплекс ПАО «Россети Урала» - «Челябэнерго», Челябинская обл., г. Карабаш, ул. Дальняя</t>
  </si>
  <si>
    <t>Строительство ВЛ-0,4 кВ, прибора учета на проектируемую отходящую ВЛ-0,4кВ, Челябинская область, р-н Еманжелинский, г Еманжелинск, п Борисовка, пер Осенний, №1; Реконструкция ТП-1676, входящей в электросетевой комплекс ОАО «МРСК Урала» - «Челябэнерго», Челябинская область, р-н Еманжелинский, г Еманжелинск, п Борисовка, пер Осенний, №1</t>
  </si>
  <si>
    <t>Строительство ВЛ-10 кВ от ВЛ-10 кВ №12 ПС «Сары», ТП-10/0,4 кВ, ВЛ-0,4кВ,  прибора учета на отходящую линию, Челябинская обл, Еткульский р-н, с. Еманжелинка, ул. Алое поле; Реконструкция ВЛ-0,4кВ, входящей в электросетевой комплекс ОАО «МРСК Урала» - «Челябэнерго», Челябинская обл, Еткульский р-н, с. Еманжелинка, ул. Алое поле</t>
  </si>
  <si>
    <t>Строительство ответвления от опоры ВЛ- 0,4 кВ, прибора учета, Челябинская обл, Сосновский р-н, с. Долгодеревенское, ул. Свердловская; Реконструкция ВЛ-0,4кВ, входящей в электросетевой комплекс ОАО «МРСК Урала» - «Челябэнерго», Челябинская обл, Сосновский р-н, с. Долгодеревенское, ул. Свердловская</t>
  </si>
  <si>
    <t>Строительство ВЛ-0,4 кВ, ответвления от опоры ВЛ- 0,4 кВ, прибора учета, Челябинская обл, р-н Сосвновский, п. Вавиловец-2; Реконструкция ТП-1876, входящей в электросетевой комплекс ОАО «МРСК Урала» - «Челябэнерго», Челябинская обл, р-н Сосвновский, п. Вавиловец-2</t>
  </si>
  <si>
    <t>Строительство ВЛ-0,4 кВ, ответвления от опоры ВЛ- 0,4 кВ, прибора учета, Челябинская обл, Сосновский р-н, д. Малиновка, ул. Аметистовая; Реконструкция ТП-1843, входящей в электросетевой комплекс ОАО «МРСК Урала» - «Челябэнерго», Челябинская обл, Сосновский р-н, д. Малиновка, ул. Аметистовая</t>
  </si>
  <si>
    <t>Строительство ответвления от опоры ВЛ- 0,4 кВ, прибора учета, Челябинская обл, Сосновский р-н, с. Долгодеревенское, ул. 1 Мая; Реконструкция ВЛ-0,4кВ, входящей в электросетевой комплекс ОАО «МРСК Урала» - «Челябэнерго», Челябинская обл, Сосновский р-н, с. Долгодеревенское, ул. 1 Мая</t>
  </si>
  <si>
    <t>Строительство ТП-10/0,4 кВ, Челябинская обл, Сосновский р-н, д. Малиновка; Реконструкция прибора учета, входящего в электросетевой комплекс ОАО «МРСК Урала» - «Челябэнерго», Челябинская обл, район Сосновский, д. Малиновка</t>
  </si>
  <si>
    <t>Строительство ВЛ-10 кВ от ВЛ-10кВ №4, ТП-10/0,4 кВ, ВЛ-0,4 кВ, ответвления от опоры ВЛ-0,4 кВ, приборов учета, Челябинская обл, Сосновский р-н,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</si>
  <si>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ВЛ-10 кВ от ВЛ-10кВ №1 ПС «Шершнёвская», ТП-10/0,4 кВ, ВЛ-0,4 кВ, ответвления от опоры ВЛ-0,4 кВ, прибора учета, Челябинская обл, Сосновский р-н, п. Вавиловец-2, ул Пятая; Реконструкция ВЛ-0,4кВ, входящей в электросетевой комплекс ОАО «МРСК Урала» - «Челябэнерго», Челябинская обл, Сосновский р-н, п. Вавиловец-2, ул Пятая</t>
  </si>
  <si>
    <t>Строительство ВЛ-0,4 кВ, ответвления от опоры ВЛ-0,4 кВ, прибора учета, Челябинская обл, Сосновский р-н, п. Красное Поле; Реконструкция ТП-1840, входящей в электросетевой комплекс ОАО «МРСК Урала» - «Челябэнерго», Челябинская обл, Сосновский р-н, п. Красное Поле</t>
  </si>
  <si>
    <t>Строительство ТП-10/0,4 кВ, Челябинская обл, Сосновский район, д. Малиновка; Реконструкция прибора учета, входящего в электросетевой комплекс ОАО «МРСК Урала» - «Челябэнерго», Челябинская обл, Сосновский р-н, д. Малиновка, ул. Западная</t>
  </si>
  <si>
    <t>Строительство ТП-10/0,4 кВ, двух ВЛ-0,4 кВ, ответвления от опоры ВЛ-0,4 кВ, прибора учета, Челябинская обл, Сосновский р-н, д. Малиновка, ПО "Полет"; Реконструкция ВЛ-10кВ №17, ТП-2472, прибора учета, Челябинская обл, Сосновский р-н, вблизи п. Прудный</t>
  </si>
  <si>
    <t>Строительство ВЛ-10 кВ от ВЛ-10 кВ №15 ПС «Есаулка», ТП-10/0,4 кВ, ответвления от опоры ВЛ-0,4 кВ, прибора учета, Челябинская обл, Сосновский р-н, п. Рощино, ул. Речна; Реконструкция ПС 110 кВ Есаулка, замена трансформаторов с 2х10 МВА на 2х25 МВА</t>
  </si>
  <si>
    <t>Строительство ответвления от опоры ВЛ- 0,4 кВ, прибора учета, Челябинская обл, Сосновский район, кадастровый номер участка: 74:19:1106003:2375; Реконструкция ВЛ-0,4кВ, входящей в электросетевой комплекс ОАО «МРСК Урала» - «Челябэнерго», Челябинская обл, Сосновский район, кадастровый номер участка: 74:19:1106003:2375</t>
  </si>
  <si>
    <t>Строительство ответвления от опоры ВЛ- 0,4 кВ, прибора учета, Челябинская обл, Сосновский р-н, с. Кременкуль; Реконструкция  ТП-2068 входящей в электросетевой комплекс ОАО «МРСК Урала» - «Челябэнерго», Челябинская обл, Сосновский р-н, с. Кременкуль, ул. Радужная</t>
  </si>
  <si>
    <t>Строительство ВЛ-0,4 кВ, прибора учета, Челябинская обл, Сосновский р-н,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</si>
  <si>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ТП-6/0,4 кВ, ВЛ-0,4 кВ, ответвления от опоры ВЛ-0,4 кВ, приборов учета, Челябинская обл, Сосновский р-н, п. Полетаево, ул. Пионерская; Реконструкция КЛ-6кВ, входящего в электросетевой комплекс ОАО «МРСК Урала» - «Челябэнерго», Челябинская обл, Сосновский р-н, п. Полетаево, ул. Пионерская</t>
  </si>
  <si>
    <t>Строительство КЛ-10 кВ от ячейки 10кВ ПС «Заварухино», ТП-10/0,4кВ, ответвления от опоры ВЛ- 0,4 кВ, прибора учета, Челябинская обл, Сосновский р-н, д. Новое Поле; Реконструкция ТП-66, входящей в электросетевой комплекс ОАО «МРСК Урала» - «Челябэнерго»,Челябинская обл, Сосновский район, снт "Прогресс"</t>
  </si>
  <si>
    <t>Строительство ответвления от опоры ВЛ- 0,4 кВ, прибора учета, Челябинская обл, Сосновский р-н, кадастровый номер участка: 74:19:1116002:760;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</si>
  <si>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с. Долгодеревенское; Реконструкция ТП-2309, входящей в электросетевой комплекс ОАО «МРСК Урала» - «Челябэнерго», Челябинская обл, Сосновский р-н, с. Долгодеревенское</t>
  </si>
  <si>
    <t>Строительство ТП-10/0,4 кВ, ВЛ-0,4 кВ, ответвления от опоры ВЛ-0,4 кВ, приборов учета, Челябинская обл, Сосновский р-н, вблизи с. Б. Харлуши; Реконструкция ТП-2271, входящей в электросетевой комплекс ОАО «МРСК Урала» - «Челябэнерго», Челябинская обл, Сосновский р-н, вблизи с. Б. Харлуши</t>
  </si>
  <si>
    <t>Строительство ВЛ-6 кВ от ячейки №11 РП-7, ВЛ-6кВ от ВЛ-6кВ №2, двухтрансформаторной ТП-6/0,4 кВ, ВЛ-0,4 кВ, ответвления от опоры ВЛ-0,4 кВ, приборов учета, Челябинская обл, Еманжелинский р-н, г. Еманжелинск; Реконструкция ячейки 6 кВ №11 на 2С РП-7, входящей в электросетевой комплекс ОАО «МРСК Урала» - «Челябэнерго», Челябинская обл, Еманжелинский р-н, г. Еманжелинск</t>
  </si>
  <si>
    <t>Строительство ВЛ-0,4 кВ, ответвления от опоры ВЛ-0,4 кВ, прибора учета, Челябинская обл, Сосновский р-н, с. Кременкуль, ул. Набережная;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</si>
  <si>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д. Малиновка; Реконструкция ВЛ-10кВ №17, ТП-2472, прибора учета, Челябинская обл, Сосновский р-н, вблизи п. Прудный</t>
  </si>
  <si>
    <t>Строительство ответвления от опоры ВЛ- 0,4 кВ, прибора учета, Челябинская обл, Сосновский р-н,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</si>
  <si>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Аргаяшский р-н, д. Халитова; Реконструкция ВЛ-0,4кВ, входящей в электросетевой комплекс ОАО «МРСК Урала» - «Челябэнерго», Челябинская обл, Аргаяшский р-н, д. Халитова</t>
  </si>
  <si>
    <t>Строительство ответвления от опоры ВЛ- 0,4 кВ, прибора учета, Челябинская обл, Сосновский р-н, с. Кременкуль; Реконструкция ТП-2366 входящей в электросетевой комплекс ОАО «МРСК Урала» - «Челябэнерго», Челябинская обл, Сосновский р-н, с. Кременкуль</t>
  </si>
  <si>
    <t>Строительство ВЛ-10 кВ, ТП-10/0,4 кВ, прибора учета, Челябинская обл, Сосновский р-н, д. Моховички; Реконструкция КВЛ-10кВ, входящего в электросетевой комплекс ОАО «МРСК Урала» - «Челябэнерго», Челябинская обл, Сосновский р-н</t>
  </si>
  <si>
    <t>Строительство ответвления от опоры ВЛ-0,4 кВ, прибора учета, Челябинская обл, Аргаяшский р-н, д. Кызылбулак; Реконструкция ВЛ-0,4кВ, входящей в электросетевой комплекс ОАО «МРСК Урала» - «Челябэнерго», Челябинская обл, Аргаяшский р-н, д. Кызылбулак</t>
  </si>
  <si>
    <t>Строительство ответвления от опоры ВЛ- 0,4 кВ, прибора учета, Челябинская обл, Сосновский р-н, вблизи с. Кременкуль; Реконструкция  ТП-2068 входящей в электросетевой комплекс ОАО «МРСК Урала» - «Челябэнерго», Челябинская обл, Сосновский р-н, с. Кременкуль, ул. Радужная</t>
  </si>
  <si>
    <t>Строительство измерительного комплекса, пункта секционирования, Челябинская обл, Сосновский р-н; Реконструкция КВЛ-10кВ, входящего в электросетевой комплекс ОАО «МРСК Урала» - «Челябэнерго», Челябинская обл, Сосновский р-н</t>
  </si>
  <si>
    <t>Строительство ВЛ-10 кВ от ВЛ-10 кВ №13, ТП-10/0,4 кВ, ВЛ-0,4кВ, шести приборов учета, Челябинская обл, Сосновский район; Реконструкция КВЛ-10кВ, входящего в электросетевой комплекс ОАО «МРСК Урала» - «Челябэнерго», Челябинская обл, Сосновский р-н</t>
  </si>
  <si>
    <t>Строительство ВЛ-0,4 кВ, прибора учета, автоматического выключателя, Челябинская обл, Сосновский район, п. Красное поле; Реконструкция прибора учета, входящего в электросетевой комплекс ОАО «МРСК Урала» - «Челябэнерго», Челябинская обл, Сосновский район, п. Красное поле</t>
  </si>
  <si>
    <t>Строительство ответвления от опоры ВЛ- 0,4 кВ, прибора учета,Челябинская обл, Сосновский р-н, п. Красное Поле; Реконструкция ТП-1840, входящей в электросетевой комплекс ОАО «МРСК Урала» - «Челябэнерго», Челябинская обл, Сосновский р-н, п. Красное Поле</t>
  </si>
  <si>
    <t>Строительство трех ответвлений от опор ВЛ- 0,4 кВ, трех приборов учетов, Челябинская обл, р-н Сосновский, д. Малиновка; Реконструкция ВЛ-0,4кВ, входящей в электросетевой комплекс ОАО «МРСК Урала» - «Челябэнерго», Челябинская обл, р-н Сосновский, д. Малиновка</t>
  </si>
  <si>
    <t>Строительство ответвления от опоры ВЛ- 0,4 кВ, прибора учета, Челябинская обл, Сосновский р-н, вблизи д. Ключи; Реконструкция ВЛ-0,4кВ, входящей в электросетевой комплекс ОАО «МРСК Урала» - «Челябэнерго», Челябинская обл, Сосновский р-н, вблизи д. Ключи</t>
  </si>
  <si>
    <t>Строительство ВЛ-0,4 кВ, ответвления от опоры ВЛ-0,4 кВ, прибора учета, Челябинская обл, Сосновский р-н, вблизи п. Северный;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</si>
  <si>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район, вблизи с. Кременкуль; Реконструкция  ТП-2068 входящей в электросетевой комплекс ОАО «МРСК Урала» - «Челябэнерго», Челябинская обл, Сосновский р-н, с. Кременкуль, ул. Радужная</t>
  </si>
  <si>
    <t>Строительство ответвления от опоры ВЛ- 0,4 кВ, прибора учета, Челябинская обл, Аргаяшский район, д. Курамшина, ул. Зайни-Батыра; Реконструкция ВЛ-0,22кВ, входящей в электросетевой комплекс ОАО «МРСК Урала» - «Челябэнерго», Челябинская обл, Аргаяшский район, д. Курамшина, ул. Зайни-Батыра</t>
  </si>
  <si>
    <t>Строительство ТП-10/0,4 кВ, ответвления от опоры ВЛ-0,4 кВ, двух приборов учета, Челябинская обл, Сосновский р-н, п. Садовый;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</si>
  <si>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двух ВЛ-0,4 кВ, ответвления от опоры ВЛ-0,4 кВ, прибора учета, Челябинская обл, Сосновский р-н, с. Кременкуль, ул. Набережная;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</si>
  <si>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ТП-10/0,4 кВ, ВЛ-0,4 кВ, ответвления от опоры ВЛ-0,4 кВ, приборов учета, Челябинская обл, Сосновский район, вблизи д. Казанцево; Реконструкция ВЛ-10кВ №24 входящей в электросетевой комплекс ОАО «МРСК Урала» - «Челябэнерго», Челябинская обл, Сосновский район, вблизи д. Казанцево</t>
  </si>
  <si>
    <t>Строительство ВЛ-10 кВ от проектируемой ВЛ-10 кВ, ТП-10/0,4 кВ, приборов учета, Челябинская обл, Сосновский р-н, вблизи п. Полетаево; Реконструкция ВЛ-10кВ №7 входящей в электросетевой комплекс ОАО «МРСК Урала» - «Челябэнерго», Челябинская обл, Сосновский р-н, вблизи п. Полетаево</t>
  </si>
  <si>
    <t>Строительство ответвления от опоры ВЛ- 0,4 кВ, прибора учета, Челябинская обл, Сосновский р-н, с. Кременкуль; Реконструкция ВЛ-10кВ отпайка на ТП-2183 от ВЛ-10кВ №9 входящей в электросетевой комплекс ОАО «МРСК Урала» - «Челябэнерго», Челябинская обл, Сосновский район</t>
  </si>
  <si>
    <t>Строительство ВЛ-10 кВ от ВЛ-10 кВ №9, ТП-10/0,4 кВ, ВЛ-0,4 кВ, ответвления от опоры ВЛ-0,4 кВ, приборов учета, Челябинская обл, Сосновский район, вблизи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</si>
  <si>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ВЛ-10 кВ от ВЛ-10 кВ №2, ТП-10/0,4 кВ, ВЛ-0,4 кВ, ответвления от опоры ВЛ-0,4 кВ, приборы учета, Челябинская обл, Сосновский район, кадастровый номер участка: 74:19:0801001:1858;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</si>
  <si>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</si>
  <si>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вблизи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</si>
  <si>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кадастровый номер участка: 74:19:1106002:4749;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</si>
  <si>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кВ,двух ответвлений от опор ВЛ-0,4 кВ, двух приборов учета, Челябинская обл, Сосновский р-н, вблизи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</si>
  <si>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</si>
  <si>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п. Новый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</si>
  <si>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</si>
  <si>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п. Садовый;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</si>
  <si>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район;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</si>
  <si>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ВЛ-10 кВ от ВЛ-10 кВ №17, ТП-10/0,4 кВ, ВЛ-0,4 кВ, ответвления от опоры ВЛ-0,4 кВ, приборов учета, Челябинская обл, Сосновский район,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</si>
  <si>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ответвления от опоры ВЛ- 0,4 кВ, прибора учета, Челябинская обл, Сосновский район, д. Малиновка, ул Торговая; Реконструкция ВЛ-10кВ №17 входящей в электросетевой комплекс ОАО «МРСК Урала» - «Челябэнерго», Челябинская обл, Сосновский р-н, д Малиновка</t>
  </si>
  <si>
    <t>Строительство ответвления от опоры ВЛ- 0,4 кВ, прибора учета, Челябинская обл., Сосновский район,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</si>
  <si>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</si>
  <si>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</si>
  <si>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п. Западный; Реконструкция ВЛ-10кВ №17 входящей в электросетевой комплекс ОАО «МРСК Урала» - «Челябэнерго», Челябинская обл, Сосновский р-н, д Малиновка</t>
  </si>
  <si>
    <t>Строительство ТП-10/0,4 кВ, ВЛ-0,4 кВ, ответвления от опоры ВЛ-0,4 кВ, приборов учета, Челябинская обл, Сосновский р-н, д. Ключи, ул. Майская;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</si>
  <si>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вблизи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</si>
  <si>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двух КЛ-0,4кВ от РП-1 в г.Южноуральск (КЛ – 0,17км); Реконструкция РП-1 в г.Южноуральск (установка двух коммутационных аппаратов)</t>
  </si>
  <si>
    <t>Строительство ВЛ-0,4 кВ, ответвления от опоры ВЛ-0,4 кВ, прибора учета, Челябинская обл, Красноармейский район, д. Харино; Реконструкция ВЛ-0,4кВ, входящей в электросетевой комплекс ОАО «МРСК Урала» - «Челябэнерго», Челябинская обл, Красноармейский р-н, с. Харино</t>
  </si>
  <si>
    <t>Строительство ответвления от опоры ВЛ- 0,4 кВ, прибора учета, Челябинская обл., Сосновский р-н, д. Малиновка, ул. Вишневая;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</si>
  <si>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ответвления от опоры ВЛ-0,4 кВ, прибора учета, Челябинская обл, Сосновский район, д. Ключи, квартал "Родники";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</si>
  <si>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район, вблизи д. Бухарино;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</si>
  <si>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район,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</si>
  <si>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Красноармейский р-н, д. Круглое;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</si>
  <si>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район, с. Кременкуль;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</si>
  <si>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район, д. Ключи, пер. Еловый;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</si>
  <si>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район,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</si>
  <si>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п. Садовый;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</si>
  <si>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д. Ключи, ул. Рабоче - Крестьянская;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</si>
  <si>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район, п. Петровский, ул. Ивановская;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</si>
  <si>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Красноармейский р-н, д. Круглое, ул. Синарская;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</si>
  <si>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с. Кременкуль, ул. Южная;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</si>
  <si>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кВ,двух ответвлений от опор ВЛ-0,4 кВ, двух приборов учета, Челябинская обл, Сосновский район, д. Ключи, ул. Пионерская;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</si>
  <si>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ВЛ-10 кВ от ВЛ-10 кВ №3 ПС «Бакалинская», ТП-10/0,4 кВ, Челябинская область, Красноармейский район,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</si>
  <si>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ВЛ-10 кВ от ВЛ-10 кВ №17, ТП-10/0,4 кВ, ВЛ-0,4 кВ, ответвления от опоры ВЛ-0,4 кВ, приборов учета,Челябинская обл, Сосновский р-н,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</si>
  <si>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ответвления от опоры ВЛ-0,4 кВ, прибора учета, Челябинская обл, Красноармейский район, д. Круглое, ул. Мифтахова;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</si>
  <si>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ВЛ-10 кВ от ВЛ-10 кВ №2, ТП-10/0,4 кВ, ВЛ-0,4 кВ, ответвления от опоры ВЛ-0,4 кВ, приборов учета, Челябинская обл, Красноармейский район;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</si>
  <si>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Сосновский р-н, д Ключи, квартал "Родники";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</si>
  <si>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район, д. Круглое, ул. Юрюзанская;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</si>
  <si>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район, п. Петровский;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</si>
  <si>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район, вблизи автодороги "Челябинск-Новосибирск";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</si>
  <si>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</si>
  <si>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ул. Синарская;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</si>
  <si>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Каслинский район,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</si>
  <si>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Сосновский район,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</si>
  <si>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Сосновский р-н, с. Кременкуль, ул.1 Мая;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</si>
  <si>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район, п. Петровский, ул. Тимофея Иевлева; Реконструкция ПС 110 кВ Бакалинская (замена силового трансформатора 6,3 МВА), Челябинская область, Красноармейский район, с. Круглое (10 МВА)</t>
  </si>
  <si>
    <t>Установка прибора учета на опоре №9 ВЛ-0,4кВ Алоян от ЗТП-47 в г.Южноуральск (ПКУ-1т.у.); Реконструкция ЗТП-47, ВЛ-0,4кВ Алоян от ЗТП-47 в г.Южноуральск (замена рубильника, замена провода – 0,16км)</t>
  </si>
  <si>
    <t>Строительство ответвления от опоры ВЛ- 0,4 кВ, прибора учета, Челябинская обл., Красноармейский р-н, вблизи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</si>
  <si>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Сосновский р-н, с. Кременкуль, ул. Казачья;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</si>
  <si>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Красноармейский р-н, д. Круглое, ул. ул. Константиновская;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</si>
  <si>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д. Ключи, ул. Полевая;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</si>
  <si>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ответвления от опоры ВЛ- 0,4 кВ, прибора учета, Челябинская обл., Красноармейский р-н, вблизи с. Харино; Реконструкция ВЛ-0,4кВ, входящей в электросетевой комплекс ОАО «МРСК Урала» - «Челябэнерго», Челябинская обл, Красноармейский р-н, с. Харино</t>
  </si>
  <si>
    <t>Строительство ВЛ-10 кВ от ВЛ-10 кВ №9, ТП-10/0,4 кВ, ВЛ-0,4 кВ, ответвления от опоры ВЛ-0,4 кВ, приборов учета, Челябинская обл, Сосновский р-н, вблизи п. Садовый;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</si>
  <si>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двух ВЛ-0,4 кВ, ответвления от опоры ВЛ-0,4 кВ, прибора учета, Челябинская обл, Сосновский р-н, вблизи д. Ключи;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</si>
  <si>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р-н, д. Круглое, ул. Богатырская;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</si>
  <si>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ул. Богатырская;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</si>
  <si>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Сосновский р-н, д. Ключи, ул. Тобольская;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</si>
  <si>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д. Ключи, квартал Родники;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</si>
  <si>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ВЛ-10 кВ от ВЛ-10 кВ №24, ТП-10/0,4 кВ, ВЛ-0,4 кВ, приборов учета, Челябинская обл, Сосновский район, вблизи д. Казанцева; Реконструкция КЛ-10кВ входящего в электросетевой комплекс ОАО «МРСК Урала» - «Челябэнерго», Челябинская обл, р-н Сосновский, д. Казанцево</t>
  </si>
  <si>
    <t>Строительство ВЛ-0,4 кВ, ответвления от опоры ВЛ-0,4 кВ, прибора учета, Челябинская обл, Сосновский р-н, вблизи СНТ «Мысы»;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</si>
  <si>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Сосновский р-н,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</si>
  <si>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ответвления от опоры ВЛ- 0,4 кВ, прибора учета, Челябинская обл., Красноармейский р-н, д. Круглое, ул. Весенняя;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</si>
  <si>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район, д. Круглое, ул. Константиновская;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</si>
  <si>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Юбилейная;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</si>
  <si>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Ильменская;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</si>
  <si>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вблизи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</si>
  <si>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ответвления от опоры ВЛ-0,4 кВ, прибора учета, Челябинская обл, Сосновский р-н, п. садовый; Реконструкция ПС 110 кВ Кременкуль (установка второго трансформатора 10 МВА, реконструкция заходов ВЛ 110 кВ, 2*3,8 км; перезавод ВЛ 10 кВ, 1,4 км), пос. Кременкуль</t>
  </si>
  <si>
    <t>Строительство ВЛ-0,4 кВ, ответвления от опоры ВЛ-0,4 кВ, прибора учета, Челябинская обл, Красноармейский р-н, вблизи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</si>
  <si>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кВ,двух ответвлений от опор ВЛ-0,4 кВ, двух приборов учета, Челябинская обл, Красноармейский р-н, д. Круглое, ул. Печерская;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</si>
  <si>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п. Петровский ул. Пушкина;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</si>
  <si>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СНТ "Курчатовец"; Реконструкция ВЛ-0,4кВ, входящей в электросетевой комплекс ОАО «МРСК Урала» - «Челябэнерго». Челябинская обл., Сосновский район, СНТ Курчатовец</t>
  </si>
  <si>
    <t>Строительство ВЛ-0,4 кВ, ответвления от опоры ВЛ-0,4 кВ, прибора учета, Челябинская обл, Красноармейский р-н,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</si>
  <si>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Тобольская;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</si>
  <si>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Рождественская;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</si>
  <si>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</si>
  <si>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ответвления от опоры ВЛ-0,4 кВ, прибора учета, Челябинская обл, Красноармейский р-н, д. Круглое, ул. Черноморская;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</si>
  <si>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район, п. Петровский; Реконструкция ПС 110 кВ Бакалинская (замена силового трансформатора 6,3 МВА), Челябинская область, Красноармейский район, с. Круглое (10 МВА)</t>
  </si>
  <si>
    <t>СтроительствоВЛ-0,4 кВ, ответвления от опоры ВЛ-0,4 кВ, прибора учета,Челябинская обл, Красноармейский р-н, д. Круглое, ул. Никольская;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</si>
  <si>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СНТ Курчатовец; Реконструкция ВЛ-0,4кВ, входящей в электросетевой комплекс ОАО «МРСК Урала» - «Челябэнерго». Челябинская обл., Сосновский район, СНТ Курчатовец</t>
  </si>
  <si>
    <t>Строительство ВЛ-0,4 кВ, ответвления от опоры ВЛ-0,4 кВ, прибора учета, Челябинская обл., Красноармейский р-н, д. Круглое, ул. Ильменская;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</si>
  <si>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Леонова;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</si>
  <si>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район, д. Круглое, ул. Тобольская;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</si>
  <si>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п. Петровский, ул. Кедровая;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</si>
  <si>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ул. Просторная;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</si>
  <si>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район, вблизи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</si>
  <si>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район,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</si>
  <si>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вблизи автодороги Челябинск-Новосибирск;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</si>
  <si>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Сергеевская;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</si>
  <si>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район,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</si>
  <si>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двух ответвлений от опор ВЛ-0,4 кВ, двух приборов учета, автоматического выключателя, Челябинская обл., Красноармейский р-н, д. Круглое, ул. Владимирская;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</si>
  <si>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Никольская;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</si>
  <si>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район, вблизи п. Петровский;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</si>
  <si>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п. Петровский;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</si>
  <si>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ДНТ "Ягодная долина №1", ул. Вишневая;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</si>
  <si>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Ишимская;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</si>
  <si>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ВЛ-0,4кВ от ВЛ-0,4кВ Гагарина-Летягина от ТП-37 и установка прибора учета в г.Троицк (ВЛ-0,153км; ПКУ-1т.у.); Реконструкция ТП-37 в г.Троицк (установка коммутационного аппарата)</t>
  </si>
  <si>
    <t>Строительство ВЛ-0,4 кВ, ответвления от опоры ВЛ-0,4 кВ, прибора учета, Челябинская обл, Красноармейский р-н, д. Круглое, ул. Весенняя;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</si>
  <si>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район, д. Малиновка; Реконструкция ВЛ-10кВ №17 входящей в электросетевой комплекс ОАО «МРСК Урала» - «Челябэнерго», Челябинская обл, Сосновский р-н, д Малиновка</t>
  </si>
  <si>
    <t>Строительство ВЛ-0,4 кВ, ответвления от опоры ВЛ-0,4 кВ, прибора учета, Челябинская обл., Красноармейский район, д. Круглое, ул. Васильковая;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</si>
  <si>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п. Петровский, ул. Кедровая;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</si>
  <si>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Парковая;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</si>
  <si>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ВЛ-6 кВ от ВЛ-6 кВ Сельэлектро ПС Коркино, ТП-6/0,4 кВ, ВЛ-0,4 кВ, ответвления от опоры ВЛ-0,4 кВ, приборов учета, Челябинская обл, г. Коркино, пер. Новоселов;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</si>
  <si>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район, д. Круглое;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</si>
  <si>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п. Петровский, ул. Дубравная;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</si>
  <si>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Печорская;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</si>
  <si>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ул. Смирных;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</si>
  <si>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Красноармейский р-н, д. Круглое, ул. Можайская;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</si>
  <si>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Озерная;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</si>
  <si>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ответвления от опоры ВЛ- 0,4 кВ, прибора учета, Челябинская обл., Сосновский р-н, СНТ «Курчатовец»; Реконструкция ВЛ-0,4кВ, входящей в электросетевой комплекс ОАО «МРСК Урала» - «Челябэнерго». Челябинская обл., Сосновский район, СНТ Курчатовец</t>
  </si>
  <si>
    <t>Строительство ВЛ-0,4 кВ, ответвления от опоры ВЛ-0,4 кВ, прибора учета, Челябинская обл, Красноармейский р-н, п. Петровский;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</si>
  <si>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ВЛ-0,4кВ от ВЛ-0,4кВ Скважина от ТП-7241 и установка прибора учета в с.Катенино (ВЛ-0,1км; ПКУ-1т.у.); Реконструкция ТП-7241 в с.Катенино (замена автоматического выключателя)</t>
  </si>
  <si>
    <t>Строительство ответвления от опоры ВЛ- 0,4 кВ, прибора учета, Челябинская обл., Красноармейский р-н, д. Харино; Реконструкция ВЛ-0,4кВ, входящей в электросетевой комплекс ОАО «МРСК Урала» - «Челябэнерго», Челябинская обл, Красноармейский р-н, с. Харино</t>
  </si>
  <si>
    <t>Строительство ответвления от опоры ВЛ- 0,4 кВ, прибора учета, Челябинская обл., Красноармейский р-н, д. Круглое, ул. Тобольская;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</si>
  <si>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 РУ-0,4кВ ТП №8, установка прибора учета, Челябинская обл, Нагайбакский район, с. Фершампенуаз, ул. Советская, 110/1, кадастровый номер участка: 74:15:0704021:477.; Строительство воздушной ЛЭП 0,4 кВ от РУ-0,4кВ ТП №8, Реконструкция ТП №8, Реконструкция ВЛ-10кВ Больница к и установка прибора учета, Челябинская обл, Нагайбакский район, с. Фершампенуаз, ул. Советская, 110/1</t>
  </si>
  <si>
    <t>Строительство ответвления от опоры ВЛ- 0,4 кВ, прибора учета, Челябинская обл., Красноармейский р-н, д. Круглое, ул. Степная; Реконструкция ПС 110 кВ Бакалинская (замена силового трансформатора 6,3 МВА), Челябинская область, Красноармейский район, с. Круглое (10 МВА)</t>
  </si>
  <si>
    <t>Строительство ВЛ-0,4 кВ, ответвления от опоры ВЛ-0,4 кВ, прибора учета, Челябинская обл, Красноармейский р-н, д. Круглое, ул. Печерская; Реконструкция ПС 110 кВ Бакалинская (замена силового трансформатора 6,3 МВА), Челябинская область, Красноармейский район, с. Круглое (10 МВА)</t>
  </si>
  <si>
    <t>Установка прибора учета на опоре №29 ВЛ-0,4кВ ф. ул.Коминтерна от ТП-19 в г.Пласт (ПКУ-1т.у.); Реконструкция ВЛ-0,4кВ ф. ул. Коминтерна от ТП-19 в г.Пласт (подвес провода – 0,071км)</t>
  </si>
  <si>
    <t>Установка прибора учета на опоре №18 ВЛ-0,4кВ Лесная от МТП-3140 в с.Хомутинино (ПКУ-1т.у.); Реконструкция ВЛ-0,4кВ Лесная от МТП-3140 в с.Хомутинино (замена провода – 0,13км)</t>
  </si>
  <si>
    <t>Установка прибора учета в РУ-0,4кВ в ТП-113 в г.Троицк (ПКУ-1т.у.); Реконструкция ТП-113 в г. Троицк (замена перемычки)</t>
  </si>
  <si>
    <t>Установка прибора учета на опоре №22 ВЛ-0,4кВ ф. АТС от ТП-5259 в с.Светлое (ПКУ-1т.у.); Реконструкция ВЛ-0,4кВ ф. АТС от ТП-5259 в с.Светлое (замена провода – 0,05км)</t>
  </si>
  <si>
    <t>Строительство ВЛ-0,4кВ от ВЛ-0,4кВ Спартака 96-102 от ТП-57 и установка прибора учета в г.Пласт (ВЛ-0,022км; ПКУ-1т.у.); Реконструкция ВЛ-0,4кВ Спартака 96-102 от ТП-57 в г.Пласт (замена провода – 0,232км)</t>
  </si>
  <si>
    <t>Строительство ВЛ-0,4кВ от ТП-22 и установка прибора учета в с. Варна (ВЛ-0,24км; ПКУ-1т.у.); Реконструкция ТП-22 в с. Варна (установка коммутационного аппарата)</t>
  </si>
  <si>
    <t>Строительство ВЛ-0,4кВ от ТП-7311 и установка прибора учета в с.Николаевка (ВЛ-0,093км; ПКУ-1т.у.); Реконструкция ТП-7311 в с.Николаевка (замена силового трансформатора)</t>
  </si>
  <si>
    <t>Установка прибора учета на отходящем ф. 0,4кВ в ЗТП-18 в г.Южноуральск (ПКУ-1т.у.); Реконструкция ЗТП-18 в г. Южноуральск (установка трансформатора мощностью 250кВА, коммутационного аппарата 0,4кВ)</t>
  </si>
  <si>
    <t>Установка прибора учета на опоре №42 ВЛ-0,4кВ Кирова от ТП-39 в с.Варна (ПКУ-1т.у.); Реконструкция ВЛ-0,4кВ Кирова от ТП-39 в с.Варна (замена провода – 0,017км)</t>
  </si>
  <si>
    <t>Установка прибора учета на опоре №34/1 ВЛ-0,4кВ Пролетарская от ЗТП-17 в с.Варна (ПКУ-1т.у.); Реконструкция ВЛ-0,4кВ Пролетарская от ЗТП-17 в с.Варна (замена провода – 0,072км)</t>
  </si>
  <si>
    <t>Установка прибора учета на опоре №21 ВЛ-0,4кВ Ленина от ТП-5212 в п.Березинский (ПКУ-1т.у.); Реконструкция ВЛ-0,4кВ Ленина от ТП-5212 в п.Березинский (замена провода – 0,085км)</t>
  </si>
  <si>
    <t>Строительство ВЛ-0,4кВ от ТП-6125 и установка прибора учета в г.Пласт (ВЛ-0,156км; ПКУ-1т.у.); Реконструкция ТП-6125 в г.Пласт (замена силового трансформатора; установка коммутационного аппарата)</t>
  </si>
  <si>
    <t>Установка прибора учета на опоре №12 ВЛ-0,4кВ ул. Г.Правды от ТП-36 в г.Пласт (ПКУ-1т.у.); Реконструкция ВЛ-0,4кВ ул. Г. Правды от ТП-36 в г.Пласт (замена провода – 0,182км)</t>
  </si>
  <si>
    <t>Установка прибора учета на опоре №18 ВЛ-0,4кВ Поселок-2 от МТП-3136 в д.Копанцево (ПКУ-1т.у.); Реконструкция ВЛ-0,4кВ Поселок-2 от МТП-3136 в д.Копанцево (замена провода – 0,15км)</t>
  </si>
  <si>
    <t>Строительство ответвления ВЛ-0,4 кВ, прибора учета, Челябинская обл, район Сосновский, установлено относительно ориентира, расположенного за пределами участка. Ориентир с. Кременкуль. Участок находится примерно в 4.5 км, по направлению на юг от ориентира, кадастровый номер участка: 74:19:1106002:4263.</t>
  </si>
  <si>
    <t>Строительство ВЛ-0,4 кВ, ответвления ВЛ-0,4 кВ, Челябинская обл, Красноармейский р-н, с. Миасское, ул. Михаила Нуждина</t>
  </si>
  <si>
    <t>74:36:0707003:469</t>
  </si>
  <si>
    <t>74:36:0608002:212</t>
  </si>
  <si>
    <t>74:30:0000000:15310, 74:30:0102011:1636, 74:30:0000000:15311</t>
  </si>
  <si>
    <t>74:36:0713001:11367</t>
  </si>
  <si>
    <t>Установка прибора учета на опоре №15.3 ВЛ-0,4кВ Шоссейная от ТП-51 в г.Южноуральск (ПКУ-1т.у.); Реконструкция ВЛ-0,4кВ Шоссейная от ТП-51 в г.Южноуральск (замена провода – 0,015км)</t>
  </si>
  <si>
    <t>Установка прибора учета на опоре №15.1 ВЛ-0,4кВ Шоссейная от ТП-51 в г.Южноуральск (ПКУ-1т.у.); Реконструкция ВЛ-0,4кВ Шоссейная от ТП-51 в г.Южноуральск (замена провода – 0,015км)</t>
  </si>
  <si>
    <t>Установка прибора учета на опоре №15 ВЛ-0,4кВ ул. Коминтерна от ТП-19 в г.Пласт (ПКУ-1т.у.); Реконструкция ВЛ-0,4кВ ул. Коминтерна от ТП-19 в г.Пласт (замена провода – 0,015км)</t>
  </si>
  <si>
    <t>Установка прибора учета на отходящем ф. 0,4кВ в ТП-3270 в п.Каменский (ПКУ-1т.у.); Реконструкция СТП-3270 в п.Каменский (замена трансформатора, коммутационного аппарат, автоматического выключателя)</t>
  </si>
  <si>
    <t>Установка прибора учета на опоре №16 ВЛ-0,4кВ Поселок 2 от МТП-3136 в д.Копанцево (ПКУ-1т.у.); Реконструкция ВЛ-0,4кВ Поселок-2 от МТП-3136 в д.Копанцево (замена провода – 0,15км)</t>
  </si>
  <si>
    <t>Строительство ВЛ-0,4кВ от ВЛ-0,4кВ Пляж от ТП-80 и установка прибора учета в г.Троицк (ВЛ-0,253км; ПКУ-1т.у.); Реконструкция ВЛ-0,4кВ Пляж от ТП-80 в г.Троицк (замена провода – 0,14км)</t>
  </si>
  <si>
    <t>Установка прибора учета на опоре №1.6 ВЛ-0,4кВ Ферма от ТП-3238 в п.Каменский (ПКУ-1т.у.); Реконструкция ВЛ-0,4кВ Ферма от ТП-3238 в п.Каменский (замена провода – 0,28км)</t>
  </si>
  <si>
    <t>Строительство ВЛ-0,4кВ от ВЛ-0,4кВ Поселок 1 от ТП-23Б и установка прибора учета в п.Увельский (ВЛ-0,268км; ПКУ-3т.у.); Реконструкция ВЛ-0,4кВ Сады Витамин от ТП-23Б в п.Увельский (замена провода – 0,2км)</t>
  </si>
  <si>
    <t>Строительство ВЛ-0,4 кВ, ответвления от опоры ВЛ-0,4 кВ, прибора учета, Челябинская обл, Красноармейский р-н, с. Харино; Реконструкция ВЛ-0,4кВ, входящей в электросетевой комплекс ПАО «Россети Урала» - «Челябэнерго», Челябинская обл, Красноармейский р-н, с. Харино</t>
  </si>
  <si>
    <t>Установка прибора учета на опоре №14 ВЛ-0,4кВ Северная от ТП-47 в г.Троицк (ПКУ-1т.у.); Реконструкция ВЛ-0,4кВ Северная от ТП-47 в г.Троицк (замена провода – 0,02км)</t>
  </si>
  <si>
    <t>Строительство ВЛ-0,4кВ от ТП-63 и установка прибора учета в г.Троицк (ВЛ-0,22км; ПКУ-1т.у.); Реконструкция ТП-63 в г.Троицк (установка коммутационного аппарата)</t>
  </si>
  <si>
    <t>Установка прибора учета на опоре №9.8 ВЛ-0,4кВ Молодежная от ТП-9 в г.Южноуральск (ПКУ-1т.у.); Реконструкция ВЛ-0,4кВ Молодежная от ТП-9 в г.Южноуральск (замена провода – 0,345км)</t>
  </si>
  <si>
    <t>Установка прибора учета на опоре №9/1/2 ВЛ-0,4кВ Набережная от ТП-5А в г.Южноуральск (ПКУ-1т.у.); Реконструкция ВЛ-0,4кВ Набережная от ТП-5А в г.Южноуральск (замена провода – 0,115км)</t>
  </si>
  <si>
    <t>Установка прибора учета на опоре №23 ВЛ-0,4кВ Летягина-Ленина от ТП-37 в г.Троицк (ПКУ-1т.у.); Реконструкция ВЛ-0,4кВ Летягина-Ленина от ТП-37 в г.Троицк (замена провода – 0,032км)</t>
  </si>
  <si>
    <t>Установка прибора учета на опоре №10/3 ВЛ-0,4кВ Закусочная от ЗТП-7 в г.Южноуральск (ПКУ-1т.у.); Реконструкция ВЛ-0,4кВ Закусочная от ЗТП-7 в г.Южноуральск (замена провода – 0,065км)</t>
  </si>
  <si>
    <t>Строительство ВЛ-0,4кВ от ТП-60 и установка прибора учета в г.Пласт (ВЛ-0,4км; ПКУ-1т.у.); Реконструкция ТП-60 и ВЛ-6кВ Новотроицкая 1 от ПС 110/6кВ Кочкарь в г.Пласт (установка коммутационного аппарата, установка укоса к опоре)</t>
  </si>
  <si>
    <t>Строительство ВЛ-0,4кВ от ВЛ-0,4кВ Быт от СТП-3430 и установка прибора учета в г.Южноуральск (ВЛ-0,025км; ПКУ-1т.у.); Реконструкция ВЛ-0,4кВ Быт от СТП-3430 в г.Южноуральск (замена провода – 0,043км)</t>
  </si>
  <si>
    <t>Установка прибора учета на опоре №3-1 ВЛ-0,4кВ «Посёлок 2» от ТП-6220 в с. Верхняя Санарка (ПКУ-1т.у.); Реконструкция ВЛ-0,4кВ «Посёлок 2» от ТП-6220 в с. Верхняя Санарка (замена провода – 0,010км)</t>
  </si>
  <si>
    <t>Строительство ВЛ-0,4кВ от ТП-318П и установка прибора учета в г. Южноуральск (ВЛ-0,43 км; ПКУ-1т.у.); Реконструкция ТП-318П в г.Южноуральск (установка коммутационного аппарата)</t>
  </si>
  <si>
    <t>Установка прибора коммерческого учета электрической энергии (мощности) однофазного прямого включения 0,22 кВ в многоместном шкафу учета на опоре № 1 ВЛ 0,4 кВ № 1 от ТП-60561 и установка многоместного шкафа учета по типу ШЭРА-УЭ-9001 на опоре № 1 ВЛ 0,4 кВ № 1 от ТП-60561: г. Чебаркуль; Установка прибора коммерческого учета электрической энергии (мощности) однофазного прямого включения 0,22 кВ в многоместном шкафу учета на опоре № 1 ВЛ 0,4 кВ № 1 от ТП-60561 и установка многоместного шкафа учета по типу ШЭРА-УЭ-9001 на опоре № 1 ВЛ 0,4 кВ № 1 от ТП-60561: г. Чебаркуль</t>
  </si>
  <si>
    <t>Строительство ВЛ-0,4кВ от ВЛ-0,4 кВ "Мост" от ТП-6125 и установка прибора учета в г. Пласт (ВЛ-0,023 км; ПКУ-1т.у.); Реконструкция ВЛ-0,4кВ «Мост» от ТП-6125 в г.Пласт (установка укоса)</t>
  </si>
  <si>
    <t>Установка прибора учета на опоре №6.3 ВЛ-0,4кВ «Посёлок -2» от МТП-3183 в с. Кичигино (ПКУ-1т.у.); Реконструкция ВЛ-0,4кВ ф. «Поселок 2» от МТП-3183 в с.Кичигино (подвес провода – 0,045км)</t>
  </si>
  <si>
    <t>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25 ВЛ 0,4 кВ № 1 от ТП-15130 и монтаж контура повторного заземления нулевого провода ВЛ 0,4 кВ № 1 от ТП-15130 на опоре № 25: г. Аша; Демонтаж существующего прибора учета, установка нового прибора коммерческого учета электрической энергии (мощности) трехфазного прямого включения 0,4 кВ на опоре № 25 ВЛ 0,4 кВ № 1 от ТП-15130 и монтаж контура повторного заземления нулевого провода ВЛ 0,4 кВ № 1 от ТП-15130 на опоре № 25: г. Аша</t>
  </si>
  <si>
    <t>Установка прибора учета на опоре №11 ВЛ-0,4кВ «Кр.партизанская» от ТП-56 в г.Троицк (ПКУ-1т.у.); Реконструкция ВЛ-0,4кВ «Кр.партизанская» от ТП-56 в г.Троицк (замена провода – 0,030 км)</t>
  </si>
  <si>
    <t>Установка прибора учета на опоре №8 ВЛ-0,4кВ «1 Быт» от ТП-2671 в п. Карабаново (ПКУ-1т.у.); Реконструкция ВЛ-0,4кВ «1 Быт» от ТП-2671 в п.Карабаново (замена провода – 0,102км, замена опоры – 1шт)</t>
  </si>
  <si>
    <t>Строительство ПКУ ТП 522-ФЗ 0,4 кВ ТП 3381 1С гр.1 для объекта, расположенного по адресу: Челябинская обл, В 28 метрах на восток от дома № 63В по ул. Артиллерийской в Тракторозаводском районе города Челябинска¶; Реконструкция оборудования ТП3381 (инв.№ 53804) для объекта, расположенного по адресу: Челябинская обл, В 28 метрах на восток от дома № 63В по ул. Артиллерийской в Тракторозаводском районе города Челябинска¶</t>
  </si>
  <si>
    <t>Установка прибора учета на опоре №3.1 ВЛ-0,4кВ «пер. Северный» от ТП-7 в г.Пласт (ПКУ-1т.у.); Реконструкция ВЛ-0,4кВ «Пер. Северный» от ТП-7 в г.Пласт (замена провода – 0,027 км)</t>
  </si>
  <si>
    <t>Установка прибора учета на опоре №17 ВЛ-0,4кВ «Нефтебаза» от ТП-2239 в с. Нижняя Санарка (ПКУ-1т.у.); Реконструкция ВЛ-0,4кВ «Нефтебаза» от ТП-2239 в с. Нижняя Санарка (замена провода – 0,04км,)</t>
  </si>
  <si>
    <t>Установка прибора учета в д. Сосновенькое (ПКУ-1т.у.); Реконструкция ТП-42102 в д.Сосновенькое (замена трансформатора)</t>
  </si>
  <si>
    <t>Строительство ВЛ-0,4кВ от ВЛ-0,4 кВ "Луговая" от ТП-8 и установка прибора учета в г. Южноуральск (ВЛ-0,012 км; ПКУ-1т.у.); Реконструкция ВЛ-0,4кВ "Луговая" от ТП-8 в г. Южноуральск (замена опоры)</t>
  </si>
  <si>
    <t>Строительство ТП 10/0,4 кВ, КЛ 10 кВ РП 127 – РП Победы (К1), ПКУ ТП 522-ФЗ 0,4 кВ проект. ТП 10/0,4 кВ 1С гр.1 для объекта, расположенного по адресу: г. Челябинск, р-н Курчатовский, по ул. Черкасской, кадастровый номер 74:36:0703001:266; Реконструкция ВЛ 0,4 кВ ТП 4218 1С гр.1 (инв.№ 55592) для объекта, расположенного по адресу: Челябинск, ул. Ямальская, дом № 35, кадастровый номер участка: 74:36:0702007:111</t>
  </si>
  <si>
    <t>Строительство ПКУ ТП 522-ФЗ 0,4 кВ ВЛ 0,4 кВ ТП 168 2С гр.8 для объекта, расположенного по адресу: г. Копейск, рп Октябрьский, ул. Калачевская, д. 23, кадастровый номер участка: 74:30:0803003:108¶; Реконструкция ВКЛ-0,4кВ ул.Краснодонская- ТП-168 / ВЛ-0,4кВ ТП-168 гр.8-оп.1-оп.67 ¶(инв.№ 622135) для объекта, расположенного по адресу: г. Копейск, ¶рп Октябрьский, ул. Калачевская, д. 23, кадастровый номер участка: 74:30:0803003:108¶</t>
  </si>
  <si>
    <t>Установка прибора учета на опоре №2.4 ВЛ-0,4кВ «Посёлок 3» от ТП-3110 в п. Увельский (ПКУ-1т.у.); Реконструкция ВЛ-0,4кВ «Поселок 3» от ТП-3110 в п.Увельский (замена провода – 0,16км)</t>
  </si>
  <si>
    <t>Строительство отпаечной ВЛ-10кВ от ВЛ-10кВ «СХТ 1»; ТП-10/0,4кВ; ВЛ-0,4кВ в с. Варна (0,16МВА; ВЛ-10кВ-0,33км; ВЛ-0,4кВ-0,03км; разъединитель; ПКУ-1т.у.); Реконструкция ВЛ-10 кВ "СХТ-1" от ПС 110/35/10 кВ Варненская в с. Варна (замена опоры)</t>
  </si>
  <si>
    <t>Установка прибора учета на опоре №3/1 ВЛ-0,4кВ «Посёлок» от ТП-3426 в д. Марково (ПКУ-1т.у.); Реконструкция ВЛ-0,4кВ «Поселок » от ТП-3426 в д. Марково (подвес провода – 0,014км)</t>
  </si>
  <si>
    <t>Установка прибора учета на опоре №15 ВЛ-0,4кВ от ТП-3465 в г.Южноуральск (ПКУ-1т.у.); Реконструкция ВЛ-0,4кВ «Ф. №3» от ТП-342П в г. Южноуральск (установка дополнительной опоры)</t>
  </si>
  <si>
    <t>Установка прибора учета на опоре №12 ВЛ-0,4кВ «ул. Золотодобытчиков» от ТП-82 в г. Пласт (ПКУ-1т.у.); Реконструкция ВЛ-0,4кВ «ул. Золотодобытчиков» от ТП-82 в г. Пласт (замена провода – 0,018 км)</t>
  </si>
  <si>
    <t>Строительство ПКУ ТП 522-ФЗ 0,4 кВ ТП 4168 1С гр.8, 2С гр.6 для объекта, расположенного по адресу: г. Челябинск, ул. Островского, дом № 30, кадастровый номер участка: 74:36:0709007:1445; Реконструкция оборудования ТП4168; распределения энергии (инв. № 56484) для объекта, расположенного по адресу: г. Челябинск, ул. Островского, дом № 30, кадастровый номер участка: 74:36:0709007:1445</t>
  </si>
  <si>
    <t>Строительство ПКУ ТП 522-ФЗ 0,4 кВ ТП 3003 1С гр. 8 для объекта, расположенного по адресу: г. Челябинск, ул. 3-го Интернационала, дом № 114, кадастровый номер: 74:36:0407007:2699; Реконструкция аппаратуры электрической 0,4кВ ТП-3003 (инв.№ 355797) для объекта, расположенного по адресу: г. Челябинск, ул. 3-го Интернационала, дом № 114, кадастровый номер: 74:36:0407007:2699</t>
  </si>
  <si>
    <t>74:08:4701010:1485</t>
  </si>
  <si>
    <t>74:11:0803006</t>
  </si>
  <si>
    <t>74:04:4700001</t>
  </si>
  <si>
    <t>74:04:2400004</t>
  </si>
  <si>
    <t>74:06:1505004</t>
  </si>
  <si>
    <t>74:11:1109001</t>
  </si>
  <si>
    <t>74:15:0706001</t>
  </si>
  <si>
    <t>74:15:1006001</t>
  </si>
  <si>
    <t>74:08:0601001</t>
  </si>
  <si>
    <t>74:06:1801002</t>
  </si>
  <si>
    <t>74:06:0408006</t>
  </si>
  <si>
    <t>74:06:0704010</t>
  </si>
  <si>
    <t>74:01:0000000</t>
  </si>
  <si>
    <t>74:08:4701023:662</t>
  </si>
  <si>
    <t>74:11:1105001</t>
  </si>
  <si>
    <t>Приложение к письму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</si>
</sst>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41" formatCode="_-* #,##0_-;\-* #,##0_-;_-* &quot;-&quot;_-;_-@_-"/>
    <numFmt numFmtId="43" formatCode="_-* #,##0.00_-;\-* #,##0.00_-;_-* &quot;-&quot;??_-;_-@_-"/>
    <numFmt numFmtId="164" formatCode="0.0%"/>
    <numFmt numFmtId="165" formatCode="0.0%_);\(0.0%\)"/>
    <numFmt numFmtId="166" formatCode="#,##0_);[Red]\(#,##0\)"/>
    <numFmt numFmtId="167" formatCode="#.##0\.00"/>
    <numFmt numFmtId="168" formatCode="#\.00"/>
    <numFmt numFmtId="169" formatCode="_-* #,##0.00&quot;р.&quot;_-;\-* #,##0.00&quot;р.&quot;_-;_-* &quot;-&quot;??&quot;р.&quot;_-;_-@_-"/>
    <numFmt numFmtId="170" formatCode="#\."/>
    <numFmt numFmtId="171" formatCode="###\ ##\ ##"/>
    <numFmt numFmtId="172" formatCode="0_);\(0\)"/>
    <numFmt numFmtId="173" formatCode="General_)"/>
    <numFmt numFmtId="174" formatCode="_-* #,##0&quot;đ.&quot;_-;\-* #,##0&quot;đ.&quot;_-;_-* &quot;-&quot;&quot;đ.&quot;_-;_-@_-"/>
    <numFmt numFmtId="175" formatCode="_-* #,##0.00&quot;đ.&quot;_-;\-* #,##0.00&quot;đ.&quot;_-;_-* &quot;-&quot;??&quot;đ.&quot;_-;_-@_-"/>
    <numFmt numFmtId="176" formatCode="_(* #,##0_);_(* \(#,##0\);_(* &quot;-&quot;??_);_(@_)"/>
    <numFmt numFmtId="177" formatCode="&quot;$&quot;#,##0_);[Red]\(&quot;$&quot;#,##0\)"/>
    <numFmt numFmtId="178" formatCode="_-&quot;Ј&quot;* #,##0.00_-;\-&quot;Ј&quot;* #,##0.00_-;_-&quot;Ј&quot;* &quot;-&quot;??_-;_-@_-"/>
    <numFmt numFmtId="179" formatCode="\$#,##0\ ;\(\$#,##0\)"/>
    <numFmt numFmtId="180" formatCode="_-* #,##0.00[$€-1]_-;\-* #,##0.00[$€-1]_-;_-* &quot;-&quot;??[$€-1]_-"/>
    <numFmt numFmtId="181" formatCode="_([$€]* #,##0.00_);_([$€]* \(#,##0.00\);_([$€]* &quot;-&quot;??_);_(@_)"/>
    <numFmt numFmtId="182" formatCode="&quot; &quot;#,##0.00&quot; &quot;;&quot; (&quot;#,##0.00&quot;)&quot;;&quot; -&quot;#&quot; &quot;;@&quot; &quot;"/>
    <numFmt numFmtId="183" formatCode="0.0"/>
    <numFmt numFmtId="184" formatCode="_(* #,##0_);_(* \(#,##0\);_(* &quot;-&quot;_);_(@_)"/>
    <numFmt numFmtId="185" formatCode="#,##0_);[Blue]\(#,##0\)"/>
    <numFmt numFmtId="186" formatCode="_-* #,##0_d_._-;\-* #,##0_d_._-;_-* &quot;-&quot;_d_._-;_-@_-"/>
    <numFmt numFmtId="187" formatCode="_-* #,##0.00_d_._-;\-* #,##0.00_d_._-;_-* &quot;-&quot;??_d_._-;_-@_-"/>
    <numFmt numFmtId="188" formatCode="_-* #,##0_đ_._-;\-* #,##0_đ_._-;_-* &quot;-&quot;_đ_._-;_-@_-"/>
    <numFmt numFmtId="189" formatCode="_-* #,##0.00_đ_._-;\-* #,##0.00_đ_._-;_-* &quot;-&quot;??_đ_._-;_-@_-"/>
    <numFmt numFmtId="190" formatCode="_(* #,##0.000_);_(* \(#,##0.000\);_(* &quot;-&quot;???_);_(@_)"/>
    <numFmt numFmtId="191" formatCode="_(* #,##0.00_);_(* \(#,##0.00\);_(* \-??_);_(@_)"/>
    <numFmt numFmtId="192" formatCode="#,##0.000"/>
    <numFmt numFmtId="193" formatCode="_-&quot;Ј&quot;* #,##0_-;\-&quot;Ј&quot;* #,##0_-;_-&quot;Ј&quot;* &quot;-&quot;_-;_-@_-"/>
    <numFmt numFmtId="194" formatCode="_(&quot;р.&quot;* #,##0.00_);_(&quot;р.&quot;* \(#,##0.00\);_(&quot;р.&quot;* &quot;-&quot;??_);_(@_)"/>
    <numFmt numFmtId="195" formatCode="_-* #,##0\ _р_._-;\-* #,##0\ _р_._-;_-* &quot;-&quot;\ _р_._-;_-@_-"/>
    <numFmt numFmtId="196" formatCode="_-* #,##0.00\ _D_M_-;\-* #,##0.00\ _D_M_-;_-* &quot;-&quot;??\ _D_M_-;_-@_-"/>
    <numFmt numFmtId="197" formatCode="_-* #,##0.00_р_._-;\-* #,##0.00_р_._-;_-* &quot;-&quot;??_р_._-;_-@_-"/>
    <numFmt numFmtId="198" formatCode="_(* #,##0.00_);_(* \(#,##0.00\);_(* &quot;-&quot;??_);_(@_)"/>
    <numFmt numFmtId="199" formatCode="_-* #,##0.00\ _р_._-;\-* #,##0.00\ _р_._-;_-* &quot;-&quot;??\ _р_._-;_-@_-"/>
    <numFmt numFmtId="200" formatCode="\ #,##0.00\ ;&quot; (&quot;#,##0.00\);&quot; -&quot;#\ ;@\ "/>
    <numFmt numFmtId="201" formatCode="_-* #,##0.00_р_._-;\-* #,##0.00_р_._-;_-* \-??_р_._-;_-@_-"/>
    <numFmt numFmtId="202" formatCode="\ #,##0.00&quot;    &quot;;\-#,##0.00&quot;    &quot;;&quot; -&quot;#&quot;    &quot;;@\ "/>
    <numFmt numFmtId="203" formatCode="#,##0.0"/>
    <numFmt numFmtId="204" formatCode="0.00000"/>
    <numFmt numFmtId="205" formatCode="0.000"/>
    <numFmt numFmtId="206" formatCode="000"/>
  </numFmts>
  <fonts count="140">
    <font>
      <sz val="12"/>
      <color theme="1"/>
      <name val="Times New Roman"/>
    </font>
    <font>
      <sz val="10"/>
      <name val="Helv"/>
    </font>
    <font>
      <sz val="8"/>
      <name val="Arial"/>
      <family val="2"/>
      <charset val="204"/>
    </font>
    <font>
      <sz val="8"/>
      <color indexed="4"/>
      <name val="Arial"/>
      <family val="2"/>
      <charset val="204"/>
    </font>
    <font>
      <sz val="10"/>
      <name val="Arial"/>
      <family val="2"/>
      <charset val="204"/>
    </font>
    <font>
      <sz val="1"/>
      <color indexed="64"/>
      <name val="Courier"/>
    </font>
    <font>
      <b/>
      <sz val="1"/>
      <color indexed="64"/>
      <name val="Courier"/>
    </font>
    <font>
      <sz val="11"/>
      <color indexed="64"/>
      <name val="Calibri"/>
      <family val="2"/>
      <charset val="204"/>
    </font>
    <font>
      <sz val="10"/>
      <color indexed="64"/>
      <name val="Arial"/>
      <family val="2"/>
      <charset val="204"/>
    </font>
    <font>
      <sz val="11"/>
      <color theme="1"/>
      <name val="Calibri"/>
      <family val="2"/>
      <charset val="204"/>
      <scheme val="minor"/>
    </font>
    <font>
      <sz val="11"/>
      <color indexed="65"/>
      <name val="Calibri"/>
      <family val="2"/>
      <charset val="204"/>
    </font>
    <font>
      <sz val="10"/>
      <color indexed="65"/>
      <name val="Arial"/>
      <family val="2"/>
      <charset val="204"/>
    </font>
    <font>
      <sz val="11"/>
      <color theme="0"/>
      <name val="Calibri"/>
      <family val="2"/>
      <charset val="204"/>
      <scheme val="minor"/>
    </font>
    <font>
      <sz val="10"/>
      <color indexed="4"/>
      <name val="Arial"/>
      <family val="2"/>
      <charset val="204"/>
    </font>
    <font>
      <sz val="11"/>
      <name val="Arial"/>
      <family val="2"/>
      <charset val="204"/>
    </font>
    <font>
      <u/>
      <sz val="10"/>
      <color indexed="4"/>
      <name val="Courier"/>
    </font>
    <font>
      <sz val="10"/>
      <name val="Arial Cyr"/>
    </font>
    <font>
      <b/>
      <sz val="10"/>
      <name val="Arial"/>
      <family val="2"/>
      <charset val="204"/>
    </font>
    <font>
      <sz val="11"/>
      <color indexed="20"/>
      <name val="Calibri"/>
      <family val="2"/>
      <charset val="204"/>
    </font>
    <font>
      <sz val="11"/>
      <color indexed="16"/>
      <name val="Calibri"/>
      <family val="2"/>
      <charset val="204"/>
    </font>
    <font>
      <b/>
      <sz val="11"/>
      <color indexed="52"/>
      <name val="Calibri"/>
      <family val="2"/>
      <charset val="204"/>
    </font>
    <font>
      <b/>
      <sz val="11"/>
      <color indexed="53"/>
      <name val="Calibri"/>
      <family val="2"/>
      <charset val="204"/>
    </font>
    <font>
      <b/>
      <sz val="11"/>
      <color indexed="17"/>
      <name val="Calibri"/>
      <family val="2"/>
      <charset val="204"/>
    </font>
    <font>
      <b/>
      <sz val="10"/>
      <color indexed="65"/>
      <name val="Arial"/>
      <family val="2"/>
      <charset val="204"/>
    </font>
    <font>
      <b/>
      <sz val="11"/>
      <color indexed="65"/>
      <name val="Calibri"/>
      <family val="2"/>
      <charset val="204"/>
    </font>
    <font>
      <sz val="10"/>
      <color indexed="24"/>
      <name val="Arial"/>
      <family val="2"/>
      <charset val="204"/>
    </font>
    <font>
      <b/>
      <sz val="10"/>
      <color indexed="4"/>
      <name val="Arial Cyr"/>
    </font>
    <font>
      <sz val="10"/>
      <name val="MS Sans Serif"/>
    </font>
    <font>
      <sz val="8"/>
      <name val="Arial Cyr"/>
    </font>
    <font>
      <u/>
      <sz val="8"/>
      <color indexed="4"/>
      <name val="Arial Cyr"/>
    </font>
    <font>
      <b/>
      <sz val="11"/>
      <color indexed="64"/>
      <name val="Calibri"/>
      <family val="2"/>
      <charset val="204"/>
    </font>
    <font>
      <sz val="14"/>
      <name val="Times New Roman"/>
      <family val="1"/>
      <charset val="204"/>
    </font>
    <font>
      <sz val="10"/>
      <color theme="1"/>
      <name val="Arial1"/>
    </font>
    <font>
      <i/>
      <sz val="11"/>
      <color indexed="23"/>
      <name val="Calibri"/>
      <family val="2"/>
      <charset val="204"/>
    </font>
    <font>
      <i/>
      <sz val="10"/>
      <color indexed="23"/>
      <name val="Arial"/>
      <family val="2"/>
      <charset val="204"/>
    </font>
    <font>
      <i/>
      <sz val="10"/>
      <color indexed="18"/>
      <name val="Arial"/>
      <family val="2"/>
      <charset val="204"/>
    </font>
    <font>
      <sz val="18"/>
      <name val="Arial"/>
      <family val="2"/>
      <charset val="204"/>
    </font>
    <font>
      <i/>
      <sz val="12"/>
      <name val="Arial"/>
      <family val="2"/>
      <charset val="204"/>
    </font>
    <font>
      <sz val="12"/>
      <name val="Symbol"/>
      <family val="1"/>
      <charset val="2"/>
    </font>
    <font>
      <sz val="18"/>
      <name val="Symbol"/>
      <family val="1"/>
      <charset val="2"/>
    </font>
    <font>
      <sz val="8"/>
      <name val="Symbol"/>
      <family val="1"/>
      <charset val="2"/>
    </font>
    <font>
      <i/>
      <sz val="12"/>
      <name val="Symbol"/>
      <family val="1"/>
      <charset val="2"/>
    </font>
    <font>
      <u/>
      <sz val="10"/>
      <color indexed="20"/>
      <name val="Arial"/>
      <family val="2"/>
      <charset val="204"/>
    </font>
    <font>
      <sz val="11"/>
      <color indexed="17"/>
      <name val="Calibri"/>
      <family val="2"/>
      <charset val="204"/>
    </font>
    <font>
      <b/>
      <sz val="10"/>
      <color indexed="18"/>
      <name val="Arial Cyr"/>
    </font>
    <font>
      <b/>
      <sz val="18"/>
      <color indexed="24"/>
      <name val="Arial"/>
      <family val="2"/>
      <charset val="204"/>
    </font>
    <font>
      <b/>
      <sz val="15"/>
      <color indexed="62"/>
      <name val="Calibri"/>
      <family val="2"/>
      <charset val="204"/>
    </font>
    <font>
      <b/>
      <sz val="15"/>
      <color indexed="56"/>
      <name val="Calibri"/>
      <family val="2"/>
      <charset val="204"/>
    </font>
    <font>
      <b/>
      <sz val="12"/>
      <color indexed="24"/>
      <name val="Arial"/>
      <family val="2"/>
      <charset val="204"/>
    </font>
    <font>
      <b/>
      <sz val="13"/>
      <color indexed="62"/>
      <name val="Calibri"/>
      <family val="2"/>
      <charset val="204"/>
    </font>
    <font>
      <b/>
      <sz val="13"/>
      <color indexed="56"/>
      <name val="Calibri"/>
      <family val="2"/>
      <charset val="204"/>
    </font>
    <font>
      <b/>
      <sz val="11"/>
      <color indexed="56"/>
      <name val="Calibri"/>
      <family val="2"/>
      <charset val="204"/>
    </font>
    <font>
      <b/>
      <sz val="11"/>
      <color indexed="62"/>
      <name val="Calibri"/>
      <family val="2"/>
      <charset val="204"/>
    </font>
    <font>
      <b/>
      <sz val="8"/>
      <name val="Arial Cyr"/>
    </font>
    <font>
      <u/>
      <sz val="7.5"/>
      <color indexed="4"/>
      <name val="Arial Cyr"/>
    </font>
    <font>
      <sz val="10"/>
      <name val="Courier"/>
    </font>
    <font>
      <u/>
      <sz val="10"/>
      <color indexed="20"/>
      <name val="Courier"/>
    </font>
    <font>
      <sz val="11"/>
      <color indexed="62"/>
      <name val="Calibri"/>
      <family val="2"/>
      <charset val="204"/>
    </font>
    <font>
      <sz val="11"/>
      <color indexed="48"/>
      <name val="Calibri"/>
      <family val="2"/>
      <charset val="204"/>
    </font>
    <font>
      <sz val="8"/>
      <color indexed="65"/>
      <name val="MS Sans Serif"/>
    </font>
    <font>
      <sz val="11"/>
      <color indexed="52"/>
      <name val="Calibri"/>
      <family val="2"/>
      <charset val="204"/>
    </font>
    <font>
      <sz val="11"/>
      <color indexed="53"/>
      <name val="Calibri"/>
      <family val="2"/>
      <charset val="204"/>
    </font>
    <font>
      <sz val="11"/>
      <color indexed="60"/>
      <name val="Calibri"/>
      <family val="2"/>
      <charset val="204"/>
    </font>
    <font>
      <b/>
      <sz val="10"/>
      <name val="Arial Cyr"/>
    </font>
    <font>
      <sz val="12"/>
      <name val="Arial"/>
      <family val="2"/>
      <charset val="204"/>
    </font>
    <font>
      <sz val="8"/>
      <name val="Helv"/>
    </font>
    <font>
      <b/>
      <sz val="11"/>
      <color indexed="63"/>
      <name val="Calibri"/>
      <family val="2"/>
      <charset val="204"/>
    </font>
    <font>
      <b/>
      <sz val="14"/>
      <name val="Arial"/>
      <family val="2"/>
      <charset val="204"/>
    </font>
    <font>
      <b/>
      <i/>
      <sz val="10"/>
      <name val="Arial"/>
      <family val="2"/>
      <charset val="204"/>
    </font>
    <font>
      <sz val="8"/>
      <color indexed="64"/>
      <name val="Arial"/>
      <family val="2"/>
      <charset val="204"/>
    </font>
    <font>
      <b/>
      <sz val="10"/>
      <color indexed="64"/>
      <name val="Arial"/>
      <family val="2"/>
      <charset val="204"/>
    </font>
    <font>
      <b/>
      <sz val="10"/>
      <color indexed="4"/>
      <name val="Arial"/>
      <family val="2"/>
      <charset val="204"/>
    </font>
    <font>
      <sz val="8"/>
      <color indexed="62"/>
      <name val="Arial"/>
      <family val="2"/>
      <charset val="204"/>
    </font>
    <font>
      <b/>
      <sz val="8"/>
      <color indexed="64"/>
      <name val="Arial"/>
      <family val="2"/>
      <charset val="204"/>
    </font>
    <font>
      <b/>
      <sz val="12"/>
      <color indexed="64"/>
      <name val="Arial"/>
      <family val="2"/>
      <charset val="204"/>
    </font>
    <font>
      <b/>
      <sz val="8"/>
      <name val="Arial"/>
      <family val="2"/>
      <charset val="204"/>
    </font>
    <font>
      <b/>
      <sz val="16"/>
      <color indexed="23"/>
      <name val="Arial"/>
      <family val="2"/>
      <charset val="204"/>
    </font>
    <font>
      <sz val="19"/>
      <color indexed="48"/>
      <name val="Arial"/>
      <family val="2"/>
      <charset val="204"/>
    </font>
    <font>
      <sz val="19"/>
      <name val="Arial"/>
      <family val="2"/>
      <charset val="204"/>
    </font>
    <font>
      <sz val="10"/>
      <color indexed="2"/>
      <name val="Arial"/>
      <family val="2"/>
      <charset val="204"/>
    </font>
    <font>
      <sz val="8"/>
      <color indexed="6"/>
      <name val="Arial"/>
      <family val="2"/>
      <charset val="204"/>
    </font>
    <font>
      <sz val="9"/>
      <color indexed="20"/>
      <name val="Arial"/>
      <family val="2"/>
      <charset val="204"/>
    </font>
    <font>
      <sz val="9"/>
      <color indexed="48"/>
      <name val="Arial"/>
      <family val="2"/>
      <charset val="204"/>
    </font>
    <font>
      <b/>
      <sz val="9"/>
      <color indexed="20"/>
      <name val="Arial"/>
      <family val="2"/>
      <charset val="204"/>
    </font>
    <font>
      <b/>
      <sz val="18"/>
      <color indexed="62"/>
      <name val="Cambria"/>
      <family val="1"/>
      <charset val="204"/>
    </font>
    <font>
      <b/>
      <sz val="8"/>
      <color indexed="65"/>
      <name val="Arial Cyr"/>
    </font>
    <font>
      <b/>
      <sz val="18"/>
      <color indexed="56"/>
      <name val="Cambria"/>
      <family val="1"/>
      <charset val="204"/>
    </font>
    <font>
      <b/>
      <i/>
      <sz val="10"/>
      <color indexed="65"/>
      <name val="Arial"/>
      <family val="2"/>
      <charset val="204"/>
    </font>
    <font>
      <sz val="11"/>
      <color indexed="2"/>
      <name val="Calibri"/>
      <family val="2"/>
      <charset val="204"/>
    </font>
    <font>
      <sz val="11"/>
      <color indexed="6"/>
      <name val="Calibri"/>
      <family val="2"/>
      <charset val="204"/>
    </font>
    <font>
      <sz val="10"/>
      <name val="Times New Roman"/>
      <family val="1"/>
      <charset val="204"/>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1"/>
      <color theme="10"/>
      <name val="Calibri"/>
      <family val="2"/>
      <charset val="204"/>
      <scheme val="minor"/>
    </font>
    <font>
      <u/>
      <sz val="10"/>
      <color indexed="4"/>
      <name val="Arial Cyr"/>
    </font>
    <font>
      <sz val="12"/>
      <name val="Times New Roman"/>
      <family val="1"/>
      <charset val="204"/>
    </font>
    <font>
      <b/>
      <sz val="14"/>
      <name val="Franklin Gothic Medium"/>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8"/>
      <name val="Arial"/>
      <family val="2"/>
      <charset val="204"/>
    </font>
    <font>
      <b/>
      <sz val="12"/>
      <name val="Arial"/>
      <family val="2"/>
      <charset val="204"/>
    </font>
    <font>
      <b/>
      <sz val="9"/>
      <name val="Tahoma"/>
      <family val="2"/>
      <charset val="204"/>
    </font>
    <font>
      <sz val="9"/>
      <name val="Tahoma"/>
      <family val="2"/>
      <charset val="204"/>
    </font>
    <font>
      <b/>
      <sz val="14"/>
      <name val="Arial Cyr"/>
    </font>
    <font>
      <b/>
      <sz val="9"/>
      <name val="Arial"/>
      <family val="2"/>
      <charset val="204"/>
    </font>
    <font>
      <b/>
      <sz val="11"/>
      <color theme="1"/>
      <name val="Calibri"/>
      <family val="2"/>
      <charset val="204"/>
      <scheme val="minor"/>
    </font>
    <font>
      <b/>
      <sz val="11"/>
      <name val="Arial"/>
      <family val="2"/>
      <charset val="204"/>
    </font>
    <font>
      <b/>
      <sz val="11"/>
      <color theme="0"/>
      <name val="Calibri"/>
      <family val="2"/>
      <charset val="204"/>
      <scheme val="minor"/>
    </font>
    <font>
      <b/>
      <sz val="18"/>
      <color theme="3"/>
      <name val="Cambria"/>
      <family val="1"/>
      <charset val="204"/>
      <scheme val="major"/>
    </font>
    <font>
      <sz val="11"/>
      <color rgb="FF9C6500"/>
      <name val="Calibri"/>
      <family val="2"/>
      <charset val="204"/>
      <scheme val="minor"/>
    </font>
    <font>
      <sz val="8"/>
      <color theme="1"/>
      <name val="Tahoma"/>
      <family val="2"/>
      <charset val="204"/>
    </font>
    <font>
      <sz val="11"/>
      <color indexed="64"/>
      <name val="Arial"/>
      <family val="2"/>
      <charset val="204"/>
    </font>
    <font>
      <sz val="12"/>
      <color theme="1"/>
      <name val="Calibri"/>
      <family val="2"/>
      <charset val="204"/>
      <scheme val="minor"/>
    </font>
    <font>
      <sz val="11"/>
      <color rgb="FF9C0006"/>
      <name val="Calibri"/>
      <family val="2"/>
      <charset val="204"/>
      <scheme val="minor"/>
    </font>
    <font>
      <sz val="11"/>
      <name val="Times New Roman Cyr"/>
    </font>
    <font>
      <i/>
      <sz val="11"/>
      <color rgb="FF7F7F7F"/>
      <name val="Calibri"/>
      <family val="2"/>
      <charset val="204"/>
      <scheme val="minor"/>
    </font>
    <font>
      <sz val="12"/>
      <color indexed="64"/>
      <name val="Times New Roman"/>
      <family val="1"/>
      <charset val="204"/>
    </font>
    <font>
      <sz val="12"/>
      <name val="Tahoma"/>
      <family val="2"/>
      <charset val="204"/>
    </font>
    <font>
      <sz val="11"/>
      <color rgb="FFFA7D00"/>
      <name val="Calibri"/>
      <family val="2"/>
      <charset val="204"/>
      <scheme val="minor"/>
    </font>
    <font>
      <sz val="10"/>
      <color theme="1"/>
      <name val="Arial"/>
      <family val="2"/>
      <charset val="204"/>
    </font>
    <font>
      <sz val="12"/>
      <color indexed="24"/>
      <name val="Arial"/>
      <family val="2"/>
      <charset val="204"/>
    </font>
    <font>
      <sz val="11"/>
      <color indexed="2"/>
      <name val="Calibri"/>
      <family val="2"/>
      <charset val="204"/>
      <scheme val="minor"/>
    </font>
    <font>
      <b/>
      <sz val="12"/>
      <name val="Times New Roman"/>
      <family val="1"/>
      <charset val="204"/>
    </font>
    <font>
      <sz val="11"/>
      <color rgb="FF006100"/>
      <name val="Calibri"/>
      <family val="2"/>
      <charset val="204"/>
      <scheme val="minor"/>
    </font>
    <font>
      <sz val="11"/>
      <name val="Times New Roman"/>
      <family val="1"/>
      <charset val="204"/>
    </font>
    <font>
      <b/>
      <sz val="16"/>
      <name val="Times New Roman"/>
      <family val="1"/>
      <charset val="204"/>
    </font>
    <font>
      <sz val="16"/>
      <name val="Times New Roman"/>
      <family val="1"/>
      <charset val="204"/>
    </font>
    <font>
      <b/>
      <sz val="14"/>
      <name val="Times New Roman"/>
      <family val="1"/>
      <charset val="204"/>
    </font>
    <font>
      <sz val="14"/>
      <name val="Arial"/>
      <family val="2"/>
      <charset val="204"/>
    </font>
    <font>
      <b/>
      <sz val="11"/>
      <name val="Times New Roman"/>
      <family val="1"/>
      <charset val="204"/>
    </font>
    <font>
      <b/>
      <sz val="20"/>
      <name val="Times New Roman"/>
      <family val="1"/>
      <charset val="204"/>
    </font>
    <font>
      <sz val="12"/>
      <color theme="0"/>
      <name val="Times New Roman"/>
      <family val="1"/>
      <charset val="204"/>
    </font>
    <font>
      <sz val="12"/>
      <color indexed="63"/>
      <name val="Times New Roman"/>
      <family val="1"/>
      <charset val="204"/>
    </font>
    <font>
      <b/>
      <sz val="12"/>
      <color indexed="63"/>
      <name val="Times New Roman"/>
      <family val="1"/>
      <charset val="204"/>
    </font>
    <font>
      <sz val="8"/>
      <name val="Times New Roman"/>
      <family val="1"/>
      <charset val="204"/>
    </font>
    <font>
      <sz val="12"/>
      <color indexed="2"/>
      <name val="Times New Roman"/>
      <family val="1"/>
      <charset val="204"/>
    </font>
    <font>
      <sz val="12"/>
      <color theme="1"/>
      <name val="Times New Roman"/>
      <family val="1"/>
      <charset val="204"/>
    </font>
    <font>
      <sz val="14"/>
      <color theme="1"/>
      <name val="Times New Roman"/>
      <family val="1"/>
      <charset val="204"/>
    </font>
  </fonts>
  <fills count="111">
    <fill>
      <patternFill patternType="none"/>
    </fill>
    <fill>
      <patternFill patternType="gray125"/>
    </fill>
    <fill>
      <patternFill patternType="solid">
        <fgColor indexed="22"/>
        <bgColor indexed="22"/>
      </patternFill>
    </fill>
    <fill>
      <patternFill patternType="solid">
        <fgColor indexed="42"/>
        <bgColor indexed="42"/>
      </patternFill>
    </fill>
    <fill>
      <patternFill patternType="solid">
        <fgColor indexed="31"/>
        <bgColor indexed="31"/>
      </patternFill>
    </fill>
    <fill>
      <patternFill patternType="solid">
        <fgColor indexed="27"/>
        <bgColor indexed="27"/>
      </patternFill>
    </fill>
    <fill>
      <patternFill patternType="solid">
        <fgColor indexed="45"/>
        <bgColor indexed="45"/>
      </patternFill>
    </fill>
    <fill>
      <patternFill patternType="solid">
        <fgColor indexed="40"/>
        <bgColor indexed="40"/>
      </patternFill>
    </fill>
    <fill>
      <patternFill patternType="solid">
        <fgColor indexed="50"/>
        <bgColor indexed="50"/>
      </patternFill>
    </fill>
    <fill>
      <patternFill patternType="solid">
        <fgColor indexed="46"/>
        <bgColor indexed="46"/>
      </patternFill>
    </fill>
    <fill>
      <patternFill patternType="solid">
        <fgColor indexed="7"/>
        <bgColor indexed="7"/>
      </patternFill>
    </fill>
    <fill>
      <patternFill patternType="solid">
        <fgColor indexed="47"/>
        <bgColor indexed="4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indexed="44"/>
        <bgColor indexed="44"/>
      </patternFill>
    </fill>
    <fill>
      <patternFill patternType="solid">
        <fgColor indexed="29"/>
        <bgColor indexed="29"/>
      </patternFill>
    </fill>
    <fill>
      <patternFill patternType="solid">
        <fgColor indexed="3"/>
        <bgColor indexed="3"/>
      </patternFill>
    </fill>
    <fill>
      <patternFill patternType="solid">
        <fgColor indexed="57"/>
        <bgColor indexed="57"/>
      </patternFill>
    </fill>
    <fill>
      <patternFill patternType="solid">
        <fgColor indexed="24"/>
        <bgColor indexed="24"/>
      </patternFill>
    </fill>
    <fill>
      <patternFill patternType="solid">
        <fgColor indexed="54"/>
        <bgColor indexed="54"/>
      </patternFill>
    </fill>
    <fill>
      <patternFill patternType="solid">
        <fgColor indexed="51"/>
        <bgColor indexed="51"/>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indexed="30"/>
        <bgColor indexed="30"/>
      </patternFill>
    </fill>
    <fill>
      <patternFill patternType="solid">
        <fgColor indexed="58"/>
        <bgColor indexed="58"/>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62"/>
        <bgColor indexed="62"/>
      </patternFill>
    </fill>
    <fill>
      <patternFill patternType="solid">
        <fgColor indexed="44"/>
        <bgColor indexed="44"/>
      </patternFill>
    </fill>
    <fill>
      <patternFill patternType="solid">
        <fgColor indexed="25"/>
        <bgColor indexed="25"/>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2"/>
        <bgColor indexed="2"/>
      </patternFill>
    </fill>
    <fill>
      <patternFill patternType="solid">
        <fgColor indexed="7"/>
        <bgColor indexed="7"/>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7"/>
        <bgColor indexed="27"/>
      </patternFill>
    </fill>
    <fill>
      <patternFill patternType="solid">
        <fgColor indexed="60"/>
        <bgColor indexed="60"/>
      </patternFill>
    </fill>
    <fill>
      <patternFill patternType="solid">
        <fgColor indexed="3"/>
        <bgColor indexed="3"/>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2"/>
        <bgColor indexed="52"/>
      </patternFill>
    </fill>
    <fill>
      <patternFill patternType="solid">
        <fgColor indexed="65"/>
        <bgColor indexed="64"/>
      </patternFill>
    </fill>
    <fill>
      <patternFill patternType="solid">
        <fgColor indexed="27"/>
        <bgColor indexed="64"/>
      </patternFill>
    </fill>
    <fill>
      <patternFill patternType="solid">
        <fgColor indexed="65"/>
      </patternFill>
    </fill>
    <fill>
      <patternFill patternType="solid">
        <fgColor indexed="55"/>
        <bgColor indexed="55"/>
      </patternFill>
    </fill>
    <fill>
      <patternFill patternType="lightUp">
        <fgColor indexed="65"/>
        <bgColor indexed="55"/>
      </patternFill>
    </fill>
    <fill>
      <patternFill patternType="lightUp">
        <fgColor indexed="65"/>
        <bgColor indexed="24"/>
      </patternFill>
    </fill>
    <fill>
      <patternFill patternType="lightUp">
        <fgColor indexed="65"/>
        <bgColor indexed="29"/>
      </patternFill>
    </fill>
    <fill>
      <patternFill patternType="lightUp">
        <fgColor indexed="65"/>
        <bgColor indexed="4"/>
      </patternFill>
    </fill>
    <fill>
      <patternFill patternType="lightUp">
        <fgColor indexed="65"/>
        <bgColor indexed="57"/>
      </patternFill>
    </fill>
    <fill>
      <patternFill patternType="solid">
        <fgColor indexed="42"/>
        <bgColor indexed="42"/>
      </patternFill>
    </fill>
    <fill>
      <patternFill patternType="solid">
        <fgColor indexed="5"/>
        <bgColor indexed="64"/>
      </patternFill>
    </fill>
    <fill>
      <patternFill patternType="solid">
        <fgColor indexed="22"/>
        <bgColor indexed="64"/>
      </patternFill>
    </fill>
    <fill>
      <patternFill patternType="solid">
        <fgColor indexed="23"/>
        <bgColor indexed="23"/>
      </patternFill>
    </fill>
    <fill>
      <patternFill patternType="solid">
        <fgColor indexed="43"/>
        <bgColor indexed="43"/>
      </patternFill>
    </fill>
    <fill>
      <patternFill patternType="solid">
        <fgColor indexed="26"/>
        <bgColor indexed="26"/>
      </patternFill>
    </fill>
    <fill>
      <patternFill patternType="solid">
        <fgColor indexed="65"/>
      </patternFill>
    </fill>
    <fill>
      <patternFill patternType="solid">
        <fgColor indexed="4"/>
        <bgColor indexed="4"/>
      </patternFill>
    </fill>
    <fill>
      <patternFill patternType="lightUp">
        <fgColor indexed="22"/>
        <bgColor indexed="7"/>
      </patternFill>
    </fill>
    <fill>
      <patternFill patternType="lightUp">
        <fgColor indexed="48"/>
        <bgColor indexed="27"/>
      </patternFill>
    </fill>
    <fill>
      <patternFill patternType="solid">
        <fgColor indexed="6"/>
        <bgColor indexed="6"/>
      </patternFill>
    </fill>
    <fill>
      <patternFill patternType="solid">
        <fgColor indexed="5"/>
        <bgColor indexed="5"/>
      </patternFill>
    </fill>
    <fill>
      <patternFill patternType="solid">
        <fgColor indexed="18"/>
        <bgColor indexed="18"/>
      </patternFill>
    </fill>
    <fill>
      <patternFill patternType="solid">
        <fgColor indexed="43"/>
        <bgColor indexed="64"/>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indexed="47"/>
        <bgColor indexed="22"/>
      </patternFill>
    </fill>
    <fill>
      <patternFill patternType="solid">
        <fgColor rgb="FFF2F2F2"/>
        <bgColor rgb="FFF2F2F2"/>
      </patternFill>
    </fill>
    <fill>
      <patternFill patternType="solid">
        <fgColor rgb="FFA5A5A5"/>
        <bgColor rgb="FFA5A5A5"/>
      </patternFill>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theme="0"/>
        <bgColor theme="0"/>
      </patternFill>
    </fill>
    <fill>
      <patternFill patternType="solid">
        <fgColor theme="0" tint="-0.34998626667073579"/>
        <bgColor theme="0" tint="-0.34998626667073579"/>
      </patternFill>
    </fill>
    <fill>
      <patternFill patternType="solid">
        <fgColor rgb="FFFF7C80"/>
        <bgColor rgb="FFFF7C80"/>
      </patternFill>
    </fill>
    <fill>
      <patternFill patternType="solid">
        <fgColor theme="9" tint="0.59999389629810485"/>
        <bgColor theme="9" tint="0.59999389629810485"/>
      </patternFill>
    </fill>
    <fill>
      <patternFill patternType="solid">
        <fgColor theme="3" tint="0.79998168889431442"/>
        <bgColor theme="3" tint="0.79998168889431442"/>
      </patternFill>
    </fill>
    <fill>
      <patternFill patternType="solid">
        <fgColor theme="6" tint="0.59999389629810485"/>
        <bgColor theme="6" tint="0.59999389629810485"/>
      </patternFill>
    </fill>
  </fills>
  <borders count="52">
    <border>
      <left/>
      <right/>
      <top/>
      <bottom/>
      <diagonal/>
    </border>
    <border>
      <left/>
      <right/>
      <top style="thin">
        <color auto="1"/>
      </top>
      <bottom style="double">
        <color auto="1"/>
      </bottom>
      <diagonal/>
    </border>
    <border>
      <left style="thin">
        <color auto="1"/>
      </left>
      <right style="thin">
        <color auto="1"/>
      </right>
      <top style="medium">
        <color auto="1"/>
      </top>
      <bottom style="medium">
        <color auto="1"/>
      </bottom>
      <diagonal/>
    </border>
    <border>
      <left style="hair">
        <color auto="1"/>
      </left>
      <right/>
      <top style="hair">
        <color auto="1"/>
      </top>
      <bottom style="hair">
        <color indexed="65"/>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24"/>
      </bottom>
      <diagonal/>
    </border>
    <border>
      <left/>
      <right/>
      <top/>
      <bottom style="medium">
        <color indexed="58"/>
      </bottom>
      <diagonal/>
    </border>
    <border>
      <left style="thin">
        <color auto="1"/>
      </left>
      <right style="thin">
        <color auto="1"/>
      </right>
      <top style="hair">
        <color auto="1"/>
      </top>
      <bottom style="hair">
        <color auto="1"/>
      </bottom>
      <diagonal/>
    </border>
    <border>
      <left/>
      <right/>
      <top/>
      <bottom style="double">
        <color indexed="52"/>
      </bottom>
      <diagonal/>
    </border>
    <border>
      <left/>
      <right/>
      <top/>
      <bottom style="double">
        <color indexed="53"/>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27"/>
      </left>
      <right style="thin">
        <color indexed="48"/>
      </right>
      <top style="medium">
        <color indexed="27"/>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style="dashed">
        <color auto="1"/>
      </left>
      <right style="dashed">
        <color auto="1"/>
      </right>
      <top style="dashed">
        <color auto="1"/>
      </top>
      <bottom style="dashed">
        <color auto="1"/>
      </bottom>
      <diagonal/>
    </border>
    <border>
      <left/>
      <right/>
      <top style="double">
        <color auto="1"/>
      </top>
      <bottom/>
      <diagonal/>
    </border>
    <border>
      <left/>
      <right/>
      <top style="thin">
        <color indexed="48"/>
      </top>
      <bottom style="double">
        <color indexed="48"/>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auto="1"/>
      </left>
      <right style="thin">
        <color auto="1"/>
      </right>
      <top style="medium">
        <color auto="1"/>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medium">
        <color auto="1"/>
      </left>
      <right style="thin">
        <color auto="1"/>
      </right>
      <top style="medium">
        <color auto="1"/>
      </top>
      <bottom style="thin">
        <color auto="1"/>
      </bottom>
      <diagonal/>
    </border>
    <border>
      <left style="thin">
        <color auto="1"/>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0487">
    <xf numFmtId="0" fontId="0" fillId="0" borderId="0"/>
    <xf numFmtId="0" fontId="1" fillId="0" borderId="0"/>
    <xf numFmtId="0" fontId="1" fillId="0" borderId="0"/>
    <xf numFmtId="164" fontId="2" fillId="0" borderId="0">
      <alignment vertical="top"/>
    </xf>
    <xf numFmtId="164" fontId="3" fillId="0" borderId="0">
      <alignment vertical="top"/>
    </xf>
    <xf numFmtId="165" fontId="3" fillId="2" borderId="0">
      <alignment vertical="top"/>
    </xf>
    <xf numFmtId="164" fontId="3" fillId="3" borderId="0">
      <alignment vertical="top"/>
    </xf>
    <xf numFmtId="0" fontId="1" fillId="0" borderId="0"/>
    <xf numFmtId="0" fontId="1" fillId="0" borderId="0"/>
    <xf numFmtId="0" fontId="1" fillId="0" borderId="0"/>
    <xf numFmtId="0" fontId="1" fillId="0" borderId="0"/>
    <xf numFmtId="0" fontId="1" fillId="0" borderId="0"/>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166"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38" fontId="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5" fillId="0" borderId="0">
      <protection locked="0"/>
    </xf>
    <xf numFmtId="168"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70" fontId="5" fillId="0" borderId="1">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6" fillId="0" borderId="0">
      <protection locked="0"/>
    </xf>
    <xf numFmtId="0" fontId="5" fillId="0" borderId="1">
      <protection locked="0"/>
    </xf>
    <xf numFmtId="0" fontId="5" fillId="0" borderId="1">
      <protection locked="0"/>
    </xf>
    <xf numFmtId="0" fontId="5" fillId="0" borderId="1">
      <protection locked="0"/>
    </xf>
    <xf numFmtId="0" fontId="5" fillId="0" borderId="1">
      <protection locked="0"/>
    </xf>
    <xf numFmtId="0" fontId="5" fillId="0" borderId="1">
      <protection locked="0"/>
    </xf>
    <xf numFmtId="0" fontId="5" fillId="0" borderId="1">
      <protection locked="0"/>
    </xf>
    <xf numFmtId="0" fontId="5" fillId="0" borderId="1">
      <protection locked="0"/>
    </xf>
    <xf numFmtId="0" fontId="5" fillId="0" borderId="1">
      <protection locked="0"/>
    </xf>
    <xf numFmtId="0" fontId="7" fillId="4" borderId="0" applyNumberFormat="0" applyBorder="0" applyProtection="0"/>
    <xf numFmtId="0" fontId="7" fillId="4" borderId="0" applyNumberFormat="0" applyBorder="0" applyProtection="0"/>
    <xf numFmtId="0" fontId="8" fillId="5" borderId="0" applyNumberFormat="0" applyBorder="0" applyProtection="0"/>
    <xf numFmtId="0" fontId="7" fillId="4" borderId="0" applyNumberFormat="0" applyBorder="0" applyProtection="0"/>
    <xf numFmtId="0" fontId="7" fillId="6" borderId="0" applyNumberFormat="0" applyBorder="0" applyProtection="0"/>
    <xf numFmtId="0" fontId="7" fillId="6" borderId="0" applyNumberFormat="0" applyBorder="0" applyProtection="0"/>
    <xf numFmtId="0" fontId="8" fillId="7" borderId="0" applyNumberFormat="0" applyBorder="0" applyProtection="0"/>
    <xf numFmtId="0" fontId="7" fillId="6" borderId="0" applyNumberFormat="0" applyBorder="0" applyProtection="0"/>
    <xf numFmtId="0" fontId="7" fillId="3" borderId="0" applyNumberFormat="0" applyBorder="0" applyProtection="0"/>
    <xf numFmtId="0" fontId="7" fillId="3" borderId="0" applyNumberFormat="0" applyBorder="0" applyProtection="0"/>
    <xf numFmtId="0" fontId="8" fillId="8" borderId="0" applyNumberFormat="0" applyBorder="0" applyProtection="0"/>
    <xf numFmtId="0" fontId="7" fillId="3" borderId="0" applyNumberFormat="0" applyBorder="0" applyProtection="0"/>
    <xf numFmtId="0" fontId="7" fillId="9" borderId="0" applyNumberFormat="0" applyBorder="0" applyProtection="0"/>
    <xf numFmtId="0" fontId="7" fillId="9" borderId="0" applyNumberFormat="0" applyBorder="0" applyProtection="0"/>
    <xf numFmtId="0" fontId="8" fillId="10" borderId="0" applyNumberFormat="0" applyBorder="0" applyProtection="0"/>
    <xf numFmtId="0" fontId="7" fillId="9" borderId="0" applyNumberFormat="0" applyBorder="0" applyProtection="0"/>
    <xf numFmtId="0" fontId="7" fillId="5" borderId="0" applyNumberFormat="0" applyBorder="0" applyProtection="0"/>
    <xf numFmtId="0" fontId="7" fillId="5" borderId="0" applyNumberFormat="0" applyBorder="0" applyProtection="0"/>
    <xf numFmtId="0" fontId="8" fillId="5" borderId="0" applyNumberFormat="0" applyBorder="0" applyProtection="0"/>
    <xf numFmtId="0" fontId="7" fillId="5" borderId="0" applyNumberFormat="0" applyBorder="0" applyProtection="0"/>
    <xf numFmtId="0" fontId="7" fillId="11" borderId="0" applyNumberFormat="0" applyBorder="0" applyProtection="0"/>
    <xf numFmtId="0" fontId="7" fillId="11" borderId="0" applyNumberFormat="0" applyBorder="0" applyProtection="0"/>
    <xf numFmtId="0" fontId="8" fillId="11" borderId="0" applyNumberFormat="0" applyBorder="0" applyProtection="0"/>
    <xf numFmtId="0" fontId="7" fillId="11"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9" fillId="12"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138"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4"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9" fillId="13"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138"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9" fillId="14"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138"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3"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9" fillId="15"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138"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9" fillId="16"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5"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9" fillId="17"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1" borderId="0" applyNumberFormat="0" applyBorder="0" applyProtection="0"/>
    <xf numFmtId="0" fontId="7" fillId="18" borderId="0" applyNumberFormat="0" applyBorder="0" applyProtection="0"/>
    <xf numFmtId="0" fontId="7" fillId="18" borderId="0" applyNumberFormat="0" applyBorder="0" applyProtection="0"/>
    <xf numFmtId="0" fontId="8" fillId="2" borderId="0" applyNumberFormat="0" applyBorder="0" applyProtection="0"/>
    <xf numFmtId="0" fontId="7" fillId="18" borderId="0" applyNumberFormat="0" applyBorder="0" applyProtection="0"/>
    <xf numFmtId="0" fontId="7" fillId="19" borderId="0" applyNumberFormat="0" applyBorder="0" applyProtection="0"/>
    <xf numFmtId="0" fontId="7" fillId="19" borderId="0" applyNumberFormat="0" applyBorder="0" applyProtection="0"/>
    <xf numFmtId="0" fontId="8" fillId="7" borderId="0" applyNumberFormat="0" applyBorder="0" applyProtection="0"/>
    <xf numFmtId="0" fontId="7" fillId="19" borderId="0" applyNumberFormat="0" applyBorder="0" applyProtection="0"/>
    <xf numFmtId="0" fontId="7" fillId="20" borderId="0" applyNumberFormat="0" applyBorder="0" applyProtection="0"/>
    <xf numFmtId="0" fontId="7" fillId="20" borderId="0" applyNumberFormat="0" applyBorder="0" applyProtection="0"/>
    <xf numFmtId="0" fontId="8" fillId="21" borderId="0" applyNumberFormat="0" applyBorder="0" applyProtection="0"/>
    <xf numFmtId="0" fontId="7" fillId="20" borderId="0" applyNumberFormat="0" applyBorder="0" applyProtection="0"/>
    <xf numFmtId="0" fontId="7" fillId="9" borderId="0" applyNumberFormat="0" applyBorder="0" applyProtection="0"/>
    <xf numFmtId="0" fontId="7" fillId="9" borderId="0" applyNumberFormat="0" applyBorder="0" applyProtection="0"/>
    <xf numFmtId="0" fontId="8" fillId="22" borderId="0" applyNumberFormat="0" applyBorder="0" applyProtection="0"/>
    <xf numFmtId="0" fontId="7" fillId="9" borderId="0" applyNumberFormat="0" applyBorder="0" applyProtection="0"/>
    <xf numFmtId="0" fontId="7" fillId="18" borderId="0" applyNumberFormat="0" applyBorder="0" applyProtection="0"/>
    <xf numFmtId="0" fontId="7" fillId="18" borderId="0" applyNumberFormat="0" applyBorder="0" applyProtection="0"/>
    <xf numFmtId="0" fontId="8" fillId="23" borderId="0" applyNumberFormat="0" applyBorder="0" applyProtection="0"/>
    <xf numFmtId="0" fontId="7" fillId="18" borderId="0" applyNumberFormat="0" applyBorder="0" applyProtection="0"/>
    <xf numFmtId="0" fontId="7" fillId="24" borderId="0" applyNumberFormat="0" applyBorder="0" applyProtection="0"/>
    <xf numFmtId="0" fontId="7" fillId="24" borderId="0" applyNumberFormat="0" applyBorder="0" applyProtection="0"/>
    <xf numFmtId="0" fontId="8" fillId="11" borderId="0" applyNumberFormat="0" applyBorder="0" applyProtection="0"/>
    <xf numFmtId="0" fontId="7" fillId="24"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9" fillId="25"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9" fillId="26"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19"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9" fillId="27"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138"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20"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9" fillId="28"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9"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9" fillId="29"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18"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9" fillId="30"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7" fillId="24" borderId="0" applyNumberFormat="0" applyBorder="0" applyProtection="0"/>
    <xf numFmtId="0" fontId="10" fillId="31" borderId="0" applyNumberFormat="0" applyBorder="0" applyProtection="0"/>
    <xf numFmtId="0" fontId="11" fillId="32" borderId="0" applyNumberFormat="0" applyBorder="0" applyProtection="0"/>
    <xf numFmtId="0" fontId="10" fillId="19" borderId="0" applyNumberFormat="0" applyBorder="0" applyProtection="0"/>
    <xf numFmtId="0" fontId="11" fillId="7" borderId="0" applyNumberFormat="0" applyBorder="0" applyProtection="0"/>
    <xf numFmtId="0" fontId="10" fillId="20" borderId="0" applyNumberFormat="0" applyBorder="0" applyProtection="0"/>
    <xf numFmtId="0" fontId="11" fillId="21" borderId="0" applyNumberFormat="0" applyBorder="0" applyProtection="0"/>
    <xf numFmtId="0" fontId="10" fillId="33" borderId="0" applyNumberFormat="0" applyBorder="0" applyProtection="0"/>
    <xf numFmtId="0" fontId="11" fillId="22" borderId="0" applyNumberFormat="0" applyBorder="0" applyProtection="0"/>
    <xf numFmtId="0" fontId="10" fillId="34" borderId="0" applyNumberFormat="0" applyBorder="0" applyProtection="0"/>
    <xf numFmtId="0" fontId="11" fillId="32" borderId="0" applyNumberFormat="0" applyBorder="0" applyProtection="0"/>
    <xf numFmtId="0" fontId="10" fillId="35" borderId="0" applyNumberFormat="0" applyBorder="0" applyProtection="0"/>
    <xf numFmtId="0" fontId="11" fillId="24"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2" fillId="36"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31"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2" fillId="37"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19"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2" fillId="38"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20"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39"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2" fillId="40"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2" fillId="41"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35" borderId="0" applyNumberFormat="0" applyBorder="0" applyProtection="0"/>
    <xf numFmtId="0" fontId="10" fillId="42" borderId="0" applyNumberFormat="0" applyBorder="0" applyProtection="0"/>
    <xf numFmtId="0" fontId="7" fillId="43" borderId="0" applyNumberFormat="0" applyBorder="0" applyProtection="0"/>
    <xf numFmtId="0" fontId="7" fillId="43" borderId="0" applyNumberFormat="0" applyBorder="0" applyProtection="0"/>
    <xf numFmtId="0" fontId="7" fillId="44" borderId="0" applyNumberFormat="0" applyBorder="0" applyProtection="0"/>
    <xf numFmtId="0" fontId="7" fillId="45" borderId="0" applyNumberFormat="0" applyBorder="0" applyProtection="0"/>
    <xf numFmtId="0" fontId="7" fillId="45" borderId="0" applyNumberFormat="0" applyBorder="0" applyProtection="0"/>
    <xf numFmtId="0" fontId="7" fillId="46" borderId="0" applyNumberFormat="0" applyBorder="0" applyProtection="0"/>
    <xf numFmtId="0" fontId="10" fillId="47" borderId="0" applyNumberFormat="0" applyBorder="0" applyProtection="0"/>
    <xf numFmtId="0" fontId="10" fillId="47" borderId="0" applyNumberFormat="0" applyBorder="0" applyProtection="0"/>
    <xf numFmtId="0" fontId="10" fillId="48"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50" borderId="0" applyNumberFormat="0" applyBorder="0" applyProtection="0"/>
    <xf numFmtId="0" fontId="7" fillId="51" borderId="0" applyNumberFormat="0" applyBorder="0" applyProtection="0"/>
    <xf numFmtId="0" fontId="7" fillId="51" borderId="0" applyNumberFormat="0" applyBorder="0" applyProtection="0"/>
    <xf numFmtId="0" fontId="7" fillId="52" borderId="0" applyNumberFormat="0" applyBorder="0" applyProtection="0"/>
    <xf numFmtId="0" fontId="7" fillId="53" borderId="0" applyNumberFormat="0" applyBorder="0" applyProtection="0"/>
    <xf numFmtId="0" fontId="7" fillId="53" borderId="0" applyNumberFormat="0" applyBorder="0" applyProtection="0"/>
    <xf numFmtId="0" fontId="7" fillId="54" borderId="0" applyNumberFormat="0" applyBorder="0" applyProtection="0"/>
    <xf numFmtId="0" fontId="10" fillId="55" borderId="0" applyNumberFormat="0" applyBorder="0" applyProtection="0"/>
    <xf numFmtId="0" fontId="10" fillId="55" borderId="0" applyNumberFormat="0" applyBorder="0" applyProtection="0"/>
    <xf numFmtId="0" fontId="10" fillId="53"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21" borderId="0" applyNumberFormat="0" applyBorder="0" applyProtection="0"/>
    <xf numFmtId="0" fontId="7" fillId="56" borderId="0" applyNumberFormat="0" applyBorder="0" applyProtection="0"/>
    <xf numFmtId="0" fontId="7" fillId="56" borderId="0" applyNumberFormat="0" applyBorder="0" applyProtection="0"/>
    <xf numFmtId="0" fontId="7" fillId="57" borderId="0" applyNumberFormat="0" applyBorder="0" applyProtection="0"/>
    <xf numFmtId="0" fontId="7" fillId="54" borderId="0" applyNumberFormat="0" applyBorder="0" applyProtection="0"/>
    <xf numFmtId="0" fontId="7" fillId="54" borderId="0" applyNumberFormat="0" applyBorder="0" applyProtection="0"/>
    <xf numFmtId="0" fontId="7" fillId="58" borderId="0" applyNumberFormat="0" applyBorder="0" applyProtection="0"/>
    <xf numFmtId="0" fontId="10" fillId="46" borderId="0" applyNumberFormat="0" applyBorder="0" applyProtection="0"/>
    <xf numFmtId="0" fontId="10" fillId="46" borderId="0" applyNumberFormat="0" applyBorder="0" applyProtection="0"/>
    <xf numFmtId="0" fontId="10" fillId="59"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55"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55" borderId="0" applyNumberFormat="0" applyBorder="0" applyProtection="0"/>
    <xf numFmtId="0" fontId="10" fillId="55" borderId="0" applyNumberFormat="0" applyBorder="0" applyProtection="0"/>
    <xf numFmtId="0" fontId="10" fillId="55" borderId="0" applyNumberFormat="0" applyBorder="0" applyProtection="0"/>
    <xf numFmtId="0" fontId="10" fillId="55" borderId="0" applyNumberFormat="0" applyBorder="0" applyProtection="0"/>
    <xf numFmtId="0" fontId="10" fillId="60" borderId="0" applyNumberFormat="0" applyBorder="0" applyProtection="0"/>
    <xf numFmtId="0" fontId="10" fillId="60" borderId="0" applyNumberFormat="0" applyBorder="0" applyProtection="0"/>
    <xf numFmtId="0" fontId="10" fillId="60" borderId="0" applyNumberFormat="0" applyBorder="0" applyProtection="0"/>
    <xf numFmtId="0" fontId="10" fillId="33" borderId="0" applyNumberFormat="0" applyBorder="0" applyProtection="0"/>
    <xf numFmtId="0" fontId="7" fillId="54" borderId="0" applyNumberFormat="0" applyBorder="0" applyProtection="0"/>
    <xf numFmtId="0" fontId="7" fillId="54" borderId="0" applyNumberFormat="0" applyBorder="0" applyProtection="0"/>
    <xf numFmtId="0" fontId="7" fillId="52" borderId="0" applyNumberFormat="0" applyBorder="0" applyProtection="0"/>
    <xf numFmtId="0" fontId="7" fillId="46" borderId="0" applyNumberFormat="0" applyBorder="0" applyProtection="0"/>
    <xf numFmtId="0" fontId="7" fillId="46" borderId="0" applyNumberFormat="0" applyBorder="0" applyProtection="0"/>
    <xf numFmtId="0" fontId="7" fillId="55" borderId="0" applyNumberFormat="0" applyBorder="0" applyProtection="0"/>
    <xf numFmtId="0" fontId="10" fillId="46" borderId="0" applyNumberFormat="0" applyBorder="0" applyProtection="0"/>
    <xf numFmtId="0" fontId="10" fillId="46" borderId="0" applyNumberFormat="0" applyBorder="0" applyProtection="0"/>
    <xf numFmtId="0" fontId="10" fillId="54"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2"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62" borderId="0" applyNumberFormat="0" applyBorder="0" applyProtection="0"/>
    <xf numFmtId="0" fontId="10" fillId="62" borderId="0" applyNumberFormat="0" applyBorder="0" applyProtection="0"/>
    <xf numFmtId="0" fontId="10" fillId="62" borderId="0" applyNumberFormat="0" applyBorder="0" applyProtection="0"/>
    <xf numFmtId="0" fontId="10" fillId="62" borderId="0" applyNumberFormat="0" applyBorder="0" applyProtection="0"/>
    <xf numFmtId="0" fontId="10" fillId="61" borderId="0" applyNumberFormat="0" applyBorder="0" applyProtection="0"/>
    <xf numFmtId="0" fontId="10" fillId="61" borderId="0" applyNumberFormat="0" applyBorder="0" applyProtection="0"/>
    <xf numFmtId="0" fontId="10" fillId="61" borderId="0" applyNumberFormat="0" applyBorder="0" applyProtection="0"/>
    <xf numFmtId="0" fontId="10" fillId="34" borderId="0" applyNumberFormat="0" applyBorder="0" applyProtection="0"/>
    <xf numFmtId="0" fontId="7" fillId="43" borderId="0" applyNumberFormat="0" applyBorder="0" applyProtection="0"/>
    <xf numFmtId="0" fontId="7" fillId="43" borderId="0" applyNumberFormat="0" applyBorder="0" applyProtection="0"/>
    <xf numFmtId="0" fontId="7" fillId="56" borderId="0" applyNumberFormat="0" applyBorder="0" applyProtection="0"/>
    <xf numFmtId="0" fontId="7" fillId="45" borderId="0" applyNumberFormat="0" applyBorder="0" applyProtection="0"/>
    <xf numFmtId="0" fontId="10" fillId="45" borderId="0" applyNumberFormat="0" applyBorder="0" applyProtection="0"/>
    <xf numFmtId="0" fontId="10" fillId="45"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63"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63" borderId="0" applyNumberFormat="0" applyBorder="0" applyProtection="0"/>
    <xf numFmtId="0" fontId="10" fillId="63" borderId="0" applyNumberFormat="0" applyBorder="0" applyProtection="0"/>
    <xf numFmtId="0" fontId="10" fillId="63" borderId="0" applyNumberFormat="0" applyBorder="0" applyProtection="0"/>
    <xf numFmtId="0" fontId="10" fillId="63" borderId="0" applyNumberFormat="0" applyBorder="0" applyProtection="0"/>
    <xf numFmtId="0" fontId="10" fillId="48" borderId="0" applyNumberFormat="0" applyBorder="0" applyProtection="0"/>
    <xf numFmtId="0" fontId="10" fillId="48" borderId="0" applyNumberFormat="0" applyBorder="0" applyProtection="0"/>
    <xf numFmtId="0" fontId="10" fillId="48" borderId="0" applyNumberFormat="0" applyBorder="0" applyProtection="0"/>
    <xf numFmtId="0" fontId="10" fillId="64" borderId="0" applyNumberFormat="0" applyBorder="0" applyProtection="0"/>
    <xf numFmtId="0" fontId="7" fillId="65" borderId="0" applyNumberFormat="0" applyBorder="0" applyProtection="0"/>
    <xf numFmtId="0" fontId="7" fillId="53" borderId="0" applyNumberFormat="0" applyBorder="0" applyProtection="0"/>
    <xf numFmtId="0" fontId="7" fillId="53" borderId="0" applyNumberFormat="0" applyBorder="0" applyProtection="0"/>
    <xf numFmtId="0" fontId="7" fillId="66" borderId="0" applyNumberFormat="0" applyBorder="0" applyProtection="0"/>
    <xf numFmtId="0" fontId="10" fillId="66" borderId="0" applyNumberFormat="0" applyBorder="0" applyProtection="0"/>
    <xf numFmtId="0" fontId="10" fillId="66" borderId="0" applyNumberFormat="0" applyBorder="0" applyProtection="0"/>
    <xf numFmtId="0" fontId="10" fillId="67"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9"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0" fontId="10" fillId="69" borderId="0" applyNumberFormat="0" applyBorder="0" applyProtection="0"/>
    <xf numFmtId="0" fontId="10" fillId="69" borderId="0" applyNumberFormat="0" applyBorder="0" applyProtection="0"/>
    <xf numFmtId="0" fontId="10" fillId="69" borderId="0" applyNumberFormat="0" applyBorder="0" applyProtection="0"/>
    <xf numFmtId="0" fontId="10" fillId="69" borderId="0" applyNumberFormat="0" applyBorder="0" applyProtection="0"/>
    <xf numFmtId="0" fontId="10" fillId="68" borderId="0" applyNumberFormat="0" applyBorder="0" applyProtection="0"/>
    <xf numFmtId="0" fontId="10" fillId="68" borderId="0" applyNumberFormat="0" applyBorder="0" applyProtection="0"/>
    <xf numFmtId="0" fontId="10" fillId="68" borderId="0" applyNumberFormat="0" applyBorder="0" applyProtection="0"/>
    <xf numFmtId="171" fontId="13" fillId="70" borderId="0">
      <alignment horizontal="center" vertical="center"/>
    </xf>
    <xf numFmtId="172" fontId="14" fillId="0" borderId="2" applyFont="0" applyFill="0">
      <alignment horizontal="right" vertical="center"/>
      <protection locked="0"/>
    </xf>
    <xf numFmtId="0" fontId="15" fillId="0" borderId="0" applyNumberFormat="0" applyFill="0" applyBorder="0" applyProtection="0">
      <alignment vertical="top"/>
      <protection locked="0"/>
    </xf>
    <xf numFmtId="0" fontId="15" fillId="0" borderId="0" applyNumberFormat="0" applyFill="0" applyBorder="0" applyProtection="0">
      <alignment vertical="top"/>
      <protection locked="0"/>
    </xf>
    <xf numFmtId="173" fontId="16" fillId="0" borderId="3">
      <protection locked="0"/>
    </xf>
    <xf numFmtId="174" fontId="16" fillId="0" borderId="0" applyFont="0" applyFill="0" applyBorder="0" applyProtection="0"/>
    <xf numFmtId="175" fontId="16" fillId="0" borderId="0" applyFont="0" applyFill="0" applyBorder="0" applyProtection="0"/>
    <xf numFmtId="172" fontId="14" fillId="0" borderId="0" applyFont="0" applyBorder="0" applyProtection="0">
      <alignment vertical="center"/>
    </xf>
    <xf numFmtId="171" fontId="4" fillId="0" borderId="0" applyNumberFormat="0" applyFont="0">
      <alignment horizontal="center" vertical="center"/>
    </xf>
    <xf numFmtId="39" fontId="17" fillId="2" borderId="0" applyNumberFormat="0" applyBorder="0">
      <alignment vertical="center"/>
    </xf>
    <xf numFmtId="0" fontId="18" fillId="6" borderId="0" applyNumberFormat="0" applyBorder="0" applyProtection="0"/>
    <xf numFmtId="0" fontId="19" fillId="53" borderId="0" applyNumberFormat="0" applyBorder="0" applyProtection="0"/>
    <xf numFmtId="0" fontId="19" fillId="65" borderId="0" applyNumberFormat="0" applyBorder="0" applyProtection="0"/>
    <xf numFmtId="0" fontId="16" fillId="0" borderId="0">
      <alignment horizontal="left"/>
    </xf>
    <xf numFmtId="176" fontId="17" fillId="71" borderId="4">
      <alignment vertical="center"/>
    </xf>
    <xf numFmtId="0" fontId="20" fillId="2" borderId="5" applyNumberFormat="0" applyProtection="0"/>
    <xf numFmtId="0" fontId="21" fillId="7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2" fillId="51" borderId="6" applyNumberFormat="0" applyProtection="0"/>
    <xf numFmtId="0" fontId="20" fillId="2" borderId="5" applyNumberFormat="0" applyProtection="0"/>
    <xf numFmtId="0" fontId="20" fillId="2" borderId="5" applyNumberFormat="0" applyProtection="0"/>
    <xf numFmtId="37" fontId="23" fillId="50" borderId="4">
      <alignment horizontal="center" vertical="center"/>
    </xf>
    <xf numFmtId="0" fontId="24" fillId="73" borderId="7" applyNumberFormat="0" applyProtection="0"/>
    <xf numFmtId="0" fontId="24" fillId="55" borderId="7" applyNumberFormat="0" applyProtection="0"/>
    <xf numFmtId="0" fontId="24" fillId="61" borderId="7" applyNumberFormat="0" applyProtection="0"/>
    <xf numFmtId="41" fontId="4" fillId="0" borderId="0" applyFont="0" applyFill="0" applyBorder="0" applyProtection="0"/>
    <xf numFmtId="43" fontId="4" fillId="0" borderId="0" applyFont="0" applyFill="0" applyBorder="0" applyProtection="0"/>
    <xf numFmtId="3" fontId="25" fillId="0" borderId="0" applyFont="0" applyFill="0" applyBorder="0" applyProtection="0"/>
    <xf numFmtId="3" fontId="25" fillId="0" borderId="0" applyFont="0" applyFill="0" applyBorder="0" applyProtection="0"/>
    <xf numFmtId="173" fontId="26" fillId="5" borderId="3"/>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7" fontId="27" fillId="0" borderId="0" applyFont="0" applyFill="0" applyBorder="0" applyProtection="0"/>
    <xf numFmtId="178" fontId="4" fillId="0" borderId="0" applyFont="0" applyFill="0" applyBorder="0" applyProtection="0"/>
    <xf numFmtId="179" fontId="25" fillId="0" borderId="0" applyFont="0" applyFill="0" applyBorder="0" applyProtection="0"/>
    <xf numFmtId="179" fontId="25" fillId="0" borderId="0" applyFont="0" applyFill="0" applyBorder="0" applyProtection="0"/>
    <xf numFmtId="0" fontId="25" fillId="0" borderId="0" applyFont="0" applyFill="0" applyBorder="0" applyProtection="0"/>
    <xf numFmtId="0" fontId="25" fillId="0" borderId="0" applyFont="0" applyFill="0" applyBorder="0" applyProtection="0"/>
    <xf numFmtId="14" fontId="28" fillId="0" borderId="0">
      <alignment vertical="top"/>
    </xf>
    <xf numFmtId="41" fontId="4" fillId="0" borderId="0" applyFont="0" applyFill="0" applyBorder="0" applyProtection="0"/>
    <xf numFmtId="43" fontId="4" fillId="0" borderId="0" applyFont="0" applyFill="0" applyBorder="0" applyProtection="0"/>
    <xf numFmtId="166" fontId="29" fillId="0" borderId="0">
      <alignment vertical="top"/>
    </xf>
    <xf numFmtId="0" fontId="30" fillId="74" borderId="0" applyNumberFormat="0" applyBorder="0" applyProtection="0"/>
    <xf numFmtId="0" fontId="30" fillId="74" borderId="0" applyNumberFormat="0" applyBorder="0" applyProtection="0"/>
    <xf numFmtId="0" fontId="30" fillId="75" borderId="0" applyNumberFormat="0" applyBorder="0" applyProtection="0"/>
    <xf numFmtId="0" fontId="30" fillId="76" borderId="0" applyNumberFormat="0" applyBorder="0" applyProtection="0"/>
    <xf numFmtId="0" fontId="30" fillId="76" borderId="0" applyNumberFormat="0" applyBorder="0" applyProtection="0"/>
    <xf numFmtId="0" fontId="30" fillId="77" borderId="0" applyNumberFormat="0" applyBorder="0" applyProtection="0"/>
    <xf numFmtId="0" fontId="30" fillId="78" borderId="0" applyNumberFormat="0" applyBorder="0" applyProtection="0"/>
    <xf numFmtId="180" fontId="31" fillId="0" borderId="0" applyFont="0" applyFill="0" applyBorder="0" applyProtection="0"/>
    <xf numFmtId="180" fontId="31" fillId="0" borderId="0" applyFont="0" applyFill="0" applyBorder="0" applyProtection="0"/>
    <xf numFmtId="181" fontId="4" fillId="0" borderId="0" applyFont="0" applyFill="0" applyBorder="0" applyProtection="0"/>
    <xf numFmtId="182" fontId="32" fillId="0" borderId="0"/>
    <xf numFmtId="0" fontId="33" fillId="0" borderId="0" applyNumberFormat="0" applyFill="0" applyBorder="0" applyProtection="0"/>
    <xf numFmtId="0" fontId="34" fillId="0" borderId="0" applyNumberFormat="0" applyFill="0" applyBorder="0" applyProtection="0"/>
    <xf numFmtId="0" fontId="35" fillId="0" borderId="0" applyNumberFormat="0" applyFill="0" applyBorder="0" applyProtection="0"/>
    <xf numFmtId="183" fontId="36" fillId="0" borderId="0" applyFill="0" applyBorder="0" applyProtection="0"/>
    <xf numFmtId="183" fontId="2" fillId="0" borderId="0" applyFill="0" applyBorder="0" applyProtection="0"/>
    <xf numFmtId="183" fontId="37" fillId="0" borderId="0" applyFill="0" applyBorder="0" applyProtection="0"/>
    <xf numFmtId="183" fontId="38" fillId="0" borderId="0" applyFill="0" applyBorder="0" applyProtection="0"/>
    <xf numFmtId="183" fontId="39" fillId="0" borderId="0" applyFill="0" applyBorder="0" applyProtection="0"/>
    <xf numFmtId="183" fontId="40" fillId="0" borderId="0" applyFill="0" applyBorder="0" applyProtection="0"/>
    <xf numFmtId="183" fontId="41" fillId="0" borderId="0" applyFill="0" applyBorder="0" applyProtection="0"/>
    <xf numFmtId="2" fontId="25" fillId="0" borderId="0" applyFont="0" applyFill="0" applyBorder="0" applyProtection="0"/>
    <xf numFmtId="2" fontId="25" fillId="0" borderId="0" applyFont="0" applyFill="0" applyBorder="0" applyProtection="0"/>
    <xf numFmtId="0" fontId="42" fillId="0" borderId="0" applyNumberFormat="0" applyFill="0" applyBorder="0" applyProtection="0">
      <alignment vertical="top"/>
      <protection locked="0"/>
    </xf>
    <xf numFmtId="0" fontId="4" fillId="0" borderId="0" applyNumberFormat="0" applyFont="0">
      <alignment wrapText="1"/>
    </xf>
    <xf numFmtId="184" fontId="16" fillId="20" borderId="4" applyBorder="0">
      <alignment horizontal="center" vertical="center"/>
    </xf>
    <xf numFmtId="0" fontId="43" fillId="3" borderId="0" applyNumberFormat="0" applyBorder="0" applyProtection="0"/>
    <xf numFmtId="0" fontId="43" fillId="79" borderId="0" applyNumberFormat="0" applyBorder="0" applyProtection="0"/>
    <xf numFmtId="0" fontId="7" fillId="58" borderId="0" applyNumberFormat="0" applyBorder="0" applyProtection="0"/>
    <xf numFmtId="0" fontId="44" fillId="0" borderId="0">
      <alignment vertical="top"/>
    </xf>
    <xf numFmtId="0" fontId="45" fillId="0" borderId="0" applyNumberFormat="0" applyFill="0" applyBorder="0" applyProtection="0"/>
    <xf numFmtId="0" fontId="46" fillId="0" borderId="8" applyNumberFormat="0" applyFill="0" applyProtection="0"/>
    <xf numFmtId="0" fontId="47" fillId="0" borderId="9" applyNumberFormat="0" applyFill="0" applyProtection="0"/>
    <xf numFmtId="0" fontId="48" fillId="0" borderId="0" applyNumberFormat="0" applyFill="0" applyBorder="0" applyProtection="0"/>
    <xf numFmtId="0" fontId="49" fillId="0" borderId="10" applyNumberFormat="0" applyFill="0" applyProtection="0"/>
    <xf numFmtId="0" fontId="49" fillId="0" borderId="11" applyNumberFormat="0" applyFill="0" applyProtection="0"/>
    <xf numFmtId="0" fontId="50" fillId="0" borderId="10" applyNumberFormat="0" applyFill="0" applyProtection="0"/>
    <xf numFmtId="0" fontId="51" fillId="0" borderId="12" applyNumberFormat="0" applyFill="0" applyProtection="0"/>
    <xf numFmtId="0" fontId="52" fillId="0" borderId="13" applyNumberFormat="0" applyFill="0" applyProtection="0"/>
    <xf numFmtId="0" fontId="52" fillId="0" borderId="14" applyNumberFormat="0" applyFill="0" applyProtection="0"/>
    <xf numFmtId="0" fontId="51" fillId="0" borderId="0" applyNumberFormat="0" applyFill="0" applyBorder="0" applyProtection="0"/>
    <xf numFmtId="0" fontId="52" fillId="0" borderId="0" applyNumberFormat="0" applyFill="0" applyBorder="0" applyProtection="0"/>
    <xf numFmtId="166" fontId="53" fillId="0" borderId="0">
      <alignment vertical="top"/>
    </xf>
    <xf numFmtId="0" fontId="17" fillId="80" borderId="4">
      <alignment horizontal="center" vertical="center" wrapText="1"/>
      <protection locked="0"/>
    </xf>
    <xf numFmtId="0" fontId="54" fillId="0" borderId="0" applyNumberFormat="0" applyFill="0" applyBorder="0" applyProtection="0">
      <alignment vertical="top"/>
      <protection locked="0"/>
    </xf>
    <xf numFmtId="0" fontId="16" fillId="0" borderId="0"/>
    <xf numFmtId="173" fontId="55" fillId="0" borderId="0"/>
    <xf numFmtId="0" fontId="56" fillId="0" borderId="0" applyNumberFormat="0" applyFill="0" applyBorder="0" applyProtection="0">
      <alignment vertical="top"/>
      <protection locked="0"/>
    </xf>
    <xf numFmtId="0" fontId="56" fillId="0" borderId="0" applyNumberFormat="0" applyFill="0" applyBorder="0" applyProtection="0">
      <alignment vertical="top"/>
      <protection locked="0"/>
    </xf>
    <xf numFmtId="0" fontId="57" fillId="11" borderId="5" applyNumberFormat="0" applyProtection="0"/>
    <xf numFmtId="0" fontId="58" fillId="66"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8" fillId="66" borderId="6" applyNumberFormat="0" applyProtection="0"/>
    <xf numFmtId="0" fontId="57" fillId="11" borderId="5" applyNumberFormat="0" applyProtection="0"/>
    <xf numFmtId="0" fontId="57" fillId="11" borderId="5" applyNumberFormat="0" applyProtection="0"/>
    <xf numFmtId="166" fontId="3" fillId="0" borderId="0">
      <alignment vertical="top"/>
    </xf>
    <xf numFmtId="166" fontId="3" fillId="2" borderId="0">
      <alignment vertical="top"/>
    </xf>
    <xf numFmtId="185" fontId="3" fillId="3" borderId="0">
      <alignment vertical="top"/>
    </xf>
    <xf numFmtId="38" fontId="3" fillId="0" borderId="0">
      <alignment vertical="top"/>
    </xf>
    <xf numFmtId="176" fontId="4" fillId="81" borderId="4">
      <alignment vertical="center"/>
    </xf>
    <xf numFmtId="171" fontId="59" fillId="82" borderId="15" applyBorder="0">
      <alignment horizontal="left" indent="1"/>
    </xf>
    <xf numFmtId="0" fontId="60" fillId="0" borderId="16" applyNumberFormat="0" applyFill="0" applyProtection="0"/>
    <xf numFmtId="0" fontId="61" fillId="0" borderId="17" applyNumberFormat="0" applyFill="0" applyProtection="0"/>
    <xf numFmtId="0" fontId="43" fillId="0" borderId="18" applyNumberFormat="0" applyFill="0" applyProtection="0"/>
    <xf numFmtId="0" fontId="62" fillId="83" borderId="0" applyNumberFormat="0" applyBorder="0" applyProtection="0"/>
    <xf numFmtId="0" fontId="62" fillId="66" borderId="0" applyNumberFormat="0" applyBorder="0" applyProtection="0"/>
    <xf numFmtId="0" fontId="43" fillId="66" borderId="0" applyNumberFormat="0" applyBorder="0" applyProtection="0"/>
    <xf numFmtId="0" fontId="63" fillId="2" borderId="4" applyFont="0" applyBorder="0">
      <alignment horizontal="center" vertical="center"/>
    </xf>
    <xf numFmtId="0" fontId="64" fillId="0" borderId="0" applyNumberFormat="0" applyFill="0" applyBorder="0" applyProtection="0"/>
    <xf numFmtId="0" fontId="4" fillId="0" borderId="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5" fillId="0" borderId="0"/>
    <xf numFmtId="0" fontId="1" fillId="0" borderId="0"/>
    <xf numFmtId="0" fontId="7" fillId="84" borderId="19" applyNumberFormat="0" applyFont="0" applyProtection="0"/>
    <xf numFmtId="0" fontId="7" fillId="84" borderId="19" applyNumberFormat="0" applyFont="0" applyProtection="0"/>
    <xf numFmtId="0" fontId="4" fillId="65"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2" fillId="65" borderId="6"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0" fontId="7" fillId="84" borderId="19" applyNumberFormat="0" applyFont="0" applyProtection="0"/>
    <xf numFmtId="186" fontId="16" fillId="0" borderId="0" applyFont="0" applyFill="0" applyBorder="0" applyProtection="0"/>
    <xf numFmtId="187" fontId="16" fillId="0" borderId="0" applyFont="0" applyFill="0" applyBorder="0" applyProtection="0"/>
    <xf numFmtId="186" fontId="16" fillId="0" borderId="0" applyFont="0" applyFill="0" applyBorder="0" applyProtection="0"/>
    <xf numFmtId="187" fontId="16" fillId="0" borderId="0" applyFont="0" applyFill="0" applyBorder="0" applyProtection="0"/>
    <xf numFmtId="188" fontId="16" fillId="0" borderId="0" applyFont="0" applyFill="0" applyBorder="0" applyProtection="0"/>
    <xf numFmtId="189" fontId="16" fillId="0" borderId="0" applyFont="0" applyFill="0" applyBorder="0" applyProtection="0"/>
    <xf numFmtId="0" fontId="66" fillId="2" borderId="20" applyNumberFormat="0" applyProtection="0"/>
    <xf numFmtId="0" fontId="66" fillId="7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51" borderId="20" applyNumberFormat="0" applyProtection="0"/>
    <xf numFmtId="0" fontId="66" fillId="2" borderId="20" applyNumberFormat="0" applyProtection="0"/>
    <xf numFmtId="0" fontId="66" fillId="2" borderId="20" applyNumberFormat="0" applyProtection="0"/>
    <xf numFmtId="0" fontId="67" fillId="2" borderId="0">
      <alignment vertical="center"/>
    </xf>
    <xf numFmtId="0" fontId="4" fillId="0" borderId="0">
      <protection locked="0"/>
    </xf>
    <xf numFmtId="0" fontId="65" fillId="0" borderId="0" applyNumberFormat="0">
      <alignment horizontal="left"/>
    </xf>
    <xf numFmtId="176" fontId="68" fillId="81" borderId="4">
      <alignment horizontal="center" vertical="center" wrapText="1"/>
      <protection locked="0"/>
    </xf>
    <xf numFmtId="0" fontId="4" fillId="0" borderId="0">
      <alignment vertical="center"/>
    </xf>
    <xf numFmtId="0" fontId="8" fillId="85" borderId="0">
      <alignment horizontal="left" vertical="top"/>
    </xf>
    <xf numFmtId="0" fontId="69" fillId="2" borderId="0">
      <alignment horizontal="center" vertical="center"/>
    </xf>
    <xf numFmtId="0" fontId="8" fillId="85" borderId="0">
      <alignment horizontal="center" vertical="center"/>
    </xf>
    <xf numFmtId="4" fontId="8" fillId="83" borderId="20" applyNumberFormat="0" applyProtection="0">
      <alignment vertical="center"/>
    </xf>
    <xf numFmtId="4" fontId="70" fillId="83" borderId="21" applyNumberFormat="0" applyProtection="0">
      <alignment vertical="center"/>
    </xf>
    <xf numFmtId="4" fontId="8" fillId="83" borderId="20" applyNumberFormat="0" applyProtection="0">
      <alignment vertical="center"/>
    </xf>
    <xf numFmtId="4" fontId="2" fillId="83" borderId="6" applyNumberFormat="0" applyProtection="0">
      <alignment vertical="center"/>
    </xf>
    <xf numFmtId="4" fontId="13" fillId="83" borderId="20" applyNumberFormat="0" applyProtection="0">
      <alignment vertical="center"/>
    </xf>
    <xf numFmtId="4" fontId="71" fillId="83" borderId="21" applyNumberFormat="0" applyProtection="0">
      <alignment vertical="center"/>
    </xf>
    <xf numFmtId="4" fontId="13" fillId="83" borderId="20" applyNumberFormat="0" applyProtection="0">
      <alignment vertical="center"/>
    </xf>
    <xf numFmtId="4" fontId="72" fillId="83" borderId="6" applyNumberFormat="0" applyProtection="0">
      <alignment vertical="center"/>
    </xf>
    <xf numFmtId="4" fontId="8" fillId="83" borderId="20" applyNumberFormat="0" applyProtection="0">
      <alignment horizontal="left" vertical="center" indent="1"/>
    </xf>
    <xf numFmtId="4" fontId="70" fillId="83" borderId="21" applyNumberFormat="0" applyProtection="0">
      <alignment horizontal="left" vertical="center" indent="1"/>
    </xf>
    <xf numFmtId="4" fontId="8" fillId="83" borderId="20" applyNumberFormat="0" applyProtection="0">
      <alignment horizontal="left" vertical="center" indent="1"/>
    </xf>
    <xf numFmtId="4" fontId="2" fillId="83" borderId="6" applyNumberFormat="0" applyProtection="0">
      <alignment horizontal="left" vertical="center" indent="1"/>
    </xf>
    <xf numFmtId="4" fontId="8" fillId="83" borderId="20" applyNumberFormat="0" applyProtection="0">
      <alignment horizontal="left" vertical="center" indent="1"/>
    </xf>
    <xf numFmtId="0" fontId="70" fillId="83" borderId="21" applyNumberFormat="0" applyProtection="0">
      <alignment horizontal="left" vertical="top" indent="1"/>
    </xf>
    <xf numFmtId="0" fontId="73" fillId="83" borderId="21" applyNumberFormat="0" applyProtection="0">
      <alignment horizontal="left" vertical="top" indent="1"/>
    </xf>
    <xf numFmtId="4" fontId="8" fillId="83" borderId="20" applyNumberFormat="0" applyProtection="0">
      <alignment horizontal="left" vertical="center" indent="1"/>
    </xf>
    <xf numFmtId="4" fontId="70" fillId="7" borderId="0" applyNumberFormat="0" applyProtection="0">
      <alignment horizontal="left" vertical="center" indent="1"/>
    </xf>
    <xf numFmtId="0" fontId="4" fillId="4" borderId="20" applyNumberFormat="0" applyProtection="0">
      <alignment horizontal="left" vertical="center" indent="1"/>
    </xf>
    <xf numFmtId="4" fontId="2" fillId="34" borderId="6" applyNumberFormat="0" applyProtection="0">
      <alignment horizontal="left" vertical="center" indent="1"/>
    </xf>
    <xf numFmtId="4" fontId="8" fillId="6" borderId="20" applyNumberFormat="0" applyProtection="0">
      <alignment horizontal="right" vertical="center"/>
    </xf>
    <xf numFmtId="4" fontId="8" fillId="6" borderId="21" applyNumberFormat="0" applyProtection="0">
      <alignment horizontal="right" vertical="center"/>
    </xf>
    <xf numFmtId="4" fontId="8" fillId="6" borderId="20" applyNumberFormat="0" applyProtection="0">
      <alignment horizontal="right" vertical="center"/>
    </xf>
    <xf numFmtId="4" fontId="2" fillId="6" borderId="6" applyNumberFormat="0" applyProtection="0">
      <alignment horizontal="right" vertical="center"/>
    </xf>
    <xf numFmtId="4" fontId="8" fillId="19" borderId="20" applyNumberFormat="0" applyProtection="0">
      <alignment horizontal="right" vertical="center"/>
    </xf>
    <xf numFmtId="4" fontId="8" fillId="19" borderId="21" applyNumberFormat="0" applyProtection="0">
      <alignment horizontal="right" vertical="center"/>
    </xf>
    <xf numFmtId="4" fontId="8" fillId="19" borderId="20" applyNumberFormat="0" applyProtection="0">
      <alignment horizontal="right" vertical="center"/>
    </xf>
    <xf numFmtId="4" fontId="2" fillId="86" borderId="6" applyNumberFormat="0" applyProtection="0">
      <alignment horizontal="right" vertical="center"/>
    </xf>
    <xf numFmtId="4" fontId="8" fillId="50" borderId="20" applyNumberFormat="0" applyProtection="0">
      <alignment horizontal="right" vertical="center"/>
    </xf>
    <xf numFmtId="4" fontId="8" fillId="50" borderId="21" applyNumberFormat="0" applyProtection="0">
      <alignment horizontal="right" vertical="center"/>
    </xf>
    <xf numFmtId="4" fontId="2" fillId="50" borderId="22" applyNumberFormat="0" applyProtection="0">
      <alignment horizontal="right" vertical="center"/>
    </xf>
    <xf numFmtId="4" fontId="8" fillId="50" borderId="20" applyNumberFormat="0" applyProtection="0">
      <alignment horizontal="right" vertical="center"/>
    </xf>
    <xf numFmtId="4" fontId="8" fillId="24" borderId="20" applyNumberFormat="0" applyProtection="0">
      <alignment horizontal="right" vertical="center"/>
    </xf>
    <xf numFmtId="4" fontId="8" fillId="24" borderId="21" applyNumberFormat="0" applyProtection="0">
      <alignment horizontal="right" vertical="center"/>
    </xf>
    <xf numFmtId="4" fontId="8" fillId="24" borderId="20" applyNumberFormat="0" applyProtection="0">
      <alignment horizontal="right" vertical="center"/>
    </xf>
    <xf numFmtId="4" fontId="2" fillId="24" borderId="6" applyNumberFormat="0" applyProtection="0">
      <alignment horizontal="right" vertical="center"/>
    </xf>
    <xf numFmtId="4" fontId="8" fillId="35" borderId="20" applyNumberFormat="0" applyProtection="0">
      <alignment horizontal="right" vertical="center"/>
    </xf>
    <xf numFmtId="4" fontId="8" fillId="35" borderId="21" applyNumberFormat="0" applyProtection="0">
      <alignment horizontal="right" vertical="center"/>
    </xf>
    <xf numFmtId="4" fontId="8" fillId="35" borderId="20" applyNumberFormat="0" applyProtection="0">
      <alignment horizontal="right" vertical="center"/>
    </xf>
    <xf numFmtId="4" fontId="2" fillId="35" borderId="6" applyNumberFormat="0" applyProtection="0">
      <alignment horizontal="right" vertical="center"/>
    </xf>
    <xf numFmtId="4" fontId="8" fillId="64" borderId="20" applyNumberFormat="0" applyProtection="0">
      <alignment horizontal="right" vertical="center"/>
    </xf>
    <xf numFmtId="4" fontId="8" fillId="64" borderId="21" applyNumberFormat="0" applyProtection="0">
      <alignment horizontal="right" vertical="center"/>
    </xf>
    <xf numFmtId="4" fontId="8" fillId="64" borderId="20" applyNumberFormat="0" applyProtection="0">
      <alignment horizontal="right" vertical="center"/>
    </xf>
    <xf numFmtId="4" fontId="2" fillId="64" borderId="6" applyNumberFormat="0" applyProtection="0">
      <alignment horizontal="right" vertical="center"/>
    </xf>
    <xf numFmtId="4" fontId="8" fillId="21" borderId="20" applyNumberFormat="0" applyProtection="0">
      <alignment horizontal="right" vertical="center"/>
    </xf>
    <xf numFmtId="4" fontId="8" fillId="21" borderId="21" applyNumberFormat="0" applyProtection="0">
      <alignment horizontal="right" vertical="center"/>
    </xf>
    <xf numFmtId="4" fontId="8" fillId="21" borderId="20" applyNumberFormat="0" applyProtection="0">
      <alignment horizontal="right" vertical="center"/>
    </xf>
    <xf numFmtId="4" fontId="2" fillId="21" borderId="6" applyNumberFormat="0" applyProtection="0">
      <alignment horizontal="right" vertical="center"/>
    </xf>
    <xf numFmtId="4" fontId="8" fillId="8" borderId="20" applyNumberFormat="0" applyProtection="0">
      <alignment horizontal="right" vertical="center"/>
    </xf>
    <xf numFmtId="4" fontId="8" fillId="8" borderId="21" applyNumberFormat="0" applyProtection="0">
      <alignment horizontal="right" vertical="center"/>
    </xf>
    <xf numFmtId="4" fontId="8" fillId="8" borderId="20" applyNumberFormat="0" applyProtection="0">
      <alignment horizontal="right" vertical="center"/>
    </xf>
    <xf numFmtId="4" fontId="2" fillId="8" borderId="6" applyNumberFormat="0" applyProtection="0">
      <alignment horizontal="right" vertical="center"/>
    </xf>
    <xf numFmtId="4" fontId="8" fillId="20" borderId="20" applyNumberFormat="0" applyProtection="0">
      <alignment horizontal="right" vertical="center"/>
    </xf>
    <xf numFmtId="4" fontId="8" fillId="20" borderId="21" applyNumberFormat="0" applyProtection="0">
      <alignment horizontal="right" vertical="center"/>
    </xf>
    <xf numFmtId="4" fontId="8" fillId="20" borderId="20" applyNumberFormat="0" applyProtection="0">
      <alignment horizontal="right" vertical="center"/>
    </xf>
    <xf numFmtId="4" fontId="2" fillId="20" borderId="6" applyNumberFormat="0" applyProtection="0">
      <alignment horizontal="right" vertical="center"/>
    </xf>
    <xf numFmtId="4" fontId="70" fillId="87" borderId="20" applyNumberFormat="0" applyProtection="0">
      <alignment horizontal="left" vertical="center" indent="1"/>
    </xf>
    <xf numFmtId="4" fontId="70" fillId="88" borderId="23" applyNumberFormat="0" applyProtection="0">
      <alignment horizontal="left" vertical="center" indent="1"/>
    </xf>
    <xf numFmtId="4" fontId="2" fillId="88" borderId="22" applyNumberFormat="0" applyProtection="0">
      <alignment horizontal="left" vertical="center" indent="1"/>
    </xf>
    <xf numFmtId="4" fontId="70" fillId="87" borderId="20" applyNumberFormat="0" applyProtection="0">
      <alignment horizontal="left" vertical="center" indent="1"/>
    </xf>
    <xf numFmtId="4" fontId="8" fillId="5" borderId="0" applyNumberFormat="0" applyProtection="0">
      <alignment horizontal="left" vertical="center" indent="1"/>
    </xf>
    <xf numFmtId="4" fontId="8" fillId="5" borderId="0" applyNumberFormat="0" applyProtection="0">
      <alignment horizontal="left" vertical="center" indent="1"/>
    </xf>
    <xf numFmtId="4" fontId="4" fillId="23" borderId="22" applyNumberFormat="0" applyProtection="0">
      <alignment horizontal="left" vertical="center" indent="1"/>
    </xf>
    <xf numFmtId="4" fontId="74" fillId="23" borderId="0" applyNumberFormat="0" applyProtection="0">
      <alignment horizontal="left" vertical="center" indent="1"/>
    </xf>
    <xf numFmtId="4" fontId="74" fillId="23" borderId="0" applyNumberFormat="0" applyProtection="0">
      <alignment horizontal="left" vertical="center" indent="1"/>
    </xf>
    <xf numFmtId="4" fontId="4" fillId="23" borderId="22" applyNumberFormat="0" applyProtection="0">
      <alignment horizontal="left" vertical="center" indent="1"/>
    </xf>
    <xf numFmtId="4" fontId="74" fillId="23" borderId="0" applyNumberFormat="0" applyProtection="0">
      <alignment horizontal="left" vertical="center" indent="1"/>
    </xf>
    <xf numFmtId="0" fontId="4" fillId="4" borderId="20" applyNumberFormat="0" applyProtection="0">
      <alignment horizontal="left" vertical="center" indent="1"/>
    </xf>
    <xf numFmtId="4" fontId="8" fillId="7" borderId="21" applyNumberFormat="0" applyProtection="0">
      <alignment horizontal="right" vertical="center"/>
    </xf>
    <xf numFmtId="0" fontId="4" fillId="4" borderId="20" applyNumberFormat="0" applyProtection="0">
      <alignment horizontal="left" vertical="center" indent="1"/>
    </xf>
    <xf numFmtId="4" fontId="2" fillId="7" borderId="6" applyNumberFormat="0" applyProtection="0">
      <alignment horizontal="right" vertical="center"/>
    </xf>
    <xf numFmtId="4" fontId="8" fillId="10" borderId="20" applyNumberFormat="0" applyProtection="0">
      <alignment horizontal="left" vertical="center" indent="1"/>
    </xf>
    <xf numFmtId="4" fontId="8" fillId="5" borderId="0" applyNumberFormat="0" applyProtection="0">
      <alignment horizontal="left" vertical="center" indent="1"/>
    </xf>
    <xf numFmtId="4" fontId="2" fillId="5" borderId="22" applyNumberFormat="0" applyProtection="0">
      <alignment horizontal="left" vertical="center" indent="1"/>
    </xf>
    <xf numFmtId="4" fontId="8" fillId="10" borderId="20" applyNumberFormat="0" applyProtection="0">
      <alignment horizontal="left" vertical="center" indent="1"/>
    </xf>
    <xf numFmtId="4" fontId="8" fillId="82" borderId="20" applyNumberFormat="0" applyProtection="0">
      <alignment horizontal="left" vertical="center" indent="1"/>
    </xf>
    <xf numFmtId="4" fontId="8" fillId="7" borderId="0" applyNumberFormat="0" applyProtection="0">
      <alignment horizontal="left" vertical="center" indent="1"/>
    </xf>
    <xf numFmtId="4" fontId="2" fillId="7" borderId="22" applyNumberFormat="0" applyProtection="0">
      <alignment horizontal="left" vertical="center" indent="1"/>
    </xf>
    <xf numFmtId="4" fontId="8" fillId="82" borderId="20" applyNumberFormat="0" applyProtection="0">
      <alignment horizontal="left" vertical="center" indent="1"/>
    </xf>
    <xf numFmtId="0" fontId="4" fillId="82" borderId="20" applyNumberFormat="0" applyProtection="0">
      <alignment horizontal="left" vertical="center" indent="1"/>
    </xf>
    <xf numFmtId="0" fontId="4" fillId="23" borderId="21" applyNumberFormat="0" applyProtection="0">
      <alignment horizontal="left" vertical="center" indent="1"/>
    </xf>
    <xf numFmtId="0" fontId="4" fillId="82" borderId="20" applyNumberFormat="0" applyProtection="0">
      <alignment horizontal="left" vertical="center" indent="1"/>
    </xf>
    <xf numFmtId="0" fontId="2" fillId="2" borderId="6" applyNumberFormat="0" applyProtection="0">
      <alignment horizontal="left" vertical="center" indent="1"/>
    </xf>
    <xf numFmtId="0" fontId="4" fillId="82" borderId="20" applyNumberFormat="0" applyProtection="0">
      <alignment horizontal="left" vertical="center" indent="1"/>
    </xf>
    <xf numFmtId="0" fontId="4" fillId="23" borderId="21" applyNumberFormat="0" applyProtection="0">
      <alignment horizontal="left" vertical="top" indent="1"/>
    </xf>
    <xf numFmtId="0" fontId="2" fillId="23" borderId="21" applyNumberFormat="0" applyProtection="0">
      <alignment horizontal="left" vertical="top" indent="1"/>
    </xf>
    <xf numFmtId="0" fontId="4" fillId="82" borderId="20" applyNumberFormat="0" applyProtection="0">
      <alignment horizontal="left" vertical="center" indent="1"/>
    </xf>
    <xf numFmtId="0" fontId="4" fillId="73" borderId="20" applyNumberFormat="0" applyProtection="0">
      <alignment horizontal="left" vertical="center" indent="1"/>
    </xf>
    <xf numFmtId="0" fontId="4" fillId="7" borderId="21" applyNumberFormat="0" applyProtection="0">
      <alignment horizontal="left" vertical="center" indent="1"/>
    </xf>
    <xf numFmtId="0" fontId="4" fillId="73" borderId="20" applyNumberFormat="0" applyProtection="0">
      <alignment horizontal="left" vertical="center" indent="1"/>
    </xf>
    <xf numFmtId="0" fontId="2" fillId="82" borderId="6" applyNumberFormat="0" applyProtection="0">
      <alignment horizontal="left" vertical="center" indent="1"/>
    </xf>
    <xf numFmtId="0" fontId="4" fillId="73" borderId="20" applyNumberFormat="0" applyProtection="0">
      <alignment horizontal="left" vertical="center" indent="1"/>
    </xf>
    <xf numFmtId="0" fontId="4" fillId="7" borderId="21" applyNumberFormat="0" applyProtection="0">
      <alignment horizontal="left" vertical="top" indent="1"/>
    </xf>
    <xf numFmtId="0" fontId="2" fillId="7" borderId="21" applyNumberFormat="0" applyProtection="0">
      <alignment horizontal="left" vertical="top" indent="1"/>
    </xf>
    <xf numFmtId="0" fontId="4" fillId="73" borderId="20" applyNumberFormat="0" applyProtection="0">
      <alignment horizontal="left" vertical="center" indent="1"/>
    </xf>
    <xf numFmtId="0" fontId="4" fillId="2" borderId="20" applyNumberFormat="0" applyProtection="0">
      <alignment horizontal="left" vertical="center" indent="1"/>
    </xf>
    <xf numFmtId="0" fontId="4" fillId="18" borderId="21" applyNumberFormat="0" applyProtection="0">
      <alignment horizontal="left" vertical="center" indent="1"/>
    </xf>
    <xf numFmtId="0" fontId="4" fillId="2" borderId="20" applyNumberFormat="0" applyProtection="0">
      <alignment horizontal="left" vertical="center" indent="1"/>
    </xf>
    <xf numFmtId="0" fontId="2" fillId="18" borderId="6" applyNumberFormat="0" applyProtection="0">
      <alignment horizontal="left" vertical="center" indent="1"/>
    </xf>
    <xf numFmtId="0" fontId="4" fillId="2" borderId="20" applyNumberFormat="0" applyProtection="0">
      <alignment horizontal="left" vertical="center" indent="1"/>
    </xf>
    <xf numFmtId="0" fontId="4" fillId="18" borderId="21" applyNumberFormat="0" applyProtection="0">
      <alignment horizontal="left" vertical="top" indent="1"/>
    </xf>
    <xf numFmtId="0" fontId="2" fillId="18" borderId="21" applyNumberFormat="0" applyProtection="0">
      <alignment horizontal="left" vertical="top" indent="1"/>
    </xf>
    <xf numFmtId="0" fontId="4" fillId="2" borderId="20" applyNumberFormat="0" applyProtection="0">
      <alignment horizontal="left" vertical="center" indent="1"/>
    </xf>
    <xf numFmtId="0" fontId="4" fillId="4" borderId="20" applyNumberFormat="0" applyProtection="0">
      <alignment horizontal="left" vertical="center" indent="1"/>
    </xf>
    <xf numFmtId="0" fontId="4" fillId="5" borderId="21" applyNumberFormat="0" applyProtection="0">
      <alignment horizontal="left" vertical="center" indent="1"/>
    </xf>
    <xf numFmtId="0" fontId="4" fillId="4" borderId="20" applyNumberFormat="0" applyProtection="0">
      <alignment horizontal="left" vertical="center" indent="1"/>
    </xf>
    <xf numFmtId="0" fontId="2" fillId="5" borderId="6" applyNumberFormat="0" applyProtection="0">
      <alignment horizontal="left" vertical="center" indent="1"/>
    </xf>
    <xf numFmtId="0" fontId="4" fillId="4" borderId="20" applyNumberFormat="0" applyProtection="0">
      <alignment horizontal="left" vertical="center" indent="1"/>
    </xf>
    <xf numFmtId="0" fontId="4" fillId="5" borderId="21" applyNumberFormat="0" applyProtection="0">
      <alignment horizontal="left" vertical="top" indent="1"/>
    </xf>
    <xf numFmtId="0" fontId="2" fillId="5" borderId="21" applyNumberFormat="0" applyProtection="0">
      <alignment horizontal="left" vertical="top" indent="1"/>
    </xf>
    <xf numFmtId="0" fontId="4" fillId="4" borderId="20" applyNumberFormat="0" applyProtection="0">
      <alignment horizontal="left" vertical="center" indent="1"/>
    </xf>
    <xf numFmtId="0" fontId="4" fillId="85" borderId="4" applyNumberFormat="0">
      <protection locked="0"/>
    </xf>
    <xf numFmtId="0" fontId="16" fillId="0" borderId="0"/>
    <xf numFmtId="0" fontId="4" fillId="85" borderId="4" applyNumberFormat="0">
      <protection locked="0"/>
    </xf>
    <xf numFmtId="0" fontId="75" fillId="23" borderId="24" applyBorder="0"/>
    <xf numFmtId="4" fontId="8" fillId="84" borderId="20" applyNumberFormat="0" applyProtection="0">
      <alignment vertical="center"/>
    </xf>
    <xf numFmtId="4" fontId="8" fillId="84" borderId="21" applyNumberFormat="0" applyProtection="0">
      <alignment vertical="center"/>
    </xf>
    <xf numFmtId="4" fontId="69" fillId="84" borderId="21" applyNumberFormat="0" applyProtection="0">
      <alignment vertical="center"/>
    </xf>
    <xf numFmtId="4" fontId="8" fillId="84" borderId="20" applyNumberFormat="0" applyProtection="0">
      <alignment vertical="center"/>
    </xf>
    <xf numFmtId="4" fontId="13" fillId="84" borderId="20" applyNumberFormat="0" applyProtection="0">
      <alignment vertical="center"/>
    </xf>
    <xf numFmtId="4" fontId="13" fillId="84" borderId="21" applyNumberFormat="0" applyProtection="0">
      <alignment vertical="center"/>
    </xf>
    <xf numFmtId="4" fontId="72" fillId="84" borderId="4" applyNumberFormat="0" applyProtection="0">
      <alignment vertical="center"/>
    </xf>
    <xf numFmtId="4" fontId="13" fillId="84" borderId="20" applyNumberFormat="0" applyProtection="0">
      <alignment vertical="center"/>
    </xf>
    <xf numFmtId="4" fontId="8" fillId="84" borderId="20" applyNumberFormat="0" applyProtection="0">
      <alignment horizontal="left" vertical="center" indent="1"/>
    </xf>
    <xf numFmtId="4" fontId="8" fillId="84" borderId="21" applyNumberFormat="0" applyProtection="0">
      <alignment horizontal="left" vertical="center" indent="1"/>
    </xf>
    <xf numFmtId="4" fontId="69" fillId="2" borderId="21" applyNumberFormat="0" applyProtection="0">
      <alignment horizontal="left" vertical="center" indent="1"/>
    </xf>
    <xf numFmtId="4" fontId="8" fillId="84" borderId="20" applyNumberFormat="0" applyProtection="0">
      <alignment horizontal="left" vertical="center" indent="1"/>
    </xf>
    <xf numFmtId="4" fontId="8" fillId="84" borderId="20" applyNumberFormat="0" applyProtection="0">
      <alignment horizontal="left" vertical="center" indent="1"/>
    </xf>
    <xf numFmtId="0" fontId="8" fillId="84" borderId="21" applyNumberFormat="0" applyProtection="0">
      <alignment horizontal="left" vertical="top" indent="1"/>
    </xf>
    <xf numFmtId="0" fontId="69" fillId="84" borderId="21" applyNumberFormat="0" applyProtection="0">
      <alignment horizontal="left" vertical="top" indent="1"/>
    </xf>
    <xf numFmtId="4" fontId="8" fillId="84" borderId="20" applyNumberFormat="0" applyProtection="0">
      <alignment horizontal="left" vertical="center" indent="1"/>
    </xf>
    <xf numFmtId="4" fontId="8" fillId="10" borderId="20" applyNumberFormat="0" applyProtection="0">
      <alignment horizontal="right" vertical="center"/>
    </xf>
    <xf numFmtId="4" fontId="8" fillId="5" borderId="21" applyNumberFormat="0" applyProtection="0">
      <alignment horizontal="right" vertical="center"/>
    </xf>
    <xf numFmtId="4" fontId="8" fillId="5" borderId="21" applyNumberFormat="0" applyProtection="0">
      <alignment horizontal="right" vertical="center"/>
    </xf>
    <xf numFmtId="4" fontId="8" fillId="5" borderId="21" applyNumberFormat="0" applyProtection="0">
      <alignment horizontal="right" vertical="center"/>
    </xf>
    <xf numFmtId="4" fontId="8" fillId="10" borderId="20" applyNumberFormat="0" applyProtection="0">
      <alignment horizontal="right" vertical="center"/>
    </xf>
    <xf numFmtId="4" fontId="2" fillId="0" borderId="6" applyNumberFormat="0" applyProtection="0">
      <alignment horizontal="right" vertical="center"/>
    </xf>
    <xf numFmtId="4" fontId="13" fillId="10" borderId="20" applyNumberFormat="0" applyProtection="0">
      <alignment horizontal="right" vertical="center"/>
    </xf>
    <xf numFmtId="4" fontId="13" fillId="5" borderId="21" applyNumberFormat="0" applyProtection="0">
      <alignment horizontal="right" vertical="center"/>
    </xf>
    <xf numFmtId="4" fontId="13" fillId="10" borderId="20" applyNumberFormat="0" applyProtection="0">
      <alignment horizontal="right" vertical="center"/>
    </xf>
    <xf numFmtId="4" fontId="72" fillId="85" borderId="6" applyNumberFormat="0" applyProtection="0">
      <alignment horizontal="right" vertical="center"/>
    </xf>
    <xf numFmtId="4" fontId="8" fillId="7" borderId="21" applyNumberFormat="0" applyProtection="0">
      <alignment horizontal="left" vertical="center" indent="1"/>
    </xf>
    <xf numFmtId="0" fontId="4" fillId="4" borderId="20"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4" fontId="2" fillId="34" borderId="6" applyNumberFormat="0" applyProtection="0">
      <alignment horizontal="left" vertical="center" indent="1"/>
    </xf>
    <xf numFmtId="4" fontId="2" fillId="34" borderId="6"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0" fontId="4" fillId="4" borderId="20"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4" fontId="8" fillId="7" borderId="21" applyNumberFormat="0" applyProtection="0">
      <alignment horizontal="left" vertical="center" indent="1"/>
    </xf>
    <xf numFmtId="0" fontId="4" fillId="4" borderId="20" applyNumberFormat="0" applyProtection="0">
      <alignment horizontal="left" vertical="center" indent="1"/>
    </xf>
    <xf numFmtId="0" fontId="8" fillId="7" borderId="21" applyNumberFormat="0" applyProtection="0">
      <alignment horizontal="left" vertical="top" indent="1"/>
    </xf>
    <xf numFmtId="0" fontId="69" fillId="7" borderId="21" applyNumberFormat="0" applyProtection="0">
      <alignment horizontal="left" vertical="top" indent="1"/>
    </xf>
    <xf numFmtId="0" fontId="4" fillId="4" borderId="20" applyNumberFormat="0" applyProtection="0">
      <alignment horizontal="left" vertical="center" indent="1"/>
    </xf>
    <xf numFmtId="0" fontId="76" fillId="0" borderId="0"/>
    <xf numFmtId="4" fontId="77" fillId="10" borderId="0" applyNumberFormat="0" applyProtection="0">
      <alignment horizontal="left" vertical="center" indent="1"/>
    </xf>
    <xf numFmtId="4" fontId="78" fillId="10" borderId="22" applyNumberFormat="0" applyProtection="0">
      <alignment horizontal="left" vertical="center" indent="1"/>
    </xf>
    <xf numFmtId="0" fontId="76" fillId="0" borderId="0"/>
    <xf numFmtId="0" fontId="2" fillId="33" borderId="4"/>
    <xf numFmtId="0" fontId="2" fillId="33" borderId="4"/>
    <xf numFmtId="4" fontId="79" fillId="10" borderId="20" applyNumberFormat="0" applyProtection="0">
      <alignment horizontal="right" vertical="center"/>
    </xf>
    <xf numFmtId="4" fontId="79" fillId="5" borderId="21" applyNumberFormat="0" applyProtection="0">
      <alignment horizontal="right" vertical="center"/>
    </xf>
    <xf numFmtId="4" fontId="79" fillId="10" borderId="20" applyNumberFormat="0" applyProtection="0">
      <alignment horizontal="right" vertical="center"/>
    </xf>
    <xf numFmtId="4" fontId="80" fillId="85" borderId="6" applyNumberFormat="0" applyProtection="0">
      <alignment horizontal="right" vertical="center"/>
    </xf>
    <xf numFmtId="0" fontId="81" fillId="89" borderId="0"/>
    <xf numFmtId="49" fontId="82" fillId="89" borderId="0"/>
    <xf numFmtId="49" fontId="83" fillId="89" borderId="25"/>
    <xf numFmtId="49" fontId="83" fillId="89" borderId="0"/>
    <xf numFmtId="0" fontId="81" fillId="85" borderId="25">
      <protection locked="0"/>
    </xf>
    <xf numFmtId="0" fontId="81" fillId="89" borderId="0"/>
    <xf numFmtId="0" fontId="83" fillId="90" borderId="0"/>
    <xf numFmtId="0" fontId="83" fillId="20" borderId="0"/>
    <xf numFmtId="0" fontId="83" fillId="24" borderId="0"/>
    <xf numFmtId="0" fontId="84" fillId="0" borderId="0" applyNumberFormat="0" applyFill="0" applyBorder="0" applyProtection="0"/>
    <xf numFmtId="190" fontId="4" fillId="70" borderId="4">
      <alignment vertical="center"/>
    </xf>
    <xf numFmtId="0" fontId="4" fillId="32" borderId="0"/>
    <xf numFmtId="0" fontId="1" fillId="0" borderId="0"/>
    <xf numFmtId="176" fontId="4" fillId="85" borderId="26" applyNumberFormat="0" applyFont="0">
      <alignment horizontal="left"/>
    </xf>
    <xf numFmtId="166" fontId="85" fillId="91" borderId="0">
      <alignment horizontal="right" vertical="top"/>
    </xf>
    <xf numFmtId="0" fontId="4" fillId="0" borderId="0"/>
    <xf numFmtId="191" fontId="16" fillId="0" borderId="0"/>
    <xf numFmtId="166" fontId="16" fillId="0" borderId="0"/>
    <xf numFmtId="191" fontId="16" fillId="0" borderId="0"/>
    <xf numFmtId="0" fontId="4" fillId="0" borderId="0"/>
    <xf numFmtId="192" fontId="16" fillId="0" borderId="0"/>
    <xf numFmtId="192" fontId="16" fillId="0" borderId="0"/>
    <xf numFmtId="0" fontId="86" fillId="0" borderId="0" applyNumberFormat="0" applyFill="0" applyBorder="0" applyProtection="0"/>
    <xf numFmtId="0" fontId="84" fillId="0" borderId="0" applyNumberFormat="0" applyFill="0" applyBorder="0" applyProtection="0"/>
    <xf numFmtId="0" fontId="25" fillId="0" borderId="27" applyNumberFormat="0" applyFont="0" applyFill="0" applyProtection="0"/>
    <xf numFmtId="0" fontId="30" fillId="0" borderId="28"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55" fillId="0" borderId="0"/>
    <xf numFmtId="176" fontId="87" fillId="50" borderId="30">
      <alignment horizontal="center" vertical="center"/>
    </xf>
    <xf numFmtId="0" fontId="88" fillId="0" borderId="0" applyNumberFormat="0" applyFill="0" applyBorder="0" applyProtection="0"/>
    <xf numFmtId="0" fontId="88" fillId="0" borderId="0" applyNumberFormat="0" applyFill="0" applyBorder="0" applyProtection="0"/>
    <xf numFmtId="0" fontId="89" fillId="0" borderId="0" applyNumberFormat="0" applyFill="0" applyBorder="0" applyProtection="0"/>
    <xf numFmtId="0" fontId="4" fillId="70" borderId="31">
      <alignment vertical="center"/>
      <protection locked="0"/>
    </xf>
    <xf numFmtId="193" fontId="4" fillId="0" borderId="0" applyFont="0" applyFill="0" applyBorder="0" applyProtection="0"/>
    <xf numFmtId="178" fontId="4" fillId="0" borderId="0" applyFont="0" applyFill="0" applyBorder="0" applyProtection="0"/>
    <xf numFmtId="176" fontId="4" fillId="92" borderId="4" applyNumberFormat="0" applyFill="0" applyBorder="0" applyProtection="0">
      <alignment vertical="center"/>
      <protection locked="0"/>
    </xf>
    <xf numFmtId="0" fontId="90" fillId="0" borderId="4">
      <alignment horizontal="center"/>
    </xf>
    <xf numFmtId="0" fontId="16" fillId="0" borderId="0">
      <alignment vertical="top"/>
    </xf>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2" fillId="93"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2" fillId="94"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50"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2" fillId="95"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21"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96"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2" fillId="97"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3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2" fillId="98"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0" fontId="10" fillId="64" borderId="0" applyNumberFormat="0" applyBorder="0" applyProtection="0"/>
    <xf numFmtId="173" fontId="16" fillId="0" borderId="3">
      <protection locked="0"/>
    </xf>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99"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57" fillId="11" borderId="5" applyNumberFormat="0" applyProtection="0"/>
    <xf numFmtId="0" fontId="90" fillId="0" borderId="4">
      <alignment horizontal="center"/>
    </xf>
    <xf numFmtId="0" fontId="90" fillId="0" borderId="0">
      <alignment vertical="top"/>
    </xf>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91" fillId="100" borderId="32"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66" fillId="2" borderId="20"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92" fillId="100" borderId="33"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20" fillId="2" borderId="5" applyNumberFormat="0" applyProtection="0"/>
    <xf numFmtId="0" fontId="93" fillId="0" borderId="0" applyNumberFormat="0" applyFill="0" applyBorder="0" applyProtection="0">
      <alignment vertical="top"/>
      <protection locked="0"/>
    </xf>
    <xf numFmtId="0" fontId="93" fillId="0" borderId="0" applyNumberFormat="0" applyFill="0" applyBorder="0" applyProtection="0">
      <alignment vertical="top"/>
      <protection locked="0"/>
    </xf>
    <xf numFmtId="0" fontId="94" fillId="0" borderId="0" applyNumberFormat="0" applyFill="0" applyBorder="0" applyProtection="0"/>
    <xf numFmtId="0" fontId="95" fillId="0" borderId="0" applyNumberFormat="0" applyFill="0" applyBorder="0" applyProtection="0">
      <alignment vertical="top"/>
      <protection locked="0"/>
    </xf>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0" fontId="64" fillId="0" borderId="0" applyNumberFormat="0" applyFill="0" applyBorder="0" applyProtection="0"/>
    <xf numFmtId="169" fontId="96" fillId="0" borderId="0" applyFont="0" applyFill="0" applyBorder="0" applyProtection="0"/>
    <xf numFmtId="169" fontId="4" fillId="0" borderId="0" applyFont="0" applyFill="0" applyBorder="0" applyProtection="0"/>
    <xf numFmtId="169" fontId="16" fillId="0" borderId="0" applyFont="0" applyFill="0" applyBorder="0" applyProtection="0"/>
    <xf numFmtId="194" fontId="16" fillId="0" borderId="0" applyFont="0" applyFill="0" applyBorder="0" applyProtection="0"/>
    <xf numFmtId="169" fontId="16" fillId="0" borderId="0" applyFont="0" applyFill="0" applyBorder="0" applyProtection="0"/>
    <xf numFmtId="169" fontId="9" fillId="0" borderId="0" applyFont="0" applyFill="0" applyBorder="0" applyProtection="0"/>
    <xf numFmtId="169" fontId="7" fillId="0" borderId="0" applyFont="0" applyFill="0" applyBorder="0" applyProtection="0"/>
    <xf numFmtId="169" fontId="7" fillId="0" borderId="0" applyFont="0" applyFill="0" applyBorder="0" applyProtection="0"/>
    <xf numFmtId="0" fontId="97" fillId="0" borderId="0" applyBorder="0">
      <alignment horizontal="center" vertical="center" wrapText="1"/>
    </xf>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98" fillId="0" borderId="34"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47" fillId="0" borderId="9"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99" fillId="0" borderId="35"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0" fillId="0" borderId="10"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100" fillId="0" borderId="36"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12" applyNumberFormat="0" applyFill="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100"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51" fillId="0" borderId="0" applyNumberFormat="0" applyFill="0" applyBorder="0" applyProtection="0"/>
    <xf numFmtId="0" fontId="101" fillId="0" borderId="0" applyNumberFormat="0" applyFill="0" applyBorder="0" applyProtection="0"/>
    <xf numFmtId="0" fontId="102" fillId="0" borderId="0" applyNumberFormat="0" applyFill="0" applyBorder="0" applyProtection="0"/>
    <xf numFmtId="0" fontId="103" fillId="0" borderId="37" applyBorder="0">
      <alignment horizontal="center" vertical="center" wrapText="1"/>
    </xf>
    <xf numFmtId="173" fontId="26" fillId="5" borderId="3"/>
    <xf numFmtId="4" fontId="104" fillId="83" borderId="4" applyBorder="0">
      <alignment horizontal="right"/>
    </xf>
    <xf numFmtId="4" fontId="104" fillId="83" borderId="4" applyBorder="0">
      <alignment horizontal="right"/>
    </xf>
    <xf numFmtId="49" fontId="105" fillId="0" borderId="0" applyBorder="0">
      <alignment vertical="center"/>
    </xf>
    <xf numFmtId="0" fontId="106" fillId="0" borderId="0">
      <alignment horizontal="left"/>
    </xf>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107" fillId="0" borderId="38"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30" fillId="0" borderId="29" applyNumberFormat="0" applyFill="0" applyProtection="0"/>
    <xf numFmtId="0" fontId="90" fillId="0" borderId="0">
      <alignment horizontal="right" vertical="top" wrapText="1"/>
    </xf>
    <xf numFmtId="3" fontId="26" fillId="0" borderId="4" applyBorder="0">
      <alignment vertical="center"/>
    </xf>
    <xf numFmtId="0" fontId="90" fillId="0" borderId="0"/>
    <xf numFmtId="0" fontId="90" fillId="0" borderId="0"/>
    <xf numFmtId="0" fontId="90" fillId="0" borderId="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64" fillId="0" borderId="1" applyNumberFormat="0" applyFill="0" applyProtection="0"/>
    <xf numFmtId="0" fontId="90" fillId="0" borderId="0"/>
    <xf numFmtId="0" fontId="108" fillId="2" borderId="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109" fillId="101" borderId="39"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24" fillId="73" borderId="7" applyNumberFormat="0" applyProtection="0"/>
    <xf numFmtId="0" fontId="90" fillId="0" borderId="4">
      <alignment horizontal="center" wrapText="1"/>
    </xf>
    <xf numFmtId="0" fontId="16" fillId="0" borderId="0">
      <alignment vertical="top"/>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64" fillId="3" borderId="0" applyFill="0">
      <alignment wrapText="1"/>
    </xf>
    <xf numFmtId="0" fontId="102" fillId="0" borderId="0">
      <alignment horizontal="center" vertical="top" wrapText="1"/>
    </xf>
    <xf numFmtId="0" fontId="67" fillId="0" borderId="0">
      <alignment horizontal="centerContinuous" vertical="center" wrapText="1"/>
    </xf>
    <xf numFmtId="192" fontId="63" fillId="3" borderId="4">
      <alignment wrapText="1"/>
    </xf>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10"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111" fillId="102"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62" fillId="83" borderId="0" applyNumberFormat="0" applyBorder="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138" fillId="0" borderId="0"/>
    <xf numFmtId="0" fontId="16" fillId="0" borderId="0"/>
    <xf numFmtId="0" fontId="9" fillId="0" borderId="0"/>
    <xf numFmtId="0" fontId="9" fillId="0" borderId="0"/>
    <xf numFmtId="0" fontId="7" fillId="0" borderId="0"/>
    <xf numFmtId="0" fontId="9" fillId="0" borderId="0"/>
    <xf numFmtId="0" fontId="9" fillId="0" borderId="0"/>
    <xf numFmtId="0" fontId="9" fillId="0" borderId="0"/>
    <xf numFmtId="0" fontId="7" fillId="0" borderId="0"/>
    <xf numFmtId="0" fontId="9" fillId="0" borderId="0"/>
    <xf numFmtId="0" fontId="9" fillId="0" borderId="0"/>
    <xf numFmtId="0" fontId="7" fillId="0" borderId="0"/>
    <xf numFmtId="0" fontId="9" fillId="0" borderId="0"/>
    <xf numFmtId="0" fontId="16" fillId="0" borderId="0"/>
    <xf numFmtId="0" fontId="7"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9" fillId="0" borderId="0"/>
    <xf numFmtId="0" fontId="16"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16" fillId="0" borderId="0"/>
    <xf numFmtId="0" fontId="16"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4" fillId="0" borderId="0" applyNumberFormat="0" applyFont="0" applyFill="0" applyBorder="0" applyProtection="0">
      <alignment vertical="top"/>
    </xf>
    <xf numFmtId="0" fontId="4" fillId="0" borderId="0" applyNumberFormat="0" applyFont="0" applyFill="0" applyBorder="0" applyProtection="0">
      <alignment vertical="top"/>
    </xf>
    <xf numFmtId="0" fontId="9" fillId="0" borderId="0"/>
    <xf numFmtId="0" fontId="9" fillId="0" borderId="0"/>
    <xf numFmtId="0" fontId="4" fillId="0" borderId="0" applyNumberFormat="0" applyFont="0" applyFill="0" applyBorder="0" applyProtection="0">
      <alignment vertical="top"/>
    </xf>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16" fillId="0" borderId="0"/>
    <xf numFmtId="0" fontId="4" fillId="0" borderId="0" applyNumberFormat="0" applyFont="0" applyFill="0" applyBorder="0" applyProtection="0">
      <alignment vertical="top"/>
    </xf>
    <xf numFmtId="0" fontId="9" fillId="0" borderId="0"/>
    <xf numFmtId="0" fontId="96" fillId="0" borderId="0"/>
    <xf numFmtId="0" fontId="16" fillId="0" borderId="0"/>
    <xf numFmtId="0" fontId="96" fillId="0" borderId="0"/>
    <xf numFmtId="0" fontId="7" fillId="0" borderId="0"/>
    <xf numFmtId="0" fontId="16" fillId="0" borderId="0"/>
    <xf numFmtId="0" fontId="96" fillId="0" borderId="0"/>
    <xf numFmtId="0" fontId="7" fillId="0" borderId="0"/>
    <xf numFmtId="0" fontId="16" fillId="0" borderId="0"/>
    <xf numFmtId="0" fontId="9" fillId="0" borderId="0"/>
    <xf numFmtId="0" fontId="9" fillId="0" borderId="0"/>
    <xf numFmtId="0" fontId="7" fillId="0" borderId="0"/>
    <xf numFmtId="0" fontId="16"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7"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7" fillId="0" borderId="0"/>
    <xf numFmtId="0" fontId="4" fillId="0" borderId="0"/>
    <xf numFmtId="0" fontId="4" fillId="0" borderId="0"/>
    <xf numFmtId="0" fontId="4" fillId="0" borderId="0"/>
    <xf numFmtId="0" fontId="1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7"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6" fillId="0" borderId="0"/>
    <xf numFmtId="0" fontId="96" fillId="0" borderId="0"/>
    <xf numFmtId="0" fontId="96" fillId="0" borderId="0"/>
    <xf numFmtId="0" fontId="96" fillId="0" borderId="0"/>
    <xf numFmtId="0" fontId="16" fillId="0" borderId="0"/>
    <xf numFmtId="0" fontId="16" fillId="0" borderId="0"/>
    <xf numFmtId="0" fontId="112" fillId="0" borderId="0"/>
    <xf numFmtId="0" fontId="112" fillId="0" borderId="0"/>
    <xf numFmtId="0" fontId="4" fillId="0" borderId="0"/>
    <xf numFmtId="0" fontId="7" fillId="0" borderId="0"/>
    <xf numFmtId="0" fontId="9" fillId="0" borderId="0"/>
    <xf numFmtId="0" fontId="9" fillId="0" borderId="0"/>
    <xf numFmtId="0" fontId="112" fillId="0" borderId="0"/>
    <xf numFmtId="0" fontId="7" fillId="0" borderId="0"/>
    <xf numFmtId="0" fontId="4" fillId="0" borderId="0"/>
    <xf numFmtId="0" fontId="7" fillId="0" borderId="0"/>
    <xf numFmtId="0" fontId="96"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4" fillId="0" borderId="0"/>
    <xf numFmtId="0" fontId="7" fillId="0" borderId="0"/>
    <xf numFmtId="0" fontId="96" fillId="0" borderId="0"/>
    <xf numFmtId="0" fontId="113" fillId="0" borderId="0"/>
    <xf numFmtId="0" fontId="7" fillId="0" borderId="0"/>
    <xf numFmtId="0" fontId="96" fillId="0" borderId="0"/>
    <xf numFmtId="0" fontId="9" fillId="0" borderId="0"/>
    <xf numFmtId="0" fontId="16" fillId="0" borderId="0"/>
    <xf numFmtId="0" fontId="7" fillId="0" borderId="0"/>
    <xf numFmtId="0" fontId="16" fillId="0" borderId="0"/>
    <xf numFmtId="0" fontId="96" fillId="0" borderId="0"/>
    <xf numFmtId="0" fontId="7" fillId="0" borderId="0"/>
    <xf numFmtId="0" fontId="113" fillId="0" borderId="0"/>
    <xf numFmtId="0" fontId="7" fillId="0" borderId="0"/>
    <xf numFmtId="0" fontId="113" fillId="0" borderId="0"/>
    <xf numFmtId="0" fontId="16" fillId="0" borderId="0"/>
    <xf numFmtId="0" fontId="7" fillId="0" borderId="0"/>
    <xf numFmtId="0" fontId="16" fillId="0" borderId="0"/>
    <xf numFmtId="0" fontId="113" fillId="0" borderId="0"/>
    <xf numFmtId="0" fontId="16" fillId="0" borderId="0"/>
    <xf numFmtId="0" fontId="7" fillId="0" borderId="0"/>
    <xf numFmtId="0" fontId="16" fillId="0" borderId="0"/>
    <xf numFmtId="0" fontId="113" fillId="0" borderId="0"/>
    <xf numFmtId="0" fontId="16" fillId="0" borderId="0"/>
    <xf numFmtId="0" fontId="7" fillId="0" borderId="0"/>
    <xf numFmtId="0" fontId="16" fillId="0" borderId="0"/>
    <xf numFmtId="0" fontId="113" fillId="0" borderId="0"/>
    <xf numFmtId="0" fontId="7" fillId="0" borderId="0"/>
    <xf numFmtId="0" fontId="113" fillId="0" borderId="0"/>
    <xf numFmtId="0" fontId="7" fillId="0" borderId="0"/>
    <xf numFmtId="0" fontId="9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6" fillId="0" borderId="0"/>
    <xf numFmtId="0" fontId="96"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16" fillId="0" borderId="0"/>
    <xf numFmtId="0" fontId="4" fillId="0" borderId="0"/>
    <xf numFmtId="0" fontId="16" fillId="0" borderId="0"/>
    <xf numFmtId="0" fontId="4" fillId="0" borderId="0"/>
    <xf numFmtId="0" fontId="7" fillId="0" borderId="0"/>
    <xf numFmtId="0" fontId="16" fillId="0" borderId="0"/>
    <xf numFmtId="0" fontId="7" fillId="0" borderId="0"/>
    <xf numFmtId="0" fontId="9" fillId="0" borderId="0"/>
    <xf numFmtId="0" fontId="9" fillId="0" borderId="0"/>
    <xf numFmtId="0" fontId="9" fillId="0" borderId="0"/>
    <xf numFmtId="0" fontId="16" fillId="0" borderId="0"/>
    <xf numFmtId="0" fontId="9" fillId="0" borderId="0"/>
    <xf numFmtId="0" fontId="9" fillId="0" borderId="0"/>
    <xf numFmtId="0" fontId="4" fillId="0" borderId="0"/>
    <xf numFmtId="0" fontId="96" fillId="0" borderId="0"/>
    <xf numFmtId="0" fontId="7" fillId="0" borderId="0"/>
    <xf numFmtId="0" fontId="9" fillId="0" borderId="0"/>
    <xf numFmtId="0" fontId="9" fillId="0" borderId="0"/>
    <xf numFmtId="0" fontId="9" fillId="0" borderId="0"/>
    <xf numFmtId="0" fontId="96" fillId="0" borderId="0"/>
    <xf numFmtId="0" fontId="96" fillId="0" borderId="0"/>
    <xf numFmtId="0" fontId="7" fillId="0" borderId="0"/>
    <xf numFmtId="0" fontId="9" fillId="0" borderId="0"/>
    <xf numFmtId="0" fontId="9" fillId="0" borderId="0"/>
    <xf numFmtId="0" fontId="9" fillId="0" borderId="0"/>
    <xf numFmtId="0" fontId="9" fillId="0" borderId="0"/>
    <xf numFmtId="0" fontId="138" fillId="0" borderId="0"/>
    <xf numFmtId="0" fontId="138"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7" fillId="0" borderId="0"/>
    <xf numFmtId="0" fontId="138" fillId="0" borderId="0"/>
    <xf numFmtId="0" fontId="7" fillId="0" borderId="0"/>
    <xf numFmtId="0" fontId="7" fillId="0" borderId="0"/>
    <xf numFmtId="0" fontId="113" fillId="0" borderId="0"/>
    <xf numFmtId="0" fontId="7" fillId="0" borderId="0"/>
    <xf numFmtId="0" fontId="113" fillId="0" borderId="0"/>
    <xf numFmtId="0" fontId="7" fillId="0" borderId="0"/>
    <xf numFmtId="0" fontId="16" fillId="0" borderId="0"/>
    <xf numFmtId="0" fontId="7" fillId="0" borderId="0"/>
    <xf numFmtId="0" fontId="113" fillId="0" borderId="0"/>
    <xf numFmtId="0" fontId="7" fillId="0" borderId="0"/>
    <xf numFmtId="0" fontId="16" fillId="0" borderId="0"/>
    <xf numFmtId="0" fontId="16"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16" fillId="0" borderId="0"/>
    <xf numFmtId="0" fontId="16" fillId="0" borderId="0"/>
    <xf numFmtId="0" fontId="7" fillId="0" borderId="0"/>
    <xf numFmtId="0" fontId="16" fillId="0" borderId="0"/>
    <xf numFmtId="0" fontId="16" fillId="0" borderId="0"/>
    <xf numFmtId="0" fontId="7"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4" fillId="0" borderId="0"/>
    <xf numFmtId="0" fontId="7" fillId="0" borderId="0"/>
    <xf numFmtId="0" fontId="9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9" fontId="104" fillId="0" borderId="0" applyBorder="0">
      <alignment vertical="top"/>
    </xf>
    <xf numFmtId="0" fontId="16" fillId="0" borderId="0"/>
    <xf numFmtId="0" fontId="16" fillId="0" borderId="0"/>
    <xf numFmtId="0" fontId="7" fillId="0" borderId="0"/>
    <xf numFmtId="0" fontId="16" fillId="0" borderId="0"/>
    <xf numFmtId="0" fontId="16"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113" fillId="0" borderId="0"/>
    <xf numFmtId="0" fontId="7" fillId="0" borderId="0"/>
    <xf numFmtId="0" fontId="9" fillId="0" borderId="0"/>
    <xf numFmtId="0" fontId="7" fillId="0" borderId="0"/>
    <xf numFmtId="0" fontId="4"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applyNumberFormat="0" applyFont="0" applyFill="0" applyBorder="0" applyProtection="0">
      <alignment vertical="top"/>
    </xf>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6" fillId="0" borderId="0"/>
    <xf numFmtId="0" fontId="9" fillId="0" borderId="0"/>
    <xf numFmtId="0" fontId="7" fillId="0" borderId="0"/>
    <xf numFmtId="0" fontId="96" fillId="0" borderId="0"/>
    <xf numFmtId="0" fontId="7"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xf numFmtId="0" fontId="16" fillId="0" borderId="0"/>
    <xf numFmtId="0" fontId="4"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16" fillId="0" borderId="0"/>
    <xf numFmtId="0" fontId="16" fillId="0" borderId="0"/>
    <xf numFmtId="0" fontId="9" fillId="0" borderId="0"/>
    <xf numFmtId="0" fontId="9" fillId="0" borderId="0"/>
    <xf numFmtId="0" fontId="9" fillId="0" borderId="0"/>
    <xf numFmtId="0" fontId="4" fillId="0" borderId="0"/>
    <xf numFmtId="0" fontId="9" fillId="0" borderId="0"/>
    <xf numFmtId="0" fontId="9" fillId="0" borderId="0"/>
    <xf numFmtId="0" fontId="7" fillId="0" borderId="0"/>
    <xf numFmtId="0" fontId="16" fillId="0" borderId="0"/>
    <xf numFmtId="0" fontId="7" fillId="0" borderId="0"/>
    <xf numFmtId="0" fontId="9" fillId="0" borderId="0"/>
    <xf numFmtId="0" fontId="16"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16" fillId="0" borderId="0"/>
    <xf numFmtId="0" fontId="4" fillId="0" borderId="0"/>
    <xf numFmtId="0" fontId="9" fillId="0" borderId="0"/>
    <xf numFmtId="0" fontId="9" fillId="0" borderId="0"/>
    <xf numFmtId="0" fontId="9" fillId="0" borderId="0"/>
    <xf numFmtId="0" fontId="4" fillId="0" borderId="0"/>
    <xf numFmtId="0" fontId="9" fillId="0" borderId="0"/>
    <xf numFmtId="0" fontId="1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7" fillId="0" borderId="0"/>
    <xf numFmtId="0" fontId="9" fillId="0" borderId="0"/>
    <xf numFmtId="0" fontId="1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1" fillId="0" borderId="0"/>
    <xf numFmtId="0" fontId="90" fillId="0" borderId="0"/>
    <xf numFmtId="0" fontId="90" fillId="0" borderId="4">
      <alignment horizontal="center" wrapText="1"/>
    </xf>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15" fillId="103"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8" fillId="6" borderId="0" applyNumberFormat="0" applyBorder="0" applyProtection="0"/>
    <xf numFmtId="0" fontId="16" fillId="0" borderId="0" applyFont="0" applyFill="0" applyBorder="0" applyProtection="0">
      <alignment horizontal="center" vertical="center" wrapText="1"/>
    </xf>
    <xf numFmtId="0" fontId="16" fillId="0" borderId="0" applyNumberFormat="0" applyFont="0" applyFill="0" applyBorder="0" applyProtection="0">
      <alignment horizontal="justify" vertical="center" wrapText="1"/>
    </xf>
    <xf numFmtId="183" fontId="116" fillId="83" borderId="40" applyNumberFormat="0" applyBorder="0">
      <alignment vertical="center"/>
      <protection locked="0"/>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117"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4" fillId="84" borderId="19" applyNumberFormat="0" applyFont="0" applyProtection="0"/>
    <xf numFmtId="0" fontId="16"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41" applyNumberFormat="0" applyFont="0" applyProtection="0"/>
    <xf numFmtId="0" fontId="4"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16" fillId="84" borderId="19" applyNumberFormat="0" applyFont="0" applyProtection="0"/>
    <xf numFmtId="0" fontId="9" fillId="84" borderId="41" applyNumberFormat="0" applyFont="0" applyProtection="0"/>
    <xf numFmtId="0" fontId="9" fillId="84" borderId="41" applyNumberFormat="0" applyFont="0" applyProtection="0"/>
    <xf numFmtId="0" fontId="9" fillId="84" borderId="41" applyNumberFormat="0" applyFont="0" applyProtection="0"/>
    <xf numFmtId="0" fontId="16" fillId="84" borderId="19" applyNumberFormat="0" applyFont="0" applyProtection="0"/>
    <xf numFmtId="0" fontId="4" fillId="84" borderId="19" applyNumberFormat="0" applyFont="0" applyProtection="0"/>
    <xf numFmtId="0" fontId="4" fillId="84" borderId="19" applyNumberFormat="0" applyFont="0" applyProtection="0"/>
    <xf numFmtId="0" fontId="7" fillId="84" borderId="19" applyNumberFormat="0" applyFont="0" applyProtection="0"/>
    <xf numFmtId="0" fontId="16" fillId="84" borderId="19" applyNumberFormat="0" applyFont="0" applyProtection="0"/>
    <xf numFmtId="0" fontId="118" fillId="84" borderId="41"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118" fillId="84" borderId="41" applyNumberFormat="0" applyFont="0" applyProtection="0"/>
    <xf numFmtId="0" fontId="4" fillId="84" borderId="19" applyNumberFormat="0" applyFont="0" applyProtection="0"/>
    <xf numFmtId="0" fontId="7" fillId="84" borderId="19" applyNumberFormat="0" applyFont="0" applyProtection="0"/>
    <xf numFmtId="0" fontId="4" fillId="84" borderId="19" applyNumberFormat="0" applyFont="0" applyProtection="0"/>
    <xf numFmtId="0" fontId="4" fillId="84" borderId="19" applyNumberFormat="0" applyFont="0" applyProtection="0"/>
    <xf numFmtId="0" fontId="7" fillId="84" borderId="19" applyNumberFormat="0" applyFont="0" applyProtection="0"/>
    <xf numFmtId="0" fontId="16" fillId="84" borderId="19" applyNumberFormat="0" applyFont="0" applyProtection="0"/>
    <xf numFmtId="0" fontId="118" fillId="84" borderId="41" applyNumberFormat="0" applyFont="0" applyProtection="0"/>
    <xf numFmtId="0" fontId="4" fillId="84" borderId="19" applyNumberFormat="0" applyFont="0" applyProtection="0"/>
    <xf numFmtId="0" fontId="4" fillId="84" borderId="19" applyNumberFormat="0" applyFont="0" applyProtection="0"/>
    <xf numFmtId="0" fontId="16"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118" fillId="84" borderId="41" applyNumberFormat="0" applyFont="0" applyProtection="0"/>
    <xf numFmtId="0" fontId="4" fillId="84" borderId="19" applyNumberFormat="0" applyFont="0" applyProtection="0"/>
    <xf numFmtId="0" fontId="16" fillId="84" borderId="19" applyNumberFormat="0" applyFont="0" applyProtection="0"/>
    <xf numFmtId="0" fontId="16"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18" fillId="84" borderId="41"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4" fillId="84" borderId="19" applyNumberFormat="0" applyFont="0" applyProtection="0"/>
    <xf numFmtId="0" fontId="118" fillId="84" borderId="41" applyNumberFormat="0" applyFont="0" applyProtection="0"/>
    <xf numFmtId="0" fontId="4"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118" fillId="84" borderId="41" applyNumberFormat="0" applyFont="0" applyProtection="0"/>
    <xf numFmtId="0" fontId="4"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7" fillId="84" borderId="19" applyNumberFormat="0" applyFont="0" applyProtection="0"/>
    <xf numFmtId="0" fontId="16" fillId="84" borderId="19" applyNumberFormat="0" applyFont="0" applyProtection="0"/>
    <xf numFmtId="0" fontId="4" fillId="84" borderId="19" applyNumberFormat="0" applyFont="0" applyProtection="0"/>
    <xf numFmtId="0" fontId="16" fillId="84" borderId="19" applyNumberFormat="0" applyFont="0" applyProtection="0"/>
    <xf numFmtId="0" fontId="7" fillId="84" borderId="19" applyNumberFormat="0" applyFont="0" applyProtection="0"/>
    <xf numFmtId="0" fontId="4" fillId="84" borderId="19" applyNumberFormat="0" applyFont="0" applyProtection="0"/>
    <xf numFmtId="9" fontId="9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16" fillId="0" borderId="0" applyFont="0" applyFill="0" applyBorder="0" applyProtection="0"/>
    <xf numFmtId="9" fontId="9"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16" fillId="0" borderId="0" applyFont="0" applyFill="0" applyBorder="0" applyProtection="0"/>
    <xf numFmtId="9" fontId="7" fillId="0" borderId="0" applyFont="0" applyFill="0" applyBorder="0" applyProtection="0"/>
    <xf numFmtId="9" fontId="7" fillId="0" borderId="0" applyFont="0" applyFill="0" applyBorder="0" applyProtection="0"/>
    <xf numFmtId="9" fontId="7" fillId="0" borderId="0" applyFont="0" applyFill="0" applyBorder="0" applyProtection="0"/>
    <xf numFmtId="9" fontId="7" fillId="0" borderId="0" applyFont="0" applyFill="0" applyBorder="0" applyProtection="0"/>
    <xf numFmtId="9" fontId="7" fillId="0" borderId="0" applyFont="0" applyFill="0" applyBorder="0" applyProtection="0"/>
    <xf numFmtId="9" fontId="1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1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16" fillId="0" borderId="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1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16" fillId="0" borderId="0" applyFont="0" applyFill="0" applyBorder="0" applyProtection="0"/>
    <xf numFmtId="9" fontId="96" fillId="0" borderId="0" applyFont="0" applyFill="0" applyBorder="0" applyProtection="0"/>
    <xf numFmtId="9" fontId="16" fillId="0" borderId="0" applyFont="0" applyFill="0" applyBorder="0" applyProtection="0"/>
    <xf numFmtId="9" fontId="96" fillId="0" borderId="0" applyFont="0" applyFill="0" applyBorder="0" applyProtection="0"/>
    <xf numFmtId="9" fontId="7" fillId="0" borderId="0" applyFont="0" applyFill="0" applyBorder="0" applyProtection="0"/>
    <xf numFmtId="9" fontId="4" fillId="0" borderId="0" applyFill="0" applyBorder="0" applyProtection="0"/>
    <xf numFmtId="9" fontId="7"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4"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9" fontId="7" fillId="0" borderId="0" applyFont="0" applyFill="0" applyBorder="0" applyProtection="0"/>
    <xf numFmtId="9" fontId="7" fillId="0" borderId="0" applyFont="0" applyFill="0" applyBorder="0" applyProtection="0"/>
    <xf numFmtId="9" fontId="96" fillId="0" borderId="0" applyFont="0" applyFill="0" applyBorder="0" applyProtection="0"/>
    <xf numFmtId="9" fontId="96" fillId="0" borderId="0" applyFont="0" applyFill="0" applyBorder="0" applyProtection="0"/>
    <xf numFmtId="9" fontId="96" fillId="0" borderId="0" applyFont="0" applyFill="0" applyBorder="0" applyProtection="0"/>
    <xf numFmtId="9" fontId="96" fillId="0" borderId="0" applyFont="0" applyFill="0" applyBorder="0" applyProtection="0"/>
    <xf numFmtId="9" fontId="9" fillId="0" borderId="0" applyFont="0" applyFill="0" applyBorder="0" applyProtection="0"/>
    <xf numFmtId="9" fontId="9" fillId="0" borderId="0" applyFont="0" applyFill="0" applyBorder="0" applyProtection="0"/>
    <xf numFmtId="9" fontId="9" fillId="0" borderId="0" applyFont="0" applyFill="0" applyBorder="0" applyProtection="0"/>
    <xf numFmtId="0" fontId="119" fillId="0" borderId="0" applyNumberFormat="0" applyFont="0" applyFill="0" applyBorder="0">
      <alignment vertical="center" wrapText="1"/>
    </xf>
    <xf numFmtId="0" fontId="90" fillId="0" borderId="4">
      <alignment horizontal="center"/>
    </xf>
    <xf numFmtId="0" fontId="90" fillId="0" borderId="4">
      <alignment horizontal="center" wrapText="1"/>
    </xf>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120" fillId="0" borderId="42"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60" fillId="0" borderId="16" applyNumberFormat="0" applyFill="0" applyProtection="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lignment vertical="top"/>
    </xf>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166" fontId="2" fillId="0" borderId="0">
      <alignment vertical="top"/>
    </xf>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166" fontId="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2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21" fillId="0" borderId="0"/>
    <xf numFmtId="0" fontId="121" fillId="0" borderId="0"/>
    <xf numFmtId="0" fontId="121" fillId="0" borderId="0"/>
    <xf numFmtId="0" fontId="121" fillId="0" borderId="0"/>
    <xf numFmtId="0" fontId="1" fillId="0" borderId="0"/>
    <xf numFmtId="0" fontId="1" fillId="0" borderId="0"/>
    <xf numFmtId="166" fontId="2" fillId="0" borderId="0">
      <alignment vertical="top"/>
    </xf>
    <xf numFmtId="0" fontId="1" fillId="0" borderId="0"/>
    <xf numFmtId="0" fontId="1" fillId="0" borderId="0"/>
    <xf numFmtId="0" fontId="1" fillId="0" borderId="0"/>
    <xf numFmtId="0" fontId="1" fillId="0" borderId="0"/>
    <xf numFmtId="0" fontId="1" fillId="0" borderId="0"/>
    <xf numFmtId="0" fontId="16" fillId="0" borderId="0">
      <alignment vertical="justify"/>
    </xf>
    <xf numFmtId="0" fontId="16" fillId="85" borderId="4" applyNumberFormat="0">
      <alignment horizontal="left"/>
    </xf>
    <xf numFmtId="0" fontId="16" fillId="85" borderId="4" applyNumberFormat="0">
      <alignment horizontal="left"/>
    </xf>
    <xf numFmtId="3" fontId="122" fillId="0" borderId="0"/>
    <xf numFmtId="3" fontId="122" fillId="0" borderId="0"/>
    <xf numFmtId="183" fontId="64" fillId="0" borderId="0" applyFill="0" applyBorder="0" applyProtection="0"/>
    <xf numFmtId="183" fontId="64" fillId="0" borderId="0" applyFill="0" applyBorder="0" applyProtection="0"/>
    <xf numFmtId="183" fontId="64" fillId="0" borderId="0" applyFill="0" applyBorder="0" applyProtection="0"/>
    <xf numFmtId="183" fontId="64" fillId="0" borderId="0" applyFill="0" applyBorder="0" applyProtection="0"/>
    <xf numFmtId="183" fontId="64" fillId="0" borderId="0" applyFill="0" applyBorder="0" applyProtection="0"/>
    <xf numFmtId="183" fontId="64" fillId="0" borderId="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123"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0" fontId="88" fillId="0" borderId="0" applyNumberFormat="0" applyFill="0" applyBorder="0" applyProtection="0"/>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49" fontId="64" fillId="0" borderId="0">
      <alignment horizontal="center"/>
    </xf>
    <xf numFmtId="0" fontId="90" fillId="0" borderId="0">
      <alignment horizontal="center"/>
    </xf>
    <xf numFmtId="195" fontId="16" fillId="0" borderId="0" applyFont="0" applyFill="0" applyBorder="0" applyProtection="0"/>
    <xf numFmtId="196" fontId="16" fillId="0" borderId="0" applyFont="0" applyFill="0" applyBorder="0" applyProtection="0"/>
    <xf numFmtId="0" fontId="124" fillId="0" borderId="0" applyNumberFormat="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2" fontId="64" fillId="0" borderId="0" applyFill="0" applyBorder="0" applyProtection="0"/>
    <xf numFmtId="197" fontId="16" fillId="0" borderId="0" applyFont="0" applyFill="0" applyBorder="0" applyProtection="0"/>
    <xf numFmtId="198" fontId="16" fillId="0" borderId="0" applyFont="0" applyFill="0" applyBorder="0" applyProtection="0"/>
    <xf numFmtId="198" fontId="16" fillId="0" borderId="0" applyFont="0" applyFill="0" applyBorder="0" applyProtection="0"/>
    <xf numFmtId="197" fontId="16" fillId="0" borderId="0" applyFont="0" applyFill="0" applyBorder="0" applyProtection="0"/>
    <xf numFmtId="197" fontId="4" fillId="0" borderId="0" applyFill="0" applyBorder="0" applyProtection="0"/>
    <xf numFmtId="198" fontId="16" fillId="0" borderId="0" applyFont="0" applyFill="0" applyBorder="0" applyProtection="0"/>
    <xf numFmtId="198" fontId="4" fillId="0" borderId="0" applyFont="0" applyFill="0" applyBorder="0" applyProtection="0"/>
    <xf numFmtId="197" fontId="4" fillId="0" borderId="0" applyFill="0" applyBorder="0" applyProtection="0"/>
    <xf numFmtId="197" fontId="96" fillId="0" borderId="0" applyFont="0" applyFill="0" applyBorder="0" applyProtection="0"/>
    <xf numFmtId="197" fontId="4" fillId="0" borderId="0" applyFill="0" applyBorder="0" applyProtection="0"/>
    <xf numFmtId="197" fontId="9" fillId="0" borderId="0" applyFont="0" applyFill="0" applyBorder="0" applyProtection="0"/>
    <xf numFmtId="197" fontId="9" fillId="0" borderId="0" applyFont="0" applyFill="0" applyBorder="0" applyProtection="0"/>
    <xf numFmtId="197" fontId="4" fillId="0" borderId="0" applyFill="0" applyBorder="0" applyProtection="0"/>
    <xf numFmtId="199" fontId="16" fillId="0" borderId="0" applyFont="0" applyFill="0" applyBorder="0" applyProtection="0"/>
    <xf numFmtId="197" fontId="9" fillId="0" borderId="0" applyFont="0" applyFill="0" applyBorder="0" applyProtection="0"/>
    <xf numFmtId="197" fontId="96" fillId="0" borderId="0" applyFont="0" applyFill="0" applyBorder="0" applyProtection="0"/>
    <xf numFmtId="197" fontId="7"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6" fillId="0" borderId="0" applyFont="0" applyFill="0" applyBorder="0" applyProtection="0"/>
    <xf numFmtId="197" fontId="7" fillId="0" borderId="0" applyFont="0" applyFill="0" applyBorder="0" applyProtection="0"/>
    <xf numFmtId="197" fontId="7"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0" fontId="7" fillId="0" borderId="0" applyFill="0" applyBorder="0" applyProtection="0"/>
    <xf numFmtId="197" fontId="16" fillId="0" borderId="0" applyFont="0" applyFill="0" applyBorder="0" applyProtection="0"/>
    <xf numFmtId="198" fontId="4" fillId="0" borderId="0" applyFont="0" applyFill="0" applyBorder="0" applyProtection="0"/>
    <xf numFmtId="197" fontId="96" fillId="0" borderId="0" applyFont="0" applyFill="0" applyBorder="0" applyProtection="0"/>
    <xf numFmtId="197" fontId="16" fillId="0" borderId="0" applyFont="0" applyFill="0" applyBorder="0" applyProtection="0"/>
    <xf numFmtId="198" fontId="118" fillId="0" borderId="0" applyFont="0" applyFill="0" applyBorder="0" applyProtection="0"/>
    <xf numFmtId="198" fontId="4" fillId="0" borderId="0" applyFont="0" applyFill="0" applyBorder="0" applyProtection="0"/>
    <xf numFmtId="197" fontId="96" fillId="0" borderId="0" applyFont="0" applyFill="0" applyBorder="0" applyProtection="0"/>
    <xf numFmtId="197" fontId="16" fillId="0" borderId="0" applyFont="0" applyFill="0" applyBorder="0" applyProtection="0"/>
    <xf numFmtId="198" fontId="118" fillId="0" borderId="0" applyFont="0" applyFill="0" applyBorder="0" applyProtection="0"/>
    <xf numFmtId="200" fontId="7" fillId="0" borderId="0" applyFill="0" applyBorder="0" applyProtection="0"/>
    <xf numFmtId="197" fontId="16" fillId="0" borderId="0" applyFont="0" applyFill="0" applyBorder="0" applyProtection="0"/>
    <xf numFmtId="198" fontId="4" fillId="0" borderId="0" applyFont="0" applyFill="0" applyBorder="0" applyProtection="0"/>
    <xf numFmtId="197" fontId="16" fillId="0" borderId="0" applyFont="0" applyFill="0" applyBorder="0" applyProtection="0"/>
    <xf numFmtId="191" fontId="7" fillId="0" borderId="0" applyFill="0" applyBorder="0" applyProtection="0"/>
    <xf numFmtId="197" fontId="16" fillId="0" borderId="0" applyFont="0" applyFill="0" applyBorder="0" applyProtection="0"/>
    <xf numFmtId="197" fontId="16" fillId="0" borderId="0" applyFont="0" applyFill="0" applyBorder="0" applyProtection="0"/>
    <xf numFmtId="197" fontId="16" fillId="0" borderId="0" applyFont="0" applyFill="0" applyBorder="0" applyProtection="0"/>
    <xf numFmtId="197" fontId="16" fillId="0" borderId="0" applyFont="0" applyFill="0" applyBorder="0" applyProtection="0"/>
    <xf numFmtId="197" fontId="7" fillId="0" borderId="0" applyFont="0" applyFill="0" applyBorder="0" applyProtection="0"/>
    <xf numFmtId="197" fontId="7" fillId="0" borderId="0" applyFont="0" applyFill="0" applyBorder="0" applyProtection="0"/>
    <xf numFmtId="197" fontId="7" fillId="0" borderId="0" applyFont="0" applyFill="0" applyBorder="0" applyProtection="0"/>
    <xf numFmtId="197" fontId="7" fillId="0" borderId="0" applyFont="0" applyFill="0" applyBorder="0" applyProtection="0"/>
    <xf numFmtId="197" fontId="7" fillId="0" borderId="0" applyFont="0" applyFill="0" applyBorder="0" applyProtection="0"/>
    <xf numFmtId="198" fontId="4" fillId="0" borderId="0" applyFont="0" applyFill="0" applyBorder="0" applyProtection="0"/>
    <xf numFmtId="197" fontId="7"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8" fontId="4"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8" fontId="4"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9" fontId="16" fillId="0" borderId="0" applyFont="0" applyFill="0" applyBorder="0" applyProtection="0"/>
    <xf numFmtId="200" fontId="7" fillId="0" borderId="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8" fontId="4"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200" fontId="7" fillId="0" borderId="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8" fontId="16" fillId="0" borderId="0" applyFont="0" applyFill="0" applyBorder="0" applyProtection="0"/>
    <xf numFmtId="198" fontId="4"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1" fontId="7" fillId="0" borderId="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8" fontId="4"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16"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9" fillId="0" borderId="0" applyFont="0" applyFill="0" applyBorder="0" applyProtection="0"/>
    <xf numFmtId="197" fontId="7" fillId="0" borderId="0" applyFont="0" applyFill="0" applyBorder="0" applyProtection="0"/>
    <xf numFmtId="197" fontId="16" fillId="0" borderId="0" applyFont="0" applyFill="0" applyBorder="0" applyProtection="0"/>
    <xf numFmtId="197" fontId="7" fillId="0" borderId="0" applyFont="0" applyFill="0" applyBorder="0" applyProtection="0"/>
    <xf numFmtId="198" fontId="7" fillId="0" borderId="0" applyFont="0" applyFill="0" applyBorder="0" applyProtection="0"/>
    <xf numFmtId="201" fontId="7" fillId="0" borderId="0" applyFill="0" applyBorder="0" applyProtection="0"/>
    <xf numFmtId="198" fontId="7" fillId="0" borderId="0" applyFont="0" applyFill="0" applyBorder="0" applyProtection="0"/>
    <xf numFmtId="198" fontId="4" fillId="0" borderId="0" applyFont="0" applyFill="0" applyBorder="0" applyProtection="0"/>
    <xf numFmtId="197" fontId="7" fillId="0" borderId="0" applyFont="0" applyFill="0" applyBorder="0" applyProtection="0"/>
    <xf numFmtId="201" fontId="4" fillId="0" borderId="0" applyFill="0" applyBorder="0" applyProtection="0"/>
    <xf numFmtId="201" fontId="7" fillId="0" borderId="0" applyFill="0" applyBorder="0" applyProtection="0"/>
    <xf numFmtId="197" fontId="7" fillId="0" borderId="0" applyFont="0" applyFill="0" applyBorder="0" applyProtection="0"/>
    <xf numFmtId="197" fontId="96" fillId="0" borderId="0" applyFont="0" applyFill="0" applyBorder="0" applyProtection="0"/>
    <xf numFmtId="197" fontId="7" fillId="0" borderId="0" applyFont="0" applyFill="0" applyBorder="0" applyProtection="0"/>
    <xf numFmtId="198" fontId="4" fillId="0" borderId="0" applyFont="0" applyFill="0" applyBorder="0" applyProtection="0"/>
    <xf numFmtId="197" fontId="7" fillId="0" borderId="0" applyFont="0" applyFill="0" applyBorder="0" applyProtection="0"/>
    <xf numFmtId="201" fontId="4" fillId="0" borderId="0" applyFill="0" applyBorder="0" applyProtection="0"/>
    <xf numFmtId="202" fontId="7" fillId="0" borderId="0" applyFill="0" applyBorder="0" applyProtection="0"/>
    <xf numFmtId="201" fontId="4" fillId="0" borderId="0" applyFill="0" applyBorder="0" applyProtection="0"/>
    <xf numFmtId="197" fontId="7" fillId="0" borderId="0" applyFont="0" applyFill="0" applyBorder="0" applyProtection="0"/>
    <xf numFmtId="197" fontId="96" fillId="0" borderId="0" applyFont="0" applyFill="0" applyBorder="0" applyProtection="0"/>
    <xf numFmtId="198" fontId="4" fillId="0" borderId="0" applyFont="0" applyFill="0" applyBorder="0" applyProtection="0"/>
    <xf numFmtId="197" fontId="16" fillId="0" borderId="0" applyFont="0" applyFill="0" applyBorder="0" applyProtection="0"/>
    <xf numFmtId="201" fontId="16" fillId="0" borderId="0"/>
    <xf numFmtId="197" fontId="9" fillId="0" borderId="0" applyFont="0" applyFill="0" applyBorder="0" applyProtection="0"/>
    <xf numFmtId="197" fontId="9" fillId="0" borderId="0" applyFont="0" applyFill="0" applyBorder="0" applyProtection="0"/>
    <xf numFmtId="201" fontId="4" fillId="0" borderId="0" applyFill="0" applyBorder="0" applyProtection="0"/>
    <xf numFmtId="197" fontId="9" fillId="0" borderId="0" applyFont="0" applyFill="0" applyBorder="0" applyProtection="0"/>
    <xf numFmtId="197" fontId="9" fillId="0" borderId="0" applyFont="0" applyFill="0" applyBorder="0" applyProtection="0"/>
    <xf numFmtId="197" fontId="4" fillId="0" borderId="0" applyFill="0" applyBorder="0" applyProtection="0"/>
    <xf numFmtId="197" fontId="9" fillId="0" borderId="0" applyFont="0" applyFill="0" applyBorder="0" applyProtection="0"/>
    <xf numFmtId="197" fontId="9" fillId="0" borderId="0" applyFont="0" applyFill="0" applyBorder="0" applyProtection="0"/>
    <xf numFmtId="197" fontId="4" fillId="0" borderId="0" applyFill="0" applyBorder="0" applyProtection="0"/>
    <xf numFmtId="197" fontId="16" fillId="0" borderId="0" applyFont="0" applyFill="0" applyBorder="0" applyProtection="0"/>
    <xf numFmtId="4" fontId="104" fillId="3" borderId="0" applyBorder="0">
      <alignment horizontal="right"/>
    </xf>
    <xf numFmtId="4" fontId="104" fillId="3" borderId="0" applyBorder="0">
      <alignment horizontal="right"/>
    </xf>
    <xf numFmtId="4" fontId="104" fillId="3" borderId="0" applyBorder="0">
      <alignment horizontal="right"/>
    </xf>
    <xf numFmtId="4" fontId="104" fillId="11" borderId="43" applyBorder="0">
      <alignment horizontal="right"/>
    </xf>
    <xf numFmtId="4" fontId="104" fillId="3" borderId="4" applyFont="0" applyBorder="0">
      <alignment horizontal="right"/>
    </xf>
    <xf numFmtId="0" fontId="90" fillId="0" borderId="0">
      <alignment horizontal="left" vertical="top"/>
    </xf>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125" fillId="104"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0" fontId="43" fillId="3" borderId="0" applyNumberFormat="0" applyBorder="0" applyProtection="0"/>
    <xf numFmtId="203" fontId="16" fillId="0" borderId="4" applyFont="0" applyFill="0" applyBorder="0" applyProtection="0">
      <alignment horizontal="center" vertical="center"/>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169" fontId="5" fillId="0" borderId="0">
      <protection locked="0"/>
    </xf>
    <xf numFmtId="0" fontId="16" fillId="0" borderId="4" applyBorder="0">
      <alignment horizontal="center" vertical="center" wrapText="1"/>
    </xf>
    <xf numFmtId="0" fontId="90" fillId="0" borderId="0"/>
  </cellStyleXfs>
  <cellXfs count="295">
    <xf numFmtId="0" fontId="0" fillId="0" borderId="0" xfId="0"/>
    <xf numFmtId="0" fontId="96" fillId="0" borderId="0" xfId="0" applyFont="1"/>
    <xf numFmtId="183" fontId="96" fillId="0" borderId="0" xfId="0" applyNumberFormat="1" applyFont="1" applyAlignment="1">
      <alignment horizontal="center" vertical="center"/>
    </xf>
    <xf numFmtId="204" fontId="96" fillId="105" borderId="44" xfId="0" applyNumberFormat="1" applyFont="1" applyFill="1" applyBorder="1" applyAlignment="1">
      <alignment horizontal="center" vertical="center" wrapText="1"/>
    </xf>
    <xf numFmtId="0" fontId="96" fillId="105" borderId="0" xfId="0" applyFont="1" applyFill="1"/>
    <xf numFmtId="183" fontId="96" fillId="105" borderId="0" xfId="0" applyNumberFormat="1" applyFont="1" applyFill="1" applyAlignment="1">
      <alignment horizontal="center" vertical="center"/>
    </xf>
    <xf numFmtId="204" fontId="96" fillId="105" borderId="0" xfId="0" applyNumberFormat="1" applyFont="1" applyFill="1" applyAlignment="1">
      <alignment horizontal="center" vertical="center" wrapText="1"/>
    </xf>
    <xf numFmtId="4" fontId="96" fillId="105" borderId="0" xfId="0" applyNumberFormat="1" applyFont="1" applyFill="1"/>
    <xf numFmtId="0" fontId="126" fillId="105" borderId="0" xfId="0" applyFont="1" applyFill="1"/>
    <xf numFmtId="169" fontId="96" fillId="105" borderId="0" xfId="4511" applyNumberFormat="1" applyFont="1" applyFill="1"/>
    <xf numFmtId="169" fontId="126" fillId="105" borderId="0" xfId="4511" applyNumberFormat="1" applyFont="1" applyFill="1"/>
    <xf numFmtId="169" fontId="129" fillId="105" borderId="0" xfId="4511" applyNumberFormat="1" applyFont="1" applyFill="1" applyAlignment="1">
      <alignment horizontal="center"/>
    </xf>
    <xf numFmtId="183" fontId="31" fillId="105" borderId="0" xfId="4511" applyNumberFormat="1" applyFont="1" applyFill="1" applyAlignment="1">
      <alignment horizontal="center"/>
    </xf>
    <xf numFmtId="204" fontId="96" fillId="105" borderId="0" xfId="4511" applyNumberFormat="1" applyFont="1" applyFill="1" applyAlignment="1">
      <alignment horizontal="center" vertical="center" wrapText="1"/>
    </xf>
    <xf numFmtId="0" fontId="126" fillId="0" borderId="0" xfId="0" applyFont="1"/>
    <xf numFmtId="204" fontId="126" fillId="105" borderId="44" xfId="0" applyNumberFormat="1" applyFont="1" applyFill="1" applyBorder="1" applyAlignment="1">
      <alignment horizontal="center" vertical="center" wrapText="1"/>
    </xf>
    <xf numFmtId="0" fontId="124" fillId="0" borderId="4" xfId="0" applyFont="1" applyBorder="1" applyAlignment="1">
      <alignment horizontal="center" vertical="center" wrapText="1"/>
    </xf>
    <xf numFmtId="183" fontId="124" fillId="0" borderId="4" xfId="0" applyNumberFormat="1" applyFont="1" applyBorder="1" applyAlignment="1">
      <alignment horizontal="center" vertical="center" wrapText="1"/>
    </xf>
    <xf numFmtId="183" fontId="124" fillId="105" borderId="4" xfId="0" applyNumberFormat="1" applyFont="1" applyFill="1" applyBorder="1" applyAlignment="1">
      <alignment horizontal="center" vertical="center" wrapText="1"/>
    </xf>
    <xf numFmtId="1" fontId="4" fillId="0" borderId="0" xfId="0" applyNumberFormat="1" applyFont="1"/>
    <xf numFmtId="1" fontId="96" fillId="0" borderId="46" xfId="0" applyNumberFormat="1" applyFont="1" applyBorder="1" applyAlignment="1">
      <alignment horizontal="center" vertical="center" wrapText="1"/>
    </xf>
    <xf numFmtId="1" fontId="96" fillId="0" borderId="4" xfId="0" applyNumberFormat="1" applyFont="1" applyBorder="1" applyAlignment="1">
      <alignment horizontal="center" vertical="center" wrapText="1"/>
    </xf>
    <xf numFmtId="1" fontId="4" fillId="105" borderId="44" xfId="0" applyNumberFormat="1" applyFont="1" applyFill="1" applyBorder="1" applyAlignment="1">
      <alignment horizontal="center" vertical="center" wrapText="1"/>
    </xf>
    <xf numFmtId="49" fontId="130" fillId="0" borderId="0" xfId="0" applyNumberFormat="1" applyFont="1"/>
    <xf numFmtId="205" fontId="96" fillId="0" borderId="4" xfId="0" applyNumberFormat="1" applyFont="1" applyBorder="1" applyAlignment="1">
      <alignment horizontal="center" vertical="center" wrapText="1"/>
    </xf>
    <xf numFmtId="0" fontId="124" fillId="0" borderId="47" xfId="0" applyFont="1" applyBorder="1" applyAlignment="1">
      <alignment horizontal="left" vertical="center" wrapText="1"/>
    </xf>
    <xf numFmtId="183" fontId="124" fillId="0" borderId="47" xfId="0" applyNumberFormat="1" applyFont="1" applyBorder="1" applyAlignment="1">
      <alignment horizontal="center" vertical="center" wrapText="1"/>
    </xf>
    <xf numFmtId="204" fontId="130" fillId="0" borderId="44" xfId="0" applyNumberFormat="1" applyFont="1" applyBorder="1" applyAlignment="1">
      <alignment horizontal="center" vertical="center" wrapText="1"/>
    </xf>
    <xf numFmtId="0" fontId="4" fillId="0" borderId="0" xfId="0" applyFont="1"/>
    <xf numFmtId="0" fontId="96" fillId="0" borderId="4" xfId="0" applyFont="1" applyBorder="1" applyAlignment="1">
      <alignment horizontal="center" vertical="center"/>
    </xf>
    <xf numFmtId="0" fontId="96" fillId="0" borderId="4" xfId="46530" applyFont="1" applyBorder="1" applyAlignment="1">
      <alignment horizontal="left" vertical="center" wrapText="1"/>
    </xf>
    <xf numFmtId="183" fontId="96" fillId="0" borderId="4" xfId="0" applyNumberFormat="1" applyFont="1" applyBorder="1" applyAlignment="1">
      <alignment horizontal="center" vertical="center"/>
    </xf>
    <xf numFmtId="183" fontId="96" fillId="0" borderId="4" xfId="0" applyNumberFormat="1" applyFont="1" applyBorder="1" applyAlignment="1">
      <alignment horizontal="center" vertical="center" wrapText="1"/>
    </xf>
    <xf numFmtId="204" fontId="4" fillId="0" borderId="44" xfId="0" applyNumberFormat="1" applyFont="1" applyBorder="1" applyAlignment="1">
      <alignment horizontal="center" vertical="center" wrapText="1"/>
    </xf>
    <xf numFmtId="183" fontId="0" fillId="0" borderId="4" xfId="0" applyNumberFormat="1" applyBorder="1" applyAlignment="1">
      <alignment horizontal="center" vertical="center" wrapText="1"/>
    </xf>
    <xf numFmtId="0" fontId="17" fillId="0" borderId="0" xfId="0" applyFont="1"/>
    <xf numFmtId="0" fontId="124" fillId="73" borderId="4" xfId="0" applyFont="1" applyFill="1" applyBorder="1" applyAlignment="1">
      <alignment horizontal="center" vertical="center"/>
    </xf>
    <xf numFmtId="0" fontId="124" fillId="73" borderId="4" xfId="0" applyFont="1" applyFill="1" applyBorder="1" applyAlignment="1">
      <alignment horizontal="left" vertical="center" wrapText="1"/>
    </xf>
    <xf numFmtId="183" fontId="124" fillId="73" borderId="4" xfId="0" applyNumberFormat="1" applyFont="1" applyFill="1" applyBorder="1" applyAlignment="1">
      <alignment horizontal="center" vertical="center" wrapText="1"/>
    </xf>
    <xf numFmtId="204" fontId="4" fillId="105" borderId="44" xfId="0" applyNumberFormat="1" applyFont="1" applyFill="1" applyBorder="1" applyAlignment="1">
      <alignment horizontal="center" vertical="center" wrapText="1"/>
    </xf>
    <xf numFmtId="0" fontId="96" fillId="0" borderId="4" xfId="0" applyFont="1" applyBorder="1" applyAlignment="1">
      <alignment horizontal="left" vertical="center" wrapText="1"/>
    </xf>
    <xf numFmtId="0" fontId="0" fillId="0" borderId="4" xfId="0" applyBorder="1" applyAlignment="1">
      <alignment horizontal="center" vertical="center"/>
    </xf>
    <xf numFmtId="0" fontId="124" fillId="18" borderId="4" xfId="0" applyFont="1" applyFill="1" applyBorder="1" applyAlignment="1">
      <alignment horizontal="center" vertical="center"/>
    </xf>
    <xf numFmtId="0" fontId="124" fillId="18" borderId="4" xfId="0" applyFont="1" applyFill="1" applyBorder="1" applyAlignment="1">
      <alignment horizontal="left" vertical="center" wrapText="1"/>
    </xf>
    <xf numFmtId="183" fontId="124" fillId="18" borderId="4" xfId="0" applyNumberFormat="1" applyFont="1" applyFill="1" applyBorder="1" applyAlignment="1">
      <alignment horizontal="center" vertical="center" wrapText="1"/>
    </xf>
    <xf numFmtId="203" fontId="96" fillId="0" borderId="4" xfId="0" applyNumberFormat="1" applyFont="1" applyBorder="1" applyAlignment="1">
      <alignment horizontal="left" vertical="center" wrapText="1"/>
    </xf>
    <xf numFmtId="49" fontId="124" fillId="9" borderId="4" xfId="0" applyNumberFormat="1" applyFont="1" applyFill="1" applyBorder="1" applyAlignment="1">
      <alignment horizontal="center" vertical="center"/>
    </xf>
    <xf numFmtId="0" fontId="124" fillId="9" borderId="4" xfId="0" applyFont="1" applyFill="1" applyBorder="1" applyAlignment="1">
      <alignment horizontal="left" vertical="center" wrapText="1"/>
    </xf>
    <xf numFmtId="183" fontId="124" fillId="9" borderId="4" xfId="0" applyNumberFormat="1" applyFont="1" applyFill="1" applyBorder="1" applyAlignment="1">
      <alignment horizontal="center" vertical="center" wrapText="1"/>
    </xf>
    <xf numFmtId="183" fontId="96" fillId="0" borderId="4" xfId="46530" applyNumberFormat="1" applyFont="1" applyBorder="1" applyAlignment="1">
      <alignment horizontal="center" vertical="center" wrapText="1"/>
    </xf>
    <xf numFmtId="183" fontId="14" fillId="0" borderId="4" xfId="0" applyNumberFormat="1" applyFont="1" applyBorder="1" applyAlignment="1">
      <alignment horizontal="center" vertical="center" wrapText="1"/>
    </xf>
    <xf numFmtId="0" fontId="121" fillId="0" borderId="0" xfId="0" applyFont="1"/>
    <xf numFmtId="0" fontId="0" fillId="0" borderId="4" xfId="46530" applyFont="1" applyBorder="1" applyAlignment="1">
      <alignment horizontal="left" vertical="center" wrapText="1"/>
    </xf>
    <xf numFmtId="183" fontId="0" fillId="0" borderId="4" xfId="0" applyNumberFormat="1" applyBorder="1" applyAlignment="1">
      <alignment horizontal="center" vertical="center"/>
    </xf>
    <xf numFmtId="204" fontId="121" fillId="0" borderId="44" xfId="0" applyNumberFormat="1" applyFont="1" applyBorder="1" applyAlignment="1">
      <alignment horizontal="center" vertical="center" wrapText="1"/>
    </xf>
    <xf numFmtId="0" fontId="124" fillId="106" borderId="4" xfId="0" applyFont="1" applyFill="1" applyBorder="1" applyAlignment="1">
      <alignment horizontal="center" vertical="center"/>
    </xf>
    <xf numFmtId="0" fontId="124" fillId="106" borderId="4" xfId="0" applyFont="1" applyFill="1" applyBorder="1" applyAlignment="1">
      <alignment horizontal="left" vertical="center" wrapText="1"/>
    </xf>
    <xf numFmtId="183" fontId="124" fillId="106" borderId="4" xfId="0" applyNumberFormat="1" applyFont="1" applyFill="1" applyBorder="1" applyAlignment="1">
      <alignment horizontal="center" vertical="center" wrapText="1"/>
    </xf>
    <xf numFmtId="0" fontId="96" fillId="0" borderId="4" xfId="35860" applyFont="1" applyBorder="1" applyAlignment="1">
      <alignment horizontal="left" vertical="center" wrapText="1"/>
    </xf>
    <xf numFmtId="183" fontId="96" fillId="0" borderId="4" xfId="35860" applyNumberFormat="1" applyFont="1" applyBorder="1" applyAlignment="1">
      <alignment horizontal="center" vertical="center" wrapText="1"/>
    </xf>
    <xf numFmtId="49" fontId="124" fillId="19" borderId="4" xfId="0" applyNumberFormat="1" applyFont="1" applyFill="1" applyBorder="1" applyAlignment="1">
      <alignment horizontal="center" vertical="center"/>
    </xf>
    <xf numFmtId="0" fontId="124" fillId="19" borderId="4" xfId="0" applyFont="1" applyFill="1" applyBorder="1" applyAlignment="1">
      <alignment horizontal="left" vertical="center" wrapText="1"/>
    </xf>
    <xf numFmtId="183" fontId="124" fillId="19" borderId="4" xfId="0" applyNumberFormat="1" applyFont="1" applyFill="1" applyBorder="1" applyAlignment="1">
      <alignment horizontal="center" vertical="center" wrapText="1"/>
    </xf>
    <xf numFmtId="183" fontId="96" fillId="105" borderId="4" xfId="0" applyNumberFormat="1" applyFont="1" applyFill="1" applyBorder="1" applyAlignment="1">
      <alignment horizontal="center" vertical="center"/>
    </xf>
    <xf numFmtId="183" fontId="96" fillId="105" borderId="4" xfId="0" applyNumberFormat="1" applyFont="1" applyFill="1" applyBorder="1" applyAlignment="1">
      <alignment horizontal="center" vertical="center" wrapText="1"/>
    </xf>
    <xf numFmtId="49" fontId="124" fillId="20" borderId="4" xfId="0" applyNumberFormat="1" applyFont="1" applyFill="1" applyBorder="1" applyAlignment="1">
      <alignment horizontal="center" vertical="center"/>
    </xf>
    <xf numFmtId="0" fontId="124" fillId="20" borderId="4" xfId="0" applyFont="1" applyFill="1" applyBorder="1" applyAlignment="1">
      <alignment horizontal="left" vertical="center" wrapText="1"/>
    </xf>
    <xf numFmtId="183" fontId="124" fillId="20" borderId="4" xfId="0" applyNumberFormat="1" applyFont="1" applyFill="1" applyBorder="1" applyAlignment="1">
      <alignment horizontal="center" vertical="center" wrapText="1"/>
    </xf>
    <xf numFmtId="49" fontId="124" fillId="0" borderId="4" xfId="0" applyNumberFormat="1" applyFont="1" applyBorder="1" applyAlignment="1">
      <alignment horizontal="center" vertical="center"/>
    </xf>
    <xf numFmtId="0" fontId="124" fillId="0" borderId="4" xfId="0" applyFont="1" applyBorder="1" applyAlignment="1">
      <alignment horizontal="left" vertical="center" wrapText="1"/>
    </xf>
    <xf numFmtId="49" fontId="124" fillId="107" borderId="4" xfId="0" applyNumberFormat="1" applyFont="1" applyFill="1" applyBorder="1" applyAlignment="1">
      <alignment horizontal="center" vertical="center"/>
    </xf>
    <xf numFmtId="0" fontId="124" fillId="107" borderId="4" xfId="0" applyFont="1" applyFill="1" applyBorder="1" applyAlignment="1">
      <alignment horizontal="left" vertical="center" wrapText="1"/>
    </xf>
    <xf numFmtId="183" fontId="124" fillId="107" borderId="4" xfId="0" applyNumberFormat="1" applyFont="1" applyFill="1" applyBorder="1" applyAlignment="1">
      <alignment horizontal="center" vertical="center" wrapText="1"/>
    </xf>
    <xf numFmtId="49" fontId="96" fillId="0" borderId="4" xfId="0" applyNumberFormat="1" applyFont="1" applyBorder="1" applyAlignment="1">
      <alignment horizontal="center" vertical="center"/>
    </xf>
    <xf numFmtId="0" fontId="124" fillId="24" borderId="4" xfId="0" applyFont="1" applyFill="1" applyBorder="1" applyAlignment="1">
      <alignment horizontal="center" vertical="center"/>
    </xf>
    <xf numFmtId="0" fontId="124" fillId="24" borderId="4" xfId="0" applyFont="1" applyFill="1" applyBorder="1" applyAlignment="1">
      <alignment horizontal="left" vertical="center" wrapText="1"/>
    </xf>
    <xf numFmtId="183" fontId="124" fillId="24" borderId="4" xfId="0" applyNumberFormat="1" applyFont="1" applyFill="1" applyBorder="1" applyAlignment="1">
      <alignment horizontal="center" vertical="center" wrapText="1"/>
    </xf>
    <xf numFmtId="183" fontId="64" fillId="0" borderId="4" xfId="0" applyNumberFormat="1" applyFont="1" applyBorder="1" applyAlignment="1">
      <alignment horizontal="center" vertical="center" wrapText="1"/>
    </xf>
    <xf numFmtId="0" fontId="96" fillId="0" borderId="0" xfId="0" applyFont="1" applyAlignment="1">
      <alignment horizontal="center" vertical="center"/>
    </xf>
    <xf numFmtId="0" fontId="96" fillId="0" borderId="0" xfId="46530" applyFont="1" applyAlignment="1">
      <alignment horizontal="left" vertical="center" wrapText="1"/>
    </xf>
    <xf numFmtId="183" fontId="96" fillId="105" borderId="0" xfId="0" applyNumberFormat="1" applyFont="1" applyFill="1" applyAlignment="1">
      <alignment horizontal="center" vertical="center" wrapText="1"/>
    </xf>
    <xf numFmtId="183" fontId="96" fillId="0" borderId="0" xfId="46530" applyNumberFormat="1" applyFont="1" applyAlignment="1">
      <alignment horizontal="center" vertical="center" wrapText="1"/>
    </xf>
    <xf numFmtId="0" fontId="124" fillId="0" borderId="0" xfId="46530" applyFont="1" applyAlignment="1">
      <alignment horizontal="left" vertical="center" wrapText="1"/>
    </xf>
    <xf numFmtId="183" fontId="96" fillId="105" borderId="0" xfId="36533" applyNumberFormat="1" applyFont="1" applyFill="1" applyAlignment="1">
      <alignment horizontal="center" vertical="center"/>
    </xf>
    <xf numFmtId="0" fontId="64" fillId="0" borderId="0" xfId="0" applyFont="1"/>
    <xf numFmtId="205" fontId="124" fillId="64" borderId="45" xfId="0" applyNumberFormat="1" applyFont="1" applyFill="1" applyBorder="1" applyAlignment="1">
      <alignment horizontal="center" vertical="center" wrapText="1"/>
    </xf>
    <xf numFmtId="0" fontId="124" fillId="64" borderId="45" xfId="0" applyFont="1" applyFill="1" applyBorder="1" applyAlignment="1">
      <alignment horizontal="left" vertical="center" wrapText="1"/>
    </xf>
    <xf numFmtId="183" fontId="124" fillId="64" borderId="45" xfId="0" applyNumberFormat="1" applyFont="1" applyFill="1" applyBorder="1" applyAlignment="1">
      <alignment horizontal="center" vertical="center" wrapText="1"/>
    </xf>
    <xf numFmtId="204" fontId="64" fillId="0" borderId="44" xfId="0" applyNumberFormat="1" applyFont="1" applyBorder="1" applyAlignment="1">
      <alignment horizontal="center" vertical="center" wrapText="1"/>
    </xf>
    <xf numFmtId="1" fontId="96" fillId="0" borderId="4" xfId="21121" applyNumberFormat="1" applyFont="1" applyBorder="1" applyAlignment="1">
      <alignment horizontal="center" vertical="center" wrapText="1"/>
    </xf>
    <xf numFmtId="1" fontId="96" fillId="0" borderId="4" xfId="0" applyNumberFormat="1" applyFont="1" applyBorder="1" applyAlignment="1">
      <alignment horizontal="left" vertical="center" wrapText="1"/>
    </xf>
    <xf numFmtId="183" fontId="96" fillId="0" borderId="4" xfId="21121" applyNumberFormat="1" applyFont="1" applyBorder="1" applyAlignment="1">
      <alignment horizontal="center" vertical="center"/>
    </xf>
    <xf numFmtId="0" fontId="0" fillId="0" borderId="4" xfId="4964" applyFont="1" applyBorder="1" applyAlignment="1">
      <alignment wrapText="1"/>
    </xf>
    <xf numFmtId="183" fontId="0" fillId="0" borderId="4" xfId="21121" applyNumberFormat="1" applyFont="1" applyBorder="1" applyAlignment="1">
      <alignment horizontal="center" vertical="center"/>
    </xf>
    <xf numFmtId="0" fontId="64" fillId="0" borderId="0" xfId="0" applyFont="1" applyAlignment="1">
      <alignment horizontal="center" vertical="center"/>
    </xf>
    <xf numFmtId="0" fontId="96" fillId="0" borderId="0" xfId="0" applyFont="1" applyAlignment="1">
      <alignment horizontal="left" vertical="center" wrapText="1"/>
    </xf>
    <xf numFmtId="183" fontId="96" fillId="0" borderId="0" xfId="0" applyNumberFormat="1" applyFont="1" applyAlignment="1">
      <alignment horizontal="center" vertical="center" wrapText="1"/>
    </xf>
    <xf numFmtId="183" fontId="64" fillId="0" borderId="0" xfId="46530" applyNumberFormat="1" applyFont="1" applyAlignment="1">
      <alignment horizontal="center" vertical="center" wrapText="1"/>
    </xf>
    <xf numFmtId="0" fontId="64" fillId="0" borderId="0" xfId="46530" applyFont="1" applyAlignment="1">
      <alignment horizontal="left" vertical="center" wrapText="1"/>
    </xf>
    <xf numFmtId="183" fontId="64" fillId="105" borderId="0" xfId="0" applyNumberFormat="1" applyFont="1" applyFill="1" applyAlignment="1">
      <alignment horizontal="center" vertical="center"/>
    </xf>
    <xf numFmtId="183" fontId="64" fillId="105" borderId="0" xfId="0" applyNumberFormat="1" applyFont="1" applyFill="1" applyAlignment="1">
      <alignment horizontal="center" vertical="center" wrapText="1"/>
    </xf>
    <xf numFmtId="0" fontId="96" fillId="0" borderId="0" xfId="0" applyFont="1" applyAlignment="1">
      <alignment horizontal="center" vertical="center" wrapText="1"/>
    </xf>
    <xf numFmtId="183" fontId="124" fillId="0" borderId="0" xfId="0" applyNumberFormat="1" applyFont="1" applyAlignment="1">
      <alignment horizontal="center" vertical="center" wrapText="1"/>
    </xf>
    <xf numFmtId="0" fontId="124" fillId="0" borderId="0" xfId="0" applyFont="1" applyAlignment="1">
      <alignment horizontal="center" vertical="center" wrapText="1"/>
    </xf>
    <xf numFmtId="0" fontId="131" fillId="0" borderId="0" xfId="0" applyFont="1" applyAlignment="1">
      <alignment horizontal="center" vertical="center" wrapText="1"/>
    </xf>
    <xf numFmtId="183" fontId="131" fillId="0" borderId="0" xfId="0" applyNumberFormat="1" applyFont="1" applyAlignment="1">
      <alignment horizontal="center" vertical="center" wrapText="1"/>
    </xf>
    <xf numFmtId="204" fontId="124" fillId="0" borderId="44" xfId="0" applyNumberFormat="1" applyFont="1" applyBorder="1" applyAlignment="1">
      <alignment horizontal="center" vertical="center" wrapText="1"/>
    </xf>
    <xf numFmtId="0" fontId="96" fillId="0" borderId="0" xfId="0" applyFont="1" applyAlignment="1">
      <alignment horizontal="left" vertical="center"/>
    </xf>
    <xf numFmtId="1" fontId="124" fillId="0" borderId="0" xfId="0" applyNumberFormat="1" applyFont="1" applyAlignment="1">
      <alignment horizontal="left" vertical="top"/>
    </xf>
    <xf numFmtId="183" fontId="124" fillId="0" borderId="0" xfId="0" applyNumberFormat="1" applyFont="1" applyAlignment="1">
      <alignment horizontal="center" vertical="center"/>
    </xf>
    <xf numFmtId="0" fontId="0" fillId="105" borderId="0" xfId="0" applyFill="1"/>
    <xf numFmtId="0" fontId="0" fillId="105" borderId="0" xfId="0" applyFill="1" applyAlignment="1">
      <alignment wrapText="1"/>
    </xf>
    <xf numFmtId="0" fontId="0" fillId="0" borderId="0" xfId="0"/>
    <xf numFmtId="49" fontId="96" fillId="105" borderId="0" xfId="4511" applyNumberFormat="1" applyFont="1" applyFill="1"/>
    <xf numFmtId="1" fontId="96" fillId="105" borderId="0" xfId="4511" applyNumberFormat="1" applyFont="1" applyFill="1" applyAlignment="1">
      <alignment horizontal="center" vertical="center" wrapText="1"/>
    </xf>
    <xf numFmtId="1" fontId="96" fillId="105" borderId="0" xfId="4511" applyNumberFormat="1" applyFont="1" applyFill="1" applyAlignment="1">
      <alignment horizontal="center" vertical="center"/>
    </xf>
    <xf numFmtId="0" fontId="124" fillId="105" borderId="4" xfId="0" applyFont="1" applyFill="1" applyBorder="1" applyAlignment="1">
      <alignment horizontal="center" vertical="center" wrapText="1"/>
    </xf>
    <xf numFmtId="0" fontId="124" fillId="105" borderId="47" xfId="0" applyFont="1" applyFill="1" applyBorder="1" applyAlignment="1">
      <alignment horizontal="center" vertical="center" wrapText="1"/>
    </xf>
    <xf numFmtId="14" fontId="124" fillId="105" borderId="4" xfId="0" applyNumberFormat="1" applyFont="1" applyFill="1" applyBorder="1" applyAlignment="1">
      <alignment horizontal="center" vertical="center" wrapText="1"/>
    </xf>
    <xf numFmtId="0" fontId="0" fillId="105" borderId="4" xfId="0" applyFill="1" applyBorder="1" applyAlignment="1">
      <alignment horizontal="center" vertical="center"/>
    </xf>
    <xf numFmtId="0" fontId="0" fillId="105" borderId="4" xfId="0" applyFill="1" applyBorder="1" applyAlignment="1">
      <alignment wrapText="1"/>
    </xf>
    <xf numFmtId="0" fontId="0" fillId="105" borderId="4" xfId="0" applyFill="1" applyBorder="1"/>
    <xf numFmtId="49" fontId="96" fillId="0" borderId="0" xfId="0" applyNumberFormat="1" applyFont="1" applyAlignment="1">
      <alignment horizontal="center" vertical="center"/>
    </xf>
    <xf numFmtId="49" fontId="96" fillId="105" borderId="0" xfId="0" applyNumberFormat="1" applyFont="1" applyFill="1" applyAlignment="1">
      <alignment horizontal="center" vertical="center"/>
    </xf>
    <xf numFmtId="169" fontId="133" fillId="105" borderId="0" xfId="4511" applyNumberFormat="1" applyFont="1" applyFill="1"/>
    <xf numFmtId="49" fontId="133" fillId="105" borderId="0" xfId="4511" applyNumberFormat="1" applyFont="1" applyFill="1" applyAlignment="1">
      <alignment horizontal="center" vertical="center"/>
    </xf>
    <xf numFmtId="1" fontId="133" fillId="0" borderId="0" xfId="4511" applyNumberFormat="1" applyFont="1" applyAlignment="1">
      <alignment horizontal="center" vertical="center"/>
    </xf>
    <xf numFmtId="14" fontId="124" fillId="0" borderId="4" xfId="0" applyNumberFormat="1" applyFont="1" applyBorder="1" applyAlignment="1">
      <alignment horizontal="center" vertical="center" wrapText="1"/>
    </xf>
    <xf numFmtId="49" fontId="0" fillId="0" borderId="4" xfId="0" applyNumberFormat="1" applyBorder="1" applyAlignment="1">
      <alignment horizontal="center" vertical="center" wrapText="1"/>
    </xf>
    <xf numFmtId="1" fontId="0" fillId="0" borderId="4" xfId="0" applyNumberFormat="1" applyBorder="1" applyAlignment="1">
      <alignment horizontal="center" vertical="center" wrapText="1"/>
    </xf>
    <xf numFmtId="0" fontId="4" fillId="108" borderId="0" xfId="0" applyFont="1" applyFill="1"/>
    <xf numFmtId="0" fontId="0" fillId="108" borderId="4" xfId="0" applyFill="1" applyBorder="1"/>
    <xf numFmtId="3" fontId="124" fillId="108" borderId="4" xfId="0" applyNumberFormat="1" applyFont="1" applyFill="1" applyBorder="1" applyAlignment="1">
      <alignment horizontal="center" vertical="center" wrapText="1"/>
    </xf>
    <xf numFmtId="183" fontId="124" fillId="108" borderId="4" xfId="0" applyNumberFormat="1" applyFont="1" applyFill="1" applyBorder="1" applyAlignment="1">
      <alignment horizontal="center" vertical="center" wrapText="1"/>
    </xf>
    <xf numFmtId="0" fontId="4" fillId="109" borderId="0" xfId="0" applyFont="1" applyFill="1"/>
    <xf numFmtId="49" fontId="124" fillId="109" borderId="4" xfId="0" applyNumberFormat="1" applyFont="1" applyFill="1" applyBorder="1" applyAlignment="1">
      <alignment horizontal="center" vertical="center"/>
    </xf>
    <xf numFmtId="1" fontId="124" fillId="109" borderId="4" xfId="0" applyNumberFormat="1" applyFont="1" applyFill="1" applyBorder="1" applyAlignment="1">
      <alignment horizontal="center" vertical="center" wrapText="1"/>
    </xf>
    <xf numFmtId="183" fontId="124" fillId="109" borderId="4" xfId="0" applyNumberFormat="1" applyFont="1" applyFill="1" applyBorder="1" applyAlignment="1">
      <alignment horizontal="center" vertical="center" wrapText="1"/>
    </xf>
    <xf numFmtId="0" fontId="0" fillId="109" borderId="4" xfId="0" applyFill="1" applyBorder="1"/>
    <xf numFmtId="0" fontId="4" fillId="110" borderId="0" xfId="0" applyFont="1" applyFill="1"/>
    <xf numFmtId="49" fontId="124" fillId="110" borderId="4" xfId="0" applyNumberFormat="1" applyFont="1" applyFill="1" applyBorder="1" applyAlignment="1">
      <alignment horizontal="center" vertical="center"/>
    </xf>
    <xf numFmtId="1" fontId="124" fillId="110" borderId="4" xfId="0" applyNumberFormat="1" applyFont="1" applyFill="1" applyBorder="1" applyAlignment="1">
      <alignment horizontal="center" vertical="center" wrapText="1"/>
    </xf>
    <xf numFmtId="183" fontId="124" fillId="110" borderId="4" xfId="0" applyNumberFormat="1" applyFont="1" applyFill="1" applyBorder="1" applyAlignment="1">
      <alignment horizontal="center" vertical="center" wrapText="1"/>
    </xf>
    <xf numFmtId="0" fontId="0" fillId="110" borderId="4" xfId="0" applyFill="1" applyBorder="1"/>
    <xf numFmtId="49" fontId="134" fillId="0" borderId="4" xfId="0" applyNumberFormat="1" applyFont="1" applyBorder="1" applyAlignment="1">
      <alignment horizontal="center" vertical="center"/>
    </xf>
    <xf numFmtId="206" fontId="0" fillId="0" borderId="4" xfId="0" applyNumberFormat="1" applyBorder="1" applyAlignment="1">
      <alignment horizontal="center" vertical="center"/>
    </xf>
    <xf numFmtId="0" fontId="134" fillId="0" borderId="4" xfId="50023" applyFont="1" applyBorder="1" applyAlignment="1">
      <alignment horizontal="center" vertical="center" wrapText="1"/>
    </xf>
    <xf numFmtId="0" fontId="134" fillId="0" borderId="4" xfId="0" applyFont="1" applyBorder="1" applyAlignment="1">
      <alignment horizontal="left" vertical="center" wrapText="1"/>
    </xf>
    <xf numFmtId="0" fontId="0" fillId="0" borderId="4" xfId="0" applyBorder="1" applyAlignment="1">
      <alignment horizontal="center" vertical="center" wrapText="1"/>
    </xf>
    <xf numFmtId="14" fontId="0" fillId="0" borderId="4" xfId="0" applyNumberFormat="1" applyBorder="1" applyAlignment="1">
      <alignment horizontal="center" vertical="center" wrapText="1"/>
    </xf>
    <xf numFmtId="183" fontId="0" fillId="0" borderId="4" xfId="0" applyNumberFormat="1" applyBorder="1" applyAlignment="1">
      <alignment horizontal="left" vertical="center" wrapText="1"/>
    </xf>
    <xf numFmtId="49" fontId="135" fillId="110" borderId="4" xfId="0" applyNumberFormat="1" applyFont="1" applyFill="1" applyBorder="1" applyAlignment="1">
      <alignment horizontal="center" vertical="center"/>
    </xf>
    <xf numFmtId="183" fontId="0" fillId="110" borderId="4" xfId="0" applyNumberFormat="1" applyFill="1" applyBorder="1" applyAlignment="1">
      <alignment horizontal="center" vertical="center" wrapText="1"/>
    </xf>
    <xf numFmtId="0" fontId="0" fillId="110" borderId="4" xfId="0" applyFill="1" applyBorder="1" applyAlignment="1">
      <alignment horizontal="center" vertical="center" wrapText="1"/>
    </xf>
    <xf numFmtId="14" fontId="0" fillId="110" borderId="4" xfId="0" applyNumberFormat="1" applyFill="1" applyBorder="1" applyAlignment="1">
      <alignment horizontal="center" vertical="center" wrapText="1"/>
    </xf>
    <xf numFmtId="183" fontId="0" fillId="110" borderId="4" xfId="0" applyNumberFormat="1" applyFill="1" applyBorder="1" applyAlignment="1">
      <alignment horizontal="left" vertical="center" wrapText="1"/>
    </xf>
    <xf numFmtId="0" fontId="0" fillId="0" borderId="4" xfId="0" applyBorder="1" applyAlignment="1">
      <alignment horizontal="left" vertical="center" wrapText="1"/>
    </xf>
    <xf numFmtId="3" fontId="124" fillId="109" borderId="4" xfId="0" applyNumberFormat="1" applyFont="1" applyFill="1" applyBorder="1" applyAlignment="1">
      <alignment horizontal="center" vertical="center" wrapText="1"/>
    </xf>
    <xf numFmtId="3" fontId="124" fillId="110" borderId="4" xfId="0" applyNumberFormat="1" applyFont="1" applyFill="1" applyBorder="1" applyAlignment="1">
      <alignment horizontal="center" vertical="center" wrapText="1"/>
    </xf>
    <xf numFmtId="183" fontId="0" fillId="0" borderId="4" xfId="0" applyNumberFormat="1" applyBorder="1" applyAlignment="1">
      <alignment vertical="center" wrapText="1"/>
    </xf>
    <xf numFmtId="49" fontId="0" fillId="0" borderId="4" xfId="0" applyNumberFormat="1" applyBorder="1" applyAlignment="1">
      <alignment horizontal="center" vertical="center"/>
    </xf>
    <xf numFmtId="0" fontId="0" fillId="0" borderId="4" xfId="50023" applyFont="1" applyBorder="1" applyAlignment="1">
      <alignment horizontal="center" vertical="center" wrapText="1"/>
    </xf>
    <xf numFmtId="206" fontId="96" fillId="0" borderId="0" xfId="0" applyNumberFormat="1" applyFont="1"/>
    <xf numFmtId="0" fontId="136" fillId="0" borderId="0" xfId="32196" applyFont="1"/>
    <xf numFmtId="0" fontId="136" fillId="0" borderId="0" xfId="32196" applyFont="1" applyAlignment="1">
      <alignment horizontal="left"/>
    </xf>
    <xf numFmtId="4" fontId="136" fillId="0" borderId="0" xfId="32196" applyNumberFormat="1" applyFont="1" applyAlignment="1">
      <alignment horizontal="center"/>
    </xf>
    <xf numFmtId="0" fontId="136" fillId="0" borderId="0" xfId="32196" applyFont="1" applyAlignment="1">
      <alignment horizontal="center"/>
    </xf>
    <xf numFmtId="0" fontId="127" fillId="0" borderId="0" xfId="0" applyFont="1" applyAlignment="1">
      <alignment wrapText="1"/>
    </xf>
    <xf numFmtId="0" fontId="136" fillId="0" borderId="0" xfId="32196" applyFont="1" applyAlignment="1">
      <alignment wrapText="1"/>
    </xf>
    <xf numFmtId="0" fontId="96" fillId="0" borderId="4" xfId="32196" applyFont="1" applyBorder="1" applyAlignment="1">
      <alignment horizontal="center" vertical="center" wrapText="1"/>
    </xf>
    <xf numFmtId="0" fontId="96" fillId="0" borderId="4" xfId="32196" applyFont="1" applyBorder="1" applyAlignment="1">
      <alignment horizontal="center" vertical="center"/>
    </xf>
    <xf numFmtId="0" fontId="96" fillId="0" borderId="4" xfId="32196" applyFont="1" applyBorder="1" applyAlignment="1">
      <alignment horizontal="left"/>
    </xf>
    <xf numFmtId="0" fontId="0" fillId="0" borderId="4" xfId="32196" applyFont="1" applyBorder="1" applyAlignment="1">
      <alignment horizontal="left"/>
    </xf>
    <xf numFmtId="14" fontId="96" fillId="0" borderId="4" xfId="32196" applyNumberFormat="1" applyFont="1" applyBorder="1" applyAlignment="1">
      <alignment horizontal="center"/>
    </xf>
    <xf numFmtId="1" fontId="96" fillId="0" borderId="4" xfId="32196" applyNumberFormat="1" applyFont="1" applyBorder="1" applyAlignment="1">
      <alignment horizontal="center"/>
    </xf>
    <xf numFmtId="0" fontId="96" fillId="0" borderId="4" xfId="32196" applyFont="1" applyBorder="1" applyAlignment="1">
      <alignment horizontal="center"/>
    </xf>
    <xf numFmtId="0" fontId="124" fillId="0" borderId="0" xfId="32196" applyFont="1" applyAlignment="1">
      <alignment horizontal="left"/>
    </xf>
    <xf numFmtId="3" fontId="124" fillId="0" borderId="0" xfId="32196" applyNumberFormat="1" applyFont="1" applyAlignment="1">
      <alignment horizontal="center"/>
    </xf>
    <xf numFmtId="183" fontId="96" fillId="0" borderId="0" xfId="0" applyNumberFormat="1" applyFont="1" applyAlignment="1">
      <alignment horizontal="left" vertical="center"/>
    </xf>
    <xf numFmtId="49" fontId="0" fillId="105" borderId="0" xfId="0" applyNumberFormat="1" applyFill="1" applyAlignment="1">
      <alignment horizontal="center" vertical="center" wrapText="1"/>
    </xf>
    <xf numFmtId="0" fontId="0" fillId="0" borderId="0" xfId="0" applyAlignment="1">
      <alignment vertical="center" wrapText="1"/>
    </xf>
    <xf numFmtId="183" fontId="0" fillId="0" borderId="0" xfId="0" applyNumberFormat="1" applyAlignment="1">
      <alignment horizontal="center" vertical="center" wrapText="1"/>
    </xf>
    <xf numFmtId="183" fontId="0" fillId="0" borderId="0" xfId="0" applyNumberFormat="1" applyAlignment="1">
      <alignment horizontal="left" vertical="center" wrapText="1"/>
    </xf>
    <xf numFmtId="49" fontId="0" fillId="0" borderId="0" xfId="0" applyNumberFormat="1" applyAlignment="1">
      <alignment horizontal="center" vertical="center" wrapText="1"/>
    </xf>
    <xf numFmtId="49" fontId="133" fillId="105" borderId="0" xfId="4511" applyNumberFormat="1" applyFont="1" applyFill="1" applyAlignment="1">
      <alignment horizontal="center" vertical="center" wrapText="1"/>
    </xf>
    <xf numFmtId="169" fontId="133" fillId="0" borderId="0" xfId="4511" applyNumberFormat="1" applyFont="1" applyAlignment="1">
      <alignment vertical="center" wrapText="1"/>
    </xf>
    <xf numFmtId="183" fontId="133" fillId="0" borderId="0" xfId="4511" applyNumberFormat="1" applyFont="1" applyAlignment="1">
      <alignment horizontal="center" vertical="center" wrapText="1"/>
    </xf>
    <xf numFmtId="183" fontId="133" fillId="0" borderId="0" xfId="4511" applyNumberFormat="1" applyFont="1" applyAlignment="1">
      <alignment horizontal="left" vertical="center" wrapText="1"/>
    </xf>
    <xf numFmtId="49" fontId="133" fillId="0" borderId="0" xfId="4511" applyNumberFormat="1" applyFont="1" applyAlignment="1">
      <alignment horizontal="center" vertical="center" wrapText="1"/>
    </xf>
    <xf numFmtId="1" fontId="4" fillId="0" borderId="0" xfId="0" applyNumberFormat="1" applyFont="1" applyAlignment="1">
      <alignment horizontal="center"/>
    </xf>
    <xf numFmtId="3" fontId="124" fillId="108" borderId="4" xfId="0" applyNumberFormat="1" applyFont="1" applyFill="1" applyBorder="1" applyAlignment="1">
      <alignment horizontal="left" vertical="center" wrapText="1"/>
    </xf>
    <xf numFmtId="49" fontId="124" fillId="108" borderId="4" xfId="0" applyNumberFormat="1" applyFont="1" applyFill="1" applyBorder="1" applyAlignment="1">
      <alignment horizontal="center" vertical="center" wrapText="1"/>
    </xf>
    <xf numFmtId="0" fontId="4" fillId="108" borderId="4" xfId="0" applyFont="1" applyFill="1" applyBorder="1"/>
    <xf numFmtId="49" fontId="124" fillId="109" borderId="4" xfId="0" applyNumberFormat="1" applyFont="1" applyFill="1" applyBorder="1" applyAlignment="1">
      <alignment horizontal="center" vertical="center" wrapText="1"/>
    </xf>
    <xf numFmtId="183" fontId="124" fillId="109" borderId="4" xfId="0" applyNumberFormat="1" applyFont="1" applyFill="1" applyBorder="1" applyAlignment="1">
      <alignment horizontal="left" vertical="center" wrapText="1"/>
    </xf>
    <xf numFmtId="0" fontId="4" fillId="109" borderId="4" xfId="0" applyFont="1" applyFill="1" applyBorder="1"/>
    <xf numFmtId="49" fontId="124" fillId="110" borderId="4" xfId="0" applyNumberFormat="1" applyFont="1" applyFill="1" applyBorder="1" applyAlignment="1">
      <alignment horizontal="center" vertical="center" wrapText="1"/>
    </xf>
    <xf numFmtId="183" fontId="124" fillId="110" borderId="4" xfId="0" applyNumberFormat="1" applyFont="1" applyFill="1" applyBorder="1" applyAlignment="1">
      <alignment horizontal="left" vertical="center" wrapText="1"/>
    </xf>
    <xf numFmtId="0" fontId="4" fillId="110" borderId="4" xfId="0" applyFont="1" applyFill="1" applyBorder="1"/>
    <xf numFmtId="0" fontId="134" fillId="0" borderId="4" xfId="50023" applyFont="1" applyBorder="1" applyAlignment="1">
      <alignment horizontal="left" vertical="center" wrapText="1"/>
    </xf>
    <xf numFmtId="0" fontId="0" fillId="0" borderId="4" xfId="50023" applyFont="1" applyBorder="1" applyAlignment="1">
      <alignment horizontal="left" vertical="center" wrapText="1"/>
    </xf>
    <xf numFmtId="0" fontId="0" fillId="0" borderId="4" xfId="46510" applyFont="1" applyBorder="1" applyAlignment="1">
      <alignment horizontal="left" vertical="center" wrapText="1"/>
    </xf>
    <xf numFmtId="49" fontId="0" fillId="110" borderId="4" xfId="0" applyNumberFormat="1" applyFill="1" applyBorder="1" applyAlignment="1">
      <alignment horizontal="center" vertical="center" wrapText="1"/>
    </xf>
    <xf numFmtId="0" fontId="96" fillId="0" borderId="4" xfId="50023" applyFont="1" applyBorder="1" applyAlignment="1">
      <alignment horizontal="left" vertical="center" wrapText="1"/>
    </xf>
    <xf numFmtId="206" fontId="0" fillId="0" borderId="4" xfId="0" applyNumberFormat="1" applyBorder="1" applyAlignment="1">
      <alignment horizontal="center" vertical="center" wrapText="1"/>
    </xf>
    <xf numFmtId="0" fontId="134" fillId="0" borderId="4" xfId="50023" applyFont="1" applyBorder="1" applyAlignment="1">
      <alignment vertical="center" wrapText="1"/>
    </xf>
    <xf numFmtId="0" fontId="0" fillId="0" borderId="4" xfId="46510" applyFont="1" applyBorder="1" applyAlignment="1">
      <alignment vertical="center" wrapText="1"/>
    </xf>
    <xf numFmtId="0" fontId="0" fillId="0" borderId="4" xfId="50023" applyFont="1" applyBorder="1" applyAlignment="1">
      <alignment vertical="top" wrapText="1"/>
    </xf>
    <xf numFmtId="0" fontId="96" fillId="0" borderId="4" xfId="50023" applyFont="1" applyBorder="1" applyAlignment="1">
      <alignment vertical="top" wrapText="1"/>
    </xf>
    <xf numFmtId="0" fontId="0" fillId="109" borderId="4" xfId="0" applyFill="1" applyBorder="1" applyAlignment="1">
      <alignment horizontal="center" vertical="center" wrapText="1"/>
    </xf>
    <xf numFmtId="14" fontId="0" fillId="109" borderId="4" xfId="0" applyNumberFormat="1" applyFill="1" applyBorder="1" applyAlignment="1">
      <alignment horizontal="center" vertical="center" wrapText="1"/>
    </xf>
    <xf numFmtId="183" fontId="0" fillId="109" borderId="4" xfId="0" applyNumberFormat="1" applyFill="1" applyBorder="1" applyAlignment="1">
      <alignment horizontal="left" vertical="center" wrapText="1"/>
    </xf>
    <xf numFmtId="49" fontId="0" fillId="109" borderId="4" xfId="0" applyNumberFormat="1" applyFill="1" applyBorder="1" applyAlignment="1">
      <alignment horizontal="center" vertical="center" wrapText="1"/>
    </xf>
    <xf numFmtId="0" fontId="134" fillId="0" borderId="4" xfId="0" applyFont="1" applyBorder="1" applyAlignment="1">
      <alignment vertical="center" wrapText="1"/>
    </xf>
    <xf numFmtId="0" fontId="79" fillId="0" borderId="0" xfId="0" applyFont="1"/>
    <xf numFmtId="0" fontId="96" fillId="110" borderId="4" xfId="0" applyFont="1" applyFill="1" applyBorder="1"/>
    <xf numFmtId="0" fontId="96" fillId="110" borderId="0" xfId="0" applyFont="1" applyFill="1"/>
    <xf numFmtId="0" fontId="96" fillId="109" borderId="0" xfId="0" applyFont="1" applyFill="1"/>
    <xf numFmtId="0" fontId="96" fillId="109" borderId="4" xfId="0" applyFont="1" applyFill="1" applyBorder="1"/>
    <xf numFmtId="0" fontId="134" fillId="0" borderId="4" xfId="0" applyFont="1" applyBorder="1" applyAlignment="1">
      <alignment horizontal="center" vertical="center" wrapText="1"/>
    </xf>
    <xf numFmtId="0" fontId="137" fillId="0" borderId="0" xfId="0" applyFont="1"/>
    <xf numFmtId="183" fontId="0" fillId="109" borderId="4" xfId="0" applyNumberFormat="1" applyFill="1" applyBorder="1" applyAlignment="1">
      <alignment horizontal="center" vertical="center" wrapText="1"/>
    </xf>
    <xf numFmtId="2" fontId="0" fillId="0" borderId="4" xfId="50023" applyNumberFormat="1" applyFont="1" applyBorder="1" applyAlignment="1">
      <alignment vertical="center" wrapText="1"/>
    </xf>
    <xf numFmtId="0" fontId="136" fillId="0" borderId="0" xfId="8368" applyFont="1"/>
    <xf numFmtId="0" fontId="136" fillId="0" borderId="0" xfId="8368" applyFont="1" applyAlignment="1">
      <alignment horizontal="left"/>
    </xf>
    <xf numFmtId="4" fontId="136" fillId="0" borderId="0" xfId="8368" applyNumberFormat="1" applyFont="1" applyAlignment="1">
      <alignment horizontal="center"/>
    </xf>
    <xf numFmtId="0" fontId="136" fillId="0" borderId="0" xfId="8368" applyFont="1" applyAlignment="1">
      <alignment horizontal="center"/>
    </xf>
    <xf numFmtId="0" fontId="124" fillId="0" borderId="0" xfId="0" applyFont="1" applyAlignment="1">
      <alignment horizontal="center" wrapText="1"/>
    </xf>
    <xf numFmtId="0" fontId="0" fillId="0" borderId="4" xfId="8368" applyFont="1" applyBorder="1" applyAlignment="1">
      <alignment horizontal="center" vertical="center" wrapText="1"/>
    </xf>
    <xf numFmtId="0" fontId="0" fillId="0" borderId="4" xfId="8368" applyFont="1" applyBorder="1" applyAlignment="1">
      <alignment horizontal="center" vertical="center"/>
    </xf>
    <xf numFmtId="0" fontId="136" fillId="0" borderId="0" xfId="8368" applyFont="1" applyAlignment="1">
      <alignment wrapText="1"/>
    </xf>
    <xf numFmtId="0" fontId="0" fillId="0" borderId="4" xfId="8368" applyFont="1" applyBorder="1" applyAlignment="1">
      <alignment horizontal="left"/>
    </xf>
    <xf numFmtId="14" fontId="0" fillId="0" borderId="4" xfId="8368" applyNumberFormat="1" applyFont="1" applyBorder="1" applyAlignment="1">
      <alignment horizontal="center"/>
    </xf>
    <xf numFmtId="3" fontId="0" fillId="0" borderId="4" xfId="8368" applyNumberFormat="1" applyFont="1" applyBorder="1" applyAlignment="1">
      <alignment horizontal="center"/>
    </xf>
    <xf numFmtId="0" fontId="0" fillId="0" borderId="4" xfId="8368" applyFont="1" applyBorder="1" applyAlignment="1">
      <alignment horizontal="center"/>
    </xf>
    <xf numFmtId="0" fontId="124" fillId="0" borderId="0" xfId="8368" applyFont="1" applyAlignment="1">
      <alignment horizontal="left"/>
    </xf>
    <xf numFmtId="4" fontId="124" fillId="0" borderId="0" xfId="8368" applyNumberFormat="1" applyFont="1" applyAlignment="1">
      <alignment horizontal="center"/>
    </xf>
    <xf numFmtId="14" fontId="0" fillId="105" borderId="4" xfId="0" applyNumberFormat="1" applyFill="1" applyBorder="1"/>
    <xf numFmtId="0" fontId="138" fillId="105" borderId="4" xfId="0" applyNumberFormat="1" applyFont="1" applyFill="1" applyBorder="1"/>
    <xf numFmtId="0" fontId="0" fillId="0" borderId="0" xfId="0"/>
    <xf numFmtId="0" fontId="139" fillId="0" borderId="0" xfId="0" applyFont="1"/>
    <xf numFmtId="0" fontId="127" fillId="105" borderId="0" xfId="0" applyFont="1" applyFill="1" applyAlignment="1">
      <alignment horizontal="center"/>
    </xf>
    <xf numFmtId="0" fontId="128" fillId="105" borderId="0" xfId="0" applyFont="1" applyFill="1" applyAlignment="1">
      <alignment horizontal="center"/>
    </xf>
    <xf numFmtId="0" fontId="124" fillId="0" borderId="43" xfId="0" applyFont="1" applyBorder="1" applyAlignment="1">
      <alignment horizontal="center" vertical="center" wrapText="1"/>
    </xf>
    <xf numFmtId="0" fontId="124" fillId="0" borderId="46" xfId="0" applyFont="1" applyBorder="1" applyAlignment="1">
      <alignment horizontal="center" vertical="center" wrapText="1"/>
    </xf>
    <xf numFmtId="0" fontId="124" fillId="0" borderId="45" xfId="0" applyFont="1" applyBorder="1" applyAlignment="1">
      <alignment horizontal="center" vertical="center" wrapText="1"/>
    </xf>
    <xf numFmtId="0" fontId="124" fillId="0" borderId="4" xfId="0" applyFont="1" applyBorder="1" applyAlignment="1">
      <alignment horizontal="center" vertical="center" wrapText="1"/>
    </xf>
    <xf numFmtId="183" fontId="124" fillId="0" borderId="45" xfId="0" applyNumberFormat="1" applyFont="1" applyBorder="1" applyAlignment="1">
      <alignment horizontal="center" vertical="center" wrapText="1"/>
    </xf>
    <xf numFmtId="183" fontId="124" fillId="0" borderId="4" xfId="0" applyNumberFormat="1" applyFont="1" applyBorder="1" applyAlignment="1">
      <alignment horizontal="center" vertical="center" wrapText="1"/>
    </xf>
    <xf numFmtId="0" fontId="96" fillId="0" borderId="0" xfId="0" applyFont="1" applyAlignment="1">
      <alignment horizontal="left" vertical="center" wrapText="1"/>
    </xf>
    <xf numFmtId="0" fontId="126" fillId="0" borderId="0" xfId="0" applyFont="1" applyAlignment="1">
      <alignment horizontal="left" wrapText="1"/>
    </xf>
    <xf numFmtId="0" fontId="132" fillId="0" borderId="0" xfId="0" applyFont="1" applyAlignment="1">
      <alignment horizontal="center" vertical="center" wrapText="1"/>
    </xf>
    <xf numFmtId="0" fontId="0" fillId="0" borderId="0" xfId="0"/>
    <xf numFmtId="49" fontId="124" fillId="105" borderId="48" xfId="0" applyNumberFormat="1" applyFont="1" applyFill="1" applyBorder="1" applyAlignment="1">
      <alignment horizontal="center" vertical="center" wrapText="1"/>
    </xf>
    <xf numFmtId="0" fontId="124" fillId="105" borderId="47" xfId="0" applyFont="1" applyFill="1" applyBorder="1" applyAlignment="1">
      <alignment horizontal="center" vertical="center" wrapText="1"/>
    </xf>
    <xf numFmtId="0" fontId="124" fillId="105" borderId="4" xfId="0" applyFont="1" applyFill="1" applyBorder="1" applyAlignment="1">
      <alignment horizontal="center" vertical="center" wrapText="1"/>
    </xf>
    <xf numFmtId="0" fontId="124" fillId="105" borderId="48" xfId="0" applyFont="1" applyFill="1" applyBorder="1" applyAlignment="1">
      <alignment horizontal="center" vertical="center" wrapText="1"/>
    </xf>
    <xf numFmtId="0" fontId="0" fillId="0" borderId="47" xfId="0" applyBorder="1"/>
    <xf numFmtId="0" fontId="129" fillId="0" borderId="0" xfId="0" applyFont="1" applyAlignment="1">
      <alignment horizontal="center" vertical="center" wrapText="1"/>
    </xf>
    <xf numFmtId="49" fontId="124" fillId="0" borderId="4" xfId="0" applyNumberFormat="1" applyFont="1" applyBorder="1" applyAlignment="1">
      <alignment horizontal="center" vertical="center" wrapText="1"/>
    </xf>
    <xf numFmtId="0" fontId="124" fillId="108" borderId="4" xfId="0" applyFont="1" applyFill="1" applyBorder="1" applyAlignment="1">
      <alignment horizontal="left" vertical="center" wrapText="1"/>
    </xf>
    <xf numFmtId="0" fontId="0" fillId="108" borderId="4" xfId="0" applyFill="1" applyBorder="1"/>
    <xf numFmtId="0" fontId="124" fillId="109" borderId="4" xfId="0" applyFont="1" applyFill="1" applyBorder="1" applyAlignment="1">
      <alignment horizontal="left" vertical="center" wrapText="1"/>
    </xf>
    <xf numFmtId="0" fontId="0" fillId="109" borderId="4" xfId="0" applyFill="1" applyBorder="1" applyAlignment="1">
      <alignment vertical="center" wrapText="1"/>
    </xf>
    <xf numFmtId="0" fontId="124" fillId="110" borderId="4" xfId="0" applyFont="1" applyFill="1" applyBorder="1" applyAlignment="1">
      <alignment horizontal="left" vertical="center" wrapText="1"/>
    </xf>
    <xf numFmtId="183" fontId="0" fillId="0" borderId="4" xfId="0" applyNumberFormat="1" applyBorder="1" applyAlignment="1">
      <alignment horizontal="left" vertical="center" wrapText="1"/>
    </xf>
    <xf numFmtId="49" fontId="134" fillId="0" borderId="4" xfId="0" applyNumberFormat="1" applyFont="1" applyBorder="1" applyAlignment="1">
      <alignment horizontal="center" vertical="center"/>
    </xf>
    <xf numFmtId="206" fontId="0" fillId="0" borderId="4" xfId="0" applyNumberFormat="1" applyBorder="1" applyAlignment="1">
      <alignment horizontal="center" vertical="center"/>
    </xf>
    <xf numFmtId="0" fontId="134" fillId="0" borderId="4" xfId="50023" applyFont="1" applyBorder="1" applyAlignment="1">
      <alignment horizontal="center" vertical="center" wrapText="1"/>
    </xf>
    <xf numFmtId="0" fontId="134" fillId="0" borderId="4" xfId="0" applyFont="1" applyBorder="1" applyAlignment="1">
      <alignment horizontal="left" vertical="center" wrapText="1"/>
    </xf>
    <xf numFmtId="183" fontId="0" fillId="0" borderId="4" xfId="0" applyNumberFormat="1" applyBorder="1" applyAlignment="1">
      <alignment horizontal="center" vertical="center" wrapText="1"/>
    </xf>
    <xf numFmtId="0" fontId="96" fillId="0" borderId="48" xfId="32196" applyFont="1" applyBorder="1" applyAlignment="1">
      <alignment horizontal="center" vertical="center" wrapText="1"/>
    </xf>
    <xf numFmtId="0" fontId="96" fillId="0" borderId="47" xfId="32196" applyFont="1" applyBorder="1" applyAlignment="1">
      <alignment horizontal="center" vertical="center" wrapText="1"/>
    </xf>
    <xf numFmtId="4" fontId="0" fillId="0" borderId="48" xfId="32196" applyNumberFormat="1" applyFont="1" applyBorder="1" applyAlignment="1">
      <alignment horizontal="center" vertical="center" wrapText="1"/>
    </xf>
    <xf numFmtId="4" fontId="96" fillId="0" borderId="47" xfId="32196" applyNumberFormat="1" applyFont="1" applyBorder="1" applyAlignment="1">
      <alignment horizontal="center" vertical="center" wrapText="1"/>
    </xf>
    <xf numFmtId="0" fontId="96" fillId="0" borderId="49" xfId="32196" applyFont="1" applyBorder="1" applyAlignment="1">
      <alignment horizontal="center" vertical="center"/>
    </xf>
    <xf numFmtId="0" fontId="96" fillId="0" borderId="50" xfId="32196" applyFont="1" applyBorder="1" applyAlignment="1">
      <alignment horizontal="center" vertical="center"/>
    </xf>
    <xf numFmtId="0" fontId="96" fillId="0" borderId="51" xfId="32196" applyFont="1" applyBorder="1" applyAlignment="1">
      <alignment horizontal="center" vertical="center"/>
    </xf>
    <xf numFmtId="0" fontId="0" fillId="110" borderId="4" xfId="0" applyFill="1" applyBorder="1" applyAlignment="1">
      <alignment vertical="center" wrapText="1"/>
    </xf>
    <xf numFmtId="0" fontId="0" fillId="0" borderId="4" xfId="0" applyBorder="1" applyAlignment="1">
      <alignment vertical="center" wrapText="1"/>
    </xf>
    <xf numFmtId="4" fontId="96" fillId="0" borderId="4" xfId="35859" applyNumberFormat="1" applyFont="1" applyBorder="1" applyAlignment="1">
      <alignment horizontal="center" vertical="center" wrapText="1"/>
    </xf>
    <xf numFmtId="49" fontId="0" fillId="0" borderId="4" xfId="0" applyNumberFormat="1" applyBorder="1" applyAlignment="1">
      <alignment horizontal="center" vertical="center" wrapText="1"/>
    </xf>
    <xf numFmtId="0" fontId="0" fillId="0" borderId="4" xfId="50023" applyFont="1" applyBorder="1" applyAlignment="1">
      <alignment horizontal="left" vertical="center" wrapText="1"/>
    </xf>
    <xf numFmtId="0" fontId="96" fillId="0" borderId="4" xfId="50023" applyFont="1"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134" fillId="0" borderId="4" xfId="50023" applyFont="1" applyBorder="1" applyAlignment="1">
      <alignment horizontal="left" vertical="center" wrapText="1"/>
    </xf>
    <xf numFmtId="14" fontId="0" fillId="0" borderId="4" xfId="0" applyNumberFormat="1" applyBorder="1" applyAlignment="1">
      <alignment horizontal="center" vertical="center" wrapText="1"/>
    </xf>
    <xf numFmtId="1" fontId="0" fillId="0" borderId="4" xfId="0" applyNumberFormat="1" applyBorder="1" applyAlignment="1">
      <alignment horizontal="center" vertical="center" wrapText="1"/>
    </xf>
    <xf numFmtId="0" fontId="134" fillId="0" borderId="4" xfId="0" applyFont="1" applyBorder="1" applyAlignment="1">
      <alignment horizontal="center" vertical="center" wrapText="1"/>
    </xf>
    <xf numFmtId="0" fontId="0" fillId="0" borderId="4" xfId="50023" applyFont="1" applyBorder="1" applyAlignment="1">
      <alignment horizontal="center" vertical="center" wrapText="1"/>
    </xf>
    <xf numFmtId="206" fontId="0" fillId="0" borderId="4" xfId="0" applyNumberFormat="1" applyBorder="1" applyAlignment="1">
      <alignment horizontal="center" vertical="center" wrapText="1"/>
    </xf>
    <xf numFmtId="0" fontId="0" fillId="0" borderId="4" xfId="8368" applyFont="1" applyBorder="1" applyAlignment="1">
      <alignment horizontal="center" vertical="center" wrapText="1"/>
    </xf>
    <xf numFmtId="4" fontId="0" fillId="0" borderId="4" xfId="32197" applyNumberFormat="1" applyFont="1" applyBorder="1" applyAlignment="1">
      <alignment horizontal="center" vertical="center" wrapText="1"/>
    </xf>
    <xf numFmtId="0" fontId="0" fillId="0" borderId="4" xfId="8368" applyFont="1" applyBorder="1" applyAlignment="1">
      <alignment horizontal="center" vertical="center"/>
    </xf>
  </cellXfs>
  <cellStyles count="60487">
    <cellStyle name=" 1" xfId="1"/>
    <cellStyle name=" 1 2" xfId="2"/>
    <cellStyle name="%" xfId="3"/>
    <cellStyle name="%_Inputs" xfId="4"/>
    <cellStyle name="%_Inputs (const)" xfId="5"/>
    <cellStyle name="%_Inputs Co" xfId="6"/>
    <cellStyle name="_~1872023" xfId="7"/>
    <cellStyle name="_05" xfId="8"/>
    <cellStyle name="_2010.05.14 - Приложения 4 14 256 2812 формата Минэнерго РФ(отправлены в правительствоЕТО)" xfId="9"/>
    <cellStyle name="_3 СБОР Приложение 25 а 1 полуг" xfId="10"/>
    <cellStyle name="_3541F2C0" xfId="11"/>
    <cellStyle name="_Model_RAB Мой" xfId="12"/>
    <cellStyle name="_Model_RAB Мой_46EE.2011(v1.0)" xfId="13"/>
    <cellStyle name="_Model_RAB Мой_ARMRAZR" xfId="14"/>
    <cellStyle name="_Model_RAB Мой_BALANCE.WARM.2011YEAR.NEW.UPDATE.SCHEME" xfId="15"/>
    <cellStyle name="_Model_RAB Мой_NADB.JNVLS.APTEKA.2011(v1.3.3)" xfId="16"/>
    <cellStyle name="_Model_RAB Мой_NADB.JNVLS.APTEKA.2011(v1.3.4)" xfId="17"/>
    <cellStyle name="_Model_RAB Мой_PREDEL.JKH.UTV.2011(v1.0.1)" xfId="18"/>
    <cellStyle name="_Model_RAB Мой_UPDATE.46EE.2011.TO.1.1" xfId="19"/>
    <cellStyle name="_Model_RAB Мой_UPDATE.BALANCE.WARM.2011YEAR.TO.1.1" xfId="20"/>
    <cellStyle name="_Model_RAB Мой_Книга2" xfId="21"/>
    <cellStyle name="_Model_RAB_MRSK_svod" xfId="22"/>
    <cellStyle name="_Model_RAB_MRSK_svod_46EE.2011(v1.0)" xfId="23"/>
    <cellStyle name="_Model_RAB_MRSK_svod_ARMRAZR" xfId="24"/>
    <cellStyle name="_Model_RAB_MRSK_svod_BALANCE.WARM.2011YEAR.NEW.UPDATE.SCHEME" xfId="25"/>
    <cellStyle name="_Model_RAB_MRSK_svod_NADB.JNVLS.APTEKA.2011(v1.3.3)" xfId="26"/>
    <cellStyle name="_Model_RAB_MRSK_svod_NADB.JNVLS.APTEKA.2011(v1.3.4)" xfId="27"/>
    <cellStyle name="_Model_RAB_MRSK_svod_PREDEL.JKH.UTV.2011(v1.0.1)" xfId="28"/>
    <cellStyle name="_Model_RAB_MRSK_svod_UPDATE.46EE.2011.TO.1.1" xfId="29"/>
    <cellStyle name="_Model_RAB_MRSK_svod_UPDATE.BALANCE.WARM.2011YEAR.TO.1.1" xfId="30"/>
    <cellStyle name="_Model_RAB_MRSK_svod_Книга2" xfId="31"/>
    <cellStyle name="_БДДСфилиала" xfId="32"/>
    <cellStyle name="_Бюджет декабря по СЭ,ЧЭ,ПЭ с оплатой" xfId="33"/>
    <cellStyle name="_Бюджет на декабрь по СЭ" xfId="34"/>
    <cellStyle name="_Бюджет на февраль по СЭ" xfId="35"/>
    <cellStyle name="_Бюджет на январь по СЭ, ПЭ, ЧЭ" xfId="36"/>
    <cellStyle name="_Бюджет январь08 ДУИ" xfId="37"/>
    <cellStyle name="_Бюджет января по ЧЭ" xfId="38"/>
    <cellStyle name="_БюджетДекабрь2007" xfId="39"/>
    <cellStyle name="_ВО ОП ТЭС-ОТ- 2007" xfId="40"/>
    <cellStyle name="_ВФ ОАО ТЭС-ОТ- 2009" xfId="41"/>
    <cellStyle name="_выручка по присоединениям2" xfId="42"/>
    <cellStyle name="_ВЭС" xfId="43"/>
    <cellStyle name="_Договор аренды ЯЭ с разбивкой" xfId="44"/>
    <cellStyle name="_Доп  оборудование не входящее в смету строек (29 10 09 г )" xfId="45"/>
    <cellStyle name="_Из Москвы (Для филиалов) Приложение 7 отчет год" xfId="46"/>
    <cellStyle name="_ИнвестКПЭ по нов методике" xfId="47"/>
    <cellStyle name="_ИП для ГКПЗ 2009 - 3 (2)" xfId="48"/>
    <cellStyle name="_ИП для ГКПЗ 2009 - 4" xfId="49"/>
    <cellStyle name="_ИП Пермэнерго 2008г. 8 месяцев(утвержд.)" xfId="50"/>
    <cellStyle name="_ИПР 8 мес 2008 МРСК 17   01.07.08" xfId="51"/>
    <cellStyle name="_ИПР 8 мес 2008 МРСК 25 общая 01.07.08" xfId="52"/>
    <cellStyle name="_ИПР 8 мес ЧЭ 16.06" xfId="53"/>
    <cellStyle name="_ИПР ОАО ЧЭ на 2005год_31.10" xfId="54"/>
    <cellStyle name="_ИПР Филиала ЧЭ -2008(06.2008г.)" xfId="55"/>
    <cellStyle name="_ИПР ЧЭ 2008 г." xfId="56"/>
    <cellStyle name="_ИПР_ 2005" xfId="57"/>
    <cellStyle name="_Исходные данные для модели" xfId="58"/>
    <cellStyle name="_Итоговый лист" xfId="59"/>
    <cellStyle name="_капитализация 2006 _4аа" xfId="60"/>
    <cellStyle name="_Книга1" xfId="61"/>
    <cellStyle name="_Книга1 2" xfId="62"/>
    <cellStyle name="_Книга1 3" xfId="63"/>
    <cellStyle name="_Книга1_Копия АРМ_БП_РСК_V10 0_20100213" xfId="64"/>
    <cellStyle name="_Копия Приложение 4  (5)" xfId="65"/>
    <cellStyle name="_КПЭ вводы" xfId="66"/>
    <cellStyle name="_Лист1" xfId="67"/>
    <cellStyle name="_Макет_Итоговый лист по анализу ИПР" xfId="68"/>
    <cellStyle name="_Миша (2)" xfId="69"/>
    <cellStyle name="_МОДЕЛЬ_1 (2)" xfId="70"/>
    <cellStyle name="_МОДЕЛЬ_1 (2)_46EE.2011(v1.0)" xfId="71"/>
    <cellStyle name="_МОДЕЛЬ_1 (2)_ARMRAZR" xfId="72"/>
    <cellStyle name="_МОДЕЛЬ_1 (2)_BALANCE.WARM.2011YEAR.NEW.UPDATE.SCHEME" xfId="73"/>
    <cellStyle name="_МОДЕЛЬ_1 (2)_NADB.JNVLS.APTEKA.2011(v1.3.3)" xfId="74"/>
    <cellStyle name="_МОДЕЛЬ_1 (2)_NADB.JNVLS.APTEKA.2011(v1.3.4)" xfId="75"/>
    <cellStyle name="_МОДЕЛЬ_1 (2)_PREDEL.JKH.UTV.2011(v1.0.1)" xfId="76"/>
    <cellStyle name="_МОДЕЛЬ_1 (2)_UPDATE.46EE.2011.TO.1.1" xfId="77"/>
    <cellStyle name="_МОДЕЛЬ_1 (2)_UPDATE.BALANCE.WARM.2011YEAR.TO.1.1" xfId="78"/>
    <cellStyle name="_МОДЕЛЬ_1 (2)_Книга2" xfId="79"/>
    <cellStyle name="_НВВ 2009 постатейно свод по филиалам_09_02_09" xfId="80"/>
    <cellStyle name="_НВВ 2009 постатейно свод по филиалам_для Валентина" xfId="81"/>
    <cellStyle name="_Недофинансирование2007" xfId="82"/>
    <cellStyle name="_Омск" xfId="83"/>
    <cellStyle name="_ОТ ИД 2009" xfId="84"/>
    <cellStyle name="_Ответ на запросМР6-4-529 от 25.11.09г." xfId="85"/>
    <cellStyle name="_Отчёт за 3 квартал 2005_челяб" xfId="86"/>
    <cellStyle name="_отчёт ИПР_3кв_мари" xfId="87"/>
    <cellStyle name="_ОТЧЕТ МРСК ОКС по нов форме-3мес-08" xfId="88"/>
    <cellStyle name="_ОТЧЕТ МРСК ОКС-2мес-08" xfId="89"/>
    <cellStyle name="_ОТЧЁТ ПО ИПР  1-3 квартал 2009 ГОД-2 вариант" xfId="90"/>
    <cellStyle name="_ОТЧЁТ ПО ИПР-2008г" xfId="91"/>
    <cellStyle name="_Отчет по лизингу- Приобретение оборудования" xfId="92"/>
    <cellStyle name="_ОТЧЕТ по МРСК -12-1мес" xfId="93"/>
    <cellStyle name="_ОТЧЕТ по МРСК1" xfId="94"/>
    <cellStyle name="_Отчет по Чувашиия январь-ноябрь 2009год" xfId="95"/>
    <cellStyle name="_Отчет Чувашэнерго за 2007 г. в форме приложений(КОР)-2" xfId="96"/>
    <cellStyle name="_Отчет Чувашэнерго за 2007 г. в форме приложений(КОР)-3" xfId="97"/>
    <cellStyle name="_План ЧЭ ИПР 2010 - ОКТЯБРЬ 2009  ГОД (2 ВАРИАНТ)-1" xfId="98"/>
    <cellStyle name="_Платежи факт 2010г " xfId="99"/>
    <cellStyle name="_пр 5 тариф RAB" xfId="100"/>
    <cellStyle name="_пр 5 тариф RAB_46EE.2011(v1.0)" xfId="101"/>
    <cellStyle name="_пр 5 тариф RAB_ARMRAZR" xfId="102"/>
    <cellStyle name="_пр 5 тариф RAB_BALANCE.WARM.2011YEAR.NEW.UPDATE.SCHEME" xfId="103"/>
    <cellStyle name="_пр 5 тариф RAB_NADB.JNVLS.APTEKA.2011(v1.3.3)" xfId="104"/>
    <cellStyle name="_пр 5 тариф RAB_NADB.JNVLS.APTEKA.2011(v1.3.4)" xfId="105"/>
    <cellStyle name="_пр 5 тариф RAB_PREDEL.JKH.UTV.2011(v1.0.1)" xfId="106"/>
    <cellStyle name="_пр 5 тариф RAB_UPDATE.46EE.2011.TO.1.1" xfId="107"/>
    <cellStyle name="_пр 5 тариф RAB_UPDATE.BALANCE.WARM.2011YEAR.TO.1.1" xfId="108"/>
    <cellStyle name="_пр 5 тариф RAB_Книга2" xfId="109"/>
    <cellStyle name="_Предожение _ДБП_2009 г ( согласованные БП)  (2)" xfId="110"/>
    <cellStyle name="_Прилож.10(1кварт.)" xfId="111"/>
    <cellStyle name="_приложение 1 2007г от 24.11.06." xfId="112"/>
    <cellStyle name="_Приложение 1 Приложения 4.1,4.2,5,6.2,8,12 формата Минэнерго РФ" xfId="113"/>
    <cellStyle name="_Приложение 21" xfId="114"/>
    <cellStyle name="_Приложение 3" xfId="115"/>
    <cellStyle name="_Приложение 4_01 02 08" xfId="116"/>
    <cellStyle name="_Приложение 6 отчет кв- оперативные данные-1" xfId="117"/>
    <cellStyle name="_Приложение 7 отчет год" xfId="118"/>
    <cellStyle name="_Приложение №6" xfId="119"/>
    <cellStyle name="_Приложение №7 Пустая форма" xfId="120"/>
    <cellStyle name="_Приложение МТС-3-КС" xfId="121"/>
    <cellStyle name="_приложение18" xfId="122"/>
    <cellStyle name="_Приложение-МТС--2-1" xfId="123"/>
    <cellStyle name="_Разработка апрель" xfId="124"/>
    <cellStyle name="_Расчет RAB_22072008" xfId="125"/>
    <cellStyle name="_Расчет RAB_22072008_46EE.2011(v1.0)" xfId="126"/>
    <cellStyle name="_Расчет RAB_22072008_ARMRAZR" xfId="127"/>
    <cellStyle name="_Расчет RAB_22072008_BALANCE.WARM.2011YEAR.NEW.UPDATE.SCHEME" xfId="128"/>
    <cellStyle name="_Расчет RAB_22072008_NADB.JNVLS.APTEKA.2011(v1.3.3)" xfId="129"/>
    <cellStyle name="_Расчет RAB_22072008_NADB.JNVLS.APTEKA.2011(v1.3.4)" xfId="130"/>
    <cellStyle name="_Расчет RAB_22072008_PREDEL.JKH.UTV.2011(v1.0.1)" xfId="131"/>
    <cellStyle name="_Расчет RAB_22072008_UPDATE.46EE.2011.TO.1.1" xfId="132"/>
    <cellStyle name="_Расчет RAB_22072008_UPDATE.BALANCE.WARM.2011YEAR.TO.1.1" xfId="133"/>
    <cellStyle name="_Расчет RAB_22072008_Книга2" xfId="134"/>
    <cellStyle name="_Расчет RAB_Лен и МОЭСК_с 2010 года_14.04.2009_со сглаж_version 3.0_без ФСК" xfId="135"/>
    <cellStyle name="_Расчет RAB_Лен и МОЭСК_с 2010 года_14.04.2009_со сглаж_version 3.0_без ФСК_46EE.2011(v1.0)" xfId="136"/>
    <cellStyle name="_Расчет RAB_Лен и МОЭСК_с 2010 года_14.04.2009_со сглаж_version 3.0_без ФСК_ARMRAZR" xfId="137"/>
    <cellStyle name="_Расчет RAB_Лен и МОЭСК_с 2010 года_14.04.2009_со сглаж_version 3.0_без ФСК_BALANCE.WARM.2011YEAR.NEW.UPDATE.SCHEME" xfId="138"/>
    <cellStyle name="_Расчет RAB_Лен и МОЭСК_с 2010 года_14.04.2009_со сглаж_version 3.0_без ФСК_NADB.JNVLS.APTEKA.2011(v1.3.3)" xfId="139"/>
    <cellStyle name="_Расчет RAB_Лен и МОЭСК_с 2010 года_14.04.2009_со сглаж_version 3.0_без ФСК_NADB.JNVLS.APTEKA.2011(v1.3.4)" xfId="140"/>
    <cellStyle name="_Расчет RAB_Лен и МОЭСК_с 2010 года_14.04.2009_со сглаж_version 3.0_без ФСК_PREDEL.JKH.UTV.2011(v1.0.1)" xfId="141"/>
    <cellStyle name="_Расчет RAB_Лен и МОЭСК_с 2010 года_14.04.2009_со сглаж_version 3.0_без ФСК_UPDATE.46EE.2011.TO.1.1" xfId="142"/>
    <cellStyle name="_Расчет RAB_Лен и МОЭСК_с 2010 года_14.04.2009_со сглаж_version 3.0_без ФСК_UPDATE.BALANCE.WARM.2011YEAR.TO.1.1" xfId="143"/>
    <cellStyle name="_Расчет RAB_Лен и МОЭСК_с 2010 года_14.04.2009_со сглаж_version 3.0_без ФСК_Книга2" xfId="144"/>
    <cellStyle name="_Расширенное правление к 24 октября." xfId="145"/>
    <cellStyle name="_Расшифровка к БДДС на ноябрь по УКС 12.11" xfId="146"/>
    <cellStyle name="_Реестр из приб на 2007г_Балаева." xfId="147"/>
    <cellStyle name="_Свод по ИПР (2)" xfId="148"/>
    <cellStyle name="_Селектор к 24 декабря" xfId="149"/>
    <cellStyle name="_Справка 2007 года" xfId="150"/>
    <cellStyle name="_СПРАВКА к совещанию 2009 г  " xfId="151"/>
    <cellStyle name="_СПРАВКА_анализ испол ИПР в 2006 г" xfId="152"/>
    <cellStyle name="_таблицы для расчетов28-04-08_2006-2009_прибыль корр_по ИА" xfId="153"/>
    <cellStyle name="_таблицы для расчетов28-04-08_2006-2009с ИА" xfId="154"/>
    <cellStyle name="_тех.присоединение 2008-1кв" xfId="155"/>
    <cellStyle name="_Урал Отчёт за 2009 год (готовые форматы по  977)" xfId="156"/>
    <cellStyle name="_Филиалы" xfId="157"/>
    <cellStyle name="_Форма 6  РТК.xls(отчет по Адр пр. ЛО)" xfId="158"/>
    <cellStyle name="_форма для бизнес плана" xfId="159"/>
    <cellStyle name="_Форма для филиалов Приложение 6 отчет 1 квартал 2009 г " xfId="160"/>
    <cellStyle name="_Формат разбивки по МРСК_РСК" xfId="161"/>
    <cellStyle name="_Формат_для Согласования" xfId="162"/>
    <cellStyle name="_ФормыЗаскальченко" xfId="163"/>
    <cellStyle name="_экон.форм-т ВО 1 с разбивкой" xfId="164"/>
    <cellStyle name="_Январь-сентябрь (Лазарева)" xfId="165"/>
    <cellStyle name="”€ќђќ‘ћ‚›‰" xfId="166"/>
    <cellStyle name="”€љ‘€ђћ‚ђќќ›‰" xfId="167"/>
    <cellStyle name="”ќђќ‘ћ‚›‰" xfId="168"/>
    <cellStyle name="”ќђќ‘ћ‚›‰ 2" xfId="169"/>
    <cellStyle name="”ќђќ‘ћ‚›‰ 3" xfId="170"/>
    <cellStyle name="”ќђќ‘ћ‚›‰ 4" xfId="171"/>
    <cellStyle name="”ќђќ‘ћ‚›‰ 5" xfId="172"/>
    <cellStyle name="”ќђќ‘ћ‚›‰ 6" xfId="173"/>
    <cellStyle name="”ќђќ‘ћ‚›‰ 7" xfId="174"/>
    <cellStyle name="”ќђќ‘ћ‚›‰ 8" xfId="175"/>
    <cellStyle name="”љ‘ђћ‚ђќќ›‰" xfId="176"/>
    <cellStyle name="”љ‘ђћ‚ђќќ›‰ 2" xfId="177"/>
    <cellStyle name="”љ‘ђћ‚ђќќ›‰ 3" xfId="178"/>
    <cellStyle name="”љ‘ђћ‚ђќќ›‰ 4" xfId="179"/>
    <cellStyle name="”љ‘ђћ‚ђќќ›‰ 5" xfId="180"/>
    <cellStyle name="”љ‘ђћ‚ђќќ›‰ 6" xfId="181"/>
    <cellStyle name="”љ‘ђћ‚ђќќ›‰ 7" xfId="182"/>
    <cellStyle name="”љ‘ђћ‚ђќќ›‰ 8" xfId="183"/>
    <cellStyle name="„…ќ…†ќ›‰" xfId="184"/>
    <cellStyle name="„…ќ…†ќ›‰ 2" xfId="185"/>
    <cellStyle name="„…ќ…†ќ›‰ 3" xfId="186"/>
    <cellStyle name="„…ќ…†ќ›‰ 4" xfId="187"/>
    <cellStyle name="„…ќ…†ќ›‰ 5" xfId="188"/>
    <cellStyle name="„…ќ…†ќ›‰ 6" xfId="189"/>
    <cellStyle name="„…ќ…†ќ›‰ 7" xfId="190"/>
    <cellStyle name="„…ќ…†ќ›‰ 8" xfId="191"/>
    <cellStyle name="€’ћѓћ‚›‰" xfId="192"/>
    <cellStyle name="‡ђѓћ‹ћ‚ћљ1" xfId="193"/>
    <cellStyle name="‡ђѓћ‹ћ‚ћљ1 2" xfId="194"/>
    <cellStyle name="‡ђѓћ‹ћ‚ћљ1 3" xfId="195"/>
    <cellStyle name="‡ђѓћ‹ћ‚ћљ1 4" xfId="196"/>
    <cellStyle name="‡ђѓћ‹ћ‚ћљ1 5" xfId="197"/>
    <cellStyle name="‡ђѓћ‹ћ‚ћљ1 6" xfId="198"/>
    <cellStyle name="‡ђѓћ‹ћ‚ћљ1 7" xfId="199"/>
    <cellStyle name="‡ђѓћ‹ћ‚ћљ1 8" xfId="200"/>
    <cellStyle name="‡ђѓћ‹ћ‚ћљ2" xfId="201"/>
    <cellStyle name="‡ђѓћ‹ћ‚ћљ2 2" xfId="202"/>
    <cellStyle name="‡ђѓћ‹ћ‚ћљ2 3" xfId="203"/>
    <cellStyle name="‡ђѓћ‹ћ‚ћљ2 4" xfId="204"/>
    <cellStyle name="‡ђѓћ‹ћ‚ћљ2 5" xfId="205"/>
    <cellStyle name="‡ђѓћ‹ћ‚ћљ2 6" xfId="206"/>
    <cellStyle name="‡ђѓћ‹ћ‚ћљ2 7" xfId="207"/>
    <cellStyle name="‡ђѓћ‹ћ‚ћљ2 8" xfId="208"/>
    <cellStyle name="’ћѓћ‚›‰" xfId="209"/>
    <cellStyle name="’ћѓћ‚›‰ 2" xfId="210"/>
    <cellStyle name="’ћѓћ‚›‰ 3" xfId="211"/>
    <cellStyle name="’ћѓћ‚›‰ 4" xfId="212"/>
    <cellStyle name="’ћѓћ‚›‰ 5" xfId="213"/>
    <cellStyle name="’ћѓћ‚›‰ 6" xfId="214"/>
    <cellStyle name="’ћѓћ‚›‰ 7" xfId="215"/>
    <cellStyle name="’ћѓћ‚›‰ 8" xfId="216"/>
    <cellStyle name="20% - Accent1" xfId="217"/>
    <cellStyle name="20% - Accent1 2" xfId="218"/>
    <cellStyle name="20% - Accent1 3" xfId="219"/>
    <cellStyle name="20% - Accent1_46EE.2011(v1.0)" xfId="220"/>
    <cellStyle name="20% - Accent2" xfId="221"/>
    <cellStyle name="20% - Accent2 2" xfId="222"/>
    <cellStyle name="20% - Accent2 3" xfId="223"/>
    <cellStyle name="20% - Accent2_46EE.2011(v1.0)" xfId="224"/>
    <cellStyle name="20% - Accent3" xfId="225"/>
    <cellStyle name="20% - Accent3 2" xfId="226"/>
    <cellStyle name="20% - Accent3 3" xfId="227"/>
    <cellStyle name="20% - Accent3_46EE.2011(v1.0)" xfId="228"/>
    <cellStyle name="20% - Accent4" xfId="229"/>
    <cellStyle name="20% - Accent4 2" xfId="230"/>
    <cellStyle name="20% - Accent4 3" xfId="231"/>
    <cellStyle name="20% - Accent4_46EE.2011(v1.0)" xfId="232"/>
    <cellStyle name="20% - Accent5" xfId="233"/>
    <cellStyle name="20% - Accent5 2" xfId="234"/>
    <cellStyle name="20% - Accent5 3" xfId="235"/>
    <cellStyle name="20% - Accent5_46EE.2011(v1.0)" xfId="236"/>
    <cellStyle name="20% - Accent6" xfId="237"/>
    <cellStyle name="20% - Accent6 2" xfId="238"/>
    <cellStyle name="20% - Accent6 3" xfId="239"/>
    <cellStyle name="20% - Accent6_46EE.2011(v1.0)" xfId="240"/>
    <cellStyle name="20% - Акцент1 10" xfId="241"/>
    <cellStyle name="20% - Акцент1 10 10" xfId="242"/>
    <cellStyle name="20% - Акцент1 10 11" xfId="243"/>
    <cellStyle name="20% - Акцент1 10 12" xfId="244"/>
    <cellStyle name="20% - Акцент1 10 13" xfId="245"/>
    <cellStyle name="20% - Акцент1 10 14" xfId="246"/>
    <cellStyle name="20% - Акцент1 10 2" xfId="247"/>
    <cellStyle name="20% - Акцент1 10 3" xfId="248"/>
    <cellStyle name="20% - Акцент1 10 4" xfId="249"/>
    <cellStyle name="20% - Акцент1 10 5" xfId="250"/>
    <cellStyle name="20% - Акцент1 10 6" xfId="251"/>
    <cellStyle name="20% - Акцент1 10 7" xfId="252"/>
    <cellStyle name="20% - Акцент1 10 8" xfId="253"/>
    <cellStyle name="20% - Акцент1 10 9" xfId="254"/>
    <cellStyle name="20% - Акцент1 11" xfId="255"/>
    <cellStyle name="20% - Акцент1 11 10" xfId="256"/>
    <cellStyle name="20% - Акцент1 11 11" xfId="257"/>
    <cellStyle name="20% - Акцент1 11 12" xfId="258"/>
    <cellStyle name="20% - Акцент1 11 13" xfId="259"/>
    <cellStyle name="20% - Акцент1 11 14" xfId="260"/>
    <cellStyle name="20% - Акцент1 11 2" xfId="261"/>
    <cellStyle name="20% - Акцент1 11 3" xfId="262"/>
    <cellStyle name="20% - Акцент1 11 4" xfId="263"/>
    <cellStyle name="20% - Акцент1 11 5" xfId="264"/>
    <cellStyle name="20% - Акцент1 11 6" xfId="265"/>
    <cellStyle name="20% - Акцент1 11 7" xfId="266"/>
    <cellStyle name="20% - Акцент1 11 8" xfId="267"/>
    <cellStyle name="20% - Акцент1 11 9" xfId="268"/>
    <cellStyle name="20% - Акцент1 12" xfId="269"/>
    <cellStyle name="20% - Акцент1 12 10" xfId="270"/>
    <cellStyle name="20% - Акцент1 12 11" xfId="271"/>
    <cellStyle name="20% - Акцент1 12 12" xfId="272"/>
    <cellStyle name="20% - Акцент1 12 13" xfId="273"/>
    <cellStyle name="20% - Акцент1 12 14" xfId="274"/>
    <cellStyle name="20% - Акцент1 12 2" xfId="275"/>
    <cellStyle name="20% - Акцент1 12 3" xfId="276"/>
    <cellStyle name="20% - Акцент1 12 4" xfId="277"/>
    <cellStyle name="20% - Акцент1 12 5" xfId="278"/>
    <cellStyle name="20% - Акцент1 12 6" xfId="279"/>
    <cellStyle name="20% - Акцент1 12 7" xfId="280"/>
    <cellStyle name="20% - Акцент1 12 8" xfId="281"/>
    <cellStyle name="20% - Акцент1 12 9" xfId="282"/>
    <cellStyle name="20% - Акцент1 13" xfId="283"/>
    <cellStyle name="20% - Акцент1 13 10" xfId="284"/>
    <cellStyle name="20% - Акцент1 13 11" xfId="285"/>
    <cellStyle name="20% - Акцент1 13 12" xfId="286"/>
    <cellStyle name="20% - Акцент1 13 13" xfId="287"/>
    <cellStyle name="20% - Акцент1 13 14" xfId="288"/>
    <cellStyle name="20% - Акцент1 13 2" xfId="289"/>
    <cellStyle name="20% - Акцент1 13 3" xfId="290"/>
    <cellStyle name="20% - Акцент1 13 4" xfId="291"/>
    <cellStyle name="20% - Акцент1 13 5" xfId="292"/>
    <cellStyle name="20% - Акцент1 13 6" xfId="293"/>
    <cellStyle name="20% - Акцент1 13 7" xfId="294"/>
    <cellStyle name="20% - Акцент1 13 8" xfId="295"/>
    <cellStyle name="20% - Акцент1 13 9" xfId="296"/>
    <cellStyle name="20% - Акцент1 14" xfId="297"/>
    <cellStyle name="20% - Акцент1 15" xfId="298"/>
    <cellStyle name="20% - Акцент1 16" xfId="299"/>
    <cellStyle name="20% - Акцент1 17" xfId="300"/>
    <cellStyle name="20% - Акцент1 18" xfId="301"/>
    <cellStyle name="20% - Акцент1 19" xfId="302"/>
    <cellStyle name="20% - Акцент1 2" xfId="303"/>
    <cellStyle name="20% - Акцент1 2 10" xfId="304"/>
    <cellStyle name="20% - Акцент1 2 11" xfId="305"/>
    <cellStyle name="20% - Акцент1 2 12" xfId="306"/>
    <cellStyle name="20% - Акцент1 2 13" xfId="307"/>
    <cellStyle name="20% - Акцент1 2 14" xfId="308"/>
    <cellStyle name="20% - Акцент1 2 15" xfId="309"/>
    <cellStyle name="20% - Акцент1 2 2" xfId="310"/>
    <cellStyle name="20% - Акцент1 2 3" xfId="311"/>
    <cellStyle name="20% - Акцент1 2 4" xfId="312"/>
    <cellStyle name="20% - Акцент1 2 5" xfId="313"/>
    <cellStyle name="20% - Акцент1 2 6" xfId="314"/>
    <cellStyle name="20% - Акцент1 2 7" xfId="315"/>
    <cellStyle name="20% - Акцент1 2 8" xfId="316"/>
    <cellStyle name="20% - Акцент1 2 9" xfId="317"/>
    <cellStyle name="20% - Акцент1 2_46EE.2011(v1.0)" xfId="318"/>
    <cellStyle name="20% - Акцент1 20" xfId="319"/>
    <cellStyle name="20% - Акцент1 21" xfId="320"/>
    <cellStyle name="20% - Акцент1 22" xfId="321"/>
    <cellStyle name="20% - Акцент1 23" xfId="322"/>
    <cellStyle name="20% - Акцент1 24" xfId="323"/>
    <cellStyle name="20% - Акцент1 25" xfId="324"/>
    <cellStyle name="20% - Акцент1 26" xfId="325"/>
    <cellStyle name="20% - Акцент1 27" xfId="326"/>
    <cellStyle name="20% - Акцент1 28" xfId="327"/>
    <cellStyle name="20% - Акцент1 29" xfId="328"/>
    <cellStyle name="20% - Акцент1 3" xfId="329"/>
    <cellStyle name="20% - Акцент1 3 10" xfId="330"/>
    <cellStyle name="20% - Акцент1 3 11" xfId="331"/>
    <cellStyle name="20% - Акцент1 3 12" xfId="332"/>
    <cellStyle name="20% - Акцент1 3 13" xfId="333"/>
    <cellStyle name="20% - Акцент1 3 14" xfId="334"/>
    <cellStyle name="20% - Акцент1 3 15" xfId="335"/>
    <cellStyle name="20% - Акцент1 3 16" xfId="336"/>
    <cellStyle name="20% - Акцент1 3 2" xfId="337"/>
    <cellStyle name="20% - Акцент1 3 2 2" xfId="338"/>
    <cellStyle name="20% - Акцент1 3 3" xfId="339"/>
    <cellStyle name="20% - Акцент1 3 4" xfId="340"/>
    <cellStyle name="20% - Акцент1 3 5" xfId="341"/>
    <cellStyle name="20% - Акцент1 3 6" xfId="342"/>
    <cellStyle name="20% - Акцент1 3 7" xfId="343"/>
    <cellStyle name="20% - Акцент1 3 8" xfId="344"/>
    <cellStyle name="20% - Акцент1 3 9" xfId="345"/>
    <cellStyle name="20% - Акцент1 3_46EE.2011(v1.0)" xfId="346"/>
    <cellStyle name="20% - Акцент1 30" xfId="347"/>
    <cellStyle name="20% - Акцент1 31" xfId="348"/>
    <cellStyle name="20% - Акцент1 32" xfId="349"/>
    <cellStyle name="20% - Акцент1 33" xfId="350"/>
    <cellStyle name="20% - Акцент1 4" xfId="351"/>
    <cellStyle name="20% - Акцент1 4 10" xfId="352"/>
    <cellStyle name="20% - Акцент1 4 11" xfId="353"/>
    <cellStyle name="20% - Акцент1 4 12" xfId="354"/>
    <cellStyle name="20% - Акцент1 4 13" xfId="355"/>
    <cellStyle name="20% - Акцент1 4 14" xfId="356"/>
    <cellStyle name="20% - Акцент1 4 15" xfId="357"/>
    <cellStyle name="20% - Акцент1 4 16" xfId="358"/>
    <cellStyle name="20% - Акцент1 4 2" xfId="359"/>
    <cellStyle name="20% - Акцент1 4 2 2" xfId="360"/>
    <cellStyle name="20% - Акцент1 4 3" xfId="361"/>
    <cellStyle name="20% - Акцент1 4 4" xfId="362"/>
    <cellStyle name="20% - Акцент1 4 5" xfId="363"/>
    <cellStyle name="20% - Акцент1 4 6" xfId="364"/>
    <cellStyle name="20% - Акцент1 4 7" xfId="365"/>
    <cellStyle name="20% - Акцент1 4 8" xfId="366"/>
    <cellStyle name="20% - Акцент1 4 9" xfId="367"/>
    <cellStyle name="20% - Акцент1 4_46EE.2011(v1.0)" xfId="368"/>
    <cellStyle name="20% - Акцент1 5" xfId="369"/>
    <cellStyle name="20% - Акцент1 5 10" xfId="370"/>
    <cellStyle name="20% - Акцент1 5 11" xfId="371"/>
    <cellStyle name="20% - Акцент1 5 12" xfId="372"/>
    <cellStyle name="20% - Акцент1 5 13" xfId="373"/>
    <cellStyle name="20% - Акцент1 5 14" xfId="374"/>
    <cellStyle name="20% - Акцент1 5 15" xfId="375"/>
    <cellStyle name="20% - Акцент1 5 16" xfId="376"/>
    <cellStyle name="20% - Акцент1 5 2" xfId="377"/>
    <cellStyle name="20% - Акцент1 5 3" xfId="378"/>
    <cellStyle name="20% - Акцент1 5 4" xfId="379"/>
    <cellStyle name="20% - Акцент1 5 5" xfId="380"/>
    <cellStyle name="20% - Акцент1 5 6" xfId="381"/>
    <cellStyle name="20% - Акцент1 5 7" xfId="382"/>
    <cellStyle name="20% - Акцент1 5 8" xfId="383"/>
    <cellStyle name="20% - Акцент1 5 9" xfId="384"/>
    <cellStyle name="20% - Акцент1 5_46EE.2011(v1.0)" xfId="385"/>
    <cellStyle name="20% - Акцент1 6" xfId="386"/>
    <cellStyle name="20% - Акцент1 6 10" xfId="387"/>
    <cellStyle name="20% - Акцент1 6 11" xfId="388"/>
    <cellStyle name="20% - Акцент1 6 12" xfId="389"/>
    <cellStyle name="20% - Акцент1 6 13" xfId="390"/>
    <cellStyle name="20% - Акцент1 6 14" xfId="391"/>
    <cellStyle name="20% - Акцент1 6 15" xfId="392"/>
    <cellStyle name="20% - Акцент1 6 16" xfId="393"/>
    <cellStyle name="20% - Акцент1 6 2" xfId="394"/>
    <cellStyle name="20% - Акцент1 6 3" xfId="395"/>
    <cellStyle name="20% - Акцент1 6 4" xfId="396"/>
    <cellStyle name="20% - Акцент1 6 5" xfId="397"/>
    <cellStyle name="20% - Акцент1 6 6" xfId="398"/>
    <cellStyle name="20% - Акцент1 6 7" xfId="399"/>
    <cellStyle name="20% - Акцент1 6 8" xfId="400"/>
    <cellStyle name="20% - Акцент1 6 9" xfId="401"/>
    <cellStyle name="20% - Акцент1 6_46EE.2011(v1.0)" xfId="402"/>
    <cellStyle name="20% - Акцент1 7" xfId="403"/>
    <cellStyle name="20% - Акцент1 7 10" xfId="404"/>
    <cellStyle name="20% - Акцент1 7 11" xfId="405"/>
    <cellStyle name="20% - Акцент1 7 12" xfId="406"/>
    <cellStyle name="20% - Акцент1 7 13" xfId="407"/>
    <cellStyle name="20% - Акцент1 7 14" xfId="408"/>
    <cellStyle name="20% - Акцент1 7 15" xfId="409"/>
    <cellStyle name="20% - Акцент1 7 2" xfId="410"/>
    <cellStyle name="20% - Акцент1 7 3" xfId="411"/>
    <cellStyle name="20% - Акцент1 7 4" xfId="412"/>
    <cellStyle name="20% - Акцент1 7 5" xfId="413"/>
    <cellStyle name="20% - Акцент1 7 6" xfId="414"/>
    <cellStyle name="20% - Акцент1 7 7" xfId="415"/>
    <cellStyle name="20% - Акцент1 7 8" xfId="416"/>
    <cellStyle name="20% - Акцент1 7 9" xfId="417"/>
    <cellStyle name="20% - Акцент1 7_46EE.2011(v1.0)" xfId="418"/>
    <cellStyle name="20% - Акцент1 8" xfId="419"/>
    <cellStyle name="20% - Акцент1 8 10" xfId="420"/>
    <cellStyle name="20% - Акцент1 8 11" xfId="421"/>
    <cellStyle name="20% - Акцент1 8 12" xfId="422"/>
    <cellStyle name="20% - Акцент1 8 13" xfId="423"/>
    <cellStyle name="20% - Акцент1 8 14" xfId="424"/>
    <cellStyle name="20% - Акцент1 8 15" xfId="425"/>
    <cellStyle name="20% - Акцент1 8 2" xfId="426"/>
    <cellStyle name="20% - Акцент1 8 3" xfId="427"/>
    <cellStyle name="20% - Акцент1 8 4" xfId="428"/>
    <cellStyle name="20% - Акцент1 8 5" xfId="429"/>
    <cellStyle name="20% - Акцент1 8 6" xfId="430"/>
    <cellStyle name="20% - Акцент1 8 7" xfId="431"/>
    <cellStyle name="20% - Акцент1 8 8" xfId="432"/>
    <cellStyle name="20% - Акцент1 8 9" xfId="433"/>
    <cellStyle name="20% - Акцент1 8_46EE.2011(v1.0)" xfId="434"/>
    <cellStyle name="20% - Акцент1 9" xfId="435"/>
    <cellStyle name="20% - Акцент1 9 10" xfId="436"/>
    <cellStyle name="20% - Акцент1 9 11" xfId="437"/>
    <cellStyle name="20% - Акцент1 9 12" xfId="438"/>
    <cellStyle name="20% - Акцент1 9 13" xfId="439"/>
    <cellStyle name="20% - Акцент1 9 14" xfId="440"/>
    <cellStyle name="20% - Акцент1 9 2" xfId="441"/>
    <cellStyle name="20% - Акцент1 9 3" xfId="442"/>
    <cellStyle name="20% - Акцент1 9 4" xfId="443"/>
    <cellStyle name="20% - Акцент1 9 5" xfId="444"/>
    <cellStyle name="20% - Акцент1 9 6" xfId="445"/>
    <cellStyle name="20% - Акцент1 9 7" xfId="446"/>
    <cellStyle name="20% - Акцент1 9 8" xfId="447"/>
    <cellStyle name="20% - Акцент1 9 9" xfId="448"/>
    <cellStyle name="20% - Акцент1 9_46EE.2011(v1.0)" xfId="449"/>
    <cellStyle name="20% - Акцент2 10" xfId="450"/>
    <cellStyle name="20% - Акцент2 10 10" xfId="451"/>
    <cellStyle name="20% - Акцент2 10 11" xfId="452"/>
    <cellStyle name="20% - Акцент2 10 12" xfId="453"/>
    <cellStyle name="20% - Акцент2 10 13" xfId="454"/>
    <cellStyle name="20% - Акцент2 10 14" xfId="455"/>
    <cellStyle name="20% - Акцент2 10 2" xfId="456"/>
    <cellStyle name="20% - Акцент2 10 3" xfId="457"/>
    <cellStyle name="20% - Акцент2 10 4" xfId="458"/>
    <cellStyle name="20% - Акцент2 10 5" xfId="459"/>
    <cellStyle name="20% - Акцент2 10 6" xfId="460"/>
    <cellStyle name="20% - Акцент2 10 7" xfId="461"/>
    <cellStyle name="20% - Акцент2 10 8" xfId="462"/>
    <cellStyle name="20% - Акцент2 10 9" xfId="463"/>
    <cellStyle name="20% - Акцент2 11" xfId="464"/>
    <cellStyle name="20% - Акцент2 11 10" xfId="465"/>
    <cellStyle name="20% - Акцент2 11 11" xfId="466"/>
    <cellStyle name="20% - Акцент2 11 12" xfId="467"/>
    <cellStyle name="20% - Акцент2 11 13" xfId="468"/>
    <cellStyle name="20% - Акцент2 11 14" xfId="469"/>
    <cellStyle name="20% - Акцент2 11 2" xfId="470"/>
    <cellStyle name="20% - Акцент2 11 3" xfId="471"/>
    <cellStyle name="20% - Акцент2 11 4" xfId="472"/>
    <cellStyle name="20% - Акцент2 11 5" xfId="473"/>
    <cellStyle name="20% - Акцент2 11 6" xfId="474"/>
    <cellStyle name="20% - Акцент2 11 7" xfId="475"/>
    <cellStyle name="20% - Акцент2 11 8" xfId="476"/>
    <cellStyle name="20% - Акцент2 11 9" xfId="477"/>
    <cellStyle name="20% - Акцент2 12" xfId="478"/>
    <cellStyle name="20% - Акцент2 12 10" xfId="479"/>
    <cellStyle name="20% - Акцент2 12 11" xfId="480"/>
    <cellStyle name="20% - Акцент2 12 12" xfId="481"/>
    <cellStyle name="20% - Акцент2 12 13" xfId="482"/>
    <cellStyle name="20% - Акцент2 12 14" xfId="483"/>
    <cellStyle name="20% - Акцент2 12 2" xfId="484"/>
    <cellStyle name="20% - Акцент2 12 3" xfId="485"/>
    <cellStyle name="20% - Акцент2 12 4" xfId="486"/>
    <cellStyle name="20% - Акцент2 12 5" xfId="487"/>
    <cellStyle name="20% - Акцент2 12 6" xfId="488"/>
    <cellStyle name="20% - Акцент2 12 7" xfId="489"/>
    <cellStyle name="20% - Акцент2 12 8" xfId="490"/>
    <cellStyle name="20% - Акцент2 12 9" xfId="491"/>
    <cellStyle name="20% - Акцент2 13" xfId="492"/>
    <cellStyle name="20% - Акцент2 13 10" xfId="493"/>
    <cellStyle name="20% - Акцент2 13 11" xfId="494"/>
    <cellStyle name="20% - Акцент2 13 12" xfId="495"/>
    <cellStyle name="20% - Акцент2 13 13" xfId="496"/>
    <cellStyle name="20% - Акцент2 13 14" xfId="497"/>
    <cellStyle name="20% - Акцент2 13 2" xfId="498"/>
    <cellStyle name="20% - Акцент2 13 3" xfId="499"/>
    <cellStyle name="20% - Акцент2 13 4" xfId="500"/>
    <cellStyle name="20% - Акцент2 13 5" xfId="501"/>
    <cellStyle name="20% - Акцент2 13 6" xfId="502"/>
    <cellStyle name="20% - Акцент2 13 7" xfId="503"/>
    <cellStyle name="20% - Акцент2 13 8" xfId="504"/>
    <cellStyle name="20% - Акцент2 13 9" xfId="505"/>
    <cellStyle name="20% - Акцент2 14" xfId="506"/>
    <cellStyle name="20% - Акцент2 15" xfId="507"/>
    <cellStyle name="20% - Акцент2 16" xfId="508"/>
    <cellStyle name="20% - Акцент2 17" xfId="509"/>
    <cellStyle name="20% - Акцент2 18" xfId="510"/>
    <cellStyle name="20% - Акцент2 19" xfId="511"/>
    <cellStyle name="20% - Акцент2 2" xfId="512"/>
    <cellStyle name="20% - Акцент2 2 10" xfId="513"/>
    <cellStyle name="20% - Акцент2 2 11" xfId="514"/>
    <cellStyle name="20% - Акцент2 2 12" xfId="515"/>
    <cellStyle name="20% - Акцент2 2 13" xfId="516"/>
    <cellStyle name="20% - Акцент2 2 14" xfId="517"/>
    <cellStyle name="20% - Акцент2 2 15" xfId="518"/>
    <cellStyle name="20% - Акцент2 2 2" xfId="519"/>
    <cellStyle name="20% - Акцент2 2 3" xfId="520"/>
    <cellStyle name="20% - Акцент2 2 4" xfId="521"/>
    <cellStyle name="20% - Акцент2 2 5" xfId="522"/>
    <cellStyle name="20% - Акцент2 2 6" xfId="523"/>
    <cellStyle name="20% - Акцент2 2 7" xfId="524"/>
    <cellStyle name="20% - Акцент2 2 8" xfId="525"/>
    <cellStyle name="20% - Акцент2 2 9" xfId="526"/>
    <cellStyle name="20% - Акцент2 2_46EE.2011(v1.0)" xfId="527"/>
    <cellStyle name="20% - Акцент2 20" xfId="528"/>
    <cellStyle name="20% - Акцент2 21" xfId="529"/>
    <cellStyle name="20% - Акцент2 22" xfId="530"/>
    <cellStyle name="20% - Акцент2 23" xfId="531"/>
    <cellStyle name="20% - Акцент2 24" xfId="532"/>
    <cellStyle name="20% - Акцент2 25" xfId="533"/>
    <cellStyle name="20% - Акцент2 26" xfId="534"/>
    <cellStyle name="20% - Акцент2 27" xfId="535"/>
    <cellStyle name="20% - Акцент2 28" xfId="536"/>
    <cellStyle name="20% - Акцент2 29" xfId="537"/>
    <cellStyle name="20% - Акцент2 3" xfId="538"/>
    <cellStyle name="20% - Акцент2 3 10" xfId="539"/>
    <cellStyle name="20% - Акцент2 3 11" xfId="540"/>
    <cellStyle name="20% - Акцент2 3 12" xfId="541"/>
    <cellStyle name="20% - Акцент2 3 13" xfId="542"/>
    <cellStyle name="20% - Акцент2 3 14" xfId="543"/>
    <cellStyle name="20% - Акцент2 3 15" xfId="544"/>
    <cellStyle name="20% - Акцент2 3 16" xfId="545"/>
    <cellStyle name="20% - Акцент2 3 2" xfId="546"/>
    <cellStyle name="20% - Акцент2 3 2 2" xfId="547"/>
    <cellStyle name="20% - Акцент2 3 3" xfId="548"/>
    <cellStyle name="20% - Акцент2 3 4" xfId="549"/>
    <cellStyle name="20% - Акцент2 3 5" xfId="550"/>
    <cellStyle name="20% - Акцент2 3 6" xfId="551"/>
    <cellStyle name="20% - Акцент2 3 7" xfId="552"/>
    <cellStyle name="20% - Акцент2 3 8" xfId="553"/>
    <cellStyle name="20% - Акцент2 3 9" xfId="554"/>
    <cellStyle name="20% - Акцент2 3_46EE.2011(v1.0)" xfId="555"/>
    <cellStyle name="20% - Акцент2 30" xfId="556"/>
    <cellStyle name="20% - Акцент2 31" xfId="557"/>
    <cellStyle name="20% - Акцент2 32" xfId="558"/>
    <cellStyle name="20% - Акцент2 33" xfId="559"/>
    <cellStyle name="20% - Акцент2 4" xfId="560"/>
    <cellStyle name="20% - Акцент2 4 10" xfId="561"/>
    <cellStyle name="20% - Акцент2 4 11" xfId="562"/>
    <cellStyle name="20% - Акцент2 4 12" xfId="563"/>
    <cellStyle name="20% - Акцент2 4 13" xfId="564"/>
    <cellStyle name="20% - Акцент2 4 14" xfId="565"/>
    <cellStyle name="20% - Акцент2 4 15" xfId="566"/>
    <cellStyle name="20% - Акцент2 4 16" xfId="567"/>
    <cellStyle name="20% - Акцент2 4 2" xfId="568"/>
    <cellStyle name="20% - Акцент2 4 2 2" xfId="569"/>
    <cellStyle name="20% - Акцент2 4 3" xfId="570"/>
    <cellStyle name="20% - Акцент2 4 4" xfId="571"/>
    <cellStyle name="20% - Акцент2 4 5" xfId="572"/>
    <cellStyle name="20% - Акцент2 4 6" xfId="573"/>
    <cellStyle name="20% - Акцент2 4 7" xfId="574"/>
    <cellStyle name="20% - Акцент2 4 8" xfId="575"/>
    <cellStyle name="20% - Акцент2 4 9" xfId="576"/>
    <cellStyle name="20% - Акцент2 4_46EE.2011(v1.0)" xfId="577"/>
    <cellStyle name="20% - Акцент2 5" xfId="578"/>
    <cellStyle name="20% - Акцент2 5 10" xfId="579"/>
    <cellStyle name="20% - Акцент2 5 11" xfId="580"/>
    <cellStyle name="20% - Акцент2 5 12" xfId="581"/>
    <cellStyle name="20% - Акцент2 5 13" xfId="582"/>
    <cellStyle name="20% - Акцент2 5 14" xfId="583"/>
    <cellStyle name="20% - Акцент2 5 15" xfId="584"/>
    <cellStyle name="20% - Акцент2 5 16" xfId="585"/>
    <cellStyle name="20% - Акцент2 5 2" xfId="586"/>
    <cellStyle name="20% - Акцент2 5 3" xfId="587"/>
    <cellStyle name="20% - Акцент2 5 4" xfId="588"/>
    <cellStyle name="20% - Акцент2 5 5" xfId="589"/>
    <cellStyle name="20% - Акцент2 5 6" xfId="590"/>
    <cellStyle name="20% - Акцент2 5 7" xfId="591"/>
    <cellStyle name="20% - Акцент2 5 8" xfId="592"/>
    <cellStyle name="20% - Акцент2 5 9" xfId="593"/>
    <cellStyle name="20% - Акцент2 5_46EE.2011(v1.0)" xfId="594"/>
    <cellStyle name="20% - Акцент2 6" xfId="595"/>
    <cellStyle name="20% - Акцент2 6 10" xfId="596"/>
    <cellStyle name="20% - Акцент2 6 11" xfId="597"/>
    <cellStyle name="20% - Акцент2 6 12" xfId="598"/>
    <cellStyle name="20% - Акцент2 6 13" xfId="599"/>
    <cellStyle name="20% - Акцент2 6 14" xfId="600"/>
    <cellStyle name="20% - Акцент2 6 15" xfId="601"/>
    <cellStyle name="20% - Акцент2 6 16" xfId="602"/>
    <cellStyle name="20% - Акцент2 6 2" xfId="603"/>
    <cellStyle name="20% - Акцент2 6 3" xfId="604"/>
    <cellStyle name="20% - Акцент2 6 4" xfId="605"/>
    <cellStyle name="20% - Акцент2 6 5" xfId="606"/>
    <cellStyle name="20% - Акцент2 6 6" xfId="607"/>
    <cellStyle name="20% - Акцент2 6 7" xfId="608"/>
    <cellStyle name="20% - Акцент2 6 8" xfId="609"/>
    <cellStyle name="20% - Акцент2 6 9" xfId="610"/>
    <cellStyle name="20% - Акцент2 6_46EE.2011(v1.0)" xfId="611"/>
    <cellStyle name="20% - Акцент2 7" xfId="612"/>
    <cellStyle name="20% - Акцент2 7 10" xfId="613"/>
    <cellStyle name="20% - Акцент2 7 11" xfId="614"/>
    <cellStyle name="20% - Акцент2 7 12" xfId="615"/>
    <cellStyle name="20% - Акцент2 7 13" xfId="616"/>
    <cellStyle name="20% - Акцент2 7 14" xfId="617"/>
    <cellStyle name="20% - Акцент2 7 15" xfId="618"/>
    <cellStyle name="20% - Акцент2 7 2" xfId="619"/>
    <cellStyle name="20% - Акцент2 7 3" xfId="620"/>
    <cellStyle name="20% - Акцент2 7 4" xfId="621"/>
    <cellStyle name="20% - Акцент2 7 5" xfId="622"/>
    <cellStyle name="20% - Акцент2 7 6" xfId="623"/>
    <cellStyle name="20% - Акцент2 7 7" xfId="624"/>
    <cellStyle name="20% - Акцент2 7 8" xfId="625"/>
    <cellStyle name="20% - Акцент2 7 9" xfId="626"/>
    <cellStyle name="20% - Акцент2 7_46EE.2011(v1.0)" xfId="627"/>
    <cellStyle name="20% - Акцент2 8" xfId="628"/>
    <cellStyle name="20% - Акцент2 8 10" xfId="629"/>
    <cellStyle name="20% - Акцент2 8 11" xfId="630"/>
    <cellStyle name="20% - Акцент2 8 12" xfId="631"/>
    <cellStyle name="20% - Акцент2 8 13" xfId="632"/>
    <cellStyle name="20% - Акцент2 8 14" xfId="633"/>
    <cellStyle name="20% - Акцент2 8 15" xfId="634"/>
    <cellStyle name="20% - Акцент2 8 2" xfId="635"/>
    <cellStyle name="20% - Акцент2 8 3" xfId="636"/>
    <cellStyle name="20% - Акцент2 8 4" xfId="637"/>
    <cellStyle name="20% - Акцент2 8 5" xfId="638"/>
    <cellStyle name="20% - Акцент2 8 6" xfId="639"/>
    <cellStyle name="20% - Акцент2 8 7" xfId="640"/>
    <cellStyle name="20% - Акцент2 8 8" xfId="641"/>
    <cellStyle name="20% - Акцент2 8 9" xfId="642"/>
    <cellStyle name="20% - Акцент2 8_46EE.2011(v1.0)" xfId="643"/>
    <cellStyle name="20% - Акцент2 9" xfId="644"/>
    <cellStyle name="20% - Акцент2 9 10" xfId="645"/>
    <cellStyle name="20% - Акцент2 9 11" xfId="646"/>
    <cellStyle name="20% - Акцент2 9 12" xfId="647"/>
    <cellStyle name="20% - Акцент2 9 13" xfId="648"/>
    <cellStyle name="20% - Акцент2 9 14" xfId="649"/>
    <cellStyle name="20% - Акцент2 9 2" xfId="650"/>
    <cellStyle name="20% - Акцент2 9 3" xfId="651"/>
    <cellStyle name="20% - Акцент2 9 4" xfId="652"/>
    <cellStyle name="20% - Акцент2 9 5" xfId="653"/>
    <cellStyle name="20% - Акцент2 9 6" xfId="654"/>
    <cellStyle name="20% - Акцент2 9 7" xfId="655"/>
    <cellStyle name="20% - Акцент2 9 8" xfId="656"/>
    <cellStyle name="20% - Акцент2 9 9" xfId="657"/>
    <cellStyle name="20% - Акцент2 9_46EE.2011(v1.0)" xfId="658"/>
    <cellStyle name="20% - Акцент3 10" xfId="659"/>
    <cellStyle name="20% - Акцент3 10 10" xfId="660"/>
    <cellStyle name="20% - Акцент3 10 11" xfId="661"/>
    <cellStyle name="20% - Акцент3 10 12" xfId="662"/>
    <cellStyle name="20% - Акцент3 10 13" xfId="663"/>
    <cellStyle name="20% - Акцент3 10 14" xfId="664"/>
    <cellStyle name="20% - Акцент3 10 2" xfId="665"/>
    <cellStyle name="20% - Акцент3 10 3" xfId="666"/>
    <cellStyle name="20% - Акцент3 10 4" xfId="667"/>
    <cellStyle name="20% - Акцент3 10 5" xfId="668"/>
    <cellStyle name="20% - Акцент3 10 6" xfId="669"/>
    <cellStyle name="20% - Акцент3 10 7" xfId="670"/>
    <cellStyle name="20% - Акцент3 10 8" xfId="671"/>
    <cellStyle name="20% - Акцент3 10 9" xfId="672"/>
    <cellStyle name="20% - Акцент3 11" xfId="673"/>
    <cellStyle name="20% - Акцент3 11 10" xfId="674"/>
    <cellStyle name="20% - Акцент3 11 11" xfId="675"/>
    <cellStyle name="20% - Акцент3 11 12" xfId="676"/>
    <cellStyle name="20% - Акцент3 11 13" xfId="677"/>
    <cellStyle name="20% - Акцент3 11 14" xfId="678"/>
    <cellStyle name="20% - Акцент3 11 2" xfId="679"/>
    <cellStyle name="20% - Акцент3 11 3" xfId="680"/>
    <cellStyle name="20% - Акцент3 11 4" xfId="681"/>
    <cellStyle name="20% - Акцент3 11 5" xfId="682"/>
    <cellStyle name="20% - Акцент3 11 6" xfId="683"/>
    <cellStyle name="20% - Акцент3 11 7" xfId="684"/>
    <cellStyle name="20% - Акцент3 11 8" xfId="685"/>
    <cellStyle name="20% - Акцент3 11 9" xfId="686"/>
    <cellStyle name="20% - Акцент3 12" xfId="687"/>
    <cellStyle name="20% - Акцент3 12 10" xfId="688"/>
    <cellStyle name="20% - Акцент3 12 11" xfId="689"/>
    <cellStyle name="20% - Акцент3 12 12" xfId="690"/>
    <cellStyle name="20% - Акцент3 12 13" xfId="691"/>
    <cellStyle name="20% - Акцент3 12 14" xfId="692"/>
    <cellStyle name="20% - Акцент3 12 2" xfId="693"/>
    <cellStyle name="20% - Акцент3 12 3" xfId="694"/>
    <cellStyle name="20% - Акцент3 12 4" xfId="695"/>
    <cellStyle name="20% - Акцент3 12 5" xfId="696"/>
    <cellStyle name="20% - Акцент3 12 6" xfId="697"/>
    <cellStyle name="20% - Акцент3 12 7" xfId="698"/>
    <cellStyle name="20% - Акцент3 12 8" xfId="699"/>
    <cellStyle name="20% - Акцент3 12 9" xfId="700"/>
    <cellStyle name="20% - Акцент3 13" xfId="701"/>
    <cellStyle name="20% - Акцент3 13 10" xfId="702"/>
    <cellStyle name="20% - Акцент3 13 11" xfId="703"/>
    <cellStyle name="20% - Акцент3 13 12" xfId="704"/>
    <cellStyle name="20% - Акцент3 13 13" xfId="705"/>
    <cellStyle name="20% - Акцент3 13 14" xfId="706"/>
    <cellStyle name="20% - Акцент3 13 2" xfId="707"/>
    <cellStyle name="20% - Акцент3 13 3" xfId="708"/>
    <cellStyle name="20% - Акцент3 13 4" xfId="709"/>
    <cellStyle name="20% - Акцент3 13 5" xfId="710"/>
    <cellStyle name="20% - Акцент3 13 6" xfId="711"/>
    <cellStyle name="20% - Акцент3 13 7" xfId="712"/>
    <cellStyle name="20% - Акцент3 13 8" xfId="713"/>
    <cellStyle name="20% - Акцент3 13 9" xfId="714"/>
    <cellStyle name="20% - Акцент3 14" xfId="715"/>
    <cellStyle name="20% - Акцент3 15" xfId="716"/>
    <cellStyle name="20% - Акцент3 16" xfId="717"/>
    <cellStyle name="20% - Акцент3 17" xfId="718"/>
    <cellStyle name="20% - Акцент3 18" xfId="719"/>
    <cellStyle name="20% - Акцент3 19" xfId="720"/>
    <cellStyle name="20% - Акцент3 2" xfId="721"/>
    <cellStyle name="20% - Акцент3 2 10" xfId="722"/>
    <cellStyle name="20% - Акцент3 2 11" xfId="723"/>
    <cellStyle name="20% - Акцент3 2 12" xfId="724"/>
    <cellStyle name="20% - Акцент3 2 13" xfId="725"/>
    <cellStyle name="20% - Акцент3 2 14" xfId="726"/>
    <cellStyle name="20% - Акцент3 2 15" xfId="727"/>
    <cellStyle name="20% - Акцент3 2 2" xfId="728"/>
    <cellStyle name="20% - Акцент3 2 3" xfId="729"/>
    <cellStyle name="20% - Акцент3 2 4" xfId="730"/>
    <cellStyle name="20% - Акцент3 2 5" xfId="731"/>
    <cellStyle name="20% - Акцент3 2 6" xfId="732"/>
    <cellStyle name="20% - Акцент3 2 7" xfId="733"/>
    <cellStyle name="20% - Акцент3 2 8" xfId="734"/>
    <cellStyle name="20% - Акцент3 2 9" xfId="735"/>
    <cellStyle name="20% - Акцент3 2_46EE.2011(v1.0)" xfId="736"/>
    <cellStyle name="20% - Акцент3 20" xfId="737"/>
    <cellStyle name="20% - Акцент3 21" xfId="738"/>
    <cellStyle name="20% - Акцент3 22" xfId="739"/>
    <cellStyle name="20% - Акцент3 23" xfId="740"/>
    <cellStyle name="20% - Акцент3 24" xfId="741"/>
    <cellStyle name="20% - Акцент3 25" xfId="742"/>
    <cellStyle name="20% - Акцент3 26" xfId="743"/>
    <cellStyle name="20% - Акцент3 27" xfId="744"/>
    <cellStyle name="20% - Акцент3 28" xfId="745"/>
    <cellStyle name="20% - Акцент3 29" xfId="746"/>
    <cellStyle name="20% - Акцент3 3" xfId="747"/>
    <cellStyle name="20% - Акцент3 3 10" xfId="748"/>
    <cellStyle name="20% - Акцент3 3 11" xfId="749"/>
    <cellStyle name="20% - Акцент3 3 12" xfId="750"/>
    <cellStyle name="20% - Акцент3 3 13" xfId="751"/>
    <cellStyle name="20% - Акцент3 3 14" xfId="752"/>
    <cellStyle name="20% - Акцент3 3 15" xfId="753"/>
    <cellStyle name="20% - Акцент3 3 16" xfId="754"/>
    <cellStyle name="20% - Акцент3 3 2" xfId="755"/>
    <cellStyle name="20% - Акцент3 3 2 2" xfId="756"/>
    <cellStyle name="20% - Акцент3 3 3" xfId="757"/>
    <cellStyle name="20% - Акцент3 3 4" xfId="758"/>
    <cellStyle name="20% - Акцент3 3 5" xfId="759"/>
    <cellStyle name="20% - Акцент3 3 6" xfId="760"/>
    <cellStyle name="20% - Акцент3 3 7" xfId="761"/>
    <cellStyle name="20% - Акцент3 3 8" xfId="762"/>
    <cellStyle name="20% - Акцент3 3 9" xfId="763"/>
    <cellStyle name="20% - Акцент3 3_46EE.2011(v1.0)" xfId="764"/>
    <cellStyle name="20% - Акцент3 30" xfId="765"/>
    <cellStyle name="20% - Акцент3 31" xfId="766"/>
    <cellStyle name="20% - Акцент3 32" xfId="767"/>
    <cellStyle name="20% - Акцент3 33" xfId="768"/>
    <cellStyle name="20% - Акцент3 4" xfId="769"/>
    <cellStyle name="20% - Акцент3 4 10" xfId="770"/>
    <cellStyle name="20% - Акцент3 4 11" xfId="771"/>
    <cellStyle name="20% - Акцент3 4 12" xfId="772"/>
    <cellStyle name="20% - Акцент3 4 13" xfId="773"/>
    <cellStyle name="20% - Акцент3 4 14" xfId="774"/>
    <cellStyle name="20% - Акцент3 4 15" xfId="775"/>
    <cellStyle name="20% - Акцент3 4 16" xfId="776"/>
    <cellStyle name="20% - Акцент3 4 2" xfId="777"/>
    <cellStyle name="20% - Акцент3 4 2 2" xfId="778"/>
    <cellStyle name="20% - Акцент3 4 3" xfId="779"/>
    <cellStyle name="20% - Акцент3 4 4" xfId="780"/>
    <cellStyle name="20% - Акцент3 4 5" xfId="781"/>
    <cellStyle name="20% - Акцент3 4 6" xfId="782"/>
    <cellStyle name="20% - Акцент3 4 7" xfId="783"/>
    <cellStyle name="20% - Акцент3 4 8" xfId="784"/>
    <cellStyle name="20% - Акцент3 4 9" xfId="785"/>
    <cellStyle name="20% - Акцент3 4_46EE.2011(v1.0)" xfId="786"/>
    <cellStyle name="20% - Акцент3 5" xfId="787"/>
    <cellStyle name="20% - Акцент3 5 10" xfId="788"/>
    <cellStyle name="20% - Акцент3 5 11" xfId="789"/>
    <cellStyle name="20% - Акцент3 5 12" xfId="790"/>
    <cellStyle name="20% - Акцент3 5 13" xfId="791"/>
    <cellStyle name="20% - Акцент3 5 14" xfId="792"/>
    <cellStyle name="20% - Акцент3 5 15" xfId="793"/>
    <cellStyle name="20% - Акцент3 5 16" xfId="794"/>
    <cellStyle name="20% - Акцент3 5 2" xfId="795"/>
    <cellStyle name="20% - Акцент3 5 3" xfId="796"/>
    <cellStyle name="20% - Акцент3 5 4" xfId="797"/>
    <cellStyle name="20% - Акцент3 5 5" xfId="798"/>
    <cellStyle name="20% - Акцент3 5 6" xfId="799"/>
    <cellStyle name="20% - Акцент3 5 7" xfId="800"/>
    <cellStyle name="20% - Акцент3 5 8" xfId="801"/>
    <cellStyle name="20% - Акцент3 5 9" xfId="802"/>
    <cellStyle name="20% - Акцент3 5_46EE.2011(v1.0)" xfId="803"/>
    <cellStyle name="20% - Акцент3 6" xfId="804"/>
    <cellStyle name="20% - Акцент3 6 10" xfId="805"/>
    <cellStyle name="20% - Акцент3 6 11" xfId="806"/>
    <cellStyle name="20% - Акцент3 6 12" xfId="807"/>
    <cellStyle name="20% - Акцент3 6 13" xfId="808"/>
    <cellStyle name="20% - Акцент3 6 14" xfId="809"/>
    <cellStyle name="20% - Акцент3 6 15" xfId="810"/>
    <cellStyle name="20% - Акцент3 6 16" xfId="811"/>
    <cellStyle name="20% - Акцент3 6 2" xfId="812"/>
    <cellStyle name="20% - Акцент3 6 3" xfId="813"/>
    <cellStyle name="20% - Акцент3 6 4" xfId="814"/>
    <cellStyle name="20% - Акцент3 6 5" xfId="815"/>
    <cellStyle name="20% - Акцент3 6 6" xfId="816"/>
    <cellStyle name="20% - Акцент3 6 7" xfId="817"/>
    <cellStyle name="20% - Акцент3 6 8" xfId="818"/>
    <cellStyle name="20% - Акцент3 6 9" xfId="819"/>
    <cellStyle name="20% - Акцент3 6_46EE.2011(v1.0)" xfId="820"/>
    <cellStyle name="20% - Акцент3 7" xfId="821"/>
    <cellStyle name="20% - Акцент3 7 10" xfId="822"/>
    <cellStyle name="20% - Акцент3 7 11" xfId="823"/>
    <cellStyle name="20% - Акцент3 7 12" xfId="824"/>
    <cellStyle name="20% - Акцент3 7 13" xfId="825"/>
    <cellStyle name="20% - Акцент3 7 14" xfId="826"/>
    <cellStyle name="20% - Акцент3 7 15" xfId="827"/>
    <cellStyle name="20% - Акцент3 7 2" xfId="828"/>
    <cellStyle name="20% - Акцент3 7 3" xfId="829"/>
    <cellStyle name="20% - Акцент3 7 4" xfId="830"/>
    <cellStyle name="20% - Акцент3 7 5" xfId="831"/>
    <cellStyle name="20% - Акцент3 7 6" xfId="832"/>
    <cellStyle name="20% - Акцент3 7 7" xfId="833"/>
    <cellStyle name="20% - Акцент3 7 8" xfId="834"/>
    <cellStyle name="20% - Акцент3 7 9" xfId="835"/>
    <cellStyle name="20% - Акцент3 7_46EE.2011(v1.0)" xfId="836"/>
    <cellStyle name="20% - Акцент3 8" xfId="837"/>
    <cellStyle name="20% - Акцент3 8 10" xfId="838"/>
    <cellStyle name="20% - Акцент3 8 11" xfId="839"/>
    <cellStyle name="20% - Акцент3 8 12" xfId="840"/>
    <cellStyle name="20% - Акцент3 8 13" xfId="841"/>
    <cellStyle name="20% - Акцент3 8 14" xfId="842"/>
    <cellStyle name="20% - Акцент3 8 15" xfId="843"/>
    <cellStyle name="20% - Акцент3 8 2" xfId="844"/>
    <cellStyle name="20% - Акцент3 8 3" xfId="845"/>
    <cellStyle name="20% - Акцент3 8 4" xfId="846"/>
    <cellStyle name="20% - Акцент3 8 5" xfId="847"/>
    <cellStyle name="20% - Акцент3 8 6" xfId="848"/>
    <cellStyle name="20% - Акцент3 8 7" xfId="849"/>
    <cellStyle name="20% - Акцент3 8 8" xfId="850"/>
    <cellStyle name="20% - Акцент3 8 9" xfId="851"/>
    <cellStyle name="20% - Акцент3 8_46EE.2011(v1.0)" xfId="852"/>
    <cellStyle name="20% - Акцент3 9" xfId="853"/>
    <cellStyle name="20% - Акцент3 9 10" xfId="854"/>
    <cellStyle name="20% - Акцент3 9 11" xfId="855"/>
    <cellStyle name="20% - Акцент3 9 12" xfId="856"/>
    <cellStyle name="20% - Акцент3 9 13" xfId="857"/>
    <cellStyle name="20% - Акцент3 9 14" xfId="858"/>
    <cellStyle name="20% - Акцент3 9 2" xfId="859"/>
    <cellStyle name="20% - Акцент3 9 3" xfId="860"/>
    <cellStyle name="20% - Акцент3 9 4" xfId="861"/>
    <cellStyle name="20% - Акцент3 9 5" xfId="862"/>
    <cellStyle name="20% - Акцент3 9 6" xfId="863"/>
    <cellStyle name="20% - Акцент3 9 7" xfId="864"/>
    <cellStyle name="20% - Акцент3 9 8" xfId="865"/>
    <cellStyle name="20% - Акцент3 9 9" xfId="866"/>
    <cellStyle name="20% - Акцент3 9_46EE.2011(v1.0)" xfId="867"/>
    <cellStyle name="20% - Акцент4 10" xfId="868"/>
    <cellStyle name="20% - Акцент4 10 10" xfId="869"/>
    <cellStyle name="20% - Акцент4 10 11" xfId="870"/>
    <cellStyle name="20% - Акцент4 10 12" xfId="871"/>
    <cellStyle name="20% - Акцент4 10 13" xfId="872"/>
    <cellStyle name="20% - Акцент4 10 14" xfId="873"/>
    <cellStyle name="20% - Акцент4 10 2" xfId="874"/>
    <cellStyle name="20% - Акцент4 10 3" xfId="875"/>
    <cellStyle name="20% - Акцент4 10 4" xfId="876"/>
    <cellStyle name="20% - Акцент4 10 5" xfId="877"/>
    <cellStyle name="20% - Акцент4 10 6" xfId="878"/>
    <cellStyle name="20% - Акцент4 10 7" xfId="879"/>
    <cellStyle name="20% - Акцент4 10 8" xfId="880"/>
    <cellStyle name="20% - Акцент4 10 9" xfId="881"/>
    <cellStyle name="20% - Акцент4 11" xfId="882"/>
    <cellStyle name="20% - Акцент4 11 10" xfId="883"/>
    <cellStyle name="20% - Акцент4 11 11" xfId="884"/>
    <cellStyle name="20% - Акцент4 11 12" xfId="885"/>
    <cellStyle name="20% - Акцент4 11 13" xfId="886"/>
    <cellStyle name="20% - Акцент4 11 14" xfId="887"/>
    <cellStyle name="20% - Акцент4 11 2" xfId="888"/>
    <cellStyle name="20% - Акцент4 11 3" xfId="889"/>
    <cellStyle name="20% - Акцент4 11 4" xfId="890"/>
    <cellStyle name="20% - Акцент4 11 5" xfId="891"/>
    <cellStyle name="20% - Акцент4 11 6" xfId="892"/>
    <cellStyle name="20% - Акцент4 11 7" xfId="893"/>
    <cellStyle name="20% - Акцент4 11 8" xfId="894"/>
    <cellStyle name="20% - Акцент4 11 9" xfId="895"/>
    <cellStyle name="20% - Акцент4 12" xfId="896"/>
    <cellStyle name="20% - Акцент4 12 10" xfId="897"/>
    <cellStyle name="20% - Акцент4 12 11" xfId="898"/>
    <cellStyle name="20% - Акцент4 12 12" xfId="899"/>
    <cellStyle name="20% - Акцент4 12 13" xfId="900"/>
    <cellStyle name="20% - Акцент4 12 14" xfId="901"/>
    <cellStyle name="20% - Акцент4 12 2" xfId="902"/>
    <cellStyle name="20% - Акцент4 12 3" xfId="903"/>
    <cellStyle name="20% - Акцент4 12 4" xfId="904"/>
    <cellStyle name="20% - Акцент4 12 5" xfId="905"/>
    <cellStyle name="20% - Акцент4 12 6" xfId="906"/>
    <cellStyle name="20% - Акцент4 12 7" xfId="907"/>
    <cellStyle name="20% - Акцент4 12 8" xfId="908"/>
    <cellStyle name="20% - Акцент4 12 9" xfId="909"/>
    <cellStyle name="20% - Акцент4 13" xfId="910"/>
    <cellStyle name="20% - Акцент4 13 10" xfId="911"/>
    <cellStyle name="20% - Акцент4 13 11" xfId="912"/>
    <cellStyle name="20% - Акцент4 13 12" xfId="913"/>
    <cellStyle name="20% - Акцент4 13 13" xfId="914"/>
    <cellStyle name="20% - Акцент4 13 14" xfId="915"/>
    <cellStyle name="20% - Акцент4 13 2" xfId="916"/>
    <cellStyle name="20% - Акцент4 13 3" xfId="917"/>
    <cellStyle name="20% - Акцент4 13 4" xfId="918"/>
    <cellStyle name="20% - Акцент4 13 5" xfId="919"/>
    <cellStyle name="20% - Акцент4 13 6" xfId="920"/>
    <cellStyle name="20% - Акцент4 13 7" xfId="921"/>
    <cellStyle name="20% - Акцент4 13 8" xfId="922"/>
    <cellStyle name="20% - Акцент4 13 9" xfId="923"/>
    <cellStyle name="20% - Акцент4 14" xfId="924"/>
    <cellStyle name="20% - Акцент4 15" xfId="925"/>
    <cellStyle name="20% - Акцент4 16" xfId="926"/>
    <cellStyle name="20% - Акцент4 17" xfId="927"/>
    <cellStyle name="20% - Акцент4 18" xfId="928"/>
    <cellStyle name="20% - Акцент4 19" xfId="929"/>
    <cellStyle name="20% - Акцент4 2" xfId="930"/>
    <cellStyle name="20% - Акцент4 2 10" xfId="931"/>
    <cellStyle name="20% - Акцент4 2 11" xfId="932"/>
    <cellStyle name="20% - Акцент4 2 12" xfId="933"/>
    <cellStyle name="20% - Акцент4 2 13" xfId="934"/>
    <cellStyle name="20% - Акцент4 2 14" xfId="935"/>
    <cellStyle name="20% - Акцент4 2 15" xfId="936"/>
    <cellStyle name="20% - Акцент4 2 2" xfId="937"/>
    <cellStyle name="20% - Акцент4 2 3" xfId="938"/>
    <cellStyle name="20% - Акцент4 2 4" xfId="939"/>
    <cellStyle name="20% - Акцент4 2 5" xfId="940"/>
    <cellStyle name="20% - Акцент4 2 6" xfId="941"/>
    <cellStyle name="20% - Акцент4 2 7" xfId="942"/>
    <cellStyle name="20% - Акцент4 2 8" xfId="943"/>
    <cellStyle name="20% - Акцент4 2 9" xfId="944"/>
    <cellStyle name="20% - Акцент4 2_46EE.2011(v1.0)" xfId="945"/>
    <cellStyle name="20% - Акцент4 20" xfId="946"/>
    <cellStyle name="20% - Акцент4 21" xfId="947"/>
    <cellStyle name="20% - Акцент4 22" xfId="948"/>
    <cellStyle name="20% - Акцент4 23" xfId="949"/>
    <cellStyle name="20% - Акцент4 24" xfId="950"/>
    <cellStyle name="20% - Акцент4 25" xfId="951"/>
    <cellStyle name="20% - Акцент4 26" xfId="952"/>
    <cellStyle name="20% - Акцент4 27" xfId="953"/>
    <cellStyle name="20% - Акцент4 28" xfId="954"/>
    <cellStyle name="20% - Акцент4 29" xfId="955"/>
    <cellStyle name="20% - Акцент4 3" xfId="956"/>
    <cellStyle name="20% - Акцент4 3 10" xfId="957"/>
    <cellStyle name="20% - Акцент4 3 11" xfId="958"/>
    <cellStyle name="20% - Акцент4 3 12" xfId="959"/>
    <cellStyle name="20% - Акцент4 3 13" xfId="960"/>
    <cellStyle name="20% - Акцент4 3 14" xfId="961"/>
    <cellStyle name="20% - Акцент4 3 15" xfId="962"/>
    <cellStyle name="20% - Акцент4 3 16" xfId="963"/>
    <cellStyle name="20% - Акцент4 3 2" xfId="964"/>
    <cellStyle name="20% - Акцент4 3 2 2" xfId="965"/>
    <cellStyle name="20% - Акцент4 3 3" xfId="966"/>
    <cellStyle name="20% - Акцент4 3 4" xfId="967"/>
    <cellStyle name="20% - Акцент4 3 5" xfId="968"/>
    <cellStyle name="20% - Акцент4 3 6" xfId="969"/>
    <cellStyle name="20% - Акцент4 3 7" xfId="970"/>
    <cellStyle name="20% - Акцент4 3 8" xfId="971"/>
    <cellStyle name="20% - Акцент4 3 9" xfId="972"/>
    <cellStyle name="20% - Акцент4 3_46EE.2011(v1.0)" xfId="973"/>
    <cellStyle name="20% - Акцент4 30" xfId="974"/>
    <cellStyle name="20% - Акцент4 31" xfId="975"/>
    <cellStyle name="20% - Акцент4 32" xfId="976"/>
    <cellStyle name="20% - Акцент4 33" xfId="977"/>
    <cellStyle name="20% - Акцент4 4" xfId="978"/>
    <cellStyle name="20% - Акцент4 4 10" xfId="979"/>
    <cellStyle name="20% - Акцент4 4 11" xfId="980"/>
    <cellStyle name="20% - Акцент4 4 12" xfId="981"/>
    <cellStyle name="20% - Акцент4 4 13" xfId="982"/>
    <cellStyle name="20% - Акцент4 4 14" xfId="983"/>
    <cellStyle name="20% - Акцент4 4 15" xfId="984"/>
    <cellStyle name="20% - Акцент4 4 16" xfId="985"/>
    <cellStyle name="20% - Акцент4 4 2" xfId="986"/>
    <cellStyle name="20% - Акцент4 4 2 2" xfId="987"/>
    <cellStyle name="20% - Акцент4 4 3" xfId="988"/>
    <cellStyle name="20% - Акцент4 4 4" xfId="989"/>
    <cellStyle name="20% - Акцент4 4 5" xfId="990"/>
    <cellStyle name="20% - Акцент4 4 6" xfId="991"/>
    <cellStyle name="20% - Акцент4 4 7" xfId="992"/>
    <cellStyle name="20% - Акцент4 4 8" xfId="993"/>
    <cellStyle name="20% - Акцент4 4 9" xfId="994"/>
    <cellStyle name="20% - Акцент4 4_46EE.2011(v1.0)" xfId="995"/>
    <cellStyle name="20% - Акцент4 5" xfId="996"/>
    <cellStyle name="20% - Акцент4 5 10" xfId="997"/>
    <cellStyle name="20% - Акцент4 5 11" xfId="998"/>
    <cellStyle name="20% - Акцент4 5 12" xfId="999"/>
    <cellStyle name="20% - Акцент4 5 13" xfId="1000"/>
    <cellStyle name="20% - Акцент4 5 14" xfId="1001"/>
    <cellStyle name="20% - Акцент4 5 15" xfId="1002"/>
    <cellStyle name="20% - Акцент4 5 16" xfId="1003"/>
    <cellStyle name="20% - Акцент4 5 2" xfId="1004"/>
    <cellStyle name="20% - Акцент4 5 3" xfId="1005"/>
    <cellStyle name="20% - Акцент4 5 4" xfId="1006"/>
    <cellStyle name="20% - Акцент4 5 5" xfId="1007"/>
    <cellStyle name="20% - Акцент4 5 6" xfId="1008"/>
    <cellStyle name="20% - Акцент4 5 7" xfId="1009"/>
    <cellStyle name="20% - Акцент4 5 8" xfId="1010"/>
    <cellStyle name="20% - Акцент4 5 9" xfId="1011"/>
    <cellStyle name="20% - Акцент4 5_46EE.2011(v1.0)" xfId="1012"/>
    <cellStyle name="20% - Акцент4 6" xfId="1013"/>
    <cellStyle name="20% - Акцент4 6 10" xfId="1014"/>
    <cellStyle name="20% - Акцент4 6 11" xfId="1015"/>
    <cellStyle name="20% - Акцент4 6 12" xfId="1016"/>
    <cellStyle name="20% - Акцент4 6 13" xfId="1017"/>
    <cellStyle name="20% - Акцент4 6 14" xfId="1018"/>
    <cellStyle name="20% - Акцент4 6 15" xfId="1019"/>
    <cellStyle name="20% - Акцент4 6 16" xfId="1020"/>
    <cellStyle name="20% - Акцент4 6 2" xfId="1021"/>
    <cellStyle name="20% - Акцент4 6 3" xfId="1022"/>
    <cellStyle name="20% - Акцент4 6 4" xfId="1023"/>
    <cellStyle name="20% - Акцент4 6 5" xfId="1024"/>
    <cellStyle name="20% - Акцент4 6 6" xfId="1025"/>
    <cellStyle name="20% - Акцент4 6 7" xfId="1026"/>
    <cellStyle name="20% - Акцент4 6 8" xfId="1027"/>
    <cellStyle name="20% - Акцент4 6 9" xfId="1028"/>
    <cellStyle name="20% - Акцент4 6_46EE.2011(v1.0)" xfId="1029"/>
    <cellStyle name="20% - Акцент4 7" xfId="1030"/>
    <cellStyle name="20% - Акцент4 7 10" xfId="1031"/>
    <cellStyle name="20% - Акцент4 7 11" xfId="1032"/>
    <cellStyle name="20% - Акцент4 7 12" xfId="1033"/>
    <cellStyle name="20% - Акцент4 7 13" xfId="1034"/>
    <cellStyle name="20% - Акцент4 7 14" xfId="1035"/>
    <cellStyle name="20% - Акцент4 7 15" xfId="1036"/>
    <cellStyle name="20% - Акцент4 7 2" xfId="1037"/>
    <cellStyle name="20% - Акцент4 7 3" xfId="1038"/>
    <cellStyle name="20% - Акцент4 7 4" xfId="1039"/>
    <cellStyle name="20% - Акцент4 7 5" xfId="1040"/>
    <cellStyle name="20% - Акцент4 7 6" xfId="1041"/>
    <cellStyle name="20% - Акцент4 7 7" xfId="1042"/>
    <cellStyle name="20% - Акцент4 7 8" xfId="1043"/>
    <cellStyle name="20% - Акцент4 7 9" xfId="1044"/>
    <cellStyle name="20% - Акцент4 7_46EE.2011(v1.0)" xfId="1045"/>
    <cellStyle name="20% - Акцент4 8" xfId="1046"/>
    <cellStyle name="20% - Акцент4 8 10" xfId="1047"/>
    <cellStyle name="20% - Акцент4 8 11" xfId="1048"/>
    <cellStyle name="20% - Акцент4 8 12" xfId="1049"/>
    <cellStyle name="20% - Акцент4 8 13" xfId="1050"/>
    <cellStyle name="20% - Акцент4 8 14" xfId="1051"/>
    <cellStyle name="20% - Акцент4 8 15" xfId="1052"/>
    <cellStyle name="20% - Акцент4 8 2" xfId="1053"/>
    <cellStyle name="20% - Акцент4 8 3" xfId="1054"/>
    <cellStyle name="20% - Акцент4 8 4" xfId="1055"/>
    <cellStyle name="20% - Акцент4 8 5" xfId="1056"/>
    <cellStyle name="20% - Акцент4 8 6" xfId="1057"/>
    <cellStyle name="20% - Акцент4 8 7" xfId="1058"/>
    <cellStyle name="20% - Акцент4 8 8" xfId="1059"/>
    <cellStyle name="20% - Акцент4 8 9" xfId="1060"/>
    <cellStyle name="20% - Акцент4 8_46EE.2011(v1.0)" xfId="1061"/>
    <cellStyle name="20% - Акцент4 9" xfId="1062"/>
    <cellStyle name="20% - Акцент4 9 10" xfId="1063"/>
    <cellStyle name="20% - Акцент4 9 11" xfId="1064"/>
    <cellStyle name="20% - Акцент4 9 12" xfId="1065"/>
    <cellStyle name="20% - Акцент4 9 13" xfId="1066"/>
    <cellStyle name="20% - Акцент4 9 14" xfId="1067"/>
    <cellStyle name="20% - Акцент4 9 2" xfId="1068"/>
    <cellStyle name="20% - Акцент4 9 3" xfId="1069"/>
    <cellStyle name="20% - Акцент4 9 4" xfId="1070"/>
    <cellStyle name="20% - Акцент4 9 5" xfId="1071"/>
    <cellStyle name="20% - Акцент4 9 6" xfId="1072"/>
    <cellStyle name="20% - Акцент4 9 7" xfId="1073"/>
    <cellStyle name="20% - Акцент4 9 8" xfId="1074"/>
    <cellStyle name="20% - Акцент4 9 9" xfId="1075"/>
    <cellStyle name="20% - Акцент4 9_46EE.2011(v1.0)" xfId="1076"/>
    <cellStyle name="20% - Акцент5 10" xfId="1077"/>
    <cellStyle name="20% - Акцент5 10 10" xfId="1078"/>
    <cellStyle name="20% - Акцент5 10 11" xfId="1079"/>
    <cellStyle name="20% - Акцент5 10 12" xfId="1080"/>
    <cellStyle name="20% - Акцент5 10 13" xfId="1081"/>
    <cellStyle name="20% - Акцент5 10 14" xfId="1082"/>
    <cellStyle name="20% - Акцент5 10 2" xfId="1083"/>
    <cellStyle name="20% - Акцент5 10 3" xfId="1084"/>
    <cellStyle name="20% - Акцент5 10 4" xfId="1085"/>
    <cellStyle name="20% - Акцент5 10 5" xfId="1086"/>
    <cellStyle name="20% - Акцент5 10 6" xfId="1087"/>
    <cellStyle name="20% - Акцент5 10 7" xfId="1088"/>
    <cellStyle name="20% - Акцент5 10 8" xfId="1089"/>
    <cellStyle name="20% - Акцент5 10 9" xfId="1090"/>
    <cellStyle name="20% - Акцент5 11" xfId="1091"/>
    <cellStyle name="20% - Акцент5 11 10" xfId="1092"/>
    <cellStyle name="20% - Акцент5 11 11" xfId="1093"/>
    <cellStyle name="20% - Акцент5 11 12" xfId="1094"/>
    <cellStyle name="20% - Акцент5 11 13" xfId="1095"/>
    <cellStyle name="20% - Акцент5 11 14" xfId="1096"/>
    <cellStyle name="20% - Акцент5 11 2" xfId="1097"/>
    <cellStyle name="20% - Акцент5 11 3" xfId="1098"/>
    <cellStyle name="20% - Акцент5 11 4" xfId="1099"/>
    <cellStyle name="20% - Акцент5 11 5" xfId="1100"/>
    <cellStyle name="20% - Акцент5 11 6" xfId="1101"/>
    <cellStyle name="20% - Акцент5 11 7" xfId="1102"/>
    <cellStyle name="20% - Акцент5 11 8" xfId="1103"/>
    <cellStyle name="20% - Акцент5 11 9" xfId="1104"/>
    <cellStyle name="20% - Акцент5 12" xfId="1105"/>
    <cellStyle name="20% - Акцент5 12 10" xfId="1106"/>
    <cellStyle name="20% - Акцент5 12 11" xfId="1107"/>
    <cellStyle name="20% - Акцент5 12 12" xfId="1108"/>
    <cellStyle name="20% - Акцент5 12 13" xfId="1109"/>
    <cellStyle name="20% - Акцент5 12 14" xfId="1110"/>
    <cellStyle name="20% - Акцент5 12 2" xfId="1111"/>
    <cellStyle name="20% - Акцент5 12 3" xfId="1112"/>
    <cellStyle name="20% - Акцент5 12 4" xfId="1113"/>
    <cellStyle name="20% - Акцент5 12 5" xfId="1114"/>
    <cellStyle name="20% - Акцент5 12 6" xfId="1115"/>
    <cellStyle name="20% - Акцент5 12 7" xfId="1116"/>
    <cellStyle name="20% - Акцент5 12 8" xfId="1117"/>
    <cellStyle name="20% - Акцент5 12 9" xfId="1118"/>
    <cellStyle name="20% - Акцент5 13" xfId="1119"/>
    <cellStyle name="20% - Акцент5 13 10" xfId="1120"/>
    <cellStyle name="20% - Акцент5 13 11" xfId="1121"/>
    <cellStyle name="20% - Акцент5 13 12" xfId="1122"/>
    <cellStyle name="20% - Акцент5 13 13" xfId="1123"/>
    <cellStyle name="20% - Акцент5 13 14" xfId="1124"/>
    <cellStyle name="20% - Акцент5 13 2" xfId="1125"/>
    <cellStyle name="20% - Акцент5 13 3" xfId="1126"/>
    <cellStyle name="20% - Акцент5 13 4" xfId="1127"/>
    <cellStyle name="20% - Акцент5 13 5" xfId="1128"/>
    <cellStyle name="20% - Акцент5 13 6" xfId="1129"/>
    <cellStyle name="20% - Акцент5 13 7" xfId="1130"/>
    <cellStyle name="20% - Акцент5 13 8" xfId="1131"/>
    <cellStyle name="20% - Акцент5 13 9" xfId="1132"/>
    <cellStyle name="20% - Акцент5 14" xfId="1133"/>
    <cellStyle name="20% - Акцент5 15" xfId="1134"/>
    <cellStyle name="20% - Акцент5 16" xfId="1135"/>
    <cellStyle name="20% - Акцент5 17" xfId="1136"/>
    <cellStyle name="20% - Акцент5 18" xfId="1137"/>
    <cellStyle name="20% - Акцент5 19" xfId="1138"/>
    <cellStyle name="20% - Акцент5 2" xfId="1139"/>
    <cellStyle name="20% - Акцент5 2 10" xfId="1140"/>
    <cellStyle name="20% - Акцент5 2 11" xfId="1141"/>
    <cellStyle name="20% - Акцент5 2 12" xfId="1142"/>
    <cellStyle name="20% - Акцент5 2 13" xfId="1143"/>
    <cellStyle name="20% - Акцент5 2 14" xfId="1144"/>
    <cellStyle name="20% - Акцент5 2 15" xfId="1145"/>
    <cellStyle name="20% - Акцент5 2 2" xfId="1146"/>
    <cellStyle name="20% - Акцент5 2 3" xfId="1147"/>
    <cellStyle name="20% - Акцент5 2 4" xfId="1148"/>
    <cellStyle name="20% - Акцент5 2 5" xfId="1149"/>
    <cellStyle name="20% - Акцент5 2 6" xfId="1150"/>
    <cellStyle name="20% - Акцент5 2 7" xfId="1151"/>
    <cellStyle name="20% - Акцент5 2 8" xfId="1152"/>
    <cellStyle name="20% - Акцент5 2 9" xfId="1153"/>
    <cellStyle name="20% - Акцент5 2_46EE.2011(v1.0)" xfId="1154"/>
    <cellStyle name="20% - Акцент5 20" xfId="1155"/>
    <cellStyle name="20% - Акцент5 21" xfId="1156"/>
    <cellStyle name="20% - Акцент5 22" xfId="1157"/>
    <cellStyle name="20% - Акцент5 23" xfId="1158"/>
    <cellStyle name="20% - Акцент5 24" xfId="1159"/>
    <cellStyle name="20% - Акцент5 25" xfId="1160"/>
    <cellStyle name="20% - Акцент5 26" xfId="1161"/>
    <cellStyle name="20% - Акцент5 27" xfId="1162"/>
    <cellStyle name="20% - Акцент5 28" xfId="1163"/>
    <cellStyle name="20% - Акцент5 29" xfId="1164"/>
    <cellStyle name="20% - Акцент5 3" xfId="1165"/>
    <cellStyle name="20% - Акцент5 3 10" xfId="1166"/>
    <cellStyle name="20% - Акцент5 3 11" xfId="1167"/>
    <cellStyle name="20% - Акцент5 3 12" xfId="1168"/>
    <cellStyle name="20% - Акцент5 3 13" xfId="1169"/>
    <cellStyle name="20% - Акцент5 3 14" xfId="1170"/>
    <cellStyle name="20% - Акцент5 3 15" xfId="1171"/>
    <cellStyle name="20% - Акцент5 3 2" xfId="1172"/>
    <cellStyle name="20% - Акцент5 3 3" xfId="1173"/>
    <cellStyle name="20% - Акцент5 3 4" xfId="1174"/>
    <cellStyle name="20% - Акцент5 3 5" xfId="1175"/>
    <cellStyle name="20% - Акцент5 3 6" xfId="1176"/>
    <cellStyle name="20% - Акцент5 3 7" xfId="1177"/>
    <cellStyle name="20% - Акцент5 3 8" xfId="1178"/>
    <cellStyle name="20% - Акцент5 3 9" xfId="1179"/>
    <cellStyle name="20% - Акцент5 3_46EE.2011(v1.0)" xfId="1180"/>
    <cellStyle name="20% - Акцент5 30" xfId="1181"/>
    <cellStyle name="20% - Акцент5 31" xfId="1182"/>
    <cellStyle name="20% - Акцент5 32" xfId="1183"/>
    <cellStyle name="20% - Акцент5 33" xfId="1184"/>
    <cellStyle name="20% - Акцент5 4" xfId="1185"/>
    <cellStyle name="20% - Акцент5 4 10" xfId="1186"/>
    <cellStyle name="20% - Акцент5 4 11" xfId="1187"/>
    <cellStyle name="20% - Акцент5 4 12" xfId="1188"/>
    <cellStyle name="20% - Акцент5 4 13" xfId="1189"/>
    <cellStyle name="20% - Акцент5 4 14" xfId="1190"/>
    <cellStyle name="20% - Акцент5 4 15" xfId="1191"/>
    <cellStyle name="20% - Акцент5 4 2" xfId="1192"/>
    <cellStyle name="20% - Акцент5 4 3" xfId="1193"/>
    <cellStyle name="20% - Акцент5 4 4" xfId="1194"/>
    <cellStyle name="20% - Акцент5 4 5" xfId="1195"/>
    <cellStyle name="20% - Акцент5 4 6" xfId="1196"/>
    <cellStyle name="20% - Акцент5 4 7" xfId="1197"/>
    <cellStyle name="20% - Акцент5 4 8" xfId="1198"/>
    <cellStyle name="20% - Акцент5 4 9" xfId="1199"/>
    <cellStyle name="20% - Акцент5 4_46EE.2011(v1.0)" xfId="1200"/>
    <cellStyle name="20% - Акцент5 5" xfId="1201"/>
    <cellStyle name="20% - Акцент5 5 10" xfId="1202"/>
    <cellStyle name="20% - Акцент5 5 11" xfId="1203"/>
    <cellStyle name="20% - Акцент5 5 12" xfId="1204"/>
    <cellStyle name="20% - Акцент5 5 13" xfId="1205"/>
    <cellStyle name="20% - Акцент5 5 14" xfId="1206"/>
    <cellStyle name="20% - Акцент5 5 15" xfId="1207"/>
    <cellStyle name="20% - Акцент5 5 2" xfId="1208"/>
    <cellStyle name="20% - Акцент5 5 3" xfId="1209"/>
    <cellStyle name="20% - Акцент5 5 4" xfId="1210"/>
    <cellStyle name="20% - Акцент5 5 5" xfId="1211"/>
    <cellStyle name="20% - Акцент5 5 6" xfId="1212"/>
    <cellStyle name="20% - Акцент5 5 7" xfId="1213"/>
    <cellStyle name="20% - Акцент5 5 8" xfId="1214"/>
    <cellStyle name="20% - Акцент5 5 9" xfId="1215"/>
    <cellStyle name="20% - Акцент5 5_46EE.2011(v1.0)" xfId="1216"/>
    <cellStyle name="20% - Акцент5 6" xfId="1217"/>
    <cellStyle name="20% - Акцент5 6 10" xfId="1218"/>
    <cellStyle name="20% - Акцент5 6 11" xfId="1219"/>
    <cellStyle name="20% - Акцент5 6 12" xfId="1220"/>
    <cellStyle name="20% - Акцент5 6 13" xfId="1221"/>
    <cellStyle name="20% - Акцент5 6 14" xfId="1222"/>
    <cellStyle name="20% - Акцент5 6 15" xfId="1223"/>
    <cellStyle name="20% - Акцент5 6 2" xfId="1224"/>
    <cellStyle name="20% - Акцент5 6 3" xfId="1225"/>
    <cellStyle name="20% - Акцент5 6 4" xfId="1226"/>
    <cellStyle name="20% - Акцент5 6 5" xfId="1227"/>
    <cellStyle name="20% - Акцент5 6 6" xfId="1228"/>
    <cellStyle name="20% - Акцент5 6 7" xfId="1229"/>
    <cellStyle name="20% - Акцент5 6 8" xfId="1230"/>
    <cellStyle name="20% - Акцент5 6 9" xfId="1231"/>
    <cellStyle name="20% - Акцент5 6_46EE.2011(v1.0)" xfId="1232"/>
    <cellStyle name="20% - Акцент5 7" xfId="1233"/>
    <cellStyle name="20% - Акцент5 7 10" xfId="1234"/>
    <cellStyle name="20% - Акцент5 7 11" xfId="1235"/>
    <cellStyle name="20% - Акцент5 7 12" xfId="1236"/>
    <cellStyle name="20% - Акцент5 7 13" xfId="1237"/>
    <cellStyle name="20% - Акцент5 7 14" xfId="1238"/>
    <cellStyle name="20% - Акцент5 7 15" xfId="1239"/>
    <cellStyle name="20% - Акцент5 7 2" xfId="1240"/>
    <cellStyle name="20% - Акцент5 7 3" xfId="1241"/>
    <cellStyle name="20% - Акцент5 7 4" xfId="1242"/>
    <cellStyle name="20% - Акцент5 7 5" xfId="1243"/>
    <cellStyle name="20% - Акцент5 7 6" xfId="1244"/>
    <cellStyle name="20% - Акцент5 7 7" xfId="1245"/>
    <cellStyle name="20% - Акцент5 7 8" xfId="1246"/>
    <cellStyle name="20% - Акцент5 7 9" xfId="1247"/>
    <cellStyle name="20% - Акцент5 7_46EE.2011(v1.0)" xfId="1248"/>
    <cellStyle name="20% - Акцент5 8" xfId="1249"/>
    <cellStyle name="20% - Акцент5 8 10" xfId="1250"/>
    <cellStyle name="20% - Акцент5 8 11" xfId="1251"/>
    <cellStyle name="20% - Акцент5 8 12" xfId="1252"/>
    <cellStyle name="20% - Акцент5 8 13" xfId="1253"/>
    <cellStyle name="20% - Акцент5 8 14" xfId="1254"/>
    <cellStyle name="20% - Акцент5 8 15" xfId="1255"/>
    <cellStyle name="20% - Акцент5 8 2" xfId="1256"/>
    <cellStyle name="20% - Акцент5 8 3" xfId="1257"/>
    <cellStyle name="20% - Акцент5 8 4" xfId="1258"/>
    <cellStyle name="20% - Акцент5 8 5" xfId="1259"/>
    <cellStyle name="20% - Акцент5 8 6" xfId="1260"/>
    <cellStyle name="20% - Акцент5 8 7" xfId="1261"/>
    <cellStyle name="20% - Акцент5 8 8" xfId="1262"/>
    <cellStyle name="20% - Акцент5 8 9" xfId="1263"/>
    <cellStyle name="20% - Акцент5 8_46EE.2011(v1.0)" xfId="1264"/>
    <cellStyle name="20% - Акцент5 9" xfId="1265"/>
    <cellStyle name="20% - Акцент5 9 10" xfId="1266"/>
    <cellStyle name="20% - Акцент5 9 11" xfId="1267"/>
    <cellStyle name="20% - Акцент5 9 12" xfId="1268"/>
    <cellStyle name="20% - Акцент5 9 13" xfId="1269"/>
    <cellStyle name="20% - Акцент5 9 14" xfId="1270"/>
    <cellStyle name="20% - Акцент5 9 2" xfId="1271"/>
    <cellStyle name="20% - Акцент5 9 3" xfId="1272"/>
    <cellStyle name="20% - Акцент5 9 4" xfId="1273"/>
    <cellStyle name="20% - Акцент5 9 5" xfId="1274"/>
    <cellStyle name="20% - Акцент5 9 6" xfId="1275"/>
    <cellStyle name="20% - Акцент5 9 7" xfId="1276"/>
    <cellStyle name="20% - Акцент5 9 8" xfId="1277"/>
    <cellStyle name="20% - Акцент5 9 9" xfId="1278"/>
    <cellStyle name="20% - Акцент5 9_46EE.2011(v1.0)" xfId="1279"/>
    <cellStyle name="20% - Акцент6 10" xfId="1280"/>
    <cellStyle name="20% - Акцент6 10 10" xfId="1281"/>
    <cellStyle name="20% - Акцент6 10 11" xfId="1282"/>
    <cellStyle name="20% - Акцент6 10 12" xfId="1283"/>
    <cellStyle name="20% - Акцент6 10 13" xfId="1284"/>
    <cellStyle name="20% - Акцент6 10 14" xfId="1285"/>
    <cellStyle name="20% - Акцент6 10 2" xfId="1286"/>
    <cellStyle name="20% - Акцент6 10 3" xfId="1287"/>
    <cellStyle name="20% - Акцент6 10 4" xfId="1288"/>
    <cellStyle name="20% - Акцент6 10 5" xfId="1289"/>
    <cellStyle name="20% - Акцент6 10 6" xfId="1290"/>
    <cellStyle name="20% - Акцент6 10 7" xfId="1291"/>
    <cellStyle name="20% - Акцент6 10 8" xfId="1292"/>
    <cellStyle name="20% - Акцент6 10 9" xfId="1293"/>
    <cellStyle name="20% - Акцент6 11" xfId="1294"/>
    <cellStyle name="20% - Акцент6 11 10" xfId="1295"/>
    <cellStyle name="20% - Акцент6 11 11" xfId="1296"/>
    <cellStyle name="20% - Акцент6 11 12" xfId="1297"/>
    <cellStyle name="20% - Акцент6 11 13" xfId="1298"/>
    <cellStyle name="20% - Акцент6 11 14" xfId="1299"/>
    <cellStyle name="20% - Акцент6 11 2" xfId="1300"/>
    <cellStyle name="20% - Акцент6 11 3" xfId="1301"/>
    <cellStyle name="20% - Акцент6 11 4" xfId="1302"/>
    <cellStyle name="20% - Акцент6 11 5" xfId="1303"/>
    <cellStyle name="20% - Акцент6 11 6" xfId="1304"/>
    <cellStyle name="20% - Акцент6 11 7" xfId="1305"/>
    <cellStyle name="20% - Акцент6 11 8" xfId="1306"/>
    <cellStyle name="20% - Акцент6 11 9" xfId="1307"/>
    <cellStyle name="20% - Акцент6 12" xfId="1308"/>
    <cellStyle name="20% - Акцент6 12 10" xfId="1309"/>
    <cellStyle name="20% - Акцент6 12 11" xfId="1310"/>
    <cellStyle name="20% - Акцент6 12 12" xfId="1311"/>
    <cellStyle name="20% - Акцент6 12 13" xfId="1312"/>
    <cellStyle name="20% - Акцент6 12 14" xfId="1313"/>
    <cellStyle name="20% - Акцент6 12 2" xfId="1314"/>
    <cellStyle name="20% - Акцент6 12 3" xfId="1315"/>
    <cellStyle name="20% - Акцент6 12 4" xfId="1316"/>
    <cellStyle name="20% - Акцент6 12 5" xfId="1317"/>
    <cellStyle name="20% - Акцент6 12 6" xfId="1318"/>
    <cellStyle name="20% - Акцент6 12 7" xfId="1319"/>
    <cellStyle name="20% - Акцент6 12 8" xfId="1320"/>
    <cellStyle name="20% - Акцент6 12 9" xfId="1321"/>
    <cellStyle name="20% - Акцент6 13" xfId="1322"/>
    <cellStyle name="20% - Акцент6 13 10" xfId="1323"/>
    <cellStyle name="20% - Акцент6 13 11" xfId="1324"/>
    <cellStyle name="20% - Акцент6 13 12" xfId="1325"/>
    <cellStyle name="20% - Акцент6 13 13" xfId="1326"/>
    <cellStyle name="20% - Акцент6 13 14" xfId="1327"/>
    <cellStyle name="20% - Акцент6 13 2" xfId="1328"/>
    <cellStyle name="20% - Акцент6 13 3" xfId="1329"/>
    <cellStyle name="20% - Акцент6 13 4" xfId="1330"/>
    <cellStyle name="20% - Акцент6 13 5" xfId="1331"/>
    <cellStyle name="20% - Акцент6 13 6" xfId="1332"/>
    <cellStyle name="20% - Акцент6 13 7" xfId="1333"/>
    <cellStyle name="20% - Акцент6 13 8" xfId="1334"/>
    <cellStyle name="20% - Акцент6 13 9" xfId="1335"/>
    <cellStyle name="20% - Акцент6 14" xfId="1336"/>
    <cellStyle name="20% - Акцент6 15" xfId="1337"/>
    <cellStyle name="20% - Акцент6 16" xfId="1338"/>
    <cellStyle name="20% - Акцент6 17" xfId="1339"/>
    <cellStyle name="20% - Акцент6 18" xfId="1340"/>
    <cellStyle name="20% - Акцент6 19" xfId="1341"/>
    <cellStyle name="20% - Акцент6 2" xfId="1342"/>
    <cellStyle name="20% - Акцент6 2 10" xfId="1343"/>
    <cellStyle name="20% - Акцент6 2 11" xfId="1344"/>
    <cellStyle name="20% - Акцент6 2 12" xfId="1345"/>
    <cellStyle name="20% - Акцент6 2 13" xfId="1346"/>
    <cellStyle name="20% - Акцент6 2 14" xfId="1347"/>
    <cellStyle name="20% - Акцент6 2 15" xfId="1348"/>
    <cellStyle name="20% - Акцент6 2 2" xfId="1349"/>
    <cellStyle name="20% - Акцент6 2 3" xfId="1350"/>
    <cellStyle name="20% - Акцент6 2 4" xfId="1351"/>
    <cellStyle name="20% - Акцент6 2 5" xfId="1352"/>
    <cellStyle name="20% - Акцент6 2 6" xfId="1353"/>
    <cellStyle name="20% - Акцент6 2 7" xfId="1354"/>
    <cellStyle name="20% - Акцент6 2 8" xfId="1355"/>
    <cellStyle name="20% - Акцент6 2 9" xfId="1356"/>
    <cellStyle name="20% - Акцент6 2_46EE.2011(v1.0)" xfId="1357"/>
    <cellStyle name="20% - Акцент6 20" xfId="1358"/>
    <cellStyle name="20% - Акцент6 21" xfId="1359"/>
    <cellStyle name="20% - Акцент6 22" xfId="1360"/>
    <cellStyle name="20% - Акцент6 23" xfId="1361"/>
    <cellStyle name="20% - Акцент6 24" xfId="1362"/>
    <cellStyle name="20% - Акцент6 25" xfId="1363"/>
    <cellStyle name="20% - Акцент6 26" xfId="1364"/>
    <cellStyle name="20% - Акцент6 27" xfId="1365"/>
    <cellStyle name="20% - Акцент6 28" xfId="1366"/>
    <cellStyle name="20% - Акцент6 29" xfId="1367"/>
    <cellStyle name="20% - Акцент6 3" xfId="1368"/>
    <cellStyle name="20% - Акцент6 3 10" xfId="1369"/>
    <cellStyle name="20% - Акцент6 3 11" xfId="1370"/>
    <cellStyle name="20% - Акцент6 3 12" xfId="1371"/>
    <cellStyle name="20% - Акцент6 3 13" xfId="1372"/>
    <cellStyle name="20% - Акцент6 3 14" xfId="1373"/>
    <cellStyle name="20% - Акцент6 3 15" xfId="1374"/>
    <cellStyle name="20% - Акцент6 3 2" xfId="1375"/>
    <cellStyle name="20% - Акцент6 3 3" xfId="1376"/>
    <cellStyle name="20% - Акцент6 3 4" xfId="1377"/>
    <cellStyle name="20% - Акцент6 3 5" xfId="1378"/>
    <cellStyle name="20% - Акцент6 3 6" xfId="1379"/>
    <cellStyle name="20% - Акцент6 3 7" xfId="1380"/>
    <cellStyle name="20% - Акцент6 3 8" xfId="1381"/>
    <cellStyle name="20% - Акцент6 3 9" xfId="1382"/>
    <cellStyle name="20% - Акцент6 3_46EE.2011(v1.0)" xfId="1383"/>
    <cellStyle name="20% - Акцент6 30" xfId="1384"/>
    <cellStyle name="20% - Акцент6 31" xfId="1385"/>
    <cellStyle name="20% - Акцент6 32" xfId="1386"/>
    <cellStyle name="20% - Акцент6 33" xfId="1387"/>
    <cellStyle name="20% - Акцент6 4" xfId="1388"/>
    <cellStyle name="20% - Акцент6 4 10" xfId="1389"/>
    <cellStyle name="20% - Акцент6 4 11" xfId="1390"/>
    <cellStyle name="20% - Акцент6 4 12" xfId="1391"/>
    <cellStyle name="20% - Акцент6 4 13" xfId="1392"/>
    <cellStyle name="20% - Акцент6 4 14" xfId="1393"/>
    <cellStyle name="20% - Акцент6 4 15" xfId="1394"/>
    <cellStyle name="20% - Акцент6 4 2" xfId="1395"/>
    <cellStyle name="20% - Акцент6 4 3" xfId="1396"/>
    <cellStyle name="20% - Акцент6 4 4" xfId="1397"/>
    <cellStyle name="20% - Акцент6 4 5" xfId="1398"/>
    <cellStyle name="20% - Акцент6 4 6" xfId="1399"/>
    <cellStyle name="20% - Акцент6 4 7" xfId="1400"/>
    <cellStyle name="20% - Акцент6 4 8" xfId="1401"/>
    <cellStyle name="20% - Акцент6 4 9" xfId="1402"/>
    <cellStyle name="20% - Акцент6 4_46EE.2011(v1.0)" xfId="1403"/>
    <cellStyle name="20% - Акцент6 5" xfId="1404"/>
    <cellStyle name="20% - Акцент6 5 10" xfId="1405"/>
    <cellStyle name="20% - Акцент6 5 11" xfId="1406"/>
    <cellStyle name="20% - Акцент6 5 12" xfId="1407"/>
    <cellStyle name="20% - Акцент6 5 13" xfId="1408"/>
    <cellStyle name="20% - Акцент6 5 14" xfId="1409"/>
    <cellStyle name="20% - Акцент6 5 15" xfId="1410"/>
    <cellStyle name="20% - Акцент6 5 2" xfId="1411"/>
    <cellStyle name="20% - Акцент6 5 3" xfId="1412"/>
    <cellStyle name="20% - Акцент6 5 4" xfId="1413"/>
    <cellStyle name="20% - Акцент6 5 5" xfId="1414"/>
    <cellStyle name="20% - Акцент6 5 6" xfId="1415"/>
    <cellStyle name="20% - Акцент6 5 7" xfId="1416"/>
    <cellStyle name="20% - Акцент6 5 8" xfId="1417"/>
    <cellStyle name="20% - Акцент6 5 9" xfId="1418"/>
    <cellStyle name="20% - Акцент6 5_46EE.2011(v1.0)" xfId="1419"/>
    <cellStyle name="20% - Акцент6 6" xfId="1420"/>
    <cellStyle name="20% - Акцент6 6 10" xfId="1421"/>
    <cellStyle name="20% - Акцент6 6 11" xfId="1422"/>
    <cellStyle name="20% - Акцент6 6 12" xfId="1423"/>
    <cellStyle name="20% - Акцент6 6 13" xfId="1424"/>
    <cellStyle name="20% - Акцент6 6 14" xfId="1425"/>
    <cellStyle name="20% - Акцент6 6 15" xfId="1426"/>
    <cellStyle name="20% - Акцент6 6 2" xfId="1427"/>
    <cellStyle name="20% - Акцент6 6 3" xfId="1428"/>
    <cellStyle name="20% - Акцент6 6 4" xfId="1429"/>
    <cellStyle name="20% - Акцент6 6 5" xfId="1430"/>
    <cellStyle name="20% - Акцент6 6 6" xfId="1431"/>
    <cellStyle name="20% - Акцент6 6 7" xfId="1432"/>
    <cellStyle name="20% - Акцент6 6 8" xfId="1433"/>
    <cellStyle name="20% - Акцент6 6 9" xfId="1434"/>
    <cellStyle name="20% - Акцент6 6_46EE.2011(v1.0)" xfId="1435"/>
    <cellStyle name="20% - Акцент6 7" xfId="1436"/>
    <cellStyle name="20% - Акцент6 7 10" xfId="1437"/>
    <cellStyle name="20% - Акцент6 7 11" xfId="1438"/>
    <cellStyle name="20% - Акцент6 7 12" xfId="1439"/>
    <cellStyle name="20% - Акцент6 7 13" xfId="1440"/>
    <cellStyle name="20% - Акцент6 7 14" xfId="1441"/>
    <cellStyle name="20% - Акцент6 7 15" xfId="1442"/>
    <cellStyle name="20% - Акцент6 7 2" xfId="1443"/>
    <cellStyle name="20% - Акцент6 7 3" xfId="1444"/>
    <cellStyle name="20% - Акцент6 7 4" xfId="1445"/>
    <cellStyle name="20% - Акцент6 7 5" xfId="1446"/>
    <cellStyle name="20% - Акцент6 7 6" xfId="1447"/>
    <cellStyle name="20% - Акцент6 7 7" xfId="1448"/>
    <cellStyle name="20% - Акцент6 7 8" xfId="1449"/>
    <cellStyle name="20% - Акцент6 7 9" xfId="1450"/>
    <cellStyle name="20% - Акцент6 7_46EE.2011(v1.0)" xfId="1451"/>
    <cellStyle name="20% - Акцент6 8" xfId="1452"/>
    <cellStyle name="20% - Акцент6 8 10" xfId="1453"/>
    <cellStyle name="20% - Акцент6 8 11" xfId="1454"/>
    <cellStyle name="20% - Акцент6 8 12" xfId="1455"/>
    <cellStyle name="20% - Акцент6 8 13" xfId="1456"/>
    <cellStyle name="20% - Акцент6 8 14" xfId="1457"/>
    <cellStyle name="20% - Акцент6 8 15" xfId="1458"/>
    <cellStyle name="20% - Акцент6 8 2" xfId="1459"/>
    <cellStyle name="20% - Акцент6 8 3" xfId="1460"/>
    <cellStyle name="20% - Акцент6 8 4" xfId="1461"/>
    <cellStyle name="20% - Акцент6 8 5" xfId="1462"/>
    <cellStyle name="20% - Акцент6 8 6" xfId="1463"/>
    <cellStyle name="20% - Акцент6 8 7" xfId="1464"/>
    <cellStyle name="20% - Акцент6 8 8" xfId="1465"/>
    <cellStyle name="20% - Акцент6 8 9" xfId="1466"/>
    <cellStyle name="20% - Акцент6 8_46EE.2011(v1.0)" xfId="1467"/>
    <cellStyle name="20% - Акцент6 9" xfId="1468"/>
    <cellStyle name="20% - Акцент6 9 10" xfId="1469"/>
    <cellStyle name="20% - Акцент6 9 11" xfId="1470"/>
    <cellStyle name="20% - Акцент6 9 12" xfId="1471"/>
    <cellStyle name="20% - Акцент6 9 13" xfId="1472"/>
    <cellStyle name="20% - Акцент6 9 14" xfId="1473"/>
    <cellStyle name="20% - Акцент6 9 2" xfId="1474"/>
    <cellStyle name="20% - Акцент6 9 3" xfId="1475"/>
    <cellStyle name="20% - Акцент6 9 4" xfId="1476"/>
    <cellStyle name="20% - Акцент6 9 5" xfId="1477"/>
    <cellStyle name="20% - Акцент6 9 6" xfId="1478"/>
    <cellStyle name="20% - Акцент6 9 7" xfId="1479"/>
    <cellStyle name="20% - Акцент6 9 8" xfId="1480"/>
    <cellStyle name="20% - Акцент6 9 9" xfId="1481"/>
    <cellStyle name="20% - Акцент6 9_46EE.2011(v1.0)" xfId="1482"/>
    <cellStyle name="40% - Accent1" xfId="1483"/>
    <cellStyle name="40% - Accent1 2" xfId="1484"/>
    <cellStyle name="40% - Accent1 3" xfId="1485"/>
    <cellStyle name="40% - Accent1_46EE.2011(v1.0)" xfId="1486"/>
    <cellStyle name="40% - Accent2" xfId="1487"/>
    <cellStyle name="40% - Accent2 2" xfId="1488"/>
    <cellStyle name="40% - Accent2 3" xfId="1489"/>
    <cellStyle name="40% - Accent2_46EE.2011(v1.0)" xfId="1490"/>
    <cellStyle name="40% - Accent3" xfId="1491"/>
    <cellStyle name="40% - Accent3 2" xfId="1492"/>
    <cellStyle name="40% - Accent3 3" xfId="1493"/>
    <cellStyle name="40% - Accent3_46EE.2011(v1.0)" xfId="1494"/>
    <cellStyle name="40% - Accent4" xfId="1495"/>
    <cellStyle name="40% - Accent4 2" xfId="1496"/>
    <cellStyle name="40% - Accent4 3" xfId="1497"/>
    <cellStyle name="40% - Accent4_46EE.2011(v1.0)" xfId="1498"/>
    <cellStyle name="40% - Accent5" xfId="1499"/>
    <cellStyle name="40% - Accent5 2" xfId="1500"/>
    <cellStyle name="40% - Accent5 3" xfId="1501"/>
    <cellStyle name="40% - Accent5_46EE.2011(v1.0)" xfId="1502"/>
    <cellStyle name="40% - Accent6" xfId="1503"/>
    <cellStyle name="40% - Accent6 2" xfId="1504"/>
    <cellStyle name="40% - Accent6 3" xfId="1505"/>
    <cellStyle name="40% - Accent6_46EE.2011(v1.0)" xfId="1506"/>
    <cellStyle name="40% - Акцент1 10" xfId="1507"/>
    <cellStyle name="40% - Акцент1 10 10" xfId="1508"/>
    <cellStyle name="40% - Акцент1 10 11" xfId="1509"/>
    <cellStyle name="40% - Акцент1 10 12" xfId="1510"/>
    <cellStyle name="40% - Акцент1 10 13" xfId="1511"/>
    <cellStyle name="40% - Акцент1 10 14" xfId="1512"/>
    <cellStyle name="40% - Акцент1 10 2" xfId="1513"/>
    <cellStyle name="40% - Акцент1 10 3" xfId="1514"/>
    <cellStyle name="40% - Акцент1 10 4" xfId="1515"/>
    <cellStyle name="40% - Акцент1 10 5" xfId="1516"/>
    <cellStyle name="40% - Акцент1 10 6" xfId="1517"/>
    <cellStyle name="40% - Акцент1 10 7" xfId="1518"/>
    <cellStyle name="40% - Акцент1 10 8" xfId="1519"/>
    <cellStyle name="40% - Акцент1 10 9" xfId="1520"/>
    <cellStyle name="40% - Акцент1 11" xfId="1521"/>
    <cellStyle name="40% - Акцент1 11 10" xfId="1522"/>
    <cellStyle name="40% - Акцент1 11 11" xfId="1523"/>
    <cellStyle name="40% - Акцент1 11 12" xfId="1524"/>
    <cellStyle name="40% - Акцент1 11 13" xfId="1525"/>
    <cellStyle name="40% - Акцент1 11 14" xfId="1526"/>
    <cellStyle name="40% - Акцент1 11 2" xfId="1527"/>
    <cellStyle name="40% - Акцент1 11 3" xfId="1528"/>
    <cellStyle name="40% - Акцент1 11 4" xfId="1529"/>
    <cellStyle name="40% - Акцент1 11 5" xfId="1530"/>
    <cellStyle name="40% - Акцент1 11 6" xfId="1531"/>
    <cellStyle name="40% - Акцент1 11 7" xfId="1532"/>
    <cellStyle name="40% - Акцент1 11 8" xfId="1533"/>
    <cellStyle name="40% - Акцент1 11 9" xfId="1534"/>
    <cellStyle name="40% - Акцент1 12" xfId="1535"/>
    <cellStyle name="40% - Акцент1 12 10" xfId="1536"/>
    <cellStyle name="40% - Акцент1 12 11" xfId="1537"/>
    <cellStyle name="40% - Акцент1 12 12" xfId="1538"/>
    <cellStyle name="40% - Акцент1 12 13" xfId="1539"/>
    <cellStyle name="40% - Акцент1 12 14" xfId="1540"/>
    <cellStyle name="40% - Акцент1 12 2" xfId="1541"/>
    <cellStyle name="40% - Акцент1 12 3" xfId="1542"/>
    <cellStyle name="40% - Акцент1 12 4" xfId="1543"/>
    <cellStyle name="40% - Акцент1 12 5" xfId="1544"/>
    <cellStyle name="40% - Акцент1 12 6" xfId="1545"/>
    <cellStyle name="40% - Акцент1 12 7" xfId="1546"/>
    <cellStyle name="40% - Акцент1 12 8" xfId="1547"/>
    <cellStyle name="40% - Акцент1 12 9" xfId="1548"/>
    <cellStyle name="40% - Акцент1 13" xfId="1549"/>
    <cellStyle name="40% - Акцент1 13 10" xfId="1550"/>
    <cellStyle name="40% - Акцент1 13 11" xfId="1551"/>
    <cellStyle name="40% - Акцент1 13 12" xfId="1552"/>
    <cellStyle name="40% - Акцент1 13 13" xfId="1553"/>
    <cellStyle name="40% - Акцент1 13 14" xfId="1554"/>
    <cellStyle name="40% - Акцент1 13 2" xfId="1555"/>
    <cellStyle name="40% - Акцент1 13 3" xfId="1556"/>
    <cellStyle name="40% - Акцент1 13 4" xfId="1557"/>
    <cellStyle name="40% - Акцент1 13 5" xfId="1558"/>
    <cellStyle name="40% - Акцент1 13 6" xfId="1559"/>
    <cellStyle name="40% - Акцент1 13 7" xfId="1560"/>
    <cellStyle name="40% - Акцент1 13 8" xfId="1561"/>
    <cellStyle name="40% - Акцент1 13 9" xfId="1562"/>
    <cellStyle name="40% - Акцент1 14" xfId="1563"/>
    <cellStyle name="40% - Акцент1 15" xfId="1564"/>
    <cellStyle name="40% - Акцент1 16" xfId="1565"/>
    <cellStyle name="40% - Акцент1 17" xfId="1566"/>
    <cellStyle name="40% - Акцент1 18" xfId="1567"/>
    <cellStyle name="40% - Акцент1 19" xfId="1568"/>
    <cellStyle name="40% - Акцент1 2" xfId="1569"/>
    <cellStyle name="40% - Акцент1 2 10" xfId="1570"/>
    <cellStyle name="40% - Акцент1 2 11" xfId="1571"/>
    <cellStyle name="40% - Акцент1 2 12" xfId="1572"/>
    <cellStyle name="40% - Акцент1 2 13" xfId="1573"/>
    <cellStyle name="40% - Акцент1 2 14" xfId="1574"/>
    <cellStyle name="40% - Акцент1 2 15" xfId="1575"/>
    <cellStyle name="40% - Акцент1 2 2" xfId="1576"/>
    <cellStyle name="40% - Акцент1 2 3" xfId="1577"/>
    <cellStyle name="40% - Акцент1 2 4" xfId="1578"/>
    <cellStyle name="40% - Акцент1 2 5" xfId="1579"/>
    <cellStyle name="40% - Акцент1 2 6" xfId="1580"/>
    <cellStyle name="40% - Акцент1 2 7" xfId="1581"/>
    <cellStyle name="40% - Акцент1 2 8" xfId="1582"/>
    <cellStyle name="40% - Акцент1 2 9" xfId="1583"/>
    <cellStyle name="40% - Акцент1 2_46EE.2011(v1.0)" xfId="1584"/>
    <cellStyle name="40% - Акцент1 20" xfId="1585"/>
    <cellStyle name="40% - Акцент1 21" xfId="1586"/>
    <cellStyle name="40% - Акцент1 22" xfId="1587"/>
    <cellStyle name="40% - Акцент1 23" xfId="1588"/>
    <cellStyle name="40% - Акцент1 24" xfId="1589"/>
    <cellStyle name="40% - Акцент1 25" xfId="1590"/>
    <cellStyle name="40% - Акцент1 26" xfId="1591"/>
    <cellStyle name="40% - Акцент1 27" xfId="1592"/>
    <cellStyle name="40% - Акцент1 28" xfId="1593"/>
    <cellStyle name="40% - Акцент1 29" xfId="1594"/>
    <cellStyle name="40% - Акцент1 3" xfId="1595"/>
    <cellStyle name="40% - Акцент1 3 10" xfId="1596"/>
    <cellStyle name="40% - Акцент1 3 11" xfId="1597"/>
    <cellStyle name="40% - Акцент1 3 12" xfId="1598"/>
    <cellStyle name="40% - Акцент1 3 13" xfId="1599"/>
    <cellStyle name="40% - Акцент1 3 14" xfId="1600"/>
    <cellStyle name="40% - Акцент1 3 15" xfId="1601"/>
    <cellStyle name="40% - Акцент1 3 2" xfId="1602"/>
    <cellStyle name="40% - Акцент1 3 3" xfId="1603"/>
    <cellStyle name="40% - Акцент1 3 4" xfId="1604"/>
    <cellStyle name="40% - Акцент1 3 5" xfId="1605"/>
    <cellStyle name="40% - Акцент1 3 6" xfId="1606"/>
    <cellStyle name="40% - Акцент1 3 7" xfId="1607"/>
    <cellStyle name="40% - Акцент1 3 8" xfId="1608"/>
    <cellStyle name="40% - Акцент1 3 9" xfId="1609"/>
    <cellStyle name="40% - Акцент1 3_46EE.2011(v1.0)" xfId="1610"/>
    <cellStyle name="40% - Акцент1 30" xfId="1611"/>
    <cellStyle name="40% - Акцент1 31" xfId="1612"/>
    <cellStyle name="40% - Акцент1 32" xfId="1613"/>
    <cellStyle name="40% - Акцент1 33" xfId="1614"/>
    <cellStyle name="40% - Акцент1 4" xfId="1615"/>
    <cellStyle name="40% - Акцент1 4 10" xfId="1616"/>
    <cellStyle name="40% - Акцент1 4 11" xfId="1617"/>
    <cellStyle name="40% - Акцент1 4 12" xfId="1618"/>
    <cellStyle name="40% - Акцент1 4 13" xfId="1619"/>
    <cellStyle name="40% - Акцент1 4 14" xfId="1620"/>
    <cellStyle name="40% - Акцент1 4 15" xfId="1621"/>
    <cellStyle name="40% - Акцент1 4 2" xfId="1622"/>
    <cellStyle name="40% - Акцент1 4 3" xfId="1623"/>
    <cellStyle name="40% - Акцент1 4 4" xfId="1624"/>
    <cellStyle name="40% - Акцент1 4 5" xfId="1625"/>
    <cellStyle name="40% - Акцент1 4 6" xfId="1626"/>
    <cellStyle name="40% - Акцент1 4 7" xfId="1627"/>
    <cellStyle name="40% - Акцент1 4 8" xfId="1628"/>
    <cellStyle name="40% - Акцент1 4 9" xfId="1629"/>
    <cellStyle name="40% - Акцент1 4_46EE.2011(v1.0)" xfId="1630"/>
    <cellStyle name="40% - Акцент1 5" xfId="1631"/>
    <cellStyle name="40% - Акцент1 5 10" xfId="1632"/>
    <cellStyle name="40% - Акцент1 5 11" xfId="1633"/>
    <cellStyle name="40% - Акцент1 5 12" xfId="1634"/>
    <cellStyle name="40% - Акцент1 5 13" xfId="1635"/>
    <cellStyle name="40% - Акцент1 5 14" xfId="1636"/>
    <cellStyle name="40% - Акцент1 5 15" xfId="1637"/>
    <cellStyle name="40% - Акцент1 5 2" xfId="1638"/>
    <cellStyle name="40% - Акцент1 5 3" xfId="1639"/>
    <cellStyle name="40% - Акцент1 5 4" xfId="1640"/>
    <cellStyle name="40% - Акцент1 5 5" xfId="1641"/>
    <cellStyle name="40% - Акцент1 5 6" xfId="1642"/>
    <cellStyle name="40% - Акцент1 5 7" xfId="1643"/>
    <cellStyle name="40% - Акцент1 5 8" xfId="1644"/>
    <cellStyle name="40% - Акцент1 5 9" xfId="1645"/>
    <cellStyle name="40% - Акцент1 5_46EE.2011(v1.0)" xfId="1646"/>
    <cellStyle name="40% - Акцент1 6" xfId="1647"/>
    <cellStyle name="40% - Акцент1 6 10" xfId="1648"/>
    <cellStyle name="40% - Акцент1 6 11" xfId="1649"/>
    <cellStyle name="40% - Акцент1 6 12" xfId="1650"/>
    <cellStyle name="40% - Акцент1 6 13" xfId="1651"/>
    <cellStyle name="40% - Акцент1 6 14" xfId="1652"/>
    <cellStyle name="40% - Акцент1 6 15" xfId="1653"/>
    <cellStyle name="40% - Акцент1 6 2" xfId="1654"/>
    <cellStyle name="40% - Акцент1 6 3" xfId="1655"/>
    <cellStyle name="40% - Акцент1 6 4" xfId="1656"/>
    <cellStyle name="40% - Акцент1 6 5" xfId="1657"/>
    <cellStyle name="40% - Акцент1 6 6" xfId="1658"/>
    <cellStyle name="40% - Акцент1 6 7" xfId="1659"/>
    <cellStyle name="40% - Акцент1 6 8" xfId="1660"/>
    <cellStyle name="40% - Акцент1 6 9" xfId="1661"/>
    <cellStyle name="40% - Акцент1 6_46EE.2011(v1.0)" xfId="1662"/>
    <cellStyle name="40% - Акцент1 7" xfId="1663"/>
    <cellStyle name="40% - Акцент1 7 10" xfId="1664"/>
    <cellStyle name="40% - Акцент1 7 11" xfId="1665"/>
    <cellStyle name="40% - Акцент1 7 12" xfId="1666"/>
    <cellStyle name="40% - Акцент1 7 13" xfId="1667"/>
    <cellStyle name="40% - Акцент1 7 14" xfId="1668"/>
    <cellStyle name="40% - Акцент1 7 15" xfId="1669"/>
    <cellStyle name="40% - Акцент1 7 2" xfId="1670"/>
    <cellStyle name="40% - Акцент1 7 3" xfId="1671"/>
    <cellStyle name="40% - Акцент1 7 4" xfId="1672"/>
    <cellStyle name="40% - Акцент1 7 5" xfId="1673"/>
    <cellStyle name="40% - Акцент1 7 6" xfId="1674"/>
    <cellStyle name="40% - Акцент1 7 7" xfId="1675"/>
    <cellStyle name="40% - Акцент1 7 8" xfId="1676"/>
    <cellStyle name="40% - Акцент1 7 9" xfId="1677"/>
    <cellStyle name="40% - Акцент1 7_46EE.2011(v1.0)" xfId="1678"/>
    <cellStyle name="40% - Акцент1 8" xfId="1679"/>
    <cellStyle name="40% - Акцент1 8 10" xfId="1680"/>
    <cellStyle name="40% - Акцент1 8 11" xfId="1681"/>
    <cellStyle name="40% - Акцент1 8 12" xfId="1682"/>
    <cellStyle name="40% - Акцент1 8 13" xfId="1683"/>
    <cellStyle name="40% - Акцент1 8 14" xfId="1684"/>
    <cellStyle name="40% - Акцент1 8 15" xfId="1685"/>
    <cellStyle name="40% - Акцент1 8 2" xfId="1686"/>
    <cellStyle name="40% - Акцент1 8 3" xfId="1687"/>
    <cellStyle name="40% - Акцент1 8 4" xfId="1688"/>
    <cellStyle name="40% - Акцент1 8 5" xfId="1689"/>
    <cellStyle name="40% - Акцент1 8 6" xfId="1690"/>
    <cellStyle name="40% - Акцент1 8 7" xfId="1691"/>
    <cellStyle name="40% - Акцент1 8 8" xfId="1692"/>
    <cellStyle name="40% - Акцент1 8 9" xfId="1693"/>
    <cellStyle name="40% - Акцент1 8_46EE.2011(v1.0)" xfId="1694"/>
    <cellStyle name="40% - Акцент1 9" xfId="1695"/>
    <cellStyle name="40% - Акцент1 9 10" xfId="1696"/>
    <cellStyle name="40% - Акцент1 9 11" xfId="1697"/>
    <cellStyle name="40% - Акцент1 9 12" xfId="1698"/>
    <cellStyle name="40% - Акцент1 9 13" xfId="1699"/>
    <cellStyle name="40% - Акцент1 9 14" xfId="1700"/>
    <cellStyle name="40% - Акцент1 9 2" xfId="1701"/>
    <cellStyle name="40% - Акцент1 9 3" xfId="1702"/>
    <cellStyle name="40% - Акцент1 9 4" xfId="1703"/>
    <cellStyle name="40% - Акцент1 9 5" xfId="1704"/>
    <cellStyle name="40% - Акцент1 9 6" xfId="1705"/>
    <cellStyle name="40% - Акцент1 9 7" xfId="1706"/>
    <cellStyle name="40% - Акцент1 9 8" xfId="1707"/>
    <cellStyle name="40% - Акцент1 9 9" xfId="1708"/>
    <cellStyle name="40% - Акцент1 9_46EE.2011(v1.0)" xfId="1709"/>
    <cellStyle name="40% - Акцент2 10" xfId="1710"/>
    <cellStyle name="40% - Акцент2 10 10" xfId="1711"/>
    <cellStyle name="40% - Акцент2 10 11" xfId="1712"/>
    <cellStyle name="40% - Акцент2 10 12" xfId="1713"/>
    <cellStyle name="40% - Акцент2 10 13" xfId="1714"/>
    <cellStyle name="40% - Акцент2 10 14" xfId="1715"/>
    <cellStyle name="40% - Акцент2 10 2" xfId="1716"/>
    <cellStyle name="40% - Акцент2 10 3" xfId="1717"/>
    <cellStyle name="40% - Акцент2 10 4" xfId="1718"/>
    <cellStyle name="40% - Акцент2 10 5" xfId="1719"/>
    <cellStyle name="40% - Акцент2 10 6" xfId="1720"/>
    <cellStyle name="40% - Акцент2 10 7" xfId="1721"/>
    <cellStyle name="40% - Акцент2 10 8" xfId="1722"/>
    <cellStyle name="40% - Акцент2 10 9" xfId="1723"/>
    <cellStyle name="40% - Акцент2 11" xfId="1724"/>
    <cellStyle name="40% - Акцент2 11 10" xfId="1725"/>
    <cellStyle name="40% - Акцент2 11 11" xfId="1726"/>
    <cellStyle name="40% - Акцент2 11 12" xfId="1727"/>
    <cellStyle name="40% - Акцент2 11 13" xfId="1728"/>
    <cellStyle name="40% - Акцент2 11 14" xfId="1729"/>
    <cellStyle name="40% - Акцент2 11 2" xfId="1730"/>
    <cellStyle name="40% - Акцент2 11 3" xfId="1731"/>
    <cellStyle name="40% - Акцент2 11 4" xfId="1732"/>
    <cellStyle name="40% - Акцент2 11 5" xfId="1733"/>
    <cellStyle name="40% - Акцент2 11 6" xfId="1734"/>
    <cellStyle name="40% - Акцент2 11 7" xfId="1735"/>
    <cellStyle name="40% - Акцент2 11 8" xfId="1736"/>
    <cellStyle name="40% - Акцент2 11 9" xfId="1737"/>
    <cellStyle name="40% - Акцент2 12" xfId="1738"/>
    <cellStyle name="40% - Акцент2 12 10" xfId="1739"/>
    <cellStyle name="40% - Акцент2 12 11" xfId="1740"/>
    <cellStyle name="40% - Акцент2 12 12" xfId="1741"/>
    <cellStyle name="40% - Акцент2 12 13" xfId="1742"/>
    <cellStyle name="40% - Акцент2 12 14" xfId="1743"/>
    <cellStyle name="40% - Акцент2 12 2" xfId="1744"/>
    <cellStyle name="40% - Акцент2 12 3" xfId="1745"/>
    <cellStyle name="40% - Акцент2 12 4" xfId="1746"/>
    <cellStyle name="40% - Акцент2 12 5" xfId="1747"/>
    <cellStyle name="40% - Акцент2 12 6" xfId="1748"/>
    <cellStyle name="40% - Акцент2 12 7" xfId="1749"/>
    <cellStyle name="40% - Акцент2 12 8" xfId="1750"/>
    <cellStyle name="40% - Акцент2 12 9" xfId="1751"/>
    <cellStyle name="40% - Акцент2 13" xfId="1752"/>
    <cellStyle name="40% - Акцент2 13 10" xfId="1753"/>
    <cellStyle name="40% - Акцент2 13 11" xfId="1754"/>
    <cellStyle name="40% - Акцент2 13 12" xfId="1755"/>
    <cellStyle name="40% - Акцент2 13 13" xfId="1756"/>
    <cellStyle name="40% - Акцент2 13 14" xfId="1757"/>
    <cellStyle name="40% - Акцент2 13 2" xfId="1758"/>
    <cellStyle name="40% - Акцент2 13 3" xfId="1759"/>
    <cellStyle name="40% - Акцент2 13 4" xfId="1760"/>
    <cellStyle name="40% - Акцент2 13 5" xfId="1761"/>
    <cellStyle name="40% - Акцент2 13 6" xfId="1762"/>
    <cellStyle name="40% - Акцент2 13 7" xfId="1763"/>
    <cellStyle name="40% - Акцент2 13 8" xfId="1764"/>
    <cellStyle name="40% - Акцент2 13 9" xfId="1765"/>
    <cellStyle name="40% - Акцент2 14" xfId="1766"/>
    <cellStyle name="40% - Акцент2 15" xfId="1767"/>
    <cellStyle name="40% - Акцент2 16" xfId="1768"/>
    <cellStyle name="40% - Акцент2 17" xfId="1769"/>
    <cellStyle name="40% - Акцент2 18" xfId="1770"/>
    <cellStyle name="40% - Акцент2 19" xfId="1771"/>
    <cellStyle name="40% - Акцент2 2" xfId="1772"/>
    <cellStyle name="40% - Акцент2 2 10" xfId="1773"/>
    <cellStyle name="40% - Акцент2 2 11" xfId="1774"/>
    <cellStyle name="40% - Акцент2 2 12" xfId="1775"/>
    <cellStyle name="40% - Акцент2 2 13" xfId="1776"/>
    <cellStyle name="40% - Акцент2 2 14" xfId="1777"/>
    <cellStyle name="40% - Акцент2 2 15" xfId="1778"/>
    <cellStyle name="40% - Акцент2 2 2" xfId="1779"/>
    <cellStyle name="40% - Акцент2 2 3" xfId="1780"/>
    <cellStyle name="40% - Акцент2 2 4" xfId="1781"/>
    <cellStyle name="40% - Акцент2 2 5" xfId="1782"/>
    <cellStyle name="40% - Акцент2 2 6" xfId="1783"/>
    <cellStyle name="40% - Акцент2 2 7" xfId="1784"/>
    <cellStyle name="40% - Акцент2 2 8" xfId="1785"/>
    <cellStyle name="40% - Акцент2 2 9" xfId="1786"/>
    <cellStyle name="40% - Акцент2 2_46EE.2011(v1.0)" xfId="1787"/>
    <cellStyle name="40% - Акцент2 20" xfId="1788"/>
    <cellStyle name="40% - Акцент2 21" xfId="1789"/>
    <cellStyle name="40% - Акцент2 22" xfId="1790"/>
    <cellStyle name="40% - Акцент2 23" xfId="1791"/>
    <cellStyle name="40% - Акцент2 24" xfId="1792"/>
    <cellStyle name="40% - Акцент2 25" xfId="1793"/>
    <cellStyle name="40% - Акцент2 26" xfId="1794"/>
    <cellStyle name="40% - Акцент2 27" xfId="1795"/>
    <cellStyle name="40% - Акцент2 28" xfId="1796"/>
    <cellStyle name="40% - Акцент2 29" xfId="1797"/>
    <cellStyle name="40% - Акцент2 3" xfId="1798"/>
    <cellStyle name="40% - Акцент2 3 10" xfId="1799"/>
    <cellStyle name="40% - Акцент2 3 11" xfId="1800"/>
    <cellStyle name="40% - Акцент2 3 12" xfId="1801"/>
    <cellStyle name="40% - Акцент2 3 13" xfId="1802"/>
    <cellStyle name="40% - Акцент2 3 14" xfId="1803"/>
    <cellStyle name="40% - Акцент2 3 15" xfId="1804"/>
    <cellStyle name="40% - Акцент2 3 2" xfId="1805"/>
    <cellStyle name="40% - Акцент2 3 3" xfId="1806"/>
    <cellStyle name="40% - Акцент2 3 4" xfId="1807"/>
    <cellStyle name="40% - Акцент2 3 5" xfId="1808"/>
    <cellStyle name="40% - Акцент2 3 6" xfId="1809"/>
    <cellStyle name="40% - Акцент2 3 7" xfId="1810"/>
    <cellStyle name="40% - Акцент2 3 8" xfId="1811"/>
    <cellStyle name="40% - Акцент2 3 9" xfId="1812"/>
    <cellStyle name="40% - Акцент2 3_46EE.2011(v1.0)" xfId="1813"/>
    <cellStyle name="40% - Акцент2 30" xfId="1814"/>
    <cellStyle name="40% - Акцент2 31" xfId="1815"/>
    <cellStyle name="40% - Акцент2 32" xfId="1816"/>
    <cellStyle name="40% - Акцент2 33" xfId="1817"/>
    <cellStyle name="40% - Акцент2 4" xfId="1818"/>
    <cellStyle name="40% - Акцент2 4 10" xfId="1819"/>
    <cellStyle name="40% - Акцент2 4 11" xfId="1820"/>
    <cellStyle name="40% - Акцент2 4 12" xfId="1821"/>
    <cellStyle name="40% - Акцент2 4 13" xfId="1822"/>
    <cellStyle name="40% - Акцент2 4 14" xfId="1823"/>
    <cellStyle name="40% - Акцент2 4 15" xfId="1824"/>
    <cellStyle name="40% - Акцент2 4 2" xfId="1825"/>
    <cellStyle name="40% - Акцент2 4 3" xfId="1826"/>
    <cellStyle name="40% - Акцент2 4 4" xfId="1827"/>
    <cellStyle name="40% - Акцент2 4 5" xfId="1828"/>
    <cellStyle name="40% - Акцент2 4 6" xfId="1829"/>
    <cellStyle name="40% - Акцент2 4 7" xfId="1830"/>
    <cellStyle name="40% - Акцент2 4 8" xfId="1831"/>
    <cellStyle name="40% - Акцент2 4 9" xfId="1832"/>
    <cellStyle name="40% - Акцент2 4_46EE.2011(v1.0)" xfId="1833"/>
    <cellStyle name="40% - Акцент2 5" xfId="1834"/>
    <cellStyle name="40% - Акцент2 5 10" xfId="1835"/>
    <cellStyle name="40% - Акцент2 5 11" xfId="1836"/>
    <cellStyle name="40% - Акцент2 5 12" xfId="1837"/>
    <cellStyle name="40% - Акцент2 5 13" xfId="1838"/>
    <cellStyle name="40% - Акцент2 5 14" xfId="1839"/>
    <cellStyle name="40% - Акцент2 5 15" xfId="1840"/>
    <cellStyle name="40% - Акцент2 5 2" xfId="1841"/>
    <cellStyle name="40% - Акцент2 5 3" xfId="1842"/>
    <cellStyle name="40% - Акцент2 5 4" xfId="1843"/>
    <cellStyle name="40% - Акцент2 5 5" xfId="1844"/>
    <cellStyle name="40% - Акцент2 5 6" xfId="1845"/>
    <cellStyle name="40% - Акцент2 5 7" xfId="1846"/>
    <cellStyle name="40% - Акцент2 5 8" xfId="1847"/>
    <cellStyle name="40% - Акцент2 5 9" xfId="1848"/>
    <cellStyle name="40% - Акцент2 5_46EE.2011(v1.0)" xfId="1849"/>
    <cellStyle name="40% - Акцент2 6" xfId="1850"/>
    <cellStyle name="40% - Акцент2 6 10" xfId="1851"/>
    <cellStyle name="40% - Акцент2 6 11" xfId="1852"/>
    <cellStyle name="40% - Акцент2 6 12" xfId="1853"/>
    <cellStyle name="40% - Акцент2 6 13" xfId="1854"/>
    <cellStyle name="40% - Акцент2 6 14" xfId="1855"/>
    <cellStyle name="40% - Акцент2 6 15" xfId="1856"/>
    <cellStyle name="40% - Акцент2 6 2" xfId="1857"/>
    <cellStyle name="40% - Акцент2 6 3" xfId="1858"/>
    <cellStyle name="40% - Акцент2 6 4" xfId="1859"/>
    <cellStyle name="40% - Акцент2 6 5" xfId="1860"/>
    <cellStyle name="40% - Акцент2 6 6" xfId="1861"/>
    <cellStyle name="40% - Акцент2 6 7" xfId="1862"/>
    <cellStyle name="40% - Акцент2 6 8" xfId="1863"/>
    <cellStyle name="40% - Акцент2 6 9" xfId="1864"/>
    <cellStyle name="40% - Акцент2 6_46EE.2011(v1.0)" xfId="1865"/>
    <cellStyle name="40% - Акцент2 7" xfId="1866"/>
    <cellStyle name="40% - Акцент2 7 10" xfId="1867"/>
    <cellStyle name="40% - Акцент2 7 11" xfId="1868"/>
    <cellStyle name="40% - Акцент2 7 12" xfId="1869"/>
    <cellStyle name="40% - Акцент2 7 13" xfId="1870"/>
    <cellStyle name="40% - Акцент2 7 14" xfId="1871"/>
    <cellStyle name="40% - Акцент2 7 15" xfId="1872"/>
    <cellStyle name="40% - Акцент2 7 2" xfId="1873"/>
    <cellStyle name="40% - Акцент2 7 3" xfId="1874"/>
    <cellStyle name="40% - Акцент2 7 4" xfId="1875"/>
    <cellStyle name="40% - Акцент2 7 5" xfId="1876"/>
    <cellStyle name="40% - Акцент2 7 6" xfId="1877"/>
    <cellStyle name="40% - Акцент2 7 7" xfId="1878"/>
    <cellStyle name="40% - Акцент2 7 8" xfId="1879"/>
    <cellStyle name="40% - Акцент2 7 9" xfId="1880"/>
    <cellStyle name="40% - Акцент2 7_46EE.2011(v1.0)" xfId="1881"/>
    <cellStyle name="40% - Акцент2 8" xfId="1882"/>
    <cellStyle name="40% - Акцент2 8 10" xfId="1883"/>
    <cellStyle name="40% - Акцент2 8 11" xfId="1884"/>
    <cellStyle name="40% - Акцент2 8 12" xfId="1885"/>
    <cellStyle name="40% - Акцент2 8 13" xfId="1886"/>
    <cellStyle name="40% - Акцент2 8 14" xfId="1887"/>
    <cellStyle name="40% - Акцент2 8 15" xfId="1888"/>
    <cellStyle name="40% - Акцент2 8 2" xfId="1889"/>
    <cellStyle name="40% - Акцент2 8 3" xfId="1890"/>
    <cellStyle name="40% - Акцент2 8 4" xfId="1891"/>
    <cellStyle name="40% - Акцент2 8 5" xfId="1892"/>
    <cellStyle name="40% - Акцент2 8 6" xfId="1893"/>
    <cellStyle name="40% - Акцент2 8 7" xfId="1894"/>
    <cellStyle name="40% - Акцент2 8 8" xfId="1895"/>
    <cellStyle name="40% - Акцент2 8 9" xfId="1896"/>
    <cellStyle name="40% - Акцент2 8_46EE.2011(v1.0)" xfId="1897"/>
    <cellStyle name="40% - Акцент2 9" xfId="1898"/>
    <cellStyle name="40% - Акцент2 9 10" xfId="1899"/>
    <cellStyle name="40% - Акцент2 9 11" xfId="1900"/>
    <cellStyle name="40% - Акцент2 9 12" xfId="1901"/>
    <cellStyle name="40% - Акцент2 9 13" xfId="1902"/>
    <cellStyle name="40% - Акцент2 9 14" xfId="1903"/>
    <cellStyle name="40% - Акцент2 9 2" xfId="1904"/>
    <cellStyle name="40% - Акцент2 9 3" xfId="1905"/>
    <cellStyle name="40% - Акцент2 9 4" xfId="1906"/>
    <cellStyle name="40% - Акцент2 9 5" xfId="1907"/>
    <cellStyle name="40% - Акцент2 9 6" xfId="1908"/>
    <cellStyle name="40% - Акцент2 9 7" xfId="1909"/>
    <cellStyle name="40% - Акцент2 9 8" xfId="1910"/>
    <cellStyle name="40% - Акцент2 9 9" xfId="1911"/>
    <cellStyle name="40% - Акцент2 9_46EE.2011(v1.0)" xfId="1912"/>
    <cellStyle name="40% - Акцент3 10" xfId="1913"/>
    <cellStyle name="40% - Акцент3 10 10" xfId="1914"/>
    <cellStyle name="40% - Акцент3 10 11" xfId="1915"/>
    <cellStyle name="40% - Акцент3 10 12" xfId="1916"/>
    <cellStyle name="40% - Акцент3 10 13" xfId="1917"/>
    <cellStyle name="40% - Акцент3 10 14" xfId="1918"/>
    <cellStyle name="40% - Акцент3 10 2" xfId="1919"/>
    <cellStyle name="40% - Акцент3 10 3" xfId="1920"/>
    <cellStyle name="40% - Акцент3 10 4" xfId="1921"/>
    <cellStyle name="40% - Акцент3 10 5" xfId="1922"/>
    <cellStyle name="40% - Акцент3 10 6" xfId="1923"/>
    <cellStyle name="40% - Акцент3 10 7" xfId="1924"/>
    <cellStyle name="40% - Акцент3 10 8" xfId="1925"/>
    <cellStyle name="40% - Акцент3 10 9" xfId="1926"/>
    <cellStyle name="40% - Акцент3 11" xfId="1927"/>
    <cellStyle name="40% - Акцент3 11 10" xfId="1928"/>
    <cellStyle name="40% - Акцент3 11 11" xfId="1929"/>
    <cellStyle name="40% - Акцент3 11 12" xfId="1930"/>
    <cellStyle name="40% - Акцент3 11 13" xfId="1931"/>
    <cellStyle name="40% - Акцент3 11 14" xfId="1932"/>
    <cellStyle name="40% - Акцент3 11 2" xfId="1933"/>
    <cellStyle name="40% - Акцент3 11 3" xfId="1934"/>
    <cellStyle name="40% - Акцент3 11 4" xfId="1935"/>
    <cellStyle name="40% - Акцент3 11 5" xfId="1936"/>
    <cellStyle name="40% - Акцент3 11 6" xfId="1937"/>
    <cellStyle name="40% - Акцент3 11 7" xfId="1938"/>
    <cellStyle name="40% - Акцент3 11 8" xfId="1939"/>
    <cellStyle name="40% - Акцент3 11 9" xfId="1940"/>
    <cellStyle name="40% - Акцент3 12" xfId="1941"/>
    <cellStyle name="40% - Акцент3 12 10" xfId="1942"/>
    <cellStyle name="40% - Акцент3 12 11" xfId="1943"/>
    <cellStyle name="40% - Акцент3 12 12" xfId="1944"/>
    <cellStyle name="40% - Акцент3 12 13" xfId="1945"/>
    <cellStyle name="40% - Акцент3 12 14" xfId="1946"/>
    <cellStyle name="40% - Акцент3 12 2" xfId="1947"/>
    <cellStyle name="40% - Акцент3 12 3" xfId="1948"/>
    <cellStyle name="40% - Акцент3 12 4" xfId="1949"/>
    <cellStyle name="40% - Акцент3 12 5" xfId="1950"/>
    <cellStyle name="40% - Акцент3 12 6" xfId="1951"/>
    <cellStyle name="40% - Акцент3 12 7" xfId="1952"/>
    <cellStyle name="40% - Акцент3 12 8" xfId="1953"/>
    <cellStyle name="40% - Акцент3 12 9" xfId="1954"/>
    <cellStyle name="40% - Акцент3 13" xfId="1955"/>
    <cellStyle name="40% - Акцент3 13 10" xfId="1956"/>
    <cellStyle name="40% - Акцент3 13 11" xfId="1957"/>
    <cellStyle name="40% - Акцент3 13 12" xfId="1958"/>
    <cellStyle name="40% - Акцент3 13 13" xfId="1959"/>
    <cellStyle name="40% - Акцент3 13 14" xfId="1960"/>
    <cellStyle name="40% - Акцент3 13 2" xfId="1961"/>
    <cellStyle name="40% - Акцент3 13 3" xfId="1962"/>
    <cellStyle name="40% - Акцент3 13 4" xfId="1963"/>
    <cellStyle name="40% - Акцент3 13 5" xfId="1964"/>
    <cellStyle name="40% - Акцент3 13 6" xfId="1965"/>
    <cellStyle name="40% - Акцент3 13 7" xfId="1966"/>
    <cellStyle name="40% - Акцент3 13 8" xfId="1967"/>
    <cellStyle name="40% - Акцент3 13 9" xfId="1968"/>
    <cellStyle name="40% - Акцент3 14" xfId="1969"/>
    <cellStyle name="40% - Акцент3 15" xfId="1970"/>
    <cellStyle name="40% - Акцент3 16" xfId="1971"/>
    <cellStyle name="40% - Акцент3 17" xfId="1972"/>
    <cellStyle name="40% - Акцент3 18" xfId="1973"/>
    <cellStyle name="40% - Акцент3 19" xfId="1974"/>
    <cellStyle name="40% - Акцент3 2" xfId="1975"/>
    <cellStyle name="40% - Акцент3 2 10" xfId="1976"/>
    <cellStyle name="40% - Акцент3 2 11" xfId="1977"/>
    <cellStyle name="40% - Акцент3 2 12" xfId="1978"/>
    <cellStyle name="40% - Акцент3 2 13" xfId="1979"/>
    <cellStyle name="40% - Акцент3 2 14" xfId="1980"/>
    <cellStyle name="40% - Акцент3 2 15" xfId="1981"/>
    <cellStyle name="40% - Акцент3 2 2" xfId="1982"/>
    <cellStyle name="40% - Акцент3 2 3" xfId="1983"/>
    <cellStyle name="40% - Акцент3 2 4" xfId="1984"/>
    <cellStyle name="40% - Акцент3 2 5" xfId="1985"/>
    <cellStyle name="40% - Акцент3 2 6" xfId="1986"/>
    <cellStyle name="40% - Акцент3 2 7" xfId="1987"/>
    <cellStyle name="40% - Акцент3 2 8" xfId="1988"/>
    <cellStyle name="40% - Акцент3 2 9" xfId="1989"/>
    <cellStyle name="40% - Акцент3 2_46EE.2011(v1.0)" xfId="1990"/>
    <cellStyle name="40% - Акцент3 20" xfId="1991"/>
    <cellStyle name="40% - Акцент3 21" xfId="1992"/>
    <cellStyle name="40% - Акцент3 22" xfId="1993"/>
    <cellStyle name="40% - Акцент3 23" xfId="1994"/>
    <cellStyle name="40% - Акцент3 24" xfId="1995"/>
    <cellStyle name="40% - Акцент3 25" xfId="1996"/>
    <cellStyle name="40% - Акцент3 26" xfId="1997"/>
    <cellStyle name="40% - Акцент3 27" xfId="1998"/>
    <cellStyle name="40% - Акцент3 28" xfId="1999"/>
    <cellStyle name="40% - Акцент3 29" xfId="2000"/>
    <cellStyle name="40% - Акцент3 3" xfId="2001"/>
    <cellStyle name="40% - Акцент3 3 10" xfId="2002"/>
    <cellStyle name="40% - Акцент3 3 11" xfId="2003"/>
    <cellStyle name="40% - Акцент3 3 12" xfId="2004"/>
    <cellStyle name="40% - Акцент3 3 13" xfId="2005"/>
    <cellStyle name="40% - Акцент3 3 14" xfId="2006"/>
    <cellStyle name="40% - Акцент3 3 15" xfId="2007"/>
    <cellStyle name="40% - Акцент3 3 16" xfId="2008"/>
    <cellStyle name="40% - Акцент3 3 2" xfId="2009"/>
    <cellStyle name="40% - Акцент3 3 2 2" xfId="2010"/>
    <cellStyle name="40% - Акцент3 3 3" xfId="2011"/>
    <cellStyle name="40% - Акцент3 3 4" xfId="2012"/>
    <cellStyle name="40% - Акцент3 3 5" xfId="2013"/>
    <cellStyle name="40% - Акцент3 3 6" xfId="2014"/>
    <cellStyle name="40% - Акцент3 3 7" xfId="2015"/>
    <cellStyle name="40% - Акцент3 3 8" xfId="2016"/>
    <cellStyle name="40% - Акцент3 3 9" xfId="2017"/>
    <cellStyle name="40% - Акцент3 3_46EE.2011(v1.0)" xfId="2018"/>
    <cellStyle name="40% - Акцент3 30" xfId="2019"/>
    <cellStyle name="40% - Акцент3 31" xfId="2020"/>
    <cellStyle name="40% - Акцент3 32" xfId="2021"/>
    <cellStyle name="40% - Акцент3 33" xfId="2022"/>
    <cellStyle name="40% - Акцент3 4" xfId="2023"/>
    <cellStyle name="40% - Акцент3 4 10" xfId="2024"/>
    <cellStyle name="40% - Акцент3 4 11" xfId="2025"/>
    <cellStyle name="40% - Акцент3 4 12" xfId="2026"/>
    <cellStyle name="40% - Акцент3 4 13" xfId="2027"/>
    <cellStyle name="40% - Акцент3 4 14" xfId="2028"/>
    <cellStyle name="40% - Акцент3 4 15" xfId="2029"/>
    <cellStyle name="40% - Акцент3 4 16" xfId="2030"/>
    <cellStyle name="40% - Акцент3 4 2" xfId="2031"/>
    <cellStyle name="40% - Акцент3 4 2 2" xfId="2032"/>
    <cellStyle name="40% - Акцент3 4 3" xfId="2033"/>
    <cellStyle name="40% - Акцент3 4 4" xfId="2034"/>
    <cellStyle name="40% - Акцент3 4 5" xfId="2035"/>
    <cellStyle name="40% - Акцент3 4 6" xfId="2036"/>
    <cellStyle name="40% - Акцент3 4 7" xfId="2037"/>
    <cellStyle name="40% - Акцент3 4 8" xfId="2038"/>
    <cellStyle name="40% - Акцент3 4 9" xfId="2039"/>
    <cellStyle name="40% - Акцент3 4_46EE.2011(v1.0)" xfId="2040"/>
    <cellStyle name="40% - Акцент3 5" xfId="2041"/>
    <cellStyle name="40% - Акцент3 5 10" xfId="2042"/>
    <cellStyle name="40% - Акцент3 5 11" xfId="2043"/>
    <cellStyle name="40% - Акцент3 5 12" xfId="2044"/>
    <cellStyle name="40% - Акцент3 5 13" xfId="2045"/>
    <cellStyle name="40% - Акцент3 5 14" xfId="2046"/>
    <cellStyle name="40% - Акцент3 5 15" xfId="2047"/>
    <cellStyle name="40% - Акцент3 5 16" xfId="2048"/>
    <cellStyle name="40% - Акцент3 5 2" xfId="2049"/>
    <cellStyle name="40% - Акцент3 5 3" xfId="2050"/>
    <cellStyle name="40% - Акцент3 5 4" xfId="2051"/>
    <cellStyle name="40% - Акцент3 5 5" xfId="2052"/>
    <cellStyle name="40% - Акцент3 5 6" xfId="2053"/>
    <cellStyle name="40% - Акцент3 5 7" xfId="2054"/>
    <cellStyle name="40% - Акцент3 5 8" xfId="2055"/>
    <cellStyle name="40% - Акцент3 5 9" xfId="2056"/>
    <cellStyle name="40% - Акцент3 5_46EE.2011(v1.0)" xfId="2057"/>
    <cellStyle name="40% - Акцент3 6" xfId="2058"/>
    <cellStyle name="40% - Акцент3 6 10" xfId="2059"/>
    <cellStyle name="40% - Акцент3 6 11" xfId="2060"/>
    <cellStyle name="40% - Акцент3 6 12" xfId="2061"/>
    <cellStyle name="40% - Акцент3 6 13" xfId="2062"/>
    <cellStyle name="40% - Акцент3 6 14" xfId="2063"/>
    <cellStyle name="40% - Акцент3 6 15" xfId="2064"/>
    <cellStyle name="40% - Акцент3 6 16" xfId="2065"/>
    <cellStyle name="40% - Акцент3 6 2" xfId="2066"/>
    <cellStyle name="40% - Акцент3 6 3" xfId="2067"/>
    <cellStyle name="40% - Акцент3 6 4" xfId="2068"/>
    <cellStyle name="40% - Акцент3 6 5" xfId="2069"/>
    <cellStyle name="40% - Акцент3 6 6" xfId="2070"/>
    <cellStyle name="40% - Акцент3 6 7" xfId="2071"/>
    <cellStyle name="40% - Акцент3 6 8" xfId="2072"/>
    <cellStyle name="40% - Акцент3 6 9" xfId="2073"/>
    <cellStyle name="40% - Акцент3 6_46EE.2011(v1.0)" xfId="2074"/>
    <cellStyle name="40% - Акцент3 7" xfId="2075"/>
    <cellStyle name="40% - Акцент3 7 10" xfId="2076"/>
    <cellStyle name="40% - Акцент3 7 11" xfId="2077"/>
    <cellStyle name="40% - Акцент3 7 12" xfId="2078"/>
    <cellStyle name="40% - Акцент3 7 13" xfId="2079"/>
    <cellStyle name="40% - Акцент3 7 14" xfId="2080"/>
    <cellStyle name="40% - Акцент3 7 15" xfId="2081"/>
    <cellStyle name="40% - Акцент3 7 2" xfId="2082"/>
    <cellStyle name="40% - Акцент3 7 3" xfId="2083"/>
    <cellStyle name="40% - Акцент3 7 4" xfId="2084"/>
    <cellStyle name="40% - Акцент3 7 5" xfId="2085"/>
    <cellStyle name="40% - Акцент3 7 6" xfId="2086"/>
    <cellStyle name="40% - Акцент3 7 7" xfId="2087"/>
    <cellStyle name="40% - Акцент3 7 8" xfId="2088"/>
    <cellStyle name="40% - Акцент3 7 9" xfId="2089"/>
    <cellStyle name="40% - Акцент3 7_46EE.2011(v1.0)" xfId="2090"/>
    <cellStyle name="40% - Акцент3 8" xfId="2091"/>
    <cellStyle name="40% - Акцент3 8 10" xfId="2092"/>
    <cellStyle name="40% - Акцент3 8 11" xfId="2093"/>
    <cellStyle name="40% - Акцент3 8 12" xfId="2094"/>
    <cellStyle name="40% - Акцент3 8 13" xfId="2095"/>
    <cellStyle name="40% - Акцент3 8 14" xfId="2096"/>
    <cellStyle name="40% - Акцент3 8 15" xfId="2097"/>
    <cellStyle name="40% - Акцент3 8 2" xfId="2098"/>
    <cellStyle name="40% - Акцент3 8 3" xfId="2099"/>
    <cellStyle name="40% - Акцент3 8 4" xfId="2100"/>
    <cellStyle name="40% - Акцент3 8 5" xfId="2101"/>
    <cellStyle name="40% - Акцент3 8 6" xfId="2102"/>
    <cellStyle name="40% - Акцент3 8 7" xfId="2103"/>
    <cellStyle name="40% - Акцент3 8 8" xfId="2104"/>
    <cellStyle name="40% - Акцент3 8 9" xfId="2105"/>
    <cellStyle name="40% - Акцент3 8_46EE.2011(v1.0)" xfId="2106"/>
    <cellStyle name="40% - Акцент3 9" xfId="2107"/>
    <cellStyle name="40% - Акцент3 9 10" xfId="2108"/>
    <cellStyle name="40% - Акцент3 9 11" xfId="2109"/>
    <cellStyle name="40% - Акцент3 9 12" xfId="2110"/>
    <cellStyle name="40% - Акцент3 9 13" xfId="2111"/>
    <cellStyle name="40% - Акцент3 9 14" xfId="2112"/>
    <cellStyle name="40% - Акцент3 9 2" xfId="2113"/>
    <cellStyle name="40% - Акцент3 9 3" xfId="2114"/>
    <cellStyle name="40% - Акцент3 9 4" xfId="2115"/>
    <cellStyle name="40% - Акцент3 9 5" xfId="2116"/>
    <cellStyle name="40% - Акцент3 9 6" xfId="2117"/>
    <cellStyle name="40% - Акцент3 9 7" xfId="2118"/>
    <cellStyle name="40% - Акцент3 9 8" xfId="2119"/>
    <cellStyle name="40% - Акцент3 9 9" xfId="2120"/>
    <cellStyle name="40% - Акцент3 9_46EE.2011(v1.0)" xfId="2121"/>
    <cellStyle name="40% - Акцент4 10" xfId="2122"/>
    <cellStyle name="40% - Акцент4 10 10" xfId="2123"/>
    <cellStyle name="40% - Акцент4 10 11" xfId="2124"/>
    <cellStyle name="40% - Акцент4 10 12" xfId="2125"/>
    <cellStyle name="40% - Акцент4 10 13" xfId="2126"/>
    <cellStyle name="40% - Акцент4 10 14" xfId="2127"/>
    <cellStyle name="40% - Акцент4 10 2" xfId="2128"/>
    <cellStyle name="40% - Акцент4 10 3" xfId="2129"/>
    <cellStyle name="40% - Акцент4 10 4" xfId="2130"/>
    <cellStyle name="40% - Акцент4 10 5" xfId="2131"/>
    <cellStyle name="40% - Акцент4 10 6" xfId="2132"/>
    <cellStyle name="40% - Акцент4 10 7" xfId="2133"/>
    <cellStyle name="40% - Акцент4 10 8" xfId="2134"/>
    <cellStyle name="40% - Акцент4 10 9" xfId="2135"/>
    <cellStyle name="40% - Акцент4 11" xfId="2136"/>
    <cellStyle name="40% - Акцент4 11 10" xfId="2137"/>
    <cellStyle name="40% - Акцент4 11 11" xfId="2138"/>
    <cellStyle name="40% - Акцент4 11 12" xfId="2139"/>
    <cellStyle name="40% - Акцент4 11 13" xfId="2140"/>
    <cellStyle name="40% - Акцент4 11 14" xfId="2141"/>
    <cellStyle name="40% - Акцент4 11 2" xfId="2142"/>
    <cellStyle name="40% - Акцент4 11 3" xfId="2143"/>
    <cellStyle name="40% - Акцент4 11 4" xfId="2144"/>
    <cellStyle name="40% - Акцент4 11 5" xfId="2145"/>
    <cellStyle name="40% - Акцент4 11 6" xfId="2146"/>
    <cellStyle name="40% - Акцент4 11 7" xfId="2147"/>
    <cellStyle name="40% - Акцент4 11 8" xfId="2148"/>
    <cellStyle name="40% - Акцент4 11 9" xfId="2149"/>
    <cellStyle name="40% - Акцент4 12" xfId="2150"/>
    <cellStyle name="40% - Акцент4 12 10" xfId="2151"/>
    <cellStyle name="40% - Акцент4 12 11" xfId="2152"/>
    <cellStyle name="40% - Акцент4 12 12" xfId="2153"/>
    <cellStyle name="40% - Акцент4 12 13" xfId="2154"/>
    <cellStyle name="40% - Акцент4 12 14" xfId="2155"/>
    <cellStyle name="40% - Акцент4 12 2" xfId="2156"/>
    <cellStyle name="40% - Акцент4 12 3" xfId="2157"/>
    <cellStyle name="40% - Акцент4 12 4" xfId="2158"/>
    <cellStyle name="40% - Акцент4 12 5" xfId="2159"/>
    <cellStyle name="40% - Акцент4 12 6" xfId="2160"/>
    <cellStyle name="40% - Акцент4 12 7" xfId="2161"/>
    <cellStyle name="40% - Акцент4 12 8" xfId="2162"/>
    <cellStyle name="40% - Акцент4 12 9" xfId="2163"/>
    <cellStyle name="40% - Акцент4 13" xfId="2164"/>
    <cellStyle name="40% - Акцент4 13 10" xfId="2165"/>
    <cellStyle name="40% - Акцент4 13 11" xfId="2166"/>
    <cellStyle name="40% - Акцент4 13 12" xfId="2167"/>
    <cellStyle name="40% - Акцент4 13 13" xfId="2168"/>
    <cellStyle name="40% - Акцент4 13 14" xfId="2169"/>
    <cellStyle name="40% - Акцент4 13 2" xfId="2170"/>
    <cellStyle name="40% - Акцент4 13 3" xfId="2171"/>
    <cellStyle name="40% - Акцент4 13 4" xfId="2172"/>
    <cellStyle name="40% - Акцент4 13 5" xfId="2173"/>
    <cellStyle name="40% - Акцент4 13 6" xfId="2174"/>
    <cellStyle name="40% - Акцент4 13 7" xfId="2175"/>
    <cellStyle name="40% - Акцент4 13 8" xfId="2176"/>
    <cellStyle name="40% - Акцент4 13 9" xfId="2177"/>
    <cellStyle name="40% - Акцент4 14" xfId="2178"/>
    <cellStyle name="40% - Акцент4 15" xfId="2179"/>
    <cellStyle name="40% - Акцент4 16" xfId="2180"/>
    <cellStyle name="40% - Акцент4 17" xfId="2181"/>
    <cellStyle name="40% - Акцент4 18" xfId="2182"/>
    <cellStyle name="40% - Акцент4 19" xfId="2183"/>
    <cellStyle name="40% - Акцент4 2" xfId="2184"/>
    <cellStyle name="40% - Акцент4 2 10" xfId="2185"/>
    <cellStyle name="40% - Акцент4 2 11" xfId="2186"/>
    <cellStyle name="40% - Акцент4 2 12" xfId="2187"/>
    <cellStyle name="40% - Акцент4 2 13" xfId="2188"/>
    <cellStyle name="40% - Акцент4 2 14" xfId="2189"/>
    <cellStyle name="40% - Акцент4 2 15" xfId="2190"/>
    <cellStyle name="40% - Акцент4 2 2" xfId="2191"/>
    <cellStyle name="40% - Акцент4 2 3" xfId="2192"/>
    <cellStyle name="40% - Акцент4 2 4" xfId="2193"/>
    <cellStyle name="40% - Акцент4 2 5" xfId="2194"/>
    <cellStyle name="40% - Акцент4 2 6" xfId="2195"/>
    <cellStyle name="40% - Акцент4 2 7" xfId="2196"/>
    <cellStyle name="40% - Акцент4 2 8" xfId="2197"/>
    <cellStyle name="40% - Акцент4 2 9" xfId="2198"/>
    <cellStyle name="40% - Акцент4 2_46EE.2011(v1.0)" xfId="2199"/>
    <cellStyle name="40% - Акцент4 20" xfId="2200"/>
    <cellStyle name="40% - Акцент4 21" xfId="2201"/>
    <cellStyle name="40% - Акцент4 22" xfId="2202"/>
    <cellStyle name="40% - Акцент4 23" xfId="2203"/>
    <cellStyle name="40% - Акцент4 24" xfId="2204"/>
    <cellStyle name="40% - Акцент4 25" xfId="2205"/>
    <cellStyle name="40% - Акцент4 26" xfId="2206"/>
    <cellStyle name="40% - Акцент4 27" xfId="2207"/>
    <cellStyle name="40% - Акцент4 28" xfId="2208"/>
    <cellStyle name="40% - Акцент4 29" xfId="2209"/>
    <cellStyle name="40% - Акцент4 3" xfId="2210"/>
    <cellStyle name="40% - Акцент4 3 10" xfId="2211"/>
    <cellStyle name="40% - Акцент4 3 11" xfId="2212"/>
    <cellStyle name="40% - Акцент4 3 12" xfId="2213"/>
    <cellStyle name="40% - Акцент4 3 13" xfId="2214"/>
    <cellStyle name="40% - Акцент4 3 14" xfId="2215"/>
    <cellStyle name="40% - Акцент4 3 15" xfId="2216"/>
    <cellStyle name="40% - Акцент4 3 2" xfId="2217"/>
    <cellStyle name="40% - Акцент4 3 3" xfId="2218"/>
    <cellStyle name="40% - Акцент4 3 4" xfId="2219"/>
    <cellStyle name="40% - Акцент4 3 5" xfId="2220"/>
    <cellStyle name="40% - Акцент4 3 6" xfId="2221"/>
    <cellStyle name="40% - Акцент4 3 7" xfId="2222"/>
    <cellStyle name="40% - Акцент4 3 8" xfId="2223"/>
    <cellStyle name="40% - Акцент4 3 9" xfId="2224"/>
    <cellStyle name="40% - Акцент4 3_46EE.2011(v1.0)" xfId="2225"/>
    <cellStyle name="40% - Акцент4 30" xfId="2226"/>
    <cellStyle name="40% - Акцент4 31" xfId="2227"/>
    <cellStyle name="40% - Акцент4 32" xfId="2228"/>
    <cellStyle name="40% - Акцент4 33" xfId="2229"/>
    <cellStyle name="40% - Акцент4 4" xfId="2230"/>
    <cellStyle name="40% - Акцент4 4 10" xfId="2231"/>
    <cellStyle name="40% - Акцент4 4 11" xfId="2232"/>
    <cellStyle name="40% - Акцент4 4 12" xfId="2233"/>
    <cellStyle name="40% - Акцент4 4 13" xfId="2234"/>
    <cellStyle name="40% - Акцент4 4 14" xfId="2235"/>
    <cellStyle name="40% - Акцент4 4 15" xfId="2236"/>
    <cellStyle name="40% - Акцент4 4 2" xfId="2237"/>
    <cellStyle name="40% - Акцент4 4 3" xfId="2238"/>
    <cellStyle name="40% - Акцент4 4 4" xfId="2239"/>
    <cellStyle name="40% - Акцент4 4 5" xfId="2240"/>
    <cellStyle name="40% - Акцент4 4 6" xfId="2241"/>
    <cellStyle name="40% - Акцент4 4 7" xfId="2242"/>
    <cellStyle name="40% - Акцент4 4 8" xfId="2243"/>
    <cellStyle name="40% - Акцент4 4 9" xfId="2244"/>
    <cellStyle name="40% - Акцент4 4_46EE.2011(v1.0)" xfId="2245"/>
    <cellStyle name="40% - Акцент4 5" xfId="2246"/>
    <cellStyle name="40% - Акцент4 5 10" xfId="2247"/>
    <cellStyle name="40% - Акцент4 5 11" xfId="2248"/>
    <cellStyle name="40% - Акцент4 5 12" xfId="2249"/>
    <cellStyle name="40% - Акцент4 5 13" xfId="2250"/>
    <cellStyle name="40% - Акцент4 5 14" xfId="2251"/>
    <cellStyle name="40% - Акцент4 5 15" xfId="2252"/>
    <cellStyle name="40% - Акцент4 5 2" xfId="2253"/>
    <cellStyle name="40% - Акцент4 5 3" xfId="2254"/>
    <cellStyle name="40% - Акцент4 5 4" xfId="2255"/>
    <cellStyle name="40% - Акцент4 5 5" xfId="2256"/>
    <cellStyle name="40% - Акцент4 5 6" xfId="2257"/>
    <cellStyle name="40% - Акцент4 5 7" xfId="2258"/>
    <cellStyle name="40% - Акцент4 5 8" xfId="2259"/>
    <cellStyle name="40% - Акцент4 5 9" xfId="2260"/>
    <cellStyle name="40% - Акцент4 5_46EE.2011(v1.0)" xfId="2261"/>
    <cellStyle name="40% - Акцент4 6" xfId="2262"/>
    <cellStyle name="40% - Акцент4 6 10" xfId="2263"/>
    <cellStyle name="40% - Акцент4 6 11" xfId="2264"/>
    <cellStyle name="40% - Акцент4 6 12" xfId="2265"/>
    <cellStyle name="40% - Акцент4 6 13" xfId="2266"/>
    <cellStyle name="40% - Акцент4 6 14" xfId="2267"/>
    <cellStyle name="40% - Акцент4 6 15" xfId="2268"/>
    <cellStyle name="40% - Акцент4 6 2" xfId="2269"/>
    <cellStyle name="40% - Акцент4 6 3" xfId="2270"/>
    <cellStyle name="40% - Акцент4 6 4" xfId="2271"/>
    <cellStyle name="40% - Акцент4 6 5" xfId="2272"/>
    <cellStyle name="40% - Акцент4 6 6" xfId="2273"/>
    <cellStyle name="40% - Акцент4 6 7" xfId="2274"/>
    <cellStyle name="40% - Акцент4 6 8" xfId="2275"/>
    <cellStyle name="40% - Акцент4 6 9" xfId="2276"/>
    <cellStyle name="40% - Акцент4 6_46EE.2011(v1.0)" xfId="2277"/>
    <cellStyle name="40% - Акцент4 7" xfId="2278"/>
    <cellStyle name="40% - Акцент4 7 10" xfId="2279"/>
    <cellStyle name="40% - Акцент4 7 11" xfId="2280"/>
    <cellStyle name="40% - Акцент4 7 12" xfId="2281"/>
    <cellStyle name="40% - Акцент4 7 13" xfId="2282"/>
    <cellStyle name="40% - Акцент4 7 14" xfId="2283"/>
    <cellStyle name="40% - Акцент4 7 15" xfId="2284"/>
    <cellStyle name="40% - Акцент4 7 2" xfId="2285"/>
    <cellStyle name="40% - Акцент4 7 3" xfId="2286"/>
    <cellStyle name="40% - Акцент4 7 4" xfId="2287"/>
    <cellStyle name="40% - Акцент4 7 5" xfId="2288"/>
    <cellStyle name="40% - Акцент4 7 6" xfId="2289"/>
    <cellStyle name="40% - Акцент4 7 7" xfId="2290"/>
    <cellStyle name="40% - Акцент4 7 8" xfId="2291"/>
    <cellStyle name="40% - Акцент4 7 9" xfId="2292"/>
    <cellStyle name="40% - Акцент4 7_46EE.2011(v1.0)" xfId="2293"/>
    <cellStyle name="40% - Акцент4 8" xfId="2294"/>
    <cellStyle name="40% - Акцент4 8 10" xfId="2295"/>
    <cellStyle name="40% - Акцент4 8 11" xfId="2296"/>
    <cellStyle name="40% - Акцент4 8 12" xfId="2297"/>
    <cellStyle name="40% - Акцент4 8 13" xfId="2298"/>
    <cellStyle name="40% - Акцент4 8 14" xfId="2299"/>
    <cellStyle name="40% - Акцент4 8 15" xfId="2300"/>
    <cellStyle name="40% - Акцент4 8 2" xfId="2301"/>
    <cellStyle name="40% - Акцент4 8 3" xfId="2302"/>
    <cellStyle name="40% - Акцент4 8 4" xfId="2303"/>
    <cellStyle name="40% - Акцент4 8 5" xfId="2304"/>
    <cellStyle name="40% - Акцент4 8 6" xfId="2305"/>
    <cellStyle name="40% - Акцент4 8 7" xfId="2306"/>
    <cellStyle name="40% - Акцент4 8 8" xfId="2307"/>
    <cellStyle name="40% - Акцент4 8 9" xfId="2308"/>
    <cellStyle name="40% - Акцент4 8_46EE.2011(v1.0)" xfId="2309"/>
    <cellStyle name="40% - Акцент4 9" xfId="2310"/>
    <cellStyle name="40% - Акцент4 9 10" xfId="2311"/>
    <cellStyle name="40% - Акцент4 9 11" xfId="2312"/>
    <cellStyle name="40% - Акцент4 9 12" xfId="2313"/>
    <cellStyle name="40% - Акцент4 9 13" xfId="2314"/>
    <cellStyle name="40% - Акцент4 9 14" xfId="2315"/>
    <cellStyle name="40% - Акцент4 9 2" xfId="2316"/>
    <cellStyle name="40% - Акцент4 9 3" xfId="2317"/>
    <cellStyle name="40% - Акцент4 9 4" xfId="2318"/>
    <cellStyle name="40% - Акцент4 9 5" xfId="2319"/>
    <cellStyle name="40% - Акцент4 9 6" xfId="2320"/>
    <cellStyle name="40% - Акцент4 9 7" xfId="2321"/>
    <cellStyle name="40% - Акцент4 9 8" xfId="2322"/>
    <cellStyle name="40% - Акцент4 9 9" xfId="2323"/>
    <cellStyle name="40% - Акцент4 9_46EE.2011(v1.0)" xfId="2324"/>
    <cellStyle name="40% - Акцент5 10" xfId="2325"/>
    <cellStyle name="40% - Акцент5 10 10" xfId="2326"/>
    <cellStyle name="40% - Акцент5 10 11" xfId="2327"/>
    <cellStyle name="40% - Акцент5 10 12" xfId="2328"/>
    <cellStyle name="40% - Акцент5 10 13" xfId="2329"/>
    <cellStyle name="40% - Акцент5 10 14" xfId="2330"/>
    <cellStyle name="40% - Акцент5 10 2" xfId="2331"/>
    <cellStyle name="40% - Акцент5 10 3" xfId="2332"/>
    <cellStyle name="40% - Акцент5 10 4" xfId="2333"/>
    <cellStyle name="40% - Акцент5 10 5" xfId="2334"/>
    <cellStyle name="40% - Акцент5 10 6" xfId="2335"/>
    <cellStyle name="40% - Акцент5 10 7" xfId="2336"/>
    <cellStyle name="40% - Акцент5 10 8" xfId="2337"/>
    <cellStyle name="40% - Акцент5 10 9" xfId="2338"/>
    <cellStyle name="40% - Акцент5 11" xfId="2339"/>
    <cellStyle name="40% - Акцент5 11 10" xfId="2340"/>
    <cellStyle name="40% - Акцент5 11 11" xfId="2341"/>
    <cellStyle name="40% - Акцент5 11 12" xfId="2342"/>
    <cellStyle name="40% - Акцент5 11 13" xfId="2343"/>
    <cellStyle name="40% - Акцент5 11 14" xfId="2344"/>
    <cellStyle name="40% - Акцент5 11 2" xfId="2345"/>
    <cellStyle name="40% - Акцент5 11 3" xfId="2346"/>
    <cellStyle name="40% - Акцент5 11 4" xfId="2347"/>
    <cellStyle name="40% - Акцент5 11 5" xfId="2348"/>
    <cellStyle name="40% - Акцент5 11 6" xfId="2349"/>
    <cellStyle name="40% - Акцент5 11 7" xfId="2350"/>
    <cellStyle name="40% - Акцент5 11 8" xfId="2351"/>
    <cellStyle name="40% - Акцент5 11 9" xfId="2352"/>
    <cellStyle name="40% - Акцент5 12" xfId="2353"/>
    <cellStyle name="40% - Акцент5 12 10" xfId="2354"/>
    <cellStyle name="40% - Акцент5 12 11" xfId="2355"/>
    <cellStyle name="40% - Акцент5 12 12" xfId="2356"/>
    <cellStyle name="40% - Акцент5 12 13" xfId="2357"/>
    <cellStyle name="40% - Акцент5 12 14" xfId="2358"/>
    <cellStyle name="40% - Акцент5 12 2" xfId="2359"/>
    <cellStyle name="40% - Акцент5 12 3" xfId="2360"/>
    <cellStyle name="40% - Акцент5 12 4" xfId="2361"/>
    <cellStyle name="40% - Акцент5 12 5" xfId="2362"/>
    <cellStyle name="40% - Акцент5 12 6" xfId="2363"/>
    <cellStyle name="40% - Акцент5 12 7" xfId="2364"/>
    <cellStyle name="40% - Акцент5 12 8" xfId="2365"/>
    <cellStyle name="40% - Акцент5 12 9" xfId="2366"/>
    <cellStyle name="40% - Акцент5 13" xfId="2367"/>
    <cellStyle name="40% - Акцент5 13 10" xfId="2368"/>
    <cellStyle name="40% - Акцент5 13 11" xfId="2369"/>
    <cellStyle name="40% - Акцент5 13 12" xfId="2370"/>
    <cellStyle name="40% - Акцент5 13 13" xfId="2371"/>
    <cellStyle name="40% - Акцент5 13 14" xfId="2372"/>
    <cellStyle name="40% - Акцент5 13 2" xfId="2373"/>
    <cellStyle name="40% - Акцент5 13 3" xfId="2374"/>
    <cellStyle name="40% - Акцент5 13 4" xfId="2375"/>
    <cellStyle name="40% - Акцент5 13 5" xfId="2376"/>
    <cellStyle name="40% - Акцент5 13 6" xfId="2377"/>
    <cellStyle name="40% - Акцент5 13 7" xfId="2378"/>
    <cellStyle name="40% - Акцент5 13 8" xfId="2379"/>
    <cellStyle name="40% - Акцент5 13 9" xfId="2380"/>
    <cellStyle name="40% - Акцент5 14" xfId="2381"/>
    <cellStyle name="40% - Акцент5 15" xfId="2382"/>
    <cellStyle name="40% - Акцент5 16" xfId="2383"/>
    <cellStyle name="40% - Акцент5 17" xfId="2384"/>
    <cellStyle name="40% - Акцент5 18" xfId="2385"/>
    <cellStyle name="40% - Акцент5 19" xfId="2386"/>
    <cellStyle name="40% - Акцент5 2" xfId="2387"/>
    <cellStyle name="40% - Акцент5 2 10" xfId="2388"/>
    <cellStyle name="40% - Акцент5 2 11" xfId="2389"/>
    <cellStyle name="40% - Акцент5 2 12" xfId="2390"/>
    <cellStyle name="40% - Акцент5 2 13" xfId="2391"/>
    <cellStyle name="40% - Акцент5 2 14" xfId="2392"/>
    <cellStyle name="40% - Акцент5 2 15" xfId="2393"/>
    <cellStyle name="40% - Акцент5 2 2" xfId="2394"/>
    <cellStyle name="40% - Акцент5 2 3" xfId="2395"/>
    <cellStyle name="40% - Акцент5 2 4" xfId="2396"/>
    <cellStyle name="40% - Акцент5 2 5" xfId="2397"/>
    <cellStyle name="40% - Акцент5 2 6" xfId="2398"/>
    <cellStyle name="40% - Акцент5 2 7" xfId="2399"/>
    <cellStyle name="40% - Акцент5 2 8" xfId="2400"/>
    <cellStyle name="40% - Акцент5 2 9" xfId="2401"/>
    <cellStyle name="40% - Акцент5 2_46EE.2011(v1.0)" xfId="2402"/>
    <cellStyle name="40% - Акцент5 20" xfId="2403"/>
    <cellStyle name="40% - Акцент5 21" xfId="2404"/>
    <cellStyle name="40% - Акцент5 22" xfId="2405"/>
    <cellStyle name="40% - Акцент5 23" xfId="2406"/>
    <cellStyle name="40% - Акцент5 24" xfId="2407"/>
    <cellStyle name="40% - Акцент5 25" xfId="2408"/>
    <cellStyle name="40% - Акцент5 26" xfId="2409"/>
    <cellStyle name="40% - Акцент5 27" xfId="2410"/>
    <cellStyle name="40% - Акцент5 28" xfId="2411"/>
    <cellStyle name="40% - Акцент5 29" xfId="2412"/>
    <cellStyle name="40% - Акцент5 3" xfId="2413"/>
    <cellStyle name="40% - Акцент5 3 10" xfId="2414"/>
    <cellStyle name="40% - Акцент5 3 11" xfId="2415"/>
    <cellStyle name="40% - Акцент5 3 12" xfId="2416"/>
    <cellStyle name="40% - Акцент5 3 13" xfId="2417"/>
    <cellStyle name="40% - Акцент5 3 14" xfId="2418"/>
    <cellStyle name="40% - Акцент5 3 15" xfId="2419"/>
    <cellStyle name="40% - Акцент5 3 2" xfId="2420"/>
    <cellStyle name="40% - Акцент5 3 3" xfId="2421"/>
    <cellStyle name="40% - Акцент5 3 4" xfId="2422"/>
    <cellStyle name="40% - Акцент5 3 5" xfId="2423"/>
    <cellStyle name="40% - Акцент5 3 6" xfId="2424"/>
    <cellStyle name="40% - Акцент5 3 7" xfId="2425"/>
    <cellStyle name="40% - Акцент5 3 8" xfId="2426"/>
    <cellStyle name="40% - Акцент5 3 9" xfId="2427"/>
    <cellStyle name="40% - Акцент5 3_46EE.2011(v1.0)" xfId="2428"/>
    <cellStyle name="40% - Акцент5 30" xfId="2429"/>
    <cellStyle name="40% - Акцент5 31" xfId="2430"/>
    <cellStyle name="40% - Акцент5 32" xfId="2431"/>
    <cellStyle name="40% - Акцент5 33" xfId="2432"/>
    <cellStyle name="40% - Акцент5 4" xfId="2433"/>
    <cellStyle name="40% - Акцент5 4 10" xfId="2434"/>
    <cellStyle name="40% - Акцент5 4 11" xfId="2435"/>
    <cellStyle name="40% - Акцент5 4 12" xfId="2436"/>
    <cellStyle name="40% - Акцент5 4 13" xfId="2437"/>
    <cellStyle name="40% - Акцент5 4 14" xfId="2438"/>
    <cellStyle name="40% - Акцент5 4 15" xfId="2439"/>
    <cellStyle name="40% - Акцент5 4 2" xfId="2440"/>
    <cellStyle name="40% - Акцент5 4 3" xfId="2441"/>
    <cellStyle name="40% - Акцент5 4 4" xfId="2442"/>
    <cellStyle name="40% - Акцент5 4 5" xfId="2443"/>
    <cellStyle name="40% - Акцент5 4 6" xfId="2444"/>
    <cellStyle name="40% - Акцент5 4 7" xfId="2445"/>
    <cellStyle name="40% - Акцент5 4 8" xfId="2446"/>
    <cellStyle name="40% - Акцент5 4 9" xfId="2447"/>
    <cellStyle name="40% - Акцент5 4_46EE.2011(v1.0)" xfId="2448"/>
    <cellStyle name="40% - Акцент5 5" xfId="2449"/>
    <cellStyle name="40% - Акцент5 5 10" xfId="2450"/>
    <cellStyle name="40% - Акцент5 5 11" xfId="2451"/>
    <cellStyle name="40% - Акцент5 5 12" xfId="2452"/>
    <cellStyle name="40% - Акцент5 5 13" xfId="2453"/>
    <cellStyle name="40% - Акцент5 5 14" xfId="2454"/>
    <cellStyle name="40% - Акцент5 5 15" xfId="2455"/>
    <cellStyle name="40% - Акцент5 5 2" xfId="2456"/>
    <cellStyle name="40% - Акцент5 5 3" xfId="2457"/>
    <cellStyle name="40% - Акцент5 5 4" xfId="2458"/>
    <cellStyle name="40% - Акцент5 5 5" xfId="2459"/>
    <cellStyle name="40% - Акцент5 5 6" xfId="2460"/>
    <cellStyle name="40% - Акцент5 5 7" xfId="2461"/>
    <cellStyle name="40% - Акцент5 5 8" xfId="2462"/>
    <cellStyle name="40% - Акцент5 5 9" xfId="2463"/>
    <cellStyle name="40% - Акцент5 5_46EE.2011(v1.0)" xfId="2464"/>
    <cellStyle name="40% - Акцент5 6" xfId="2465"/>
    <cellStyle name="40% - Акцент5 6 10" xfId="2466"/>
    <cellStyle name="40% - Акцент5 6 11" xfId="2467"/>
    <cellStyle name="40% - Акцент5 6 12" xfId="2468"/>
    <cellStyle name="40% - Акцент5 6 13" xfId="2469"/>
    <cellStyle name="40% - Акцент5 6 14" xfId="2470"/>
    <cellStyle name="40% - Акцент5 6 15" xfId="2471"/>
    <cellStyle name="40% - Акцент5 6 2" xfId="2472"/>
    <cellStyle name="40% - Акцент5 6 3" xfId="2473"/>
    <cellStyle name="40% - Акцент5 6 4" xfId="2474"/>
    <cellStyle name="40% - Акцент5 6 5" xfId="2475"/>
    <cellStyle name="40% - Акцент5 6 6" xfId="2476"/>
    <cellStyle name="40% - Акцент5 6 7" xfId="2477"/>
    <cellStyle name="40% - Акцент5 6 8" xfId="2478"/>
    <cellStyle name="40% - Акцент5 6 9" xfId="2479"/>
    <cellStyle name="40% - Акцент5 6_46EE.2011(v1.0)" xfId="2480"/>
    <cellStyle name="40% - Акцент5 7" xfId="2481"/>
    <cellStyle name="40% - Акцент5 7 10" xfId="2482"/>
    <cellStyle name="40% - Акцент5 7 11" xfId="2483"/>
    <cellStyle name="40% - Акцент5 7 12" xfId="2484"/>
    <cellStyle name="40% - Акцент5 7 13" xfId="2485"/>
    <cellStyle name="40% - Акцент5 7 14" xfId="2486"/>
    <cellStyle name="40% - Акцент5 7 15" xfId="2487"/>
    <cellStyle name="40% - Акцент5 7 2" xfId="2488"/>
    <cellStyle name="40% - Акцент5 7 3" xfId="2489"/>
    <cellStyle name="40% - Акцент5 7 4" xfId="2490"/>
    <cellStyle name="40% - Акцент5 7 5" xfId="2491"/>
    <cellStyle name="40% - Акцент5 7 6" xfId="2492"/>
    <cellStyle name="40% - Акцент5 7 7" xfId="2493"/>
    <cellStyle name="40% - Акцент5 7 8" xfId="2494"/>
    <cellStyle name="40% - Акцент5 7 9" xfId="2495"/>
    <cellStyle name="40% - Акцент5 7_46EE.2011(v1.0)" xfId="2496"/>
    <cellStyle name="40% - Акцент5 8" xfId="2497"/>
    <cellStyle name="40% - Акцент5 8 10" xfId="2498"/>
    <cellStyle name="40% - Акцент5 8 11" xfId="2499"/>
    <cellStyle name="40% - Акцент5 8 12" xfId="2500"/>
    <cellStyle name="40% - Акцент5 8 13" xfId="2501"/>
    <cellStyle name="40% - Акцент5 8 14" xfId="2502"/>
    <cellStyle name="40% - Акцент5 8 15" xfId="2503"/>
    <cellStyle name="40% - Акцент5 8 2" xfId="2504"/>
    <cellStyle name="40% - Акцент5 8 3" xfId="2505"/>
    <cellStyle name="40% - Акцент5 8 4" xfId="2506"/>
    <cellStyle name="40% - Акцент5 8 5" xfId="2507"/>
    <cellStyle name="40% - Акцент5 8 6" xfId="2508"/>
    <cellStyle name="40% - Акцент5 8 7" xfId="2509"/>
    <cellStyle name="40% - Акцент5 8 8" xfId="2510"/>
    <cellStyle name="40% - Акцент5 8 9" xfId="2511"/>
    <cellStyle name="40% - Акцент5 8_46EE.2011(v1.0)" xfId="2512"/>
    <cellStyle name="40% - Акцент5 9" xfId="2513"/>
    <cellStyle name="40% - Акцент5 9 10" xfId="2514"/>
    <cellStyle name="40% - Акцент5 9 11" xfId="2515"/>
    <cellStyle name="40% - Акцент5 9 12" xfId="2516"/>
    <cellStyle name="40% - Акцент5 9 13" xfId="2517"/>
    <cellStyle name="40% - Акцент5 9 14" xfId="2518"/>
    <cellStyle name="40% - Акцент5 9 2" xfId="2519"/>
    <cellStyle name="40% - Акцент5 9 3" xfId="2520"/>
    <cellStyle name="40% - Акцент5 9 4" xfId="2521"/>
    <cellStyle name="40% - Акцент5 9 5" xfId="2522"/>
    <cellStyle name="40% - Акцент5 9 6" xfId="2523"/>
    <cellStyle name="40% - Акцент5 9 7" xfId="2524"/>
    <cellStyle name="40% - Акцент5 9 8" xfId="2525"/>
    <cellStyle name="40% - Акцент5 9 9" xfId="2526"/>
    <cellStyle name="40% - Акцент5 9_46EE.2011(v1.0)" xfId="2527"/>
    <cellStyle name="40% - Акцент6 10" xfId="2528"/>
    <cellStyle name="40% - Акцент6 10 10" xfId="2529"/>
    <cellStyle name="40% - Акцент6 10 11" xfId="2530"/>
    <cellStyle name="40% - Акцент6 10 12" xfId="2531"/>
    <cellStyle name="40% - Акцент6 10 13" xfId="2532"/>
    <cellStyle name="40% - Акцент6 10 14" xfId="2533"/>
    <cellStyle name="40% - Акцент6 10 2" xfId="2534"/>
    <cellStyle name="40% - Акцент6 10 3" xfId="2535"/>
    <cellStyle name="40% - Акцент6 10 4" xfId="2536"/>
    <cellStyle name="40% - Акцент6 10 5" xfId="2537"/>
    <cellStyle name="40% - Акцент6 10 6" xfId="2538"/>
    <cellStyle name="40% - Акцент6 10 7" xfId="2539"/>
    <cellStyle name="40% - Акцент6 10 8" xfId="2540"/>
    <cellStyle name="40% - Акцент6 10 9" xfId="2541"/>
    <cellStyle name="40% - Акцент6 11" xfId="2542"/>
    <cellStyle name="40% - Акцент6 11 10" xfId="2543"/>
    <cellStyle name="40% - Акцент6 11 11" xfId="2544"/>
    <cellStyle name="40% - Акцент6 11 12" xfId="2545"/>
    <cellStyle name="40% - Акцент6 11 13" xfId="2546"/>
    <cellStyle name="40% - Акцент6 11 14" xfId="2547"/>
    <cellStyle name="40% - Акцент6 11 2" xfId="2548"/>
    <cellStyle name="40% - Акцент6 11 3" xfId="2549"/>
    <cellStyle name="40% - Акцент6 11 4" xfId="2550"/>
    <cellStyle name="40% - Акцент6 11 5" xfId="2551"/>
    <cellStyle name="40% - Акцент6 11 6" xfId="2552"/>
    <cellStyle name="40% - Акцент6 11 7" xfId="2553"/>
    <cellStyle name="40% - Акцент6 11 8" xfId="2554"/>
    <cellStyle name="40% - Акцент6 11 9" xfId="2555"/>
    <cellStyle name="40% - Акцент6 12" xfId="2556"/>
    <cellStyle name="40% - Акцент6 12 10" xfId="2557"/>
    <cellStyle name="40% - Акцент6 12 11" xfId="2558"/>
    <cellStyle name="40% - Акцент6 12 12" xfId="2559"/>
    <cellStyle name="40% - Акцент6 12 13" xfId="2560"/>
    <cellStyle name="40% - Акцент6 12 14" xfId="2561"/>
    <cellStyle name="40% - Акцент6 12 2" xfId="2562"/>
    <cellStyle name="40% - Акцент6 12 3" xfId="2563"/>
    <cellStyle name="40% - Акцент6 12 4" xfId="2564"/>
    <cellStyle name="40% - Акцент6 12 5" xfId="2565"/>
    <cellStyle name="40% - Акцент6 12 6" xfId="2566"/>
    <cellStyle name="40% - Акцент6 12 7" xfId="2567"/>
    <cellStyle name="40% - Акцент6 12 8" xfId="2568"/>
    <cellStyle name="40% - Акцент6 12 9" xfId="2569"/>
    <cellStyle name="40% - Акцент6 13" xfId="2570"/>
    <cellStyle name="40% - Акцент6 13 10" xfId="2571"/>
    <cellStyle name="40% - Акцент6 13 11" xfId="2572"/>
    <cellStyle name="40% - Акцент6 13 12" xfId="2573"/>
    <cellStyle name="40% - Акцент6 13 13" xfId="2574"/>
    <cellStyle name="40% - Акцент6 13 14" xfId="2575"/>
    <cellStyle name="40% - Акцент6 13 2" xfId="2576"/>
    <cellStyle name="40% - Акцент6 13 3" xfId="2577"/>
    <cellStyle name="40% - Акцент6 13 4" xfId="2578"/>
    <cellStyle name="40% - Акцент6 13 5" xfId="2579"/>
    <cellStyle name="40% - Акцент6 13 6" xfId="2580"/>
    <cellStyle name="40% - Акцент6 13 7" xfId="2581"/>
    <cellStyle name="40% - Акцент6 13 8" xfId="2582"/>
    <cellStyle name="40% - Акцент6 13 9" xfId="2583"/>
    <cellStyle name="40% - Акцент6 14" xfId="2584"/>
    <cellStyle name="40% - Акцент6 15" xfId="2585"/>
    <cellStyle name="40% - Акцент6 16" xfId="2586"/>
    <cellStyle name="40% - Акцент6 17" xfId="2587"/>
    <cellStyle name="40% - Акцент6 18" xfId="2588"/>
    <cellStyle name="40% - Акцент6 19" xfId="2589"/>
    <cellStyle name="40% - Акцент6 2" xfId="2590"/>
    <cellStyle name="40% - Акцент6 2 10" xfId="2591"/>
    <cellStyle name="40% - Акцент6 2 11" xfId="2592"/>
    <cellStyle name="40% - Акцент6 2 12" xfId="2593"/>
    <cellStyle name="40% - Акцент6 2 13" xfId="2594"/>
    <cellStyle name="40% - Акцент6 2 14" xfId="2595"/>
    <cellStyle name="40% - Акцент6 2 15" xfId="2596"/>
    <cellStyle name="40% - Акцент6 2 2" xfId="2597"/>
    <cellStyle name="40% - Акцент6 2 3" xfId="2598"/>
    <cellStyle name="40% - Акцент6 2 4" xfId="2599"/>
    <cellStyle name="40% - Акцент6 2 5" xfId="2600"/>
    <cellStyle name="40% - Акцент6 2 6" xfId="2601"/>
    <cellStyle name="40% - Акцент6 2 7" xfId="2602"/>
    <cellStyle name="40% - Акцент6 2 8" xfId="2603"/>
    <cellStyle name="40% - Акцент6 2 9" xfId="2604"/>
    <cellStyle name="40% - Акцент6 2_46EE.2011(v1.0)" xfId="2605"/>
    <cellStyle name="40% - Акцент6 20" xfId="2606"/>
    <cellStyle name="40% - Акцент6 21" xfId="2607"/>
    <cellStyle name="40% - Акцент6 22" xfId="2608"/>
    <cellStyle name="40% - Акцент6 23" xfId="2609"/>
    <cellStyle name="40% - Акцент6 24" xfId="2610"/>
    <cellStyle name="40% - Акцент6 25" xfId="2611"/>
    <cellStyle name="40% - Акцент6 26" xfId="2612"/>
    <cellStyle name="40% - Акцент6 27" xfId="2613"/>
    <cellStyle name="40% - Акцент6 28" xfId="2614"/>
    <cellStyle name="40% - Акцент6 29" xfId="2615"/>
    <cellStyle name="40% - Акцент6 3" xfId="2616"/>
    <cellStyle name="40% - Акцент6 3 10" xfId="2617"/>
    <cellStyle name="40% - Акцент6 3 11" xfId="2618"/>
    <cellStyle name="40% - Акцент6 3 12" xfId="2619"/>
    <cellStyle name="40% - Акцент6 3 13" xfId="2620"/>
    <cellStyle name="40% - Акцент6 3 14" xfId="2621"/>
    <cellStyle name="40% - Акцент6 3 15" xfId="2622"/>
    <cellStyle name="40% - Акцент6 3 2" xfId="2623"/>
    <cellStyle name="40% - Акцент6 3 3" xfId="2624"/>
    <cellStyle name="40% - Акцент6 3 4" xfId="2625"/>
    <cellStyle name="40% - Акцент6 3 5" xfId="2626"/>
    <cellStyle name="40% - Акцент6 3 6" xfId="2627"/>
    <cellStyle name="40% - Акцент6 3 7" xfId="2628"/>
    <cellStyle name="40% - Акцент6 3 8" xfId="2629"/>
    <cellStyle name="40% - Акцент6 3 9" xfId="2630"/>
    <cellStyle name="40% - Акцент6 3_46EE.2011(v1.0)" xfId="2631"/>
    <cellStyle name="40% - Акцент6 30" xfId="2632"/>
    <cellStyle name="40% - Акцент6 31" xfId="2633"/>
    <cellStyle name="40% - Акцент6 32" xfId="2634"/>
    <cellStyle name="40% - Акцент6 33" xfId="2635"/>
    <cellStyle name="40% - Акцент6 4" xfId="2636"/>
    <cellStyle name="40% - Акцент6 4 10" xfId="2637"/>
    <cellStyle name="40% - Акцент6 4 11" xfId="2638"/>
    <cellStyle name="40% - Акцент6 4 12" xfId="2639"/>
    <cellStyle name="40% - Акцент6 4 13" xfId="2640"/>
    <cellStyle name="40% - Акцент6 4 14" xfId="2641"/>
    <cellStyle name="40% - Акцент6 4 15" xfId="2642"/>
    <cellStyle name="40% - Акцент6 4 2" xfId="2643"/>
    <cellStyle name="40% - Акцент6 4 3" xfId="2644"/>
    <cellStyle name="40% - Акцент6 4 4" xfId="2645"/>
    <cellStyle name="40% - Акцент6 4 5" xfId="2646"/>
    <cellStyle name="40% - Акцент6 4 6" xfId="2647"/>
    <cellStyle name="40% - Акцент6 4 7" xfId="2648"/>
    <cellStyle name="40% - Акцент6 4 8" xfId="2649"/>
    <cellStyle name="40% - Акцент6 4 9" xfId="2650"/>
    <cellStyle name="40% - Акцент6 4_46EE.2011(v1.0)" xfId="2651"/>
    <cellStyle name="40% - Акцент6 5" xfId="2652"/>
    <cellStyle name="40% - Акцент6 5 10" xfId="2653"/>
    <cellStyle name="40% - Акцент6 5 11" xfId="2654"/>
    <cellStyle name="40% - Акцент6 5 12" xfId="2655"/>
    <cellStyle name="40% - Акцент6 5 13" xfId="2656"/>
    <cellStyle name="40% - Акцент6 5 14" xfId="2657"/>
    <cellStyle name="40% - Акцент6 5 15" xfId="2658"/>
    <cellStyle name="40% - Акцент6 5 2" xfId="2659"/>
    <cellStyle name="40% - Акцент6 5 3" xfId="2660"/>
    <cellStyle name="40% - Акцент6 5 4" xfId="2661"/>
    <cellStyle name="40% - Акцент6 5 5" xfId="2662"/>
    <cellStyle name="40% - Акцент6 5 6" xfId="2663"/>
    <cellStyle name="40% - Акцент6 5 7" xfId="2664"/>
    <cellStyle name="40% - Акцент6 5 8" xfId="2665"/>
    <cellStyle name="40% - Акцент6 5 9" xfId="2666"/>
    <cellStyle name="40% - Акцент6 5_46EE.2011(v1.0)" xfId="2667"/>
    <cellStyle name="40% - Акцент6 6" xfId="2668"/>
    <cellStyle name="40% - Акцент6 6 10" xfId="2669"/>
    <cellStyle name="40% - Акцент6 6 11" xfId="2670"/>
    <cellStyle name="40% - Акцент6 6 12" xfId="2671"/>
    <cellStyle name="40% - Акцент6 6 13" xfId="2672"/>
    <cellStyle name="40% - Акцент6 6 14" xfId="2673"/>
    <cellStyle name="40% - Акцент6 6 15" xfId="2674"/>
    <cellStyle name="40% - Акцент6 6 2" xfId="2675"/>
    <cellStyle name="40% - Акцент6 6 3" xfId="2676"/>
    <cellStyle name="40% - Акцент6 6 4" xfId="2677"/>
    <cellStyle name="40% - Акцент6 6 5" xfId="2678"/>
    <cellStyle name="40% - Акцент6 6 6" xfId="2679"/>
    <cellStyle name="40% - Акцент6 6 7" xfId="2680"/>
    <cellStyle name="40% - Акцент6 6 8" xfId="2681"/>
    <cellStyle name="40% - Акцент6 6 9" xfId="2682"/>
    <cellStyle name="40% - Акцент6 6_46EE.2011(v1.0)" xfId="2683"/>
    <cellStyle name="40% - Акцент6 7" xfId="2684"/>
    <cellStyle name="40% - Акцент6 7 10" xfId="2685"/>
    <cellStyle name="40% - Акцент6 7 11" xfId="2686"/>
    <cellStyle name="40% - Акцент6 7 12" xfId="2687"/>
    <cellStyle name="40% - Акцент6 7 13" xfId="2688"/>
    <cellStyle name="40% - Акцент6 7 14" xfId="2689"/>
    <cellStyle name="40% - Акцент6 7 15" xfId="2690"/>
    <cellStyle name="40% - Акцент6 7 2" xfId="2691"/>
    <cellStyle name="40% - Акцент6 7 3" xfId="2692"/>
    <cellStyle name="40% - Акцент6 7 4" xfId="2693"/>
    <cellStyle name="40% - Акцент6 7 5" xfId="2694"/>
    <cellStyle name="40% - Акцент6 7 6" xfId="2695"/>
    <cellStyle name="40% - Акцент6 7 7" xfId="2696"/>
    <cellStyle name="40% - Акцент6 7 8" xfId="2697"/>
    <cellStyle name="40% - Акцент6 7 9" xfId="2698"/>
    <cellStyle name="40% - Акцент6 7_46EE.2011(v1.0)" xfId="2699"/>
    <cellStyle name="40% - Акцент6 8" xfId="2700"/>
    <cellStyle name="40% - Акцент6 8 10" xfId="2701"/>
    <cellStyle name="40% - Акцент6 8 11" xfId="2702"/>
    <cellStyle name="40% - Акцент6 8 12" xfId="2703"/>
    <cellStyle name="40% - Акцент6 8 13" xfId="2704"/>
    <cellStyle name="40% - Акцент6 8 14" xfId="2705"/>
    <cellStyle name="40% - Акцент6 8 15" xfId="2706"/>
    <cellStyle name="40% - Акцент6 8 2" xfId="2707"/>
    <cellStyle name="40% - Акцент6 8 3" xfId="2708"/>
    <cellStyle name="40% - Акцент6 8 4" xfId="2709"/>
    <cellStyle name="40% - Акцент6 8 5" xfId="2710"/>
    <cellStyle name="40% - Акцент6 8 6" xfId="2711"/>
    <cellStyle name="40% - Акцент6 8 7" xfId="2712"/>
    <cellStyle name="40% - Акцент6 8 8" xfId="2713"/>
    <cellStyle name="40% - Акцент6 8 9" xfId="2714"/>
    <cellStyle name="40% - Акцент6 8_46EE.2011(v1.0)" xfId="2715"/>
    <cellStyle name="40% - Акцент6 9" xfId="2716"/>
    <cellStyle name="40% - Акцент6 9 10" xfId="2717"/>
    <cellStyle name="40% - Акцент6 9 11" xfId="2718"/>
    <cellStyle name="40% - Акцент6 9 12" xfId="2719"/>
    <cellStyle name="40% - Акцент6 9 13" xfId="2720"/>
    <cellStyle name="40% - Акцент6 9 14" xfId="2721"/>
    <cellStyle name="40% - Акцент6 9 2" xfId="2722"/>
    <cellStyle name="40% - Акцент6 9 3" xfId="2723"/>
    <cellStyle name="40% - Акцент6 9 4" xfId="2724"/>
    <cellStyle name="40% - Акцент6 9 5" xfId="2725"/>
    <cellStyle name="40% - Акцент6 9 6" xfId="2726"/>
    <cellStyle name="40% - Акцент6 9 7" xfId="2727"/>
    <cellStyle name="40% - Акцент6 9 8" xfId="2728"/>
    <cellStyle name="40% - Акцент6 9 9" xfId="2729"/>
    <cellStyle name="40% - Акцент6 9_46EE.2011(v1.0)" xfId="2730"/>
    <cellStyle name="60% - Accent1" xfId="2731"/>
    <cellStyle name="60% - Accent1 2" xfId="2732"/>
    <cellStyle name="60% - Accent2" xfId="2733"/>
    <cellStyle name="60% - Accent2 2" xfId="2734"/>
    <cellStyle name="60% - Accent3" xfId="2735"/>
    <cellStyle name="60% - Accent3 2" xfId="2736"/>
    <cellStyle name="60% - Accent4" xfId="2737"/>
    <cellStyle name="60% - Accent4 2" xfId="2738"/>
    <cellStyle name="60% - Accent5" xfId="2739"/>
    <cellStyle name="60% - Accent5 2" xfId="2740"/>
    <cellStyle name="60% - Accent6" xfId="2741"/>
    <cellStyle name="60% - Accent6 2" xfId="2742"/>
    <cellStyle name="60% - Акцент1 10" xfId="2743"/>
    <cellStyle name="60% - Акцент1 11" xfId="2744"/>
    <cellStyle name="60% - Акцент1 12" xfId="2745"/>
    <cellStyle name="60% - Акцент1 13" xfId="2746"/>
    <cellStyle name="60% - Акцент1 14" xfId="2747"/>
    <cellStyle name="60% - Акцент1 15" xfId="2748"/>
    <cellStyle name="60% - Акцент1 16" xfId="2749"/>
    <cellStyle name="60% - Акцент1 17" xfId="2750"/>
    <cellStyle name="60% - Акцент1 18" xfId="2751"/>
    <cellStyle name="60% - Акцент1 19" xfId="2752"/>
    <cellStyle name="60% - Акцент1 2" xfId="2753"/>
    <cellStyle name="60% - Акцент1 2 10" xfId="2754"/>
    <cellStyle name="60% - Акцент1 2 11" xfId="2755"/>
    <cellStyle name="60% - Акцент1 2 12" xfId="2756"/>
    <cellStyle name="60% - Акцент1 2 2" xfId="2757"/>
    <cellStyle name="60% - Акцент1 2 3" xfId="2758"/>
    <cellStyle name="60% - Акцент1 2 4" xfId="2759"/>
    <cellStyle name="60% - Акцент1 2 5" xfId="2760"/>
    <cellStyle name="60% - Акцент1 2 6" xfId="2761"/>
    <cellStyle name="60% - Акцент1 2 7" xfId="2762"/>
    <cellStyle name="60% - Акцент1 2 8" xfId="2763"/>
    <cellStyle name="60% - Акцент1 2 9" xfId="2764"/>
    <cellStyle name="60% - Акцент1 20" xfId="2765"/>
    <cellStyle name="60% - Акцент1 3" xfId="2766"/>
    <cellStyle name="60% - Акцент1 3 2" xfId="2767"/>
    <cellStyle name="60% - Акцент1 4" xfId="2768"/>
    <cellStyle name="60% - Акцент1 4 2" xfId="2769"/>
    <cellStyle name="60% - Акцент1 5" xfId="2770"/>
    <cellStyle name="60% - Акцент1 5 2" xfId="2771"/>
    <cellStyle name="60% - Акцент1 6" xfId="2772"/>
    <cellStyle name="60% - Акцент1 6 2" xfId="2773"/>
    <cellStyle name="60% - Акцент1 7" xfId="2774"/>
    <cellStyle name="60% - Акцент1 7 2" xfId="2775"/>
    <cellStyle name="60% - Акцент1 8" xfId="2776"/>
    <cellStyle name="60% - Акцент1 8 2" xfId="2777"/>
    <cellStyle name="60% - Акцент1 9" xfId="2778"/>
    <cellStyle name="60% - Акцент1 9 2" xfId="2779"/>
    <cellStyle name="60% - Акцент2 10" xfId="2780"/>
    <cellStyle name="60% - Акцент2 11" xfId="2781"/>
    <cellStyle name="60% - Акцент2 12" xfId="2782"/>
    <cellStyle name="60% - Акцент2 13" xfId="2783"/>
    <cellStyle name="60% - Акцент2 14" xfId="2784"/>
    <cellStyle name="60% - Акцент2 15" xfId="2785"/>
    <cellStyle name="60% - Акцент2 16" xfId="2786"/>
    <cellStyle name="60% - Акцент2 17" xfId="2787"/>
    <cellStyle name="60% - Акцент2 18" xfId="2788"/>
    <cellStyle name="60% - Акцент2 19" xfId="2789"/>
    <cellStyle name="60% - Акцент2 2" xfId="2790"/>
    <cellStyle name="60% - Акцент2 2 10" xfId="2791"/>
    <cellStyle name="60% - Акцент2 2 11" xfId="2792"/>
    <cellStyle name="60% - Акцент2 2 12" xfId="2793"/>
    <cellStyle name="60% - Акцент2 2 2" xfId="2794"/>
    <cellStyle name="60% - Акцент2 2 3" xfId="2795"/>
    <cellStyle name="60% - Акцент2 2 4" xfId="2796"/>
    <cellStyle name="60% - Акцент2 2 5" xfId="2797"/>
    <cellStyle name="60% - Акцент2 2 6" xfId="2798"/>
    <cellStyle name="60% - Акцент2 2 7" xfId="2799"/>
    <cellStyle name="60% - Акцент2 2 8" xfId="2800"/>
    <cellStyle name="60% - Акцент2 2 9" xfId="2801"/>
    <cellStyle name="60% - Акцент2 20" xfId="2802"/>
    <cellStyle name="60% - Акцент2 3" xfId="2803"/>
    <cellStyle name="60% - Акцент2 3 2" xfId="2804"/>
    <cellStyle name="60% - Акцент2 4" xfId="2805"/>
    <cellStyle name="60% - Акцент2 4 2" xfId="2806"/>
    <cellStyle name="60% - Акцент2 5" xfId="2807"/>
    <cellStyle name="60% - Акцент2 5 2" xfId="2808"/>
    <cellStyle name="60% - Акцент2 6" xfId="2809"/>
    <cellStyle name="60% - Акцент2 6 2" xfId="2810"/>
    <cellStyle name="60% - Акцент2 7" xfId="2811"/>
    <cellStyle name="60% - Акцент2 7 2" xfId="2812"/>
    <cellStyle name="60% - Акцент2 8" xfId="2813"/>
    <cellStyle name="60% - Акцент2 8 2" xfId="2814"/>
    <cellStyle name="60% - Акцент2 9" xfId="2815"/>
    <cellStyle name="60% - Акцент2 9 2" xfId="2816"/>
    <cellStyle name="60% - Акцент3 10" xfId="2817"/>
    <cellStyle name="60% - Акцент3 11" xfId="2818"/>
    <cellStyle name="60% - Акцент3 12" xfId="2819"/>
    <cellStyle name="60% - Акцент3 13" xfId="2820"/>
    <cellStyle name="60% - Акцент3 14" xfId="2821"/>
    <cellStyle name="60% - Акцент3 15" xfId="2822"/>
    <cellStyle name="60% - Акцент3 16" xfId="2823"/>
    <cellStyle name="60% - Акцент3 17" xfId="2824"/>
    <cellStyle name="60% - Акцент3 18" xfId="2825"/>
    <cellStyle name="60% - Акцент3 19" xfId="2826"/>
    <cellStyle name="60% - Акцент3 2" xfId="2827"/>
    <cellStyle name="60% - Акцент3 2 10" xfId="2828"/>
    <cellStyle name="60% - Акцент3 2 11" xfId="2829"/>
    <cellStyle name="60% - Акцент3 2 12" xfId="2830"/>
    <cellStyle name="60% - Акцент3 2 2" xfId="2831"/>
    <cellStyle name="60% - Акцент3 2 3" xfId="2832"/>
    <cellStyle name="60% - Акцент3 2 4" xfId="2833"/>
    <cellStyle name="60% - Акцент3 2 5" xfId="2834"/>
    <cellStyle name="60% - Акцент3 2 6" xfId="2835"/>
    <cellStyle name="60% - Акцент3 2 7" xfId="2836"/>
    <cellStyle name="60% - Акцент3 2 8" xfId="2837"/>
    <cellStyle name="60% - Акцент3 2 9" xfId="2838"/>
    <cellStyle name="60% - Акцент3 20" xfId="2839"/>
    <cellStyle name="60% - Акцент3 3" xfId="2840"/>
    <cellStyle name="60% - Акцент3 3 2" xfId="2841"/>
    <cellStyle name="60% - Акцент3 4" xfId="2842"/>
    <cellStyle name="60% - Акцент3 4 2" xfId="2843"/>
    <cellStyle name="60% - Акцент3 5" xfId="2844"/>
    <cellStyle name="60% - Акцент3 5 2" xfId="2845"/>
    <cellStyle name="60% - Акцент3 6" xfId="2846"/>
    <cellStyle name="60% - Акцент3 6 2" xfId="2847"/>
    <cellStyle name="60% - Акцент3 7" xfId="2848"/>
    <cellStyle name="60% - Акцент3 7 2" xfId="2849"/>
    <cellStyle name="60% - Акцент3 8" xfId="2850"/>
    <cellStyle name="60% - Акцент3 8 2" xfId="2851"/>
    <cellStyle name="60% - Акцент3 9" xfId="2852"/>
    <cellStyle name="60% - Акцент3 9 2" xfId="2853"/>
    <cellStyle name="60% - Акцент4 10" xfId="2854"/>
    <cellStyle name="60% - Акцент4 11" xfId="2855"/>
    <cellStyle name="60% - Акцент4 12" xfId="2856"/>
    <cellStyle name="60% - Акцент4 13" xfId="2857"/>
    <cellStyle name="60% - Акцент4 14" xfId="2858"/>
    <cellStyle name="60% - Акцент4 15" xfId="2859"/>
    <cellStyle name="60% - Акцент4 16" xfId="2860"/>
    <cellStyle name="60% - Акцент4 17" xfId="2861"/>
    <cellStyle name="60% - Акцент4 18" xfId="2862"/>
    <cellStyle name="60% - Акцент4 19" xfId="2863"/>
    <cellStyle name="60% - Акцент4 2" xfId="2864"/>
    <cellStyle name="60% - Акцент4 2 10" xfId="2865"/>
    <cellStyle name="60% - Акцент4 2 11" xfId="2866"/>
    <cellStyle name="60% - Акцент4 2 12" xfId="2867"/>
    <cellStyle name="60% - Акцент4 2 2" xfId="2868"/>
    <cellStyle name="60% - Акцент4 2 3" xfId="2869"/>
    <cellStyle name="60% - Акцент4 2 4" xfId="2870"/>
    <cellStyle name="60% - Акцент4 2 5" xfId="2871"/>
    <cellStyle name="60% - Акцент4 2 6" xfId="2872"/>
    <cellStyle name="60% - Акцент4 2 7" xfId="2873"/>
    <cellStyle name="60% - Акцент4 2 8" xfId="2874"/>
    <cellStyle name="60% - Акцент4 2 9" xfId="2875"/>
    <cellStyle name="60% - Акцент4 20" xfId="2876"/>
    <cellStyle name="60% - Акцент4 3" xfId="2877"/>
    <cellStyle name="60% - Акцент4 3 2" xfId="2878"/>
    <cellStyle name="60% - Акцент4 4" xfId="2879"/>
    <cellStyle name="60% - Акцент4 4 2" xfId="2880"/>
    <cellStyle name="60% - Акцент4 5" xfId="2881"/>
    <cellStyle name="60% - Акцент4 5 2" xfId="2882"/>
    <cellStyle name="60% - Акцент4 6" xfId="2883"/>
    <cellStyle name="60% - Акцент4 6 2" xfId="2884"/>
    <cellStyle name="60% - Акцент4 7" xfId="2885"/>
    <cellStyle name="60% - Акцент4 7 2" xfId="2886"/>
    <cellStyle name="60% - Акцент4 8" xfId="2887"/>
    <cellStyle name="60% - Акцент4 8 2" xfId="2888"/>
    <cellStyle name="60% - Акцент4 9" xfId="2889"/>
    <cellStyle name="60% - Акцент4 9 2" xfId="2890"/>
    <cellStyle name="60% - Акцент5 10" xfId="2891"/>
    <cellStyle name="60% - Акцент5 11" xfId="2892"/>
    <cellStyle name="60% - Акцент5 12" xfId="2893"/>
    <cellStyle name="60% - Акцент5 13" xfId="2894"/>
    <cellStyle name="60% - Акцент5 14" xfId="2895"/>
    <cellStyle name="60% - Акцент5 15" xfId="2896"/>
    <cellStyle name="60% - Акцент5 16" xfId="2897"/>
    <cellStyle name="60% - Акцент5 17" xfId="2898"/>
    <cellStyle name="60% - Акцент5 18" xfId="2899"/>
    <cellStyle name="60% - Акцент5 19" xfId="2900"/>
    <cellStyle name="60% - Акцент5 2" xfId="2901"/>
    <cellStyle name="60% - Акцент5 2 10" xfId="2902"/>
    <cellStyle name="60% - Акцент5 2 11" xfId="2903"/>
    <cellStyle name="60% - Акцент5 2 12" xfId="2904"/>
    <cellStyle name="60% - Акцент5 2 2" xfId="2905"/>
    <cellStyle name="60% - Акцент5 2 3" xfId="2906"/>
    <cellStyle name="60% - Акцент5 2 4" xfId="2907"/>
    <cellStyle name="60% - Акцент5 2 5" xfId="2908"/>
    <cellStyle name="60% - Акцент5 2 6" xfId="2909"/>
    <cellStyle name="60% - Акцент5 2 7" xfId="2910"/>
    <cellStyle name="60% - Акцент5 2 8" xfId="2911"/>
    <cellStyle name="60% - Акцент5 2 9" xfId="2912"/>
    <cellStyle name="60% - Акцент5 20" xfId="2913"/>
    <cellStyle name="60% - Акцент5 3" xfId="2914"/>
    <cellStyle name="60% - Акцент5 3 2" xfId="2915"/>
    <cellStyle name="60% - Акцент5 4" xfId="2916"/>
    <cellStyle name="60% - Акцент5 4 2" xfId="2917"/>
    <cellStyle name="60% - Акцент5 5" xfId="2918"/>
    <cellStyle name="60% - Акцент5 5 2" xfId="2919"/>
    <cellStyle name="60% - Акцент5 6" xfId="2920"/>
    <cellStyle name="60% - Акцент5 6 2" xfId="2921"/>
    <cellStyle name="60% - Акцент5 7" xfId="2922"/>
    <cellStyle name="60% - Акцент5 7 2" xfId="2923"/>
    <cellStyle name="60% - Акцент5 8" xfId="2924"/>
    <cellStyle name="60% - Акцент5 8 2" xfId="2925"/>
    <cellStyle name="60% - Акцент5 9" xfId="2926"/>
    <cellStyle name="60% - Акцент5 9 2" xfId="2927"/>
    <cellStyle name="60% - Акцент6 10" xfId="2928"/>
    <cellStyle name="60% - Акцент6 11" xfId="2929"/>
    <cellStyle name="60% - Акцент6 12" xfId="2930"/>
    <cellStyle name="60% - Акцент6 13" xfId="2931"/>
    <cellStyle name="60% - Акцент6 14" xfId="2932"/>
    <cellStyle name="60% - Акцент6 15" xfId="2933"/>
    <cellStyle name="60% - Акцент6 16" xfId="2934"/>
    <cellStyle name="60% - Акцент6 17" xfId="2935"/>
    <cellStyle name="60% - Акцент6 18" xfId="2936"/>
    <cellStyle name="60% - Акцент6 19" xfId="2937"/>
    <cellStyle name="60% - Акцент6 2" xfId="2938"/>
    <cellStyle name="60% - Акцент6 2 10" xfId="2939"/>
    <cellStyle name="60% - Акцент6 2 11" xfId="2940"/>
    <cellStyle name="60% - Акцент6 2 12" xfId="2941"/>
    <cellStyle name="60% - Акцент6 2 2" xfId="2942"/>
    <cellStyle name="60% - Акцент6 2 3" xfId="2943"/>
    <cellStyle name="60% - Акцент6 2 4" xfId="2944"/>
    <cellStyle name="60% - Акцент6 2 5" xfId="2945"/>
    <cellStyle name="60% - Акцент6 2 6" xfId="2946"/>
    <cellStyle name="60% - Акцент6 2 7" xfId="2947"/>
    <cellStyle name="60% - Акцент6 2 8" xfId="2948"/>
    <cellStyle name="60% - Акцент6 2 9" xfId="2949"/>
    <cellStyle name="60% - Акцент6 20" xfId="2950"/>
    <cellStyle name="60% - Акцент6 3" xfId="2951"/>
    <cellStyle name="60% - Акцент6 3 2" xfId="2952"/>
    <cellStyle name="60% - Акцент6 4" xfId="2953"/>
    <cellStyle name="60% - Акцент6 4 2" xfId="2954"/>
    <cellStyle name="60% - Акцент6 5" xfId="2955"/>
    <cellStyle name="60% - Акцент6 5 2" xfId="2956"/>
    <cellStyle name="60% - Акцент6 6" xfId="2957"/>
    <cellStyle name="60% - Акцент6 6 2" xfId="2958"/>
    <cellStyle name="60% - Акцент6 7" xfId="2959"/>
    <cellStyle name="60% - Акцент6 7 2" xfId="2960"/>
    <cellStyle name="60% - Акцент6 8" xfId="2961"/>
    <cellStyle name="60% - Акцент6 8 2" xfId="2962"/>
    <cellStyle name="60% - Акцент6 9" xfId="2963"/>
    <cellStyle name="60% - Акцент6 9 2" xfId="2964"/>
    <cellStyle name="Accent1" xfId="2965"/>
    <cellStyle name="Accent1 - 20%" xfId="2966"/>
    <cellStyle name="Accent1 - 20% 2" xfId="2967"/>
    <cellStyle name="Accent1 - 20% 3" xfId="2968"/>
    <cellStyle name="Accent1 - 40%" xfId="2969"/>
    <cellStyle name="Accent1 - 40% 2" xfId="2970"/>
    <cellStyle name="Accent1 - 40% 3" xfId="2971"/>
    <cellStyle name="Accent1 - 60%" xfId="2972"/>
    <cellStyle name="Accent1 - 60% 2" xfId="2973"/>
    <cellStyle name="Accent1 - 60% 3" xfId="2974"/>
    <cellStyle name="Accent1 10" xfId="2975"/>
    <cellStyle name="Accent1 11" xfId="2976"/>
    <cellStyle name="Accent1 12" xfId="2977"/>
    <cellStyle name="Accent1 13" xfId="2978"/>
    <cellStyle name="Accent1 14" xfId="2979"/>
    <cellStyle name="Accent1 15" xfId="2980"/>
    <cellStyle name="Accent1 16" xfId="2981"/>
    <cellStyle name="Accent1 17" xfId="2982"/>
    <cellStyle name="Accent1 18" xfId="2983"/>
    <cellStyle name="Accent1 19" xfId="2984"/>
    <cellStyle name="Accent1 2" xfId="2985"/>
    <cellStyle name="Accent1 20" xfId="2986"/>
    <cellStyle name="Accent1 21" xfId="2987"/>
    <cellStyle name="Accent1 3" xfId="2988"/>
    <cellStyle name="Accent1 4" xfId="2989"/>
    <cellStyle name="Accent1 5" xfId="2990"/>
    <cellStyle name="Accent1 6" xfId="2991"/>
    <cellStyle name="Accent1 7" xfId="2992"/>
    <cellStyle name="Accent1 8" xfId="2993"/>
    <cellStyle name="Accent1 9" xfId="2994"/>
    <cellStyle name="Accent2" xfId="2995"/>
    <cellStyle name="Accent2 - 20%" xfId="2996"/>
    <cellStyle name="Accent2 - 20% 2" xfId="2997"/>
    <cellStyle name="Accent2 - 20% 3" xfId="2998"/>
    <cellStyle name="Accent2 - 40%" xfId="2999"/>
    <cellStyle name="Accent2 - 40% 2" xfId="3000"/>
    <cellStyle name="Accent2 - 40% 3" xfId="3001"/>
    <cellStyle name="Accent2 - 60%" xfId="3002"/>
    <cellStyle name="Accent2 - 60% 2" xfId="3003"/>
    <cellStyle name="Accent2 - 60% 3" xfId="3004"/>
    <cellStyle name="Accent2 10" xfId="3005"/>
    <cellStyle name="Accent2 11" xfId="3006"/>
    <cellStyle name="Accent2 12" xfId="3007"/>
    <cellStyle name="Accent2 13" xfId="3008"/>
    <cellStyle name="Accent2 14" xfId="3009"/>
    <cellStyle name="Accent2 15" xfId="3010"/>
    <cellStyle name="Accent2 16" xfId="3011"/>
    <cellStyle name="Accent2 17" xfId="3012"/>
    <cellStyle name="Accent2 18" xfId="3013"/>
    <cellStyle name="Accent2 19" xfId="3014"/>
    <cellStyle name="Accent2 2" xfId="3015"/>
    <cellStyle name="Accent2 20" xfId="3016"/>
    <cellStyle name="Accent2 21" xfId="3017"/>
    <cellStyle name="Accent2 3" xfId="3018"/>
    <cellStyle name="Accent2 4" xfId="3019"/>
    <cellStyle name="Accent2 5" xfId="3020"/>
    <cellStyle name="Accent2 6" xfId="3021"/>
    <cellStyle name="Accent2 7" xfId="3022"/>
    <cellStyle name="Accent2 8" xfId="3023"/>
    <cellStyle name="Accent2 9" xfId="3024"/>
    <cellStyle name="Accent3" xfId="3025"/>
    <cellStyle name="Accent3 - 20%" xfId="3026"/>
    <cellStyle name="Accent3 - 20% 2" xfId="3027"/>
    <cellStyle name="Accent3 - 20% 3" xfId="3028"/>
    <cellStyle name="Accent3 - 40%" xfId="3029"/>
    <cellStyle name="Accent3 - 40% 2" xfId="3030"/>
    <cellStyle name="Accent3 - 40% 3" xfId="3031"/>
    <cellStyle name="Accent3 - 60%" xfId="3032"/>
    <cellStyle name="Accent3 - 60% 2" xfId="3033"/>
    <cellStyle name="Accent3 - 60% 3" xfId="3034"/>
    <cellStyle name="Accent3 10" xfId="3035"/>
    <cellStyle name="Accent3 11" xfId="3036"/>
    <cellStyle name="Accent3 12" xfId="3037"/>
    <cellStyle name="Accent3 13" xfId="3038"/>
    <cellStyle name="Accent3 14" xfId="3039"/>
    <cellStyle name="Accent3 15" xfId="3040"/>
    <cellStyle name="Accent3 16" xfId="3041"/>
    <cellStyle name="Accent3 17" xfId="3042"/>
    <cellStyle name="Accent3 18" xfId="3043"/>
    <cellStyle name="Accent3 19" xfId="3044"/>
    <cellStyle name="Accent3 2" xfId="3045"/>
    <cellStyle name="Accent3 20" xfId="3046"/>
    <cellStyle name="Accent3 21" xfId="3047"/>
    <cellStyle name="Accent3 22" xfId="3048"/>
    <cellStyle name="Accent3 23" xfId="3049"/>
    <cellStyle name="Accent3 24" xfId="3050"/>
    <cellStyle name="Accent3 25" xfId="3051"/>
    <cellStyle name="Accent3 26" xfId="3052"/>
    <cellStyle name="Accent3 3" xfId="3053"/>
    <cellStyle name="Accent3 4" xfId="3054"/>
    <cellStyle name="Accent3 5" xfId="3055"/>
    <cellStyle name="Accent3 6" xfId="3056"/>
    <cellStyle name="Accent3 7" xfId="3057"/>
    <cellStyle name="Accent3 8" xfId="3058"/>
    <cellStyle name="Accent3 9" xfId="3059"/>
    <cellStyle name="Accent4" xfId="3060"/>
    <cellStyle name="Accent4 - 20%" xfId="3061"/>
    <cellStyle name="Accent4 - 20% 2" xfId="3062"/>
    <cellStyle name="Accent4 - 20% 3" xfId="3063"/>
    <cellStyle name="Accent4 - 40%" xfId="3064"/>
    <cellStyle name="Accent4 - 40% 2" xfId="3065"/>
    <cellStyle name="Accent4 - 40% 3" xfId="3066"/>
    <cellStyle name="Accent4 - 60%" xfId="3067"/>
    <cellStyle name="Accent4 - 60% 2" xfId="3068"/>
    <cellStyle name="Accent4 - 60% 3" xfId="3069"/>
    <cellStyle name="Accent4 10" xfId="3070"/>
    <cellStyle name="Accent4 11" xfId="3071"/>
    <cellStyle name="Accent4 12" xfId="3072"/>
    <cellStyle name="Accent4 13" xfId="3073"/>
    <cellStyle name="Accent4 14" xfId="3074"/>
    <cellStyle name="Accent4 15" xfId="3075"/>
    <cellStyle name="Accent4 16" xfId="3076"/>
    <cellStyle name="Accent4 17" xfId="3077"/>
    <cellStyle name="Accent4 18" xfId="3078"/>
    <cellStyle name="Accent4 19" xfId="3079"/>
    <cellStyle name="Accent4 2" xfId="3080"/>
    <cellStyle name="Accent4 20" xfId="3081"/>
    <cellStyle name="Accent4 21" xfId="3082"/>
    <cellStyle name="Accent4 22" xfId="3083"/>
    <cellStyle name="Accent4 23" xfId="3084"/>
    <cellStyle name="Accent4 24" xfId="3085"/>
    <cellStyle name="Accent4 25" xfId="3086"/>
    <cellStyle name="Accent4 26" xfId="3087"/>
    <cellStyle name="Accent4 3" xfId="3088"/>
    <cellStyle name="Accent4 4" xfId="3089"/>
    <cellStyle name="Accent4 5" xfId="3090"/>
    <cellStyle name="Accent4 6" xfId="3091"/>
    <cellStyle name="Accent4 7" xfId="3092"/>
    <cellStyle name="Accent4 8" xfId="3093"/>
    <cellStyle name="Accent4 9" xfId="3094"/>
    <cellStyle name="Accent5" xfId="3095"/>
    <cellStyle name="Accent5 - 20%" xfId="3096"/>
    <cellStyle name="Accent5 - 20% 2" xfId="3097"/>
    <cellStyle name="Accent5 - 20% 3" xfId="3098"/>
    <cellStyle name="Accent5 - 40%" xfId="3099"/>
    <cellStyle name="Accent5 - 60%" xfId="3100"/>
    <cellStyle name="Accent5 - 60% 2" xfId="3101"/>
    <cellStyle name="Accent5 - 60% 3" xfId="3102"/>
    <cellStyle name="Accent5 10" xfId="3103"/>
    <cellStyle name="Accent5 11" xfId="3104"/>
    <cellStyle name="Accent5 12" xfId="3105"/>
    <cellStyle name="Accent5 13" xfId="3106"/>
    <cellStyle name="Accent5 14" xfId="3107"/>
    <cellStyle name="Accent5 15" xfId="3108"/>
    <cellStyle name="Accent5 16" xfId="3109"/>
    <cellStyle name="Accent5 17" xfId="3110"/>
    <cellStyle name="Accent5 18" xfId="3111"/>
    <cellStyle name="Accent5 19" xfId="3112"/>
    <cellStyle name="Accent5 2" xfId="3113"/>
    <cellStyle name="Accent5 20" xfId="3114"/>
    <cellStyle name="Accent5 21" xfId="3115"/>
    <cellStyle name="Accent5 22" xfId="3116"/>
    <cellStyle name="Accent5 23" xfId="3117"/>
    <cellStyle name="Accent5 24" xfId="3118"/>
    <cellStyle name="Accent5 25" xfId="3119"/>
    <cellStyle name="Accent5 26" xfId="3120"/>
    <cellStyle name="Accent5 3" xfId="3121"/>
    <cellStyle name="Accent5 4" xfId="3122"/>
    <cellStyle name="Accent5 5" xfId="3123"/>
    <cellStyle name="Accent5 6" xfId="3124"/>
    <cellStyle name="Accent5 7" xfId="3125"/>
    <cellStyle name="Accent5 8" xfId="3126"/>
    <cellStyle name="Accent5 9" xfId="3127"/>
    <cellStyle name="Accent6" xfId="3128"/>
    <cellStyle name="Accent6 - 20%" xfId="3129"/>
    <cellStyle name="Accent6 - 40%" xfId="3130"/>
    <cellStyle name="Accent6 - 40% 2" xfId="3131"/>
    <cellStyle name="Accent6 - 40% 3" xfId="3132"/>
    <cellStyle name="Accent6 - 60%" xfId="3133"/>
    <cellStyle name="Accent6 - 60% 2" xfId="3134"/>
    <cellStyle name="Accent6 - 60% 3" xfId="3135"/>
    <cellStyle name="Accent6 10" xfId="3136"/>
    <cellStyle name="Accent6 11" xfId="3137"/>
    <cellStyle name="Accent6 12" xfId="3138"/>
    <cellStyle name="Accent6 13" xfId="3139"/>
    <cellStyle name="Accent6 14" xfId="3140"/>
    <cellStyle name="Accent6 15" xfId="3141"/>
    <cellStyle name="Accent6 16" xfId="3142"/>
    <cellStyle name="Accent6 17" xfId="3143"/>
    <cellStyle name="Accent6 18" xfId="3144"/>
    <cellStyle name="Accent6 19" xfId="3145"/>
    <cellStyle name="Accent6 2" xfId="3146"/>
    <cellStyle name="Accent6 20" xfId="3147"/>
    <cellStyle name="Accent6 21" xfId="3148"/>
    <cellStyle name="Accent6 22" xfId="3149"/>
    <cellStyle name="Accent6 23" xfId="3150"/>
    <cellStyle name="Accent6 24" xfId="3151"/>
    <cellStyle name="Accent6 25" xfId="3152"/>
    <cellStyle name="Accent6 26" xfId="3153"/>
    <cellStyle name="Accent6 3" xfId="3154"/>
    <cellStyle name="Accent6 4" xfId="3155"/>
    <cellStyle name="Accent6 5" xfId="3156"/>
    <cellStyle name="Accent6 6" xfId="3157"/>
    <cellStyle name="Accent6 7" xfId="3158"/>
    <cellStyle name="Accent6 8" xfId="3159"/>
    <cellStyle name="Accent6 9" xfId="3160"/>
    <cellStyle name="account" xfId="3161"/>
    <cellStyle name="Accounting" xfId="3162"/>
    <cellStyle name="Ăčďĺđńńűëęŕ" xfId="3163"/>
    <cellStyle name="Ăčďĺđńńűëęŕ 2" xfId="3164"/>
    <cellStyle name="Áĺççŕůčňíűé" xfId="3165"/>
    <cellStyle name="Äĺíĺćíűé [0]_(ňŕá 3č)" xfId="3166"/>
    <cellStyle name="Äĺíĺćíűé_(ňŕá 3č)" xfId="3167"/>
    <cellStyle name="Anna" xfId="3168"/>
    <cellStyle name="AP_AR_UPS" xfId="3169"/>
    <cellStyle name="BackGround_General" xfId="3170"/>
    <cellStyle name="Bad" xfId="3171"/>
    <cellStyle name="Bad 2" xfId="3172"/>
    <cellStyle name="Bad 3" xfId="3173"/>
    <cellStyle name="blank" xfId="3174"/>
    <cellStyle name="Blue_Calculation" xfId="3175"/>
    <cellStyle name="Calculation" xfId="3176"/>
    <cellStyle name="Calculation 2" xfId="3177"/>
    <cellStyle name="Calculation 2 2" xfId="3178"/>
    <cellStyle name="Calculation 2 2 2" xfId="3179"/>
    <cellStyle name="Calculation 2 3" xfId="3180"/>
    <cellStyle name="Calculation 2 4" xfId="3181"/>
    <cellStyle name="Calculation 3" xfId="3182"/>
    <cellStyle name="Calculation 4" xfId="3183"/>
    <cellStyle name="Calculation 5" xfId="3184"/>
    <cellStyle name="Check" xfId="3185"/>
    <cellStyle name="Check Cell" xfId="3186"/>
    <cellStyle name="Check Cell 2" xfId="3187"/>
    <cellStyle name="Check Cell 3" xfId="3188"/>
    <cellStyle name="Comma [0]_irl tel sep5" xfId="3189"/>
    <cellStyle name="Comma_irl tel sep5" xfId="3190"/>
    <cellStyle name="Comma0" xfId="3191"/>
    <cellStyle name="Comma0 2" xfId="3192"/>
    <cellStyle name="Çŕůčňíűé" xfId="3193"/>
    <cellStyle name="Currency [0]" xfId="3194"/>
    <cellStyle name="Currency [0] 2" xfId="3195"/>
    <cellStyle name="Currency [0] 2 2" xfId="3196"/>
    <cellStyle name="Currency [0] 2 3" xfId="3197"/>
    <cellStyle name="Currency [0] 2 4" xfId="3198"/>
    <cellStyle name="Currency [0] 2 5" xfId="3199"/>
    <cellStyle name="Currency [0] 2 6" xfId="3200"/>
    <cellStyle name="Currency [0] 2 7" xfId="3201"/>
    <cellStyle name="Currency [0] 2 8" xfId="3202"/>
    <cellStyle name="Currency [0] 3" xfId="3203"/>
    <cellStyle name="Currency [0] 3 2" xfId="3204"/>
    <cellStyle name="Currency [0] 3 3" xfId="3205"/>
    <cellStyle name="Currency [0] 3 4" xfId="3206"/>
    <cellStyle name="Currency [0] 3 5" xfId="3207"/>
    <cellStyle name="Currency [0] 3 6" xfId="3208"/>
    <cellStyle name="Currency [0] 3 7" xfId="3209"/>
    <cellStyle name="Currency [0] 3 8" xfId="3210"/>
    <cellStyle name="Currency [0] 4" xfId="3211"/>
    <cellStyle name="Currency [0] 4 2" xfId="3212"/>
    <cellStyle name="Currency [0] 4 3" xfId="3213"/>
    <cellStyle name="Currency [0] 4 4" xfId="3214"/>
    <cellStyle name="Currency [0] 4 5" xfId="3215"/>
    <cellStyle name="Currency [0] 4 6" xfId="3216"/>
    <cellStyle name="Currency [0] 4 7" xfId="3217"/>
    <cellStyle name="Currency [0] 4 8" xfId="3218"/>
    <cellStyle name="Currency [0] 5" xfId="3219"/>
    <cellStyle name="Currency [0] 5 2" xfId="3220"/>
    <cellStyle name="Currency [0] 5 3" xfId="3221"/>
    <cellStyle name="Currency [0] 5 4" xfId="3222"/>
    <cellStyle name="Currency [0] 5 5" xfId="3223"/>
    <cellStyle name="Currency [0] 5 6" xfId="3224"/>
    <cellStyle name="Currency [0] 5 7" xfId="3225"/>
    <cellStyle name="Currency [0] 5 8" xfId="3226"/>
    <cellStyle name="Currency [0] 6" xfId="3227"/>
    <cellStyle name="Currency [0] 6 2" xfId="3228"/>
    <cellStyle name="Currency [0] 7" xfId="3229"/>
    <cellStyle name="Currency [0] 7 2" xfId="3230"/>
    <cellStyle name="Currency [0] 8" xfId="3231"/>
    <cellStyle name="Currency [0] 8 2" xfId="3232"/>
    <cellStyle name="Currency_irl tel sep5" xfId="3233"/>
    <cellStyle name="Currency0" xfId="3234"/>
    <cellStyle name="Currency0 2" xfId="3235"/>
    <cellStyle name="Date" xfId="3236"/>
    <cellStyle name="Date 2" xfId="3237"/>
    <cellStyle name="Dates" xfId="3238"/>
    <cellStyle name="Dezimal [0]_Compiling Utility Macros" xfId="3239"/>
    <cellStyle name="Dezimal_Compiling Utility Macros" xfId="3240"/>
    <cellStyle name="E-mail" xfId="3241"/>
    <cellStyle name="Emphasis 1" xfId="3242"/>
    <cellStyle name="Emphasis 1 2" xfId="3243"/>
    <cellStyle name="Emphasis 1 3" xfId="3244"/>
    <cellStyle name="Emphasis 2" xfId="3245"/>
    <cellStyle name="Emphasis 2 2" xfId="3246"/>
    <cellStyle name="Emphasis 2 3" xfId="3247"/>
    <cellStyle name="Emphasis 3" xfId="3248"/>
    <cellStyle name="Euro" xfId="3249"/>
    <cellStyle name="Euro 2" xfId="3250"/>
    <cellStyle name="Euro 3" xfId="3251"/>
    <cellStyle name="Excel_BuiltIn_Comma" xfId="3252"/>
    <cellStyle name="Explanatory Text" xfId="3253"/>
    <cellStyle name="Explanatory Text 2" xfId="3254"/>
    <cellStyle name="Explanatory Text 3" xfId="3255"/>
    <cellStyle name="F2" xfId="3256"/>
    <cellStyle name="F3" xfId="3257"/>
    <cellStyle name="F4" xfId="3258"/>
    <cellStyle name="F5" xfId="3259"/>
    <cellStyle name="F6" xfId="3260"/>
    <cellStyle name="F7" xfId="3261"/>
    <cellStyle name="F8" xfId="3262"/>
    <cellStyle name="Fixed" xfId="3263"/>
    <cellStyle name="Fixed 2" xfId="3264"/>
    <cellStyle name="Followed Hyperlink" xfId="3265"/>
    <cellStyle name="Footnotes" xfId="3266"/>
    <cellStyle name="General_Ledger" xfId="3267"/>
    <cellStyle name="Good" xfId="3268"/>
    <cellStyle name="Good 2" xfId="3269"/>
    <cellStyle name="Good 3" xfId="3270"/>
    <cellStyle name="Heading" xfId="3271"/>
    <cellStyle name="Heading 1" xfId="3272"/>
    <cellStyle name="Heading 1 2" xfId="3273"/>
    <cellStyle name="Heading 1 3" xfId="3274"/>
    <cellStyle name="Heading 2" xfId="3275"/>
    <cellStyle name="Heading 2 2" xfId="3276"/>
    <cellStyle name="Heading 2 3" xfId="3277"/>
    <cellStyle name="Heading 2 4" xfId="3278"/>
    <cellStyle name="Heading 3" xfId="3279"/>
    <cellStyle name="Heading 3 2" xfId="3280"/>
    <cellStyle name="Heading 3 3" xfId="3281"/>
    <cellStyle name="Heading 4" xfId="3282"/>
    <cellStyle name="Heading 4 2" xfId="3283"/>
    <cellStyle name="Heading2" xfId="3284"/>
    <cellStyle name="Hidden" xfId="3285"/>
    <cellStyle name="Hyperlink" xfId="3286"/>
    <cellStyle name="Iau?iue_Cia-l ccaldcec" xfId="3287"/>
    <cellStyle name="Îáű÷íűé__FES" xfId="3288"/>
    <cellStyle name="Îňęđűâŕâřŕ˙ń˙ ăčďĺđńńűëęŕ" xfId="3289"/>
    <cellStyle name="Îňęđűâŕâřŕ˙ń˙ ăčďĺđńńűëęŕ 2" xfId="3290"/>
    <cellStyle name="Input" xfId="3291"/>
    <cellStyle name="Input 2" xfId="3292"/>
    <cellStyle name="Input 2 2" xfId="3293"/>
    <cellStyle name="Input 2 2 2" xfId="3294"/>
    <cellStyle name="Input 2 3" xfId="3295"/>
    <cellStyle name="Input 2 4" xfId="3296"/>
    <cellStyle name="Input 3" xfId="3297"/>
    <cellStyle name="Input 4" xfId="3298"/>
    <cellStyle name="Input 5" xfId="3299"/>
    <cellStyle name="Inputs" xfId="3300"/>
    <cellStyle name="Inputs (const)" xfId="3301"/>
    <cellStyle name="Inputs Co" xfId="3302"/>
    <cellStyle name="Inputs_46EE.2011(v1.0)" xfId="3303"/>
    <cellStyle name="Just_Table" xfId="3304"/>
    <cellStyle name="LeftTitle" xfId="3305"/>
    <cellStyle name="Linked Cell" xfId="3306"/>
    <cellStyle name="Linked Cell 2" xfId="3307"/>
    <cellStyle name="Linked Cell 3" xfId="3308"/>
    <cellStyle name="Neutral" xfId="3309"/>
    <cellStyle name="Neutral 2" xfId="3310"/>
    <cellStyle name="Neutral 3" xfId="3311"/>
    <cellStyle name="No_Input" xfId="3312"/>
    <cellStyle name="normal" xfId="3313"/>
    <cellStyle name="Normal 2" xfId="3314"/>
    <cellStyle name="normal 3" xfId="3315"/>
    <cellStyle name="normal 4" xfId="3316"/>
    <cellStyle name="normal 5" xfId="3317"/>
    <cellStyle name="normal 6" xfId="3318"/>
    <cellStyle name="normal 7" xfId="3319"/>
    <cellStyle name="normal 8" xfId="3320"/>
    <cellStyle name="normal 9" xfId="3321"/>
    <cellStyle name="normal_1" xfId="3322"/>
    <cellStyle name="Normal1" xfId="3323"/>
    <cellStyle name="normбlnм_laroux" xfId="3324"/>
    <cellStyle name="Note" xfId="3325"/>
    <cellStyle name="Note 10" xfId="3326"/>
    <cellStyle name="Note 2" xfId="3327"/>
    <cellStyle name="Note 2 2" xfId="3328"/>
    <cellStyle name="Note 2 2 2" xfId="3329"/>
    <cellStyle name="Note 2 2 2 2" xfId="3330"/>
    <cellStyle name="Note 2 2 2 2 2" xfId="3331"/>
    <cellStyle name="Note 2 2 2 2 2 2" xfId="3332"/>
    <cellStyle name="Note 2 2 2 2 2 2 2" xfId="3333"/>
    <cellStyle name="Note 2 2 2 2 2 2 2 2" xfId="3334"/>
    <cellStyle name="Note 2 2 2 2 2 2 2 2 2" xfId="3335"/>
    <cellStyle name="Note 2 2 2 2 2 2 2 3" xfId="3336"/>
    <cellStyle name="Note 2 2 2 2 2 2 3" xfId="3337"/>
    <cellStyle name="Note 2 2 2 2 2 2 3 2" xfId="3338"/>
    <cellStyle name="Note 2 2 2 2 2 2 4" xfId="3339"/>
    <cellStyle name="Note 2 2 2 2 2 3" xfId="3340"/>
    <cellStyle name="Note 2 2 2 2 2 3 2" xfId="3341"/>
    <cellStyle name="Note 2 2 2 2 2 3 2 2" xfId="3342"/>
    <cellStyle name="Note 2 2 2 2 2 3 3" xfId="3343"/>
    <cellStyle name="Note 2 2 2 2 2 4" xfId="3344"/>
    <cellStyle name="Note 2 2 2 2 2 4 2" xfId="3345"/>
    <cellStyle name="Note 2 2 2 2 2 5" xfId="3346"/>
    <cellStyle name="Note 2 2 2 2 3" xfId="3347"/>
    <cellStyle name="Note 2 2 2 2 3 2" xfId="3348"/>
    <cellStyle name="Note 2 2 2 2 3 2 2" xfId="3349"/>
    <cellStyle name="Note 2 2 2 2 3 2 2 2" xfId="3350"/>
    <cellStyle name="Note 2 2 2 2 3 2 3" xfId="3351"/>
    <cellStyle name="Note 2 2 2 2 3 3" xfId="3352"/>
    <cellStyle name="Note 2 2 2 2 3 3 2" xfId="3353"/>
    <cellStyle name="Note 2 2 2 2 3 4" xfId="3354"/>
    <cellStyle name="Note 2 2 2 2 4" xfId="3355"/>
    <cellStyle name="Note 2 2 2 2 4 2" xfId="3356"/>
    <cellStyle name="Note 2 2 2 2 4 2 2" xfId="3357"/>
    <cellStyle name="Note 2 2 2 2 4 3" xfId="3358"/>
    <cellStyle name="Note 2 2 2 2 5" xfId="3359"/>
    <cellStyle name="Note 2 2 2 2 5 2" xfId="3360"/>
    <cellStyle name="Note 2 2 2 2 6" xfId="3361"/>
    <cellStyle name="Note 2 2 2 3" xfId="3362"/>
    <cellStyle name="Note 2 2 2 3 2" xfId="3363"/>
    <cellStyle name="Note 2 2 2 3 2 2" xfId="3364"/>
    <cellStyle name="Note 2 2 2 3 2 2 2" xfId="3365"/>
    <cellStyle name="Note 2 2 2 3 2 2 2 2" xfId="3366"/>
    <cellStyle name="Note 2 2 2 3 2 2 3" xfId="3367"/>
    <cellStyle name="Note 2 2 2 3 2 3" xfId="3368"/>
    <cellStyle name="Note 2 2 2 3 2 3 2" xfId="3369"/>
    <cellStyle name="Note 2 2 2 3 2 4" xfId="3370"/>
    <cellStyle name="Note 2 2 2 3 3" xfId="3371"/>
    <cellStyle name="Note 2 2 2 3 3 2" xfId="3372"/>
    <cellStyle name="Note 2 2 2 3 3 2 2" xfId="3373"/>
    <cellStyle name="Note 2 2 2 3 3 3" xfId="3374"/>
    <cellStyle name="Note 2 2 2 3 4" xfId="3375"/>
    <cellStyle name="Note 2 2 2 3 4 2" xfId="3376"/>
    <cellStyle name="Note 2 2 2 3 5" xfId="3377"/>
    <cellStyle name="Note 2 2 2 4" xfId="3378"/>
    <cellStyle name="Note 2 2 2 4 2" xfId="3379"/>
    <cellStyle name="Note 2 2 2 4 2 2" xfId="3380"/>
    <cellStyle name="Note 2 2 2 4 2 2 2" xfId="3381"/>
    <cellStyle name="Note 2 2 2 4 2 3" xfId="3382"/>
    <cellStyle name="Note 2 2 2 4 3" xfId="3383"/>
    <cellStyle name="Note 2 2 2 4 3 2" xfId="3384"/>
    <cellStyle name="Note 2 2 2 4 4" xfId="3385"/>
    <cellStyle name="Note 2 2 2 5" xfId="3386"/>
    <cellStyle name="Note 2 2 2 5 2" xfId="3387"/>
    <cellStyle name="Note 2 2 2 5 2 2" xfId="3388"/>
    <cellStyle name="Note 2 2 2 5 3" xfId="3389"/>
    <cellStyle name="Note 2 2 2 6" xfId="3390"/>
    <cellStyle name="Note 2 2 2 6 2" xfId="3391"/>
    <cellStyle name="Note 2 2 2 7" xfId="3392"/>
    <cellStyle name="Note 2 2 3" xfId="3393"/>
    <cellStyle name="Note 2 2 3 2" xfId="3394"/>
    <cellStyle name="Note 2 2 3 2 2" xfId="3395"/>
    <cellStyle name="Note 2 2 3 2 2 2" xfId="3396"/>
    <cellStyle name="Note 2 2 3 2 2 2 2" xfId="3397"/>
    <cellStyle name="Note 2 2 3 2 2 2 2 2" xfId="3398"/>
    <cellStyle name="Note 2 2 3 2 2 2 3" xfId="3399"/>
    <cellStyle name="Note 2 2 3 2 2 3" xfId="3400"/>
    <cellStyle name="Note 2 2 3 2 2 3 2" xfId="3401"/>
    <cellStyle name="Note 2 2 3 2 2 4" xfId="3402"/>
    <cellStyle name="Note 2 2 3 2 3" xfId="3403"/>
    <cellStyle name="Note 2 2 3 2 3 2" xfId="3404"/>
    <cellStyle name="Note 2 2 3 2 3 2 2" xfId="3405"/>
    <cellStyle name="Note 2 2 3 2 3 3" xfId="3406"/>
    <cellStyle name="Note 2 2 3 2 4" xfId="3407"/>
    <cellStyle name="Note 2 2 3 2 4 2" xfId="3408"/>
    <cellStyle name="Note 2 2 3 2 5" xfId="3409"/>
    <cellStyle name="Note 2 2 3 3" xfId="3410"/>
    <cellStyle name="Note 2 2 3 3 2" xfId="3411"/>
    <cellStyle name="Note 2 2 3 3 2 2" xfId="3412"/>
    <cellStyle name="Note 2 2 3 3 2 2 2" xfId="3413"/>
    <cellStyle name="Note 2 2 3 3 2 3" xfId="3414"/>
    <cellStyle name="Note 2 2 3 3 3" xfId="3415"/>
    <cellStyle name="Note 2 2 3 3 3 2" xfId="3416"/>
    <cellStyle name="Note 2 2 3 3 4" xfId="3417"/>
    <cellStyle name="Note 2 2 3 4" xfId="3418"/>
    <cellStyle name="Note 2 2 3 4 2" xfId="3419"/>
    <cellStyle name="Note 2 2 3 4 2 2" xfId="3420"/>
    <cellStyle name="Note 2 2 3 4 3" xfId="3421"/>
    <cellStyle name="Note 2 2 3 5" xfId="3422"/>
    <cellStyle name="Note 2 2 3 5 2" xfId="3423"/>
    <cellStyle name="Note 2 2 3 6" xfId="3424"/>
    <cellStyle name="Note 2 2 4" xfId="3425"/>
    <cellStyle name="Note 2 2 4 2" xfId="3426"/>
    <cellStyle name="Note 2 2 4 2 2" xfId="3427"/>
    <cellStyle name="Note 2 2 4 2 2 2" xfId="3428"/>
    <cellStyle name="Note 2 2 4 2 2 2 2" xfId="3429"/>
    <cellStyle name="Note 2 2 4 2 2 3" xfId="3430"/>
    <cellStyle name="Note 2 2 4 2 3" xfId="3431"/>
    <cellStyle name="Note 2 2 4 2 3 2" xfId="3432"/>
    <cellStyle name="Note 2 2 4 2 4" xfId="3433"/>
    <cellStyle name="Note 2 2 4 3" xfId="3434"/>
    <cellStyle name="Note 2 2 4 3 2" xfId="3435"/>
    <cellStyle name="Note 2 2 4 3 2 2" xfId="3436"/>
    <cellStyle name="Note 2 2 4 3 3" xfId="3437"/>
    <cellStyle name="Note 2 2 4 4" xfId="3438"/>
    <cellStyle name="Note 2 2 4 4 2" xfId="3439"/>
    <cellStyle name="Note 2 2 4 5" xfId="3440"/>
    <cellStyle name="Note 2 2 5" xfId="3441"/>
    <cellStyle name="Note 2 2 5 2" xfId="3442"/>
    <cellStyle name="Note 2 2 5 2 2" xfId="3443"/>
    <cellStyle name="Note 2 2 5 2 2 2" xfId="3444"/>
    <cellStyle name="Note 2 2 5 2 3" xfId="3445"/>
    <cellStyle name="Note 2 2 5 3" xfId="3446"/>
    <cellStyle name="Note 2 2 5 3 2" xfId="3447"/>
    <cellStyle name="Note 2 2 5 4" xfId="3448"/>
    <cellStyle name="Note 2 2 6" xfId="3449"/>
    <cellStyle name="Note 2 2 6 2" xfId="3450"/>
    <cellStyle name="Note 2 2 6 2 2" xfId="3451"/>
    <cellStyle name="Note 2 2 6 3" xfId="3452"/>
    <cellStyle name="Note 2 2 7" xfId="3453"/>
    <cellStyle name="Note 2 2 7 2" xfId="3454"/>
    <cellStyle name="Note 2 2 8" xfId="3455"/>
    <cellStyle name="Note 2 3" xfId="3456"/>
    <cellStyle name="Note 2 3 2" xfId="3457"/>
    <cellStyle name="Note 2 3 2 2" xfId="3458"/>
    <cellStyle name="Note 2 3 2 2 2" xfId="3459"/>
    <cellStyle name="Note 2 3 2 2 2 2" xfId="3460"/>
    <cellStyle name="Note 2 3 2 2 2 2 2" xfId="3461"/>
    <cellStyle name="Note 2 3 2 2 2 2 2 2" xfId="3462"/>
    <cellStyle name="Note 2 3 2 2 2 2 3" xfId="3463"/>
    <cellStyle name="Note 2 3 2 2 2 3" xfId="3464"/>
    <cellStyle name="Note 2 3 2 2 2 3 2" xfId="3465"/>
    <cellStyle name="Note 2 3 2 2 2 4" xfId="3466"/>
    <cellStyle name="Note 2 3 2 2 3" xfId="3467"/>
    <cellStyle name="Note 2 3 2 2 3 2" xfId="3468"/>
    <cellStyle name="Note 2 3 2 2 3 2 2" xfId="3469"/>
    <cellStyle name="Note 2 3 2 2 3 3" xfId="3470"/>
    <cellStyle name="Note 2 3 2 2 4" xfId="3471"/>
    <cellStyle name="Note 2 3 2 2 4 2" xfId="3472"/>
    <cellStyle name="Note 2 3 2 2 5" xfId="3473"/>
    <cellStyle name="Note 2 3 2 3" xfId="3474"/>
    <cellStyle name="Note 2 3 2 3 2" xfId="3475"/>
    <cellStyle name="Note 2 3 2 3 2 2" xfId="3476"/>
    <cellStyle name="Note 2 3 2 3 2 2 2" xfId="3477"/>
    <cellStyle name="Note 2 3 2 3 2 3" xfId="3478"/>
    <cellStyle name="Note 2 3 2 3 3" xfId="3479"/>
    <cellStyle name="Note 2 3 2 3 3 2" xfId="3480"/>
    <cellStyle name="Note 2 3 2 3 4" xfId="3481"/>
    <cellStyle name="Note 2 3 2 4" xfId="3482"/>
    <cellStyle name="Note 2 3 2 4 2" xfId="3483"/>
    <cellStyle name="Note 2 3 2 4 2 2" xfId="3484"/>
    <cellStyle name="Note 2 3 2 4 3" xfId="3485"/>
    <cellStyle name="Note 2 3 2 5" xfId="3486"/>
    <cellStyle name="Note 2 3 2 5 2" xfId="3487"/>
    <cellStyle name="Note 2 3 2 6" xfId="3488"/>
    <cellStyle name="Note 2 3 3" xfId="3489"/>
    <cellStyle name="Note 2 3 3 2" xfId="3490"/>
    <cellStyle name="Note 2 3 3 2 2" xfId="3491"/>
    <cellStyle name="Note 2 3 3 2 2 2" xfId="3492"/>
    <cellStyle name="Note 2 3 3 2 2 2 2" xfId="3493"/>
    <cellStyle name="Note 2 3 3 2 2 3" xfId="3494"/>
    <cellStyle name="Note 2 3 3 2 3" xfId="3495"/>
    <cellStyle name="Note 2 3 3 2 3 2" xfId="3496"/>
    <cellStyle name="Note 2 3 3 2 4" xfId="3497"/>
    <cellStyle name="Note 2 3 3 3" xfId="3498"/>
    <cellStyle name="Note 2 3 3 3 2" xfId="3499"/>
    <cellStyle name="Note 2 3 3 3 2 2" xfId="3500"/>
    <cellStyle name="Note 2 3 3 3 3" xfId="3501"/>
    <cellStyle name="Note 2 3 3 4" xfId="3502"/>
    <cellStyle name="Note 2 3 3 4 2" xfId="3503"/>
    <cellStyle name="Note 2 3 3 5" xfId="3504"/>
    <cellStyle name="Note 2 3 4" xfId="3505"/>
    <cellStyle name="Note 2 3 4 2" xfId="3506"/>
    <cellStyle name="Note 2 3 4 2 2" xfId="3507"/>
    <cellStyle name="Note 2 3 4 2 2 2" xfId="3508"/>
    <cellStyle name="Note 2 3 4 2 3" xfId="3509"/>
    <cellStyle name="Note 2 3 4 3" xfId="3510"/>
    <cellStyle name="Note 2 3 4 3 2" xfId="3511"/>
    <cellStyle name="Note 2 3 4 4" xfId="3512"/>
    <cellStyle name="Note 2 3 5" xfId="3513"/>
    <cellStyle name="Note 2 3 5 2" xfId="3514"/>
    <cellStyle name="Note 2 3 5 2 2" xfId="3515"/>
    <cellStyle name="Note 2 3 5 3" xfId="3516"/>
    <cellStyle name="Note 2 3 6" xfId="3517"/>
    <cellStyle name="Note 2 3 6 2" xfId="3518"/>
    <cellStyle name="Note 2 3 7" xfId="3519"/>
    <cellStyle name="Note 2 4" xfId="3520"/>
    <cellStyle name="Note 2 4 2" xfId="3521"/>
    <cellStyle name="Note 2 4 2 2" xfId="3522"/>
    <cellStyle name="Note 2 4 2 2 2" xfId="3523"/>
    <cellStyle name="Note 2 4 2 2 2 2" xfId="3524"/>
    <cellStyle name="Note 2 4 2 2 2 2 2" xfId="3525"/>
    <cellStyle name="Note 2 4 2 2 2 3" xfId="3526"/>
    <cellStyle name="Note 2 4 2 2 3" xfId="3527"/>
    <cellStyle name="Note 2 4 2 2 3 2" xfId="3528"/>
    <cellStyle name="Note 2 4 2 2 4" xfId="3529"/>
    <cellStyle name="Note 2 4 2 3" xfId="3530"/>
    <cellStyle name="Note 2 4 2 3 2" xfId="3531"/>
    <cellStyle name="Note 2 4 2 3 2 2" xfId="3532"/>
    <cellStyle name="Note 2 4 2 3 3" xfId="3533"/>
    <cellStyle name="Note 2 4 2 4" xfId="3534"/>
    <cellStyle name="Note 2 4 2 4 2" xfId="3535"/>
    <cellStyle name="Note 2 4 2 5" xfId="3536"/>
    <cellStyle name="Note 2 4 3" xfId="3537"/>
    <cellStyle name="Note 2 4 3 2" xfId="3538"/>
    <cellStyle name="Note 2 4 3 2 2" xfId="3539"/>
    <cellStyle name="Note 2 4 3 2 2 2" xfId="3540"/>
    <cellStyle name="Note 2 4 3 2 3" xfId="3541"/>
    <cellStyle name="Note 2 4 3 3" xfId="3542"/>
    <cellStyle name="Note 2 4 3 3 2" xfId="3543"/>
    <cellStyle name="Note 2 4 3 4" xfId="3544"/>
    <cellStyle name="Note 2 4 4" xfId="3545"/>
    <cellStyle name="Note 2 4 4 2" xfId="3546"/>
    <cellStyle name="Note 2 4 4 2 2" xfId="3547"/>
    <cellStyle name="Note 2 4 4 3" xfId="3548"/>
    <cellStyle name="Note 2 4 5" xfId="3549"/>
    <cellStyle name="Note 2 4 5 2" xfId="3550"/>
    <cellStyle name="Note 2 4 6" xfId="3551"/>
    <cellStyle name="Note 2 5" xfId="3552"/>
    <cellStyle name="Note 2 5 2" xfId="3553"/>
    <cellStyle name="Note 2 5 2 2" xfId="3554"/>
    <cellStyle name="Note 2 5 2 2 2" xfId="3555"/>
    <cellStyle name="Note 2 5 2 3" xfId="3556"/>
    <cellStyle name="Note 2 5 3" xfId="3557"/>
    <cellStyle name="Note 2 5 3 2" xfId="3558"/>
    <cellStyle name="Note 2 5 4" xfId="3559"/>
    <cellStyle name="Note 2 6" xfId="3560"/>
    <cellStyle name="Note 2 6 2" xfId="3561"/>
    <cellStyle name="Note 2 6 2 2" xfId="3562"/>
    <cellStyle name="Note 2 6 3" xfId="3563"/>
    <cellStyle name="Note 2 7" xfId="3564"/>
    <cellStyle name="Note 2 7 2" xfId="3565"/>
    <cellStyle name="Note 2 8" xfId="3566"/>
    <cellStyle name="Note 2 9" xfId="3567"/>
    <cellStyle name="Note 3" xfId="3568"/>
    <cellStyle name="Note 3 2" xfId="3569"/>
    <cellStyle name="Note 3 2 2" xfId="3570"/>
    <cellStyle name="Note 3 2 2 2" xfId="3571"/>
    <cellStyle name="Note 3 2 2 2 2" xfId="3572"/>
    <cellStyle name="Note 3 2 2 2 2 2" xfId="3573"/>
    <cellStyle name="Note 3 2 2 2 2 2 2" xfId="3574"/>
    <cellStyle name="Note 3 2 2 2 2 2 2 2" xfId="3575"/>
    <cellStyle name="Note 3 2 2 2 2 2 3" xfId="3576"/>
    <cellStyle name="Note 3 2 2 2 2 3" xfId="3577"/>
    <cellStyle name="Note 3 2 2 2 2 3 2" xfId="3578"/>
    <cellStyle name="Note 3 2 2 2 2 4" xfId="3579"/>
    <cellStyle name="Note 3 2 2 2 3" xfId="3580"/>
    <cellStyle name="Note 3 2 2 2 3 2" xfId="3581"/>
    <cellStyle name="Note 3 2 2 2 3 2 2" xfId="3582"/>
    <cellStyle name="Note 3 2 2 2 3 3" xfId="3583"/>
    <cellStyle name="Note 3 2 2 2 4" xfId="3584"/>
    <cellStyle name="Note 3 2 2 2 4 2" xfId="3585"/>
    <cellStyle name="Note 3 2 2 2 5" xfId="3586"/>
    <cellStyle name="Note 3 2 2 3" xfId="3587"/>
    <cellStyle name="Note 3 2 2 3 2" xfId="3588"/>
    <cellStyle name="Note 3 2 2 3 2 2" xfId="3589"/>
    <cellStyle name="Note 3 2 2 3 2 2 2" xfId="3590"/>
    <cellStyle name="Note 3 2 2 3 2 3" xfId="3591"/>
    <cellStyle name="Note 3 2 2 3 3" xfId="3592"/>
    <cellStyle name="Note 3 2 2 3 3 2" xfId="3593"/>
    <cellStyle name="Note 3 2 2 3 4" xfId="3594"/>
    <cellStyle name="Note 3 2 2 4" xfId="3595"/>
    <cellStyle name="Note 3 2 2 4 2" xfId="3596"/>
    <cellStyle name="Note 3 2 2 4 2 2" xfId="3597"/>
    <cellStyle name="Note 3 2 2 4 3" xfId="3598"/>
    <cellStyle name="Note 3 2 2 5" xfId="3599"/>
    <cellStyle name="Note 3 2 2 5 2" xfId="3600"/>
    <cellStyle name="Note 3 2 2 6" xfId="3601"/>
    <cellStyle name="Note 3 2 3" xfId="3602"/>
    <cellStyle name="Note 3 2 3 2" xfId="3603"/>
    <cellStyle name="Note 3 2 3 2 2" xfId="3604"/>
    <cellStyle name="Note 3 2 3 2 2 2" xfId="3605"/>
    <cellStyle name="Note 3 2 3 2 2 2 2" xfId="3606"/>
    <cellStyle name="Note 3 2 3 2 2 3" xfId="3607"/>
    <cellStyle name="Note 3 2 3 2 3" xfId="3608"/>
    <cellStyle name="Note 3 2 3 2 3 2" xfId="3609"/>
    <cellStyle name="Note 3 2 3 2 4" xfId="3610"/>
    <cellStyle name="Note 3 2 3 3" xfId="3611"/>
    <cellStyle name="Note 3 2 3 3 2" xfId="3612"/>
    <cellStyle name="Note 3 2 3 3 2 2" xfId="3613"/>
    <cellStyle name="Note 3 2 3 3 3" xfId="3614"/>
    <cellStyle name="Note 3 2 3 4" xfId="3615"/>
    <cellStyle name="Note 3 2 3 4 2" xfId="3616"/>
    <cellStyle name="Note 3 2 3 5" xfId="3617"/>
    <cellStyle name="Note 3 2 4" xfId="3618"/>
    <cellStyle name="Note 3 2 4 2" xfId="3619"/>
    <cellStyle name="Note 3 2 4 2 2" xfId="3620"/>
    <cellStyle name="Note 3 2 4 2 2 2" xfId="3621"/>
    <cellStyle name="Note 3 2 4 2 3" xfId="3622"/>
    <cellStyle name="Note 3 2 4 3" xfId="3623"/>
    <cellStyle name="Note 3 2 4 3 2" xfId="3624"/>
    <cellStyle name="Note 3 2 4 4" xfId="3625"/>
    <cellStyle name="Note 3 2 5" xfId="3626"/>
    <cellStyle name="Note 3 2 5 2" xfId="3627"/>
    <cellStyle name="Note 3 2 5 2 2" xfId="3628"/>
    <cellStyle name="Note 3 2 5 3" xfId="3629"/>
    <cellStyle name="Note 3 2 6" xfId="3630"/>
    <cellStyle name="Note 3 2 6 2" xfId="3631"/>
    <cellStyle name="Note 3 2 7" xfId="3632"/>
    <cellStyle name="Note 3 3" xfId="3633"/>
    <cellStyle name="Note 3 3 2" xfId="3634"/>
    <cellStyle name="Note 3 3 2 2" xfId="3635"/>
    <cellStyle name="Note 3 3 2 2 2" xfId="3636"/>
    <cellStyle name="Note 3 3 2 2 2 2" xfId="3637"/>
    <cellStyle name="Note 3 3 2 2 2 2 2" xfId="3638"/>
    <cellStyle name="Note 3 3 2 2 2 3" xfId="3639"/>
    <cellStyle name="Note 3 3 2 2 3" xfId="3640"/>
    <cellStyle name="Note 3 3 2 2 3 2" xfId="3641"/>
    <cellStyle name="Note 3 3 2 2 4" xfId="3642"/>
    <cellStyle name="Note 3 3 2 3" xfId="3643"/>
    <cellStyle name="Note 3 3 2 3 2" xfId="3644"/>
    <cellStyle name="Note 3 3 2 3 2 2" xfId="3645"/>
    <cellStyle name="Note 3 3 2 3 3" xfId="3646"/>
    <cellStyle name="Note 3 3 2 4" xfId="3647"/>
    <cellStyle name="Note 3 3 2 4 2" xfId="3648"/>
    <cellStyle name="Note 3 3 2 5" xfId="3649"/>
    <cellStyle name="Note 3 3 3" xfId="3650"/>
    <cellStyle name="Note 3 3 3 2" xfId="3651"/>
    <cellStyle name="Note 3 3 3 2 2" xfId="3652"/>
    <cellStyle name="Note 3 3 3 2 2 2" xfId="3653"/>
    <cellStyle name="Note 3 3 3 2 3" xfId="3654"/>
    <cellStyle name="Note 3 3 3 3" xfId="3655"/>
    <cellStyle name="Note 3 3 3 3 2" xfId="3656"/>
    <cellStyle name="Note 3 3 3 4" xfId="3657"/>
    <cellStyle name="Note 3 3 4" xfId="3658"/>
    <cellStyle name="Note 3 3 4 2" xfId="3659"/>
    <cellStyle name="Note 3 3 4 2 2" xfId="3660"/>
    <cellStyle name="Note 3 3 4 3" xfId="3661"/>
    <cellStyle name="Note 3 3 5" xfId="3662"/>
    <cellStyle name="Note 3 3 5 2" xfId="3663"/>
    <cellStyle name="Note 3 3 6" xfId="3664"/>
    <cellStyle name="Note 3 4" xfId="3665"/>
    <cellStyle name="Note 3 4 2" xfId="3666"/>
    <cellStyle name="Note 3 4 2 2" xfId="3667"/>
    <cellStyle name="Note 3 4 2 2 2" xfId="3668"/>
    <cellStyle name="Note 3 4 2 2 2 2" xfId="3669"/>
    <cellStyle name="Note 3 4 2 2 3" xfId="3670"/>
    <cellStyle name="Note 3 4 2 3" xfId="3671"/>
    <cellStyle name="Note 3 4 2 3 2" xfId="3672"/>
    <cellStyle name="Note 3 4 2 4" xfId="3673"/>
    <cellStyle name="Note 3 4 3" xfId="3674"/>
    <cellStyle name="Note 3 4 3 2" xfId="3675"/>
    <cellStyle name="Note 3 4 3 2 2" xfId="3676"/>
    <cellStyle name="Note 3 4 3 3" xfId="3677"/>
    <cellStyle name="Note 3 4 4" xfId="3678"/>
    <cellStyle name="Note 3 4 4 2" xfId="3679"/>
    <cellStyle name="Note 3 4 5" xfId="3680"/>
    <cellStyle name="Note 3 5" xfId="3681"/>
    <cellStyle name="Note 3 5 2" xfId="3682"/>
    <cellStyle name="Note 3 5 2 2" xfId="3683"/>
    <cellStyle name="Note 3 5 2 2 2" xfId="3684"/>
    <cellStyle name="Note 3 5 2 3" xfId="3685"/>
    <cellStyle name="Note 3 5 3" xfId="3686"/>
    <cellStyle name="Note 3 5 3 2" xfId="3687"/>
    <cellStyle name="Note 3 5 4" xfId="3688"/>
    <cellStyle name="Note 3 6" xfId="3689"/>
    <cellStyle name="Note 3 6 2" xfId="3690"/>
    <cellStyle name="Note 3 6 2 2" xfId="3691"/>
    <cellStyle name="Note 3 6 3" xfId="3692"/>
    <cellStyle name="Note 3 7" xfId="3693"/>
    <cellStyle name="Note 3 7 2" xfId="3694"/>
    <cellStyle name="Note 3 8" xfId="3695"/>
    <cellStyle name="Note 3 9" xfId="3696"/>
    <cellStyle name="Note 4" xfId="3697"/>
    <cellStyle name="Note 4 2" xfId="3698"/>
    <cellStyle name="Note 4 2 2" xfId="3699"/>
    <cellStyle name="Note 4 2 2 2" xfId="3700"/>
    <cellStyle name="Note 4 2 2 2 2" xfId="3701"/>
    <cellStyle name="Note 4 2 2 2 2 2" xfId="3702"/>
    <cellStyle name="Note 4 2 2 2 2 2 2" xfId="3703"/>
    <cellStyle name="Note 4 2 2 2 2 3" xfId="3704"/>
    <cellStyle name="Note 4 2 2 2 3" xfId="3705"/>
    <cellStyle name="Note 4 2 2 2 3 2" xfId="3706"/>
    <cellStyle name="Note 4 2 2 2 4" xfId="3707"/>
    <cellStyle name="Note 4 2 2 3" xfId="3708"/>
    <cellStyle name="Note 4 2 2 3 2" xfId="3709"/>
    <cellStyle name="Note 4 2 2 3 2 2" xfId="3710"/>
    <cellStyle name="Note 4 2 2 3 3" xfId="3711"/>
    <cellStyle name="Note 4 2 2 4" xfId="3712"/>
    <cellStyle name="Note 4 2 2 4 2" xfId="3713"/>
    <cellStyle name="Note 4 2 2 5" xfId="3714"/>
    <cellStyle name="Note 4 2 3" xfId="3715"/>
    <cellStyle name="Note 4 2 3 2" xfId="3716"/>
    <cellStyle name="Note 4 2 3 2 2" xfId="3717"/>
    <cellStyle name="Note 4 2 3 2 2 2" xfId="3718"/>
    <cellStyle name="Note 4 2 3 2 3" xfId="3719"/>
    <cellStyle name="Note 4 2 3 3" xfId="3720"/>
    <cellStyle name="Note 4 2 3 3 2" xfId="3721"/>
    <cellStyle name="Note 4 2 3 4" xfId="3722"/>
    <cellStyle name="Note 4 2 4" xfId="3723"/>
    <cellStyle name="Note 4 2 4 2" xfId="3724"/>
    <cellStyle name="Note 4 2 4 2 2" xfId="3725"/>
    <cellStyle name="Note 4 2 4 3" xfId="3726"/>
    <cellStyle name="Note 4 2 5" xfId="3727"/>
    <cellStyle name="Note 4 2 5 2" xfId="3728"/>
    <cellStyle name="Note 4 2 6" xfId="3729"/>
    <cellStyle name="Note 4 3" xfId="3730"/>
    <cellStyle name="Note 4 3 2" xfId="3731"/>
    <cellStyle name="Note 4 3 2 2" xfId="3732"/>
    <cellStyle name="Note 4 3 2 2 2" xfId="3733"/>
    <cellStyle name="Note 4 3 2 2 2 2" xfId="3734"/>
    <cellStyle name="Note 4 3 2 2 3" xfId="3735"/>
    <cellStyle name="Note 4 3 2 3" xfId="3736"/>
    <cellStyle name="Note 4 3 2 3 2" xfId="3737"/>
    <cellStyle name="Note 4 3 2 4" xfId="3738"/>
    <cellStyle name="Note 4 3 3" xfId="3739"/>
    <cellStyle name="Note 4 3 3 2" xfId="3740"/>
    <cellStyle name="Note 4 3 3 2 2" xfId="3741"/>
    <cellStyle name="Note 4 3 3 3" xfId="3742"/>
    <cellStyle name="Note 4 3 4" xfId="3743"/>
    <cellStyle name="Note 4 3 4 2" xfId="3744"/>
    <cellStyle name="Note 4 3 5" xfId="3745"/>
    <cellStyle name="Note 4 4" xfId="3746"/>
    <cellStyle name="Note 4 4 2" xfId="3747"/>
    <cellStyle name="Note 4 4 2 2" xfId="3748"/>
    <cellStyle name="Note 4 4 2 2 2" xfId="3749"/>
    <cellStyle name="Note 4 4 2 3" xfId="3750"/>
    <cellStyle name="Note 4 4 3" xfId="3751"/>
    <cellStyle name="Note 4 4 3 2" xfId="3752"/>
    <cellStyle name="Note 4 4 4" xfId="3753"/>
    <cellStyle name="Note 4 5" xfId="3754"/>
    <cellStyle name="Note 4 5 2" xfId="3755"/>
    <cellStyle name="Note 4 5 2 2" xfId="3756"/>
    <cellStyle name="Note 4 5 3" xfId="3757"/>
    <cellStyle name="Note 4 6" xfId="3758"/>
    <cellStyle name="Note 4 6 2" xfId="3759"/>
    <cellStyle name="Note 4 7" xfId="3760"/>
    <cellStyle name="Note 5" xfId="3761"/>
    <cellStyle name="Note 5 2" xfId="3762"/>
    <cellStyle name="Note 5 2 2" xfId="3763"/>
    <cellStyle name="Note 5 2 2 2" xfId="3764"/>
    <cellStyle name="Note 5 2 2 2 2" xfId="3765"/>
    <cellStyle name="Note 5 2 2 2 2 2" xfId="3766"/>
    <cellStyle name="Note 5 2 2 2 3" xfId="3767"/>
    <cellStyle name="Note 5 2 2 3" xfId="3768"/>
    <cellStyle name="Note 5 2 2 3 2" xfId="3769"/>
    <cellStyle name="Note 5 2 2 4" xfId="3770"/>
    <cellStyle name="Note 5 2 3" xfId="3771"/>
    <cellStyle name="Note 5 2 3 2" xfId="3772"/>
    <cellStyle name="Note 5 2 3 2 2" xfId="3773"/>
    <cellStyle name="Note 5 2 3 3" xfId="3774"/>
    <cellStyle name="Note 5 2 4" xfId="3775"/>
    <cellStyle name="Note 5 2 4 2" xfId="3776"/>
    <cellStyle name="Note 5 2 5" xfId="3777"/>
    <cellStyle name="Note 5 3" xfId="3778"/>
    <cellStyle name="Note 5 3 2" xfId="3779"/>
    <cellStyle name="Note 5 3 2 2" xfId="3780"/>
    <cellStyle name="Note 5 3 2 2 2" xfId="3781"/>
    <cellStyle name="Note 5 3 2 3" xfId="3782"/>
    <cellStyle name="Note 5 3 3" xfId="3783"/>
    <cellStyle name="Note 5 3 3 2" xfId="3784"/>
    <cellStyle name="Note 5 3 4" xfId="3785"/>
    <cellStyle name="Note 5 4" xfId="3786"/>
    <cellStyle name="Note 5 4 2" xfId="3787"/>
    <cellStyle name="Note 5 4 2 2" xfId="3788"/>
    <cellStyle name="Note 5 4 3" xfId="3789"/>
    <cellStyle name="Note 5 5" xfId="3790"/>
    <cellStyle name="Note 5 5 2" xfId="3791"/>
    <cellStyle name="Note 5 6" xfId="3792"/>
    <cellStyle name="Note 6" xfId="3793"/>
    <cellStyle name="Note 6 2" xfId="3794"/>
    <cellStyle name="Note 6 2 2" xfId="3795"/>
    <cellStyle name="Note 6 2 2 2" xfId="3796"/>
    <cellStyle name="Note 6 2 3" xfId="3797"/>
    <cellStyle name="Note 6 3" xfId="3798"/>
    <cellStyle name="Note 6 3 2" xfId="3799"/>
    <cellStyle name="Note 6 4" xfId="3800"/>
    <cellStyle name="Note 7" xfId="3801"/>
    <cellStyle name="Note 7 2" xfId="3802"/>
    <cellStyle name="Note 7 2 2" xfId="3803"/>
    <cellStyle name="Note 7 3" xfId="3804"/>
    <cellStyle name="Note 8" xfId="3805"/>
    <cellStyle name="Note 8 2" xfId="3806"/>
    <cellStyle name="Note 9" xfId="3807"/>
    <cellStyle name="Nun??c [0]_Cia-l ccaldcec" xfId="3808"/>
    <cellStyle name="Nun??c_Cia-l ccaldcec" xfId="3809"/>
    <cellStyle name="Ňűń˙÷č [0]_Ńĺáĺńňîčěîńňü" xfId="3810"/>
    <cellStyle name="Ňűń˙÷č_Ńĺáĺńňîčěîńňü" xfId="3811"/>
    <cellStyle name="Ôčíŕíńîâűé [0]_(ňŕá 3č)" xfId="3812"/>
    <cellStyle name="Ôčíŕíńîâűé_(ňŕá 3č)" xfId="3813"/>
    <cellStyle name="Output" xfId="3814"/>
    <cellStyle name="Output 2" xfId="3815"/>
    <cellStyle name="Output 2 2" xfId="3816"/>
    <cellStyle name="Output 2 2 2" xfId="3817"/>
    <cellStyle name="Output 2 3" xfId="3818"/>
    <cellStyle name="Output 2 4" xfId="3819"/>
    <cellStyle name="Output 3" xfId="3820"/>
    <cellStyle name="Output 4" xfId="3821"/>
    <cellStyle name="Output 5" xfId="3822"/>
    <cellStyle name="PageHeading" xfId="3823"/>
    <cellStyle name="PillarText" xfId="3824"/>
    <cellStyle name="Price_Body" xfId="3825"/>
    <cellStyle name="QTitle" xfId="3826"/>
    <cellStyle name="range" xfId="3827"/>
    <cellStyle name="S0" xfId="3828"/>
    <cellStyle name="S3_Лист4 (2)" xfId="3829"/>
    <cellStyle name="S5" xfId="3830"/>
    <cellStyle name="SAPBEXaggData" xfId="3831"/>
    <cellStyle name="SAPBEXaggData 2" xfId="3832"/>
    <cellStyle name="SAPBEXaggData 3" xfId="3833"/>
    <cellStyle name="SAPBEXaggData 4" xfId="3834"/>
    <cellStyle name="SAPBEXaggDataEmph" xfId="3835"/>
    <cellStyle name="SAPBEXaggDataEmph 2" xfId="3836"/>
    <cellStyle name="SAPBEXaggDataEmph 3" xfId="3837"/>
    <cellStyle name="SAPBEXaggDataEmph 4" xfId="3838"/>
    <cellStyle name="SAPBEXaggItem" xfId="3839"/>
    <cellStyle name="SAPBEXaggItem 2" xfId="3840"/>
    <cellStyle name="SAPBEXaggItem 3" xfId="3841"/>
    <cellStyle name="SAPBEXaggItem 4" xfId="3842"/>
    <cellStyle name="SAPBEXaggItemX" xfId="3843"/>
    <cellStyle name="SAPBEXaggItemX 2" xfId="3844"/>
    <cellStyle name="SAPBEXaggItemX 3" xfId="3845"/>
    <cellStyle name="SAPBEXaggItemX 4" xfId="3846"/>
    <cellStyle name="SAPBEXchaText" xfId="3847"/>
    <cellStyle name="SAPBEXchaText 2" xfId="3848"/>
    <cellStyle name="SAPBEXchaText 3" xfId="3849"/>
    <cellStyle name="SAPBEXexcBad7" xfId="3850"/>
    <cellStyle name="SAPBEXexcBad7 2" xfId="3851"/>
    <cellStyle name="SAPBEXexcBad7 3" xfId="3852"/>
    <cellStyle name="SAPBEXexcBad7 4" xfId="3853"/>
    <cellStyle name="SAPBEXexcBad8" xfId="3854"/>
    <cellStyle name="SAPBEXexcBad8 2" xfId="3855"/>
    <cellStyle name="SAPBEXexcBad8 3" xfId="3856"/>
    <cellStyle name="SAPBEXexcBad8 4" xfId="3857"/>
    <cellStyle name="SAPBEXexcBad9" xfId="3858"/>
    <cellStyle name="SAPBEXexcBad9 2" xfId="3859"/>
    <cellStyle name="SAPBEXexcBad9 3" xfId="3860"/>
    <cellStyle name="SAPBEXexcBad9 4" xfId="3861"/>
    <cellStyle name="SAPBEXexcCritical4" xfId="3862"/>
    <cellStyle name="SAPBEXexcCritical4 2" xfId="3863"/>
    <cellStyle name="SAPBEXexcCritical4 3" xfId="3864"/>
    <cellStyle name="SAPBEXexcCritical4 4" xfId="3865"/>
    <cellStyle name="SAPBEXexcCritical5" xfId="3866"/>
    <cellStyle name="SAPBEXexcCritical5 2" xfId="3867"/>
    <cellStyle name="SAPBEXexcCritical5 3" xfId="3868"/>
    <cellStyle name="SAPBEXexcCritical5 4" xfId="3869"/>
    <cellStyle name="SAPBEXexcCritical6" xfId="3870"/>
    <cellStyle name="SAPBEXexcCritical6 2" xfId="3871"/>
    <cellStyle name="SAPBEXexcCritical6 3" xfId="3872"/>
    <cellStyle name="SAPBEXexcCritical6 4" xfId="3873"/>
    <cellStyle name="SAPBEXexcGood1" xfId="3874"/>
    <cellStyle name="SAPBEXexcGood1 2" xfId="3875"/>
    <cellStyle name="SAPBEXexcGood1 3" xfId="3876"/>
    <cellStyle name="SAPBEXexcGood1 4" xfId="3877"/>
    <cellStyle name="SAPBEXexcGood2" xfId="3878"/>
    <cellStyle name="SAPBEXexcGood2 2" xfId="3879"/>
    <cellStyle name="SAPBEXexcGood2 3" xfId="3880"/>
    <cellStyle name="SAPBEXexcGood2 4" xfId="3881"/>
    <cellStyle name="SAPBEXexcGood3" xfId="3882"/>
    <cellStyle name="SAPBEXexcGood3 2" xfId="3883"/>
    <cellStyle name="SAPBEXexcGood3 3" xfId="3884"/>
    <cellStyle name="SAPBEXexcGood3 4" xfId="3885"/>
    <cellStyle name="SAPBEXfilterDrill" xfId="3886"/>
    <cellStyle name="SAPBEXfilterDrill 2" xfId="3887"/>
    <cellStyle name="SAPBEXfilterDrill 3" xfId="3888"/>
    <cellStyle name="SAPBEXfilterDrill 4" xfId="3889"/>
    <cellStyle name="SAPBEXfilterItem" xfId="3890"/>
    <cellStyle name="SAPBEXfilterItem 2" xfId="3891"/>
    <cellStyle name="SAPBEXfilterItem 3" xfId="3892"/>
    <cellStyle name="SAPBEXfilterText" xfId="3893"/>
    <cellStyle name="SAPBEXfilterText 2" xfId="3894"/>
    <cellStyle name="SAPBEXfilterText 3" xfId="3895"/>
    <cellStyle name="SAPBEXfilterText 4" xfId="3896"/>
    <cellStyle name="SAPBEXformats" xfId="3897"/>
    <cellStyle name="SAPBEXformats 2" xfId="3898"/>
    <cellStyle name="SAPBEXformats 3" xfId="3899"/>
    <cellStyle name="SAPBEXformats 4" xfId="3900"/>
    <cellStyle name="SAPBEXheaderItem" xfId="3901"/>
    <cellStyle name="SAPBEXheaderItem 2" xfId="3902"/>
    <cellStyle name="SAPBEXheaderItem 3" xfId="3903"/>
    <cellStyle name="SAPBEXheaderItem 4" xfId="3904"/>
    <cellStyle name="SAPBEXheaderText" xfId="3905"/>
    <cellStyle name="SAPBEXheaderText 2" xfId="3906"/>
    <cellStyle name="SAPBEXheaderText 3" xfId="3907"/>
    <cellStyle name="SAPBEXheaderText 4" xfId="3908"/>
    <cellStyle name="SAPBEXHLevel0" xfId="3909"/>
    <cellStyle name="SAPBEXHLevel0 2" xfId="3910"/>
    <cellStyle name="SAPBEXHLevel0 3" xfId="3911"/>
    <cellStyle name="SAPBEXHLevel0 4" xfId="3912"/>
    <cellStyle name="SAPBEXHLevel0X" xfId="3913"/>
    <cellStyle name="SAPBEXHLevel0X 2" xfId="3914"/>
    <cellStyle name="SAPBEXHLevel0X 3" xfId="3915"/>
    <cellStyle name="SAPBEXHLevel0X 4" xfId="3916"/>
    <cellStyle name="SAPBEXHLevel1" xfId="3917"/>
    <cellStyle name="SAPBEXHLevel1 2" xfId="3918"/>
    <cellStyle name="SAPBEXHLevel1 3" xfId="3919"/>
    <cellStyle name="SAPBEXHLevel1 4" xfId="3920"/>
    <cellStyle name="SAPBEXHLevel1X" xfId="3921"/>
    <cellStyle name="SAPBEXHLevel1X 2" xfId="3922"/>
    <cellStyle name="SAPBEXHLevel1X 3" xfId="3923"/>
    <cellStyle name="SAPBEXHLevel1X 4" xfId="3924"/>
    <cellStyle name="SAPBEXHLevel2" xfId="3925"/>
    <cellStyle name="SAPBEXHLevel2 2" xfId="3926"/>
    <cellStyle name="SAPBEXHLevel2 3" xfId="3927"/>
    <cellStyle name="SAPBEXHLevel2 4" xfId="3928"/>
    <cellStyle name="SAPBEXHLevel2X" xfId="3929"/>
    <cellStyle name="SAPBEXHLevel2X 2" xfId="3930"/>
    <cellStyle name="SAPBEXHLevel2X 3" xfId="3931"/>
    <cellStyle name="SAPBEXHLevel2X 4" xfId="3932"/>
    <cellStyle name="SAPBEXHLevel3" xfId="3933"/>
    <cellStyle name="SAPBEXHLevel3 2" xfId="3934"/>
    <cellStyle name="SAPBEXHLevel3 3" xfId="3935"/>
    <cellStyle name="SAPBEXHLevel3 4" xfId="3936"/>
    <cellStyle name="SAPBEXHLevel3X" xfId="3937"/>
    <cellStyle name="SAPBEXHLevel3X 2" xfId="3938"/>
    <cellStyle name="SAPBEXHLevel3X 3" xfId="3939"/>
    <cellStyle name="SAPBEXHLevel3X 4" xfId="3940"/>
    <cellStyle name="SAPBEXinputData" xfId="3941"/>
    <cellStyle name="SAPBEXinputData 2" xfId="3942"/>
    <cellStyle name="SAPBEXinputData 2 2" xfId="3943"/>
    <cellStyle name="SAPBEXItemHeader" xfId="3944"/>
    <cellStyle name="SAPBEXresData" xfId="3945"/>
    <cellStyle name="SAPBEXresData 2" xfId="3946"/>
    <cellStyle name="SAPBEXresData 3" xfId="3947"/>
    <cellStyle name="SAPBEXresData 4" xfId="3948"/>
    <cellStyle name="SAPBEXresDataEmph" xfId="3949"/>
    <cellStyle name="SAPBEXresDataEmph 2" xfId="3950"/>
    <cellStyle name="SAPBEXresDataEmph 3" xfId="3951"/>
    <cellStyle name="SAPBEXresDataEmph 4" xfId="3952"/>
    <cellStyle name="SAPBEXresItem" xfId="3953"/>
    <cellStyle name="SAPBEXresItem 2" xfId="3954"/>
    <cellStyle name="SAPBEXresItem 3" xfId="3955"/>
    <cellStyle name="SAPBEXresItem 4" xfId="3956"/>
    <cellStyle name="SAPBEXresItemX" xfId="3957"/>
    <cellStyle name="SAPBEXresItemX 2" xfId="3958"/>
    <cellStyle name="SAPBEXresItemX 3" xfId="3959"/>
    <cellStyle name="SAPBEXresItemX 4" xfId="3960"/>
    <cellStyle name="SAPBEXstdData" xfId="3961"/>
    <cellStyle name="SAPBEXstdData 2" xfId="3962"/>
    <cellStyle name="SAPBEXstdData 2 2" xfId="3963"/>
    <cellStyle name="SAPBEXstdData 2 3" xfId="3964"/>
    <cellStyle name="SAPBEXstdData 3" xfId="3965"/>
    <cellStyle name="SAPBEXstdData 4" xfId="3966"/>
    <cellStyle name="SAPBEXstdDataEmph" xfId="3967"/>
    <cellStyle name="SAPBEXstdDataEmph 2" xfId="3968"/>
    <cellStyle name="SAPBEXstdDataEmph 3" xfId="3969"/>
    <cellStyle name="SAPBEXstdDataEmph 4" xfId="3970"/>
    <cellStyle name="SAPBEXstdItem" xfId="3971"/>
    <cellStyle name="SAPBEXstdItem 2" xfId="3972"/>
    <cellStyle name="SAPBEXstdItem 2 2" xfId="3973"/>
    <cellStyle name="SAPBEXstdItem 2 2 2" xfId="3974"/>
    <cellStyle name="SAPBEXstdItem 2 2 3" xfId="3975"/>
    <cellStyle name="SAPBEXstdItem 2 3" xfId="3976"/>
    <cellStyle name="SAPBEXstdItem 2 4" xfId="3977"/>
    <cellStyle name="SAPBEXstdItem 2 5" xfId="3978"/>
    <cellStyle name="SAPBEXstdItem 2 6" xfId="3979"/>
    <cellStyle name="SAPBEXstdItem 3" xfId="3980"/>
    <cellStyle name="SAPBEXstdItem 4" xfId="3981"/>
    <cellStyle name="SAPBEXstdItem 5" xfId="3982"/>
    <cellStyle name="SAPBEXstdItem 6" xfId="3983"/>
    <cellStyle name="SAPBEXstdItem 7" xfId="3984"/>
    <cellStyle name="SAPBEXstdItemX" xfId="3985"/>
    <cellStyle name="SAPBEXstdItemX 2" xfId="3986"/>
    <cellStyle name="SAPBEXstdItemX 3" xfId="3987"/>
    <cellStyle name="SAPBEXstdItemX 4" xfId="3988"/>
    <cellStyle name="SAPBEXtitle" xfId="3989"/>
    <cellStyle name="SAPBEXtitle 2" xfId="3990"/>
    <cellStyle name="SAPBEXtitle 3" xfId="3991"/>
    <cellStyle name="SAPBEXtitle 4" xfId="3992"/>
    <cellStyle name="SAPBEXunassignedItem" xfId="3993"/>
    <cellStyle name="SAPBEXunassignedItem 2" xfId="3994"/>
    <cellStyle name="SAPBEXundefined" xfId="3995"/>
    <cellStyle name="SAPBEXundefined 2" xfId="3996"/>
    <cellStyle name="SAPBEXundefined 3" xfId="3997"/>
    <cellStyle name="SAPBEXundefined 4" xfId="3998"/>
    <cellStyle name="SEM-BPS-data" xfId="3999"/>
    <cellStyle name="SEM-BPS-head" xfId="4000"/>
    <cellStyle name="SEM-BPS-headdata" xfId="4001"/>
    <cellStyle name="SEM-BPS-headkey" xfId="4002"/>
    <cellStyle name="SEM-BPS-input-on" xfId="4003"/>
    <cellStyle name="SEM-BPS-key" xfId="4004"/>
    <cellStyle name="SEM-BPS-sub1" xfId="4005"/>
    <cellStyle name="SEM-BPS-sub2" xfId="4006"/>
    <cellStyle name="SEM-BPS-total" xfId="4007"/>
    <cellStyle name="Sheet Title" xfId="4008"/>
    <cellStyle name="Show_Sell" xfId="4009"/>
    <cellStyle name="Standard_Anpassen der Amortisation" xfId="4010"/>
    <cellStyle name="Style 1" xfId="4011"/>
    <cellStyle name="Table" xfId="4012"/>
    <cellStyle name="Table Heading" xfId="4013"/>
    <cellStyle name="TableStyleLight1" xfId="4014"/>
    <cellStyle name="TableStyleLight1 2" xfId="4015"/>
    <cellStyle name="TableStyleLight1 2 2" xfId="4016"/>
    <cellStyle name="TableStyleLight1 3" xfId="4017"/>
    <cellStyle name="TableStyleLight1 4" xfId="4018"/>
    <cellStyle name="TableStyleLight1 5" xfId="4019"/>
    <cellStyle name="TableStyleLight1 6" xfId="4020"/>
    <cellStyle name="Title" xfId="4021"/>
    <cellStyle name="Title 2" xfId="4022"/>
    <cellStyle name="Total" xfId="4023"/>
    <cellStyle name="Total 2" xfId="4024"/>
    <cellStyle name="Total 2 2" xfId="4025"/>
    <cellStyle name="Total 2 2 2" xfId="4026"/>
    <cellStyle name="Total 2 3" xfId="4027"/>
    <cellStyle name="Total 2 4" xfId="4028"/>
    <cellStyle name="Total 3" xfId="4029"/>
    <cellStyle name="Total 4" xfId="4030"/>
    <cellStyle name="Undefiniert" xfId="4031"/>
    <cellStyle name="Validation" xfId="4032"/>
    <cellStyle name="Warning Text" xfId="4033"/>
    <cellStyle name="Warning Text 2" xfId="4034"/>
    <cellStyle name="Warning Text 3" xfId="4035"/>
    <cellStyle name="white" xfId="4036"/>
    <cellStyle name="Wдhrung [0]_Compiling Utility Macros" xfId="4037"/>
    <cellStyle name="Wдhrung_Compiling Utility Macros" xfId="4038"/>
    <cellStyle name="YelNumbersCurr" xfId="4039"/>
    <cellStyle name="Акт" xfId="4040"/>
    <cellStyle name="АктМТСН" xfId="4041"/>
    <cellStyle name="Акцент1 10" xfId="4042"/>
    <cellStyle name="Акцент1 11" xfId="4043"/>
    <cellStyle name="Акцент1 12" xfId="4044"/>
    <cellStyle name="Акцент1 13" xfId="4045"/>
    <cellStyle name="Акцент1 14" xfId="4046"/>
    <cellStyle name="Акцент1 15" xfId="4047"/>
    <cellStyle name="Акцент1 16" xfId="4048"/>
    <cellStyle name="Акцент1 17" xfId="4049"/>
    <cellStyle name="Акцент1 18" xfId="4050"/>
    <cellStyle name="Акцент1 19" xfId="4051"/>
    <cellStyle name="Акцент1 2" xfId="4052"/>
    <cellStyle name="Акцент1 2 10" xfId="4053"/>
    <cellStyle name="Акцент1 2 11" xfId="4054"/>
    <cellStyle name="Акцент1 2 12" xfId="4055"/>
    <cellStyle name="Акцент1 2 2" xfId="4056"/>
    <cellStyle name="Акцент1 2 3" xfId="4057"/>
    <cellStyle name="Акцент1 2 4" xfId="4058"/>
    <cellStyle name="Акцент1 2 5" xfId="4059"/>
    <cellStyle name="Акцент1 2 6" xfId="4060"/>
    <cellStyle name="Акцент1 2 7" xfId="4061"/>
    <cellStyle name="Акцент1 2 8" xfId="4062"/>
    <cellStyle name="Акцент1 2 9" xfId="4063"/>
    <cellStyle name="Акцент1 20" xfId="4064"/>
    <cellStyle name="Акцент1 3" xfId="4065"/>
    <cellStyle name="Акцент1 3 2" xfId="4066"/>
    <cellStyle name="Акцент1 4" xfId="4067"/>
    <cellStyle name="Акцент1 4 2" xfId="4068"/>
    <cellStyle name="Акцент1 5" xfId="4069"/>
    <cellStyle name="Акцент1 5 2" xfId="4070"/>
    <cellStyle name="Акцент1 6" xfId="4071"/>
    <cellStyle name="Акцент1 6 2" xfId="4072"/>
    <cellStyle name="Акцент1 7" xfId="4073"/>
    <cellStyle name="Акцент1 7 2" xfId="4074"/>
    <cellStyle name="Акцент1 8" xfId="4075"/>
    <cellStyle name="Акцент1 8 2" xfId="4076"/>
    <cellStyle name="Акцент1 9" xfId="4077"/>
    <cellStyle name="Акцент1 9 2" xfId="4078"/>
    <cellStyle name="Акцент2 10" xfId="4079"/>
    <cellStyle name="Акцент2 11" xfId="4080"/>
    <cellStyle name="Акцент2 12" xfId="4081"/>
    <cellStyle name="Акцент2 13" xfId="4082"/>
    <cellStyle name="Акцент2 14" xfId="4083"/>
    <cellStyle name="Акцент2 15" xfId="4084"/>
    <cellStyle name="Акцент2 16" xfId="4085"/>
    <cellStyle name="Акцент2 17" xfId="4086"/>
    <cellStyle name="Акцент2 18" xfId="4087"/>
    <cellStyle name="Акцент2 19" xfId="4088"/>
    <cellStyle name="Акцент2 2" xfId="4089"/>
    <cellStyle name="Акцент2 2 10" xfId="4090"/>
    <cellStyle name="Акцент2 2 11" xfId="4091"/>
    <cellStyle name="Акцент2 2 12" xfId="4092"/>
    <cellStyle name="Акцент2 2 2" xfId="4093"/>
    <cellStyle name="Акцент2 2 3" xfId="4094"/>
    <cellStyle name="Акцент2 2 4" xfId="4095"/>
    <cellStyle name="Акцент2 2 5" xfId="4096"/>
    <cellStyle name="Акцент2 2 6" xfId="4097"/>
    <cellStyle name="Акцент2 2 7" xfId="4098"/>
    <cellStyle name="Акцент2 2 8" xfId="4099"/>
    <cellStyle name="Акцент2 2 9" xfId="4100"/>
    <cellStyle name="Акцент2 20" xfId="4101"/>
    <cellStyle name="Акцент2 3" xfId="4102"/>
    <cellStyle name="Акцент2 3 2" xfId="4103"/>
    <cellStyle name="Акцент2 4" xfId="4104"/>
    <cellStyle name="Акцент2 4 2" xfId="4105"/>
    <cellStyle name="Акцент2 5" xfId="4106"/>
    <cellStyle name="Акцент2 5 2" xfId="4107"/>
    <cellStyle name="Акцент2 6" xfId="4108"/>
    <cellStyle name="Акцент2 6 2" xfId="4109"/>
    <cellStyle name="Акцент2 7" xfId="4110"/>
    <cellStyle name="Акцент2 7 2" xfId="4111"/>
    <cellStyle name="Акцент2 8" xfId="4112"/>
    <cellStyle name="Акцент2 8 2" xfId="4113"/>
    <cellStyle name="Акцент2 9" xfId="4114"/>
    <cellStyle name="Акцент2 9 2" xfId="4115"/>
    <cellStyle name="Акцент3 10" xfId="4116"/>
    <cellStyle name="Акцент3 11" xfId="4117"/>
    <cellStyle name="Акцент3 12" xfId="4118"/>
    <cellStyle name="Акцент3 13" xfId="4119"/>
    <cellStyle name="Акцент3 14" xfId="4120"/>
    <cellStyle name="Акцент3 15" xfId="4121"/>
    <cellStyle name="Акцент3 16" xfId="4122"/>
    <cellStyle name="Акцент3 17" xfId="4123"/>
    <cellStyle name="Акцент3 18" xfId="4124"/>
    <cellStyle name="Акцент3 19" xfId="4125"/>
    <cellStyle name="Акцент3 2" xfId="4126"/>
    <cellStyle name="Акцент3 2 10" xfId="4127"/>
    <cellStyle name="Акцент3 2 11" xfId="4128"/>
    <cellStyle name="Акцент3 2 12" xfId="4129"/>
    <cellStyle name="Акцент3 2 2" xfId="4130"/>
    <cellStyle name="Акцент3 2 3" xfId="4131"/>
    <cellStyle name="Акцент3 2 4" xfId="4132"/>
    <cellStyle name="Акцент3 2 5" xfId="4133"/>
    <cellStyle name="Акцент3 2 6" xfId="4134"/>
    <cellStyle name="Акцент3 2 7" xfId="4135"/>
    <cellStyle name="Акцент3 2 8" xfId="4136"/>
    <cellStyle name="Акцент3 2 9" xfId="4137"/>
    <cellStyle name="Акцент3 20" xfId="4138"/>
    <cellStyle name="Акцент3 3" xfId="4139"/>
    <cellStyle name="Акцент3 3 2" xfId="4140"/>
    <cellStyle name="Акцент3 4" xfId="4141"/>
    <cellStyle name="Акцент3 4 2" xfId="4142"/>
    <cellStyle name="Акцент3 5" xfId="4143"/>
    <cellStyle name="Акцент3 5 2" xfId="4144"/>
    <cellStyle name="Акцент3 6" xfId="4145"/>
    <cellStyle name="Акцент3 6 2" xfId="4146"/>
    <cellStyle name="Акцент3 7" xfId="4147"/>
    <cellStyle name="Акцент3 7 2" xfId="4148"/>
    <cellStyle name="Акцент3 8" xfId="4149"/>
    <cellStyle name="Акцент3 8 2" xfId="4150"/>
    <cellStyle name="Акцент3 9" xfId="4151"/>
    <cellStyle name="Акцент3 9 2" xfId="4152"/>
    <cellStyle name="Акцент4 10" xfId="4153"/>
    <cellStyle name="Акцент4 11" xfId="4154"/>
    <cellStyle name="Акцент4 12" xfId="4155"/>
    <cellStyle name="Акцент4 13" xfId="4156"/>
    <cellStyle name="Акцент4 14" xfId="4157"/>
    <cellStyle name="Акцент4 15" xfId="4158"/>
    <cellStyle name="Акцент4 16" xfId="4159"/>
    <cellStyle name="Акцент4 17" xfId="4160"/>
    <cellStyle name="Акцент4 18" xfId="4161"/>
    <cellStyle name="Акцент4 19" xfId="4162"/>
    <cellStyle name="Акцент4 2" xfId="4163"/>
    <cellStyle name="Акцент4 2 10" xfId="4164"/>
    <cellStyle name="Акцент4 2 11" xfId="4165"/>
    <cellStyle name="Акцент4 2 12" xfId="4166"/>
    <cellStyle name="Акцент4 2 2" xfId="4167"/>
    <cellStyle name="Акцент4 2 3" xfId="4168"/>
    <cellStyle name="Акцент4 2 4" xfId="4169"/>
    <cellStyle name="Акцент4 2 5" xfId="4170"/>
    <cellStyle name="Акцент4 2 6" xfId="4171"/>
    <cellStyle name="Акцент4 2 7" xfId="4172"/>
    <cellStyle name="Акцент4 2 8" xfId="4173"/>
    <cellStyle name="Акцент4 2 9" xfId="4174"/>
    <cellStyle name="Акцент4 20" xfId="4175"/>
    <cellStyle name="Акцент4 3" xfId="4176"/>
    <cellStyle name="Акцент4 3 2" xfId="4177"/>
    <cellStyle name="Акцент4 4" xfId="4178"/>
    <cellStyle name="Акцент4 4 2" xfId="4179"/>
    <cellStyle name="Акцент4 5" xfId="4180"/>
    <cellStyle name="Акцент4 5 2" xfId="4181"/>
    <cellStyle name="Акцент4 6" xfId="4182"/>
    <cellStyle name="Акцент4 6 2" xfId="4183"/>
    <cellStyle name="Акцент4 7" xfId="4184"/>
    <cellStyle name="Акцент4 7 2" xfId="4185"/>
    <cellStyle name="Акцент4 8" xfId="4186"/>
    <cellStyle name="Акцент4 8 2" xfId="4187"/>
    <cellStyle name="Акцент4 9" xfId="4188"/>
    <cellStyle name="Акцент4 9 2" xfId="4189"/>
    <cellStyle name="Акцент5 10" xfId="4190"/>
    <cellStyle name="Акцент5 11" xfId="4191"/>
    <cellStyle name="Акцент5 12" xfId="4192"/>
    <cellStyle name="Акцент5 13" xfId="4193"/>
    <cellStyle name="Акцент5 14" xfId="4194"/>
    <cellStyle name="Акцент5 15" xfId="4195"/>
    <cellStyle name="Акцент5 16" xfId="4196"/>
    <cellStyle name="Акцент5 17" xfId="4197"/>
    <cellStyle name="Акцент5 18" xfId="4198"/>
    <cellStyle name="Акцент5 19" xfId="4199"/>
    <cellStyle name="Акцент5 2" xfId="4200"/>
    <cellStyle name="Акцент5 2 10" xfId="4201"/>
    <cellStyle name="Акцент5 2 11" xfId="4202"/>
    <cellStyle name="Акцент5 2 12" xfId="4203"/>
    <cellStyle name="Акцент5 2 2" xfId="4204"/>
    <cellStyle name="Акцент5 2 3" xfId="4205"/>
    <cellStyle name="Акцент5 2 4" xfId="4206"/>
    <cellStyle name="Акцент5 2 5" xfId="4207"/>
    <cellStyle name="Акцент5 2 6" xfId="4208"/>
    <cellStyle name="Акцент5 2 7" xfId="4209"/>
    <cellStyle name="Акцент5 2 8" xfId="4210"/>
    <cellStyle name="Акцент5 2 9" xfId="4211"/>
    <cellStyle name="Акцент5 20" xfId="4212"/>
    <cellStyle name="Акцент5 3" xfId="4213"/>
    <cellStyle name="Акцент5 3 2" xfId="4214"/>
    <cellStyle name="Акцент5 4" xfId="4215"/>
    <cellStyle name="Акцент5 4 2" xfId="4216"/>
    <cellStyle name="Акцент5 5" xfId="4217"/>
    <cellStyle name="Акцент5 5 2" xfId="4218"/>
    <cellStyle name="Акцент5 6" xfId="4219"/>
    <cellStyle name="Акцент5 6 2" xfId="4220"/>
    <cellStyle name="Акцент5 7" xfId="4221"/>
    <cellStyle name="Акцент5 7 2" xfId="4222"/>
    <cellStyle name="Акцент5 8" xfId="4223"/>
    <cellStyle name="Акцент5 8 2" xfId="4224"/>
    <cellStyle name="Акцент5 9" xfId="4225"/>
    <cellStyle name="Акцент5 9 2" xfId="4226"/>
    <cellStyle name="Акцент6 10" xfId="4227"/>
    <cellStyle name="Акцент6 11" xfId="4228"/>
    <cellStyle name="Акцент6 12" xfId="4229"/>
    <cellStyle name="Акцент6 13" xfId="4230"/>
    <cellStyle name="Акцент6 14" xfId="4231"/>
    <cellStyle name="Акцент6 15" xfId="4232"/>
    <cellStyle name="Акцент6 16" xfId="4233"/>
    <cellStyle name="Акцент6 17" xfId="4234"/>
    <cellStyle name="Акцент6 18" xfId="4235"/>
    <cellStyle name="Акцент6 19" xfId="4236"/>
    <cellStyle name="Акцент6 2" xfId="4237"/>
    <cellStyle name="Акцент6 2 10" xfId="4238"/>
    <cellStyle name="Акцент6 2 11" xfId="4239"/>
    <cellStyle name="Акцент6 2 12" xfId="4240"/>
    <cellStyle name="Акцент6 2 2" xfId="4241"/>
    <cellStyle name="Акцент6 2 3" xfId="4242"/>
    <cellStyle name="Акцент6 2 4" xfId="4243"/>
    <cellStyle name="Акцент6 2 5" xfId="4244"/>
    <cellStyle name="Акцент6 2 6" xfId="4245"/>
    <cellStyle name="Акцент6 2 7" xfId="4246"/>
    <cellStyle name="Акцент6 2 8" xfId="4247"/>
    <cellStyle name="Акцент6 2 9" xfId="4248"/>
    <cellStyle name="Акцент6 20" xfId="4249"/>
    <cellStyle name="Акцент6 3" xfId="4250"/>
    <cellStyle name="Акцент6 3 2" xfId="4251"/>
    <cellStyle name="Акцент6 4" xfId="4252"/>
    <cellStyle name="Акцент6 4 2" xfId="4253"/>
    <cellStyle name="Акцент6 5" xfId="4254"/>
    <cellStyle name="Акцент6 5 2" xfId="4255"/>
    <cellStyle name="Акцент6 6" xfId="4256"/>
    <cellStyle name="Акцент6 6 2" xfId="4257"/>
    <cellStyle name="Акцент6 7" xfId="4258"/>
    <cellStyle name="Акцент6 7 2" xfId="4259"/>
    <cellStyle name="Акцент6 8" xfId="4260"/>
    <cellStyle name="Акцент6 8 2" xfId="4261"/>
    <cellStyle name="Акцент6 9" xfId="4262"/>
    <cellStyle name="Акцент6 9 2" xfId="4263"/>
    <cellStyle name="Беззащитный" xfId="4264"/>
    <cellStyle name="Ввод  10" xfId="4265"/>
    <cellStyle name="Ввод  11" xfId="4266"/>
    <cellStyle name="Ввод  12" xfId="4267"/>
    <cellStyle name="Ввод  13" xfId="4268"/>
    <cellStyle name="Ввод  14" xfId="4269"/>
    <cellStyle name="Ввод  15" xfId="4270"/>
    <cellStyle name="Ввод  16" xfId="4271"/>
    <cellStyle name="Ввод  17" xfId="4272"/>
    <cellStyle name="Ввод  18" xfId="4273"/>
    <cellStyle name="Ввод  19" xfId="4274"/>
    <cellStyle name="Ввод  2" xfId="4275"/>
    <cellStyle name="Ввод  2 10" xfId="4276"/>
    <cellStyle name="Ввод  2 11" xfId="4277"/>
    <cellStyle name="Ввод  2 12" xfId="4278"/>
    <cellStyle name="Ввод  2 13" xfId="4279"/>
    <cellStyle name="Ввод  2 14" xfId="4280"/>
    <cellStyle name="Ввод  2 2" xfId="4281"/>
    <cellStyle name="Ввод  2 2 2" xfId="4282"/>
    <cellStyle name="Ввод  2 2 2 2" xfId="4283"/>
    <cellStyle name="Ввод  2 2 3" xfId="4284"/>
    <cellStyle name="Ввод  2 2 4" xfId="4285"/>
    <cellStyle name="Ввод  2 3" xfId="4286"/>
    <cellStyle name="Ввод  2 3 2" xfId="4287"/>
    <cellStyle name="Ввод  2 3 3" xfId="4288"/>
    <cellStyle name="Ввод  2 4" xfId="4289"/>
    <cellStyle name="Ввод  2 4 2" xfId="4290"/>
    <cellStyle name="Ввод  2 4 3" xfId="4291"/>
    <cellStyle name="Ввод  2 5" xfId="4292"/>
    <cellStyle name="Ввод  2 5 2" xfId="4293"/>
    <cellStyle name="Ввод  2 5 3" xfId="4294"/>
    <cellStyle name="Ввод  2 6" xfId="4295"/>
    <cellStyle name="Ввод  2 6 2" xfId="4296"/>
    <cellStyle name="Ввод  2 6 3" xfId="4297"/>
    <cellStyle name="Ввод  2 7" xfId="4298"/>
    <cellStyle name="Ввод  2 8" xfId="4299"/>
    <cellStyle name="Ввод  2 9" xfId="4300"/>
    <cellStyle name="Ввод  2_46EE.2011(v1.0)" xfId="4301"/>
    <cellStyle name="Ввод  20" xfId="4302"/>
    <cellStyle name="Ввод  3" xfId="4303"/>
    <cellStyle name="Ввод  3 2" xfId="4304"/>
    <cellStyle name="Ввод  3 2 2" xfId="4305"/>
    <cellStyle name="Ввод  3 2 3" xfId="4306"/>
    <cellStyle name="Ввод  3 3" xfId="4307"/>
    <cellStyle name="Ввод  3 3 2" xfId="4308"/>
    <cellStyle name="Ввод  3 4" xfId="4309"/>
    <cellStyle name="Ввод  3 4 2" xfId="4310"/>
    <cellStyle name="Ввод  3 5" xfId="4311"/>
    <cellStyle name="Ввод  3 6" xfId="4312"/>
    <cellStyle name="Ввод  3_46EE.2011(v1.0)" xfId="4313"/>
    <cellStyle name="Ввод  4" xfId="4314"/>
    <cellStyle name="Ввод  4 2" xfId="4315"/>
    <cellStyle name="Ввод  4 2 2" xfId="4316"/>
    <cellStyle name="Ввод  4 2 3" xfId="4317"/>
    <cellStyle name="Ввод  4 3" xfId="4318"/>
    <cellStyle name="Ввод  4 3 2" xfId="4319"/>
    <cellStyle name="Ввод  4 4" xfId="4320"/>
    <cellStyle name="Ввод  4 4 2" xfId="4321"/>
    <cellStyle name="Ввод  4 5" xfId="4322"/>
    <cellStyle name="Ввод  4 6" xfId="4323"/>
    <cellStyle name="Ввод  4_46EE.2011(v1.0)" xfId="4324"/>
    <cellStyle name="Ввод  5" xfId="4325"/>
    <cellStyle name="Ввод  5 2" xfId="4326"/>
    <cellStyle name="Ввод  5 3" xfId="4327"/>
    <cellStyle name="Ввод  5 4" xfId="4328"/>
    <cellStyle name="Ввод  5_46EE.2011(v1.0)" xfId="4329"/>
    <cellStyle name="Ввод  6" xfId="4330"/>
    <cellStyle name="Ввод  6 2" xfId="4331"/>
    <cellStyle name="Ввод  6_46EE.2011(v1.0)" xfId="4332"/>
    <cellStyle name="Ввод  7" xfId="4333"/>
    <cellStyle name="Ввод  7 2" xfId="4334"/>
    <cellStyle name="Ввод  7_46EE.2011(v1.0)" xfId="4335"/>
    <cellStyle name="Ввод  8" xfId="4336"/>
    <cellStyle name="Ввод  8 2" xfId="4337"/>
    <cellStyle name="Ввод  8_46EE.2011(v1.0)" xfId="4338"/>
    <cellStyle name="Ввод  9" xfId="4339"/>
    <cellStyle name="Ввод  9 2" xfId="4340"/>
    <cellStyle name="Ввод  9_46EE.2011(v1.0)" xfId="4341"/>
    <cellStyle name="ВедРесурсов" xfId="4342"/>
    <cellStyle name="ВедРесурсовАкт" xfId="4343"/>
    <cellStyle name="Вывод 10" xfId="4344"/>
    <cellStyle name="Вывод 11" xfId="4345"/>
    <cellStyle name="Вывод 12" xfId="4346"/>
    <cellStyle name="Вывод 13" xfId="4347"/>
    <cellStyle name="Вывод 14" xfId="4348"/>
    <cellStyle name="Вывод 15" xfId="4349"/>
    <cellStyle name="Вывод 16" xfId="4350"/>
    <cellStyle name="Вывод 17" xfId="4351"/>
    <cellStyle name="Вывод 18" xfId="4352"/>
    <cellStyle name="Вывод 19" xfId="4353"/>
    <cellStyle name="Вывод 2" xfId="4354"/>
    <cellStyle name="Вывод 2 10" xfId="4355"/>
    <cellStyle name="Вывод 2 11" xfId="4356"/>
    <cellStyle name="Вывод 2 12" xfId="4357"/>
    <cellStyle name="Вывод 2 13" xfId="4358"/>
    <cellStyle name="Вывод 2 14" xfId="4359"/>
    <cellStyle name="Вывод 2 2" xfId="4360"/>
    <cellStyle name="Вывод 2 2 2" xfId="4361"/>
    <cellStyle name="Вывод 2 2 2 2" xfId="4362"/>
    <cellStyle name="Вывод 2 2 3" xfId="4363"/>
    <cellStyle name="Вывод 2 2 4" xfId="4364"/>
    <cellStyle name="Вывод 2 3" xfId="4365"/>
    <cellStyle name="Вывод 2 3 2" xfId="4366"/>
    <cellStyle name="Вывод 2 3 3" xfId="4367"/>
    <cellStyle name="Вывод 2 4" xfId="4368"/>
    <cellStyle name="Вывод 2 4 2" xfId="4369"/>
    <cellStyle name="Вывод 2 4 3" xfId="4370"/>
    <cellStyle name="Вывод 2 5" xfId="4371"/>
    <cellStyle name="Вывод 2 5 2" xfId="4372"/>
    <cellStyle name="Вывод 2 5 3" xfId="4373"/>
    <cellStyle name="Вывод 2 6" xfId="4374"/>
    <cellStyle name="Вывод 2 6 2" xfId="4375"/>
    <cellStyle name="Вывод 2 6 3" xfId="4376"/>
    <cellStyle name="Вывод 2 7" xfId="4377"/>
    <cellStyle name="Вывод 2 8" xfId="4378"/>
    <cellStyle name="Вывод 2 9" xfId="4379"/>
    <cellStyle name="Вывод 2_46EE.2011(v1.0)" xfId="4380"/>
    <cellStyle name="Вывод 20" xfId="4381"/>
    <cellStyle name="Вывод 3" xfId="4382"/>
    <cellStyle name="Вывод 3 2" xfId="4383"/>
    <cellStyle name="Вывод 3 2 2" xfId="4384"/>
    <cellStyle name="Вывод 3 2 3" xfId="4385"/>
    <cellStyle name="Вывод 3 3" xfId="4386"/>
    <cellStyle name="Вывод 3 3 2" xfId="4387"/>
    <cellStyle name="Вывод 3 4" xfId="4388"/>
    <cellStyle name="Вывод 3 4 2" xfId="4389"/>
    <cellStyle name="Вывод 3 5" xfId="4390"/>
    <cellStyle name="Вывод 3 6" xfId="4391"/>
    <cellStyle name="Вывод 3_46EE.2011(v1.0)" xfId="4392"/>
    <cellStyle name="Вывод 4" xfId="4393"/>
    <cellStyle name="Вывод 4 2" xfId="4394"/>
    <cellStyle name="Вывод 4 2 2" xfId="4395"/>
    <cellStyle name="Вывод 4 2 3" xfId="4396"/>
    <cellStyle name="Вывод 4 3" xfId="4397"/>
    <cellStyle name="Вывод 4 3 2" xfId="4398"/>
    <cellStyle name="Вывод 4 4" xfId="4399"/>
    <cellStyle name="Вывод 4 4 2" xfId="4400"/>
    <cellStyle name="Вывод 4 5" xfId="4401"/>
    <cellStyle name="Вывод 4 6" xfId="4402"/>
    <cellStyle name="Вывод 4_46EE.2011(v1.0)" xfId="4403"/>
    <cellStyle name="Вывод 5" xfId="4404"/>
    <cellStyle name="Вывод 5 2" xfId="4405"/>
    <cellStyle name="Вывод 5 3" xfId="4406"/>
    <cellStyle name="Вывод 5 4" xfId="4407"/>
    <cellStyle name="Вывод 5_46EE.2011(v1.0)" xfId="4408"/>
    <cellStyle name="Вывод 6" xfId="4409"/>
    <cellStyle name="Вывод 6 2" xfId="4410"/>
    <cellStyle name="Вывод 6_46EE.2011(v1.0)" xfId="4411"/>
    <cellStyle name="Вывод 7" xfId="4412"/>
    <cellStyle name="Вывод 7 2" xfId="4413"/>
    <cellStyle name="Вывод 7_46EE.2011(v1.0)" xfId="4414"/>
    <cellStyle name="Вывод 8" xfId="4415"/>
    <cellStyle name="Вывод 8 2" xfId="4416"/>
    <cellStyle name="Вывод 8_46EE.2011(v1.0)" xfId="4417"/>
    <cellStyle name="Вывод 9" xfId="4418"/>
    <cellStyle name="Вывод 9 2" xfId="4419"/>
    <cellStyle name="Вывод 9_46EE.2011(v1.0)" xfId="4420"/>
    <cellStyle name="Вычисление 10" xfId="4421"/>
    <cellStyle name="Вычисление 11" xfId="4422"/>
    <cellStyle name="Вычисление 12" xfId="4423"/>
    <cellStyle name="Вычисление 13" xfId="4424"/>
    <cellStyle name="Вычисление 14" xfId="4425"/>
    <cellStyle name="Вычисление 15" xfId="4426"/>
    <cellStyle name="Вычисление 16" xfId="4427"/>
    <cellStyle name="Вычисление 17" xfId="4428"/>
    <cellStyle name="Вычисление 18" xfId="4429"/>
    <cellStyle name="Вычисление 19" xfId="4430"/>
    <cellStyle name="Вычисление 2" xfId="4431"/>
    <cellStyle name="Вычисление 2 10" xfId="4432"/>
    <cellStyle name="Вычисление 2 11" xfId="4433"/>
    <cellStyle name="Вычисление 2 12" xfId="4434"/>
    <cellStyle name="Вычисление 2 13" xfId="4435"/>
    <cellStyle name="Вычисление 2 14" xfId="4436"/>
    <cellStyle name="Вычисление 2 2" xfId="4437"/>
    <cellStyle name="Вычисление 2 2 2" xfId="4438"/>
    <cellStyle name="Вычисление 2 2 2 2" xfId="4439"/>
    <cellStyle name="Вычисление 2 2 3" xfId="4440"/>
    <cellStyle name="Вычисление 2 2 4" xfId="4441"/>
    <cellStyle name="Вычисление 2 3" xfId="4442"/>
    <cellStyle name="Вычисление 2 3 2" xfId="4443"/>
    <cellStyle name="Вычисление 2 3 3" xfId="4444"/>
    <cellStyle name="Вычисление 2 4" xfId="4445"/>
    <cellStyle name="Вычисление 2 4 2" xfId="4446"/>
    <cellStyle name="Вычисление 2 4 3" xfId="4447"/>
    <cellStyle name="Вычисление 2 5" xfId="4448"/>
    <cellStyle name="Вычисление 2 5 2" xfId="4449"/>
    <cellStyle name="Вычисление 2 5 3" xfId="4450"/>
    <cellStyle name="Вычисление 2 6" xfId="4451"/>
    <cellStyle name="Вычисление 2 6 2" xfId="4452"/>
    <cellStyle name="Вычисление 2 6 3" xfId="4453"/>
    <cellStyle name="Вычисление 2 7" xfId="4454"/>
    <cellStyle name="Вычисление 2 8" xfId="4455"/>
    <cellStyle name="Вычисление 2 9" xfId="4456"/>
    <cellStyle name="Вычисление 2_46EE.2011(v1.0)" xfId="4457"/>
    <cellStyle name="Вычисление 20" xfId="4458"/>
    <cellStyle name="Вычисление 3" xfId="4459"/>
    <cellStyle name="Вычисление 3 2" xfId="4460"/>
    <cellStyle name="Вычисление 3 2 2" xfId="4461"/>
    <cellStyle name="Вычисление 3 2 3" xfId="4462"/>
    <cellStyle name="Вычисление 3 3" xfId="4463"/>
    <cellStyle name="Вычисление 3 3 2" xfId="4464"/>
    <cellStyle name="Вычисление 3 4" xfId="4465"/>
    <cellStyle name="Вычисление 3 4 2" xfId="4466"/>
    <cellStyle name="Вычисление 3 5" xfId="4467"/>
    <cellStyle name="Вычисление 3 6" xfId="4468"/>
    <cellStyle name="Вычисление 3_46EE.2011(v1.0)" xfId="4469"/>
    <cellStyle name="Вычисление 4" xfId="4470"/>
    <cellStyle name="Вычисление 4 2" xfId="4471"/>
    <cellStyle name="Вычисление 4 2 2" xfId="4472"/>
    <cellStyle name="Вычисление 4 2 3" xfId="4473"/>
    <cellStyle name="Вычисление 4 3" xfId="4474"/>
    <cellStyle name="Вычисление 4 3 2" xfId="4475"/>
    <cellStyle name="Вычисление 4 4" xfId="4476"/>
    <cellStyle name="Вычисление 4 4 2" xfId="4477"/>
    <cellStyle name="Вычисление 4 5" xfId="4478"/>
    <cellStyle name="Вычисление 4 6" xfId="4479"/>
    <cellStyle name="Вычисление 4_46EE.2011(v1.0)" xfId="4480"/>
    <cellStyle name="Вычисление 5" xfId="4481"/>
    <cellStyle name="Вычисление 5 2" xfId="4482"/>
    <cellStyle name="Вычисление 5 3" xfId="4483"/>
    <cellStyle name="Вычисление 5 4" xfId="4484"/>
    <cellStyle name="Вычисление 5_46EE.2011(v1.0)" xfId="4485"/>
    <cellStyle name="Вычисление 6" xfId="4486"/>
    <cellStyle name="Вычисление 6 2" xfId="4487"/>
    <cellStyle name="Вычисление 6_46EE.2011(v1.0)" xfId="4488"/>
    <cellStyle name="Вычисление 7" xfId="4489"/>
    <cellStyle name="Вычисление 7 2" xfId="4490"/>
    <cellStyle name="Вычисление 7_46EE.2011(v1.0)" xfId="4491"/>
    <cellStyle name="Вычисление 8" xfId="4492"/>
    <cellStyle name="Вычисление 8 2" xfId="4493"/>
    <cellStyle name="Вычисление 8_46EE.2011(v1.0)" xfId="4494"/>
    <cellStyle name="Вычисление 9" xfId="4495"/>
    <cellStyle name="Вычисление 9 2" xfId="4496"/>
    <cellStyle name="Вычисление 9_46EE.2011(v1.0)" xfId="4497"/>
    <cellStyle name="Гиперссылка 2" xfId="4498"/>
    <cellStyle name="Гиперссылка 2 2" xfId="4499"/>
    <cellStyle name="Гиперссылка 2 3" xfId="4500"/>
    <cellStyle name="Гиперссылка 3" xfId="4501"/>
    <cellStyle name="ДАТА" xfId="4502"/>
    <cellStyle name="ДАТА 2" xfId="4503"/>
    <cellStyle name="ДАТА 3" xfId="4504"/>
    <cellStyle name="ДАТА 4" xfId="4505"/>
    <cellStyle name="ДАТА 5" xfId="4506"/>
    <cellStyle name="ДАТА 6" xfId="4507"/>
    <cellStyle name="ДАТА 7" xfId="4508"/>
    <cellStyle name="ДАТА 8" xfId="4509"/>
    <cellStyle name="ДАТА_1" xfId="4510"/>
    <cellStyle name="Денежный" xfId="4511" builtinId="4"/>
    <cellStyle name="Денежный 2" xfId="4512"/>
    <cellStyle name="Денежный 2 2" xfId="4513"/>
    <cellStyle name="Денежный 3" xfId="4514"/>
    <cellStyle name="Денежный 3 2" xfId="4515"/>
    <cellStyle name="Денежный 4" xfId="4516"/>
    <cellStyle name="Денежный 4 2" xfId="4517"/>
    <cellStyle name="Денежный 4 3" xfId="4518"/>
    <cellStyle name="Заголовок" xfId="4519"/>
    <cellStyle name="Заголовок 1 10" xfId="4520"/>
    <cellStyle name="Заголовок 1 11" xfId="4521"/>
    <cellStyle name="Заголовок 1 12" xfId="4522"/>
    <cellStyle name="Заголовок 1 13" xfId="4523"/>
    <cellStyle name="Заголовок 1 14" xfId="4524"/>
    <cellStyle name="Заголовок 1 15" xfId="4525"/>
    <cellStyle name="Заголовок 1 16" xfId="4526"/>
    <cellStyle name="Заголовок 1 17" xfId="4527"/>
    <cellStyle name="Заголовок 1 18" xfId="4528"/>
    <cellStyle name="Заголовок 1 19" xfId="4529"/>
    <cellStyle name="Заголовок 1 2" xfId="4530"/>
    <cellStyle name="Заголовок 1 2 10" xfId="4531"/>
    <cellStyle name="Заголовок 1 2 11" xfId="4532"/>
    <cellStyle name="Заголовок 1 2 12" xfId="4533"/>
    <cellStyle name="Заголовок 1 2 2" xfId="4534"/>
    <cellStyle name="Заголовок 1 2 3" xfId="4535"/>
    <cellStyle name="Заголовок 1 2 4" xfId="4536"/>
    <cellStyle name="Заголовок 1 2 5" xfId="4537"/>
    <cellStyle name="Заголовок 1 2 6" xfId="4538"/>
    <cellStyle name="Заголовок 1 2 7" xfId="4539"/>
    <cellStyle name="Заголовок 1 2 8" xfId="4540"/>
    <cellStyle name="Заголовок 1 2 9" xfId="4541"/>
    <cellStyle name="Заголовок 1 2_46EE.2011(v1.0)" xfId="4542"/>
    <cellStyle name="Заголовок 1 20" xfId="4543"/>
    <cellStyle name="Заголовок 1 3" xfId="4544"/>
    <cellStyle name="Заголовок 1 3 2" xfId="4545"/>
    <cellStyle name="Заголовок 1 3_46EE.2011(v1.0)" xfId="4546"/>
    <cellStyle name="Заголовок 1 4" xfId="4547"/>
    <cellStyle name="Заголовок 1 4 2" xfId="4548"/>
    <cellStyle name="Заголовок 1 4_46EE.2011(v1.0)" xfId="4549"/>
    <cellStyle name="Заголовок 1 5" xfId="4550"/>
    <cellStyle name="Заголовок 1 5 2" xfId="4551"/>
    <cellStyle name="Заголовок 1 5_46EE.2011(v1.0)" xfId="4552"/>
    <cellStyle name="Заголовок 1 6" xfId="4553"/>
    <cellStyle name="Заголовок 1 6 2" xfId="4554"/>
    <cellStyle name="Заголовок 1 6_46EE.2011(v1.0)" xfId="4555"/>
    <cellStyle name="Заголовок 1 7" xfId="4556"/>
    <cellStyle name="Заголовок 1 7 2" xfId="4557"/>
    <cellStyle name="Заголовок 1 7_46EE.2011(v1.0)" xfId="4558"/>
    <cellStyle name="Заголовок 1 8" xfId="4559"/>
    <cellStyle name="Заголовок 1 8 2" xfId="4560"/>
    <cellStyle name="Заголовок 1 8_46EE.2011(v1.0)" xfId="4561"/>
    <cellStyle name="Заголовок 1 9" xfId="4562"/>
    <cellStyle name="Заголовок 1 9 2" xfId="4563"/>
    <cellStyle name="Заголовок 1 9_46EE.2011(v1.0)" xfId="4564"/>
    <cellStyle name="Заголовок 2 10" xfId="4565"/>
    <cellStyle name="Заголовок 2 11" xfId="4566"/>
    <cellStyle name="Заголовок 2 12" xfId="4567"/>
    <cellStyle name="Заголовок 2 13" xfId="4568"/>
    <cellStyle name="Заголовок 2 14" xfId="4569"/>
    <cellStyle name="Заголовок 2 15" xfId="4570"/>
    <cellStyle name="Заголовок 2 16" xfId="4571"/>
    <cellStyle name="Заголовок 2 17" xfId="4572"/>
    <cellStyle name="Заголовок 2 18" xfId="4573"/>
    <cellStyle name="Заголовок 2 19" xfId="4574"/>
    <cellStyle name="Заголовок 2 2" xfId="4575"/>
    <cellStyle name="Заголовок 2 2 10" xfId="4576"/>
    <cellStyle name="Заголовок 2 2 11" xfId="4577"/>
    <cellStyle name="Заголовок 2 2 12" xfId="4578"/>
    <cellStyle name="Заголовок 2 2 2" xfId="4579"/>
    <cellStyle name="Заголовок 2 2 3" xfId="4580"/>
    <cellStyle name="Заголовок 2 2 4" xfId="4581"/>
    <cellStyle name="Заголовок 2 2 5" xfId="4582"/>
    <cellStyle name="Заголовок 2 2 6" xfId="4583"/>
    <cellStyle name="Заголовок 2 2 7" xfId="4584"/>
    <cellStyle name="Заголовок 2 2 8" xfId="4585"/>
    <cellStyle name="Заголовок 2 2 9" xfId="4586"/>
    <cellStyle name="Заголовок 2 2_46EE.2011(v1.0)" xfId="4587"/>
    <cellStyle name="Заголовок 2 20" xfId="4588"/>
    <cellStyle name="Заголовок 2 3" xfId="4589"/>
    <cellStyle name="Заголовок 2 3 2" xfId="4590"/>
    <cellStyle name="Заголовок 2 3_46EE.2011(v1.0)" xfId="4591"/>
    <cellStyle name="Заголовок 2 4" xfId="4592"/>
    <cellStyle name="Заголовок 2 4 2" xfId="4593"/>
    <cellStyle name="Заголовок 2 4_46EE.2011(v1.0)" xfId="4594"/>
    <cellStyle name="Заголовок 2 5" xfId="4595"/>
    <cellStyle name="Заголовок 2 5 2" xfId="4596"/>
    <cellStyle name="Заголовок 2 5_46EE.2011(v1.0)" xfId="4597"/>
    <cellStyle name="Заголовок 2 6" xfId="4598"/>
    <cellStyle name="Заголовок 2 6 2" xfId="4599"/>
    <cellStyle name="Заголовок 2 6_46EE.2011(v1.0)" xfId="4600"/>
    <cellStyle name="Заголовок 2 7" xfId="4601"/>
    <cellStyle name="Заголовок 2 7 2" xfId="4602"/>
    <cellStyle name="Заголовок 2 7_46EE.2011(v1.0)" xfId="4603"/>
    <cellStyle name="Заголовок 2 8" xfId="4604"/>
    <cellStyle name="Заголовок 2 8 2" xfId="4605"/>
    <cellStyle name="Заголовок 2 8_46EE.2011(v1.0)" xfId="4606"/>
    <cellStyle name="Заголовок 2 9" xfId="4607"/>
    <cellStyle name="Заголовок 2 9 2" xfId="4608"/>
    <cellStyle name="Заголовок 2 9_46EE.2011(v1.0)" xfId="4609"/>
    <cellStyle name="Заголовок 3 10" xfId="4610"/>
    <cellStyle name="Заголовок 3 11" xfId="4611"/>
    <cellStyle name="Заголовок 3 12" xfId="4612"/>
    <cellStyle name="Заголовок 3 13" xfId="4613"/>
    <cellStyle name="Заголовок 3 14" xfId="4614"/>
    <cellStyle name="Заголовок 3 15" xfId="4615"/>
    <cellStyle name="Заголовок 3 16" xfId="4616"/>
    <cellStyle name="Заголовок 3 17" xfId="4617"/>
    <cellStyle name="Заголовок 3 18" xfId="4618"/>
    <cellStyle name="Заголовок 3 19" xfId="4619"/>
    <cellStyle name="Заголовок 3 2" xfId="4620"/>
    <cellStyle name="Заголовок 3 2 10" xfId="4621"/>
    <cellStyle name="Заголовок 3 2 11" xfId="4622"/>
    <cellStyle name="Заголовок 3 2 12" xfId="4623"/>
    <cellStyle name="Заголовок 3 2 2" xfId="4624"/>
    <cellStyle name="Заголовок 3 2 3" xfId="4625"/>
    <cellStyle name="Заголовок 3 2 4" xfId="4626"/>
    <cellStyle name="Заголовок 3 2 5" xfId="4627"/>
    <cellStyle name="Заголовок 3 2 6" xfId="4628"/>
    <cellStyle name="Заголовок 3 2 7" xfId="4629"/>
    <cellStyle name="Заголовок 3 2 8" xfId="4630"/>
    <cellStyle name="Заголовок 3 2 9" xfId="4631"/>
    <cellStyle name="Заголовок 3 2_46EE.2011(v1.0)" xfId="4632"/>
    <cellStyle name="Заголовок 3 20" xfId="4633"/>
    <cellStyle name="Заголовок 3 3" xfId="4634"/>
    <cellStyle name="Заголовок 3 3 2" xfId="4635"/>
    <cellStyle name="Заголовок 3 3_46EE.2011(v1.0)" xfId="4636"/>
    <cellStyle name="Заголовок 3 4" xfId="4637"/>
    <cellStyle name="Заголовок 3 4 2" xfId="4638"/>
    <cellStyle name="Заголовок 3 4_46EE.2011(v1.0)" xfId="4639"/>
    <cellStyle name="Заголовок 3 5" xfId="4640"/>
    <cellStyle name="Заголовок 3 5 2" xfId="4641"/>
    <cellStyle name="Заголовок 3 5_46EE.2011(v1.0)" xfId="4642"/>
    <cellStyle name="Заголовок 3 6" xfId="4643"/>
    <cellStyle name="Заголовок 3 6 2" xfId="4644"/>
    <cellStyle name="Заголовок 3 6_46EE.2011(v1.0)" xfId="4645"/>
    <cellStyle name="Заголовок 3 7" xfId="4646"/>
    <cellStyle name="Заголовок 3 7 2" xfId="4647"/>
    <cellStyle name="Заголовок 3 7_46EE.2011(v1.0)" xfId="4648"/>
    <cellStyle name="Заголовок 3 8" xfId="4649"/>
    <cellStyle name="Заголовок 3 8 2" xfId="4650"/>
    <cellStyle name="Заголовок 3 8_46EE.2011(v1.0)" xfId="4651"/>
    <cellStyle name="Заголовок 3 9" xfId="4652"/>
    <cellStyle name="Заголовок 3 9 2" xfId="4653"/>
    <cellStyle name="Заголовок 3 9_46EE.2011(v1.0)" xfId="4654"/>
    <cellStyle name="Заголовок 4 10" xfId="4655"/>
    <cellStyle name="Заголовок 4 11" xfId="4656"/>
    <cellStyle name="Заголовок 4 12" xfId="4657"/>
    <cellStyle name="Заголовок 4 13" xfId="4658"/>
    <cellStyle name="Заголовок 4 14" xfId="4659"/>
    <cellStyle name="Заголовок 4 15" xfId="4660"/>
    <cellStyle name="Заголовок 4 16" xfId="4661"/>
    <cellStyle name="Заголовок 4 17" xfId="4662"/>
    <cellStyle name="Заголовок 4 18" xfId="4663"/>
    <cellStyle name="Заголовок 4 19" xfId="4664"/>
    <cellStyle name="Заголовок 4 2" xfId="4665"/>
    <cellStyle name="Заголовок 4 2 10" xfId="4666"/>
    <cellStyle name="Заголовок 4 2 11" xfId="4667"/>
    <cellStyle name="Заголовок 4 2 12" xfId="4668"/>
    <cellStyle name="Заголовок 4 2 2" xfId="4669"/>
    <cellStyle name="Заголовок 4 2 3" xfId="4670"/>
    <cellStyle name="Заголовок 4 2 4" xfId="4671"/>
    <cellStyle name="Заголовок 4 2 5" xfId="4672"/>
    <cellStyle name="Заголовок 4 2 6" xfId="4673"/>
    <cellStyle name="Заголовок 4 2 7" xfId="4674"/>
    <cellStyle name="Заголовок 4 2 8" xfId="4675"/>
    <cellStyle name="Заголовок 4 2 9" xfId="4676"/>
    <cellStyle name="Заголовок 4 20" xfId="4677"/>
    <cellStyle name="Заголовок 4 3" xfId="4678"/>
    <cellStyle name="Заголовок 4 3 2" xfId="4679"/>
    <cellStyle name="Заголовок 4 4" xfId="4680"/>
    <cellStyle name="Заголовок 4 4 2" xfId="4681"/>
    <cellStyle name="Заголовок 4 5" xfId="4682"/>
    <cellStyle name="Заголовок 4 5 2" xfId="4683"/>
    <cellStyle name="Заголовок 4 6" xfId="4684"/>
    <cellStyle name="Заголовок 4 6 2" xfId="4685"/>
    <cellStyle name="Заголовок 4 7" xfId="4686"/>
    <cellStyle name="Заголовок 4 7 2" xfId="4687"/>
    <cellStyle name="Заголовок 4 8" xfId="4688"/>
    <cellStyle name="Заголовок 4 8 2" xfId="4689"/>
    <cellStyle name="Заголовок 4 9" xfId="4690"/>
    <cellStyle name="Заголовок 4 9 2" xfId="4691"/>
    <cellStyle name="ЗАГОЛОВОК1" xfId="4692"/>
    <cellStyle name="ЗАГОЛОВОК2" xfId="4693"/>
    <cellStyle name="ЗаголовокСтолбца" xfId="4694"/>
    <cellStyle name="Защитный" xfId="4695"/>
    <cellStyle name="Значение" xfId="4696"/>
    <cellStyle name="Значение 2" xfId="4697"/>
    <cellStyle name="Зоголовок" xfId="4698"/>
    <cellStyle name="зфпуруфвштп" xfId="4699"/>
    <cellStyle name="Итог 10" xfId="4700"/>
    <cellStyle name="Итог 11" xfId="4701"/>
    <cellStyle name="Итог 12" xfId="4702"/>
    <cellStyle name="Итог 13" xfId="4703"/>
    <cellStyle name="Итог 14" xfId="4704"/>
    <cellStyle name="Итог 15" xfId="4705"/>
    <cellStyle name="Итог 16" xfId="4706"/>
    <cellStyle name="Итог 17" xfId="4707"/>
    <cellStyle name="Итог 18" xfId="4708"/>
    <cellStyle name="Итог 19" xfId="4709"/>
    <cellStyle name="Итог 2" xfId="4710"/>
    <cellStyle name="Итог 2 10" xfId="4711"/>
    <cellStyle name="Итог 2 11" xfId="4712"/>
    <cellStyle name="Итог 2 12" xfId="4713"/>
    <cellStyle name="Итог 2 13" xfId="4714"/>
    <cellStyle name="Итог 2 14" xfId="4715"/>
    <cellStyle name="Итог 2 2" xfId="4716"/>
    <cellStyle name="Итог 2 2 2" xfId="4717"/>
    <cellStyle name="Итог 2 2 2 2" xfId="4718"/>
    <cellStyle name="Итог 2 2 3" xfId="4719"/>
    <cellStyle name="Итог 2 2 4" xfId="4720"/>
    <cellStyle name="Итог 2 3" xfId="4721"/>
    <cellStyle name="Итог 2 3 2" xfId="4722"/>
    <cellStyle name="Итог 2 3 3" xfId="4723"/>
    <cellStyle name="Итог 2 4" xfId="4724"/>
    <cellStyle name="Итог 2 4 2" xfId="4725"/>
    <cellStyle name="Итог 2 4 3" xfId="4726"/>
    <cellStyle name="Итог 2 5" xfId="4727"/>
    <cellStyle name="Итог 2 5 2" xfId="4728"/>
    <cellStyle name="Итог 2 5 3" xfId="4729"/>
    <cellStyle name="Итог 2 6" xfId="4730"/>
    <cellStyle name="Итог 2 6 2" xfId="4731"/>
    <cellStyle name="Итог 2 6 3" xfId="4732"/>
    <cellStyle name="Итог 2 7" xfId="4733"/>
    <cellStyle name="Итог 2 8" xfId="4734"/>
    <cellStyle name="Итог 2 9" xfId="4735"/>
    <cellStyle name="Итог 2_46EE.2011(v1.0)" xfId="4736"/>
    <cellStyle name="Итог 20" xfId="4737"/>
    <cellStyle name="Итог 3" xfId="4738"/>
    <cellStyle name="Итог 3 2" xfId="4739"/>
    <cellStyle name="Итог 3 2 2" xfId="4740"/>
    <cellStyle name="Итог 3 2 3" xfId="4741"/>
    <cellStyle name="Итог 3 3" xfId="4742"/>
    <cellStyle name="Итог 3 3 2" xfId="4743"/>
    <cellStyle name="Итог 3 4" xfId="4744"/>
    <cellStyle name="Итог 3 4 2" xfId="4745"/>
    <cellStyle name="Итог 3 5" xfId="4746"/>
    <cellStyle name="Итог 3 6" xfId="4747"/>
    <cellStyle name="Итог 3_46EE.2011(v1.0)" xfId="4748"/>
    <cellStyle name="Итог 4" xfId="4749"/>
    <cellStyle name="Итог 4 2" xfId="4750"/>
    <cellStyle name="Итог 4 2 2" xfId="4751"/>
    <cellStyle name="Итог 4 2 3" xfId="4752"/>
    <cellStyle name="Итог 4 3" xfId="4753"/>
    <cellStyle name="Итог 4 3 2" xfId="4754"/>
    <cellStyle name="Итог 4 4" xfId="4755"/>
    <cellStyle name="Итог 4 4 2" xfId="4756"/>
    <cellStyle name="Итог 4 5" xfId="4757"/>
    <cellStyle name="Итог 4 6" xfId="4758"/>
    <cellStyle name="Итог 4_46EE.2011(v1.0)" xfId="4759"/>
    <cellStyle name="Итог 5" xfId="4760"/>
    <cellStyle name="Итог 5 2" xfId="4761"/>
    <cellStyle name="Итог 5 3" xfId="4762"/>
    <cellStyle name="Итог 5 4" xfId="4763"/>
    <cellStyle name="Итог 5_46EE.2011(v1.0)" xfId="4764"/>
    <cellStyle name="Итог 6" xfId="4765"/>
    <cellStyle name="Итог 6 2" xfId="4766"/>
    <cellStyle name="Итог 6_46EE.2011(v1.0)" xfId="4767"/>
    <cellStyle name="Итог 7" xfId="4768"/>
    <cellStyle name="Итог 7 2" xfId="4769"/>
    <cellStyle name="Итог 7_46EE.2011(v1.0)" xfId="4770"/>
    <cellStyle name="Итог 8" xfId="4771"/>
    <cellStyle name="Итог 8 2" xfId="4772"/>
    <cellStyle name="Итог 8_46EE.2011(v1.0)" xfId="4773"/>
    <cellStyle name="Итог 9" xfId="4774"/>
    <cellStyle name="Итог 9 2" xfId="4775"/>
    <cellStyle name="Итог 9_46EE.2011(v1.0)" xfId="4776"/>
    <cellStyle name="Итоги" xfId="4777"/>
    <cellStyle name="Итого" xfId="4778"/>
    <cellStyle name="ИтогоАктБазЦ" xfId="4779"/>
    <cellStyle name="ИтогоАктТекЦ" xfId="4780"/>
    <cellStyle name="ИтогоБазЦ" xfId="4781"/>
    <cellStyle name="ИТОГОВЫЙ" xfId="4782"/>
    <cellStyle name="ИТОГОВЫЙ 2" xfId="4783"/>
    <cellStyle name="ИТОГОВЫЙ 3" xfId="4784"/>
    <cellStyle name="ИТОГОВЫЙ 4" xfId="4785"/>
    <cellStyle name="ИТОГОВЫЙ 5" xfId="4786"/>
    <cellStyle name="ИТОГОВЫЙ 6" xfId="4787"/>
    <cellStyle name="ИТОГОВЫЙ 7" xfId="4788"/>
    <cellStyle name="ИТОГОВЫЙ 8" xfId="4789"/>
    <cellStyle name="ИТОГОВЫЙ_1" xfId="4790"/>
    <cellStyle name="ИтогоТекЦ" xfId="4791"/>
    <cellStyle name="йешеду" xfId="4792"/>
    <cellStyle name="Контрольная ячейка 10" xfId="4793"/>
    <cellStyle name="Контрольная ячейка 11" xfId="4794"/>
    <cellStyle name="Контрольная ячейка 12" xfId="4795"/>
    <cellStyle name="Контрольная ячейка 13" xfId="4796"/>
    <cellStyle name="Контрольная ячейка 14" xfId="4797"/>
    <cellStyle name="Контрольная ячейка 15" xfId="4798"/>
    <cellStyle name="Контрольная ячейка 16" xfId="4799"/>
    <cellStyle name="Контрольная ячейка 17" xfId="4800"/>
    <cellStyle name="Контрольная ячейка 18" xfId="4801"/>
    <cellStyle name="Контрольная ячейка 19" xfId="4802"/>
    <cellStyle name="Контрольная ячейка 2" xfId="4803"/>
    <cellStyle name="Контрольная ячейка 2 10" xfId="4804"/>
    <cellStyle name="Контрольная ячейка 2 11" xfId="4805"/>
    <cellStyle name="Контрольная ячейка 2 12" xfId="4806"/>
    <cellStyle name="Контрольная ячейка 2 2" xfId="4807"/>
    <cellStyle name="Контрольная ячейка 2 3" xfId="4808"/>
    <cellStyle name="Контрольная ячейка 2 4" xfId="4809"/>
    <cellStyle name="Контрольная ячейка 2 5" xfId="4810"/>
    <cellStyle name="Контрольная ячейка 2 6" xfId="4811"/>
    <cellStyle name="Контрольная ячейка 2 7" xfId="4812"/>
    <cellStyle name="Контрольная ячейка 2 8" xfId="4813"/>
    <cellStyle name="Контрольная ячейка 2 9" xfId="4814"/>
    <cellStyle name="Контрольная ячейка 2_46EE.2011(v1.0)" xfId="4815"/>
    <cellStyle name="Контрольная ячейка 20" xfId="4816"/>
    <cellStyle name="Контрольная ячейка 3" xfId="4817"/>
    <cellStyle name="Контрольная ячейка 3 2" xfId="4818"/>
    <cellStyle name="Контрольная ячейка 3_46EE.2011(v1.0)" xfId="4819"/>
    <cellStyle name="Контрольная ячейка 4" xfId="4820"/>
    <cellStyle name="Контрольная ячейка 4 2" xfId="4821"/>
    <cellStyle name="Контрольная ячейка 4_46EE.2011(v1.0)" xfId="4822"/>
    <cellStyle name="Контрольная ячейка 5" xfId="4823"/>
    <cellStyle name="Контрольная ячейка 5 2" xfId="4824"/>
    <cellStyle name="Контрольная ячейка 5_46EE.2011(v1.0)" xfId="4825"/>
    <cellStyle name="Контрольная ячейка 6" xfId="4826"/>
    <cellStyle name="Контрольная ячейка 6 2" xfId="4827"/>
    <cellStyle name="Контрольная ячейка 6_46EE.2011(v1.0)" xfId="4828"/>
    <cellStyle name="Контрольная ячейка 7" xfId="4829"/>
    <cellStyle name="Контрольная ячейка 7 2" xfId="4830"/>
    <cellStyle name="Контрольная ячейка 7_46EE.2011(v1.0)" xfId="4831"/>
    <cellStyle name="Контрольная ячейка 8" xfId="4832"/>
    <cellStyle name="Контрольная ячейка 8 2" xfId="4833"/>
    <cellStyle name="Контрольная ячейка 8_46EE.2011(v1.0)" xfId="4834"/>
    <cellStyle name="Контрольная ячейка 9" xfId="4835"/>
    <cellStyle name="Контрольная ячейка 9 2" xfId="4836"/>
    <cellStyle name="Контрольная ячейка 9_46EE.2011(v1.0)" xfId="4837"/>
    <cellStyle name="ЛокСмета" xfId="4838"/>
    <cellStyle name="ЛокСмМТСН" xfId="4839"/>
    <cellStyle name="Мои наименования показателей" xfId="4840"/>
    <cellStyle name="Мои наименования показателей 2" xfId="4841"/>
    <cellStyle name="Мои наименования показателей 2 2" xfId="4842"/>
    <cellStyle name="Мои наименования показателей 2 3" xfId="4843"/>
    <cellStyle name="Мои наименования показателей 2 4" xfId="4844"/>
    <cellStyle name="Мои наименования показателей 2 5" xfId="4845"/>
    <cellStyle name="Мои наименования показателей 2 6" xfId="4846"/>
    <cellStyle name="Мои наименования показателей 2 7" xfId="4847"/>
    <cellStyle name="Мои наименования показателей 2 8" xfId="4848"/>
    <cellStyle name="Мои наименования показателей 2_1" xfId="4849"/>
    <cellStyle name="Мои наименования показателей 3" xfId="4850"/>
    <cellStyle name="Мои наименования показателей 3 2" xfId="4851"/>
    <cellStyle name="Мои наименования показателей 3 3" xfId="4852"/>
    <cellStyle name="Мои наименования показателей 3 4" xfId="4853"/>
    <cellStyle name="Мои наименования показателей 3 5" xfId="4854"/>
    <cellStyle name="Мои наименования показателей 3 6" xfId="4855"/>
    <cellStyle name="Мои наименования показателей 3 7" xfId="4856"/>
    <cellStyle name="Мои наименования показателей 3 8" xfId="4857"/>
    <cellStyle name="Мои наименования показателей 3_1" xfId="4858"/>
    <cellStyle name="Мои наименования показателей 4" xfId="4859"/>
    <cellStyle name="Мои наименования показателей 4 2" xfId="4860"/>
    <cellStyle name="Мои наименования показателей 4 3" xfId="4861"/>
    <cellStyle name="Мои наименования показателей 4 4" xfId="4862"/>
    <cellStyle name="Мои наименования показателей 4 5" xfId="4863"/>
    <cellStyle name="Мои наименования показателей 4 6" xfId="4864"/>
    <cellStyle name="Мои наименования показателей 4 7" xfId="4865"/>
    <cellStyle name="Мои наименования показателей 4 8" xfId="4866"/>
    <cellStyle name="Мои наименования показателей 4_1" xfId="4867"/>
    <cellStyle name="Мои наименования показателей 5" xfId="4868"/>
    <cellStyle name="Мои наименования показателей 5 2" xfId="4869"/>
    <cellStyle name="Мои наименования показателей 5 3" xfId="4870"/>
    <cellStyle name="Мои наименования показателей 5 4" xfId="4871"/>
    <cellStyle name="Мои наименования показателей 5 5" xfId="4872"/>
    <cellStyle name="Мои наименования показателей 5 6" xfId="4873"/>
    <cellStyle name="Мои наименования показателей 5 7" xfId="4874"/>
    <cellStyle name="Мои наименования показателей 5 8" xfId="4875"/>
    <cellStyle name="Мои наименования показателей 5_1" xfId="4876"/>
    <cellStyle name="Мои наименования показателей 6" xfId="4877"/>
    <cellStyle name="Мои наименования показателей 6 2" xfId="4878"/>
    <cellStyle name="Мои наименования показателей 6_46EE.2011(v1.0)" xfId="4879"/>
    <cellStyle name="Мои наименования показателей 7" xfId="4880"/>
    <cellStyle name="Мои наименования показателей 7 2" xfId="4881"/>
    <cellStyle name="Мои наименования показателей 7_46EE.2011(v1.0)" xfId="4882"/>
    <cellStyle name="Мои наименования показателей 8" xfId="4883"/>
    <cellStyle name="Мои наименования показателей 8 2" xfId="4884"/>
    <cellStyle name="Мои наименования показателей 8_46EE.2011(v1.0)" xfId="4885"/>
    <cellStyle name="Мои наименования показателей_46TE.RT(v1.0)" xfId="4886"/>
    <cellStyle name="Мой заголовок" xfId="4887"/>
    <cellStyle name="Мой заголовок листа" xfId="4888"/>
    <cellStyle name="назв фил" xfId="4889"/>
    <cellStyle name="Название 10" xfId="4890"/>
    <cellStyle name="Название 11" xfId="4891"/>
    <cellStyle name="Название 12" xfId="4892"/>
    <cellStyle name="Название 13" xfId="4893"/>
    <cellStyle name="Название 14" xfId="4894"/>
    <cellStyle name="Название 15" xfId="4895"/>
    <cellStyle name="Название 16" xfId="4896"/>
    <cellStyle name="Название 17" xfId="4897"/>
    <cellStyle name="Название 18" xfId="4898"/>
    <cellStyle name="Название 19" xfId="4899"/>
    <cellStyle name="Название 2" xfId="4900"/>
    <cellStyle name="Название 2 10" xfId="4901"/>
    <cellStyle name="Название 2 11" xfId="4902"/>
    <cellStyle name="Название 2 12" xfId="4903"/>
    <cellStyle name="Название 2 2" xfId="4904"/>
    <cellStyle name="Название 2 3" xfId="4905"/>
    <cellStyle name="Название 2 4" xfId="4906"/>
    <cellStyle name="Название 2 5" xfId="4907"/>
    <cellStyle name="Название 2 6" xfId="4908"/>
    <cellStyle name="Название 2 7" xfId="4909"/>
    <cellStyle name="Название 2 8" xfId="4910"/>
    <cellStyle name="Название 2 9" xfId="4911"/>
    <cellStyle name="Название 20" xfId="4912"/>
    <cellStyle name="Название 3" xfId="4913"/>
    <cellStyle name="Название 3 2" xfId="4914"/>
    <cellStyle name="Название 4" xfId="4915"/>
    <cellStyle name="Название 4 2" xfId="4916"/>
    <cellStyle name="Название 5" xfId="4917"/>
    <cellStyle name="Название 5 2" xfId="4918"/>
    <cellStyle name="Название 6" xfId="4919"/>
    <cellStyle name="Название 6 2" xfId="4920"/>
    <cellStyle name="Название 7" xfId="4921"/>
    <cellStyle name="Название 7 2" xfId="4922"/>
    <cellStyle name="Название 8" xfId="4923"/>
    <cellStyle name="Название 8 2" xfId="4924"/>
    <cellStyle name="Название 9" xfId="4925"/>
    <cellStyle name="Название 9 2" xfId="4926"/>
    <cellStyle name="Нейтральный 10" xfId="4927"/>
    <cellStyle name="Нейтральный 11" xfId="4928"/>
    <cellStyle name="Нейтральный 12" xfId="4929"/>
    <cellStyle name="Нейтральный 13" xfId="4930"/>
    <cellStyle name="Нейтральный 14" xfId="4931"/>
    <cellStyle name="Нейтральный 15" xfId="4932"/>
    <cellStyle name="Нейтральный 16" xfId="4933"/>
    <cellStyle name="Нейтральный 17" xfId="4934"/>
    <cellStyle name="Нейтральный 18" xfId="4935"/>
    <cellStyle name="Нейтральный 19" xfId="4936"/>
    <cellStyle name="Нейтральный 2" xfId="4937"/>
    <cellStyle name="Нейтральный 2 10" xfId="4938"/>
    <cellStyle name="Нейтральный 2 11" xfId="4939"/>
    <cellStyle name="Нейтральный 2 12" xfId="4940"/>
    <cellStyle name="Нейтральный 2 2" xfId="4941"/>
    <cellStyle name="Нейтральный 2 3" xfId="4942"/>
    <cellStyle name="Нейтральный 2 4" xfId="4943"/>
    <cellStyle name="Нейтральный 2 5" xfId="4944"/>
    <cellStyle name="Нейтральный 2 6" xfId="4945"/>
    <cellStyle name="Нейтральный 2 7" xfId="4946"/>
    <cellStyle name="Нейтральный 2 8" xfId="4947"/>
    <cellStyle name="Нейтральный 2 9" xfId="4948"/>
    <cellStyle name="Нейтральный 20" xfId="4949"/>
    <cellStyle name="Нейтральный 3" xfId="4950"/>
    <cellStyle name="Нейтральный 3 2" xfId="4951"/>
    <cellStyle name="Нейтральный 4" xfId="4952"/>
    <cellStyle name="Нейтральный 4 2" xfId="4953"/>
    <cellStyle name="Нейтральный 5" xfId="4954"/>
    <cellStyle name="Нейтральный 5 2" xfId="4955"/>
    <cellStyle name="Нейтральный 6" xfId="4956"/>
    <cellStyle name="Нейтральный 6 2" xfId="4957"/>
    <cellStyle name="Нейтральный 7" xfId="4958"/>
    <cellStyle name="Нейтральный 7 2" xfId="4959"/>
    <cellStyle name="Нейтральный 8" xfId="4960"/>
    <cellStyle name="Нейтральный 8 2" xfId="4961"/>
    <cellStyle name="Нейтральный 9" xfId="4962"/>
    <cellStyle name="Нейтральный 9 2" xfId="4963"/>
    <cellStyle name="Обычный" xfId="0" builtinId="0"/>
    <cellStyle name="Обычный 10" xfId="4964"/>
    <cellStyle name="Обычный 10 10" xfId="4965"/>
    <cellStyle name="Обычный 10 10 2" xfId="4966"/>
    <cellStyle name="Обычный 10 10 2 2" xfId="4967"/>
    <cellStyle name="Обычный 10 10 2 2 2" xfId="4968"/>
    <cellStyle name="Обычный 10 10 2 2 3" xfId="4969"/>
    <cellStyle name="Обычный 10 10 2 2 3 2" xfId="4970"/>
    <cellStyle name="Обычный 10 10 2 2 3 2 2" xfId="4971"/>
    <cellStyle name="Обычный 10 10 2 2 3 2 2 2" xfId="4972"/>
    <cellStyle name="Обычный 10 10 2 2 4" xfId="4973"/>
    <cellStyle name="Обычный 10 10 2 2 4 2" xfId="4974"/>
    <cellStyle name="Обычный 10 10 3" xfId="4975"/>
    <cellStyle name="Обычный 10 10 3 2" xfId="4976"/>
    <cellStyle name="Обычный 10 10 3 2 2" xfId="4977"/>
    <cellStyle name="Обычный 10 10 3 2 3" xfId="4978"/>
    <cellStyle name="Обычный 10 10 3 2 3 2" xfId="4979"/>
    <cellStyle name="Обычный 10 10 3 2 3 3" xfId="4980"/>
    <cellStyle name="Обычный 10 10 3 2 3 3 2" xfId="4981"/>
    <cellStyle name="Обычный 10 10 3 2 3 3 2 2" xfId="4982"/>
    <cellStyle name="Обычный 10 10 3 2 3 3 2 2 2" xfId="4983"/>
    <cellStyle name="Обычный 10 11" xfId="4984"/>
    <cellStyle name="Обычный 10 12" xfId="4985"/>
    <cellStyle name="Обычный 10 13" xfId="4986"/>
    <cellStyle name="Обычный 10 13 2" xfId="4987"/>
    <cellStyle name="Обычный 10 2" xfId="4988"/>
    <cellStyle name="Обычный 10 2 10" xfId="4989"/>
    <cellStyle name="Обычный 10 2 11" xfId="4990"/>
    <cellStyle name="Обычный 10 2 2" xfId="4991"/>
    <cellStyle name="Обычный 10 2 2 10" xfId="4992"/>
    <cellStyle name="Обычный 10 2 2 10 2" xfId="4993"/>
    <cellStyle name="Обычный 10 2 2 2" xfId="4994"/>
    <cellStyle name="Обычный 10 2 2 3" xfId="4995"/>
    <cellStyle name="Обычный 10 2 2 3 2" xfId="4996"/>
    <cellStyle name="Обычный 10 2 2 3 2 2" xfId="4997"/>
    <cellStyle name="Обычный 10 2 2 3 3" xfId="4998"/>
    <cellStyle name="Обычный 10 2 2 3 4" xfId="4999"/>
    <cellStyle name="Обычный 10 2 2 3 5" xfId="5000"/>
    <cellStyle name="Обычный 10 2 2 4" xfId="5001"/>
    <cellStyle name="Обычный 10 2 2 4 2" xfId="5002"/>
    <cellStyle name="Обычный 10 2 2 4 2 2" xfId="5003"/>
    <cellStyle name="Обычный 10 2 2 4 3" xfId="5004"/>
    <cellStyle name="Обычный 10 2 2 4 4" xfId="5005"/>
    <cellStyle name="Обычный 10 2 2 4 5" xfId="5006"/>
    <cellStyle name="Обычный 10 2 2 5" xfId="5007"/>
    <cellStyle name="Обычный 10 2 2 5 2" xfId="5008"/>
    <cellStyle name="Обычный 10 2 2 5 2 2" xfId="5009"/>
    <cellStyle name="Обычный 10 2 2 5 3" xfId="5010"/>
    <cellStyle name="Обычный 10 2 2 6" xfId="5011"/>
    <cellStyle name="Обычный 10 2 2 6 2" xfId="5012"/>
    <cellStyle name="Обычный 10 2 2 6 2 2" xfId="5013"/>
    <cellStyle name="Обычный 10 2 2 6 3" xfId="5014"/>
    <cellStyle name="Обычный 10 2 2 7" xfId="5015"/>
    <cellStyle name="Обычный 10 2 2 7 2" xfId="5016"/>
    <cellStyle name="Обычный 10 2 2 8" xfId="5017"/>
    <cellStyle name="Обычный 10 2 2 9" xfId="5018"/>
    <cellStyle name="Обычный 10 2 3" xfId="5019"/>
    <cellStyle name="Обычный 10 2 3 2" xfId="5020"/>
    <cellStyle name="Обычный 10 2 3 2 2" xfId="5021"/>
    <cellStyle name="Обычный 10 2 3 2 2 2" xfId="5022"/>
    <cellStyle name="Обычный 10 2 3 2 3" xfId="5023"/>
    <cellStyle name="Обычный 10 2 3 2 4" xfId="5024"/>
    <cellStyle name="Обычный 10 2 3 2 5" xfId="5025"/>
    <cellStyle name="Обычный 10 2 3 3" xfId="5026"/>
    <cellStyle name="Обычный 10 2 3 3 2" xfId="5027"/>
    <cellStyle name="Обычный 10 2 3 3 2 2" xfId="5028"/>
    <cellStyle name="Обычный 10 2 3 3 3" xfId="5029"/>
    <cellStyle name="Обычный 10 2 3 3 4" xfId="5030"/>
    <cellStyle name="Обычный 10 2 3 3 5" xfId="5031"/>
    <cellStyle name="Обычный 10 2 3 4" xfId="5032"/>
    <cellStyle name="Обычный 10 2 3 4 2" xfId="5033"/>
    <cellStyle name="Обычный 10 2 3 4 2 2" xfId="5034"/>
    <cellStyle name="Обычный 10 2 3 4 3" xfId="5035"/>
    <cellStyle name="Обычный 10 2 3 5" xfId="5036"/>
    <cellStyle name="Обычный 10 2 3 5 2" xfId="5037"/>
    <cellStyle name="Обычный 10 2 3 5 2 2" xfId="5038"/>
    <cellStyle name="Обычный 10 2 3 5 3" xfId="5039"/>
    <cellStyle name="Обычный 10 2 3 6" xfId="5040"/>
    <cellStyle name="Обычный 10 2 3 6 2" xfId="5041"/>
    <cellStyle name="Обычный 10 2 3 7" xfId="5042"/>
    <cellStyle name="Обычный 10 2 4" xfId="5043"/>
    <cellStyle name="Обычный 10 2 4 2" xfId="5044"/>
    <cellStyle name="Обычный 10 2 4 2 2" xfId="5045"/>
    <cellStyle name="Обычный 10 2 4 3" xfId="5046"/>
    <cellStyle name="Обычный 10 2 4 4" xfId="5047"/>
    <cellStyle name="Обычный 10 2 4 5" xfId="5048"/>
    <cellStyle name="Обычный 10 2 5" xfId="5049"/>
    <cellStyle name="Обычный 10 2 5 2" xfId="5050"/>
    <cellStyle name="Обычный 10 2 5 2 2" xfId="5051"/>
    <cellStyle name="Обычный 10 2 5 3" xfId="5052"/>
    <cellStyle name="Обычный 10 2 5 4" xfId="5053"/>
    <cellStyle name="Обычный 10 2 5 5" xfId="5054"/>
    <cellStyle name="Обычный 10 2 6" xfId="5055"/>
    <cellStyle name="Обычный 10 2 6 2" xfId="5056"/>
    <cellStyle name="Обычный 10 2 6 2 2" xfId="5057"/>
    <cellStyle name="Обычный 10 2 6 3" xfId="5058"/>
    <cellStyle name="Обычный 10 2 6 4" xfId="5059"/>
    <cellStyle name="Обычный 10 2 6 5" xfId="5060"/>
    <cellStyle name="Обычный 10 2 7" xfId="5061"/>
    <cellStyle name="Обычный 10 2 8" xfId="5062"/>
    <cellStyle name="Обычный 10 2 8 2" xfId="5063"/>
    <cellStyle name="Обычный 10 2 8 2 2" xfId="5064"/>
    <cellStyle name="Обычный 10 2 8 3" xfId="5065"/>
    <cellStyle name="Обычный 10 2 9" xfId="5066"/>
    <cellStyle name="Обычный 10 2 9 2" xfId="5067"/>
    <cellStyle name="Обычный 10 3" xfId="5068"/>
    <cellStyle name="Обычный 10 3 2" xfId="5069"/>
    <cellStyle name="Обычный 10 3 2 2" xfId="5070"/>
    <cellStyle name="Обычный 10 3 2 2 2" xfId="5071"/>
    <cellStyle name="Обычный 10 3 2 3" xfId="5072"/>
    <cellStyle name="Обычный 10 3 2 4" xfId="5073"/>
    <cellStyle name="Обычный 10 3 2 5" xfId="5074"/>
    <cellStyle name="Обычный 10 3 3" xfId="5075"/>
    <cellStyle name="Обычный 10 3 3 2" xfId="5076"/>
    <cellStyle name="Обычный 10 3 3 2 2" xfId="5077"/>
    <cellStyle name="Обычный 10 3 3 3" xfId="5078"/>
    <cellStyle name="Обычный 10 3 3 4" xfId="5079"/>
    <cellStyle name="Обычный 10 3 3 5" xfId="5080"/>
    <cellStyle name="Обычный 10 3 4" xfId="5081"/>
    <cellStyle name="Обычный 10 3 5" xfId="5082"/>
    <cellStyle name="Обычный 10 3 5 2" xfId="5083"/>
    <cellStyle name="Обычный 10 3 5 2 2" xfId="5084"/>
    <cellStyle name="Обычный 10 3 5 3" xfId="5085"/>
    <cellStyle name="Обычный 10 3 6" xfId="5086"/>
    <cellStyle name="Обычный 10 3 6 2" xfId="5087"/>
    <cellStyle name="Обычный 10 3 6 2 2" xfId="5088"/>
    <cellStyle name="Обычный 10 3 6 3" xfId="5089"/>
    <cellStyle name="Обычный 10 3 7" xfId="5090"/>
    <cellStyle name="Обычный 10 3 7 2" xfId="5091"/>
    <cellStyle name="Обычный 10 3 8" xfId="5092"/>
    <cellStyle name="Обычный 10 3 9" xfId="5093"/>
    <cellStyle name="Обычный 10 4" xfId="5094"/>
    <cellStyle name="Обычный 10 4 2" xfId="5095"/>
    <cellStyle name="Обычный 10 4 2 2" xfId="5096"/>
    <cellStyle name="Обычный 10 4 2 2 2" xfId="5097"/>
    <cellStyle name="Обычный 10 4 2 3" xfId="5098"/>
    <cellStyle name="Обычный 10 4 2 4" xfId="5099"/>
    <cellStyle name="Обычный 10 4 2 5" xfId="5100"/>
    <cellStyle name="Обычный 10 4 3" xfId="5101"/>
    <cellStyle name="Обычный 10 4 3 2" xfId="5102"/>
    <cellStyle name="Обычный 10 4 3 2 2" xfId="5103"/>
    <cellStyle name="Обычный 10 4 3 3" xfId="5104"/>
    <cellStyle name="Обычный 10 4 3 4" xfId="5105"/>
    <cellStyle name="Обычный 10 4 3 5" xfId="5106"/>
    <cellStyle name="Обычный 10 4 4" xfId="5107"/>
    <cellStyle name="Обычный 10 4 4 2" xfId="5108"/>
    <cellStyle name="Обычный 10 4 4 2 2" xfId="5109"/>
    <cellStyle name="Обычный 10 4 4 3" xfId="5110"/>
    <cellStyle name="Обычный 10 4 5" xfId="5111"/>
    <cellStyle name="Обычный 10 4 5 2" xfId="5112"/>
    <cellStyle name="Обычный 10 4 5 2 2" xfId="5113"/>
    <cellStyle name="Обычный 10 4 5 3" xfId="5114"/>
    <cellStyle name="Обычный 10 4 6" xfId="5115"/>
    <cellStyle name="Обычный 10 4 6 2" xfId="5116"/>
    <cellStyle name="Обычный 10 4 7" xfId="5117"/>
    <cellStyle name="Обычный 10 5" xfId="5118"/>
    <cellStyle name="Обычный 10 5 2" xfId="5119"/>
    <cellStyle name="Обычный 10 5 2 2" xfId="5120"/>
    <cellStyle name="Обычный 10 5 3" xfId="5121"/>
    <cellStyle name="Обычный 10 5 4" xfId="5122"/>
    <cellStyle name="Обычный 10 5 5" xfId="5123"/>
    <cellStyle name="Обычный 10 6" xfId="5124"/>
    <cellStyle name="Обычный 10 6 2" xfId="5125"/>
    <cellStyle name="Обычный 10 6 2 2" xfId="5126"/>
    <cellStyle name="Обычный 10 6 3" xfId="5127"/>
    <cellStyle name="Обычный 10 6 4" xfId="5128"/>
    <cellStyle name="Обычный 10 6 5" xfId="5129"/>
    <cellStyle name="Обычный 10 7" xfId="5130"/>
    <cellStyle name="Обычный 10 7 2" xfId="5131"/>
    <cellStyle name="Обычный 10 7 2 2" xfId="5132"/>
    <cellStyle name="Обычный 10 7 3" xfId="5133"/>
    <cellStyle name="Обычный 10 7 4" xfId="5134"/>
    <cellStyle name="Обычный 10 7 5" xfId="5135"/>
    <cellStyle name="Обычный 10 8" xfId="5136"/>
    <cellStyle name="Обычный 10 9" xfId="5137"/>
    <cellStyle name="Обычный 10 9 2" xfId="5138"/>
    <cellStyle name="Обычный 10 9 2 2" xfId="5139"/>
    <cellStyle name="Обычный 10 9 3" xfId="5140"/>
    <cellStyle name="Обычный 100" xfId="5141"/>
    <cellStyle name="Обычный 101" xfId="5142"/>
    <cellStyle name="Обычный 102" xfId="5143"/>
    <cellStyle name="Обычный 103" xfId="5144"/>
    <cellStyle name="Обычный 104" xfId="5145"/>
    <cellStyle name="Обычный 105" xfId="5146"/>
    <cellStyle name="Обычный 106" xfId="5147"/>
    <cellStyle name="Обычный 107" xfId="5148"/>
    <cellStyle name="Обычный 108" xfId="5149"/>
    <cellStyle name="Обычный 109" xfId="5150"/>
    <cellStyle name="Обычный 11" xfId="5151"/>
    <cellStyle name="Обычный 11 10" xfId="5152"/>
    <cellStyle name="Обычный 11 10 2" xfId="5153"/>
    <cellStyle name="Обычный 11 11" xfId="5154"/>
    <cellStyle name="Обычный 11 12" xfId="5155"/>
    <cellStyle name="Обычный 11 2" xfId="5156"/>
    <cellStyle name="Обычный 11 2 10" xfId="5157"/>
    <cellStyle name="Обычный 11 2 2" xfId="5158"/>
    <cellStyle name="Обычный 11 2 2 2" xfId="5159"/>
    <cellStyle name="Обычный 11 2 2 2 2" xfId="5160"/>
    <cellStyle name="Обычный 11 2 2 2 2 2" xfId="5161"/>
    <cellStyle name="Обычный 11 2 2 2 3" xfId="5162"/>
    <cellStyle name="Обычный 11 2 2 2 4" xfId="5163"/>
    <cellStyle name="Обычный 11 2 2 2 5" xfId="5164"/>
    <cellStyle name="Обычный 11 2 2 3" xfId="5165"/>
    <cellStyle name="Обычный 11 2 2 3 2" xfId="5166"/>
    <cellStyle name="Обычный 11 2 2 3 2 2" xfId="5167"/>
    <cellStyle name="Обычный 11 2 2 3 3" xfId="5168"/>
    <cellStyle name="Обычный 11 2 2 3 4" xfId="5169"/>
    <cellStyle name="Обычный 11 2 2 3 5" xfId="5170"/>
    <cellStyle name="Обычный 11 2 2 4" xfId="5171"/>
    <cellStyle name="Обычный 11 2 2 5" xfId="5172"/>
    <cellStyle name="Обычный 11 2 2 5 2" xfId="5173"/>
    <cellStyle name="Обычный 11 2 2 5 2 2" xfId="5174"/>
    <cellStyle name="Обычный 11 2 2 5 3" xfId="5175"/>
    <cellStyle name="Обычный 11 2 2 6" xfId="5176"/>
    <cellStyle name="Обычный 11 2 2 6 2" xfId="5177"/>
    <cellStyle name="Обычный 11 2 2 6 2 2" xfId="5178"/>
    <cellStyle name="Обычный 11 2 2 6 3" xfId="5179"/>
    <cellStyle name="Обычный 11 2 2 7" xfId="5180"/>
    <cellStyle name="Обычный 11 2 2 7 2" xfId="5181"/>
    <cellStyle name="Обычный 11 2 2 8" xfId="5182"/>
    <cellStyle name="Обычный 11 2 3" xfId="5183"/>
    <cellStyle name="Обычный 11 2 3 2" xfId="5184"/>
    <cellStyle name="Обычный 11 2 3 2 2" xfId="5185"/>
    <cellStyle name="Обычный 11 2 3 2 2 2" xfId="5186"/>
    <cellStyle name="Обычный 11 2 3 2 3" xfId="5187"/>
    <cellStyle name="Обычный 11 2 3 2 4" xfId="5188"/>
    <cellStyle name="Обычный 11 2 3 2 5" xfId="5189"/>
    <cellStyle name="Обычный 11 2 3 3" xfId="5190"/>
    <cellStyle name="Обычный 11 2 3 3 2" xfId="5191"/>
    <cellStyle name="Обычный 11 2 3 3 2 2" xfId="5192"/>
    <cellStyle name="Обычный 11 2 3 3 3" xfId="5193"/>
    <cellStyle name="Обычный 11 2 3 3 4" xfId="5194"/>
    <cellStyle name="Обычный 11 2 3 3 5" xfId="5195"/>
    <cellStyle name="Обычный 11 2 3 4" xfId="5196"/>
    <cellStyle name="Обычный 11 2 3 4 2" xfId="5197"/>
    <cellStyle name="Обычный 11 2 3 4 2 2" xfId="5198"/>
    <cellStyle name="Обычный 11 2 3 4 3" xfId="5199"/>
    <cellStyle name="Обычный 11 2 3 5" xfId="5200"/>
    <cellStyle name="Обычный 11 2 3 5 2" xfId="5201"/>
    <cellStyle name="Обычный 11 2 3 5 2 2" xfId="5202"/>
    <cellStyle name="Обычный 11 2 3 5 3" xfId="5203"/>
    <cellStyle name="Обычный 11 2 3 6" xfId="5204"/>
    <cellStyle name="Обычный 11 2 3 6 2" xfId="5205"/>
    <cellStyle name="Обычный 11 2 3 7" xfId="5206"/>
    <cellStyle name="Обычный 11 2 4" xfId="5207"/>
    <cellStyle name="Обычный 11 2 4 2" xfId="5208"/>
    <cellStyle name="Обычный 11 2 4 2 2" xfId="5209"/>
    <cellStyle name="Обычный 11 2 4 3" xfId="5210"/>
    <cellStyle name="Обычный 11 2 4 4" xfId="5211"/>
    <cellStyle name="Обычный 11 2 4 5" xfId="5212"/>
    <cellStyle name="Обычный 11 2 5" xfId="5213"/>
    <cellStyle name="Обычный 11 2 5 2" xfId="5214"/>
    <cellStyle name="Обычный 11 2 5 2 2" xfId="5215"/>
    <cellStyle name="Обычный 11 2 5 3" xfId="5216"/>
    <cellStyle name="Обычный 11 2 5 4" xfId="5217"/>
    <cellStyle name="Обычный 11 2 5 5" xfId="5218"/>
    <cellStyle name="Обычный 11 2 6" xfId="5219"/>
    <cellStyle name="Обычный 11 2 6 2" xfId="5220"/>
    <cellStyle name="Обычный 11 2 6 2 2" xfId="5221"/>
    <cellStyle name="Обычный 11 2 6 3" xfId="5222"/>
    <cellStyle name="Обычный 11 2 6 4" xfId="5223"/>
    <cellStyle name="Обычный 11 2 6 5" xfId="5224"/>
    <cellStyle name="Обычный 11 2 7" xfId="5225"/>
    <cellStyle name="Обычный 11 2 8" xfId="5226"/>
    <cellStyle name="Обычный 11 2 8 2" xfId="5227"/>
    <cellStyle name="Обычный 11 2 8 2 2" xfId="5228"/>
    <cellStyle name="Обычный 11 2 8 3" xfId="5229"/>
    <cellStyle name="Обычный 11 2 9" xfId="5230"/>
    <cellStyle name="Обычный 11 2 9 2" xfId="5231"/>
    <cellStyle name="Обычный 11 3" xfId="5232"/>
    <cellStyle name="Обычный 11 3 2" xfId="5233"/>
    <cellStyle name="Обычный 11 3 2 2" xfId="5234"/>
    <cellStyle name="Обычный 11 3 2 2 2" xfId="5235"/>
    <cellStyle name="Обычный 11 3 2 3" xfId="5236"/>
    <cellStyle name="Обычный 11 3 2 4" xfId="5237"/>
    <cellStyle name="Обычный 11 3 2 5" xfId="5238"/>
    <cellStyle name="Обычный 11 3 3" xfId="5239"/>
    <cellStyle name="Обычный 11 3 3 2" xfId="5240"/>
    <cellStyle name="Обычный 11 3 3 2 2" xfId="5241"/>
    <cellStyle name="Обычный 11 3 3 3" xfId="5242"/>
    <cellStyle name="Обычный 11 3 3 4" xfId="5243"/>
    <cellStyle name="Обычный 11 3 3 5" xfId="5244"/>
    <cellStyle name="Обычный 11 3 4" xfId="5245"/>
    <cellStyle name="Обычный 11 3 4 2" xfId="5246"/>
    <cellStyle name="Обычный 11 3 4 2 2" xfId="5247"/>
    <cellStyle name="Обычный 11 3 4 3" xfId="5248"/>
    <cellStyle name="Обычный 11 3 5" xfId="5249"/>
    <cellStyle name="Обычный 11 3 5 2" xfId="5250"/>
    <cellStyle name="Обычный 11 3 5 2 2" xfId="5251"/>
    <cellStyle name="Обычный 11 3 5 3" xfId="5252"/>
    <cellStyle name="Обычный 11 3 6" xfId="5253"/>
    <cellStyle name="Обычный 11 3 6 2" xfId="5254"/>
    <cellStyle name="Обычный 11 3 7" xfId="5255"/>
    <cellStyle name="Обычный 11 4" xfId="5256"/>
    <cellStyle name="Обычный 11 4 2" xfId="5257"/>
    <cellStyle name="Обычный 11 4 2 2" xfId="5258"/>
    <cellStyle name="Обычный 11 4 2 2 2" xfId="5259"/>
    <cellStyle name="Обычный 11 4 2 3" xfId="5260"/>
    <cellStyle name="Обычный 11 4 2 4" xfId="5261"/>
    <cellStyle name="Обычный 11 4 2 5" xfId="5262"/>
    <cellStyle name="Обычный 11 4 3" xfId="5263"/>
    <cellStyle name="Обычный 11 4 3 2" xfId="5264"/>
    <cellStyle name="Обычный 11 4 3 2 2" xfId="5265"/>
    <cellStyle name="Обычный 11 4 3 3" xfId="5266"/>
    <cellStyle name="Обычный 11 4 3 4" xfId="5267"/>
    <cellStyle name="Обычный 11 4 3 5" xfId="5268"/>
    <cellStyle name="Обычный 11 4 4" xfId="5269"/>
    <cellStyle name="Обычный 11 4 4 2" xfId="5270"/>
    <cellStyle name="Обычный 11 4 4 2 2" xfId="5271"/>
    <cellStyle name="Обычный 11 4 4 3" xfId="5272"/>
    <cellStyle name="Обычный 11 4 5" xfId="5273"/>
    <cellStyle name="Обычный 11 4 5 2" xfId="5274"/>
    <cellStyle name="Обычный 11 4 5 2 2" xfId="5275"/>
    <cellStyle name="Обычный 11 4 5 3" xfId="5276"/>
    <cellStyle name="Обычный 11 4 6" xfId="5277"/>
    <cellStyle name="Обычный 11 4 6 2" xfId="5278"/>
    <cellStyle name="Обычный 11 4 7" xfId="5279"/>
    <cellStyle name="Обычный 11 5" xfId="5280"/>
    <cellStyle name="Обычный 11 5 2" xfId="5281"/>
    <cellStyle name="Обычный 11 5 2 2" xfId="5282"/>
    <cellStyle name="Обычный 11 5 3" xfId="5283"/>
    <cellStyle name="Обычный 11 5 4" xfId="5284"/>
    <cellStyle name="Обычный 11 5 5" xfId="5285"/>
    <cellStyle name="Обычный 11 6" xfId="5286"/>
    <cellStyle name="Обычный 11 6 2" xfId="5287"/>
    <cellStyle name="Обычный 11 6 2 2" xfId="5288"/>
    <cellStyle name="Обычный 11 6 3" xfId="5289"/>
    <cellStyle name="Обычный 11 6 4" xfId="5290"/>
    <cellStyle name="Обычный 11 6 5" xfId="5291"/>
    <cellStyle name="Обычный 11 7" xfId="5292"/>
    <cellStyle name="Обычный 11 7 2" xfId="5293"/>
    <cellStyle name="Обычный 11 7 2 2" xfId="5294"/>
    <cellStyle name="Обычный 11 7 3" xfId="5295"/>
    <cellStyle name="Обычный 11 7 4" xfId="5296"/>
    <cellStyle name="Обычный 11 7 5" xfId="5297"/>
    <cellStyle name="Обычный 11 8" xfId="5298"/>
    <cellStyle name="Обычный 11 9" xfId="5299"/>
    <cellStyle name="Обычный 11 9 2" xfId="5300"/>
    <cellStyle name="Обычный 11 9 2 2" xfId="5301"/>
    <cellStyle name="Обычный 11 9 3" xfId="5302"/>
    <cellStyle name="Обычный 110" xfId="5303"/>
    <cellStyle name="Обычный 111" xfId="5304"/>
    <cellStyle name="Обычный 112" xfId="5305"/>
    <cellStyle name="Обычный 113" xfId="5306"/>
    <cellStyle name="Обычный 114" xfId="5307"/>
    <cellStyle name="Обычный 115" xfId="5308"/>
    <cellStyle name="Обычный 116" xfId="5309"/>
    <cellStyle name="Обычный 117" xfId="5310"/>
    <cellStyle name="Обычный 118" xfId="5311"/>
    <cellStyle name="Обычный 119" xfId="5312"/>
    <cellStyle name="Обычный 12" xfId="5313"/>
    <cellStyle name="Обычный 12 10" xfId="5314"/>
    <cellStyle name="Обычный 12 10 2" xfId="5315"/>
    <cellStyle name="Обычный 12 11" xfId="5316"/>
    <cellStyle name="Обычный 12 2" xfId="5317"/>
    <cellStyle name="Обычный 12 2 10" xfId="5318"/>
    <cellStyle name="Обычный 12 2 11" xfId="5319"/>
    <cellStyle name="Обычный 12 2 2" xfId="5320"/>
    <cellStyle name="Обычный 12 2 2 2" xfId="5321"/>
    <cellStyle name="Обычный 12 2 2 2 2" xfId="5322"/>
    <cellStyle name="Обычный 12 2 2 2 2 2" xfId="5323"/>
    <cellStyle name="Обычный 12 2 2 2 3" xfId="5324"/>
    <cellStyle name="Обычный 12 2 2 2 4" xfId="5325"/>
    <cellStyle name="Обычный 12 2 2 2 5" xfId="5326"/>
    <cellStyle name="Обычный 12 2 2 3" xfId="5327"/>
    <cellStyle name="Обычный 12 2 2 3 2" xfId="5328"/>
    <cellStyle name="Обычный 12 2 2 3 2 2" xfId="5329"/>
    <cellStyle name="Обычный 12 2 2 3 3" xfId="5330"/>
    <cellStyle name="Обычный 12 2 2 3 4" xfId="5331"/>
    <cellStyle name="Обычный 12 2 2 3 5" xfId="5332"/>
    <cellStyle name="Обычный 12 2 2 4" xfId="5333"/>
    <cellStyle name="Обычный 12 2 2 4 2" xfId="5334"/>
    <cellStyle name="Обычный 12 2 2 4 2 2" xfId="5335"/>
    <cellStyle name="Обычный 12 2 2 4 3" xfId="5336"/>
    <cellStyle name="Обычный 12 2 2 5" xfId="5337"/>
    <cellStyle name="Обычный 12 2 2 5 2" xfId="5338"/>
    <cellStyle name="Обычный 12 2 2 5 2 2" xfId="5339"/>
    <cellStyle name="Обычный 12 2 2 5 3" xfId="5340"/>
    <cellStyle name="Обычный 12 2 2 6" xfId="5341"/>
    <cellStyle name="Обычный 12 2 2 6 2" xfId="5342"/>
    <cellStyle name="Обычный 12 2 2 7" xfId="5343"/>
    <cellStyle name="Обычный 12 2 3" xfId="5344"/>
    <cellStyle name="Обычный 12 2 3 2" xfId="5345"/>
    <cellStyle name="Обычный 12 2 3 2 2" xfId="5346"/>
    <cellStyle name="Обычный 12 2 3 2 2 2" xfId="5347"/>
    <cellStyle name="Обычный 12 2 3 2 3" xfId="5348"/>
    <cellStyle name="Обычный 12 2 3 2 4" xfId="5349"/>
    <cellStyle name="Обычный 12 2 3 2 5" xfId="5350"/>
    <cellStyle name="Обычный 12 2 3 3" xfId="5351"/>
    <cellStyle name="Обычный 12 2 3 3 2" xfId="5352"/>
    <cellStyle name="Обычный 12 2 3 3 2 2" xfId="5353"/>
    <cellStyle name="Обычный 12 2 3 3 3" xfId="5354"/>
    <cellStyle name="Обычный 12 2 3 3 4" xfId="5355"/>
    <cellStyle name="Обычный 12 2 3 3 5" xfId="5356"/>
    <cellStyle name="Обычный 12 2 3 4" xfId="5357"/>
    <cellStyle name="Обычный 12 2 3 4 2" xfId="5358"/>
    <cellStyle name="Обычный 12 2 3 4 2 2" xfId="5359"/>
    <cellStyle name="Обычный 12 2 3 4 3" xfId="5360"/>
    <cellStyle name="Обычный 12 2 3 5" xfId="5361"/>
    <cellStyle name="Обычный 12 2 3 5 2" xfId="5362"/>
    <cellStyle name="Обычный 12 2 3 5 2 2" xfId="5363"/>
    <cellStyle name="Обычный 12 2 3 5 3" xfId="5364"/>
    <cellStyle name="Обычный 12 2 3 6" xfId="5365"/>
    <cellStyle name="Обычный 12 2 3 6 2" xfId="5366"/>
    <cellStyle name="Обычный 12 2 3 7" xfId="5367"/>
    <cellStyle name="Обычный 12 2 4" xfId="5368"/>
    <cellStyle name="Обычный 12 2 4 2" xfId="5369"/>
    <cellStyle name="Обычный 12 2 4 2 2" xfId="5370"/>
    <cellStyle name="Обычный 12 2 4 3" xfId="5371"/>
    <cellStyle name="Обычный 12 2 4 4" xfId="5372"/>
    <cellStyle name="Обычный 12 2 4 5" xfId="5373"/>
    <cellStyle name="Обычный 12 2 5" xfId="5374"/>
    <cellStyle name="Обычный 12 2 5 2" xfId="5375"/>
    <cellStyle name="Обычный 12 2 5 2 2" xfId="5376"/>
    <cellStyle name="Обычный 12 2 5 3" xfId="5377"/>
    <cellStyle name="Обычный 12 2 5 4" xfId="5378"/>
    <cellStyle name="Обычный 12 2 5 5" xfId="5379"/>
    <cellStyle name="Обычный 12 2 6" xfId="5380"/>
    <cellStyle name="Обычный 12 2 6 2" xfId="5381"/>
    <cellStyle name="Обычный 12 2 6 2 2" xfId="5382"/>
    <cellStyle name="Обычный 12 2 6 3" xfId="5383"/>
    <cellStyle name="Обычный 12 2 6 4" xfId="5384"/>
    <cellStyle name="Обычный 12 2 6 5" xfId="5385"/>
    <cellStyle name="Обычный 12 2 7" xfId="5386"/>
    <cellStyle name="Обычный 12 2 8" xfId="5387"/>
    <cellStyle name="Обычный 12 2 8 2" xfId="5388"/>
    <cellStyle name="Обычный 12 2 8 2 2" xfId="5389"/>
    <cellStyle name="Обычный 12 2 8 3" xfId="5390"/>
    <cellStyle name="Обычный 12 2 9" xfId="5391"/>
    <cellStyle name="Обычный 12 2 9 2" xfId="5392"/>
    <cellStyle name="Обычный 12 3" xfId="5393"/>
    <cellStyle name="Обычный 12 3 2" xfId="5394"/>
    <cellStyle name="Обычный 12 3 2 2" xfId="5395"/>
    <cellStyle name="Обычный 12 3 2 2 2" xfId="5396"/>
    <cellStyle name="Обычный 12 3 2 3" xfId="5397"/>
    <cellStyle name="Обычный 12 3 2 4" xfId="5398"/>
    <cellStyle name="Обычный 12 3 2 5" xfId="5399"/>
    <cellStyle name="Обычный 12 3 3" xfId="5400"/>
    <cellStyle name="Обычный 12 3 3 2" xfId="5401"/>
    <cellStyle name="Обычный 12 3 3 2 2" xfId="5402"/>
    <cellStyle name="Обычный 12 3 3 3" xfId="5403"/>
    <cellStyle name="Обычный 12 3 3 4" xfId="5404"/>
    <cellStyle name="Обычный 12 3 3 5" xfId="5405"/>
    <cellStyle name="Обычный 12 3 4" xfId="5406"/>
    <cellStyle name="Обычный 12 3 4 2" xfId="5407"/>
    <cellStyle name="Обычный 12 3 4 2 2" xfId="5408"/>
    <cellStyle name="Обычный 12 3 4 3" xfId="5409"/>
    <cellStyle name="Обычный 12 3 5" xfId="5410"/>
    <cellStyle name="Обычный 12 3 5 2" xfId="5411"/>
    <cellStyle name="Обычный 12 3 5 2 2" xfId="5412"/>
    <cellStyle name="Обычный 12 3 5 3" xfId="5413"/>
    <cellStyle name="Обычный 12 3 6" xfId="5414"/>
    <cellStyle name="Обычный 12 3 6 2" xfId="5415"/>
    <cellStyle name="Обычный 12 3 7" xfId="5416"/>
    <cellStyle name="Обычный 12 3 8" xfId="5417"/>
    <cellStyle name="Обычный 12 4" xfId="5418"/>
    <cellStyle name="Обычный 12 4 2" xfId="5419"/>
    <cellStyle name="Обычный 12 4 2 2" xfId="5420"/>
    <cellStyle name="Обычный 12 4 2 2 2" xfId="5421"/>
    <cellStyle name="Обычный 12 4 2 3" xfId="5422"/>
    <cellStyle name="Обычный 12 4 2 4" xfId="5423"/>
    <cellStyle name="Обычный 12 4 2 5" xfId="5424"/>
    <cellStyle name="Обычный 12 4 3" xfId="5425"/>
    <cellStyle name="Обычный 12 4 3 2" xfId="5426"/>
    <cellStyle name="Обычный 12 4 3 2 2" xfId="5427"/>
    <cellStyle name="Обычный 12 4 3 3" xfId="5428"/>
    <cellStyle name="Обычный 12 4 3 4" xfId="5429"/>
    <cellStyle name="Обычный 12 4 3 5" xfId="5430"/>
    <cellStyle name="Обычный 12 4 4" xfId="5431"/>
    <cellStyle name="Обычный 12 4 4 2" xfId="5432"/>
    <cellStyle name="Обычный 12 4 4 2 2" xfId="5433"/>
    <cellStyle name="Обычный 12 4 4 3" xfId="5434"/>
    <cellStyle name="Обычный 12 4 5" xfId="5435"/>
    <cellStyle name="Обычный 12 4 5 2" xfId="5436"/>
    <cellStyle name="Обычный 12 4 5 2 2" xfId="5437"/>
    <cellStyle name="Обычный 12 4 5 3" xfId="5438"/>
    <cellStyle name="Обычный 12 4 6" xfId="5439"/>
    <cellStyle name="Обычный 12 4 6 2" xfId="5440"/>
    <cellStyle name="Обычный 12 4 7" xfId="5441"/>
    <cellStyle name="Обычный 12 5" xfId="5442"/>
    <cellStyle name="Обычный 12 5 2" xfId="5443"/>
    <cellStyle name="Обычный 12 5 2 2" xfId="5444"/>
    <cellStyle name="Обычный 12 5 3" xfId="5445"/>
    <cellStyle name="Обычный 12 5 4" xfId="5446"/>
    <cellStyle name="Обычный 12 5 5" xfId="5447"/>
    <cellStyle name="Обычный 12 6" xfId="5448"/>
    <cellStyle name="Обычный 12 6 2" xfId="5449"/>
    <cellStyle name="Обычный 12 6 2 2" xfId="5450"/>
    <cellStyle name="Обычный 12 6 3" xfId="5451"/>
    <cellStyle name="Обычный 12 6 4" xfId="5452"/>
    <cellStyle name="Обычный 12 6 5" xfId="5453"/>
    <cellStyle name="Обычный 12 7" xfId="5454"/>
    <cellStyle name="Обычный 12 7 2" xfId="5455"/>
    <cellStyle name="Обычный 12 7 2 2" xfId="5456"/>
    <cellStyle name="Обычный 12 7 3" xfId="5457"/>
    <cellStyle name="Обычный 12 7 4" xfId="5458"/>
    <cellStyle name="Обычный 12 7 5" xfId="5459"/>
    <cellStyle name="Обычный 12 8" xfId="5460"/>
    <cellStyle name="Обычный 12 9" xfId="5461"/>
    <cellStyle name="Обычный 12 9 2" xfId="5462"/>
    <cellStyle name="Обычный 12 9 2 2" xfId="5463"/>
    <cellStyle name="Обычный 12 9 3" xfId="5464"/>
    <cellStyle name="Обычный 120" xfId="5465"/>
    <cellStyle name="Обычный 121" xfId="5466"/>
    <cellStyle name="Обычный 122" xfId="5467"/>
    <cellStyle name="Обычный 123" xfId="5468"/>
    <cellStyle name="Обычный 124" xfId="5469"/>
    <cellStyle name="Обычный 124 2" xfId="5470"/>
    <cellStyle name="Обычный 124 2 2" xfId="5471"/>
    <cellStyle name="Обычный 125" xfId="5472"/>
    <cellStyle name="Обычный 126" xfId="5473"/>
    <cellStyle name="Обычный 126 2" xfId="5474"/>
    <cellStyle name="Обычный 126 3" xfId="5475"/>
    <cellStyle name="Обычный 127" xfId="5476"/>
    <cellStyle name="Обычный 128" xfId="5477"/>
    <cellStyle name="Обычный 128 2" xfId="5478"/>
    <cellStyle name="Обычный 129" xfId="5479"/>
    <cellStyle name="Обычный 13" xfId="5480"/>
    <cellStyle name="Обычный 13 2" xfId="5481"/>
    <cellStyle name="Обычный 13 2 2" xfId="5482"/>
    <cellStyle name="Обычный 13 3" xfId="5483"/>
    <cellStyle name="Обычный 13 4" xfId="5484"/>
    <cellStyle name="Обычный 13 4 2" xfId="5485"/>
    <cellStyle name="Обычный 13 4 2 2" xfId="5486"/>
    <cellStyle name="Обычный 13 4 3" xfId="5487"/>
    <cellStyle name="Обычный 13 5" xfId="5488"/>
    <cellStyle name="Обычный 13 5 2" xfId="5489"/>
    <cellStyle name="Обычный 13 6" xfId="5490"/>
    <cellStyle name="Обычный 130" xfId="5491"/>
    <cellStyle name="Обычный 131" xfId="5492"/>
    <cellStyle name="Обычный 132" xfId="5493"/>
    <cellStyle name="Обычный 133" xfId="5494"/>
    <cellStyle name="Обычный 134" xfId="5495"/>
    <cellStyle name="Обычный 135" xfId="5496"/>
    <cellStyle name="Обычный 136" xfId="5497"/>
    <cellStyle name="Обычный 137" xfId="5498"/>
    <cellStyle name="Обычный 138" xfId="5499"/>
    <cellStyle name="Обычный 139" xfId="5500"/>
    <cellStyle name="Обычный 14" xfId="5501"/>
    <cellStyle name="Обычный 14 10" xfId="5502"/>
    <cellStyle name="Обычный 14 10 2" xfId="5503"/>
    <cellStyle name="Обычный 14 10 2 2" xfId="5504"/>
    <cellStyle name="Обычный 14 10 3" xfId="5505"/>
    <cellStyle name="Обычный 14 10 4" xfId="5506"/>
    <cellStyle name="Обычный 14 10 5" xfId="5507"/>
    <cellStyle name="Обычный 14 11" xfId="5508"/>
    <cellStyle name="Обычный 14 11 2" xfId="5509"/>
    <cellStyle name="Обычный 14 11 2 2" xfId="5510"/>
    <cellStyle name="Обычный 14 11 3" xfId="5511"/>
    <cellStyle name="Обычный 14 11 4" xfId="5512"/>
    <cellStyle name="Обычный 14 11 5" xfId="5513"/>
    <cellStyle name="Обычный 14 12" xfId="5514"/>
    <cellStyle name="Обычный 14 13" xfId="5515"/>
    <cellStyle name="Обычный 14 14" xfId="5516"/>
    <cellStyle name="Обычный 14 15" xfId="5517"/>
    <cellStyle name="Обычный 14 16" xfId="5518"/>
    <cellStyle name="Обычный 14 2" xfId="5519"/>
    <cellStyle name="Обычный 14 2 10" xfId="5520"/>
    <cellStyle name="Обычный 14 2 2" xfId="5521"/>
    <cellStyle name="Обычный 14 2 2 2" xfId="5522"/>
    <cellStyle name="Обычный 14 2 2 2 2" xfId="5523"/>
    <cellStyle name="Обычный 14 2 2 2 2 2" xfId="5524"/>
    <cellStyle name="Обычный 14 2 2 2 3" xfId="5525"/>
    <cellStyle name="Обычный 14 2 2 2 4" xfId="5526"/>
    <cellStyle name="Обычный 14 2 2 2 5" xfId="5527"/>
    <cellStyle name="Обычный 14 2 2 3" xfId="5528"/>
    <cellStyle name="Обычный 14 2 2 3 2" xfId="5529"/>
    <cellStyle name="Обычный 14 2 2 3 3" xfId="5530"/>
    <cellStyle name="Обычный 14 2 2 3 4" xfId="5531"/>
    <cellStyle name="Обычный 14 2 2 4" xfId="5532"/>
    <cellStyle name="Обычный 14 2 2 5" xfId="5533"/>
    <cellStyle name="Обычный 14 2 2 6" xfId="5534"/>
    <cellStyle name="Обычный 14 2 2 7" xfId="5535"/>
    <cellStyle name="Обычный 14 2 3" xfId="5536"/>
    <cellStyle name="Обычный 14 2 3 2" xfId="5537"/>
    <cellStyle name="Обычный 14 2 3 2 2" xfId="5538"/>
    <cellStyle name="Обычный 14 2 3 3" xfId="5539"/>
    <cellStyle name="Обычный 14 2 3 4" xfId="5540"/>
    <cellStyle name="Обычный 14 2 3 5" xfId="5541"/>
    <cellStyle name="Обычный 14 2 4" xfId="5542"/>
    <cellStyle name="Обычный 14 2 4 2" xfId="5543"/>
    <cellStyle name="Обычный 14 2 4 2 2" xfId="5544"/>
    <cellStyle name="Обычный 14 2 4 3" xfId="5545"/>
    <cellStyle name="Обычный 14 2 4 4" xfId="5546"/>
    <cellStyle name="Обычный 14 2 4 5" xfId="5547"/>
    <cellStyle name="Обычный 14 2 5" xfId="5548"/>
    <cellStyle name="Обычный 14 2 5 2" xfId="5549"/>
    <cellStyle name="Обычный 14 2 5 3" xfId="5550"/>
    <cellStyle name="Обычный 14 2 5 4" xfId="5551"/>
    <cellStyle name="Обычный 14 2 6" xfId="5552"/>
    <cellStyle name="Обычный 14 2 7" xfId="5553"/>
    <cellStyle name="Обычный 14 2 8" xfId="5554"/>
    <cellStyle name="Обычный 14 2 9" xfId="5555"/>
    <cellStyle name="Обычный 14 3" xfId="5556"/>
    <cellStyle name="Обычный 14 3 10" xfId="5557"/>
    <cellStyle name="Обычный 14 3 2" xfId="5558"/>
    <cellStyle name="Обычный 14 3 2 2" xfId="5559"/>
    <cellStyle name="Обычный 14 3 2 2 2" xfId="5560"/>
    <cellStyle name="Обычный 14 3 2 2 2 2" xfId="5561"/>
    <cellStyle name="Обычный 14 3 2 2 3" xfId="5562"/>
    <cellStyle name="Обычный 14 3 2 2 4" xfId="5563"/>
    <cellStyle name="Обычный 14 3 2 2 5" xfId="5564"/>
    <cellStyle name="Обычный 14 3 2 3" xfId="5565"/>
    <cellStyle name="Обычный 14 3 2 3 2" xfId="5566"/>
    <cellStyle name="Обычный 14 3 2 3 3" xfId="5567"/>
    <cellStyle name="Обычный 14 3 2 3 4" xfId="5568"/>
    <cellStyle name="Обычный 14 3 2 4" xfId="5569"/>
    <cellStyle name="Обычный 14 3 2 5" xfId="5570"/>
    <cellStyle name="Обычный 14 3 2 6" xfId="5571"/>
    <cellStyle name="Обычный 14 3 2 7" xfId="5572"/>
    <cellStyle name="Обычный 14 3 3" xfId="5573"/>
    <cellStyle name="Обычный 14 3 3 2" xfId="5574"/>
    <cellStyle name="Обычный 14 3 3 2 2" xfId="5575"/>
    <cellStyle name="Обычный 14 3 3 3" xfId="5576"/>
    <cellStyle name="Обычный 14 3 3 4" xfId="5577"/>
    <cellStyle name="Обычный 14 3 3 5" xfId="5578"/>
    <cellStyle name="Обычный 14 3 4" xfId="5579"/>
    <cellStyle name="Обычный 14 3 4 2" xfId="5580"/>
    <cellStyle name="Обычный 14 3 4 2 2" xfId="5581"/>
    <cellStyle name="Обычный 14 3 4 3" xfId="5582"/>
    <cellStyle name="Обычный 14 3 4 4" xfId="5583"/>
    <cellStyle name="Обычный 14 3 4 5" xfId="5584"/>
    <cellStyle name="Обычный 14 3 5" xfId="5585"/>
    <cellStyle name="Обычный 14 3 5 2" xfId="5586"/>
    <cellStyle name="Обычный 14 3 5 3" xfId="5587"/>
    <cellStyle name="Обычный 14 3 5 4" xfId="5588"/>
    <cellStyle name="Обычный 14 3 6" xfId="5589"/>
    <cellStyle name="Обычный 14 3 7" xfId="5590"/>
    <cellStyle name="Обычный 14 3 8" xfId="5591"/>
    <cellStyle name="Обычный 14 3 9" xfId="5592"/>
    <cellStyle name="Обычный 14 4" xfId="5593"/>
    <cellStyle name="Обычный 14 4 2" xfId="5594"/>
    <cellStyle name="Обычный 14 4 2 2" xfId="5595"/>
    <cellStyle name="Обычный 14 4 2 2 2" xfId="5596"/>
    <cellStyle name="Обычный 14 4 2 2 2 2" xfId="5597"/>
    <cellStyle name="Обычный 14 4 2 2 3" xfId="5598"/>
    <cellStyle name="Обычный 14 4 2 2 4" xfId="5599"/>
    <cellStyle name="Обычный 14 4 2 2 5" xfId="5600"/>
    <cellStyle name="Обычный 14 4 2 3" xfId="5601"/>
    <cellStyle name="Обычный 14 4 2 3 2" xfId="5602"/>
    <cellStyle name="Обычный 14 4 2 3 3" xfId="5603"/>
    <cellStyle name="Обычный 14 4 2 3 4" xfId="5604"/>
    <cellStyle name="Обычный 14 4 2 4" xfId="5605"/>
    <cellStyle name="Обычный 14 4 2 5" xfId="5606"/>
    <cellStyle name="Обычный 14 4 2 6" xfId="5607"/>
    <cellStyle name="Обычный 14 4 2 7" xfId="5608"/>
    <cellStyle name="Обычный 14 4 3" xfId="5609"/>
    <cellStyle name="Обычный 14 4 3 2" xfId="5610"/>
    <cellStyle name="Обычный 14 4 3 2 2" xfId="5611"/>
    <cellStyle name="Обычный 14 4 3 3" xfId="5612"/>
    <cellStyle name="Обычный 14 4 3 4" xfId="5613"/>
    <cellStyle name="Обычный 14 4 3 5" xfId="5614"/>
    <cellStyle name="Обычный 14 4 4" xfId="5615"/>
    <cellStyle name="Обычный 14 4 4 2" xfId="5616"/>
    <cellStyle name="Обычный 14 4 4 3" xfId="5617"/>
    <cellStyle name="Обычный 14 4 4 4" xfId="5618"/>
    <cellStyle name="Обычный 14 4 5" xfId="5619"/>
    <cellStyle name="Обычный 14 4 6" xfId="5620"/>
    <cellStyle name="Обычный 14 4 7" xfId="5621"/>
    <cellStyle name="Обычный 14 4 8" xfId="5622"/>
    <cellStyle name="Обычный 14 5" xfId="5623"/>
    <cellStyle name="Обычный 14 5 2" xfId="5624"/>
    <cellStyle name="Обычный 14 5 2 2" xfId="5625"/>
    <cellStyle name="Обычный 14 5 2 2 2" xfId="5626"/>
    <cellStyle name="Обычный 14 5 2 2 2 2" xfId="5627"/>
    <cellStyle name="Обычный 14 5 2 2 3" xfId="5628"/>
    <cellStyle name="Обычный 14 5 2 2 4" xfId="5629"/>
    <cellStyle name="Обычный 14 5 2 2 5" xfId="5630"/>
    <cellStyle name="Обычный 14 5 2 3" xfId="5631"/>
    <cellStyle name="Обычный 14 5 2 3 2" xfId="5632"/>
    <cellStyle name="Обычный 14 5 2 3 3" xfId="5633"/>
    <cellStyle name="Обычный 14 5 2 3 4" xfId="5634"/>
    <cellStyle name="Обычный 14 5 2 4" xfId="5635"/>
    <cellStyle name="Обычный 14 5 2 5" xfId="5636"/>
    <cellStyle name="Обычный 14 5 2 6" xfId="5637"/>
    <cellStyle name="Обычный 14 5 2 7" xfId="5638"/>
    <cellStyle name="Обычный 14 5 3" xfId="5639"/>
    <cellStyle name="Обычный 14 5 3 2" xfId="5640"/>
    <cellStyle name="Обычный 14 5 3 2 2" xfId="5641"/>
    <cellStyle name="Обычный 14 5 3 3" xfId="5642"/>
    <cellStyle name="Обычный 14 5 3 4" xfId="5643"/>
    <cellStyle name="Обычный 14 5 3 5" xfId="5644"/>
    <cellStyle name="Обычный 14 5 4" xfId="5645"/>
    <cellStyle name="Обычный 14 5 4 2" xfId="5646"/>
    <cellStyle name="Обычный 14 5 4 3" xfId="5647"/>
    <cellStyle name="Обычный 14 5 4 4" xfId="5648"/>
    <cellStyle name="Обычный 14 5 5" xfId="5649"/>
    <cellStyle name="Обычный 14 5 6" xfId="5650"/>
    <cellStyle name="Обычный 14 5 7" xfId="5651"/>
    <cellStyle name="Обычный 14 5 8" xfId="5652"/>
    <cellStyle name="Обычный 14 6" xfId="5653"/>
    <cellStyle name="Обычный 14 6 2" xfId="5654"/>
    <cellStyle name="Обычный 14 6 2 2" xfId="5655"/>
    <cellStyle name="Обычный 14 6 2 2 2" xfId="5656"/>
    <cellStyle name="Обычный 14 6 2 2 2 2" xfId="5657"/>
    <cellStyle name="Обычный 14 6 2 2 3" xfId="5658"/>
    <cellStyle name="Обычный 14 6 2 2 4" xfId="5659"/>
    <cellStyle name="Обычный 14 6 2 2 5" xfId="5660"/>
    <cellStyle name="Обычный 14 6 2 3" xfId="5661"/>
    <cellStyle name="Обычный 14 6 2 3 2" xfId="5662"/>
    <cellStyle name="Обычный 14 6 2 3 3" xfId="5663"/>
    <cellStyle name="Обычный 14 6 2 3 4" xfId="5664"/>
    <cellStyle name="Обычный 14 6 2 4" xfId="5665"/>
    <cellStyle name="Обычный 14 6 2 5" xfId="5666"/>
    <cellStyle name="Обычный 14 6 2 6" xfId="5667"/>
    <cellStyle name="Обычный 14 6 2 7" xfId="5668"/>
    <cellStyle name="Обычный 14 6 3" xfId="5669"/>
    <cellStyle name="Обычный 14 6 3 2" xfId="5670"/>
    <cellStyle name="Обычный 14 6 3 2 2" xfId="5671"/>
    <cellStyle name="Обычный 14 6 3 3" xfId="5672"/>
    <cellStyle name="Обычный 14 6 3 4" xfId="5673"/>
    <cellStyle name="Обычный 14 6 3 5" xfId="5674"/>
    <cellStyle name="Обычный 14 6 4" xfId="5675"/>
    <cellStyle name="Обычный 14 6 4 2" xfId="5676"/>
    <cellStyle name="Обычный 14 6 4 3" xfId="5677"/>
    <cellStyle name="Обычный 14 6 4 4" xfId="5678"/>
    <cellStyle name="Обычный 14 6 5" xfId="5679"/>
    <cellStyle name="Обычный 14 6 6" xfId="5680"/>
    <cellStyle name="Обычный 14 6 7" xfId="5681"/>
    <cellStyle name="Обычный 14 6 8" xfId="5682"/>
    <cellStyle name="Обычный 14 7" xfId="5683"/>
    <cellStyle name="Обычный 14 7 2" xfId="5684"/>
    <cellStyle name="Обычный 14 7 2 2" xfId="5685"/>
    <cellStyle name="Обычный 14 7 2 2 2" xfId="5686"/>
    <cellStyle name="Обычный 14 7 2 2 2 2" xfId="5687"/>
    <cellStyle name="Обычный 14 7 2 2 3" xfId="5688"/>
    <cellStyle name="Обычный 14 7 2 2 4" xfId="5689"/>
    <cellStyle name="Обычный 14 7 2 2 5" xfId="5690"/>
    <cellStyle name="Обычный 14 7 2 3" xfId="5691"/>
    <cellStyle name="Обычный 14 7 2 3 2" xfId="5692"/>
    <cellStyle name="Обычный 14 7 2 3 3" xfId="5693"/>
    <cellStyle name="Обычный 14 7 2 3 4" xfId="5694"/>
    <cellStyle name="Обычный 14 7 2 4" xfId="5695"/>
    <cellStyle name="Обычный 14 7 2 5" xfId="5696"/>
    <cellStyle name="Обычный 14 7 2 6" xfId="5697"/>
    <cellStyle name="Обычный 14 7 2 7" xfId="5698"/>
    <cellStyle name="Обычный 14 7 3" xfId="5699"/>
    <cellStyle name="Обычный 14 7 3 2" xfId="5700"/>
    <cellStyle name="Обычный 14 7 3 2 2" xfId="5701"/>
    <cellStyle name="Обычный 14 7 3 3" xfId="5702"/>
    <cellStyle name="Обычный 14 7 3 4" xfId="5703"/>
    <cellStyle name="Обычный 14 7 3 5" xfId="5704"/>
    <cellStyle name="Обычный 14 7 4" xfId="5705"/>
    <cellStyle name="Обычный 14 7 4 2" xfId="5706"/>
    <cellStyle name="Обычный 14 7 4 3" xfId="5707"/>
    <cellStyle name="Обычный 14 7 4 4" xfId="5708"/>
    <cellStyle name="Обычный 14 7 5" xfId="5709"/>
    <cellStyle name="Обычный 14 7 6" xfId="5710"/>
    <cellStyle name="Обычный 14 7 7" xfId="5711"/>
    <cellStyle name="Обычный 14 7 8" xfId="5712"/>
    <cellStyle name="Обычный 14 8" xfId="5713"/>
    <cellStyle name="Обычный 14 8 2" xfId="5714"/>
    <cellStyle name="Обычный 14 8 2 2" xfId="5715"/>
    <cellStyle name="Обычный 14 8 2 2 2" xfId="5716"/>
    <cellStyle name="Обычный 14 8 2 3" xfId="5717"/>
    <cellStyle name="Обычный 14 8 2 4" xfId="5718"/>
    <cellStyle name="Обычный 14 8 2 5" xfId="5719"/>
    <cellStyle name="Обычный 14 8 3" xfId="5720"/>
    <cellStyle name="Обычный 14 8 3 2" xfId="5721"/>
    <cellStyle name="Обычный 14 8 3 3" xfId="5722"/>
    <cellStyle name="Обычный 14 8 3 4" xfId="5723"/>
    <cellStyle name="Обычный 14 8 4" xfId="5724"/>
    <cellStyle name="Обычный 14 8 5" xfId="5725"/>
    <cellStyle name="Обычный 14 8 6" xfId="5726"/>
    <cellStyle name="Обычный 14 8 7" xfId="5727"/>
    <cellStyle name="Обычный 14 9" xfId="5728"/>
    <cellStyle name="Обычный 14 9 2" xfId="5729"/>
    <cellStyle name="Обычный 14 9 2 2" xfId="5730"/>
    <cellStyle name="Обычный 14 9 2 2 2" xfId="5731"/>
    <cellStyle name="Обычный 14 9 2 3" xfId="5732"/>
    <cellStyle name="Обычный 14 9 2 4" xfId="5733"/>
    <cellStyle name="Обычный 14 9 2 5" xfId="5734"/>
    <cellStyle name="Обычный 14 9 3" xfId="5735"/>
    <cellStyle name="Обычный 14 9 3 2" xfId="5736"/>
    <cellStyle name="Обычный 14 9 3 3" xfId="5737"/>
    <cellStyle name="Обычный 14 9 3 4" xfId="5738"/>
    <cellStyle name="Обычный 14 9 4" xfId="5739"/>
    <cellStyle name="Обычный 14 9 5" xfId="5740"/>
    <cellStyle name="Обычный 14 9 6" xfId="5741"/>
    <cellStyle name="Обычный 14 9 7" xfId="5742"/>
    <cellStyle name="Обычный 140" xfId="5743"/>
    <cellStyle name="Обычный 141" xfId="5744"/>
    <cellStyle name="Обычный 142" xfId="5745"/>
    <cellStyle name="Обычный 143" xfId="5746"/>
    <cellStyle name="Обычный 144" xfId="5747"/>
    <cellStyle name="Обычный 145" xfId="5748"/>
    <cellStyle name="Обычный 146" xfId="5749"/>
    <cellStyle name="Обычный 147" xfId="5750"/>
    <cellStyle name="Обычный 148" xfId="5751"/>
    <cellStyle name="Обычный 149" xfId="5752"/>
    <cellStyle name="Обычный 15" xfId="5753"/>
    <cellStyle name="Обычный 15 2" xfId="5754"/>
    <cellStyle name="Обычный 15 2 2" xfId="5755"/>
    <cellStyle name="Обычный 15 3" xfId="5756"/>
    <cellStyle name="Обычный 15 3 2" xfId="5757"/>
    <cellStyle name="Обычный 150" xfId="5758"/>
    <cellStyle name="Обычный 151" xfId="5759"/>
    <cellStyle name="Обычный 152" xfId="5760"/>
    <cellStyle name="Обычный 153" xfId="5761"/>
    <cellStyle name="Обычный 154" xfId="5762"/>
    <cellStyle name="Обычный 155" xfId="5763"/>
    <cellStyle name="Обычный 156" xfId="5764"/>
    <cellStyle name="Обычный 156 2" xfId="5765"/>
    <cellStyle name="Обычный 157" xfId="5766"/>
    <cellStyle name="Обычный 158" xfId="5767"/>
    <cellStyle name="Обычный 159" xfId="5768"/>
    <cellStyle name="Обычный 16" xfId="5769"/>
    <cellStyle name="Обычный 16 2" xfId="5770"/>
    <cellStyle name="Обычный 16 2 10" xfId="5771"/>
    <cellStyle name="Обычный 16 2 2" xfId="5772"/>
    <cellStyle name="Обычный 16 2 2 2" xfId="5773"/>
    <cellStyle name="Обычный 16 2 2 2 2" xfId="5774"/>
    <cellStyle name="Обычный 16 2 2 2 2 2" xfId="5775"/>
    <cellStyle name="Обычный 16 2 2 2 3" xfId="5776"/>
    <cellStyle name="Обычный 16 2 2 2 4" xfId="5777"/>
    <cellStyle name="Обычный 16 2 2 2 5" xfId="5778"/>
    <cellStyle name="Обычный 16 2 2 3" xfId="5779"/>
    <cellStyle name="Обычный 16 2 2 3 2" xfId="5780"/>
    <cellStyle name="Обычный 16 2 2 3 3" xfId="5781"/>
    <cellStyle name="Обычный 16 2 2 3 4" xfId="5782"/>
    <cellStyle name="Обычный 16 2 2 4" xfId="5783"/>
    <cellStyle name="Обычный 16 2 2 5" xfId="5784"/>
    <cellStyle name="Обычный 16 2 2 6" xfId="5785"/>
    <cellStyle name="Обычный 16 2 2 7" xfId="5786"/>
    <cellStyle name="Обычный 16 2 3" xfId="5787"/>
    <cellStyle name="Обычный 16 2 3 2" xfId="5788"/>
    <cellStyle name="Обычный 16 2 3 2 2" xfId="5789"/>
    <cellStyle name="Обычный 16 2 3 3" xfId="5790"/>
    <cellStyle name="Обычный 16 2 3 4" xfId="5791"/>
    <cellStyle name="Обычный 16 2 3 5" xfId="5792"/>
    <cellStyle name="Обычный 16 2 4" xfId="5793"/>
    <cellStyle name="Обычный 16 2 4 2" xfId="5794"/>
    <cellStyle name="Обычный 16 2 4 2 2" xfId="5795"/>
    <cellStyle name="Обычный 16 2 4 3" xfId="5796"/>
    <cellStyle name="Обычный 16 2 4 4" xfId="5797"/>
    <cellStyle name="Обычный 16 2 4 5" xfId="5798"/>
    <cellStyle name="Обычный 16 2 5" xfId="5799"/>
    <cellStyle name="Обычный 16 2 5 2" xfId="5800"/>
    <cellStyle name="Обычный 16 2 5 3" xfId="5801"/>
    <cellStyle name="Обычный 16 2 5 4" xfId="5802"/>
    <cellStyle name="Обычный 16 2 6" xfId="5803"/>
    <cellStyle name="Обычный 16 2 7" xfId="5804"/>
    <cellStyle name="Обычный 16 2 8" xfId="5805"/>
    <cellStyle name="Обычный 16 2 9" xfId="5806"/>
    <cellStyle name="Обычный 16 3" xfId="5807"/>
    <cellStyle name="Обычный 16 3 2" xfId="5808"/>
    <cellStyle name="Обычный 16 3 2 2" xfId="5809"/>
    <cellStyle name="Обычный 16 3 2 2 2" xfId="5810"/>
    <cellStyle name="Обычный 16 3 2 2 2 2" xfId="5811"/>
    <cellStyle name="Обычный 16 3 2 2 3" xfId="5812"/>
    <cellStyle name="Обычный 16 3 2 2 4" xfId="5813"/>
    <cellStyle name="Обычный 16 3 2 2 5" xfId="5814"/>
    <cellStyle name="Обычный 16 3 2 3" xfId="5815"/>
    <cellStyle name="Обычный 16 3 2 3 2" xfId="5816"/>
    <cellStyle name="Обычный 16 3 2 3 3" xfId="5817"/>
    <cellStyle name="Обычный 16 3 2 3 4" xfId="5818"/>
    <cellStyle name="Обычный 16 3 2 4" xfId="5819"/>
    <cellStyle name="Обычный 16 3 2 5" xfId="5820"/>
    <cellStyle name="Обычный 16 3 2 6" xfId="5821"/>
    <cellStyle name="Обычный 16 3 2 7" xfId="5822"/>
    <cellStyle name="Обычный 16 3 3" xfId="5823"/>
    <cellStyle name="Обычный 16 3 3 2" xfId="5824"/>
    <cellStyle name="Обычный 16 3 3 2 2" xfId="5825"/>
    <cellStyle name="Обычный 16 3 3 3" xfId="5826"/>
    <cellStyle name="Обычный 16 3 3 4" xfId="5827"/>
    <cellStyle name="Обычный 16 3 3 5" xfId="5828"/>
    <cellStyle name="Обычный 16 3 4" xfId="5829"/>
    <cellStyle name="Обычный 16 3 4 2" xfId="5830"/>
    <cellStyle name="Обычный 16 3 4 3" xfId="5831"/>
    <cellStyle name="Обычный 16 3 4 4" xfId="5832"/>
    <cellStyle name="Обычный 16 3 5" xfId="5833"/>
    <cellStyle name="Обычный 16 3 6" xfId="5834"/>
    <cellStyle name="Обычный 16 3 7" xfId="5835"/>
    <cellStyle name="Обычный 16 3 8" xfId="5836"/>
    <cellStyle name="Обычный 16 3 9" xfId="5837"/>
    <cellStyle name="Обычный 16 4" xfId="5838"/>
    <cellStyle name="Обычный 16 4 2" xfId="5839"/>
    <cellStyle name="Обычный 16 4 2 2" xfId="5840"/>
    <cellStyle name="Обычный 16 4 2 3" xfId="5841"/>
    <cellStyle name="Обычный 16 4 2 4" xfId="5842"/>
    <cellStyle name="Обычный 16 4 3" xfId="5843"/>
    <cellStyle name="Обычный 16 4 4" xfId="5844"/>
    <cellStyle name="Обычный 16 4 5" xfId="5845"/>
    <cellStyle name="Обычный 16 4 6" xfId="5846"/>
    <cellStyle name="Обычный 16 5" xfId="5847"/>
    <cellStyle name="Обычный 16 6" xfId="5848"/>
    <cellStyle name="Обычный 16 7" xfId="5849"/>
    <cellStyle name="Обычный 160" xfId="5850"/>
    <cellStyle name="Обычный 161" xfId="5851"/>
    <cellStyle name="Обычный 17" xfId="5852"/>
    <cellStyle name="Обычный 17 2" xfId="5853"/>
    <cellStyle name="Обычный 17 3" xfId="5854"/>
    <cellStyle name="Обычный 17 4" xfId="5855"/>
    <cellStyle name="Обычный 18" xfId="5856"/>
    <cellStyle name="Обычный 18 2" xfId="5857"/>
    <cellStyle name="Обычный 18 3" xfId="5858"/>
    <cellStyle name="Обычный 19" xfId="5859"/>
    <cellStyle name="Обычный 19 2" xfId="5860"/>
    <cellStyle name="Обычный 19 3" xfId="5861"/>
    <cellStyle name="Обычный 19 4" xfId="5862"/>
    <cellStyle name="Обычный 2" xfId="5863"/>
    <cellStyle name="Обычный 2 10" xfId="5864"/>
    <cellStyle name="Обычный 2 10 10" xfId="5865"/>
    <cellStyle name="Обычный 2 10 2" xfId="5866"/>
    <cellStyle name="Обычный 2 10 2 10" xfId="5867"/>
    <cellStyle name="Обычный 2 10 2 10 2" xfId="5868"/>
    <cellStyle name="Обычный 2 10 2 10 2 2" xfId="5869"/>
    <cellStyle name="Обычный 2 10 2 10 2 2 2" xfId="5870"/>
    <cellStyle name="Обычный 2 10 2 10 2 2 2 2" xfId="5871"/>
    <cellStyle name="Обычный 2 10 2 10 2 2 3" xfId="5872"/>
    <cellStyle name="Обычный 2 10 2 10 2 2 4" xfId="5873"/>
    <cellStyle name="Обычный 2 10 2 10 2 2 5" xfId="5874"/>
    <cellStyle name="Обычный 2 10 2 10 2 3" xfId="5875"/>
    <cellStyle name="Обычный 2 10 2 10 2 3 2" xfId="5876"/>
    <cellStyle name="Обычный 2 10 2 10 2 3 3" xfId="5877"/>
    <cellStyle name="Обычный 2 10 2 10 2 3 4" xfId="5878"/>
    <cellStyle name="Обычный 2 10 2 10 2 4" xfId="5879"/>
    <cellStyle name="Обычный 2 10 2 10 2 5" xfId="5880"/>
    <cellStyle name="Обычный 2 10 2 10 2 6" xfId="5881"/>
    <cellStyle name="Обычный 2 10 2 10 2 7" xfId="5882"/>
    <cellStyle name="Обычный 2 10 2 10 3" xfId="5883"/>
    <cellStyle name="Обычный 2 10 2 10 3 2" xfId="5884"/>
    <cellStyle name="Обычный 2 10 2 10 3 2 2" xfId="5885"/>
    <cellStyle name="Обычный 2 10 2 10 3 3" xfId="5886"/>
    <cellStyle name="Обычный 2 10 2 10 3 4" xfId="5887"/>
    <cellStyle name="Обычный 2 10 2 10 3 5" xfId="5888"/>
    <cellStyle name="Обычный 2 10 2 10 4" xfId="5889"/>
    <cellStyle name="Обычный 2 10 2 10 4 2" xfId="5890"/>
    <cellStyle name="Обычный 2 10 2 10 4 3" xfId="5891"/>
    <cellStyle name="Обычный 2 10 2 10 4 4" xfId="5892"/>
    <cellStyle name="Обычный 2 10 2 10 5" xfId="5893"/>
    <cellStyle name="Обычный 2 10 2 10 6" xfId="5894"/>
    <cellStyle name="Обычный 2 10 2 10 7" xfId="5895"/>
    <cellStyle name="Обычный 2 10 2 10 8" xfId="5896"/>
    <cellStyle name="Обычный 2 10 2 11" xfId="5897"/>
    <cellStyle name="Обычный 2 10 2 11 2" xfId="5898"/>
    <cellStyle name="Обычный 2 10 2 11 2 2" xfId="5899"/>
    <cellStyle name="Обычный 2 10 2 11 2 2 2" xfId="5900"/>
    <cellStyle name="Обычный 2 10 2 11 2 3" xfId="5901"/>
    <cellStyle name="Обычный 2 10 2 11 2 4" xfId="5902"/>
    <cellStyle name="Обычный 2 10 2 11 2 5" xfId="5903"/>
    <cellStyle name="Обычный 2 10 2 11 3" xfId="5904"/>
    <cellStyle name="Обычный 2 10 2 11 3 2" xfId="5905"/>
    <cellStyle name="Обычный 2 10 2 11 3 3" xfId="5906"/>
    <cellStyle name="Обычный 2 10 2 11 3 4" xfId="5907"/>
    <cellStyle name="Обычный 2 10 2 11 4" xfId="5908"/>
    <cellStyle name="Обычный 2 10 2 11 5" xfId="5909"/>
    <cellStyle name="Обычный 2 10 2 11 6" xfId="5910"/>
    <cellStyle name="Обычный 2 10 2 11 7" xfId="5911"/>
    <cellStyle name="Обычный 2 10 2 12" xfId="5912"/>
    <cellStyle name="Обычный 2 10 2 12 2" xfId="5913"/>
    <cellStyle name="Обычный 2 10 2 12 2 2" xfId="5914"/>
    <cellStyle name="Обычный 2 10 2 12 2 2 2" xfId="5915"/>
    <cellStyle name="Обычный 2 10 2 12 2 3" xfId="5916"/>
    <cellStyle name="Обычный 2 10 2 12 2 4" xfId="5917"/>
    <cellStyle name="Обычный 2 10 2 12 2 5" xfId="5918"/>
    <cellStyle name="Обычный 2 10 2 12 3" xfId="5919"/>
    <cellStyle name="Обычный 2 10 2 12 3 2" xfId="5920"/>
    <cellStyle name="Обычный 2 10 2 12 3 3" xfId="5921"/>
    <cellStyle name="Обычный 2 10 2 12 3 4" xfId="5922"/>
    <cellStyle name="Обычный 2 10 2 12 4" xfId="5923"/>
    <cellStyle name="Обычный 2 10 2 12 5" xfId="5924"/>
    <cellStyle name="Обычный 2 10 2 12 6" xfId="5925"/>
    <cellStyle name="Обычный 2 10 2 12 7" xfId="5926"/>
    <cellStyle name="Обычный 2 10 2 13" xfId="5927"/>
    <cellStyle name="Обычный 2 10 2 13 2" xfId="5928"/>
    <cellStyle name="Обычный 2 10 2 13 2 2" xfId="5929"/>
    <cellStyle name="Обычный 2 10 2 13 3" xfId="5930"/>
    <cellStyle name="Обычный 2 10 2 13 4" xfId="5931"/>
    <cellStyle name="Обычный 2 10 2 13 5" xfId="5932"/>
    <cellStyle name="Обычный 2 10 2 14" xfId="5933"/>
    <cellStyle name="Обычный 2 10 2 14 2" xfId="5934"/>
    <cellStyle name="Обычный 2 10 2 14 2 2" xfId="5935"/>
    <cellStyle name="Обычный 2 10 2 14 3" xfId="5936"/>
    <cellStyle name="Обычный 2 10 2 14 4" xfId="5937"/>
    <cellStyle name="Обычный 2 10 2 14 5" xfId="5938"/>
    <cellStyle name="Обычный 2 10 2 15" xfId="5939"/>
    <cellStyle name="Обычный 2 10 2 15 2" xfId="5940"/>
    <cellStyle name="Обычный 2 10 2 15 2 2" xfId="5941"/>
    <cellStyle name="Обычный 2 10 2 15 3" xfId="5942"/>
    <cellStyle name="Обычный 2 10 2 16" xfId="5943"/>
    <cellStyle name="Обычный 2 10 2 16 2" xfId="5944"/>
    <cellStyle name="Обычный 2 10 2 17" xfId="5945"/>
    <cellStyle name="Обычный 2 10 2 18" xfId="5946"/>
    <cellStyle name="Обычный 2 10 2 2" xfId="5947"/>
    <cellStyle name="Обычный 2 10 2 2 10" xfId="5948"/>
    <cellStyle name="Обычный 2 10 2 2 10 2" xfId="5949"/>
    <cellStyle name="Обычный 2 10 2 2 10 2 2" xfId="5950"/>
    <cellStyle name="Обычный 2 10 2 2 10 2 2 2" xfId="5951"/>
    <cellStyle name="Обычный 2 10 2 2 10 2 3" xfId="5952"/>
    <cellStyle name="Обычный 2 10 2 2 10 2 4" xfId="5953"/>
    <cellStyle name="Обычный 2 10 2 2 10 2 5" xfId="5954"/>
    <cellStyle name="Обычный 2 10 2 2 10 3" xfId="5955"/>
    <cellStyle name="Обычный 2 10 2 2 10 3 2" xfId="5956"/>
    <cellStyle name="Обычный 2 10 2 2 10 3 3" xfId="5957"/>
    <cellStyle name="Обычный 2 10 2 2 10 3 4" xfId="5958"/>
    <cellStyle name="Обычный 2 10 2 2 10 4" xfId="5959"/>
    <cellStyle name="Обычный 2 10 2 2 10 5" xfId="5960"/>
    <cellStyle name="Обычный 2 10 2 2 10 6" xfId="5961"/>
    <cellStyle name="Обычный 2 10 2 2 10 7" xfId="5962"/>
    <cellStyle name="Обычный 2 10 2 2 11" xfId="5963"/>
    <cellStyle name="Обычный 2 10 2 2 11 2" xfId="5964"/>
    <cellStyle name="Обычный 2 10 2 2 11 2 2" xfId="5965"/>
    <cellStyle name="Обычный 2 10 2 2 11 3" xfId="5966"/>
    <cellStyle name="Обычный 2 10 2 2 11 4" xfId="5967"/>
    <cellStyle name="Обычный 2 10 2 2 11 5" xfId="5968"/>
    <cellStyle name="Обычный 2 10 2 2 12" xfId="5969"/>
    <cellStyle name="Обычный 2 10 2 2 12 2" xfId="5970"/>
    <cellStyle name="Обычный 2 10 2 2 12 2 2" xfId="5971"/>
    <cellStyle name="Обычный 2 10 2 2 12 3" xfId="5972"/>
    <cellStyle name="Обычный 2 10 2 2 12 4" xfId="5973"/>
    <cellStyle name="Обычный 2 10 2 2 12 5" xfId="5974"/>
    <cellStyle name="Обычный 2 10 2 2 13" xfId="5975"/>
    <cellStyle name="Обычный 2 10 2 2 13 2" xfId="5976"/>
    <cellStyle name="Обычный 2 10 2 2 13 2 2" xfId="5977"/>
    <cellStyle name="Обычный 2 10 2 2 13 3" xfId="5978"/>
    <cellStyle name="Обычный 2 10 2 2 14" xfId="5979"/>
    <cellStyle name="Обычный 2 10 2 2 14 2" xfId="5980"/>
    <cellStyle name="Обычный 2 10 2 2 15" xfId="5981"/>
    <cellStyle name="Обычный 2 10 2 2 16" xfId="5982"/>
    <cellStyle name="Обычный 2 10 2 2 2" xfId="5983"/>
    <cellStyle name="Обычный 2 10 2 2 2 10" xfId="5984"/>
    <cellStyle name="Обычный 2 10 2 2 2 10 2" xfId="5985"/>
    <cellStyle name="Обычный 2 10 2 2 2 10 2 2" xfId="5986"/>
    <cellStyle name="Обычный 2 10 2 2 2 10 3" xfId="5987"/>
    <cellStyle name="Обычный 2 10 2 2 2 10 4" xfId="5988"/>
    <cellStyle name="Обычный 2 10 2 2 2 10 5" xfId="5989"/>
    <cellStyle name="Обычный 2 10 2 2 2 11" xfId="5990"/>
    <cellStyle name="Обычный 2 10 2 2 2 11 2" xfId="5991"/>
    <cellStyle name="Обычный 2 10 2 2 2 11 3" xfId="5992"/>
    <cellStyle name="Обычный 2 10 2 2 2 11 4" xfId="5993"/>
    <cellStyle name="Обычный 2 10 2 2 2 12" xfId="5994"/>
    <cellStyle name="Обычный 2 10 2 2 2 13" xfId="5995"/>
    <cellStyle name="Обычный 2 10 2 2 2 14" xfId="5996"/>
    <cellStyle name="Обычный 2 10 2 2 2 15" xfId="5997"/>
    <cellStyle name="Обычный 2 10 2 2 2 2" xfId="5998"/>
    <cellStyle name="Обычный 2 10 2 2 2 2 2" xfId="5999"/>
    <cellStyle name="Обычный 2 10 2 2 2 2 2 2" xfId="6000"/>
    <cellStyle name="Обычный 2 10 2 2 2 2 2 2 2" xfId="6001"/>
    <cellStyle name="Обычный 2 10 2 2 2 2 2 2 2 2" xfId="6002"/>
    <cellStyle name="Обычный 2 10 2 2 2 2 2 2 3" xfId="6003"/>
    <cellStyle name="Обычный 2 10 2 2 2 2 2 2 4" xfId="6004"/>
    <cellStyle name="Обычный 2 10 2 2 2 2 2 2 5" xfId="6005"/>
    <cellStyle name="Обычный 2 10 2 2 2 2 2 3" xfId="6006"/>
    <cellStyle name="Обычный 2 10 2 2 2 2 2 3 2" xfId="6007"/>
    <cellStyle name="Обычный 2 10 2 2 2 2 2 3 3" xfId="6008"/>
    <cellStyle name="Обычный 2 10 2 2 2 2 2 3 4" xfId="6009"/>
    <cellStyle name="Обычный 2 10 2 2 2 2 2 4" xfId="6010"/>
    <cellStyle name="Обычный 2 10 2 2 2 2 2 5" xfId="6011"/>
    <cellStyle name="Обычный 2 10 2 2 2 2 2 6" xfId="6012"/>
    <cellStyle name="Обычный 2 10 2 2 2 2 2 7" xfId="6013"/>
    <cellStyle name="Обычный 2 10 2 2 2 2 3" xfId="6014"/>
    <cellStyle name="Обычный 2 10 2 2 2 2 3 2" xfId="6015"/>
    <cellStyle name="Обычный 2 10 2 2 2 2 3 2 2" xfId="6016"/>
    <cellStyle name="Обычный 2 10 2 2 2 2 3 3" xfId="6017"/>
    <cellStyle name="Обычный 2 10 2 2 2 2 3 4" xfId="6018"/>
    <cellStyle name="Обычный 2 10 2 2 2 2 3 5" xfId="6019"/>
    <cellStyle name="Обычный 2 10 2 2 2 2 4" xfId="6020"/>
    <cellStyle name="Обычный 2 10 2 2 2 2 4 2" xfId="6021"/>
    <cellStyle name="Обычный 2 10 2 2 2 2 4 2 2" xfId="6022"/>
    <cellStyle name="Обычный 2 10 2 2 2 2 4 3" xfId="6023"/>
    <cellStyle name="Обычный 2 10 2 2 2 2 4 4" xfId="6024"/>
    <cellStyle name="Обычный 2 10 2 2 2 2 4 5" xfId="6025"/>
    <cellStyle name="Обычный 2 10 2 2 2 2 5" xfId="6026"/>
    <cellStyle name="Обычный 2 10 2 2 2 2 5 2" xfId="6027"/>
    <cellStyle name="Обычный 2 10 2 2 2 2 5 3" xfId="6028"/>
    <cellStyle name="Обычный 2 10 2 2 2 2 5 4" xfId="6029"/>
    <cellStyle name="Обычный 2 10 2 2 2 2 6" xfId="6030"/>
    <cellStyle name="Обычный 2 10 2 2 2 2 7" xfId="6031"/>
    <cellStyle name="Обычный 2 10 2 2 2 2 8" xfId="6032"/>
    <cellStyle name="Обычный 2 10 2 2 2 2 9" xfId="6033"/>
    <cellStyle name="Обычный 2 10 2 2 2 3" xfId="6034"/>
    <cellStyle name="Обычный 2 10 2 2 2 3 2" xfId="6035"/>
    <cellStyle name="Обычный 2 10 2 2 2 3 2 2" xfId="6036"/>
    <cellStyle name="Обычный 2 10 2 2 2 3 2 2 2" xfId="6037"/>
    <cellStyle name="Обычный 2 10 2 2 2 3 2 2 2 2" xfId="6038"/>
    <cellStyle name="Обычный 2 10 2 2 2 3 2 2 3" xfId="6039"/>
    <cellStyle name="Обычный 2 10 2 2 2 3 2 2 4" xfId="6040"/>
    <cellStyle name="Обычный 2 10 2 2 2 3 2 2 5" xfId="6041"/>
    <cellStyle name="Обычный 2 10 2 2 2 3 2 3" xfId="6042"/>
    <cellStyle name="Обычный 2 10 2 2 2 3 2 3 2" xfId="6043"/>
    <cellStyle name="Обычный 2 10 2 2 2 3 2 3 3" xfId="6044"/>
    <cellStyle name="Обычный 2 10 2 2 2 3 2 3 4" xfId="6045"/>
    <cellStyle name="Обычный 2 10 2 2 2 3 2 4" xfId="6046"/>
    <cellStyle name="Обычный 2 10 2 2 2 3 2 5" xfId="6047"/>
    <cellStyle name="Обычный 2 10 2 2 2 3 2 6" xfId="6048"/>
    <cellStyle name="Обычный 2 10 2 2 2 3 2 7" xfId="6049"/>
    <cellStyle name="Обычный 2 10 2 2 2 3 3" xfId="6050"/>
    <cellStyle name="Обычный 2 10 2 2 2 3 3 2" xfId="6051"/>
    <cellStyle name="Обычный 2 10 2 2 2 3 3 2 2" xfId="6052"/>
    <cellStyle name="Обычный 2 10 2 2 2 3 3 3" xfId="6053"/>
    <cellStyle name="Обычный 2 10 2 2 2 3 3 4" xfId="6054"/>
    <cellStyle name="Обычный 2 10 2 2 2 3 3 5" xfId="6055"/>
    <cellStyle name="Обычный 2 10 2 2 2 3 4" xfId="6056"/>
    <cellStyle name="Обычный 2 10 2 2 2 3 4 2" xfId="6057"/>
    <cellStyle name="Обычный 2 10 2 2 2 3 4 2 2" xfId="6058"/>
    <cellStyle name="Обычный 2 10 2 2 2 3 4 3" xfId="6059"/>
    <cellStyle name="Обычный 2 10 2 2 2 3 4 4" xfId="6060"/>
    <cellStyle name="Обычный 2 10 2 2 2 3 4 5" xfId="6061"/>
    <cellStyle name="Обычный 2 10 2 2 2 3 5" xfId="6062"/>
    <cellStyle name="Обычный 2 10 2 2 2 3 5 2" xfId="6063"/>
    <cellStyle name="Обычный 2 10 2 2 2 3 5 3" xfId="6064"/>
    <cellStyle name="Обычный 2 10 2 2 2 3 5 4" xfId="6065"/>
    <cellStyle name="Обычный 2 10 2 2 2 3 6" xfId="6066"/>
    <cellStyle name="Обычный 2 10 2 2 2 3 7" xfId="6067"/>
    <cellStyle name="Обычный 2 10 2 2 2 3 8" xfId="6068"/>
    <cellStyle name="Обычный 2 10 2 2 2 3 9" xfId="6069"/>
    <cellStyle name="Обычный 2 10 2 2 2 4" xfId="6070"/>
    <cellStyle name="Обычный 2 10 2 2 2 4 2" xfId="6071"/>
    <cellStyle name="Обычный 2 10 2 2 2 4 2 2" xfId="6072"/>
    <cellStyle name="Обычный 2 10 2 2 2 4 2 2 2" xfId="6073"/>
    <cellStyle name="Обычный 2 10 2 2 2 4 2 2 2 2" xfId="6074"/>
    <cellStyle name="Обычный 2 10 2 2 2 4 2 2 3" xfId="6075"/>
    <cellStyle name="Обычный 2 10 2 2 2 4 2 2 4" xfId="6076"/>
    <cellStyle name="Обычный 2 10 2 2 2 4 2 2 5" xfId="6077"/>
    <cellStyle name="Обычный 2 10 2 2 2 4 2 3" xfId="6078"/>
    <cellStyle name="Обычный 2 10 2 2 2 4 2 3 2" xfId="6079"/>
    <cellStyle name="Обычный 2 10 2 2 2 4 2 3 3" xfId="6080"/>
    <cellStyle name="Обычный 2 10 2 2 2 4 2 3 4" xfId="6081"/>
    <cellStyle name="Обычный 2 10 2 2 2 4 2 4" xfId="6082"/>
    <cellStyle name="Обычный 2 10 2 2 2 4 2 5" xfId="6083"/>
    <cellStyle name="Обычный 2 10 2 2 2 4 2 6" xfId="6084"/>
    <cellStyle name="Обычный 2 10 2 2 2 4 2 7" xfId="6085"/>
    <cellStyle name="Обычный 2 10 2 2 2 4 3" xfId="6086"/>
    <cellStyle name="Обычный 2 10 2 2 2 4 3 2" xfId="6087"/>
    <cellStyle name="Обычный 2 10 2 2 2 4 3 2 2" xfId="6088"/>
    <cellStyle name="Обычный 2 10 2 2 2 4 3 3" xfId="6089"/>
    <cellStyle name="Обычный 2 10 2 2 2 4 3 4" xfId="6090"/>
    <cellStyle name="Обычный 2 10 2 2 2 4 3 5" xfId="6091"/>
    <cellStyle name="Обычный 2 10 2 2 2 4 4" xfId="6092"/>
    <cellStyle name="Обычный 2 10 2 2 2 4 4 2" xfId="6093"/>
    <cellStyle name="Обычный 2 10 2 2 2 4 4 3" xfId="6094"/>
    <cellStyle name="Обычный 2 10 2 2 2 4 4 4" xfId="6095"/>
    <cellStyle name="Обычный 2 10 2 2 2 4 5" xfId="6096"/>
    <cellStyle name="Обычный 2 10 2 2 2 4 6" xfId="6097"/>
    <cellStyle name="Обычный 2 10 2 2 2 4 7" xfId="6098"/>
    <cellStyle name="Обычный 2 10 2 2 2 4 8" xfId="6099"/>
    <cellStyle name="Обычный 2 10 2 2 2 5" xfId="6100"/>
    <cellStyle name="Обычный 2 10 2 2 2 5 2" xfId="6101"/>
    <cellStyle name="Обычный 2 10 2 2 2 5 2 2" xfId="6102"/>
    <cellStyle name="Обычный 2 10 2 2 2 5 2 2 2" xfId="6103"/>
    <cellStyle name="Обычный 2 10 2 2 2 5 2 2 2 2" xfId="6104"/>
    <cellStyle name="Обычный 2 10 2 2 2 5 2 2 3" xfId="6105"/>
    <cellStyle name="Обычный 2 10 2 2 2 5 2 2 4" xfId="6106"/>
    <cellStyle name="Обычный 2 10 2 2 2 5 2 2 5" xfId="6107"/>
    <cellStyle name="Обычный 2 10 2 2 2 5 2 3" xfId="6108"/>
    <cellStyle name="Обычный 2 10 2 2 2 5 2 3 2" xfId="6109"/>
    <cellStyle name="Обычный 2 10 2 2 2 5 2 3 3" xfId="6110"/>
    <cellStyle name="Обычный 2 10 2 2 2 5 2 3 4" xfId="6111"/>
    <cellStyle name="Обычный 2 10 2 2 2 5 2 4" xfId="6112"/>
    <cellStyle name="Обычный 2 10 2 2 2 5 2 5" xfId="6113"/>
    <cellStyle name="Обычный 2 10 2 2 2 5 2 6" xfId="6114"/>
    <cellStyle name="Обычный 2 10 2 2 2 5 2 7" xfId="6115"/>
    <cellStyle name="Обычный 2 10 2 2 2 5 3" xfId="6116"/>
    <cellStyle name="Обычный 2 10 2 2 2 5 3 2" xfId="6117"/>
    <cellStyle name="Обычный 2 10 2 2 2 5 3 2 2" xfId="6118"/>
    <cellStyle name="Обычный 2 10 2 2 2 5 3 3" xfId="6119"/>
    <cellStyle name="Обычный 2 10 2 2 2 5 3 4" xfId="6120"/>
    <cellStyle name="Обычный 2 10 2 2 2 5 3 5" xfId="6121"/>
    <cellStyle name="Обычный 2 10 2 2 2 5 4" xfId="6122"/>
    <cellStyle name="Обычный 2 10 2 2 2 5 4 2" xfId="6123"/>
    <cellStyle name="Обычный 2 10 2 2 2 5 4 3" xfId="6124"/>
    <cellStyle name="Обычный 2 10 2 2 2 5 4 4" xfId="6125"/>
    <cellStyle name="Обычный 2 10 2 2 2 5 5" xfId="6126"/>
    <cellStyle name="Обычный 2 10 2 2 2 5 6" xfId="6127"/>
    <cellStyle name="Обычный 2 10 2 2 2 5 7" xfId="6128"/>
    <cellStyle name="Обычный 2 10 2 2 2 5 8" xfId="6129"/>
    <cellStyle name="Обычный 2 10 2 2 2 6" xfId="6130"/>
    <cellStyle name="Обычный 2 10 2 2 2 6 2" xfId="6131"/>
    <cellStyle name="Обычный 2 10 2 2 2 6 2 2" xfId="6132"/>
    <cellStyle name="Обычный 2 10 2 2 2 6 2 2 2" xfId="6133"/>
    <cellStyle name="Обычный 2 10 2 2 2 6 2 2 2 2" xfId="6134"/>
    <cellStyle name="Обычный 2 10 2 2 2 6 2 2 3" xfId="6135"/>
    <cellStyle name="Обычный 2 10 2 2 2 6 2 2 4" xfId="6136"/>
    <cellStyle name="Обычный 2 10 2 2 2 6 2 2 5" xfId="6137"/>
    <cellStyle name="Обычный 2 10 2 2 2 6 2 3" xfId="6138"/>
    <cellStyle name="Обычный 2 10 2 2 2 6 2 3 2" xfId="6139"/>
    <cellStyle name="Обычный 2 10 2 2 2 6 2 3 3" xfId="6140"/>
    <cellStyle name="Обычный 2 10 2 2 2 6 2 3 4" xfId="6141"/>
    <cellStyle name="Обычный 2 10 2 2 2 6 2 4" xfId="6142"/>
    <cellStyle name="Обычный 2 10 2 2 2 6 2 5" xfId="6143"/>
    <cellStyle name="Обычный 2 10 2 2 2 6 2 6" xfId="6144"/>
    <cellStyle name="Обычный 2 10 2 2 2 6 2 7" xfId="6145"/>
    <cellStyle name="Обычный 2 10 2 2 2 6 3" xfId="6146"/>
    <cellStyle name="Обычный 2 10 2 2 2 6 3 2" xfId="6147"/>
    <cellStyle name="Обычный 2 10 2 2 2 6 3 2 2" xfId="6148"/>
    <cellStyle name="Обычный 2 10 2 2 2 6 3 3" xfId="6149"/>
    <cellStyle name="Обычный 2 10 2 2 2 6 3 4" xfId="6150"/>
    <cellStyle name="Обычный 2 10 2 2 2 6 3 5" xfId="6151"/>
    <cellStyle name="Обычный 2 10 2 2 2 6 4" xfId="6152"/>
    <cellStyle name="Обычный 2 10 2 2 2 6 4 2" xfId="6153"/>
    <cellStyle name="Обычный 2 10 2 2 2 6 4 3" xfId="6154"/>
    <cellStyle name="Обычный 2 10 2 2 2 6 4 4" xfId="6155"/>
    <cellStyle name="Обычный 2 10 2 2 2 6 5" xfId="6156"/>
    <cellStyle name="Обычный 2 10 2 2 2 6 6" xfId="6157"/>
    <cellStyle name="Обычный 2 10 2 2 2 6 7" xfId="6158"/>
    <cellStyle name="Обычный 2 10 2 2 2 6 8" xfId="6159"/>
    <cellStyle name="Обычный 2 10 2 2 2 7" xfId="6160"/>
    <cellStyle name="Обычный 2 10 2 2 2 7 2" xfId="6161"/>
    <cellStyle name="Обычный 2 10 2 2 2 7 2 2" xfId="6162"/>
    <cellStyle name="Обычный 2 10 2 2 2 7 2 2 2" xfId="6163"/>
    <cellStyle name="Обычный 2 10 2 2 2 7 2 2 2 2" xfId="6164"/>
    <cellStyle name="Обычный 2 10 2 2 2 7 2 2 3" xfId="6165"/>
    <cellStyle name="Обычный 2 10 2 2 2 7 2 2 4" xfId="6166"/>
    <cellStyle name="Обычный 2 10 2 2 2 7 2 2 5" xfId="6167"/>
    <cellStyle name="Обычный 2 10 2 2 2 7 2 3" xfId="6168"/>
    <cellStyle name="Обычный 2 10 2 2 2 7 2 3 2" xfId="6169"/>
    <cellStyle name="Обычный 2 10 2 2 2 7 2 3 3" xfId="6170"/>
    <cellStyle name="Обычный 2 10 2 2 2 7 2 3 4" xfId="6171"/>
    <cellStyle name="Обычный 2 10 2 2 2 7 2 4" xfId="6172"/>
    <cellStyle name="Обычный 2 10 2 2 2 7 2 5" xfId="6173"/>
    <cellStyle name="Обычный 2 10 2 2 2 7 2 6" xfId="6174"/>
    <cellStyle name="Обычный 2 10 2 2 2 7 2 7" xfId="6175"/>
    <cellStyle name="Обычный 2 10 2 2 2 7 3" xfId="6176"/>
    <cellStyle name="Обычный 2 10 2 2 2 7 3 2" xfId="6177"/>
    <cellStyle name="Обычный 2 10 2 2 2 7 3 2 2" xfId="6178"/>
    <cellStyle name="Обычный 2 10 2 2 2 7 3 3" xfId="6179"/>
    <cellStyle name="Обычный 2 10 2 2 2 7 3 4" xfId="6180"/>
    <cellStyle name="Обычный 2 10 2 2 2 7 3 5" xfId="6181"/>
    <cellStyle name="Обычный 2 10 2 2 2 7 4" xfId="6182"/>
    <cellStyle name="Обычный 2 10 2 2 2 7 4 2" xfId="6183"/>
    <cellStyle name="Обычный 2 10 2 2 2 7 4 3" xfId="6184"/>
    <cellStyle name="Обычный 2 10 2 2 2 7 4 4" xfId="6185"/>
    <cellStyle name="Обычный 2 10 2 2 2 7 5" xfId="6186"/>
    <cellStyle name="Обычный 2 10 2 2 2 7 6" xfId="6187"/>
    <cellStyle name="Обычный 2 10 2 2 2 7 7" xfId="6188"/>
    <cellStyle name="Обычный 2 10 2 2 2 7 8" xfId="6189"/>
    <cellStyle name="Обычный 2 10 2 2 2 8" xfId="6190"/>
    <cellStyle name="Обычный 2 10 2 2 2 8 2" xfId="6191"/>
    <cellStyle name="Обычный 2 10 2 2 2 8 2 2" xfId="6192"/>
    <cellStyle name="Обычный 2 10 2 2 2 8 2 2 2" xfId="6193"/>
    <cellStyle name="Обычный 2 10 2 2 2 8 2 3" xfId="6194"/>
    <cellStyle name="Обычный 2 10 2 2 2 8 2 4" xfId="6195"/>
    <cellStyle name="Обычный 2 10 2 2 2 8 2 5" xfId="6196"/>
    <cellStyle name="Обычный 2 10 2 2 2 8 3" xfId="6197"/>
    <cellStyle name="Обычный 2 10 2 2 2 8 3 2" xfId="6198"/>
    <cellStyle name="Обычный 2 10 2 2 2 8 3 3" xfId="6199"/>
    <cellStyle name="Обычный 2 10 2 2 2 8 3 4" xfId="6200"/>
    <cellStyle name="Обычный 2 10 2 2 2 8 4" xfId="6201"/>
    <cellStyle name="Обычный 2 10 2 2 2 8 5" xfId="6202"/>
    <cellStyle name="Обычный 2 10 2 2 2 8 6" xfId="6203"/>
    <cellStyle name="Обычный 2 10 2 2 2 8 7" xfId="6204"/>
    <cellStyle name="Обычный 2 10 2 2 2 9" xfId="6205"/>
    <cellStyle name="Обычный 2 10 2 2 2 9 2" xfId="6206"/>
    <cellStyle name="Обычный 2 10 2 2 2 9 2 2" xfId="6207"/>
    <cellStyle name="Обычный 2 10 2 2 2 9 2 2 2" xfId="6208"/>
    <cellStyle name="Обычный 2 10 2 2 2 9 2 3" xfId="6209"/>
    <cellStyle name="Обычный 2 10 2 2 2 9 2 4" xfId="6210"/>
    <cellStyle name="Обычный 2 10 2 2 2 9 2 5" xfId="6211"/>
    <cellStyle name="Обычный 2 10 2 2 2 9 3" xfId="6212"/>
    <cellStyle name="Обычный 2 10 2 2 2 9 3 2" xfId="6213"/>
    <cellStyle name="Обычный 2 10 2 2 2 9 3 3" xfId="6214"/>
    <cellStyle name="Обычный 2 10 2 2 2 9 3 4" xfId="6215"/>
    <cellStyle name="Обычный 2 10 2 2 2 9 4" xfId="6216"/>
    <cellStyle name="Обычный 2 10 2 2 2 9 5" xfId="6217"/>
    <cellStyle name="Обычный 2 10 2 2 2 9 6" xfId="6218"/>
    <cellStyle name="Обычный 2 10 2 2 2 9 7" xfId="6219"/>
    <cellStyle name="Обычный 2 10 2 2 3" xfId="6220"/>
    <cellStyle name="Обычный 2 10 2 2 3 2" xfId="6221"/>
    <cellStyle name="Обычный 2 10 2 2 3 2 2" xfId="6222"/>
    <cellStyle name="Обычный 2 10 2 2 3 2 2 2" xfId="6223"/>
    <cellStyle name="Обычный 2 10 2 2 3 2 2 2 2" xfId="6224"/>
    <cellStyle name="Обычный 2 10 2 2 3 2 2 3" xfId="6225"/>
    <cellStyle name="Обычный 2 10 2 2 3 2 2 4" xfId="6226"/>
    <cellStyle name="Обычный 2 10 2 2 3 2 2 5" xfId="6227"/>
    <cellStyle name="Обычный 2 10 2 2 3 2 3" xfId="6228"/>
    <cellStyle name="Обычный 2 10 2 2 3 2 3 2" xfId="6229"/>
    <cellStyle name="Обычный 2 10 2 2 3 2 3 3" xfId="6230"/>
    <cellStyle name="Обычный 2 10 2 2 3 2 3 4" xfId="6231"/>
    <cellStyle name="Обычный 2 10 2 2 3 2 4" xfId="6232"/>
    <cellStyle name="Обычный 2 10 2 2 3 2 5" xfId="6233"/>
    <cellStyle name="Обычный 2 10 2 2 3 2 6" xfId="6234"/>
    <cellStyle name="Обычный 2 10 2 2 3 2 7" xfId="6235"/>
    <cellStyle name="Обычный 2 10 2 2 3 3" xfId="6236"/>
    <cellStyle name="Обычный 2 10 2 2 3 3 2" xfId="6237"/>
    <cellStyle name="Обычный 2 10 2 2 3 3 2 2" xfId="6238"/>
    <cellStyle name="Обычный 2 10 2 2 3 3 3" xfId="6239"/>
    <cellStyle name="Обычный 2 10 2 2 3 3 4" xfId="6240"/>
    <cellStyle name="Обычный 2 10 2 2 3 3 5" xfId="6241"/>
    <cellStyle name="Обычный 2 10 2 2 3 4" xfId="6242"/>
    <cellStyle name="Обычный 2 10 2 2 3 4 2" xfId="6243"/>
    <cellStyle name="Обычный 2 10 2 2 3 4 2 2" xfId="6244"/>
    <cellStyle name="Обычный 2 10 2 2 3 4 3" xfId="6245"/>
    <cellStyle name="Обычный 2 10 2 2 3 4 4" xfId="6246"/>
    <cellStyle name="Обычный 2 10 2 2 3 4 5" xfId="6247"/>
    <cellStyle name="Обычный 2 10 2 2 3 5" xfId="6248"/>
    <cellStyle name="Обычный 2 10 2 2 3 5 2" xfId="6249"/>
    <cellStyle name="Обычный 2 10 2 2 3 5 3" xfId="6250"/>
    <cellStyle name="Обычный 2 10 2 2 3 5 4" xfId="6251"/>
    <cellStyle name="Обычный 2 10 2 2 3 6" xfId="6252"/>
    <cellStyle name="Обычный 2 10 2 2 3 7" xfId="6253"/>
    <cellStyle name="Обычный 2 10 2 2 3 8" xfId="6254"/>
    <cellStyle name="Обычный 2 10 2 2 3 9" xfId="6255"/>
    <cellStyle name="Обычный 2 10 2 2 4" xfId="6256"/>
    <cellStyle name="Обычный 2 10 2 2 4 2" xfId="6257"/>
    <cellStyle name="Обычный 2 10 2 2 4 2 2" xfId="6258"/>
    <cellStyle name="Обычный 2 10 2 2 4 2 2 2" xfId="6259"/>
    <cellStyle name="Обычный 2 10 2 2 4 2 2 2 2" xfId="6260"/>
    <cellStyle name="Обычный 2 10 2 2 4 2 2 3" xfId="6261"/>
    <cellStyle name="Обычный 2 10 2 2 4 2 2 4" xfId="6262"/>
    <cellStyle name="Обычный 2 10 2 2 4 2 2 5" xfId="6263"/>
    <cellStyle name="Обычный 2 10 2 2 4 2 3" xfId="6264"/>
    <cellStyle name="Обычный 2 10 2 2 4 2 3 2" xfId="6265"/>
    <cellStyle name="Обычный 2 10 2 2 4 2 3 3" xfId="6266"/>
    <cellStyle name="Обычный 2 10 2 2 4 2 3 4" xfId="6267"/>
    <cellStyle name="Обычный 2 10 2 2 4 2 4" xfId="6268"/>
    <cellStyle name="Обычный 2 10 2 2 4 2 5" xfId="6269"/>
    <cellStyle name="Обычный 2 10 2 2 4 2 6" xfId="6270"/>
    <cellStyle name="Обычный 2 10 2 2 4 2 7" xfId="6271"/>
    <cellStyle name="Обычный 2 10 2 2 4 3" xfId="6272"/>
    <cellStyle name="Обычный 2 10 2 2 4 3 2" xfId="6273"/>
    <cellStyle name="Обычный 2 10 2 2 4 3 2 2" xfId="6274"/>
    <cellStyle name="Обычный 2 10 2 2 4 3 3" xfId="6275"/>
    <cellStyle name="Обычный 2 10 2 2 4 3 4" xfId="6276"/>
    <cellStyle name="Обычный 2 10 2 2 4 3 5" xfId="6277"/>
    <cellStyle name="Обычный 2 10 2 2 4 4" xfId="6278"/>
    <cellStyle name="Обычный 2 10 2 2 4 4 2" xfId="6279"/>
    <cellStyle name="Обычный 2 10 2 2 4 4 2 2" xfId="6280"/>
    <cellStyle name="Обычный 2 10 2 2 4 4 3" xfId="6281"/>
    <cellStyle name="Обычный 2 10 2 2 4 4 4" xfId="6282"/>
    <cellStyle name="Обычный 2 10 2 2 4 4 5" xfId="6283"/>
    <cellStyle name="Обычный 2 10 2 2 4 5" xfId="6284"/>
    <cellStyle name="Обычный 2 10 2 2 4 5 2" xfId="6285"/>
    <cellStyle name="Обычный 2 10 2 2 4 5 3" xfId="6286"/>
    <cellStyle name="Обычный 2 10 2 2 4 5 4" xfId="6287"/>
    <cellStyle name="Обычный 2 10 2 2 4 6" xfId="6288"/>
    <cellStyle name="Обычный 2 10 2 2 4 7" xfId="6289"/>
    <cellStyle name="Обычный 2 10 2 2 4 8" xfId="6290"/>
    <cellStyle name="Обычный 2 10 2 2 4 9" xfId="6291"/>
    <cellStyle name="Обычный 2 10 2 2 5" xfId="6292"/>
    <cellStyle name="Обычный 2 10 2 2 5 2" xfId="6293"/>
    <cellStyle name="Обычный 2 10 2 2 5 2 2" xfId="6294"/>
    <cellStyle name="Обычный 2 10 2 2 5 2 2 2" xfId="6295"/>
    <cellStyle name="Обычный 2 10 2 2 5 2 2 2 2" xfId="6296"/>
    <cellStyle name="Обычный 2 10 2 2 5 2 2 3" xfId="6297"/>
    <cellStyle name="Обычный 2 10 2 2 5 2 2 4" xfId="6298"/>
    <cellStyle name="Обычный 2 10 2 2 5 2 2 5" xfId="6299"/>
    <cellStyle name="Обычный 2 10 2 2 5 2 3" xfId="6300"/>
    <cellStyle name="Обычный 2 10 2 2 5 2 3 2" xfId="6301"/>
    <cellStyle name="Обычный 2 10 2 2 5 2 3 3" xfId="6302"/>
    <cellStyle name="Обычный 2 10 2 2 5 2 3 4" xfId="6303"/>
    <cellStyle name="Обычный 2 10 2 2 5 2 4" xfId="6304"/>
    <cellStyle name="Обычный 2 10 2 2 5 2 5" xfId="6305"/>
    <cellStyle name="Обычный 2 10 2 2 5 2 6" xfId="6306"/>
    <cellStyle name="Обычный 2 10 2 2 5 2 7" xfId="6307"/>
    <cellStyle name="Обычный 2 10 2 2 5 3" xfId="6308"/>
    <cellStyle name="Обычный 2 10 2 2 5 3 2" xfId="6309"/>
    <cellStyle name="Обычный 2 10 2 2 5 3 2 2" xfId="6310"/>
    <cellStyle name="Обычный 2 10 2 2 5 3 3" xfId="6311"/>
    <cellStyle name="Обычный 2 10 2 2 5 3 4" xfId="6312"/>
    <cellStyle name="Обычный 2 10 2 2 5 3 5" xfId="6313"/>
    <cellStyle name="Обычный 2 10 2 2 5 4" xfId="6314"/>
    <cellStyle name="Обычный 2 10 2 2 5 4 2" xfId="6315"/>
    <cellStyle name="Обычный 2 10 2 2 5 4 2 2" xfId="6316"/>
    <cellStyle name="Обычный 2 10 2 2 5 4 3" xfId="6317"/>
    <cellStyle name="Обычный 2 10 2 2 5 4 4" xfId="6318"/>
    <cellStyle name="Обычный 2 10 2 2 5 4 5" xfId="6319"/>
    <cellStyle name="Обычный 2 10 2 2 5 5" xfId="6320"/>
    <cellStyle name="Обычный 2 10 2 2 5 5 2" xfId="6321"/>
    <cellStyle name="Обычный 2 10 2 2 5 5 3" xfId="6322"/>
    <cellStyle name="Обычный 2 10 2 2 5 5 4" xfId="6323"/>
    <cellStyle name="Обычный 2 10 2 2 5 6" xfId="6324"/>
    <cellStyle name="Обычный 2 10 2 2 5 7" xfId="6325"/>
    <cellStyle name="Обычный 2 10 2 2 5 8" xfId="6326"/>
    <cellStyle name="Обычный 2 10 2 2 5 9" xfId="6327"/>
    <cellStyle name="Обычный 2 10 2 2 6" xfId="6328"/>
    <cellStyle name="Обычный 2 10 2 2 6 2" xfId="6329"/>
    <cellStyle name="Обычный 2 10 2 2 6 2 2" xfId="6330"/>
    <cellStyle name="Обычный 2 10 2 2 6 2 2 2" xfId="6331"/>
    <cellStyle name="Обычный 2 10 2 2 6 2 2 2 2" xfId="6332"/>
    <cellStyle name="Обычный 2 10 2 2 6 2 2 3" xfId="6333"/>
    <cellStyle name="Обычный 2 10 2 2 6 2 2 4" xfId="6334"/>
    <cellStyle name="Обычный 2 10 2 2 6 2 2 5" xfId="6335"/>
    <cellStyle name="Обычный 2 10 2 2 6 2 3" xfId="6336"/>
    <cellStyle name="Обычный 2 10 2 2 6 2 3 2" xfId="6337"/>
    <cellStyle name="Обычный 2 10 2 2 6 2 3 3" xfId="6338"/>
    <cellStyle name="Обычный 2 10 2 2 6 2 3 4" xfId="6339"/>
    <cellStyle name="Обычный 2 10 2 2 6 2 4" xfId="6340"/>
    <cellStyle name="Обычный 2 10 2 2 6 2 5" xfId="6341"/>
    <cellStyle name="Обычный 2 10 2 2 6 2 6" xfId="6342"/>
    <cellStyle name="Обычный 2 10 2 2 6 2 7" xfId="6343"/>
    <cellStyle name="Обычный 2 10 2 2 6 3" xfId="6344"/>
    <cellStyle name="Обычный 2 10 2 2 6 3 2" xfId="6345"/>
    <cellStyle name="Обычный 2 10 2 2 6 3 2 2" xfId="6346"/>
    <cellStyle name="Обычный 2 10 2 2 6 3 3" xfId="6347"/>
    <cellStyle name="Обычный 2 10 2 2 6 3 4" xfId="6348"/>
    <cellStyle name="Обычный 2 10 2 2 6 3 5" xfId="6349"/>
    <cellStyle name="Обычный 2 10 2 2 6 4" xfId="6350"/>
    <cellStyle name="Обычный 2 10 2 2 6 4 2" xfId="6351"/>
    <cellStyle name="Обычный 2 10 2 2 6 4 3" xfId="6352"/>
    <cellStyle name="Обычный 2 10 2 2 6 4 4" xfId="6353"/>
    <cellStyle name="Обычный 2 10 2 2 6 5" xfId="6354"/>
    <cellStyle name="Обычный 2 10 2 2 6 6" xfId="6355"/>
    <cellStyle name="Обычный 2 10 2 2 6 7" xfId="6356"/>
    <cellStyle name="Обычный 2 10 2 2 6 8" xfId="6357"/>
    <cellStyle name="Обычный 2 10 2 2 7" xfId="6358"/>
    <cellStyle name="Обычный 2 10 2 2 7 2" xfId="6359"/>
    <cellStyle name="Обычный 2 10 2 2 7 2 2" xfId="6360"/>
    <cellStyle name="Обычный 2 10 2 2 7 2 2 2" xfId="6361"/>
    <cellStyle name="Обычный 2 10 2 2 7 2 2 2 2" xfId="6362"/>
    <cellStyle name="Обычный 2 10 2 2 7 2 2 3" xfId="6363"/>
    <cellStyle name="Обычный 2 10 2 2 7 2 2 4" xfId="6364"/>
    <cellStyle name="Обычный 2 10 2 2 7 2 2 5" xfId="6365"/>
    <cellStyle name="Обычный 2 10 2 2 7 2 3" xfId="6366"/>
    <cellStyle name="Обычный 2 10 2 2 7 2 3 2" xfId="6367"/>
    <cellStyle name="Обычный 2 10 2 2 7 2 3 3" xfId="6368"/>
    <cellStyle name="Обычный 2 10 2 2 7 2 3 4" xfId="6369"/>
    <cellStyle name="Обычный 2 10 2 2 7 2 4" xfId="6370"/>
    <cellStyle name="Обычный 2 10 2 2 7 2 5" xfId="6371"/>
    <cellStyle name="Обычный 2 10 2 2 7 2 6" xfId="6372"/>
    <cellStyle name="Обычный 2 10 2 2 7 2 7" xfId="6373"/>
    <cellStyle name="Обычный 2 10 2 2 7 3" xfId="6374"/>
    <cellStyle name="Обычный 2 10 2 2 7 3 2" xfId="6375"/>
    <cellStyle name="Обычный 2 10 2 2 7 3 2 2" xfId="6376"/>
    <cellStyle name="Обычный 2 10 2 2 7 3 3" xfId="6377"/>
    <cellStyle name="Обычный 2 10 2 2 7 3 4" xfId="6378"/>
    <cellStyle name="Обычный 2 10 2 2 7 3 5" xfId="6379"/>
    <cellStyle name="Обычный 2 10 2 2 7 4" xfId="6380"/>
    <cellStyle name="Обычный 2 10 2 2 7 4 2" xfId="6381"/>
    <cellStyle name="Обычный 2 10 2 2 7 4 3" xfId="6382"/>
    <cellStyle name="Обычный 2 10 2 2 7 4 4" xfId="6383"/>
    <cellStyle name="Обычный 2 10 2 2 7 5" xfId="6384"/>
    <cellStyle name="Обычный 2 10 2 2 7 6" xfId="6385"/>
    <cellStyle name="Обычный 2 10 2 2 7 7" xfId="6386"/>
    <cellStyle name="Обычный 2 10 2 2 7 8" xfId="6387"/>
    <cellStyle name="Обычный 2 10 2 2 8" xfId="6388"/>
    <cellStyle name="Обычный 2 10 2 2 8 2" xfId="6389"/>
    <cellStyle name="Обычный 2 10 2 2 8 2 2" xfId="6390"/>
    <cellStyle name="Обычный 2 10 2 2 8 2 2 2" xfId="6391"/>
    <cellStyle name="Обычный 2 10 2 2 8 2 2 2 2" xfId="6392"/>
    <cellStyle name="Обычный 2 10 2 2 8 2 2 3" xfId="6393"/>
    <cellStyle name="Обычный 2 10 2 2 8 2 2 4" xfId="6394"/>
    <cellStyle name="Обычный 2 10 2 2 8 2 2 5" xfId="6395"/>
    <cellStyle name="Обычный 2 10 2 2 8 2 3" xfId="6396"/>
    <cellStyle name="Обычный 2 10 2 2 8 2 3 2" xfId="6397"/>
    <cellStyle name="Обычный 2 10 2 2 8 2 3 3" xfId="6398"/>
    <cellStyle name="Обычный 2 10 2 2 8 2 3 4" xfId="6399"/>
    <cellStyle name="Обычный 2 10 2 2 8 2 4" xfId="6400"/>
    <cellStyle name="Обычный 2 10 2 2 8 2 5" xfId="6401"/>
    <cellStyle name="Обычный 2 10 2 2 8 2 6" xfId="6402"/>
    <cellStyle name="Обычный 2 10 2 2 8 2 7" xfId="6403"/>
    <cellStyle name="Обычный 2 10 2 2 8 3" xfId="6404"/>
    <cellStyle name="Обычный 2 10 2 2 8 3 2" xfId="6405"/>
    <cellStyle name="Обычный 2 10 2 2 8 3 2 2" xfId="6406"/>
    <cellStyle name="Обычный 2 10 2 2 8 3 3" xfId="6407"/>
    <cellStyle name="Обычный 2 10 2 2 8 3 4" xfId="6408"/>
    <cellStyle name="Обычный 2 10 2 2 8 3 5" xfId="6409"/>
    <cellStyle name="Обычный 2 10 2 2 8 4" xfId="6410"/>
    <cellStyle name="Обычный 2 10 2 2 8 4 2" xfId="6411"/>
    <cellStyle name="Обычный 2 10 2 2 8 4 3" xfId="6412"/>
    <cellStyle name="Обычный 2 10 2 2 8 4 4" xfId="6413"/>
    <cellStyle name="Обычный 2 10 2 2 8 5" xfId="6414"/>
    <cellStyle name="Обычный 2 10 2 2 8 6" xfId="6415"/>
    <cellStyle name="Обычный 2 10 2 2 8 7" xfId="6416"/>
    <cellStyle name="Обычный 2 10 2 2 8 8" xfId="6417"/>
    <cellStyle name="Обычный 2 10 2 2 9" xfId="6418"/>
    <cellStyle name="Обычный 2 10 2 2 9 2" xfId="6419"/>
    <cellStyle name="Обычный 2 10 2 2 9 2 2" xfId="6420"/>
    <cellStyle name="Обычный 2 10 2 2 9 2 2 2" xfId="6421"/>
    <cellStyle name="Обычный 2 10 2 2 9 2 3" xfId="6422"/>
    <cellStyle name="Обычный 2 10 2 2 9 2 4" xfId="6423"/>
    <cellStyle name="Обычный 2 10 2 2 9 2 5" xfId="6424"/>
    <cellStyle name="Обычный 2 10 2 2 9 3" xfId="6425"/>
    <cellStyle name="Обычный 2 10 2 2 9 3 2" xfId="6426"/>
    <cellStyle name="Обычный 2 10 2 2 9 3 3" xfId="6427"/>
    <cellStyle name="Обычный 2 10 2 2 9 3 4" xfId="6428"/>
    <cellStyle name="Обычный 2 10 2 2 9 4" xfId="6429"/>
    <cellStyle name="Обычный 2 10 2 2 9 5" xfId="6430"/>
    <cellStyle name="Обычный 2 10 2 2 9 6" xfId="6431"/>
    <cellStyle name="Обычный 2 10 2 2 9 7" xfId="6432"/>
    <cellStyle name="Обычный 2 10 2 3" xfId="6433"/>
    <cellStyle name="Обычный 2 10 2 3 10" xfId="6434"/>
    <cellStyle name="Обычный 2 10 2 3 10 2" xfId="6435"/>
    <cellStyle name="Обычный 2 10 2 3 10 2 2" xfId="6436"/>
    <cellStyle name="Обычный 2 10 2 3 10 3" xfId="6437"/>
    <cellStyle name="Обычный 2 10 2 3 10 4" xfId="6438"/>
    <cellStyle name="Обычный 2 10 2 3 10 5" xfId="6439"/>
    <cellStyle name="Обычный 2 10 2 3 11" xfId="6440"/>
    <cellStyle name="Обычный 2 10 2 3 11 2" xfId="6441"/>
    <cellStyle name="Обычный 2 10 2 3 11 2 2" xfId="6442"/>
    <cellStyle name="Обычный 2 10 2 3 11 3" xfId="6443"/>
    <cellStyle name="Обычный 2 10 2 3 11 4" xfId="6444"/>
    <cellStyle name="Обычный 2 10 2 3 11 5" xfId="6445"/>
    <cellStyle name="Обычный 2 10 2 3 12" xfId="6446"/>
    <cellStyle name="Обычный 2 10 2 3 12 2" xfId="6447"/>
    <cellStyle name="Обычный 2 10 2 3 12 2 2" xfId="6448"/>
    <cellStyle name="Обычный 2 10 2 3 12 3" xfId="6449"/>
    <cellStyle name="Обычный 2 10 2 3 13" xfId="6450"/>
    <cellStyle name="Обычный 2 10 2 3 13 2" xfId="6451"/>
    <cellStyle name="Обычный 2 10 2 3 14" xfId="6452"/>
    <cellStyle name="Обычный 2 10 2 3 15" xfId="6453"/>
    <cellStyle name="Обычный 2 10 2 3 2" xfId="6454"/>
    <cellStyle name="Обычный 2 10 2 3 2 2" xfId="6455"/>
    <cellStyle name="Обычный 2 10 2 3 2 2 2" xfId="6456"/>
    <cellStyle name="Обычный 2 10 2 3 2 2 2 2" xfId="6457"/>
    <cellStyle name="Обычный 2 10 2 3 2 2 2 2 2" xfId="6458"/>
    <cellStyle name="Обычный 2 10 2 3 2 2 2 3" xfId="6459"/>
    <cellStyle name="Обычный 2 10 2 3 2 2 2 4" xfId="6460"/>
    <cellStyle name="Обычный 2 10 2 3 2 2 2 5" xfId="6461"/>
    <cellStyle name="Обычный 2 10 2 3 2 2 3" xfId="6462"/>
    <cellStyle name="Обычный 2 10 2 3 2 2 3 2" xfId="6463"/>
    <cellStyle name="Обычный 2 10 2 3 2 2 3 3" xfId="6464"/>
    <cellStyle name="Обычный 2 10 2 3 2 2 3 4" xfId="6465"/>
    <cellStyle name="Обычный 2 10 2 3 2 2 4" xfId="6466"/>
    <cellStyle name="Обычный 2 10 2 3 2 2 5" xfId="6467"/>
    <cellStyle name="Обычный 2 10 2 3 2 2 6" xfId="6468"/>
    <cellStyle name="Обычный 2 10 2 3 2 2 7" xfId="6469"/>
    <cellStyle name="Обычный 2 10 2 3 2 3" xfId="6470"/>
    <cellStyle name="Обычный 2 10 2 3 2 3 2" xfId="6471"/>
    <cellStyle name="Обычный 2 10 2 3 2 3 2 2" xfId="6472"/>
    <cellStyle name="Обычный 2 10 2 3 2 3 3" xfId="6473"/>
    <cellStyle name="Обычный 2 10 2 3 2 3 4" xfId="6474"/>
    <cellStyle name="Обычный 2 10 2 3 2 3 5" xfId="6475"/>
    <cellStyle name="Обычный 2 10 2 3 2 4" xfId="6476"/>
    <cellStyle name="Обычный 2 10 2 3 2 4 2" xfId="6477"/>
    <cellStyle name="Обычный 2 10 2 3 2 4 2 2" xfId="6478"/>
    <cellStyle name="Обычный 2 10 2 3 2 4 3" xfId="6479"/>
    <cellStyle name="Обычный 2 10 2 3 2 4 4" xfId="6480"/>
    <cellStyle name="Обычный 2 10 2 3 2 4 5" xfId="6481"/>
    <cellStyle name="Обычный 2 10 2 3 2 5" xfId="6482"/>
    <cellStyle name="Обычный 2 10 2 3 2 5 2" xfId="6483"/>
    <cellStyle name="Обычный 2 10 2 3 2 5 3" xfId="6484"/>
    <cellStyle name="Обычный 2 10 2 3 2 5 4" xfId="6485"/>
    <cellStyle name="Обычный 2 10 2 3 2 6" xfId="6486"/>
    <cellStyle name="Обычный 2 10 2 3 2 7" xfId="6487"/>
    <cellStyle name="Обычный 2 10 2 3 2 8" xfId="6488"/>
    <cellStyle name="Обычный 2 10 2 3 2 9" xfId="6489"/>
    <cellStyle name="Обычный 2 10 2 3 3" xfId="6490"/>
    <cellStyle name="Обычный 2 10 2 3 3 2" xfId="6491"/>
    <cellStyle name="Обычный 2 10 2 3 3 2 2" xfId="6492"/>
    <cellStyle name="Обычный 2 10 2 3 3 2 2 2" xfId="6493"/>
    <cellStyle name="Обычный 2 10 2 3 3 2 2 2 2" xfId="6494"/>
    <cellStyle name="Обычный 2 10 2 3 3 2 2 3" xfId="6495"/>
    <cellStyle name="Обычный 2 10 2 3 3 2 2 4" xfId="6496"/>
    <cellStyle name="Обычный 2 10 2 3 3 2 2 5" xfId="6497"/>
    <cellStyle name="Обычный 2 10 2 3 3 2 3" xfId="6498"/>
    <cellStyle name="Обычный 2 10 2 3 3 2 3 2" xfId="6499"/>
    <cellStyle name="Обычный 2 10 2 3 3 2 3 3" xfId="6500"/>
    <cellStyle name="Обычный 2 10 2 3 3 2 3 4" xfId="6501"/>
    <cellStyle name="Обычный 2 10 2 3 3 2 4" xfId="6502"/>
    <cellStyle name="Обычный 2 10 2 3 3 2 5" xfId="6503"/>
    <cellStyle name="Обычный 2 10 2 3 3 2 6" xfId="6504"/>
    <cellStyle name="Обычный 2 10 2 3 3 2 7" xfId="6505"/>
    <cellStyle name="Обычный 2 10 2 3 3 3" xfId="6506"/>
    <cellStyle name="Обычный 2 10 2 3 3 3 2" xfId="6507"/>
    <cellStyle name="Обычный 2 10 2 3 3 3 2 2" xfId="6508"/>
    <cellStyle name="Обычный 2 10 2 3 3 3 3" xfId="6509"/>
    <cellStyle name="Обычный 2 10 2 3 3 3 4" xfId="6510"/>
    <cellStyle name="Обычный 2 10 2 3 3 3 5" xfId="6511"/>
    <cellStyle name="Обычный 2 10 2 3 3 4" xfId="6512"/>
    <cellStyle name="Обычный 2 10 2 3 3 4 2" xfId="6513"/>
    <cellStyle name="Обычный 2 10 2 3 3 4 2 2" xfId="6514"/>
    <cellStyle name="Обычный 2 10 2 3 3 4 3" xfId="6515"/>
    <cellStyle name="Обычный 2 10 2 3 3 4 4" xfId="6516"/>
    <cellStyle name="Обычный 2 10 2 3 3 4 5" xfId="6517"/>
    <cellStyle name="Обычный 2 10 2 3 3 5" xfId="6518"/>
    <cellStyle name="Обычный 2 10 2 3 3 5 2" xfId="6519"/>
    <cellStyle name="Обычный 2 10 2 3 3 5 3" xfId="6520"/>
    <cellStyle name="Обычный 2 10 2 3 3 5 4" xfId="6521"/>
    <cellStyle name="Обычный 2 10 2 3 3 6" xfId="6522"/>
    <cellStyle name="Обычный 2 10 2 3 3 7" xfId="6523"/>
    <cellStyle name="Обычный 2 10 2 3 3 8" xfId="6524"/>
    <cellStyle name="Обычный 2 10 2 3 3 9" xfId="6525"/>
    <cellStyle name="Обычный 2 10 2 3 4" xfId="6526"/>
    <cellStyle name="Обычный 2 10 2 3 4 2" xfId="6527"/>
    <cellStyle name="Обычный 2 10 2 3 4 2 2" xfId="6528"/>
    <cellStyle name="Обычный 2 10 2 3 4 2 2 2" xfId="6529"/>
    <cellStyle name="Обычный 2 10 2 3 4 2 2 2 2" xfId="6530"/>
    <cellStyle name="Обычный 2 10 2 3 4 2 2 3" xfId="6531"/>
    <cellStyle name="Обычный 2 10 2 3 4 2 2 4" xfId="6532"/>
    <cellStyle name="Обычный 2 10 2 3 4 2 2 5" xfId="6533"/>
    <cellStyle name="Обычный 2 10 2 3 4 2 3" xfId="6534"/>
    <cellStyle name="Обычный 2 10 2 3 4 2 3 2" xfId="6535"/>
    <cellStyle name="Обычный 2 10 2 3 4 2 3 3" xfId="6536"/>
    <cellStyle name="Обычный 2 10 2 3 4 2 3 4" xfId="6537"/>
    <cellStyle name="Обычный 2 10 2 3 4 2 4" xfId="6538"/>
    <cellStyle name="Обычный 2 10 2 3 4 2 5" xfId="6539"/>
    <cellStyle name="Обычный 2 10 2 3 4 2 6" xfId="6540"/>
    <cellStyle name="Обычный 2 10 2 3 4 2 7" xfId="6541"/>
    <cellStyle name="Обычный 2 10 2 3 4 3" xfId="6542"/>
    <cellStyle name="Обычный 2 10 2 3 4 3 2" xfId="6543"/>
    <cellStyle name="Обычный 2 10 2 3 4 3 2 2" xfId="6544"/>
    <cellStyle name="Обычный 2 10 2 3 4 3 3" xfId="6545"/>
    <cellStyle name="Обычный 2 10 2 3 4 3 4" xfId="6546"/>
    <cellStyle name="Обычный 2 10 2 3 4 3 5" xfId="6547"/>
    <cellStyle name="Обычный 2 10 2 3 4 4" xfId="6548"/>
    <cellStyle name="Обычный 2 10 2 3 4 4 2" xfId="6549"/>
    <cellStyle name="Обычный 2 10 2 3 4 4 2 2" xfId="6550"/>
    <cellStyle name="Обычный 2 10 2 3 4 4 3" xfId="6551"/>
    <cellStyle name="Обычный 2 10 2 3 4 4 4" xfId="6552"/>
    <cellStyle name="Обычный 2 10 2 3 4 4 5" xfId="6553"/>
    <cellStyle name="Обычный 2 10 2 3 4 5" xfId="6554"/>
    <cellStyle name="Обычный 2 10 2 3 4 5 2" xfId="6555"/>
    <cellStyle name="Обычный 2 10 2 3 4 5 3" xfId="6556"/>
    <cellStyle name="Обычный 2 10 2 3 4 5 4" xfId="6557"/>
    <cellStyle name="Обычный 2 10 2 3 4 6" xfId="6558"/>
    <cellStyle name="Обычный 2 10 2 3 4 7" xfId="6559"/>
    <cellStyle name="Обычный 2 10 2 3 4 8" xfId="6560"/>
    <cellStyle name="Обычный 2 10 2 3 4 9" xfId="6561"/>
    <cellStyle name="Обычный 2 10 2 3 5" xfId="6562"/>
    <cellStyle name="Обычный 2 10 2 3 5 2" xfId="6563"/>
    <cellStyle name="Обычный 2 10 2 3 5 2 2" xfId="6564"/>
    <cellStyle name="Обычный 2 10 2 3 5 2 2 2" xfId="6565"/>
    <cellStyle name="Обычный 2 10 2 3 5 2 2 2 2" xfId="6566"/>
    <cellStyle name="Обычный 2 10 2 3 5 2 2 3" xfId="6567"/>
    <cellStyle name="Обычный 2 10 2 3 5 2 2 4" xfId="6568"/>
    <cellStyle name="Обычный 2 10 2 3 5 2 2 5" xfId="6569"/>
    <cellStyle name="Обычный 2 10 2 3 5 2 3" xfId="6570"/>
    <cellStyle name="Обычный 2 10 2 3 5 2 3 2" xfId="6571"/>
    <cellStyle name="Обычный 2 10 2 3 5 2 3 3" xfId="6572"/>
    <cellStyle name="Обычный 2 10 2 3 5 2 3 4" xfId="6573"/>
    <cellStyle name="Обычный 2 10 2 3 5 2 4" xfId="6574"/>
    <cellStyle name="Обычный 2 10 2 3 5 2 5" xfId="6575"/>
    <cellStyle name="Обычный 2 10 2 3 5 2 6" xfId="6576"/>
    <cellStyle name="Обычный 2 10 2 3 5 2 7" xfId="6577"/>
    <cellStyle name="Обычный 2 10 2 3 5 3" xfId="6578"/>
    <cellStyle name="Обычный 2 10 2 3 5 3 2" xfId="6579"/>
    <cellStyle name="Обычный 2 10 2 3 5 3 2 2" xfId="6580"/>
    <cellStyle name="Обычный 2 10 2 3 5 3 3" xfId="6581"/>
    <cellStyle name="Обычный 2 10 2 3 5 3 4" xfId="6582"/>
    <cellStyle name="Обычный 2 10 2 3 5 3 5" xfId="6583"/>
    <cellStyle name="Обычный 2 10 2 3 5 4" xfId="6584"/>
    <cellStyle name="Обычный 2 10 2 3 5 4 2" xfId="6585"/>
    <cellStyle name="Обычный 2 10 2 3 5 4 3" xfId="6586"/>
    <cellStyle name="Обычный 2 10 2 3 5 4 4" xfId="6587"/>
    <cellStyle name="Обычный 2 10 2 3 5 5" xfId="6588"/>
    <cellStyle name="Обычный 2 10 2 3 5 6" xfId="6589"/>
    <cellStyle name="Обычный 2 10 2 3 5 7" xfId="6590"/>
    <cellStyle name="Обычный 2 10 2 3 5 8" xfId="6591"/>
    <cellStyle name="Обычный 2 10 2 3 6" xfId="6592"/>
    <cellStyle name="Обычный 2 10 2 3 6 2" xfId="6593"/>
    <cellStyle name="Обычный 2 10 2 3 6 2 2" xfId="6594"/>
    <cellStyle name="Обычный 2 10 2 3 6 2 2 2" xfId="6595"/>
    <cellStyle name="Обычный 2 10 2 3 6 2 2 2 2" xfId="6596"/>
    <cellStyle name="Обычный 2 10 2 3 6 2 2 3" xfId="6597"/>
    <cellStyle name="Обычный 2 10 2 3 6 2 2 4" xfId="6598"/>
    <cellStyle name="Обычный 2 10 2 3 6 2 2 5" xfId="6599"/>
    <cellStyle name="Обычный 2 10 2 3 6 2 3" xfId="6600"/>
    <cellStyle name="Обычный 2 10 2 3 6 2 3 2" xfId="6601"/>
    <cellStyle name="Обычный 2 10 2 3 6 2 3 3" xfId="6602"/>
    <cellStyle name="Обычный 2 10 2 3 6 2 3 4" xfId="6603"/>
    <cellStyle name="Обычный 2 10 2 3 6 2 4" xfId="6604"/>
    <cellStyle name="Обычный 2 10 2 3 6 2 5" xfId="6605"/>
    <cellStyle name="Обычный 2 10 2 3 6 2 6" xfId="6606"/>
    <cellStyle name="Обычный 2 10 2 3 6 2 7" xfId="6607"/>
    <cellStyle name="Обычный 2 10 2 3 6 3" xfId="6608"/>
    <cellStyle name="Обычный 2 10 2 3 6 3 2" xfId="6609"/>
    <cellStyle name="Обычный 2 10 2 3 6 3 2 2" xfId="6610"/>
    <cellStyle name="Обычный 2 10 2 3 6 3 3" xfId="6611"/>
    <cellStyle name="Обычный 2 10 2 3 6 3 4" xfId="6612"/>
    <cellStyle name="Обычный 2 10 2 3 6 3 5" xfId="6613"/>
    <cellStyle name="Обычный 2 10 2 3 6 4" xfId="6614"/>
    <cellStyle name="Обычный 2 10 2 3 6 4 2" xfId="6615"/>
    <cellStyle name="Обычный 2 10 2 3 6 4 3" xfId="6616"/>
    <cellStyle name="Обычный 2 10 2 3 6 4 4" xfId="6617"/>
    <cellStyle name="Обычный 2 10 2 3 6 5" xfId="6618"/>
    <cellStyle name="Обычный 2 10 2 3 6 6" xfId="6619"/>
    <cellStyle name="Обычный 2 10 2 3 6 7" xfId="6620"/>
    <cellStyle name="Обычный 2 10 2 3 6 8" xfId="6621"/>
    <cellStyle name="Обычный 2 10 2 3 7" xfId="6622"/>
    <cellStyle name="Обычный 2 10 2 3 7 2" xfId="6623"/>
    <cellStyle name="Обычный 2 10 2 3 7 2 2" xfId="6624"/>
    <cellStyle name="Обычный 2 10 2 3 7 2 2 2" xfId="6625"/>
    <cellStyle name="Обычный 2 10 2 3 7 2 2 2 2" xfId="6626"/>
    <cellStyle name="Обычный 2 10 2 3 7 2 2 3" xfId="6627"/>
    <cellStyle name="Обычный 2 10 2 3 7 2 2 4" xfId="6628"/>
    <cellStyle name="Обычный 2 10 2 3 7 2 2 5" xfId="6629"/>
    <cellStyle name="Обычный 2 10 2 3 7 2 3" xfId="6630"/>
    <cellStyle name="Обычный 2 10 2 3 7 2 3 2" xfId="6631"/>
    <cellStyle name="Обычный 2 10 2 3 7 2 3 3" xfId="6632"/>
    <cellStyle name="Обычный 2 10 2 3 7 2 3 4" xfId="6633"/>
    <cellStyle name="Обычный 2 10 2 3 7 2 4" xfId="6634"/>
    <cellStyle name="Обычный 2 10 2 3 7 2 5" xfId="6635"/>
    <cellStyle name="Обычный 2 10 2 3 7 2 6" xfId="6636"/>
    <cellStyle name="Обычный 2 10 2 3 7 2 7" xfId="6637"/>
    <cellStyle name="Обычный 2 10 2 3 7 3" xfId="6638"/>
    <cellStyle name="Обычный 2 10 2 3 7 3 2" xfId="6639"/>
    <cellStyle name="Обычный 2 10 2 3 7 3 2 2" xfId="6640"/>
    <cellStyle name="Обычный 2 10 2 3 7 3 3" xfId="6641"/>
    <cellStyle name="Обычный 2 10 2 3 7 3 4" xfId="6642"/>
    <cellStyle name="Обычный 2 10 2 3 7 3 5" xfId="6643"/>
    <cellStyle name="Обычный 2 10 2 3 7 4" xfId="6644"/>
    <cellStyle name="Обычный 2 10 2 3 7 4 2" xfId="6645"/>
    <cellStyle name="Обычный 2 10 2 3 7 4 3" xfId="6646"/>
    <cellStyle name="Обычный 2 10 2 3 7 4 4" xfId="6647"/>
    <cellStyle name="Обычный 2 10 2 3 7 5" xfId="6648"/>
    <cellStyle name="Обычный 2 10 2 3 7 6" xfId="6649"/>
    <cellStyle name="Обычный 2 10 2 3 7 7" xfId="6650"/>
    <cellStyle name="Обычный 2 10 2 3 7 8" xfId="6651"/>
    <cellStyle name="Обычный 2 10 2 3 8" xfId="6652"/>
    <cellStyle name="Обычный 2 10 2 3 8 2" xfId="6653"/>
    <cellStyle name="Обычный 2 10 2 3 8 2 2" xfId="6654"/>
    <cellStyle name="Обычный 2 10 2 3 8 2 2 2" xfId="6655"/>
    <cellStyle name="Обычный 2 10 2 3 8 2 3" xfId="6656"/>
    <cellStyle name="Обычный 2 10 2 3 8 2 4" xfId="6657"/>
    <cellStyle name="Обычный 2 10 2 3 8 2 5" xfId="6658"/>
    <cellStyle name="Обычный 2 10 2 3 8 3" xfId="6659"/>
    <cellStyle name="Обычный 2 10 2 3 8 3 2" xfId="6660"/>
    <cellStyle name="Обычный 2 10 2 3 8 3 3" xfId="6661"/>
    <cellStyle name="Обычный 2 10 2 3 8 3 4" xfId="6662"/>
    <cellStyle name="Обычный 2 10 2 3 8 4" xfId="6663"/>
    <cellStyle name="Обычный 2 10 2 3 8 5" xfId="6664"/>
    <cellStyle name="Обычный 2 10 2 3 8 6" xfId="6665"/>
    <cellStyle name="Обычный 2 10 2 3 8 7" xfId="6666"/>
    <cellStyle name="Обычный 2 10 2 3 9" xfId="6667"/>
    <cellStyle name="Обычный 2 10 2 3 9 2" xfId="6668"/>
    <cellStyle name="Обычный 2 10 2 3 9 2 2" xfId="6669"/>
    <cellStyle name="Обычный 2 10 2 3 9 2 2 2" xfId="6670"/>
    <cellStyle name="Обычный 2 10 2 3 9 2 3" xfId="6671"/>
    <cellStyle name="Обычный 2 10 2 3 9 2 4" xfId="6672"/>
    <cellStyle name="Обычный 2 10 2 3 9 2 5" xfId="6673"/>
    <cellStyle name="Обычный 2 10 2 3 9 3" xfId="6674"/>
    <cellStyle name="Обычный 2 10 2 3 9 3 2" xfId="6675"/>
    <cellStyle name="Обычный 2 10 2 3 9 3 3" xfId="6676"/>
    <cellStyle name="Обычный 2 10 2 3 9 3 4" xfId="6677"/>
    <cellStyle name="Обычный 2 10 2 3 9 4" xfId="6678"/>
    <cellStyle name="Обычный 2 10 2 3 9 5" xfId="6679"/>
    <cellStyle name="Обычный 2 10 2 3 9 6" xfId="6680"/>
    <cellStyle name="Обычный 2 10 2 3 9 7" xfId="6681"/>
    <cellStyle name="Обычный 2 10 2 4" xfId="6682"/>
    <cellStyle name="Обычный 2 10 2 4 10" xfId="6683"/>
    <cellStyle name="Обычный 2 10 2 4 10 2" xfId="6684"/>
    <cellStyle name="Обычный 2 10 2 4 10 2 2" xfId="6685"/>
    <cellStyle name="Обычный 2 10 2 4 10 3" xfId="6686"/>
    <cellStyle name="Обычный 2 10 2 4 10 4" xfId="6687"/>
    <cellStyle name="Обычный 2 10 2 4 10 5" xfId="6688"/>
    <cellStyle name="Обычный 2 10 2 4 11" xfId="6689"/>
    <cellStyle name="Обычный 2 10 2 4 11 2" xfId="6690"/>
    <cellStyle name="Обычный 2 10 2 4 11 3" xfId="6691"/>
    <cellStyle name="Обычный 2 10 2 4 11 4" xfId="6692"/>
    <cellStyle name="Обычный 2 10 2 4 12" xfId="6693"/>
    <cellStyle name="Обычный 2 10 2 4 13" xfId="6694"/>
    <cellStyle name="Обычный 2 10 2 4 14" xfId="6695"/>
    <cellStyle name="Обычный 2 10 2 4 15" xfId="6696"/>
    <cellStyle name="Обычный 2 10 2 4 2" xfId="6697"/>
    <cellStyle name="Обычный 2 10 2 4 2 2" xfId="6698"/>
    <cellStyle name="Обычный 2 10 2 4 2 2 2" xfId="6699"/>
    <cellStyle name="Обычный 2 10 2 4 2 2 2 2" xfId="6700"/>
    <cellStyle name="Обычный 2 10 2 4 2 2 2 2 2" xfId="6701"/>
    <cellStyle name="Обычный 2 10 2 4 2 2 2 3" xfId="6702"/>
    <cellStyle name="Обычный 2 10 2 4 2 2 2 4" xfId="6703"/>
    <cellStyle name="Обычный 2 10 2 4 2 2 2 5" xfId="6704"/>
    <cellStyle name="Обычный 2 10 2 4 2 2 3" xfId="6705"/>
    <cellStyle name="Обычный 2 10 2 4 2 2 3 2" xfId="6706"/>
    <cellStyle name="Обычный 2 10 2 4 2 2 3 3" xfId="6707"/>
    <cellStyle name="Обычный 2 10 2 4 2 2 3 4" xfId="6708"/>
    <cellStyle name="Обычный 2 10 2 4 2 2 4" xfId="6709"/>
    <cellStyle name="Обычный 2 10 2 4 2 2 5" xfId="6710"/>
    <cellStyle name="Обычный 2 10 2 4 2 2 6" xfId="6711"/>
    <cellStyle name="Обычный 2 10 2 4 2 2 7" xfId="6712"/>
    <cellStyle name="Обычный 2 10 2 4 2 3" xfId="6713"/>
    <cellStyle name="Обычный 2 10 2 4 2 3 2" xfId="6714"/>
    <cellStyle name="Обычный 2 10 2 4 2 3 2 2" xfId="6715"/>
    <cellStyle name="Обычный 2 10 2 4 2 3 3" xfId="6716"/>
    <cellStyle name="Обычный 2 10 2 4 2 3 4" xfId="6717"/>
    <cellStyle name="Обычный 2 10 2 4 2 3 5" xfId="6718"/>
    <cellStyle name="Обычный 2 10 2 4 2 4" xfId="6719"/>
    <cellStyle name="Обычный 2 10 2 4 2 4 2" xfId="6720"/>
    <cellStyle name="Обычный 2 10 2 4 2 4 2 2" xfId="6721"/>
    <cellStyle name="Обычный 2 10 2 4 2 4 3" xfId="6722"/>
    <cellStyle name="Обычный 2 10 2 4 2 4 4" xfId="6723"/>
    <cellStyle name="Обычный 2 10 2 4 2 4 5" xfId="6724"/>
    <cellStyle name="Обычный 2 10 2 4 2 5" xfId="6725"/>
    <cellStyle name="Обычный 2 10 2 4 2 5 2" xfId="6726"/>
    <cellStyle name="Обычный 2 10 2 4 2 5 3" xfId="6727"/>
    <cellStyle name="Обычный 2 10 2 4 2 5 4" xfId="6728"/>
    <cellStyle name="Обычный 2 10 2 4 2 6" xfId="6729"/>
    <cellStyle name="Обычный 2 10 2 4 2 7" xfId="6730"/>
    <cellStyle name="Обычный 2 10 2 4 2 8" xfId="6731"/>
    <cellStyle name="Обычный 2 10 2 4 2 9" xfId="6732"/>
    <cellStyle name="Обычный 2 10 2 4 3" xfId="6733"/>
    <cellStyle name="Обычный 2 10 2 4 3 2" xfId="6734"/>
    <cellStyle name="Обычный 2 10 2 4 3 2 2" xfId="6735"/>
    <cellStyle name="Обычный 2 10 2 4 3 2 2 2" xfId="6736"/>
    <cellStyle name="Обычный 2 10 2 4 3 2 2 2 2" xfId="6737"/>
    <cellStyle name="Обычный 2 10 2 4 3 2 2 3" xfId="6738"/>
    <cellStyle name="Обычный 2 10 2 4 3 2 2 4" xfId="6739"/>
    <cellStyle name="Обычный 2 10 2 4 3 2 2 5" xfId="6740"/>
    <cellStyle name="Обычный 2 10 2 4 3 2 3" xfId="6741"/>
    <cellStyle name="Обычный 2 10 2 4 3 2 3 2" xfId="6742"/>
    <cellStyle name="Обычный 2 10 2 4 3 2 3 3" xfId="6743"/>
    <cellStyle name="Обычный 2 10 2 4 3 2 3 4" xfId="6744"/>
    <cellStyle name="Обычный 2 10 2 4 3 2 4" xfId="6745"/>
    <cellStyle name="Обычный 2 10 2 4 3 2 5" xfId="6746"/>
    <cellStyle name="Обычный 2 10 2 4 3 2 6" xfId="6747"/>
    <cellStyle name="Обычный 2 10 2 4 3 2 7" xfId="6748"/>
    <cellStyle name="Обычный 2 10 2 4 3 3" xfId="6749"/>
    <cellStyle name="Обычный 2 10 2 4 3 3 2" xfId="6750"/>
    <cellStyle name="Обычный 2 10 2 4 3 3 2 2" xfId="6751"/>
    <cellStyle name="Обычный 2 10 2 4 3 3 3" xfId="6752"/>
    <cellStyle name="Обычный 2 10 2 4 3 3 4" xfId="6753"/>
    <cellStyle name="Обычный 2 10 2 4 3 3 5" xfId="6754"/>
    <cellStyle name="Обычный 2 10 2 4 3 4" xfId="6755"/>
    <cellStyle name="Обычный 2 10 2 4 3 4 2" xfId="6756"/>
    <cellStyle name="Обычный 2 10 2 4 3 4 2 2" xfId="6757"/>
    <cellStyle name="Обычный 2 10 2 4 3 4 3" xfId="6758"/>
    <cellStyle name="Обычный 2 10 2 4 3 4 4" xfId="6759"/>
    <cellStyle name="Обычный 2 10 2 4 3 4 5" xfId="6760"/>
    <cellStyle name="Обычный 2 10 2 4 3 5" xfId="6761"/>
    <cellStyle name="Обычный 2 10 2 4 3 5 2" xfId="6762"/>
    <cellStyle name="Обычный 2 10 2 4 3 5 3" xfId="6763"/>
    <cellStyle name="Обычный 2 10 2 4 3 5 4" xfId="6764"/>
    <cellStyle name="Обычный 2 10 2 4 3 6" xfId="6765"/>
    <cellStyle name="Обычный 2 10 2 4 3 7" xfId="6766"/>
    <cellStyle name="Обычный 2 10 2 4 3 8" xfId="6767"/>
    <cellStyle name="Обычный 2 10 2 4 3 9" xfId="6768"/>
    <cellStyle name="Обычный 2 10 2 4 4" xfId="6769"/>
    <cellStyle name="Обычный 2 10 2 4 4 2" xfId="6770"/>
    <cellStyle name="Обычный 2 10 2 4 4 2 2" xfId="6771"/>
    <cellStyle name="Обычный 2 10 2 4 4 2 2 2" xfId="6772"/>
    <cellStyle name="Обычный 2 10 2 4 4 2 2 2 2" xfId="6773"/>
    <cellStyle name="Обычный 2 10 2 4 4 2 2 3" xfId="6774"/>
    <cellStyle name="Обычный 2 10 2 4 4 2 2 4" xfId="6775"/>
    <cellStyle name="Обычный 2 10 2 4 4 2 2 5" xfId="6776"/>
    <cellStyle name="Обычный 2 10 2 4 4 2 3" xfId="6777"/>
    <cellStyle name="Обычный 2 10 2 4 4 2 3 2" xfId="6778"/>
    <cellStyle name="Обычный 2 10 2 4 4 2 3 3" xfId="6779"/>
    <cellStyle name="Обычный 2 10 2 4 4 2 3 4" xfId="6780"/>
    <cellStyle name="Обычный 2 10 2 4 4 2 4" xfId="6781"/>
    <cellStyle name="Обычный 2 10 2 4 4 2 5" xfId="6782"/>
    <cellStyle name="Обычный 2 10 2 4 4 2 6" xfId="6783"/>
    <cellStyle name="Обычный 2 10 2 4 4 2 7" xfId="6784"/>
    <cellStyle name="Обычный 2 10 2 4 4 3" xfId="6785"/>
    <cellStyle name="Обычный 2 10 2 4 4 3 2" xfId="6786"/>
    <cellStyle name="Обычный 2 10 2 4 4 3 2 2" xfId="6787"/>
    <cellStyle name="Обычный 2 10 2 4 4 3 3" xfId="6788"/>
    <cellStyle name="Обычный 2 10 2 4 4 3 4" xfId="6789"/>
    <cellStyle name="Обычный 2 10 2 4 4 3 5" xfId="6790"/>
    <cellStyle name="Обычный 2 10 2 4 4 4" xfId="6791"/>
    <cellStyle name="Обычный 2 10 2 4 4 4 2" xfId="6792"/>
    <cellStyle name="Обычный 2 10 2 4 4 4 3" xfId="6793"/>
    <cellStyle name="Обычный 2 10 2 4 4 4 4" xfId="6794"/>
    <cellStyle name="Обычный 2 10 2 4 4 5" xfId="6795"/>
    <cellStyle name="Обычный 2 10 2 4 4 6" xfId="6796"/>
    <cellStyle name="Обычный 2 10 2 4 4 7" xfId="6797"/>
    <cellStyle name="Обычный 2 10 2 4 4 8" xfId="6798"/>
    <cellStyle name="Обычный 2 10 2 4 5" xfId="6799"/>
    <cellStyle name="Обычный 2 10 2 4 5 2" xfId="6800"/>
    <cellStyle name="Обычный 2 10 2 4 5 2 2" xfId="6801"/>
    <cellStyle name="Обычный 2 10 2 4 5 2 2 2" xfId="6802"/>
    <cellStyle name="Обычный 2 10 2 4 5 2 2 2 2" xfId="6803"/>
    <cellStyle name="Обычный 2 10 2 4 5 2 2 3" xfId="6804"/>
    <cellStyle name="Обычный 2 10 2 4 5 2 2 4" xfId="6805"/>
    <cellStyle name="Обычный 2 10 2 4 5 2 2 5" xfId="6806"/>
    <cellStyle name="Обычный 2 10 2 4 5 2 3" xfId="6807"/>
    <cellStyle name="Обычный 2 10 2 4 5 2 3 2" xfId="6808"/>
    <cellStyle name="Обычный 2 10 2 4 5 2 3 3" xfId="6809"/>
    <cellStyle name="Обычный 2 10 2 4 5 2 3 4" xfId="6810"/>
    <cellStyle name="Обычный 2 10 2 4 5 2 4" xfId="6811"/>
    <cellStyle name="Обычный 2 10 2 4 5 2 5" xfId="6812"/>
    <cellStyle name="Обычный 2 10 2 4 5 2 6" xfId="6813"/>
    <cellStyle name="Обычный 2 10 2 4 5 2 7" xfId="6814"/>
    <cellStyle name="Обычный 2 10 2 4 5 3" xfId="6815"/>
    <cellStyle name="Обычный 2 10 2 4 5 3 2" xfId="6816"/>
    <cellStyle name="Обычный 2 10 2 4 5 3 2 2" xfId="6817"/>
    <cellStyle name="Обычный 2 10 2 4 5 3 3" xfId="6818"/>
    <cellStyle name="Обычный 2 10 2 4 5 3 4" xfId="6819"/>
    <cellStyle name="Обычный 2 10 2 4 5 3 5" xfId="6820"/>
    <cellStyle name="Обычный 2 10 2 4 5 4" xfId="6821"/>
    <cellStyle name="Обычный 2 10 2 4 5 4 2" xfId="6822"/>
    <cellStyle name="Обычный 2 10 2 4 5 4 3" xfId="6823"/>
    <cellStyle name="Обычный 2 10 2 4 5 4 4" xfId="6824"/>
    <cellStyle name="Обычный 2 10 2 4 5 5" xfId="6825"/>
    <cellStyle name="Обычный 2 10 2 4 5 6" xfId="6826"/>
    <cellStyle name="Обычный 2 10 2 4 5 7" xfId="6827"/>
    <cellStyle name="Обычный 2 10 2 4 5 8" xfId="6828"/>
    <cellStyle name="Обычный 2 10 2 4 6" xfId="6829"/>
    <cellStyle name="Обычный 2 10 2 4 6 2" xfId="6830"/>
    <cellStyle name="Обычный 2 10 2 4 6 2 2" xfId="6831"/>
    <cellStyle name="Обычный 2 10 2 4 6 2 2 2" xfId="6832"/>
    <cellStyle name="Обычный 2 10 2 4 6 2 2 2 2" xfId="6833"/>
    <cellStyle name="Обычный 2 10 2 4 6 2 2 3" xfId="6834"/>
    <cellStyle name="Обычный 2 10 2 4 6 2 2 4" xfId="6835"/>
    <cellStyle name="Обычный 2 10 2 4 6 2 2 5" xfId="6836"/>
    <cellStyle name="Обычный 2 10 2 4 6 2 3" xfId="6837"/>
    <cellStyle name="Обычный 2 10 2 4 6 2 3 2" xfId="6838"/>
    <cellStyle name="Обычный 2 10 2 4 6 2 3 3" xfId="6839"/>
    <cellStyle name="Обычный 2 10 2 4 6 2 3 4" xfId="6840"/>
    <cellStyle name="Обычный 2 10 2 4 6 2 4" xfId="6841"/>
    <cellStyle name="Обычный 2 10 2 4 6 2 5" xfId="6842"/>
    <cellStyle name="Обычный 2 10 2 4 6 2 6" xfId="6843"/>
    <cellStyle name="Обычный 2 10 2 4 6 2 7" xfId="6844"/>
    <cellStyle name="Обычный 2 10 2 4 6 3" xfId="6845"/>
    <cellStyle name="Обычный 2 10 2 4 6 3 2" xfId="6846"/>
    <cellStyle name="Обычный 2 10 2 4 6 3 2 2" xfId="6847"/>
    <cellStyle name="Обычный 2 10 2 4 6 3 3" xfId="6848"/>
    <cellStyle name="Обычный 2 10 2 4 6 3 4" xfId="6849"/>
    <cellStyle name="Обычный 2 10 2 4 6 3 5" xfId="6850"/>
    <cellStyle name="Обычный 2 10 2 4 6 4" xfId="6851"/>
    <cellStyle name="Обычный 2 10 2 4 6 4 2" xfId="6852"/>
    <cellStyle name="Обычный 2 10 2 4 6 4 3" xfId="6853"/>
    <cellStyle name="Обычный 2 10 2 4 6 4 4" xfId="6854"/>
    <cellStyle name="Обычный 2 10 2 4 6 5" xfId="6855"/>
    <cellStyle name="Обычный 2 10 2 4 6 6" xfId="6856"/>
    <cellStyle name="Обычный 2 10 2 4 6 7" xfId="6857"/>
    <cellStyle name="Обычный 2 10 2 4 6 8" xfId="6858"/>
    <cellStyle name="Обычный 2 10 2 4 7" xfId="6859"/>
    <cellStyle name="Обычный 2 10 2 4 7 2" xfId="6860"/>
    <cellStyle name="Обычный 2 10 2 4 7 2 2" xfId="6861"/>
    <cellStyle name="Обычный 2 10 2 4 7 2 2 2" xfId="6862"/>
    <cellStyle name="Обычный 2 10 2 4 7 2 2 2 2" xfId="6863"/>
    <cellStyle name="Обычный 2 10 2 4 7 2 2 3" xfId="6864"/>
    <cellStyle name="Обычный 2 10 2 4 7 2 2 4" xfId="6865"/>
    <cellStyle name="Обычный 2 10 2 4 7 2 2 5" xfId="6866"/>
    <cellStyle name="Обычный 2 10 2 4 7 2 3" xfId="6867"/>
    <cellStyle name="Обычный 2 10 2 4 7 2 3 2" xfId="6868"/>
    <cellStyle name="Обычный 2 10 2 4 7 2 3 3" xfId="6869"/>
    <cellStyle name="Обычный 2 10 2 4 7 2 3 4" xfId="6870"/>
    <cellStyle name="Обычный 2 10 2 4 7 2 4" xfId="6871"/>
    <cellStyle name="Обычный 2 10 2 4 7 2 5" xfId="6872"/>
    <cellStyle name="Обычный 2 10 2 4 7 2 6" xfId="6873"/>
    <cellStyle name="Обычный 2 10 2 4 7 2 7" xfId="6874"/>
    <cellStyle name="Обычный 2 10 2 4 7 3" xfId="6875"/>
    <cellStyle name="Обычный 2 10 2 4 7 3 2" xfId="6876"/>
    <cellStyle name="Обычный 2 10 2 4 7 3 2 2" xfId="6877"/>
    <cellStyle name="Обычный 2 10 2 4 7 3 3" xfId="6878"/>
    <cellStyle name="Обычный 2 10 2 4 7 3 4" xfId="6879"/>
    <cellStyle name="Обычный 2 10 2 4 7 3 5" xfId="6880"/>
    <cellStyle name="Обычный 2 10 2 4 7 4" xfId="6881"/>
    <cellStyle name="Обычный 2 10 2 4 7 4 2" xfId="6882"/>
    <cellStyle name="Обычный 2 10 2 4 7 4 3" xfId="6883"/>
    <cellStyle name="Обычный 2 10 2 4 7 4 4" xfId="6884"/>
    <cellStyle name="Обычный 2 10 2 4 7 5" xfId="6885"/>
    <cellStyle name="Обычный 2 10 2 4 7 6" xfId="6886"/>
    <cellStyle name="Обычный 2 10 2 4 7 7" xfId="6887"/>
    <cellStyle name="Обычный 2 10 2 4 7 8" xfId="6888"/>
    <cellStyle name="Обычный 2 10 2 4 8" xfId="6889"/>
    <cellStyle name="Обычный 2 10 2 4 8 2" xfId="6890"/>
    <cellStyle name="Обычный 2 10 2 4 8 2 2" xfId="6891"/>
    <cellStyle name="Обычный 2 10 2 4 8 2 2 2" xfId="6892"/>
    <cellStyle name="Обычный 2 10 2 4 8 2 3" xfId="6893"/>
    <cellStyle name="Обычный 2 10 2 4 8 2 4" xfId="6894"/>
    <cellStyle name="Обычный 2 10 2 4 8 2 5" xfId="6895"/>
    <cellStyle name="Обычный 2 10 2 4 8 3" xfId="6896"/>
    <cellStyle name="Обычный 2 10 2 4 8 3 2" xfId="6897"/>
    <cellStyle name="Обычный 2 10 2 4 8 3 3" xfId="6898"/>
    <cellStyle name="Обычный 2 10 2 4 8 3 4" xfId="6899"/>
    <cellStyle name="Обычный 2 10 2 4 8 4" xfId="6900"/>
    <cellStyle name="Обычный 2 10 2 4 8 5" xfId="6901"/>
    <cellStyle name="Обычный 2 10 2 4 8 6" xfId="6902"/>
    <cellStyle name="Обычный 2 10 2 4 8 7" xfId="6903"/>
    <cellStyle name="Обычный 2 10 2 4 9" xfId="6904"/>
    <cellStyle name="Обычный 2 10 2 4 9 2" xfId="6905"/>
    <cellStyle name="Обычный 2 10 2 4 9 2 2" xfId="6906"/>
    <cellStyle name="Обычный 2 10 2 4 9 2 2 2" xfId="6907"/>
    <cellStyle name="Обычный 2 10 2 4 9 2 3" xfId="6908"/>
    <cellStyle name="Обычный 2 10 2 4 9 2 4" xfId="6909"/>
    <cellStyle name="Обычный 2 10 2 4 9 2 5" xfId="6910"/>
    <cellStyle name="Обычный 2 10 2 4 9 3" xfId="6911"/>
    <cellStyle name="Обычный 2 10 2 4 9 3 2" xfId="6912"/>
    <cellStyle name="Обычный 2 10 2 4 9 3 3" xfId="6913"/>
    <cellStyle name="Обычный 2 10 2 4 9 3 4" xfId="6914"/>
    <cellStyle name="Обычный 2 10 2 4 9 4" xfId="6915"/>
    <cellStyle name="Обычный 2 10 2 4 9 5" xfId="6916"/>
    <cellStyle name="Обычный 2 10 2 4 9 6" xfId="6917"/>
    <cellStyle name="Обычный 2 10 2 4 9 7" xfId="6918"/>
    <cellStyle name="Обычный 2 10 2 5" xfId="6919"/>
    <cellStyle name="Обычный 2 10 2 5 2" xfId="6920"/>
    <cellStyle name="Обычный 2 10 2 5 2 2" xfId="6921"/>
    <cellStyle name="Обычный 2 10 2 5 2 2 2" xfId="6922"/>
    <cellStyle name="Обычный 2 10 2 5 2 2 2 2" xfId="6923"/>
    <cellStyle name="Обычный 2 10 2 5 2 2 3" xfId="6924"/>
    <cellStyle name="Обычный 2 10 2 5 2 2 4" xfId="6925"/>
    <cellStyle name="Обычный 2 10 2 5 2 2 5" xfId="6926"/>
    <cellStyle name="Обычный 2 10 2 5 2 3" xfId="6927"/>
    <cellStyle name="Обычный 2 10 2 5 2 3 2" xfId="6928"/>
    <cellStyle name="Обычный 2 10 2 5 2 3 3" xfId="6929"/>
    <cellStyle name="Обычный 2 10 2 5 2 3 4" xfId="6930"/>
    <cellStyle name="Обычный 2 10 2 5 2 4" xfId="6931"/>
    <cellStyle name="Обычный 2 10 2 5 2 5" xfId="6932"/>
    <cellStyle name="Обычный 2 10 2 5 2 6" xfId="6933"/>
    <cellStyle name="Обычный 2 10 2 5 2 7" xfId="6934"/>
    <cellStyle name="Обычный 2 10 2 5 3" xfId="6935"/>
    <cellStyle name="Обычный 2 10 2 5 3 2" xfId="6936"/>
    <cellStyle name="Обычный 2 10 2 5 3 2 2" xfId="6937"/>
    <cellStyle name="Обычный 2 10 2 5 3 3" xfId="6938"/>
    <cellStyle name="Обычный 2 10 2 5 3 4" xfId="6939"/>
    <cellStyle name="Обычный 2 10 2 5 3 5" xfId="6940"/>
    <cellStyle name="Обычный 2 10 2 5 4" xfId="6941"/>
    <cellStyle name="Обычный 2 10 2 5 4 2" xfId="6942"/>
    <cellStyle name="Обычный 2 10 2 5 4 2 2" xfId="6943"/>
    <cellStyle name="Обычный 2 10 2 5 4 3" xfId="6944"/>
    <cellStyle name="Обычный 2 10 2 5 4 4" xfId="6945"/>
    <cellStyle name="Обычный 2 10 2 5 4 5" xfId="6946"/>
    <cellStyle name="Обычный 2 10 2 5 5" xfId="6947"/>
    <cellStyle name="Обычный 2 10 2 5 5 2" xfId="6948"/>
    <cellStyle name="Обычный 2 10 2 5 5 3" xfId="6949"/>
    <cellStyle name="Обычный 2 10 2 5 5 4" xfId="6950"/>
    <cellStyle name="Обычный 2 10 2 5 6" xfId="6951"/>
    <cellStyle name="Обычный 2 10 2 5 7" xfId="6952"/>
    <cellStyle name="Обычный 2 10 2 5 8" xfId="6953"/>
    <cellStyle name="Обычный 2 10 2 5 9" xfId="6954"/>
    <cellStyle name="Обычный 2 10 2 6" xfId="6955"/>
    <cellStyle name="Обычный 2 10 2 6 2" xfId="6956"/>
    <cellStyle name="Обычный 2 10 2 6 2 2" xfId="6957"/>
    <cellStyle name="Обычный 2 10 2 6 2 2 2" xfId="6958"/>
    <cellStyle name="Обычный 2 10 2 6 2 2 2 2" xfId="6959"/>
    <cellStyle name="Обычный 2 10 2 6 2 2 3" xfId="6960"/>
    <cellStyle name="Обычный 2 10 2 6 2 2 4" xfId="6961"/>
    <cellStyle name="Обычный 2 10 2 6 2 2 5" xfId="6962"/>
    <cellStyle name="Обычный 2 10 2 6 2 3" xfId="6963"/>
    <cellStyle name="Обычный 2 10 2 6 2 3 2" xfId="6964"/>
    <cellStyle name="Обычный 2 10 2 6 2 3 3" xfId="6965"/>
    <cellStyle name="Обычный 2 10 2 6 2 3 4" xfId="6966"/>
    <cellStyle name="Обычный 2 10 2 6 2 4" xfId="6967"/>
    <cellStyle name="Обычный 2 10 2 6 2 5" xfId="6968"/>
    <cellStyle name="Обычный 2 10 2 6 2 6" xfId="6969"/>
    <cellStyle name="Обычный 2 10 2 6 2 7" xfId="6970"/>
    <cellStyle name="Обычный 2 10 2 6 3" xfId="6971"/>
    <cellStyle name="Обычный 2 10 2 6 3 2" xfId="6972"/>
    <cellStyle name="Обычный 2 10 2 6 3 2 2" xfId="6973"/>
    <cellStyle name="Обычный 2 10 2 6 3 3" xfId="6974"/>
    <cellStyle name="Обычный 2 10 2 6 3 4" xfId="6975"/>
    <cellStyle name="Обычный 2 10 2 6 3 5" xfId="6976"/>
    <cellStyle name="Обычный 2 10 2 6 4" xfId="6977"/>
    <cellStyle name="Обычный 2 10 2 6 4 2" xfId="6978"/>
    <cellStyle name="Обычный 2 10 2 6 4 2 2" xfId="6979"/>
    <cellStyle name="Обычный 2 10 2 6 4 3" xfId="6980"/>
    <cellStyle name="Обычный 2 10 2 6 4 4" xfId="6981"/>
    <cellStyle name="Обычный 2 10 2 6 4 5" xfId="6982"/>
    <cellStyle name="Обычный 2 10 2 6 5" xfId="6983"/>
    <cellStyle name="Обычный 2 10 2 6 5 2" xfId="6984"/>
    <cellStyle name="Обычный 2 10 2 6 5 3" xfId="6985"/>
    <cellStyle name="Обычный 2 10 2 6 5 4" xfId="6986"/>
    <cellStyle name="Обычный 2 10 2 6 6" xfId="6987"/>
    <cellStyle name="Обычный 2 10 2 6 7" xfId="6988"/>
    <cellStyle name="Обычный 2 10 2 6 8" xfId="6989"/>
    <cellStyle name="Обычный 2 10 2 6 9" xfId="6990"/>
    <cellStyle name="Обычный 2 10 2 7" xfId="6991"/>
    <cellStyle name="Обычный 2 10 2 7 2" xfId="6992"/>
    <cellStyle name="Обычный 2 10 2 7 2 2" xfId="6993"/>
    <cellStyle name="Обычный 2 10 2 7 2 2 2" xfId="6994"/>
    <cellStyle name="Обычный 2 10 2 7 2 2 2 2" xfId="6995"/>
    <cellStyle name="Обычный 2 10 2 7 2 2 3" xfId="6996"/>
    <cellStyle name="Обычный 2 10 2 7 2 2 4" xfId="6997"/>
    <cellStyle name="Обычный 2 10 2 7 2 2 5" xfId="6998"/>
    <cellStyle name="Обычный 2 10 2 7 2 3" xfId="6999"/>
    <cellStyle name="Обычный 2 10 2 7 2 3 2" xfId="7000"/>
    <cellStyle name="Обычный 2 10 2 7 2 3 3" xfId="7001"/>
    <cellStyle name="Обычный 2 10 2 7 2 3 4" xfId="7002"/>
    <cellStyle name="Обычный 2 10 2 7 2 4" xfId="7003"/>
    <cellStyle name="Обычный 2 10 2 7 2 5" xfId="7004"/>
    <cellStyle name="Обычный 2 10 2 7 2 6" xfId="7005"/>
    <cellStyle name="Обычный 2 10 2 7 2 7" xfId="7006"/>
    <cellStyle name="Обычный 2 10 2 7 3" xfId="7007"/>
    <cellStyle name="Обычный 2 10 2 7 3 2" xfId="7008"/>
    <cellStyle name="Обычный 2 10 2 7 3 2 2" xfId="7009"/>
    <cellStyle name="Обычный 2 10 2 7 3 3" xfId="7010"/>
    <cellStyle name="Обычный 2 10 2 7 3 4" xfId="7011"/>
    <cellStyle name="Обычный 2 10 2 7 3 5" xfId="7012"/>
    <cellStyle name="Обычный 2 10 2 7 4" xfId="7013"/>
    <cellStyle name="Обычный 2 10 2 7 4 2" xfId="7014"/>
    <cellStyle name="Обычный 2 10 2 7 4 2 2" xfId="7015"/>
    <cellStyle name="Обычный 2 10 2 7 4 3" xfId="7016"/>
    <cellStyle name="Обычный 2 10 2 7 4 4" xfId="7017"/>
    <cellStyle name="Обычный 2 10 2 7 4 5" xfId="7018"/>
    <cellStyle name="Обычный 2 10 2 7 5" xfId="7019"/>
    <cellStyle name="Обычный 2 10 2 7 5 2" xfId="7020"/>
    <cellStyle name="Обычный 2 10 2 7 5 3" xfId="7021"/>
    <cellStyle name="Обычный 2 10 2 7 5 4" xfId="7022"/>
    <cellStyle name="Обычный 2 10 2 7 6" xfId="7023"/>
    <cellStyle name="Обычный 2 10 2 7 7" xfId="7024"/>
    <cellStyle name="Обычный 2 10 2 7 8" xfId="7025"/>
    <cellStyle name="Обычный 2 10 2 7 9" xfId="7026"/>
    <cellStyle name="Обычный 2 10 2 8" xfId="7027"/>
    <cellStyle name="Обычный 2 10 2 8 2" xfId="7028"/>
    <cellStyle name="Обычный 2 10 2 8 2 2" xfId="7029"/>
    <cellStyle name="Обычный 2 10 2 8 2 2 2" xfId="7030"/>
    <cellStyle name="Обычный 2 10 2 8 2 2 2 2" xfId="7031"/>
    <cellStyle name="Обычный 2 10 2 8 2 2 3" xfId="7032"/>
    <cellStyle name="Обычный 2 10 2 8 2 2 4" xfId="7033"/>
    <cellStyle name="Обычный 2 10 2 8 2 2 5" xfId="7034"/>
    <cellStyle name="Обычный 2 10 2 8 2 3" xfId="7035"/>
    <cellStyle name="Обычный 2 10 2 8 2 3 2" xfId="7036"/>
    <cellStyle name="Обычный 2 10 2 8 2 3 3" xfId="7037"/>
    <cellStyle name="Обычный 2 10 2 8 2 3 4" xfId="7038"/>
    <cellStyle name="Обычный 2 10 2 8 2 4" xfId="7039"/>
    <cellStyle name="Обычный 2 10 2 8 2 5" xfId="7040"/>
    <cellStyle name="Обычный 2 10 2 8 2 6" xfId="7041"/>
    <cellStyle name="Обычный 2 10 2 8 2 7" xfId="7042"/>
    <cellStyle name="Обычный 2 10 2 8 3" xfId="7043"/>
    <cellStyle name="Обычный 2 10 2 8 3 2" xfId="7044"/>
    <cellStyle name="Обычный 2 10 2 8 3 2 2" xfId="7045"/>
    <cellStyle name="Обычный 2 10 2 8 3 3" xfId="7046"/>
    <cellStyle name="Обычный 2 10 2 8 3 4" xfId="7047"/>
    <cellStyle name="Обычный 2 10 2 8 3 5" xfId="7048"/>
    <cellStyle name="Обычный 2 10 2 8 4" xfId="7049"/>
    <cellStyle name="Обычный 2 10 2 8 4 2" xfId="7050"/>
    <cellStyle name="Обычный 2 10 2 8 4 3" xfId="7051"/>
    <cellStyle name="Обычный 2 10 2 8 4 4" xfId="7052"/>
    <cellStyle name="Обычный 2 10 2 8 5" xfId="7053"/>
    <cellStyle name="Обычный 2 10 2 8 6" xfId="7054"/>
    <cellStyle name="Обычный 2 10 2 8 7" xfId="7055"/>
    <cellStyle name="Обычный 2 10 2 8 8" xfId="7056"/>
    <cellStyle name="Обычный 2 10 2 9" xfId="7057"/>
    <cellStyle name="Обычный 2 10 2 9 2" xfId="7058"/>
    <cellStyle name="Обычный 2 10 2 9 2 2" xfId="7059"/>
    <cellStyle name="Обычный 2 10 2 9 2 2 2" xfId="7060"/>
    <cellStyle name="Обычный 2 10 2 9 2 2 2 2" xfId="7061"/>
    <cellStyle name="Обычный 2 10 2 9 2 2 3" xfId="7062"/>
    <cellStyle name="Обычный 2 10 2 9 2 2 4" xfId="7063"/>
    <cellStyle name="Обычный 2 10 2 9 2 2 5" xfId="7064"/>
    <cellStyle name="Обычный 2 10 2 9 2 3" xfId="7065"/>
    <cellStyle name="Обычный 2 10 2 9 2 3 2" xfId="7066"/>
    <cellStyle name="Обычный 2 10 2 9 2 3 3" xfId="7067"/>
    <cellStyle name="Обычный 2 10 2 9 2 3 4" xfId="7068"/>
    <cellStyle name="Обычный 2 10 2 9 2 4" xfId="7069"/>
    <cellStyle name="Обычный 2 10 2 9 2 5" xfId="7070"/>
    <cellStyle name="Обычный 2 10 2 9 2 6" xfId="7071"/>
    <cellStyle name="Обычный 2 10 2 9 2 7" xfId="7072"/>
    <cellStyle name="Обычный 2 10 2 9 3" xfId="7073"/>
    <cellStyle name="Обычный 2 10 2 9 3 2" xfId="7074"/>
    <cellStyle name="Обычный 2 10 2 9 3 2 2" xfId="7075"/>
    <cellStyle name="Обычный 2 10 2 9 3 3" xfId="7076"/>
    <cellStyle name="Обычный 2 10 2 9 3 4" xfId="7077"/>
    <cellStyle name="Обычный 2 10 2 9 3 5" xfId="7078"/>
    <cellStyle name="Обычный 2 10 2 9 4" xfId="7079"/>
    <cellStyle name="Обычный 2 10 2 9 4 2" xfId="7080"/>
    <cellStyle name="Обычный 2 10 2 9 4 3" xfId="7081"/>
    <cellStyle name="Обычный 2 10 2 9 4 4" xfId="7082"/>
    <cellStyle name="Обычный 2 10 2 9 5" xfId="7083"/>
    <cellStyle name="Обычный 2 10 2 9 6" xfId="7084"/>
    <cellStyle name="Обычный 2 10 2 9 7" xfId="7085"/>
    <cellStyle name="Обычный 2 10 2 9 8" xfId="7086"/>
    <cellStyle name="Обычный 2 10 3" xfId="7087"/>
    <cellStyle name="Обычный 2 10 3 10" xfId="7088"/>
    <cellStyle name="Обычный 2 10 3 10 2" xfId="7089"/>
    <cellStyle name="Обычный 2 10 3 10 2 2" xfId="7090"/>
    <cellStyle name="Обычный 2 10 3 10 2 2 2" xfId="7091"/>
    <cellStyle name="Обычный 2 10 3 10 2 2 2 2" xfId="7092"/>
    <cellStyle name="Обычный 2 10 3 10 2 2 3" xfId="7093"/>
    <cellStyle name="Обычный 2 10 3 10 2 2 4" xfId="7094"/>
    <cellStyle name="Обычный 2 10 3 10 2 2 5" xfId="7095"/>
    <cellStyle name="Обычный 2 10 3 10 2 3" xfId="7096"/>
    <cellStyle name="Обычный 2 10 3 10 2 3 2" xfId="7097"/>
    <cellStyle name="Обычный 2 10 3 10 2 3 3" xfId="7098"/>
    <cellStyle name="Обычный 2 10 3 10 2 3 4" xfId="7099"/>
    <cellStyle name="Обычный 2 10 3 10 2 4" xfId="7100"/>
    <cellStyle name="Обычный 2 10 3 10 2 5" xfId="7101"/>
    <cellStyle name="Обычный 2 10 3 10 2 6" xfId="7102"/>
    <cellStyle name="Обычный 2 10 3 10 2 7" xfId="7103"/>
    <cellStyle name="Обычный 2 10 3 10 3" xfId="7104"/>
    <cellStyle name="Обычный 2 10 3 10 3 2" xfId="7105"/>
    <cellStyle name="Обычный 2 10 3 10 3 2 2" xfId="7106"/>
    <cellStyle name="Обычный 2 10 3 10 3 3" xfId="7107"/>
    <cellStyle name="Обычный 2 10 3 10 3 4" xfId="7108"/>
    <cellStyle name="Обычный 2 10 3 10 3 5" xfId="7109"/>
    <cellStyle name="Обычный 2 10 3 10 4" xfId="7110"/>
    <cellStyle name="Обычный 2 10 3 10 4 2" xfId="7111"/>
    <cellStyle name="Обычный 2 10 3 10 4 3" xfId="7112"/>
    <cellStyle name="Обычный 2 10 3 10 4 4" xfId="7113"/>
    <cellStyle name="Обычный 2 10 3 10 5" xfId="7114"/>
    <cellStyle name="Обычный 2 10 3 10 6" xfId="7115"/>
    <cellStyle name="Обычный 2 10 3 10 7" xfId="7116"/>
    <cellStyle name="Обычный 2 10 3 10 8" xfId="7117"/>
    <cellStyle name="Обычный 2 10 3 11" xfId="7118"/>
    <cellStyle name="Обычный 2 10 3 11 2" xfId="7119"/>
    <cellStyle name="Обычный 2 10 3 11 2 2" xfId="7120"/>
    <cellStyle name="Обычный 2 10 3 11 2 2 2" xfId="7121"/>
    <cellStyle name="Обычный 2 10 3 11 2 3" xfId="7122"/>
    <cellStyle name="Обычный 2 10 3 11 2 4" xfId="7123"/>
    <cellStyle name="Обычный 2 10 3 11 2 5" xfId="7124"/>
    <cellStyle name="Обычный 2 10 3 11 3" xfId="7125"/>
    <cellStyle name="Обычный 2 10 3 11 3 2" xfId="7126"/>
    <cellStyle name="Обычный 2 10 3 11 3 3" xfId="7127"/>
    <cellStyle name="Обычный 2 10 3 11 3 4" xfId="7128"/>
    <cellStyle name="Обычный 2 10 3 11 4" xfId="7129"/>
    <cellStyle name="Обычный 2 10 3 11 5" xfId="7130"/>
    <cellStyle name="Обычный 2 10 3 11 6" xfId="7131"/>
    <cellStyle name="Обычный 2 10 3 11 7" xfId="7132"/>
    <cellStyle name="Обычный 2 10 3 12" xfId="7133"/>
    <cellStyle name="Обычный 2 10 3 12 2" xfId="7134"/>
    <cellStyle name="Обычный 2 10 3 12 2 2" xfId="7135"/>
    <cellStyle name="Обычный 2 10 3 12 2 2 2" xfId="7136"/>
    <cellStyle name="Обычный 2 10 3 12 2 3" xfId="7137"/>
    <cellStyle name="Обычный 2 10 3 12 2 4" xfId="7138"/>
    <cellStyle name="Обычный 2 10 3 12 2 5" xfId="7139"/>
    <cellStyle name="Обычный 2 10 3 12 3" xfId="7140"/>
    <cellStyle name="Обычный 2 10 3 12 3 2" xfId="7141"/>
    <cellStyle name="Обычный 2 10 3 12 3 3" xfId="7142"/>
    <cellStyle name="Обычный 2 10 3 12 3 4" xfId="7143"/>
    <cellStyle name="Обычный 2 10 3 12 4" xfId="7144"/>
    <cellStyle name="Обычный 2 10 3 12 5" xfId="7145"/>
    <cellStyle name="Обычный 2 10 3 12 6" xfId="7146"/>
    <cellStyle name="Обычный 2 10 3 12 7" xfId="7147"/>
    <cellStyle name="Обычный 2 10 3 13" xfId="7148"/>
    <cellStyle name="Обычный 2 10 3 13 2" xfId="7149"/>
    <cellStyle name="Обычный 2 10 3 13 2 2" xfId="7150"/>
    <cellStyle name="Обычный 2 10 3 13 3" xfId="7151"/>
    <cellStyle name="Обычный 2 10 3 13 4" xfId="7152"/>
    <cellStyle name="Обычный 2 10 3 13 5" xfId="7153"/>
    <cellStyle name="Обычный 2 10 3 14" xfId="7154"/>
    <cellStyle name="Обычный 2 10 3 14 2" xfId="7155"/>
    <cellStyle name="Обычный 2 10 3 14 2 2" xfId="7156"/>
    <cellStyle name="Обычный 2 10 3 14 3" xfId="7157"/>
    <cellStyle name="Обычный 2 10 3 14 4" xfId="7158"/>
    <cellStyle name="Обычный 2 10 3 14 5" xfId="7159"/>
    <cellStyle name="Обычный 2 10 3 15" xfId="7160"/>
    <cellStyle name="Обычный 2 10 3 15 2" xfId="7161"/>
    <cellStyle name="Обычный 2 10 3 15 2 2" xfId="7162"/>
    <cellStyle name="Обычный 2 10 3 15 3" xfId="7163"/>
    <cellStyle name="Обычный 2 10 3 16" xfId="7164"/>
    <cellStyle name="Обычный 2 10 3 16 2" xfId="7165"/>
    <cellStyle name="Обычный 2 10 3 17" xfId="7166"/>
    <cellStyle name="Обычный 2 10 3 18" xfId="7167"/>
    <cellStyle name="Обычный 2 10 3 2" xfId="7168"/>
    <cellStyle name="Обычный 2 10 3 2 10" xfId="7169"/>
    <cellStyle name="Обычный 2 10 3 2 10 2" xfId="7170"/>
    <cellStyle name="Обычный 2 10 3 2 10 2 2" xfId="7171"/>
    <cellStyle name="Обычный 2 10 3 2 10 2 2 2" xfId="7172"/>
    <cellStyle name="Обычный 2 10 3 2 10 2 3" xfId="7173"/>
    <cellStyle name="Обычный 2 10 3 2 10 2 4" xfId="7174"/>
    <cellStyle name="Обычный 2 10 3 2 10 2 5" xfId="7175"/>
    <cellStyle name="Обычный 2 10 3 2 10 3" xfId="7176"/>
    <cellStyle name="Обычный 2 10 3 2 10 3 2" xfId="7177"/>
    <cellStyle name="Обычный 2 10 3 2 10 3 3" xfId="7178"/>
    <cellStyle name="Обычный 2 10 3 2 10 3 4" xfId="7179"/>
    <cellStyle name="Обычный 2 10 3 2 10 4" xfId="7180"/>
    <cellStyle name="Обычный 2 10 3 2 10 5" xfId="7181"/>
    <cellStyle name="Обычный 2 10 3 2 10 6" xfId="7182"/>
    <cellStyle name="Обычный 2 10 3 2 10 7" xfId="7183"/>
    <cellStyle name="Обычный 2 10 3 2 11" xfId="7184"/>
    <cellStyle name="Обычный 2 10 3 2 11 2" xfId="7185"/>
    <cellStyle name="Обычный 2 10 3 2 11 2 2" xfId="7186"/>
    <cellStyle name="Обычный 2 10 3 2 11 3" xfId="7187"/>
    <cellStyle name="Обычный 2 10 3 2 11 4" xfId="7188"/>
    <cellStyle name="Обычный 2 10 3 2 11 5" xfId="7189"/>
    <cellStyle name="Обычный 2 10 3 2 12" xfId="7190"/>
    <cellStyle name="Обычный 2 10 3 2 12 2" xfId="7191"/>
    <cellStyle name="Обычный 2 10 3 2 12 3" xfId="7192"/>
    <cellStyle name="Обычный 2 10 3 2 12 4" xfId="7193"/>
    <cellStyle name="Обычный 2 10 3 2 13" xfId="7194"/>
    <cellStyle name="Обычный 2 10 3 2 14" xfId="7195"/>
    <cellStyle name="Обычный 2 10 3 2 15" xfId="7196"/>
    <cellStyle name="Обычный 2 10 3 2 16" xfId="7197"/>
    <cellStyle name="Обычный 2 10 3 2 2" xfId="7198"/>
    <cellStyle name="Обычный 2 10 3 2 2 10" xfId="7199"/>
    <cellStyle name="Обычный 2 10 3 2 2 10 2" xfId="7200"/>
    <cellStyle name="Обычный 2 10 3 2 2 10 2 2" xfId="7201"/>
    <cellStyle name="Обычный 2 10 3 2 2 10 3" xfId="7202"/>
    <cellStyle name="Обычный 2 10 3 2 2 10 4" xfId="7203"/>
    <cellStyle name="Обычный 2 10 3 2 2 10 5" xfId="7204"/>
    <cellStyle name="Обычный 2 10 3 2 2 11" xfId="7205"/>
    <cellStyle name="Обычный 2 10 3 2 2 11 2" xfId="7206"/>
    <cellStyle name="Обычный 2 10 3 2 2 11 3" xfId="7207"/>
    <cellStyle name="Обычный 2 10 3 2 2 11 4" xfId="7208"/>
    <cellStyle name="Обычный 2 10 3 2 2 12" xfId="7209"/>
    <cellStyle name="Обычный 2 10 3 2 2 13" xfId="7210"/>
    <cellStyle name="Обычный 2 10 3 2 2 14" xfId="7211"/>
    <cellStyle name="Обычный 2 10 3 2 2 15" xfId="7212"/>
    <cellStyle name="Обычный 2 10 3 2 2 2" xfId="7213"/>
    <cellStyle name="Обычный 2 10 3 2 2 2 2" xfId="7214"/>
    <cellStyle name="Обычный 2 10 3 2 2 2 2 2" xfId="7215"/>
    <cellStyle name="Обычный 2 10 3 2 2 2 2 2 2" xfId="7216"/>
    <cellStyle name="Обычный 2 10 3 2 2 2 2 2 2 2" xfId="7217"/>
    <cellStyle name="Обычный 2 10 3 2 2 2 2 2 3" xfId="7218"/>
    <cellStyle name="Обычный 2 10 3 2 2 2 2 2 4" xfId="7219"/>
    <cellStyle name="Обычный 2 10 3 2 2 2 2 2 5" xfId="7220"/>
    <cellStyle name="Обычный 2 10 3 2 2 2 2 3" xfId="7221"/>
    <cellStyle name="Обычный 2 10 3 2 2 2 2 3 2" xfId="7222"/>
    <cellStyle name="Обычный 2 10 3 2 2 2 2 3 3" xfId="7223"/>
    <cellStyle name="Обычный 2 10 3 2 2 2 2 3 4" xfId="7224"/>
    <cellStyle name="Обычный 2 10 3 2 2 2 2 4" xfId="7225"/>
    <cellStyle name="Обычный 2 10 3 2 2 2 2 5" xfId="7226"/>
    <cellStyle name="Обычный 2 10 3 2 2 2 2 6" xfId="7227"/>
    <cellStyle name="Обычный 2 10 3 2 2 2 2 7" xfId="7228"/>
    <cellStyle name="Обычный 2 10 3 2 2 2 3" xfId="7229"/>
    <cellStyle name="Обычный 2 10 3 2 2 2 3 2" xfId="7230"/>
    <cellStyle name="Обычный 2 10 3 2 2 2 3 2 2" xfId="7231"/>
    <cellStyle name="Обычный 2 10 3 2 2 2 3 3" xfId="7232"/>
    <cellStyle name="Обычный 2 10 3 2 2 2 3 4" xfId="7233"/>
    <cellStyle name="Обычный 2 10 3 2 2 2 3 5" xfId="7234"/>
    <cellStyle name="Обычный 2 10 3 2 2 2 4" xfId="7235"/>
    <cellStyle name="Обычный 2 10 3 2 2 2 4 2" xfId="7236"/>
    <cellStyle name="Обычный 2 10 3 2 2 2 4 2 2" xfId="7237"/>
    <cellStyle name="Обычный 2 10 3 2 2 2 4 3" xfId="7238"/>
    <cellStyle name="Обычный 2 10 3 2 2 2 4 4" xfId="7239"/>
    <cellStyle name="Обычный 2 10 3 2 2 2 4 5" xfId="7240"/>
    <cellStyle name="Обычный 2 10 3 2 2 2 5" xfId="7241"/>
    <cellStyle name="Обычный 2 10 3 2 2 2 5 2" xfId="7242"/>
    <cellStyle name="Обычный 2 10 3 2 2 2 5 3" xfId="7243"/>
    <cellStyle name="Обычный 2 10 3 2 2 2 5 4" xfId="7244"/>
    <cellStyle name="Обычный 2 10 3 2 2 2 6" xfId="7245"/>
    <cellStyle name="Обычный 2 10 3 2 2 2 7" xfId="7246"/>
    <cellStyle name="Обычный 2 10 3 2 2 2 8" xfId="7247"/>
    <cellStyle name="Обычный 2 10 3 2 2 2 9" xfId="7248"/>
    <cellStyle name="Обычный 2 10 3 2 2 3" xfId="7249"/>
    <cellStyle name="Обычный 2 10 3 2 2 3 2" xfId="7250"/>
    <cellStyle name="Обычный 2 10 3 2 2 3 2 2" xfId="7251"/>
    <cellStyle name="Обычный 2 10 3 2 2 3 2 2 2" xfId="7252"/>
    <cellStyle name="Обычный 2 10 3 2 2 3 2 2 2 2" xfId="7253"/>
    <cellStyle name="Обычный 2 10 3 2 2 3 2 2 3" xfId="7254"/>
    <cellStyle name="Обычный 2 10 3 2 2 3 2 2 4" xfId="7255"/>
    <cellStyle name="Обычный 2 10 3 2 2 3 2 2 5" xfId="7256"/>
    <cellStyle name="Обычный 2 10 3 2 2 3 2 3" xfId="7257"/>
    <cellStyle name="Обычный 2 10 3 2 2 3 2 3 2" xfId="7258"/>
    <cellStyle name="Обычный 2 10 3 2 2 3 2 3 3" xfId="7259"/>
    <cellStyle name="Обычный 2 10 3 2 2 3 2 3 4" xfId="7260"/>
    <cellStyle name="Обычный 2 10 3 2 2 3 2 4" xfId="7261"/>
    <cellStyle name="Обычный 2 10 3 2 2 3 2 5" xfId="7262"/>
    <cellStyle name="Обычный 2 10 3 2 2 3 2 6" xfId="7263"/>
    <cellStyle name="Обычный 2 10 3 2 2 3 2 7" xfId="7264"/>
    <cellStyle name="Обычный 2 10 3 2 2 3 3" xfId="7265"/>
    <cellStyle name="Обычный 2 10 3 2 2 3 3 2" xfId="7266"/>
    <cellStyle name="Обычный 2 10 3 2 2 3 3 2 2" xfId="7267"/>
    <cellStyle name="Обычный 2 10 3 2 2 3 3 3" xfId="7268"/>
    <cellStyle name="Обычный 2 10 3 2 2 3 3 4" xfId="7269"/>
    <cellStyle name="Обычный 2 10 3 2 2 3 3 5" xfId="7270"/>
    <cellStyle name="Обычный 2 10 3 2 2 3 4" xfId="7271"/>
    <cellStyle name="Обычный 2 10 3 2 2 3 4 2" xfId="7272"/>
    <cellStyle name="Обычный 2 10 3 2 2 3 4 2 2" xfId="7273"/>
    <cellStyle name="Обычный 2 10 3 2 2 3 4 3" xfId="7274"/>
    <cellStyle name="Обычный 2 10 3 2 2 3 4 4" xfId="7275"/>
    <cellStyle name="Обычный 2 10 3 2 2 3 4 5" xfId="7276"/>
    <cellStyle name="Обычный 2 10 3 2 2 3 5" xfId="7277"/>
    <cellStyle name="Обычный 2 10 3 2 2 3 5 2" xfId="7278"/>
    <cellStyle name="Обычный 2 10 3 2 2 3 5 3" xfId="7279"/>
    <cellStyle name="Обычный 2 10 3 2 2 3 5 4" xfId="7280"/>
    <cellStyle name="Обычный 2 10 3 2 2 3 6" xfId="7281"/>
    <cellStyle name="Обычный 2 10 3 2 2 3 7" xfId="7282"/>
    <cellStyle name="Обычный 2 10 3 2 2 3 8" xfId="7283"/>
    <cellStyle name="Обычный 2 10 3 2 2 3 9" xfId="7284"/>
    <cellStyle name="Обычный 2 10 3 2 2 4" xfId="7285"/>
    <cellStyle name="Обычный 2 10 3 2 2 4 2" xfId="7286"/>
    <cellStyle name="Обычный 2 10 3 2 2 4 2 2" xfId="7287"/>
    <cellStyle name="Обычный 2 10 3 2 2 4 2 2 2" xfId="7288"/>
    <cellStyle name="Обычный 2 10 3 2 2 4 2 2 2 2" xfId="7289"/>
    <cellStyle name="Обычный 2 10 3 2 2 4 2 2 3" xfId="7290"/>
    <cellStyle name="Обычный 2 10 3 2 2 4 2 2 4" xfId="7291"/>
    <cellStyle name="Обычный 2 10 3 2 2 4 2 2 5" xfId="7292"/>
    <cellStyle name="Обычный 2 10 3 2 2 4 2 3" xfId="7293"/>
    <cellStyle name="Обычный 2 10 3 2 2 4 2 3 2" xfId="7294"/>
    <cellStyle name="Обычный 2 10 3 2 2 4 2 3 3" xfId="7295"/>
    <cellStyle name="Обычный 2 10 3 2 2 4 2 3 4" xfId="7296"/>
    <cellStyle name="Обычный 2 10 3 2 2 4 2 4" xfId="7297"/>
    <cellStyle name="Обычный 2 10 3 2 2 4 2 5" xfId="7298"/>
    <cellStyle name="Обычный 2 10 3 2 2 4 2 6" xfId="7299"/>
    <cellStyle name="Обычный 2 10 3 2 2 4 2 7" xfId="7300"/>
    <cellStyle name="Обычный 2 10 3 2 2 4 3" xfId="7301"/>
    <cellStyle name="Обычный 2 10 3 2 2 4 3 2" xfId="7302"/>
    <cellStyle name="Обычный 2 10 3 2 2 4 3 2 2" xfId="7303"/>
    <cellStyle name="Обычный 2 10 3 2 2 4 3 3" xfId="7304"/>
    <cellStyle name="Обычный 2 10 3 2 2 4 3 4" xfId="7305"/>
    <cellStyle name="Обычный 2 10 3 2 2 4 3 5" xfId="7306"/>
    <cellStyle name="Обычный 2 10 3 2 2 4 4" xfId="7307"/>
    <cellStyle name="Обычный 2 10 3 2 2 4 4 2" xfId="7308"/>
    <cellStyle name="Обычный 2 10 3 2 2 4 4 3" xfId="7309"/>
    <cellStyle name="Обычный 2 10 3 2 2 4 4 4" xfId="7310"/>
    <cellStyle name="Обычный 2 10 3 2 2 4 5" xfId="7311"/>
    <cellStyle name="Обычный 2 10 3 2 2 4 6" xfId="7312"/>
    <cellStyle name="Обычный 2 10 3 2 2 4 7" xfId="7313"/>
    <cellStyle name="Обычный 2 10 3 2 2 4 8" xfId="7314"/>
    <cellStyle name="Обычный 2 10 3 2 2 5" xfId="7315"/>
    <cellStyle name="Обычный 2 10 3 2 2 5 2" xfId="7316"/>
    <cellStyle name="Обычный 2 10 3 2 2 5 2 2" xfId="7317"/>
    <cellStyle name="Обычный 2 10 3 2 2 5 2 2 2" xfId="7318"/>
    <cellStyle name="Обычный 2 10 3 2 2 5 2 2 2 2" xfId="7319"/>
    <cellStyle name="Обычный 2 10 3 2 2 5 2 2 3" xfId="7320"/>
    <cellStyle name="Обычный 2 10 3 2 2 5 2 2 4" xfId="7321"/>
    <cellStyle name="Обычный 2 10 3 2 2 5 2 2 5" xfId="7322"/>
    <cellStyle name="Обычный 2 10 3 2 2 5 2 3" xfId="7323"/>
    <cellStyle name="Обычный 2 10 3 2 2 5 2 3 2" xfId="7324"/>
    <cellStyle name="Обычный 2 10 3 2 2 5 2 3 3" xfId="7325"/>
    <cellStyle name="Обычный 2 10 3 2 2 5 2 3 4" xfId="7326"/>
    <cellStyle name="Обычный 2 10 3 2 2 5 2 4" xfId="7327"/>
    <cellStyle name="Обычный 2 10 3 2 2 5 2 5" xfId="7328"/>
    <cellStyle name="Обычный 2 10 3 2 2 5 2 6" xfId="7329"/>
    <cellStyle name="Обычный 2 10 3 2 2 5 2 7" xfId="7330"/>
    <cellStyle name="Обычный 2 10 3 2 2 5 3" xfId="7331"/>
    <cellStyle name="Обычный 2 10 3 2 2 5 3 2" xfId="7332"/>
    <cellStyle name="Обычный 2 10 3 2 2 5 3 2 2" xfId="7333"/>
    <cellStyle name="Обычный 2 10 3 2 2 5 3 3" xfId="7334"/>
    <cellStyle name="Обычный 2 10 3 2 2 5 3 4" xfId="7335"/>
    <cellStyle name="Обычный 2 10 3 2 2 5 3 5" xfId="7336"/>
    <cellStyle name="Обычный 2 10 3 2 2 5 4" xfId="7337"/>
    <cellStyle name="Обычный 2 10 3 2 2 5 4 2" xfId="7338"/>
    <cellStyle name="Обычный 2 10 3 2 2 5 4 3" xfId="7339"/>
    <cellStyle name="Обычный 2 10 3 2 2 5 4 4" xfId="7340"/>
    <cellStyle name="Обычный 2 10 3 2 2 5 5" xfId="7341"/>
    <cellStyle name="Обычный 2 10 3 2 2 5 6" xfId="7342"/>
    <cellStyle name="Обычный 2 10 3 2 2 5 7" xfId="7343"/>
    <cellStyle name="Обычный 2 10 3 2 2 5 8" xfId="7344"/>
    <cellStyle name="Обычный 2 10 3 2 2 6" xfId="7345"/>
    <cellStyle name="Обычный 2 10 3 2 2 6 2" xfId="7346"/>
    <cellStyle name="Обычный 2 10 3 2 2 6 2 2" xfId="7347"/>
    <cellStyle name="Обычный 2 10 3 2 2 6 2 2 2" xfId="7348"/>
    <cellStyle name="Обычный 2 10 3 2 2 6 2 2 2 2" xfId="7349"/>
    <cellStyle name="Обычный 2 10 3 2 2 6 2 2 3" xfId="7350"/>
    <cellStyle name="Обычный 2 10 3 2 2 6 2 2 4" xfId="7351"/>
    <cellStyle name="Обычный 2 10 3 2 2 6 2 2 5" xfId="7352"/>
    <cellStyle name="Обычный 2 10 3 2 2 6 2 3" xfId="7353"/>
    <cellStyle name="Обычный 2 10 3 2 2 6 2 3 2" xfId="7354"/>
    <cellStyle name="Обычный 2 10 3 2 2 6 2 3 3" xfId="7355"/>
    <cellStyle name="Обычный 2 10 3 2 2 6 2 3 4" xfId="7356"/>
    <cellStyle name="Обычный 2 10 3 2 2 6 2 4" xfId="7357"/>
    <cellStyle name="Обычный 2 10 3 2 2 6 2 5" xfId="7358"/>
    <cellStyle name="Обычный 2 10 3 2 2 6 2 6" xfId="7359"/>
    <cellStyle name="Обычный 2 10 3 2 2 6 2 7" xfId="7360"/>
    <cellStyle name="Обычный 2 10 3 2 2 6 3" xfId="7361"/>
    <cellStyle name="Обычный 2 10 3 2 2 6 3 2" xfId="7362"/>
    <cellStyle name="Обычный 2 10 3 2 2 6 3 2 2" xfId="7363"/>
    <cellStyle name="Обычный 2 10 3 2 2 6 3 3" xfId="7364"/>
    <cellStyle name="Обычный 2 10 3 2 2 6 3 4" xfId="7365"/>
    <cellStyle name="Обычный 2 10 3 2 2 6 3 5" xfId="7366"/>
    <cellStyle name="Обычный 2 10 3 2 2 6 4" xfId="7367"/>
    <cellStyle name="Обычный 2 10 3 2 2 6 4 2" xfId="7368"/>
    <cellStyle name="Обычный 2 10 3 2 2 6 4 3" xfId="7369"/>
    <cellStyle name="Обычный 2 10 3 2 2 6 4 4" xfId="7370"/>
    <cellStyle name="Обычный 2 10 3 2 2 6 5" xfId="7371"/>
    <cellStyle name="Обычный 2 10 3 2 2 6 6" xfId="7372"/>
    <cellStyle name="Обычный 2 10 3 2 2 6 7" xfId="7373"/>
    <cellStyle name="Обычный 2 10 3 2 2 6 8" xfId="7374"/>
    <cellStyle name="Обычный 2 10 3 2 2 7" xfId="7375"/>
    <cellStyle name="Обычный 2 10 3 2 2 7 2" xfId="7376"/>
    <cellStyle name="Обычный 2 10 3 2 2 7 2 2" xfId="7377"/>
    <cellStyle name="Обычный 2 10 3 2 2 7 2 2 2" xfId="7378"/>
    <cellStyle name="Обычный 2 10 3 2 2 7 2 2 2 2" xfId="7379"/>
    <cellStyle name="Обычный 2 10 3 2 2 7 2 2 3" xfId="7380"/>
    <cellStyle name="Обычный 2 10 3 2 2 7 2 2 4" xfId="7381"/>
    <cellStyle name="Обычный 2 10 3 2 2 7 2 2 5" xfId="7382"/>
    <cellStyle name="Обычный 2 10 3 2 2 7 2 3" xfId="7383"/>
    <cellStyle name="Обычный 2 10 3 2 2 7 2 3 2" xfId="7384"/>
    <cellStyle name="Обычный 2 10 3 2 2 7 2 3 3" xfId="7385"/>
    <cellStyle name="Обычный 2 10 3 2 2 7 2 3 4" xfId="7386"/>
    <cellStyle name="Обычный 2 10 3 2 2 7 2 4" xfId="7387"/>
    <cellStyle name="Обычный 2 10 3 2 2 7 2 5" xfId="7388"/>
    <cellStyle name="Обычный 2 10 3 2 2 7 2 6" xfId="7389"/>
    <cellStyle name="Обычный 2 10 3 2 2 7 2 7" xfId="7390"/>
    <cellStyle name="Обычный 2 10 3 2 2 7 3" xfId="7391"/>
    <cellStyle name="Обычный 2 10 3 2 2 7 3 2" xfId="7392"/>
    <cellStyle name="Обычный 2 10 3 2 2 7 3 2 2" xfId="7393"/>
    <cellStyle name="Обычный 2 10 3 2 2 7 3 3" xfId="7394"/>
    <cellStyle name="Обычный 2 10 3 2 2 7 3 4" xfId="7395"/>
    <cellStyle name="Обычный 2 10 3 2 2 7 3 5" xfId="7396"/>
    <cellStyle name="Обычный 2 10 3 2 2 7 4" xfId="7397"/>
    <cellStyle name="Обычный 2 10 3 2 2 7 4 2" xfId="7398"/>
    <cellStyle name="Обычный 2 10 3 2 2 7 4 3" xfId="7399"/>
    <cellStyle name="Обычный 2 10 3 2 2 7 4 4" xfId="7400"/>
    <cellStyle name="Обычный 2 10 3 2 2 7 5" xfId="7401"/>
    <cellStyle name="Обычный 2 10 3 2 2 7 6" xfId="7402"/>
    <cellStyle name="Обычный 2 10 3 2 2 7 7" xfId="7403"/>
    <cellStyle name="Обычный 2 10 3 2 2 7 8" xfId="7404"/>
    <cellStyle name="Обычный 2 10 3 2 2 8" xfId="7405"/>
    <cellStyle name="Обычный 2 10 3 2 2 8 2" xfId="7406"/>
    <cellStyle name="Обычный 2 10 3 2 2 8 2 2" xfId="7407"/>
    <cellStyle name="Обычный 2 10 3 2 2 8 2 2 2" xfId="7408"/>
    <cellStyle name="Обычный 2 10 3 2 2 8 2 3" xfId="7409"/>
    <cellStyle name="Обычный 2 10 3 2 2 8 2 4" xfId="7410"/>
    <cellStyle name="Обычный 2 10 3 2 2 8 2 5" xfId="7411"/>
    <cellStyle name="Обычный 2 10 3 2 2 8 3" xfId="7412"/>
    <cellStyle name="Обычный 2 10 3 2 2 8 3 2" xfId="7413"/>
    <cellStyle name="Обычный 2 10 3 2 2 8 3 3" xfId="7414"/>
    <cellStyle name="Обычный 2 10 3 2 2 8 3 4" xfId="7415"/>
    <cellStyle name="Обычный 2 10 3 2 2 8 4" xfId="7416"/>
    <cellStyle name="Обычный 2 10 3 2 2 8 5" xfId="7417"/>
    <cellStyle name="Обычный 2 10 3 2 2 8 6" xfId="7418"/>
    <cellStyle name="Обычный 2 10 3 2 2 8 7" xfId="7419"/>
    <cellStyle name="Обычный 2 10 3 2 2 9" xfId="7420"/>
    <cellStyle name="Обычный 2 10 3 2 2 9 2" xfId="7421"/>
    <cellStyle name="Обычный 2 10 3 2 2 9 2 2" xfId="7422"/>
    <cellStyle name="Обычный 2 10 3 2 2 9 2 2 2" xfId="7423"/>
    <cellStyle name="Обычный 2 10 3 2 2 9 2 3" xfId="7424"/>
    <cellStyle name="Обычный 2 10 3 2 2 9 2 4" xfId="7425"/>
    <cellStyle name="Обычный 2 10 3 2 2 9 2 5" xfId="7426"/>
    <cellStyle name="Обычный 2 10 3 2 2 9 3" xfId="7427"/>
    <cellStyle name="Обычный 2 10 3 2 2 9 3 2" xfId="7428"/>
    <cellStyle name="Обычный 2 10 3 2 2 9 3 3" xfId="7429"/>
    <cellStyle name="Обычный 2 10 3 2 2 9 3 4" xfId="7430"/>
    <cellStyle name="Обычный 2 10 3 2 2 9 4" xfId="7431"/>
    <cellStyle name="Обычный 2 10 3 2 2 9 5" xfId="7432"/>
    <cellStyle name="Обычный 2 10 3 2 2 9 6" xfId="7433"/>
    <cellStyle name="Обычный 2 10 3 2 2 9 7" xfId="7434"/>
    <cellStyle name="Обычный 2 10 3 2 3" xfId="7435"/>
    <cellStyle name="Обычный 2 10 3 2 3 2" xfId="7436"/>
    <cellStyle name="Обычный 2 10 3 2 3 2 2" xfId="7437"/>
    <cellStyle name="Обычный 2 10 3 2 3 2 2 2" xfId="7438"/>
    <cellStyle name="Обычный 2 10 3 2 3 2 2 2 2" xfId="7439"/>
    <cellStyle name="Обычный 2 10 3 2 3 2 2 3" xfId="7440"/>
    <cellStyle name="Обычный 2 10 3 2 3 2 2 4" xfId="7441"/>
    <cellStyle name="Обычный 2 10 3 2 3 2 2 5" xfId="7442"/>
    <cellStyle name="Обычный 2 10 3 2 3 2 3" xfId="7443"/>
    <cellStyle name="Обычный 2 10 3 2 3 2 3 2" xfId="7444"/>
    <cellStyle name="Обычный 2 10 3 2 3 2 3 3" xfId="7445"/>
    <cellStyle name="Обычный 2 10 3 2 3 2 3 4" xfId="7446"/>
    <cellStyle name="Обычный 2 10 3 2 3 2 4" xfId="7447"/>
    <cellStyle name="Обычный 2 10 3 2 3 2 5" xfId="7448"/>
    <cellStyle name="Обычный 2 10 3 2 3 2 6" xfId="7449"/>
    <cellStyle name="Обычный 2 10 3 2 3 2 7" xfId="7450"/>
    <cellStyle name="Обычный 2 10 3 2 3 3" xfId="7451"/>
    <cellStyle name="Обычный 2 10 3 2 3 3 2" xfId="7452"/>
    <cellStyle name="Обычный 2 10 3 2 3 3 2 2" xfId="7453"/>
    <cellStyle name="Обычный 2 10 3 2 3 3 3" xfId="7454"/>
    <cellStyle name="Обычный 2 10 3 2 3 3 4" xfId="7455"/>
    <cellStyle name="Обычный 2 10 3 2 3 3 5" xfId="7456"/>
    <cellStyle name="Обычный 2 10 3 2 3 4" xfId="7457"/>
    <cellStyle name="Обычный 2 10 3 2 3 4 2" xfId="7458"/>
    <cellStyle name="Обычный 2 10 3 2 3 4 2 2" xfId="7459"/>
    <cellStyle name="Обычный 2 10 3 2 3 4 3" xfId="7460"/>
    <cellStyle name="Обычный 2 10 3 2 3 4 4" xfId="7461"/>
    <cellStyle name="Обычный 2 10 3 2 3 4 5" xfId="7462"/>
    <cellStyle name="Обычный 2 10 3 2 3 5" xfId="7463"/>
    <cellStyle name="Обычный 2 10 3 2 3 5 2" xfId="7464"/>
    <cellStyle name="Обычный 2 10 3 2 3 5 3" xfId="7465"/>
    <cellStyle name="Обычный 2 10 3 2 3 5 4" xfId="7466"/>
    <cellStyle name="Обычный 2 10 3 2 3 6" xfId="7467"/>
    <cellStyle name="Обычный 2 10 3 2 3 7" xfId="7468"/>
    <cellStyle name="Обычный 2 10 3 2 3 8" xfId="7469"/>
    <cellStyle name="Обычный 2 10 3 2 3 9" xfId="7470"/>
    <cellStyle name="Обычный 2 10 3 2 4" xfId="7471"/>
    <cellStyle name="Обычный 2 10 3 2 4 2" xfId="7472"/>
    <cellStyle name="Обычный 2 10 3 2 4 2 2" xfId="7473"/>
    <cellStyle name="Обычный 2 10 3 2 4 2 2 2" xfId="7474"/>
    <cellStyle name="Обычный 2 10 3 2 4 2 2 2 2" xfId="7475"/>
    <cellStyle name="Обычный 2 10 3 2 4 2 2 3" xfId="7476"/>
    <cellStyle name="Обычный 2 10 3 2 4 2 2 4" xfId="7477"/>
    <cellStyle name="Обычный 2 10 3 2 4 2 2 5" xfId="7478"/>
    <cellStyle name="Обычный 2 10 3 2 4 2 3" xfId="7479"/>
    <cellStyle name="Обычный 2 10 3 2 4 2 3 2" xfId="7480"/>
    <cellStyle name="Обычный 2 10 3 2 4 2 3 3" xfId="7481"/>
    <cellStyle name="Обычный 2 10 3 2 4 2 3 4" xfId="7482"/>
    <cellStyle name="Обычный 2 10 3 2 4 2 4" xfId="7483"/>
    <cellStyle name="Обычный 2 10 3 2 4 2 5" xfId="7484"/>
    <cellStyle name="Обычный 2 10 3 2 4 2 6" xfId="7485"/>
    <cellStyle name="Обычный 2 10 3 2 4 2 7" xfId="7486"/>
    <cellStyle name="Обычный 2 10 3 2 4 3" xfId="7487"/>
    <cellStyle name="Обычный 2 10 3 2 4 3 2" xfId="7488"/>
    <cellStyle name="Обычный 2 10 3 2 4 3 2 2" xfId="7489"/>
    <cellStyle name="Обычный 2 10 3 2 4 3 3" xfId="7490"/>
    <cellStyle name="Обычный 2 10 3 2 4 3 4" xfId="7491"/>
    <cellStyle name="Обычный 2 10 3 2 4 3 5" xfId="7492"/>
    <cellStyle name="Обычный 2 10 3 2 4 4" xfId="7493"/>
    <cellStyle name="Обычный 2 10 3 2 4 4 2" xfId="7494"/>
    <cellStyle name="Обычный 2 10 3 2 4 4 2 2" xfId="7495"/>
    <cellStyle name="Обычный 2 10 3 2 4 4 3" xfId="7496"/>
    <cellStyle name="Обычный 2 10 3 2 4 4 4" xfId="7497"/>
    <cellStyle name="Обычный 2 10 3 2 4 4 5" xfId="7498"/>
    <cellStyle name="Обычный 2 10 3 2 4 5" xfId="7499"/>
    <cellStyle name="Обычный 2 10 3 2 4 5 2" xfId="7500"/>
    <cellStyle name="Обычный 2 10 3 2 4 5 3" xfId="7501"/>
    <cellStyle name="Обычный 2 10 3 2 4 5 4" xfId="7502"/>
    <cellStyle name="Обычный 2 10 3 2 4 6" xfId="7503"/>
    <cellStyle name="Обычный 2 10 3 2 4 7" xfId="7504"/>
    <cellStyle name="Обычный 2 10 3 2 4 8" xfId="7505"/>
    <cellStyle name="Обычный 2 10 3 2 4 9" xfId="7506"/>
    <cellStyle name="Обычный 2 10 3 2 5" xfId="7507"/>
    <cellStyle name="Обычный 2 10 3 2 5 2" xfId="7508"/>
    <cellStyle name="Обычный 2 10 3 2 5 2 2" xfId="7509"/>
    <cellStyle name="Обычный 2 10 3 2 5 2 2 2" xfId="7510"/>
    <cellStyle name="Обычный 2 10 3 2 5 2 2 2 2" xfId="7511"/>
    <cellStyle name="Обычный 2 10 3 2 5 2 2 3" xfId="7512"/>
    <cellStyle name="Обычный 2 10 3 2 5 2 2 4" xfId="7513"/>
    <cellStyle name="Обычный 2 10 3 2 5 2 2 5" xfId="7514"/>
    <cellStyle name="Обычный 2 10 3 2 5 2 3" xfId="7515"/>
    <cellStyle name="Обычный 2 10 3 2 5 2 3 2" xfId="7516"/>
    <cellStyle name="Обычный 2 10 3 2 5 2 3 3" xfId="7517"/>
    <cellStyle name="Обычный 2 10 3 2 5 2 3 4" xfId="7518"/>
    <cellStyle name="Обычный 2 10 3 2 5 2 4" xfId="7519"/>
    <cellStyle name="Обычный 2 10 3 2 5 2 5" xfId="7520"/>
    <cellStyle name="Обычный 2 10 3 2 5 2 6" xfId="7521"/>
    <cellStyle name="Обычный 2 10 3 2 5 2 7" xfId="7522"/>
    <cellStyle name="Обычный 2 10 3 2 5 3" xfId="7523"/>
    <cellStyle name="Обычный 2 10 3 2 5 3 2" xfId="7524"/>
    <cellStyle name="Обычный 2 10 3 2 5 3 2 2" xfId="7525"/>
    <cellStyle name="Обычный 2 10 3 2 5 3 3" xfId="7526"/>
    <cellStyle name="Обычный 2 10 3 2 5 3 4" xfId="7527"/>
    <cellStyle name="Обычный 2 10 3 2 5 3 5" xfId="7528"/>
    <cellStyle name="Обычный 2 10 3 2 5 4" xfId="7529"/>
    <cellStyle name="Обычный 2 10 3 2 5 4 2" xfId="7530"/>
    <cellStyle name="Обычный 2 10 3 2 5 4 3" xfId="7531"/>
    <cellStyle name="Обычный 2 10 3 2 5 4 4" xfId="7532"/>
    <cellStyle name="Обычный 2 10 3 2 5 5" xfId="7533"/>
    <cellStyle name="Обычный 2 10 3 2 5 6" xfId="7534"/>
    <cellStyle name="Обычный 2 10 3 2 5 7" xfId="7535"/>
    <cellStyle name="Обычный 2 10 3 2 5 8" xfId="7536"/>
    <cellStyle name="Обычный 2 10 3 2 6" xfId="7537"/>
    <cellStyle name="Обычный 2 10 3 2 6 2" xfId="7538"/>
    <cellStyle name="Обычный 2 10 3 2 6 2 2" xfId="7539"/>
    <cellStyle name="Обычный 2 10 3 2 6 2 2 2" xfId="7540"/>
    <cellStyle name="Обычный 2 10 3 2 6 2 2 2 2" xfId="7541"/>
    <cellStyle name="Обычный 2 10 3 2 6 2 2 3" xfId="7542"/>
    <cellStyle name="Обычный 2 10 3 2 6 2 2 4" xfId="7543"/>
    <cellStyle name="Обычный 2 10 3 2 6 2 2 5" xfId="7544"/>
    <cellStyle name="Обычный 2 10 3 2 6 2 3" xfId="7545"/>
    <cellStyle name="Обычный 2 10 3 2 6 2 3 2" xfId="7546"/>
    <cellStyle name="Обычный 2 10 3 2 6 2 3 3" xfId="7547"/>
    <cellStyle name="Обычный 2 10 3 2 6 2 3 4" xfId="7548"/>
    <cellStyle name="Обычный 2 10 3 2 6 2 4" xfId="7549"/>
    <cellStyle name="Обычный 2 10 3 2 6 2 5" xfId="7550"/>
    <cellStyle name="Обычный 2 10 3 2 6 2 6" xfId="7551"/>
    <cellStyle name="Обычный 2 10 3 2 6 2 7" xfId="7552"/>
    <cellStyle name="Обычный 2 10 3 2 6 3" xfId="7553"/>
    <cellStyle name="Обычный 2 10 3 2 6 3 2" xfId="7554"/>
    <cellStyle name="Обычный 2 10 3 2 6 3 2 2" xfId="7555"/>
    <cellStyle name="Обычный 2 10 3 2 6 3 3" xfId="7556"/>
    <cellStyle name="Обычный 2 10 3 2 6 3 4" xfId="7557"/>
    <cellStyle name="Обычный 2 10 3 2 6 3 5" xfId="7558"/>
    <cellStyle name="Обычный 2 10 3 2 6 4" xfId="7559"/>
    <cellStyle name="Обычный 2 10 3 2 6 4 2" xfId="7560"/>
    <cellStyle name="Обычный 2 10 3 2 6 4 3" xfId="7561"/>
    <cellStyle name="Обычный 2 10 3 2 6 4 4" xfId="7562"/>
    <cellStyle name="Обычный 2 10 3 2 6 5" xfId="7563"/>
    <cellStyle name="Обычный 2 10 3 2 6 6" xfId="7564"/>
    <cellStyle name="Обычный 2 10 3 2 6 7" xfId="7565"/>
    <cellStyle name="Обычный 2 10 3 2 6 8" xfId="7566"/>
    <cellStyle name="Обычный 2 10 3 2 7" xfId="7567"/>
    <cellStyle name="Обычный 2 10 3 2 7 2" xfId="7568"/>
    <cellStyle name="Обычный 2 10 3 2 7 2 2" xfId="7569"/>
    <cellStyle name="Обычный 2 10 3 2 7 2 2 2" xfId="7570"/>
    <cellStyle name="Обычный 2 10 3 2 7 2 2 2 2" xfId="7571"/>
    <cellStyle name="Обычный 2 10 3 2 7 2 2 3" xfId="7572"/>
    <cellStyle name="Обычный 2 10 3 2 7 2 2 4" xfId="7573"/>
    <cellStyle name="Обычный 2 10 3 2 7 2 2 5" xfId="7574"/>
    <cellStyle name="Обычный 2 10 3 2 7 2 3" xfId="7575"/>
    <cellStyle name="Обычный 2 10 3 2 7 2 3 2" xfId="7576"/>
    <cellStyle name="Обычный 2 10 3 2 7 2 3 3" xfId="7577"/>
    <cellStyle name="Обычный 2 10 3 2 7 2 3 4" xfId="7578"/>
    <cellStyle name="Обычный 2 10 3 2 7 2 4" xfId="7579"/>
    <cellStyle name="Обычный 2 10 3 2 7 2 5" xfId="7580"/>
    <cellStyle name="Обычный 2 10 3 2 7 2 6" xfId="7581"/>
    <cellStyle name="Обычный 2 10 3 2 7 2 7" xfId="7582"/>
    <cellStyle name="Обычный 2 10 3 2 7 3" xfId="7583"/>
    <cellStyle name="Обычный 2 10 3 2 7 3 2" xfId="7584"/>
    <cellStyle name="Обычный 2 10 3 2 7 3 2 2" xfId="7585"/>
    <cellStyle name="Обычный 2 10 3 2 7 3 3" xfId="7586"/>
    <cellStyle name="Обычный 2 10 3 2 7 3 4" xfId="7587"/>
    <cellStyle name="Обычный 2 10 3 2 7 3 5" xfId="7588"/>
    <cellStyle name="Обычный 2 10 3 2 7 4" xfId="7589"/>
    <cellStyle name="Обычный 2 10 3 2 7 4 2" xfId="7590"/>
    <cellStyle name="Обычный 2 10 3 2 7 4 3" xfId="7591"/>
    <cellStyle name="Обычный 2 10 3 2 7 4 4" xfId="7592"/>
    <cellStyle name="Обычный 2 10 3 2 7 5" xfId="7593"/>
    <cellStyle name="Обычный 2 10 3 2 7 6" xfId="7594"/>
    <cellStyle name="Обычный 2 10 3 2 7 7" xfId="7595"/>
    <cellStyle name="Обычный 2 10 3 2 7 8" xfId="7596"/>
    <cellStyle name="Обычный 2 10 3 2 8" xfId="7597"/>
    <cellStyle name="Обычный 2 10 3 2 8 2" xfId="7598"/>
    <cellStyle name="Обычный 2 10 3 2 8 2 2" xfId="7599"/>
    <cellStyle name="Обычный 2 10 3 2 8 2 2 2" xfId="7600"/>
    <cellStyle name="Обычный 2 10 3 2 8 2 2 2 2" xfId="7601"/>
    <cellStyle name="Обычный 2 10 3 2 8 2 2 3" xfId="7602"/>
    <cellStyle name="Обычный 2 10 3 2 8 2 2 4" xfId="7603"/>
    <cellStyle name="Обычный 2 10 3 2 8 2 2 5" xfId="7604"/>
    <cellStyle name="Обычный 2 10 3 2 8 2 3" xfId="7605"/>
    <cellStyle name="Обычный 2 10 3 2 8 2 3 2" xfId="7606"/>
    <cellStyle name="Обычный 2 10 3 2 8 2 3 3" xfId="7607"/>
    <cellStyle name="Обычный 2 10 3 2 8 2 3 4" xfId="7608"/>
    <cellStyle name="Обычный 2 10 3 2 8 2 4" xfId="7609"/>
    <cellStyle name="Обычный 2 10 3 2 8 2 5" xfId="7610"/>
    <cellStyle name="Обычный 2 10 3 2 8 2 6" xfId="7611"/>
    <cellStyle name="Обычный 2 10 3 2 8 2 7" xfId="7612"/>
    <cellStyle name="Обычный 2 10 3 2 8 3" xfId="7613"/>
    <cellStyle name="Обычный 2 10 3 2 8 3 2" xfId="7614"/>
    <cellStyle name="Обычный 2 10 3 2 8 3 2 2" xfId="7615"/>
    <cellStyle name="Обычный 2 10 3 2 8 3 3" xfId="7616"/>
    <cellStyle name="Обычный 2 10 3 2 8 3 4" xfId="7617"/>
    <cellStyle name="Обычный 2 10 3 2 8 3 5" xfId="7618"/>
    <cellStyle name="Обычный 2 10 3 2 8 4" xfId="7619"/>
    <cellStyle name="Обычный 2 10 3 2 8 4 2" xfId="7620"/>
    <cellStyle name="Обычный 2 10 3 2 8 4 3" xfId="7621"/>
    <cellStyle name="Обычный 2 10 3 2 8 4 4" xfId="7622"/>
    <cellStyle name="Обычный 2 10 3 2 8 5" xfId="7623"/>
    <cellStyle name="Обычный 2 10 3 2 8 6" xfId="7624"/>
    <cellStyle name="Обычный 2 10 3 2 8 7" xfId="7625"/>
    <cellStyle name="Обычный 2 10 3 2 8 8" xfId="7626"/>
    <cellStyle name="Обычный 2 10 3 2 9" xfId="7627"/>
    <cellStyle name="Обычный 2 10 3 2 9 2" xfId="7628"/>
    <cellStyle name="Обычный 2 10 3 2 9 2 2" xfId="7629"/>
    <cellStyle name="Обычный 2 10 3 2 9 2 2 2" xfId="7630"/>
    <cellStyle name="Обычный 2 10 3 2 9 2 3" xfId="7631"/>
    <cellStyle name="Обычный 2 10 3 2 9 2 4" xfId="7632"/>
    <cellStyle name="Обычный 2 10 3 2 9 2 5" xfId="7633"/>
    <cellStyle name="Обычный 2 10 3 2 9 3" xfId="7634"/>
    <cellStyle name="Обычный 2 10 3 2 9 3 2" xfId="7635"/>
    <cellStyle name="Обычный 2 10 3 2 9 3 3" xfId="7636"/>
    <cellStyle name="Обычный 2 10 3 2 9 3 4" xfId="7637"/>
    <cellStyle name="Обычный 2 10 3 2 9 4" xfId="7638"/>
    <cellStyle name="Обычный 2 10 3 2 9 5" xfId="7639"/>
    <cellStyle name="Обычный 2 10 3 2 9 6" xfId="7640"/>
    <cellStyle name="Обычный 2 10 3 2 9 7" xfId="7641"/>
    <cellStyle name="Обычный 2 10 3 3" xfId="7642"/>
    <cellStyle name="Обычный 2 10 3 3 10" xfId="7643"/>
    <cellStyle name="Обычный 2 10 3 3 10 2" xfId="7644"/>
    <cellStyle name="Обычный 2 10 3 3 10 2 2" xfId="7645"/>
    <cellStyle name="Обычный 2 10 3 3 10 3" xfId="7646"/>
    <cellStyle name="Обычный 2 10 3 3 10 4" xfId="7647"/>
    <cellStyle name="Обычный 2 10 3 3 10 5" xfId="7648"/>
    <cellStyle name="Обычный 2 10 3 3 11" xfId="7649"/>
    <cellStyle name="Обычный 2 10 3 3 11 2" xfId="7650"/>
    <cellStyle name="Обычный 2 10 3 3 11 3" xfId="7651"/>
    <cellStyle name="Обычный 2 10 3 3 11 4" xfId="7652"/>
    <cellStyle name="Обычный 2 10 3 3 12" xfId="7653"/>
    <cellStyle name="Обычный 2 10 3 3 13" xfId="7654"/>
    <cellStyle name="Обычный 2 10 3 3 14" xfId="7655"/>
    <cellStyle name="Обычный 2 10 3 3 15" xfId="7656"/>
    <cellStyle name="Обычный 2 10 3 3 2" xfId="7657"/>
    <cellStyle name="Обычный 2 10 3 3 2 2" xfId="7658"/>
    <cellStyle name="Обычный 2 10 3 3 2 2 2" xfId="7659"/>
    <cellStyle name="Обычный 2 10 3 3 2 2 2 2" xfId="7660"/>
    <cellStyle name="Обычный 2 10 3 3 2 2 2 2 2" xfId="7661"/>
    <cellStyle name="Обычный 2 10 3 3 2 2 2 3" xfId="7662"/>
    <cellStyle name="Обычный 2 10 3 3 2 2 2 4" xfId="7663"/>
    <cellStyle name="Обычный 2 10 3 3 2 2 2 5" xfId="7664"/>
    <cellStyle name="Обычный 2 10 3 3 2 2 3" xfId="7665"/>
    <cellStyle name="Обычный 2 10 3 3 2 2 3 2" xfId="7666"/>
    <cellStyle name="Обычный 2 10 3 3 2 2 3 3" xfId="7667"/>
    <cellStyle name="Обычный 2 10 3 3 2 2 3 4" xfId="7668"/>
    <cellStyle name="Обычный 2 10 3 3 2 2 4" xfId="7669"/>
    <cellStyle name="Обычный 2 10 3 3 2 2 5" xfId="7670"/>
    <cellStyle name="Обычный 2 10 3 3 2 2 6" xfId="7671"/>
    <cellStyle name="Обычный 2 10 3 3 2 2 7" xfId="7672"/>
    <cellStyle name="Обычный 2 10 3 3 2 3" xfId="7673"/>
    <cellStyle name="Обычный 2 10 3 3 2 3 2" xfId="7674"/>
    <cellStyle name="Обычный 2 10 3 3 2 3 2 2" xfId="7675"/>
    <cellStyle name="Обычный 2 10 3 3 2 3 3" xfId="7676"/>
    <cellStyle name="Обычный 2 10 3 3 2 3 4" xfId="7677"/>
    <cellStyle name="Обычный 2 10 3 3 2 3 5" xfId="7678"/>
    <cellStyle name="Обычный 2 10 3 3 2 4" xfId="7679"/>
    <cellStyle name="Обычный 2 10 3 3 2 4 2" xfId="7680"/>
    <cellStyle name="Обычный 2 10 3 3 2 4 2 2" xfId="7681"/>
    <cellStyle name="Обычный 2 10 3 3 2 4 3" xfId="7682"/>
    <cellStyle name="Обычный 2 10 3 3 2 4 4" xfId="7683"/>
    <cellStyle name="Обычный 2 10 3 3 2 4 5" xfId="7684"/>
    <cellStyle name="Обычный 2 10 3 3 2 5" xfId="7685"/>
    <cellStyle name="Обычный 2 10 3 3 2 5 2" xfId="7686"/>
    <cellStyle name="Обычный 2 10 3 3 2 5 3" xfId="7687"/>
    <cellStyle name="Обычный 2 10 3 3 2 5 4" xfId="7688"/>
    <cellStyle name="Обычный 2 10 3 3 2 6" xfId="7689"/>
    <cellStyle name="Обычный 2 10 3 3 2 7" xfId="7690"/>
    <cellStyle name="Обычный 2 10 3 3 2 8" xfId="7691"/>
    <cellStyle name="Обычный 2 10 3 3 2 9" xfId="7692"/>
    <cellStyle name="Обычный 2 10 3 3 3" xfId="7693"/>
    <cellStyle name="Обычный 2 10 3 3 3 2" xfId="7694"/>
    <cellStyle name="Обычный 2 10 3 3 3 2 2" xfId="7695"/>
    <cellStyle name="Обычный 2 10 3 3 3 2 2 2" xfId="7696"/>
    <cellStyle name="Обычный 2 10 3 3 3 2 2 2 2" xfId="7697"/>
    <cellStyle name="Обычный 2 10 3 3 3 2 2 3" xfId="7698"/>
    <cellStyle name="Обычный 2 10 3 3 3 2 2 4" xfId="7699"/>
    <cellStyle name="Обычный 2 10 3 3 3 2 2 5" xfId="7700"/>
    <cellStyle name="Обычный 2 10 3 3 3 2 3" xfId="7701"/>
    <cellStyle name="Обычный 2 10 3 3 3 2 3 2" xfId="7702"/>
    <cellStyle name="Обычный 2 10 3 3 3 2 3 3" xfId="7703"/>
    <cellStyle name="Обычный 2 10 3 3 3 2 3 4" xfId="7704"/>
    <cellStyle name="Обычный 2 10 3 3 3 2 4" xfId="7705"/>
    <cellStyle name="Обычный 2 10 3 3 3 2 5" xfId="7706"/>
    <cellStyle name="Обычный 2 10 3 3 3 2 6" xfId="7707"/>
    <cellStyle name="Обычный 2 10 3 3 3 2 7" xfId="7708"/>
    <cellStyle name="Обычный 2 10 3 3 3 3" xfId="7709"/>
    <cellStyle name="Обычный 2 10 3 3 3 3 2" xfId="7710"/>
    <cellStyle name="Обычный 2 10 3 3 3 3 2 2" xfId="7711"/>
    <cellStyle name="Обычный 2 10 3 3 3 3 3" xfId="7712"/>
    <cellStyle name="Обычный 2 10 3 3 3 3 4" xfId="7713"/>
    <cellStyle name="Обычный 2 10 3 3 3 3 5" xfId="7714"/>
    <cellStyle name="Обычный 2 10 3 3 3 4" xfId="7715"/>
    <cellStyle name="Обычный 2 10 3 3 3 4 2" xfId="7716"/>
    <cellStyle name="Обычный 2 10 3 3 3 4 2 2" xfId="7717"/>
    <cellStyle name="Обычный 2 10 3 3 3 4 3" xfId="7718"/>
    <cellStyle name="Обычный 2 10 3 3 3 4 4" xfId="7719"/>
    <cellStyle name="Обычный 2 10 3 3 3 4 5" xfId="7720"/>
    <cellStyle name="Обычный 2 10 3 3 3 5" xfId="7721"/>
    <cellStyle name="Обычный 2 10 3 3 3 5 2" xfId="7722"/>
    <cellStyle name="Обычный 2 10 3 3 3 5 3" xfId="7723"/>
    <cellStyle name="Обычный 2 10 3 3 3 5 4" xfId="7724"/>
    <cellStyle name="Обычный 2 10 3 3 3 6" xfId="7725"/>
    <cellStyle name="Обычный 2 10 3 3 3 7" xfId="7726"/>
    <cellStyle name="Обычный 2 10 3 3 3 8" xfId="7727"/>
    <cellStyle name="Обычный 2 10 3 3 3 9" xfId="7728"/>
    <cellStyle name="Обычный 2 10 3 3 4" xfId="7729"/>
    <cellStyle name="Обычный 2 10 3 3 4 2" xfId="7730"/>
    <cellStyle name="Обычный 2 10 3 3 4 2 2" xfId="7731"/>
    <cellStyle name="Обычный 2 10 3 3 4 2 2 2" xfId="7732"/>
    <cellStyle name="Обычный 2 10 3 3 4 2 2 2 2" xfId="7733"/>
    <cellStyle name="Обычный 2 10 3 3 4 2 2 3" xfId="7734"/>
    <cellStyle name="Обычный 2 10 3 3 4 2 2 4" xfId="7735"/>
    <cellStyle name="Обычный 2 10 3 3 4 2 2 5" xfId="7736"/>
    <cellStyle name="Обычный 2 10 3 3 4 2 3" xfId="7737"/>
    <cellStyle name="Обычный 2 10 3 3 4 2 3 2" xfId="7738"/>
    <cellStyle name="Обычный 2 10 3 3 4 2 3 3" xfId="7739"/>
    <cellStyle name="Обычный 2 10 3 3 4 2 3 4" xfId="7740"/>
    <cellStyle name="Обычный 2 10 3 3 4 2 4" xfId="7741"/>
    <cellStyle name="Обычный 2 10 3 3 4 2 5" xfId="7742"/>
    <cellStyle name="Обычный 2 10 3 3 4 2 6" xfId="7743"/>
    <cellStyle name="Обычный 2 10 3 3 4 2 7" xfId="7744"/>
    <cellStyle name="Обычный 2 10 3 3 4 3" xfId="7745"/>
    <cellStyle name="Обычный 2 10 3 3 4 3 2" xfId="7746"/>
    <cellStyle name="Обычный 2 10 3 3 4 3 2 2" xfId="7747"/>
    <cellStyle name="Обычный 2 10 3 3 4 3 3" xfId="7748"/>
    <cellStyle name="Обычный 2 10 3 3 4 3 4" xfId="7749"/>
    <cellStyle name="Обычный 2 10 3 3 4 3 5" xfId="7750"/>
    <cellStyle name="Обычный 2 10 3 3 4 4" xfId="7751"/>
    <cellStyle name="Обычный 2 10 3 3 4 4 2" xfId="7752"/>
    <cellStyle name="Обычный 2 10 3 3 4 4 3" xfId="7753"/>
    <cellStyle name="Обычный 2 10 3 3 4 4 4" xfId="7754"/>
    <cellStyle name="Обычный 2 10 3 3 4 5" xfId="7755"/>
    <cellStyle name="Обычный 2 10 3 3 4 6" xfId="7756"/>
    <cellStyle name="Обычный 2 10 3 3 4 7" xfId="7757"/>
    <cellStyle name="Обычный 2 10 3 3 4 8" xfId="7758"/>
    <cellStyle name="Обычный 2 10 3 3 5" xfId="7759"/>
    <cellStyle name="Обычный 2 10 3 3 5 2" xfId="7760"/>
    <cellStyle name="Обычный 2 10 3 3 5 2 2" xfId="7761"/>
    <cellStyle name="Обычный 2 10 3 3 5 2 2 2" xfId="7762"/>
    <cellStyle name="Обычный 2 10 3 3 5 2 2 2 2" xfId="7763"/>
    <cellStyle name="Обычный 2 10 3 3 5 2 2 3" xfId="7764"/>
    <cellStyle name="Обычный 2 10 3 3 5 2 2 4" xfId="7765"/>
    <cellStyle name="Обычный 2 10 3 3 5 2 2 5" xfId="7766"/>
    <cellStyle name="Обычный 2 10 3 3 5 2 3" xfId="7767"/>
    <cellStyle name="Обычный 2 10 3 3 5 2 3 2" xfId="7768"/>
    <cellStyle name="Обычный 2 10 3 3 5 2 3 3" xfId="7769"/>
    <cellStyle name="Обычный 2 10 3 3 5 2 3 4" xfId="7770"/>
    <cellStyle name="Обычный 2 10 3 3 5 2 4" xfId="7771"/>
    <cellStyle name="Обычный 2 10 3 3 5 2 5" xfId="7772"/>
    <cellStyle name="Обычный 2 10 3 3 5 2 6" xfId="7773"/>
    <cellStyle name="Обычный 2 10 3 3 5 2 7" xfId="7774"/>
    <cellStyle name="Обычный 2 10 3 3 5 3" xfId="7775"/>
    <cellStyle name="Обычный 2 10 3 3 5 3 2" xfId="7776"/>
    <cellStyle name="Обычный 2 10 3 3 5 3 2 2" xfId="7777"/>
    <cellStyle name="Обычный 2 10 3 3 5 3 3" xfId="7778"/>
    <cellStyle name="Обычный 2 10 3 3 5 3 4" xfId="7779"/>
    <cellStyle name="Обычный 2 10 3 3 5 3 5" xfId="7780"/>
    <cellStyle name="Обычный 2 10 3 3 5 4" xfId="7781"/>
    <cellStyle name="Обычный 2 10 3 3 5 4 2" xfId="7782"/>
    <cellStyle name="Обычный 2 10 3 3 5 4 3" xfId="7783"/>
    <cellStyle name="Обычный 2 10 3 3 5 4 4" xfId="7784"/>
    <cellStyle name="Обычный 2 10 3 3 5 5" xfId="7785"/>
    <cellStyle name="Обычный 2 10 3 3 5 6" xfId="7786"/>
    <cellStyle name="Обычный 2 10 3 3 5 7" xfId="7787"/>
    <cellStyle name="Обычный 2 10 3 3 5 8" xfId="7788"/>
    <cellStyle name="Обычный 2 10 3 3 6" xfId="7789"/>
    <cellStyle name="Обычный 2 10 3 3 6 2" xfId="7790"/>
    <cellStyle name="Обычный 2 10 3 3 6 2 2" xfId="7791"/>
    <cellStyle name="Обычный 2 10 3 3 6 2 2 2" xfId="7792"/>
    <cellStyle name="Обычный 2 10 3 3 6 2 2 2 2" xfId="7793"/>
    <cellStyle name="Обычный 2 10 3 3 6 2 2 3" xfId="7794"/>
    <cellStyle name="Обычный 2 10 3 3 6 2 2 4" xfId="7795"/>
    <cellStyle name="Обычный 2 10 3 3 6 2 2 5" xfId="7796"/>
    <cellStyle name="Обычный 2 10 3 3 6 2 3" xfId="7797"/>
    <cellStyle name="Обычный 2 10 3 3 6 2 3 2" xfId="7798"/>
    <cellStyle name="Обычный 2 10 3 3 6 2 3 3" xfId="7799"/>
    <cellStyle name="Обычный 2 10 3 3 6 2 3 4" xfId="7800"/>
    <cellStyle name="Обычный 2 10 3 3 6 2 4" xfId="7801"/>
    <cellStyle name="Обычный 2 10 3 3 6 2 5" xfId="7802"/>
    <cellStyle name="Обычный 2 10 3 3 6 2 6" xfId="7803"/>
    <cellStyle name="Обычный 2 10 3 3 6 2 7" xfId="7804"/>
    <cellStyle name="Обычный 2 10 3 3 6 3" xfId="7805"/>
    <cellStyle name="Обычный 2 10 3 3 6 3 2" xfId="7806"/>
    <cellStyle name="Обычный 2 10 3 3 6 3 2 2" xfId="7807"/>
    <cellStyle name="Обычный 2 10 3 3 6 3 3" xfId="7808"/>
    <cellStyle name="Обычный 2 10 3 3 6 3 4" xfId="7809"/>
    <cellStyle name="Обычный 2 10 3 3 6 3 5" xfId="7810"/>
    <cellStyle name="Обычный 2 10 3 3 6 4" xfId="7811"/>
    <cellStyle name="Обычный 2 10 3 3 6 4 2" xfId="7812"/>
    <cellStyle name="Обычный 2 10 3 3 6 4 3" xfId="7813"/>
    <cellStyle name="Обычный 2 10 3 3 6 4 4" xfId="7814"/>
    <cellStyle name="Обычный 2 10 3 3 6 5" xfId="7815"/>
    <cellStyle name="Обычный 2 10 3 3 6 6" xfId="7816"/>
    <cellStyle name="Обычный 2 10 3 3 6 7" xfId="7817"/>
    <cellStyle name="Обычный 2 10 3 3 6 8" xfId="7818"/>
    <cellStyle name="Обычный 2 10 3 3 7" xfId="7819"/>
    <cellStyle name="Обычный 2 10 3 3 7 2" xfId="7820"/>
    <cellStyle name="Обычный 2 10 3 3 7 2 2" xfId="7821"/>
    <cellStyle name="Обычный 2 10 3 3 7 2 2 2" xfId="7822"/>
    <cellStyle name="Обычный 2 10 3 3 7 2 2 2 2" xfId="7823"/>
    <cellStyle name="Обычный 2 10 3 3 7 2 2 3" xfId="7824"/>
    <cellStyle name="Обычный 2 10 3 3 7 2 2 4" xfId="7825"/>
    <cellStyle name="Обычный 2 10 3 3 7 2 2 5" xfId="7826"/>
    <cellStyle name="Обычный 2 10 3 3 7 2 3" xfId="7827"/>
    <cellStyle name="Обычный 2 10 3 3 7 2 3 2" xfId="7828"/>
    <cellStyle name="Обычный 2 10 3 3 7 2 3 3" xfId="7829"/>
    <cellStyle name="Обычный 2 10 3 3 7 2 3 4" xfId="7830"/>
    <cellStyle name="Обычный 2 10 3 3 7 2 4" xfId="7831"/>
    <cellStyle name="Обычный 2 10 3 3 7 2 5" xfId="7832"/>
    <cellStyle name="Обычный 2 10 3 3 7 2 6" xfId="7833"/>
    <cellStyle name="Обычный 2 10 3 3 7 2 7" xfId="7834"/>
    <cellStyle name="Обычный 2 10 3 3 7 3" xfId="7835"/>
    <cellStyle name="Обычный 2 10 3 3 7 3 2" xfId="7836"/>
    <cellStyle name="Обычный 2 10 3 3 7 3 2 2" xfId="7837"/>
    <cellStyle name="Обычный 2 10 3 3 7 3 3" xfId="7838"/>
    <cellStyle name="Обычный 2 10 3 3 7 3 4" xfId="7839"/>
    <cellStyle name="Обычный 2 10 3 3 7 3 5" xfId="7840"/>
    <cellStyle name="Обычный 2 10 3 3 7 4" xfId="7841"/>
    <cellStyle name="Обычный 2 10 3 3 7 4 2" xfId="7842"/>
    <cellStyle name="Обычный 2 10 3 3 7 4 3" xfId="7843"/>
    <cellStyle name="Обычный 2 10 3 3 7 4 4" xfId="7844"/>
    <cellStyle name="Обычный 2 10 3 3 7 5" xfId="7845"/>
    <cellStyle name="Обычный 2 10 3 3 7 6" xfId="7846"/>
    <cellStyle name="Обычный 2 10 3 3 7 7" xfId="7847"/>
    <cellStyle name="Обычный 2 10 3 3 7 8" xfId="7848"/>
    <cellStyle name="Обычный 2 10 3 3 8" xfId="7849"/>
    <cellStyle name="Обычный 2 10 3 3 8 2" xfId="7850"/>
    <cellStyle name="Обычный 2 10 3 3 8 2 2" xfId="7851"/>
    <cellStyle name="Обычный 2 10 3 3 8 2 2 2" xfId="7852"/>
    <cellStyle name="Обычный 2 10 3 3 8 2 3" xfId="7853"/>
    <cellStyle name="Обычный 2 10 3 3 8 2 4" xfId="7854"/>
    <cellStyle name="Обычный 2 10 3 3 8 2 5" xfId="7855"/>
    <cellStyle name="Обычный 2 10 3 3 8 3" xfId="7856"/>
    <cellStyle name="Обычный 2 10 3 3 8 3 2" xfId="7857"/>
    <cellStyle name="Обычный 2 10 3 3 8 3 3" xfId="7858"/>
    <cellStyle name="Обычный 2 10 3 3 8 3 4" xfId="7859"/>
    <cellStyle name="Обычный 2 10 3 3 8 4" xfId="7860"/>
    <cellStyle name="Обычный 2 10 3 3 8 5" xfId="7861"/>
    <cellStyle name="Обычный 2 10 3 3 8 6" xfId="7862"/>
    <cellStyle name="Обычный 2 10 3 3 8 7" xfId="7863"/>
    <cellStyle name="Обычный 2 10 3 3 9" xfId="7864"/>
    <cellStyle name="Обычный 2 10 3 3 9 2" xfId="7865"/>
    <cellStyle name="Обычный 2 10 3 3 9 2 2" xfId="7866"/>
    <cellStyle name="Обычный 2 10 3 3 9 2 2 2" xfId="7867"/>
    <cellStyle name="Обычный 2 10 3 3 9 2 3" xfId="7868"/>
    <cellStyle name="Обычный 2 10 3 3 9 2 4" xfId="7869"/>
    <cellStyle name="Обычный 2 10 3 3 9 2 5" xfId="7870"/>
    <cellStyle name="Обычный 2 10 3 3 9 3" xfId="7871"/>
    <cellStyle name="Обычный 2 10 3 3 9 3 2" xfId="7872"/>
    <cellStyle name="Обычный 2 10 3 3 9 3 3" xfId="7873"/>
    <cellStyle name="Обычный 2 10 3 3 9 3 4" xfId="7874"/>
    <cellStyle name="Обычный 2 10 3 3 9 4" xfId="7875"/>
    <cellStyle name="Обычный 2 10 3 3 9 5" xfId="7876"/>
    <cellStyle name="Обычный 2 10 3 3 9 6" xfId="7877"/>
    <cellStyle name="Обычный 2 10 3 3 9 7" xfId="7878"/>
    <cellStyle name="Обычный 2 10 3 4" xfId="7879"/>
    <cellStyle name="Обычный 2 10 3 4 10" xfId="7880"/>
    <cellStyle name="Обычный 2 10 3 4 10 2" xfId="7881"/>
    <cellStyle name="Обычный 2 10 3 4 10 2 2" xfId="7882"/>
    <cellStyle name="Обычный 2 10 3 4 10 3" xfId="7883"/>
    <cellStyle name="Обычный 2 10 3 4 10 4" xfId="7884"/>
    <cellStyle name="Обычный 2 10 3 4 10 5" xfId="7885"/>
    <cellStyle name="Обычный 2 10 3 4 11" xfId="7886"/>
    <cellStyle name="Обычный 2 10 3 4 11 2" xfId="7887"/>
    <cellStyle name="Обычный 2 10 3 4 11 3" xfId="7888"/>
    <cellStyle name="Обычный 2 10 3 4 11 4" xfId="7889"/>
    <cellStyle name="Обычный 2 10 3 4 12" xfId="7890"/>
    <cellStyle name="Обычный 2 10 3 4 13" xfId="7891"/>
    <cellStyle name="Обычный 2 10 3 4 14" xfId="7892"/>
    <cellStyle name="Обычный 2 10 3 4 15" xfId="7893"/>
    <cellStyle name="Обычный 2 10 3 4 2" xfId="7894"/>
    <cellStyle name="Обычный 2 10 3 4 2 2" xfId="7895"/>
    <cellStyle name="Обычный 2 10 3 4 2 2 2" xfId="7896"/>
    <cellStyle name="Обычный 2 10 3 4 2 2 2 2" xfId="7897"/>
    <cellStyle name="Обычный 2 10 3 4 2 2 2 2 2" xfId="7898"/>
    <cellStyle name="Обычный 2 10 3 4 2 2 2 3" xfId="7899"/>
    <cellStyle name="Обычный 2 10 3 4 2 2 2 4" xfId="7900"/>
    <cellStyle name="Обычный 2 10 3 4 2 2 2 5" xfId="7901"/>
    <cellStyle name="Обычный 2 10 3 4 2 2 3" xfId="7902"/>
    <cellStyle name="Обычный 2 10 3 4 2 2 3 2" xfId="7903"/>
    <cellStyle name="Обычный 2 10 3 4 2 2 3 3" xfId="7904"/>
    <cellStyle name="Обычный 2 10 3 4 2 2 3 4" xfId="7905"/>
    <cellStyle name="Обычный 2 10 3 4 2 2 4" xfId="7906"/>
    <cellStyle name="Обычный 2 10 3 4 2 2 5" xfId="7907"/>
    <cellStyle name="Обычный 2 10 3 4 2 2 6" xfId="7908"/>
    <cellStyle name="Обычный 2 10 3 4 2 2 7" xfId="7909"/>
    <cellStyle name="Обычный 2 10 3 4 2 3" xfId="7910"/>
    <cellStyle name="Обычный 2 10 3 4 2 3 2" xfId="7911"/>
    <cellStyle name="Обычный 2 10 3 4 2 3 2 2" xfId="7912"/>
    <cellStyle name="Обычный 2 10 3 4 2 3 3" xfId="7913"/>
    <cellStyle name="Обычный 2 10 3 4 2 3 4" xfId="7914"/>
    <cellStyle name="Обычный 2 10 3 4 2 3 5" xfId="7915"/>
    <cellStyle name="Обычный 2 10 3 4 2 4" xfId="7916"/>
    <cellStyle name="Обычный 2 10 3 4 2 4 2" xfId="7917"/>
    <cellStyle name="Обычный 2 10 3 4 2 4 2 2" xfId="7918"/>
    <cellStyle name="Обычный 2 10 3 4 2 4 3" xfId="7919"/>
    <cellStyle name="Обычный 2 10 3 4 2 4 4" xfId="7920"/>
    <cellStyle name="Обычный 2 10 3 4 2 4 5" xfId="7921"/>
    <cellStyle name="Обычный 2 10 3 4 2 5" xfId="7922"/>
    <cellStyle name="Обычный 2 10 3 4 2 5 2" xfId="7923"/>
    <cellStyle name="Обычный 2 10 3 4 2 5 3" xfId="7924"/>
    <cellStyle name="Обычный 2 10 3 4 2 5 4" xfId="7925"/>
    <cellStyle name="Обычный 2 10 3 4 2 6" xfId="7926"/>
    <cellStyle name="Обычный 2 10 3 4 2 7" xfId="7927"/>
    <cellStyle name="Обычный 2 10 3 4 2 8" xfId="7928"/>
    <cellStyle name="Обычный 2 10 3 4 2 9" xfId="7929"/>
    <cellStyle name="Обычный 2 10 3 4 3" xfId="7930"/>
    <cellStyle name="Обычный 2 10 3 4 3 2" xfId="7931"/>
    <cellStyle name="Обычный 2 10 3 4 3 2 2" xfId="7932"/>
    <cellStyle name="Обычный 2 10 3 4 3 2 2 2" xfId="7933"/>
    <cellStyle name="Обычный 2 10 3 4 3 2 2 2 2" xfId="7934"/>
    <cellStyle name="Обычный 2 10 3 4 3 2 2 3" xfId="7935"/>
    <cellStyle name="Обычный 2 10 3 4 3 2 2 4" xfId="7936"/>
    <cellStyle name="Обычный 2 10 3 4 3 2 2 5" xfId="7937"/>
    <cellStyle name="Обычный 2 10 3 4 3 2 3" xfId="7938"/>
    <cellStyle name="Обычный 2 10 3 4 3 2 3 2" xfId="7939"/>
    <cellStyle name="Обычный 2 10 3 4 3 2 3 3" xfId="7940"/>
    <cellStyle name="Обычный 2 10 3 4 3 2 3 4" xfId="7941"/>
    <cellStyle name="Обычный 2 10 3 4 3 2 4" xfId="7942"/>
    <cellStyle name="Обычный 2 10 3 4 3 2 5" xfId="7943"/>
    <cellStyle name="Обычный 2 10 3 4 3 2 6" xfId="7944"/>
    <cellStyle name="Обычный 2 10 3 4 3 2 7" xfId="7945"/>
    <cellStyle name="Обычный 2 10 3 4 3 3" xfId="7946"/>
    <cellStyle name="Обычный 2 10 3 4 3 3 2" xfId="7947"/>
    <cellStyle name="Обычный 2 10 3 4 3 3 2 2" xfId="7948"/>
    <cellStyle name="Обычный 2 10 3 4 3 3 3" xfId="7949"/>
    <cellStyle name="Обычный 2 10 3 4 3 3 4" xfId="7950"/>
    <cellStyle name="Обычный 2 10 3 4 3 3 5" xfId="7951"/>
    <cellStyle name="Обычный 2 10 3 4 3 4" xfId="7952"/>
    <cellStyle name="Обычный 2 10 3 4 3 4 2" xfId="7953"/>
    <cellStyle name="Обычный 2 10 3 4 3 4 2 2" xfId="7954"/>
    <cellStyle name="Обычный 2 10 3 4 3 4 3" xfId="7955"/>
    <cellStyle name="Обычный 2 10 3 4 3 4 4" xfId="7956"/>
    <cellStyle name="Обычный 2 10 3 4 3 4 5" xfId="7957"/>
    <cellStyle name="Обычный 2 10 3 4 3 5" xfId="7958"/>
    <cellStyle name="Обычный 2 10 3 4 3 5 2" xfId="7959"/>
    <cellStyle name="Обычный 2 10 3 4 3 5 3" xfId="7960"/>
    <cellStyle name="Обычный 2 10 3 4 3 5 4" xfId="7961"/>
    <cellStyle name="Обычный 2 10 3 4 3 6" xfId="7962"/>
    <cellStyle name="Обычный 2 10 3 4 3 7" xfId="7963"/>
    <cellStyle name="Обычный 2 10 3 4 3 8" xfId="7964"/>
    <cellStyle name="Обычный 2 10 3 4 3 9" xfId="7965"/>
    <cellStyle name="Обычный 2 10 3 4 4" xfId="7966"/>
    <cellStyle name="Обычный 2 10 3 4 4 2" xfId="7967"/>
    <cellStyle name="Обычный 2 10 3 4 4 2 2" xfId="7968"/>
    <cellStyle name="Обычный 2 10 3 4 4 2 2 2" xfId="7969"/>
    <cellStyle name="Обычный 2 10 3 4 4 2 2 2 2" xfId="7970"/>
    <cellStyle name="Обычный 2 10 3 4 4 2 2 3" xfId="7971"/>
    <cellStyle name="Обычный 2 10 3 4 4 2 2 4" xfId="7972"/>
    <cellStyle name="Обычный 2 10 3 4 4 2 2 5" xfId="7973"/>
    <cellStyle name="Обычный 2 10 3 4 4 2 3" xfId="7974"/>
    <cellStyle name="Обычный 2 10 3 4 4 2 3 2" xfId="7975"/>
    <cellStyle name="Обычный 2 10 3 4 4 2 3 3" xfId="7976"/>
    <cellStyle name="Обычный 2 10 3 4 4 2 3 4" xfId="7977"/>
    <cellStyle name="Обычный 2 10 3 4 4 2 4" xfId="7978"/>
    <cellStyle name="Обычный 2 10 3 4 4 2 5" xfId="7979"/>
    <cellStyle name="Обычный 2 10 3 4 4 2 6" xfId="7980"/>
    <cellStyle name="Обычный 2 10 3 4 4 2 7" xfId="7981"/>
    <cellStyle name="Обычный 2 10 3 4 4 3" xfId="7982"/>
    <cellStyle name="Обычный 2 10 3 4 4 3 2" xfId="7983"/>
    <cellStyle name="Обычный 2 10 3 4 4 3 2 2" xfId="7984"/>
    <cellStyle name="Обычный 2 10 3 4 4 3 3" xfId="7985"/>
    <cellStyle name="Обычный 2 10 3 4 4 3 4" xfId="7986"/>
    <cellStyle name="Обычный 2 10 3 4 4 3 5" xfId="7987"/>
    <cellStyle name="Обычный 2 10 3 4 4 4" xfId="7988"/>
    <cellStyle name="Обычный 2 10 3 4 4 4 2" xfId="7989"/>
    <cellStyle name="Обычный 2 10 3 4 4 4 3" xfId="7990"/>
    <cellStyle name="Обычный 2 10 3 4 4 4 4" xfId="7991"/>
    <cellStyle name="Обычный 2 10 3 4 4 5" xfId="7992"/>
    <cellStyle name="Обычный 2 10 3 4 4 6" xfId="7993"/>
    <cellStyle name="Обычный 2 10 3 4 4 7" xfId="7994"/>
    <cellStyle name="Обычный 2 10 3 4 4 8" xfId="7995"/>
    <cellStyle name="Обычный 2 10 3 4 5" xfId="7996"/>
    <cellStyle name="Обычный 2 10 3 4 5 2" xfId="7997"/>
    <cellStyle name="Обычный 2 10 3 4 5 2 2" xfId="7998"/>
    <cellStyle name="Обычный 2 10 3 4 5 2 2 2" xfId="7999"/>
    <cellStyle name="Обычный 2 10 3 4 5 2 2 2 2" xfId="8000"/>
    <cellStyle name="Обычный 2 10 3 4 5 2 2 3" xfId="8001"/>
    <cellStyle name="Обычный 2 10 3 4 5 2 2 4" xfId="8002"/>
    <cellStyle name="Обычный 2 10 3 4 5 2 2 5" xfId="8003"/>
    <cellStyle name="Обычный 2 10 3 4 5 2 3" xfId="8004"/>
    <cellStyle name="Обычный 2 10 3 4 5 2 3 2" xfId="8005"/>
    <cellStyle name="Обычный 2 10 3 4 5 2 3 3" xfId="8006"/>
    <cellStyle name="Обычный 2 10 3 4 5 2 3 4" xfId="8007"/>
    <cellStyle name="Обычный 2 10 3 4 5 2 4" xfId="8008"/>
    <cellStyle name="Обычный 2 10 3 4 5 2 5" xfId="8009"/>
    <cellStyle name="Обычный 2 10 3 4 5 2 6" xfId="8010"/>
    <cellStyle name="Обычный 2 10 3 4 5 2 7" xfId="8011"/>
    <cellStyle name="Обычный 2 10 3 4 5 3" xfId="8012"/>
    <cellStyle name="Обычный 2 10 3 4 5 3 2" xfId="8013"/>
    <cellStyle name="Обычный 2 10 3 4 5 3 2 2" xfId="8014"/>
    <cellStyle name="Обычный 2 10 3 4 5 3 3" xfId="8015"/>
    <cellStyle name="Обычный 2 10 3 4 5 3 4" xfId="8016"/>
    <cellStyle name="Обычный 2 10 3 4 5 3 5" xfId="8017"/>
    <cellStyle name="Обычный 2 10 3 4 5 4" xfId="8018"/>
    <cellStyle name="Обычный 2 10 3 4 5 4 2" xfId="8019"/>
    <cellStyle name="Обычный 2 10 3 4 5 4 3" xfId="8020"/>
    <cellStyle name="Обычный 2 10 3 4 5 4 4" xfId="8021"/>
    <cellStyle name="Обычный 2 10 3 4 5 5" xfId="8022"/>
    <cellStyle name="Обычный 2 10 3 4 5 6" xfId="8023"/>
    <cellStyle name="Обычный 2 10 3 4 5 7" xfId="8024"/>
    <cellStyle name="Обычный 2 10 3 4 5 8" xfId="8025"/>
    <cellStyle name="Обычный 2 10 3 4 6" xfId="8026"/>
    <cellStyle name="Обычный 2 10 3 4 6 2" xfId="8027"/>
    <cellStyle name="Обычный 2 10 3 4 6 2 2" xfId="8028"/>
    <cellStyle name="Обычный 2 10 3 4 6 2 2 2" xfId="8029"/>
    <cellStyle name="Обычный 2 10 3 4 6 2 2 2 2" xfId="8030"/>
    <cellStyle name="Обычный 2 10 3 4 6 2 2 3" xfId="8031"/>
    <cellStyle name="Обычный 2 10 3 4 6 2 2 4" xfId="8032"/>
    <cellStyle name="Обычный 2 10 3 4 6 2 2 5" xfId="8033"/>
    <cellStyle name="Обычный 2 10 3 4 6 2 3" xfId="8034"/>
    <cellStyle name="Обычный 2 10 3 4 6 2 3 2" xfId="8035"/>
    <cellStyle name="Обычный 2 10 3 4 6 2 3 3" xfId="8036"/>
    <cellStyle name="Обычный 2 10 3 4 6 2 3 4" xfId="8037"/>
    <cellStyle name="Обычный 2 10 3 4 6 2 4" xfId="8038"/>
    <cellStyle name="Обычный 2 10 3 4 6 2 5" xfId="8039"/>
    <cellStyle name="Обычный 2 10 3 4 6 2 6" xfId="8040"/>
    <cellStyle name="Обычный 2 10 3 4 6 2 7" xfId="8041"/>
    <cellStyle name="Обычный 2 10 3 4 6 3" xfId="8042"/>
    <cellStyle name="Обычный 2 10 3 4 6 3 2" xfId="8043"/>
    <cellStyle name="Обычный 2 10 3 4 6 3 2 2" xfId="8044"/>
    <cellStyle name="Обычный 2 10 3 4 6 3 3" xfId="8045"/>
    <cellStyle name="Обычный 2 10 3 4 6 3 4" xfId="8046"/>
    <cellStyle name="Обычный 2 10 3 4 6 3 5" xfId="8047"/>
    <cellStyle name="Обычный 2 10 3 4 6 4" xfId="8048"/>
    <cellStyle name="Обычный 2 10 3 4 6 4 2" xfId="8049"/>
    <cellStyle name="Обычный 2 10 3 4 6 4 3" xfId="8050"/>
    <cellStyle name="Обычный 2 10 3 4 6 4 4" xfId="8051"/>
    <cellStyle name="Обычный 2 10 3 4 6 5" xfId="8052"/>
    <cellStyle name="Обычный 2 10 3 4 6 6" xfId="8053"/>
    <cellStyle name="Обычный 2 10 3 4 6 7" xfId="8054"/>
    <cellStyle name="Обычный 2 10 3 4 6 8" xfId="8055"/>
    <cellStyle name="Обычный 2 10 3 4 7" xfId="8056"/>
    <cellStyle name="Обычный 2 10 3 4 7 2" xfId="8057"/>
    <cellStyle name="Обычный 2 10 3 4 7 2 2" xfId="8058"/>
    <cellStyle name="Обычный 2 10 3 4 7 2 2 2" xfId="8059"/>
    <cellStyle name="Обычный 2 10 3 4 7 2 2 2 2" xfId="8060"/>
    <cellStyle name="Обычный 2 10 3 4 7 2 2 3" xfId="8061"/>
    <cellStyle name="Обычный 2 10 3 4 7 2 2 4" xfId="8062"/>
    <cellStyle name="Обычный 2 10 3 4 7 2 2 5" xfId="8063"/>
    <cellStyle name="Обычный 2 10 3 4 7 2 3" xfId="8064"/>
    <cellStyle name="Обычный 2 10 3 4 7 2 3 2" xfId="8065"/>
    <cellStyle name="Обычный 2 10 3 4 7 2 3 3" xfId="8066"/>
    <cellStyle name="Обычный 2 10 3 4 7 2 3 4" xfId="8067"/>
    <cellStyle name="Обычный 2 10 3 4 7 2 4" xfId="8068"/>
    <cellStyle name="Обычный 2 10 3 4 7 2 5" xfId="8069"/>
    <cellStyle name="Обычный 2 10 3 4 7 2 6" xfId="8070"/>
    <cellStyle name="Обычный 2 10 3 4 7 2 7" xfId="8071"/>
    <cellStyle name="Обычный 2 10 3 4 7 3" xfId="8072"/>
    <cellStyle name="Обычный 2 10 3 4 7 3 2" xfId="8073"/>
    <cellStyle name="Обычный 2 10 3 4 7 3 2 2" xfId="8074"/>
    <cellStyle name="Обычный 2 10 3 4 7 3 3" xfId="8075"/>
    <cellStyle name="Обычный 2 10 3 4 7 3 4" xfId="8076"/>
    <cellStyle name="Обычный 2 10 3 4 7 3 5" xfId="8077"/>
    <cellStyle name="Обычный 2 10 3 4 7 4" xfId="8078"/>
    <cellStyle name="Обычный 2 10 3 4 7 4 2" xfId="8079"/>
    <cellStyle name="Обычный 2 10 3 4 7 4 3" xfId="8080"/>
    <cellStyle name="Обычный 2 10 3 4 7 4 4" xfId="8081"/>
    <cellStyle name="Обычный 2 10 3 4 7 5" xfId="8082"/>
    <cellStyle name="Обычный 2 10 3 4 7 6" xfId="8083"/>
    <cellStyle name="Обычный 2 10 3 4 7 7" xfId="8084"/>
    <cellStyle name="Обычный 2 10 3 4 7 8" xfId="8085"/>
    <cellStyle name="Обычный 2 10 3 4 8" xfId="8086"/>
    <cellStyle name="Обычный 2 10 3 4 8 2" xfId="8087"/>
    <cellStyle name="Обычный 2 10 3 4 8 2 2" xfId="8088"/>
    <cellStyle name="Обычный 2 10 3 4 8 2 2 2" xfId="8089"/>
    <cellStyle name="Обычный 2 10 3 4 8 2 3" xfId="8090"/>
    <cellStyle name="Обычный 2 10 3 4 8 2 4" xfId="8091"/>
    <cellStyle name="Обычный 2 10 3 4 8 2 5" xfId="8092"/>
    <cellStyle name="Обычный 2 10 3 4 8 3" xfId="8093"/>
    <cellStyle name="Обычный 2 10 3 4 8 3 2" xfId="8094"/>
    <cellStyle name="Обычный 2 10 3 4 8 3 3" xfId="8095"/>
    <cellStyle name="Обычный 2 10 3 4 8 3 4" xfId="8096"/>
    <cellStyle name="Обычный 2 10 3 4 8 4" xfId="8097"/>
    <cellStyle name="Обычный 2 10 3 4 8 5" xfId="8098"/>
    <cellStyle name="Обычный 2 10 3 4 8 6" xfId="8099"/>
    <cellStyle name="Обычный 2 10 3 4 8 7" xfId="8100"/>
    <cellStyle name="Обычный 2 10 3 4 9" xfId="8101"/>
    <cellStyle name="Обычный 2 10 3 4 9 2" xfId="8102"/>
    <cellStyle name="Обычный 2 10 3 4 9 2 2" xfId="8103"/>
    <cellStyle name="Обычный 2 10 3 4 9 2 2 2" xfId="8104"/>
    <cellStyle name="Обычный 2 10 3 4 9 2 3" xfId="8105"/>
    <cellStyle name="Обычный 2 10 3 4 9 2 4" xfId="8106"/>
    <cellStyle name="Обычный 2 10 3 4 9 2 5" xfId="8107"/>
    <cellStyle name="Обычный 2 10 3 4 9 3" xfId="8108"/>
    <cellStyle name="Обычный 2 10 3 4 9 3 2" xfId="8109"/>
    <cellStyle name="Обычный 2 10 3 4 9 3 3" xfId="8110"/>
    <cellStyle name="Обычный 2 10 3 4 9 3 4" xfId="8111"/>
    <cellStyle name="Обычный 2 10 3 4 9 4" xfId="8112"/>
    <cellStyle name="Обычный 2 10 3 4 9 5" xfId="8113"/>
    <cellStyle name="Обычный 2 10 3 4 9 6" xfId="8114"/>
    <cellStyle name="Обычный 2 10 3 4 9 7" xfId="8115"/>
    <cellStyle name="Обычный 2 10 3 5" xfId="8116"/>
    <cellStyle name="Обычный 2 10 3 5 2" xfId="8117"/>
    <cellStyle name="Обычный 2 10 3 5 2 2" xfId="8118"/>
    <cellStyle name="Обычный 2 10 3 5 2 2 2" xfId="8119"/>
    <cellStyle name="Обычный 2 10 3 5 2 2 2 2" xfId="8120"/>
    <cellStyle name="Обычный 2 10 3 5 2 2 3" xfId="8121"/>
    <cellStyle name="Обычный 2 10 3 5 2 2 4" xfId="8122"/>
    <cellStyle name="Обычный 2 10 3 5 2 2 5" xfId="8123"/>
    <cellStyle name="Обычный 2 10 3 5 2 3" xfId="8124"/>
    <cellStyle name="Обычный 2 10 3 5 2 3 2" xfId="8125"/>
    <cellStyle name="Обычный 2 10 3 5 2 3 3" xfId="8126"/>
    <cellStyle name="Обычный 2 10 3 5 2 3 4" xfId="8127"/>
    <cellStyle name="Обычный 2 10 3 5 2 4" xfId="8128"/>
    <cellStyle name="Обычный 2 10 3 5 2 5" xfId="8129"/>
    <cellStyle name="Обычный 2 10 3 5 2 6" xfId="8130"/>
    <cellStyle name="Обычный 2 10 3 5 2 7" xfId="8131"/>
    <cellStyle name="Обычный 2 10 3 5 3" xfId="8132"/>
    <cellStyle name="Обычный 2 10 3 5 3 2" xfId="8133"/>
    <cellStyle name="Обычный 2 10 3 5 3 2 2" xfId="8134"/>
    <cellStyle name="Обычный 2 10 3 5 3 3" xfId="8135"/>
    <cellStyle name="Обычный 2 10 3 5 3 4" xfId="8136"/>
    <cellStyle name="Обычный 2 10 3 5 3 5" xfId="8137"/>
    <cellStyle name="Обычный 2 10 3 5 4" xfId="8138"/>
    <cellStyle name="Обычный 2 10 3 5 4 2" xfId="8139"/>
    <cellStyle name="Обычный 2 10 3 5 4 2 2" xfId="8140"/>
    <cellStyle name="Обычный 2 10 3 5 4 3" xfId="8141"/>
    <cellStyle name="Обычный 2 10 3 5 4 4" xfId="8142"/>
    <cellStyle name="Обычный 2 10 3 5 4 5" xfId="8143"/>
    <cellStyle name="Обычный 2 10 3 5 5" xfId="8144"/>
    <cellStyle name="Обычный 2 10 3 5 5 2" xfId="8145"/>
    <cellStyle name="Обычный 2 10 3 5 5 3" xfId="8146"/>
    <cellStyle name="Обычный 2 10 3 5 5 4" xfId="8147"/>
    <cellStyle name="Обычный 2 10 3 5 6" xfId="8148"/>
    <cellStyle name="Обычный 2 10 3 5 7" xfId="8149"/>
    <cellStyle name="Обычный 2 10 3 5 8" xfId="8150"/>
    <cellStyle name="Обычный 2 10 3 5 9" xfId="8151"/>
    <cellStyle name="Обычный 2 10 3 6" xfId="8152"/>
    <cellStyle name="Обычный 2 10 3 6 2" xfId="8153"/>
    <cellStyle name="Обычный 2 10 3 6 2 2" xfId="8154"/>
    <cellStyle name="Обычный 2 10 3 6 2 2 2" xfId="8155"/>
    <cellStyle name="Обычный 2 10 3 6 2 2 2 2" xfId="8156"/>
    <cellStyle name="Обычный 2 10 3 6 2 2 3" xfId="8157"/>
    <cellStyle name="Обычный 2 10 3 6 2 2 4" xfId="8158"/>
    <cellStyle name="Обычный 2 10 3 6 2 2 5" xfId="8159"/>
    <cellStyle name="Обычный 2 10 3 6 2 3" xfId="8160"/>
    <cellStyle name="Обычный 2 10 3 6 2 3 2" xfId="8161"/>
    <cellStyle name="Обычный 2 10 3 6 2 3 3" xfId="8162"/>
    <cellStyle name="Обычный 2 10 3 6 2 3 4" xfId="8163"/>
    <cellStyle name="Обычный 2 10 3 6 2 4" xfId="8164"/>
    <cellStyle name="Обычный 2 10 3 6 2 5" xfId="8165"/>
    <cellStyle name="Обычный 2 10 3 6 2 6" xfId="8166"/>
    <cellStyle name="Обычный 2 10 3 6 2 7" xfId="8167"/>
    <cellStyle name="Обычный 2 10 3 6 3" xfId="8168"/>
    <cellStyle name="Обычный 2 10 3 6 3 2" xfId="8169"/>
    <cellStyle name="Обычный 2 10 3 6 3 2 2" xfId="8170"/>
    <cellStyle name="Обычный 2 10 3 6 3 3" xfId="8171"/>
    <cellStyle name="Обычный 2 10 3 6 3 4" xfId="8172"/>
    <cellStyle name="Обычный 2 10 3 6 3 5" xfId="8173"/>
    <cellStyle name="Обычный 2 10 3 6 4" xfId="8174"/>
    <cellStyle name="Обычный 2 10 3 6 4 2" xfId="8175"/>
    <cellStyle name="Обычный 2 10 3 6 4 2 2" xfId="8176"/>
    <cellStyle name="Обычный 2 10 3 6 4 3" xfId="8177"/>
    <cellStyle name="Обычный 2 10 3 6 4 4" xfId="8178"/>
    <cellStyle name="Обычный 2 10 3 6 4 5" xfId="8179"/>
    <cellStyle name="Обычный 2 10 3 6 5" xfId="8180"/>
    <cellStyle name="Обычный 2 10 3 6 5 2" xfId="8181"/>
    <cellStyle name="Обычный 2 10 3 6 5 3" xfId="8182"/>
    <cellStyle name="Обычный 2 10 3 6 5 4" xfId="8183"/>
    <cellStyle name="Обычный 2 10 3 6 6" xfId="8184"/>
    <cellStyle name="Обычный 2 10 3 6 7" xfId="8185"/>
    <cellStyle name="Обычный 2 10 3 6 8" xfId="8186"/>
    <cellStyle name="Обычный 2 10 3 6 9" xfId="8187"/>
    <cellStyle name="Обычный 2 10 3 7" xfId="8188"/>
    <cellStyle name="Обычный 2 10 3 7 2" xfId="8189"/>
    <cellStyle name="Обычный 2 10 3 7 2 2" xfId="8190"/>
    <cellStyle name="Обычный 2 10 3 7 2 2 2" xfId="8191"/>
    <cellStyle name="Обычный 2 10 3 7 2 2 2 2" xfId="8192"/>
    <cellStyle name="Обычный 2 10 3 7 2 2 3" xfId="8193"/>
    <cellStyle name="Обычный 2 10 3 7 2 2 4" xfId="8194"/>
    <cellStyle name="Обычный 2 10 3 7 2 2 5" xfId="8195"/>
    <cellStyle name="Обычный 2 10 3 7 2 3" xfId="8196"/>
    <cellStyle name="Обычный 2 10 3 7 2 3 2" xfId="8197"/>
    <cellStyle name="Обычный 2 10 3 7 2 3 3" xfId="8198"/>
    <cellStyle name="Обычный 2 10 3 7 2 3 4" xfId="8199"/>
    <cellStyle name="Обычный 2 10 3 7 2 4" xfId="8200"/>
    <cellStyle name="Обычный 2 10 3 7 2 5" xfId="8201"/>
    <cellStyle name="Обычный 2 10 3 7 2 6" xfId="8202"/>
    <cellStyle name="Обычный 2 10 3 7 2 7" xfId="8203"/>
    <cellStyle name="Обычный 2 10 3 7 3" xfId="8204"/>
    <cellStyle name="Обычный 2 10 3 7 3 2" xfId="8205"/>
    <cellStyle name="Обычный 2 10 3 7 3 2 2" xfId="8206"/>
    <cellStyle name="Обычный 2 10 3 7 3 3" xfId="8207"/>
    <cellStyle name="Обычный 2 10 3 7 3 4" xfId="8208"/>
    <cellStyle name="Обычный 2 10 3 7 3 5" xfId="8209"/>
    <cellStyle name="Обычный 2 10 3 7 4" xfId="8210"/>
    <cellStyle name="Обычный 2 10 3 7 4 2" xfId="8211"/>
    <cellStyle name="Обычный 2 10 3 7 4 2 2" xfId="8212"/>
    <cellStyle name="Обычный 2 10 3 7 4 3" xfId="8213"/>
    <cellStyle name="Обычный 2 10 3 7 4 4" xfId="8214"/>
    <cellStyle name="Обычный 2 10 3 7 4 5" xfId="8215"/>
    <cellStyle name="Обычный 2 10 3 7 5" xfId="8216"/>
    <cellStyle name="Обычный 2 10 3 7 5 2" xfId="8217"/>
    <cellStyle name="Обычный 2 10 3 7 5 3" xfId="8218"/>
    <cellStyle name="Обычный 2 10 3 7 5 4" xfId="8219"/>
    <cellStyle name="Обычный 2 10 3 7 6" xfId="8220"/>
    <cellStyle name="Обычный 2 10 3 7 7" xfId="8221"/>
    <cellStyle name="Обычный 2 10 3 7 8" xfId="8222"/>
    <cellStyle name="Обычный 2 10 3 7 9" xfId="8223"/>
    <cellStyle name="Обычный 2 10 3 8" xfId="8224"/>
    <cellStyle name="Обычный 2 10 3 8 2" xfId="8225"/>
    <cellStyle name="Обычный 2 10 3 8 2 2" xfId="8226"/>
    <cellStyle name="Обычный 2 10 3 8 2 2 2" xfId="8227"/>
    <cellStyle name="Обычный 2 10 3 8 2 2 2 2" xfId="8228"/>
    <cellStyle name="Обычный 2 10 3 8 2 2 3" xfId="8229"/>
    <cellStyle name="Обычный 2 10 3 8 2 2 4" xfId="8230"/>
    <cellStyle name="Обычный 2 10 3 8 2 2 5" xfId="8231"/>
    <cellStyle name="Обычный 2 10 3 8 2 3" xfId="8232"/>
    <cellStyle name="Обычный 2 10 3 8 2 3 2" xfId="8233"/>
    <cellStyle name="Обычный 2 10 3 8 2 3 3" xfId="8234"/>
    <cellStyle name="Обычный 2 10 3 8 2 3 4" xfId="8235"/>
    <cellStyle name="Обычный 2 10 3 8 2 4" xfId="8236"/>
    <cellStyle name="Обычный 2 10 3 8 2 5" xfId="8237"/>
    <cellStyle name="Обычный 2 10 3 8 2 6" xfId="8238"/>
    <cellStyle name="Обычный 2 10 3 8 2 7" xfId="8239"/>
    <cellStyle name="Обычный 2 10 3 8 3" xfId="8240"/>
    <cellStyle name="Обычный 2 10 3 8 3 2" xfId="8241"/>
    <cellStyle name="Обычный 2 10 3 8 3 2 2" xfId="8242"/>
    <cellStyle name="Обычный 2 10 3 8 3 3" xfId="8243"/>
    <cellStyle name="Обычный 2 10 3 8 3 4" xfId="8244"/>
    <cellStyle name="Обычный 2 10 3 8 3 5" xfId="8245"/>
    <cellStyle name="Обычный 2 10 3 8 4" xfId="8246"/>
    <cellStyle name="Обычный 2 10 3 8 4 2" xfId="8247"/>
    <cellStyle name="Обычный 2 10 3 8 4 3" xfId="8248"/>
    <cellStyle name="Обычный 2 10 3 8 4 4" xfId="8249"/>
    <cellStyle name="Обычный 2 10 3 8 5" xfId="8250"/>
    <cellStyle name="Обычный 2 10 3 8 6" xfId="8251"/>
    <cellStyle name="Обычный 2 10 3 8 7" xfId="8252"/>
    <cellStyle name="Обычный 2 10 3 8 8" xfId="8253"/>
    <cellStyle name="Обычный 2 10 3 9" xfId="8254"/>
    <cellStyle name="Обычный 2 10 3 9 2" xfId="8255"/>
    <cellStyle name="Обычный 2 10 3 9 2 2" xfId="8256"/>
    <cellStyle name="Обычный 2 10 3 9 2 2 2" xfId="8257"/>
    <cellStyle name="Обычный 2 10 3 9 2 2 2 2" xfId="8258"/>
    <cellStyle name="Обычный 2 10 3 9 2 2 3" xfId="8259"/>
    <cellStyle name="Обычный 2 10 3 9 2 2 4" xfId="8260"/>
    <cellStyle name="Обычный 2 10 3 9 2 2 5" xfId="8261"/>
    <cellStyle name="Обычный 2 10 3 9 2 3" xfId="8262"/>
    <cellStyle name="Обычный 2 10 3 9 2 3 2" xfId="8263"/>
    <cellStyle name="Обычный 2 10 3 9 2 3 3" xfId="8264"/>
    <cellStyle name="Обычный 2 10 3 9 2 3 4" xfId="8265"/>
    <cellStyle name="Обычный 2 10 3 9 2 4" xfId="8266"/>
    <cellStyle name="Обычный 2 10 3 9 2 5" xfId="8267"/>
    <cellStyle name="Обычный 2 10 3 9 2 6" xfId="8268"/>
    <cellStyle name="Обычный 2 10 3 9 2 7" xfId="8269"/>
    <cellStyle name="Обычный 2 10 3 9 3" xfId="8270"/>
    <cellStyle name="Обычный 2 10 3 9 3 2" xfId="8271"/>
    <cellStyle name="Обычный 2 10 3 9 3 2 2" xfId="8272"/>
    <cellStyle name="Обычный 2 10 3 9 3 3" xfId="8273"/>
    <cellStyle name="Обычный 2 10 3 9 3 4" xfId="8274"/>
    <cellStyle name="Обычный 2 10 3 9 3 5" xfId="8275"/>
    <cellStyle name="Обычный 2 10 3 9 4" xfId="8276"/>
    <cellStyle name="Обычный 2 10 3 9 4 2" xfId="8277"/>
    <cellStyle name="Обычный 2 10 3 9 4 3" xfId="8278"/>
    <cellStyle name="Обычный 2 10 3 9 4 4" xfId="8279"/>
    <cellStyle name="Обычный 2 10 3 9 5" xfId="8280"/>
    <cellStyle name="Обычный 2 10 3 9 6" xfId="8281"/>
    <cellStyle name="Обычный 2 10 3 9 7" xfId="8282"/>
    <cellStyle name="Обычный 2 10 3 9 8" xfId="8283"/>
    <cellStyle name="Обычный 2 10 4" xfId="8284"/>
    <cellStyle name="Обычный 2 10 4 2" xfId="8285"/>
    <cellStyle name="Обычный 2 10 4 2 2" xfId="8286"/>
    <cellStyle name="Обычный 2 10 4 2 2 2" xfId="8287"/>
    <cellStyle name="Обычный 2 10 4 2 2 2 2" xfId="8288"/>
    <cellStyle name="Обычный 2 10 4 2 2 3" xfId="8289"/>
    <cellStyle name="Обычный 2 10 4 2 2 4" xfId="8290"/>
    <cellStyle name="Обычный 2 10 4 2 2 5" xfId="8291"/>
    <cellStyle name="Обычный 2 10 4 2 3" xfId="8292"/>
    <cellStyle name="Обычный 2 10 4 2 3 2" xfId="8293"/>
    <cellStyle name="Обычный 2 10 4 2 3 2 2" xfId="8294"/>
    <cellStyle name="Обычный 2 10 4 2 3 3" xfId="8295"/>
    <cellStyle name="Обычный 2 10 4 2 3 4" xfId="8296"/>
    <cellStyle name="Обычный 2 10 4 2 3 5" xfId="8297"/>
    <cellStyle name="Обычный 2 10 4 2 4" xfId="8298"/>
    <cellStyle name="Обычный 2 10 4 2 4 2" xfId="8299"/>
    <cellStyle name="Обычный 2 10 4 2 4 3" xfId="8300"/>
    <cellStyle name="Обычный 2 10 4 2 4 4" xfId="8301"/>
    <cellStyle name="Обычный 2 10 4 2 5" xfId="8302"/>
    <cellStyle name="Обычный 2 10 4 2 6" xfId="8303"/>
    <cellStyle name="Обычный 2 10 4 2 7" xfId="8304"/>
    <cellStyle name="Обычный 2 10 4 2 8" xfId="8305"/>
    <cellStyle name="Обычный 2 10 4 3" xfId="8306"/>
    <cellStyle name="Обычный 2 10 4 3 2" xfId="8307"/>
    <cellStyle name="Обычный 2 10 4 3 2 2" xfId="8308"/>
    <cellStyle name="Обычный 2 10 4 3 3" xfId="8309"/>
    <cellStyle name="Обычный 2 10 4 3 4" xfId="8310"/>
    <cellStyle name="Обычный 2 10 4 3 5" xfId="8311"/>
    <cellStyle name="Обычный 2 10 4 4" xfId="8312"/>
    <cellStyle name="Обычный 2 10 4 4 2" xfId="8313"/>
    <cellStyle name="Обычный 2 10 4 4 2 2" xfId="8314"/>
    <cellStyle name="Обычный 2 10 4 4 3" xfId="8315"/>
    <cellStyle name="Обычный 2 10 4 4 4" xfId="8316"/>
    <cellStyle name="Обычный 2 10 4 4 5" xfId="8317"/>
    <cellStyle name="Обычный 2 10 4 5" xfId="8318"/>
    <cellStyle name="Обычный 2 10 4 5 2" xfId="8319"/>
    <cellStyle name="Обычный 2 10 4 5 2 2" xfId="8320"/>
    <cellStyle name="Обычный 2 10 4 5 3" xfId="8321"/>
    <cellStyle name="Обычный 2 10 4 5 4" xfId="8322"/>
    <cellStyle name="Обычный 2 10 4 5 5" xfId="8323"/>
    <cellStyle name="Обычный 2 10 4 6" xfId="8324"/>
    <cellStyle name="Обычный 2 10 4 6 2" xfId="8325"/>
    <cellStyle name="Обычный 2 10 4 6 2 2" xfId="8326"/>
    <cellStyle name="Обычный 2 10 4 6 3" xfId="8327"/>
    <cellStyle name="Обычный 2 10 4 7" xfId="8328"/>
    <cellStyle name="Обычный 2 10 4 7 2" xfId="8329"/>
    <cellStyle name="Обычный 2 10 4 8" xfId="8330"/>
    <cellStyle name="Обычный 2 10 4 9" xfId="8331"/>
    <cellStyle name="Обычный 2 10 5" xfId="8332"/>
    <cellStyle name="Обычный 2 10 5 2" xfId="8333"/>
    <cellStyle name="Обычный 2 10 5 2 2" xfId="8334"/>
    <cellStyle name="Обычный 2 10 5 2 2 2" xfId="8335"/>
    <cellStyle name="Обычный 2 10 5 2 2 2 2" xfId="8336"/>
    <cellStyle name="Обычный 2 10 5 2 2 3" xfId="8337"/>
    <cellStyle name="Обычный 2 10 5 2 2 4" xfId="8338"/>
    <cellStyle name="Обычный 2 10 5 2 2 5" xfId="8339"/>
    <cellStyle name="Обычный 2 10 5 2 3" xfId="8340"/>
    <cellStyle name="Обычный 2 10 5 2 3 2" xfId="8341"/>
    <cellStyle name="Обычный 2 10 5 2 3 3" xfId="8342"/>
    <cellStyle name="Обычный 2 10 5 2 3 4" xfId="8343"/>
    <cellStyle name="Обычный 2 10 5 2 4" xfId="8344"/>
    <cellStyle name="Обычный 2 10 5 2 5" xfId="8345"/>
    <cellStyle name="Обычный 2 10 5 2 6" xfId="8346"/>
    <cellStyle name="Обычный 2 10 5 2 7" xfId="8347"/>
    <cellStyle name="Обычный 2 10 5 3" xfId="8348"/>
    <cellStyle name="Обычный 2 10 5 3 2" xfId="8349"/>
    <cellStyle name="Обычный 2 10 5 3 2 2" xfId="8350"/>
    <cellStyle name="Обычный 2 10 5 3 3" xfId="8351"/>
    <cellStyle name="Обычный 2 10 5 3 4" xfId="8352"/>
    <cellStyle name="Обычный 2 10 5 3 5" xfId="8353"/>
    <cellStyle name="Обычный 2 10 5 4" xfId="8354"/>
    <cellStyle name="Обычный 2 10 5 4 2" xfId="8355"/>
    <cellStyle name="Обычный 2 10 5 4 2 2" xfId="8356"/>
    <cellStyle name="Обычный 2 10 5 4 3" xfId="8357"/>
    <cellStyle name="Обычный 2 10 5 4 4" xfId="8358"/>
    <cellStyle name="Обычный 2 10 5 4 5" xfId="8359"/>
    <cellStyle name="Обычный 2 10 5 5" xfId="8360"/>
    <cellStyle name="Обычный 2 10 5 5 2" xfId="8361"/>
    <cellStyle name="Обычный 2 10 5 5 3" xfId="8362"/>
    <cellStyle name="Обычный 2 10 5 5 4" xfId="8363"/>
    <cellStyle name="Обычный 2 10 5 6" xfId="8364"/>
    <cellStyle name="Обычный 2 10 5 7" xfId="8365"/>
    <cellStyle name="Обычный 2 10 5 8" xfId="8366"/>
    <cellStyle name="Обычный 2 10 5 9" xfId="8367"/>
    <cellStyle name="Обычный 2 10 6" xfId="8368"/>
    <cellStyle name="Обычный 2 10 7" xfId="8369"/>
    <cellStyle name="Обычный 2 10 7 2" xfId="8370"/>
    <cellStyle name="Обычный 2 10 7 2 2" xfId="8371"/>
    <cellStyle name="Обычный 2 10 7 3" xfId="8372"/>
    <cellStyle name="Обычный 2 10 8" xfId="8373"/>
    <cellStyle name="Обычный 2 10 8 2" xfId="8374"/>
    <cellStyle name="Обычный 2 10 9" xfId="8375"/>
    <cellStyle name="Обычный 2 11" xfId="8376"/>
    <cellStyle name="Обычный 2 12" xfId="8377"/>
    <cellStyle name="Обычный 2 13" xfId="8378"/>
    <cellStyle name="Обычный 2 134" xfId="8379"/>
    <cellStyle name="Обычный 2 14" xfId="8380"/>
    <cellStyle name="Обычный 2 15" xfId="8381"/>
    <cellStyle name="Обычный 2 16" xfId="8382"/>
    <cellStyle name="Обычный 2 17" xfId="8383"/>
    <cellStyle name="Обычный 2 18" xfId="8384"/>
    <cellStyle name="Обычный 2 19" xfId="8385"/>
    <cellStyle name="Обычный 2 2" xfId="8386"/>
    <cellStyle name="Обычный 2 2 2" xfId="8387"/>
    <cellStyle name="Обычный 2 2 2 2" xfId="8388"/>
    <cellStyle name="Обычный 2 2 2 2 2" xfId="8389"/>
    <cellStyle name="Обычный 2 2 2 3" xfId="8390"/>
    <cellStyle name="Обычный 2 2 3" xfId="8391"/>
    <cellStyle name="Обычный 2 2 3 2" xfId="8392"/>
    <cellStyle name="Обычный 2 2 4" xfId="8393"/>
    <cellStyle name="Обычный 2 2 5" xfId="8394"/>
    <cellStyle name="Обычный 2 2 6" xfId="8395"/>
    <cellStyle name="Обычный 2 2 7" xfId="8396"/>
    <cellStyle name="Обычный 2 2 8" xfId="8397"/>
    <cellStyle name="Обычный 2 2 9" xfId="8398"/>
    <cellStyle name="Обычный 2 2_46EE.2011(v1.0)" xfId="8399"/>
    <cellStyle name="Обычный 2 20" xfId="8400"/>
    <cellStyle name="Обычный 2 21" xfId="8401"/>
    <cellStyle name="Обычный 2 22" xfId="8402"/>
    <cellStyle name="Обычный 2 23" xfId="8403"/>
    <cellStyle name="Обычный 2 24" xfId="8404"/>
    <cellStyle name="Обычный 2 25" xfId="8405"/>
    <cellStyle name="Обычный 2 26" xfId="8406"/>
    <cellStyle name="Обычный 2 27" xfId="8407"/>
    <cellStyle name="Обычный 2 28" xfId="8408"/>
    <cellStyle name="Обычный 2 29" xfId="8409"/>
    <cellStyle name="Обычный 2 3" xfId="8410"/>
    <cellStyle name="Обычный 2 3 2" xfId="8411"/>
    <cellStyle name="Обычный 2 3 2 2" xfId="8412"/>
    <cellStyle name="Обычный 2 3 2 2 2" xfId="8413"/>
    <cellStyle name="Обычный 2 3 2 2 2 2" xfId="8414"/>
    <cellStyle name="Обычный 2 3 2 2 2 2 2" xfId="8415"/>
    <cellStyle name="Обычный 2 3 2 2 2 2 2 2" xfId="8416"/>
    <cellStyle name="Обычный 2 3 2 2 2 2 3" xfId="8417"/>
    <cellStyle name="Обычный 2 3 2 2 2 2 4" xfId="8418"/>
    <cellStyle name="Обычный 2 3 2 2 2 2 5" xfId="8419"/>
    <cellStyle name="Обычный 2 3 2 2 2 3" xfId="8420"/>
    <cellStyle name="Обычный 2 3 2 2 2 3 2" xfId="8421"/>
    <cellStyle name="Обычный 2 3 2 2 2 3 3" xfId="8422"/>
    <cellStyle name="Обычный 2 3 2 2 2 3 4" xfId="8423"/>
    <cellStyle name="Обычный 2 3 2 2 2 4" xfId="8424"/>
    <cellStyle name="Обычный 2 3 2 2 2 5" xfId="8425"/>
    <cellStyle name="Обычный 2 3 2 2 2 6" xfId="8426"/>
    <cellStyle name="Обычный 2 3 2 2 2 7" xfId="8427"/>
    <cellStyle name="Обычный 2 3 2 2 3" xfId="8428"/>
    <cellStyle name="Обычный 2 3 2 2 3 2" xfId="8429"/>
    <cellStyle name="Обычный 2 3 2 2 3 2 2" xfId="8430"/>
    <cellStyle name="Обычный 2 3 2 2 3 3" xfId="8431"/>
    <cellStyle name="Обычный 2 3 2 2 3 4" xfId="8432"/>
    <cellStyle name="Обычный 2 3 2 2 3 5" xfId="8433"/>
    <cellStyle name="Обычный 2 3 2 2 4" xfId="8434"/>
    <cellStyle name="Обычный 2 3 2 2 4 2" xfId="8435"/>
    <cellStyle name="Обычный 2 3 2 2 4 3" xfId="8436"/>
    <cellStyle name="Обычный 2 3 2 2 4 4" xfId="8437"/>
    <cellStyle name="Обычный 2 3 2 2 5" xfId="8438"/>
    <cellStyle name="Обычный 2 3 2 2 6" xfId="8439"/>
    <cellStyle name="Обычный 2 3 2 2 7" xfId="8440"/>
    <cellStyle name="Обычный 2 3 2 2 8" xfId="8441"/>
    <cellStyle name="Обычный 2 3 2 3" xfId="8442"/>
    <cellStyle name="Обычный 2 3 2 3 2" xfId="8443"/>
    <cellStyle name="Обычный 2 3 2 3 2 2" xfId="8444"/>
    <cellStyle name="Обычный 2 3 2 3 2 2 2" xfId="8445"/>
    <cellStyle name="Обычный 2 3 2 3 2 3" xfId="8446"/>
    <cellStyle name="Обычный 2 3 2 3 2 4" xfId="8447"/>
    <cellStyle name="Обычный 2 3 2 3 2 5" xfId="8448"/>
    <cellStyle name="Обычный 2 3 2 3 3" xfId="8449"/>
    <cellStyle name="Обычный 2 3 2 3 3 2" xfId="8450"/>
    <cellStyle name="Обычный 2 3 2 3 3 3" xfId="8451"/>
    <cellStyle name="Обычный 2 3 2 3 3 4" xfId="8452"/>
    <cellStyle name="Обычный 2 3 2 3 4" xfId="8453"/>
    <cellStyle name="Обычный 2 3 2 3 5" xfId="8454"/>
    <cellStyle name="Обычный 2 3 2 3 6" xfId="8455"/>
    <cellStyle name="Обычный 2 3 2 3 7" xfId="8456"/>
    <cellStyle name="Обычный 2 3 2 4" xfId="8457"/>
    <cellStyle name="Обычный 2 3 2 4 2" xfId="8458"/>
    <cellStyle name="Обычный 2 3 2 4 3" xfId="8459"/>
    <cellStyle name="Обычный 2 3 2 4 3 2" xfId="8460"/>
    <cellStyle name="Обычный 2 3 2 4 4" xfId="8461"/>
    <cellStyle name="Обычный 2 3 2 4 5" xfId="8462"/>
    <cellStyle name="Обычный 2 3 2 4 6" xfId="8463"/>
    <cellStyle name="Обычный 2 3 2 5" xfId="8464"/>
    <cellStyle name="Обычный 2 3 2 5 2" xfId="8465"/>
    <cellStyle name="Обычный 2 3 2 5 3" xfId="8466"/>
    <cellStyle name="Обычный 2 3 2 5 4" xfId="8467"/>
    <cellStyle name="Обычный 2 3 2 6" xfId="8468"/>
    <cellStyle name="Обычный 2 3 2 7" xfId="8469"/>
    <cellStyle name="Обычный 2 3 2 8" xfId="8470"/>
    <cellStyle name="Обычный 2 3 2 9" xfId="8471"/>
    <cellStyle name="Обычный 2 3 3" xfId="8472"/>
    <cellStyle name="Обычный 2 3_46EE.2011(v1.0)" xfId="8473"/>
    <cellStyle name="Обычный 2 30" xfId="8474"/>
    <cellStyle name="Обычный 2 31" xfId="8475"/>
    <cellStyle name="Обычный 2 32" xfId="8476"/>
    <cellStyle name="Обычный 2 33" xfId="8477"/>
    <cellStyle name="Обычный 2 34" xfId="8478"/>
    <cellStyle name="Обычный 2 35" xfId="8479"/>
    <cellStyle name="Обычный 2 36" xfId="8480"/>
    <cellStyle name="Обычный 2 37" xfId="8481"/>
    <cellStyle name="Обычный 2 38" xfId="8482"/>
    <cellStyle name="Обычный 2 39" xfId="8483"/>
    <cellStyle name="Обычный 2 4" xfId="8484"/>
    <cellStyle name="Обычный 2 4 2" xfId="8485"/>
    <cellStyle name="Обычный 2 4 2 10" xfId="8486"/>
    <cellStyle name="Обычный 2 4 2 10 2" xfId="8487"/>
    <cellStyle name="Обычный 2 4 2 10 2 2" xfId="8488"/>
    <cellStyle name="Обычный 2 4 2 10 2 2 2" xfId="8489"/>
    <cellStyle name="Обычный 2 4 2 10 2 2 2 2" xfId="8490"/>
    <cellStyle name="Обычный 2 4 2 10 2 2 3" xfId="8491"/>
    <cellStyle name="Обычный 2 4 2 10 2 2 4" xfId="8492"/>
    <cellStyle name="Обычный 2 4 2 10 2 2 5" xfId="8493"/>
    <cellStyle name="Обычный 2 4 2 10 2 3" xfId="8494"/>
    <cellStyle name="Обычный 2 4 2 10 2 3 2" xfId="8495"/>
    <cellStyle name="Обычный 2 4 2 10 2 3 3" xfId="8496"/>
    <cellStyle name="Обычный 2 4 2 10 2 3 4" xfId="8497"/>
    <cellStyle name="Обычный 2 4 2 10 2 4" xfId="8498"/>
    <cellStyle name="Обычный 2 4 2 10 2 5" xfId="8499"/>
    <cellStyle name="Обычный 2 4 2 10 2 6" xfId="8500"/>
    <cellStyle name="Обычный 2 4 2 10 2 7" xfId="8501"/>
    <cellStyle name="Обычный 2 4 2 10 3" xfId="8502"/>
    <cellStyle name="Обычный 2 4 2 10 3 2" xfId="8503"/>
    <cellStyle name="Обычный 2 4 2 10 3 2 2" xfId="8504"/>
    <cellStyle name="Обычный 2 4 2 10 3 3" xfId="8505"/>
    <cellStyle name="Обычный 2 4 2 10 3 4" xfId="8506"/>
    <cellStyle name="Обычный 2 4 2 10 3 5" xfId="8507"/>
    <cellStyle name="Обычный 2 4 2 10 4" xfId="8508"/>
    <cellStyle name="Обычный 2 4 2 10 4 2" xfId="8509"/>
    <cellStyle name="Обычный 2 4 2 10 4 3" xfId="8510"/>
    <cellStyle name="Обычный 2 4 2 10 4 4" xfId="8511"/>
    <cellStyle name="Обычный 2 4 2 10 5" xfId="8512"/>
    <cellStyle name="Обычный 2 4 2 10 6" xfId="8513"/>
    <cellStyle name="Обычный 2 4 2 10 7" xfId="8514"/>
    <cellStyle name="Обычный 2 4 2 10 8" xfId="8515"/>
    <cellStyle name="Обычный 2 4 2 11" xfId="8516"/>
    <cellStyle name="Обычный 2 4 2 11 2" xfId="8517"/>
    <cellStyle name="Обычный 2 4 2 11 2 2" xfId="8518"/>
    <cellStyle name="Обычный 2 4 2 11 2 2 2" xfId="8519"/>
    <cellStyle name="Обычный 2 4 2 11 2 3" xfId="8520"/>
    <cellStyle name="Обычный 2 4 2 11 2 4" xfId="8521"/>
    <cellStyle name="Обычный 2 4 2 11 2 5" xfId="8522"/>
    <cellStyle name="Обычный 2 4 2 11 3" xfId="8523"/>
    <cellStyle name="Обычный 2 4 2 11 3 2" xfId="8524"/>
    <cellStyle name="Обычный 2 4 2 11 3 3" xfId="8525"/>
    <cellStyle name="Обычный 2 4 2 11 3 4" xfId="8526"/>
    <cellStyle name="Обычный 2 4 2 11 4" xfId="8527"/>
    <cellStyle name="Обычный 2 4 2 11 5" xfId="8528"/>
    <cellStyle name="Обычный 2 4 2 11 6" xfId="8529"/>
    <cellStyle name="Обычный 2 4 2 11 7" xfId="8530"/>
    <cellStyle name="Обычный 2 4 2 12" xfId="8531"/>
    <cellStyle name="Обычный 2 4 2 12 2" xfId="8532"/>
    <cellStyle name="Обычный 2 4 2 12 2 2" xfId="8533"/>
    <cellStyle name="Обычный 2 4 2 12 2 2 2" xfId="8534"/>
    <cellStyle name="Обычный 2 4 2 12 2 3" xfId="8535"/>
    <cellStyle name="Обычный 2 4 2 12 2 4" xfId="8536"/>
    <cellStyle name="Обычный 2 4 2 12 2 5" xfId="8537"/>
    <cellStyle name="Обычный 2 4 2 12 3" xfId="8538"/>
    <cellStyle name="Обычный 2 4 2 12 3 2" xfId="8539"/>
    <cellStyle name="Обычный 2 4 2 12 3 3" xfId="8540"/>
    <cellStyle name="Обычный 2 4 2 12 3 4" xfId="8541"/>
    <cellStyle name="Обычный 2 4 2 12 4" xfId="8542"/>
    <cellStyle name="Обычный 2 4 2 12 5" xfId="8543"/>
    <cellStyle name="Обычный 2 4 2 12 6" xfId="8544"/>
    <cellStyle name="Обычный 2 4 2 12 7" xfId="8545"/>
    <cellStyle name="Обычный 2 4 2 13" xfId="8546"/>
    <cellStyle name="Обычный 2 4 2 13 2" xfId="8547"/>
    <cellStyle name="Обычный 2 4 2 13 2 2" xfId="8548"/>
    <cellStyle name="Обычный 2 4 2 13 3" xfId="8549"/>
    <cellStyle name="Обычный 2 4 2 13 4" xfId="8550"/>
    <cellStyle name="Обычный 2 4 2 13 5" xfId="8551"/>
    <cellStyle name="Обычный 2 4 2 14" xfId="8552"/>
    <cellStyle name="Обычный 2 4 2 14 2" xfId="8553"/>
    <cellStyle name="Обычный 2 4 2 14 2 2" xfId="8554"/>
    <cellStyle name="Обычный 2 4 2 14 3" xfId="8555"/>
    <cellStyle name="Обычный 2 4 2 14 4" xfId="8556"/>
    <cellStyle name="Обычный 2 4 2 14 5" xfId="8557"/>
    <cellStyle name="Обычный 2 4 2 15" xfId="8558"/>
    <cellStyle name="Обычный 2 4 2 15 2" xfId="8559"/>
    <cellStyle name="Обычный 2 4 2 15 2 2" xfId="8560"/>
    <cellStyle name="Обычный 2 4 2 15 3" xfId="8561"/>
    <cellStyle name="Обычный 2 4 2 16" xfId="8562"/>
    <cellStyle name="Обычный 2 4 2 16 2" xfId="8563"/>
    <cellStyle name="Обычный 2 4 2 17" xfId="8564"/>
    <cellStyle name="Обычный 2 4 2 18" xfId="8565"/>
    <cellStyle name="Обычный 2 4 2 19" xfId="8566"/>
    <cellStyle name="Обычный 2 4 2 2" xfId="8567"/>
    <cellStyle name="Обычный 2 4 2 2 10" xfId="8568"/>
    <cellStyle name="Обычный 2 4 2 2 10 2" xfId="8569"/>
    <cellStyle name="Обычный 2 4 2 2 10 2 2" xfId="8570"/>
    <cellStyle name="Обычный 2 4 2 2 10 2 2 2" xfId="8571"/>
    <cellStyle name="Обычный 2 4 2 2 10 2 3" xfId="8572"/>
    <cellStyle name="Обычный 2 4 2 2 10 2 4" xfId="8573"/>
    <cellStyle name="Обычный 2 4 2 2 10 2 5" xfId="8574"/>
    <cellStyle name="Обычный 2 4 2 2 10 3" xfId="8575"/>
    <cellStyle name="Обычный 2 4 2 2 10 3 2" xfId="8576"/>
    <cellStyle name="Обычный 2 4 2 2 10 3 3" xfId="8577"/>
    <cellStyle name="Обычный 2 4 2 2 10 3 4" xfId="8578"/>
    <cellStyle name="Обычный 2 4 2 2 10 4" xfId="8579"/>
    <cellStyle name="Обычный 2 4 2 2 10 5" xfId="8580"/>
    <cellStyle name="Обычный 2 4 2 2 10 6" xfId="8581"/>
    <cellStyle name="Обычный 2 4 2 2 10 7" xfId="8582"/>
    <cellStyle name="Обычный 2 4 2 2 11" xfId="8583"/>
    <cellStyle name="Обычный 2 4 2 2 11 2" xfId="8584"/>
    <cellStyle name="Обычный 2 4 2 2 11 2 2" xfId="8585"/>
    <cellStyle name="Обычный 2 4 2 2 11 3" xfId="8586"/>
    <cellStyle name="Обычный 2 4 2 2 11 4" xfId="8587"/>
    <cellStyle name="Обычный 2 4 2 2 11 5" xfId="8588"/>
    <cellStyle name="Обычный 2 4 2 2 12" xfId="8589"/>
    <cellStyle name="Обычный 2 4 2 2 12 2" xfId="8590"/>
    <cellStyle name="Обычный 2 4 2 2 12 2 2" xfId="8591"/>
    <cellStyle name="Обычный 2 4 2 2 12 3" xfId="8592"/>
    <cellStyle name="Обычный 2 4 2 2 12 4" xfId="8593"/>
    <cellStyle name="Обычный 2 4 2 2 12 5" xfId="8594"/>
    <cellStyle name="Обычный 2 4 2 2 13" xfId="8595"/>
    <cellStyle name="Обычный 2 4 2 2 13 2" xfId="8596"/>
    <cellStyle name="Обычный 2 4 2 2 13 2 2" xfId="8597"/>
    <cellStyle name="Обычный 2 4 2 2 13 3" xfId="8598"/>
    <cellStyle name="Обычный 2 4 2 2 14" xfId="8599"/>
    <cellStyle name="Обычный 2 4 2 2 14 2" xfId="8600"/>
    <cellStyle name="Обычный 2 4 2 2 15" xfId="8601"/>
    <cellStyle name="Обычный 2 4 2 2 16" xfId="8602"/>
    <cellStyle name="Обычный 2 4 2 2 2" xfId="8603"/>
    <cellStyle name="Обычный 2 4 2 2 2 10" xfId="8604"/>
    <cellStyle name="Обычный 2 4 2 2 2 10 2" xfId="8605"/>
    <cellStyle name="Обычный 2 4 2 2 2 10 2 2" xfId="8606"/>
    <cellStyle name="Обычный 2 4 2 2 2 10 3" xfId="8607"/>
    <cellStyle name="Обычный 2 4 2 2 2 10 4" xfId="8608"/>
    <cellStyle name="Обычный 2 4 2 2 2 10 5" xfId="8609"/>
    <cellStyle name="Обычный 2 4 2 2 2 11" xfId="8610"/>
    <cellStyle name="Обычный 2 4 2 2 2 11 2" xfId="8611"/>
    <cellStyle name="Обычный 2 4 2 2 2 11 3" xfId="8612"/>
    <cellStyle name="Обычный 2 4 2 2 2 11 4" xfId="8613"/>
    <cellStyle name="Обычный 2 4 2 2 2 12" xfId="8614"/>
    <cellStyle name="Обычный 2 4 2 2 2 13" xfId="8615"/>
    <cellStyle name="Обычный 2 4 2 2 2 14" xfId="8616"/>
    <cellStyle name="Обычный 2 4 2 2 2 15" xfId="8617"/>
    <cellStyle name="Обычный 2 4 2 2 2 2" xfId="8618"/>
    <cellStyle name="Обычный 2 4 2 2 2 2 2" xfId="8619"/>
    <cellStyle name="Обычный 2 4 2 2 2 2 2 2" xfId="8620"/>
    <cellStyle name="Обычный 2 4 2 2 2 2 2 2 2" xfId="8621"/>
    <cellStyle name="Обычный 2 4 2 2 2 2 2 2 2 2" xfId="8622"/>
    <cellStyle name="Обычный 2 4 2 2 2 2 2 2 3" xfId="8623"/>
    <cellStyle name="Обычный 2 4 2 2 2 2 2 2 4" xfId="8624"/>
    <cellStyle name="Обычный 2 4 2 2 2 2 2 2 5" xfId="8625"/>
    <cellStyle name="Обычный 2 4 2 2 2 2 2 3" xfId="8626"/>
    <cellStyle name="Обычный 2 4 2 2 2 2 2 3 2" xfId="8627"/>
    <cellStyle name="Обычный 2 4 2 2 2 2 2 3 3" xfId="8628"/>
    <cellStyle name="Обычный 2 4 2 2 2 2 2 3 4" xfId="8629"/>
    <cellStyle name="Обычный 2 4 2 2 2 2 2 4" xfId="8630"/>
    <cellStyle name="Обычный 2 4 2 2 2 2 2 5" xfId="8631"/>
    <cellStyle name="Обычный 2 4 2 2 2 2 2 6" xfId="8632"/>
    <cellStyle name="Обычный 2 4 2 2 2 2 2 7" xfId="8633"/>
    <cellStyle name="Обычный 2 4 2 2 2 2 3" xfId="8634"/>
    <cellStyle name="Обычный 2 4 2 2 2 2 3 2" xfId="8635"/>
    <cellStyle name="Обычный 2 4 2 2 2 2 3 2 2" xfId="8636"/>
    <cellStyle name="Обычный 2 4 2 2 2 2 3 3" xfId="8637"/>
    <cellStyle name="Обычный 2 4 2 2 2 2 3 4" xfId="8638"/>
    <cellStyle name="Обычный 2 4 2 2 2 2 3 5" xfId="8639"/>
    <cellStyle name="Обычный 2 4 2 2 2 2 4" xfId="8640"/>
    <cellStyle name="Обычный 2 4 2 2 2 2 4 2" xfId="8641"/>
    <cellStyle name="Обычный 2 4 2 2 2 2 4 2 2" xfId="8642"/>
    <cellStyle name="Обычный 2 4 2 2 2 2 4 3" xfId="8643"/>
    <cellStyle name="Обычный 2 4 2 2 2 2 4 4" xfId="8644"/>
    <cellStyle name="Обычный 2 4 2 2 2 2 4 5" xfId="8645"/>
    <cellStyle name="Обычный 2 4 2 2 2 2 5" xfId="8646"/>
    <cellStyle name="Обычный 2 4 2 2 2 2 5 2" xfId="8647"/>
    <cellStyle name="Обычный 2 4 2 2 2 2 5 3" xfId="8648"/>
    <cellStyle name="Обычный 2 4 2 2 2 2 5 4" xfId="8649"/>
    <cellStyle name="Обычный 2 4 2 2 2 2 6" xfId="8650"/>
    <cellStyle name="Обычный 2 4 2 2 2 2 7" xfId="8651"/>
    <cellStyle name="Обычный 2 4 2 2 2 2 8" xfId="8652"/>
    <cellStyle name="Обычный 2 4 2 2 2 2 9" xfId="8653"/>
    <cellStyle name="Обычный 2 4 2 2 2 3" xfId="8654"/>
    <cellStyle name="Обычный 2 4 2 2 2 3 2" xfId="8655"/>
    <cellStyle name="Обычный 2 4 2 2 2 3 2 2" xfId="8656"/>
    <cellStyle name="Обычный 2 4 2 2 2 3 2 2 2" xfId="8657"/>
    <cellStyle name="Обычный 2 4 2 2 2 3 2 2 2 2" xfId="8658"/>
    <cellStyle name="Обычный 2 4 2 2 2 3 2 2 3" xfId="8659"/>
    <cellStyle name="Обычный 2 4 2 2 2 3 2 2 4" xfId="8660"/>
    <cellStyle name="Обычный 2 4 2 2 2 3 2 2 5" xfId="8661"/>
    <cellStyle name="Обычный 2 4 2 2 2 3 2 3" xfId="8662"/>
    <cellStyle name="Обычный 2 4 2 2 2 3 2 3 2" xfId="8663"/>
    <cellStyle name="Обычный 2 4 2 2 2 3 2 3 3" xfId="8664"/>
    <cellStyle name="Обычный 2 4 2 2 2 3 2 3 4" xfId="8665"/>
    <cellStyle name="Обычный 2 4 2 2 2 3 2 4" xfId="8666"/>
    <cellStyle name="Обычный 2 4 2 2 2 3 2 5" xfId="8667"/>
    <cellStyle name="Обычный 2 4 2 2 2 3 2 6" xfId="8668"/>
    <cellStyle name="Обычный 2 4 2 2 2 3 2 7" xfId="8669"/>
    <cellStyle name="Обычный 2 4 2 2 2 3 3" xfId="8670"/>
    <cellStyle name="Обычный 2 4 2 2 2 3 3 2" xfId="8671"/>
    <cellStyle name="Обычный 2 4 2 2 2 3 3 2 2" xfId="8672"/>
    <cellStyle name="Обычный 2 4 2 2 2 3 3 3" xfId="8673"/>
    <cellStyle name="Обычный 2 4 2 2 2 3 3 4" xfId="8674"/>
    <cellStyle name="Обычный 2 4 2 2 2 3 3 5" xfId="8675"/>
    <cellStyle name="Обычный 2 4 2 2 2 3 4" xfId="8676"/>
    <cellStyle name="Обычный 2 4 2 2 2 3 4 2" xfId="8677"/>
    <cellStyle name="Обычный 2 4 2 2 2 3 4 2 2" xfId="8678"/>
    <cellStyle name="Обычный 2 4 2 2 2 3 4 3" xfId="8679"/>
    <cellStyle name="Обычный 2 4 2 2 2 3 4 4" xfId="8680"/>
    <cellStyle name="Обычный 2 4 2 2 2 3 4 5" xfId="8681"/>
    <cellStyle name="Обычный 2 4 2 2 2 3 5" xfId="8682"/>
    <cellStyle name="Обычный 2 4 2 2 2 3 5 2" xfId="8683"/>
    <cellStyle name="Обычный 2 4 2 2 2 3 5 3" xfId="8684"/>
    <cellStyle name="Обычный 2 4 2 2 2 3 5 4" xfId="8685"/>
    <cellStyle name="Обычный 2 4 2 2 2 3 6" xfId="8686"/>
    <cellStyle name="Обычный 2 4 2 2 2 3 7" xfId="8687"/>
    <cellStyle name="Обычный 2 4 2 2 2 3 8" xfId="8688"/>
    <cellStyle name="Обычный 2 4 2 2 2 3 9" xfId="8689"/>
    <cellStyle name="Обычный 2 4 2 2 2 4" xfId="8690"/>
    <cellStyle name="Обычный 2 4 2 2 2 4 2" xfId="8691"/>
    <cellStyle name="Обычный 2 4 2 2 2 4 2 2" xfId="8692"/>
    <cellStyle name="Обычный 2 4 2 2 2 4 2 2 2" xfId="8693"/>
    <cellStyle name="Обычный 2 4 2 2 2 4 2 2 2 2" xfId="8694"/>
    <cellStyle name="Обычный 2 4 2 2 2 4 2 2 3" xfId="8695"/>
    <cellStyle name="Обычный 2 4 2 2 2 4 2 2 4" xfId="8696"/>
    <cellStyle name="Обычный 2 4 2 2 2 4 2 2 5" xfId="8697"/>
    <cellStyle name="Обычный 2 4 2 2 2 4 2 3" xfId="8698"/>
    <cellStyle name="Обычный 2 4 2 2 2 4 2 3 2" xfId="8699"/>
    <cellStyle name="Обычный 2 4 2 2 2 4 2 3 3" xfId="8700"/>
    <cellStyle name="Обычный 2 4 2 2 2 4 2 3 4" xfId="8701"/>
    <cellStyle name="Обычный 2 4 2 2 2 4 2 4" xfId="8702"/>
    <cellStyle name="Обычный 2 4 2 2 2 4 2 5" xfId="8703"/>
    <cellStyle name="Обычный 2 4 2 2 2 4 2 6" xfId="8704"/>
    <cellStyle name="Обычный 2 4 2 2 2 4 2 7" xfId="8705"/>
    <cellStyle name="Обычный 2 4 2 2 2 4 3" xfId="8706"/>
    <cellStyle name="Обычный 2 4 2 2 2 4 3 2" xfId="8707"/>
    <cellStyle name="Обычный 2 4 2 2 2 4 3 2 2" xfId="8708"/>
    <cellStyle name="Обычный 2 4 2 2 2 4 3 3" xfId="8709"/>
    <cellStyle name="Обычный 2 4 2 2 2 4 3 4" xfId="8710"/>
    <cellStyle name="Обычный 2 4 2 2 2 4 3 5" xfId="8711"/>
    <cellStyle name="Обычный 2 4 2 2 2 4 4" xfId="8712"/>
    <cellStyle name="Обычный 2 4 2 2 2 4 4 2" xfId="8713"/>
    <cellStyle name="Обычный 2 4 2 2 2 4 4 3" xfId="8714"/>
    <cellStyle name="Обычный 2 4 2 2 2 4 4 4" xfId="8715"/>
    <cellStyle name="Обычный 2 4 2 2 2 4 5" xfId="8716"/>
    <cellStyle name="Обычный 2 4 2 2 2 4 6" xfId="8717"/>
    <cellStyle name="Обычный 2 4 2 2 2 4 7" xfId="8718"/>
    <cellStyle name="Обычный 2 4 2 2 2 4 8" xfId="8719"/>
    <cellStyle name="Обычный 2 4 2 2 2 5" xfId="8720"/>
    <cellStyle name="Обычный 2 4 2 2 2 5 2" xfId="8721"/>
    <cellStyle name="Обычный 2 4 2 2 2 5 2 2" xfId="8722"/>
    <cellStyle name="Обычный 2 4 2 2 2 5 2 2 2" xfId="8723"/>
    <cellStyle name="Обычный 2 4 2 2 2 5 2 2 2 2" xfId="8724"/>
    <cellStyle name="Обычный 2 4 2 2 2 5 2 2 3" xfId="8725"/>
    <cellStyle name="Обычный 2 4 2 2 2 5 2 2 4" xfId="8726"/>
    <cellStyle name="Обычный 2 4 2 2 2 5 2 2 5" xfId="8727"/>
    <cellStyle name="Обычный 2 4 2 2 2 5 2 3" xfId="8728"/>
    <cellStyle name="Обычный 2 4 2 2 2 5 2 3 2" xfId="8729"/>
    <cellStyle name="Обычный 2 4 2 2 2 5 2 3 3" xfId="8730"/>
    <cellStyle name="Обычный 2 4 2 2 2 5 2 3 4" xfId="8731"/>
    <cellStyle name="Обычный 2 4 2 2 2 5 2 4" xfId="8732"/>
    <cellStyle name="Обычный 2 4 2 2 2 5 2 5" xfId="8733"/>
    <cellStyle name="Обычный 2 4 2 2 2 5 2 6" xfId="8734"/>
    <cellStyle name="Обычный 2 4 2 2 2 5 2 7" xfId="8735"/>
    <cellStyle name="Обычный 2 4 2 2 2 5 3" xfId="8736"/>
    <cellStyle name="Обычный 2 4 2 2 2 5 3 2" xfId="8737"/>
    <cellStyle name="Обычный 2 4 2 2 2 5 3 2 2" xfId="8738"/>
    <cellStyle name="Обычный 2 4 2 2 2 5 3 3" xfId="8739"/>
    <cellStyle name="Обычный 2 4 2 2 2 5 3 4" xfId="8740"/>
    <cellStyle name="Обычный 2 4 2 2 2 5 3 5" xfId="8741"/>
    <cellStyle name="Обычный 2 4 2 2 2 5 4" xfId="8742"/>
    <cellStyle name="Обычный 2 4 2 2 2 5 4 2" xfId="8743"/>
    <cellStyle name="Обычный 2 4 2 2 2 5 4 3" xfId="8744"/>
    <cellStyle name="Обычный 2 4 2 2 2 5 4 4" xfId="8745"/>
    <cellStyle name="Обычный 2 4 2 2 2 5 5" xfId="8746"/>
    <cellStyle name="Обычный 2 4 2 2 2 5 6" xfId="8747"/>
    <cellStyle name="Обычный 2 4 2 2 2 5 7" xfId="8748"/>
    <cellStyle name="Обычный 2 4 2 2 2 5 8" xfId="8749"/>
    <cellStyle name="Обычный 2 4 2 2 2 6" xfId="8750"/>
    <cellStyle name="Обычный 2 4 2 2 2 6 2" xfId="8751"/>
    <cellStyle name="Обычный 2 4 2 2 2 6 2 2" xfId="8752"/>
    <cellStyle name="Обычный 2 4 2 2 2 6 2 2 2" xfId="8753"/>
    <cellStyle name="Обычный 2 4 2 2 2 6 2 2 2 2" xfId="8754"/>
    <cellStyle name="Обычный 2 4 2 2 2 6 2 2 3" xfId="8755"/>
    <cellStyle name="Обычный 2 4 2 2 2 6 2 2 4" xfId="8756"/>
    <cellStyle name="Обычный 2 4 2 2 2 6 2 2 5" xfId="8757"/>
    <cellStyle name="Обычный 2 4 2 2 2 6 2 3" xfId="8758"/>
    <cellStyle name="Обычный 2 4 2 2 2 6 2 3 2" xfId="8759"/>
    <cellStyle name="Обычный 2 4 2 2 2 6 2 3 3" xfId="8760"/>
    <cellStyle name="Обычный 2 4 2 2 2 6 2 3 4" xfId="8761"/>
    <cellStyle name="Обычный 2 4 2 2 2 6 2 4" xfId="8762"/>
    <cellStyle name="Обычный 2 4 2 2 2 6 2 5" xfId="8763"/>
    <cellStyle name="Обычный 2 4 2 2 2 6 2 6" xfId="8764"/>
    <cellStyle name="Обычный 2 4 2 2 2 6 2 7" xfId="8765"/>
    <cellStyle name="Обычный 2 4 2 2 2 6 3" xfId="8766"/>
    <cellStyle name="Обычный 2 4 2 2 2 6 3 2" xfId="8767"/>
    <cellStyle name="Обычный 2 4 2 2 2 6 3 2 2" xfId="8768"/>
    <cellStyle name="Обычный 2 4 2 2 2 6 3 3" xfId="8769"/>
    <cellStyle name="Обычный 2 4 2 2 2 6 3 4" xfId="8770"/>
    <cellStyle name="Обычный 2 4 2 2 2 6 3 5" xfId="8771"/>
    <cellStyle name="Обычный 2 4 2 2 2 6 4" xfId="8772"/>
    <cellStyle name="Обычный 2 4 2 2 2 6 4 2" xfId="8773"/>
    <cellStyle name="Обычный 2 4 2 2 2 6 4 3" xfId="8774"/>
    <cellStyle name="Обычный 2 4 2 2 2 6 4 4" xfId="8775"/>
    <cellStyle name="Обычный 2 4 2 2 2 6 5" xfId="8776"/>
    <cellStyle name="Обычный 2 4 2 2 2 6 6" xfId="8777"/>
    <cellStyle name="Обычный 2 4 2 2 2 6 7" xfId="8778"/>
    <cellStyle name="Обычный 2 4 2 2 2 6 8" xfId="8779"/>
    <cellStyle name="Обычный 2 4 2 2 2 7" xfId="8780"/>
    <cellStyle name="Обычный 2 4 2 2 2 7 2" xfId="8781"/>
    <cellStyle name="Обычный 2 4 2 2 2 7 2 2" xfId="8782"/>
    <cellStyle name="Обычный 2 4 2 2 2 7 2 2 2" xfId="8783"/>
    <cellStyle name="Обычный 2 4 2 2 2 7 2 2 2 2" xfId="8784"/>
    <cellStyle name="Обычный 2 4 2 2 2 7 2 2 3" xfId="8785"/>
    <cellStyle name="Обычный 2 4 2 2 2 7 2 2 4" xfId="8786"/>
    <cellStyle name="Обычный 2 4 2 2 2 7 2 2 5" xfId="8787"/>
    <cellStyle name="Обычный 2 4 2 2 2 7 2 3" xfId="8788"/>
    <cellStyle name="Обычный 2 4 2 2 2 7 2 3 2" xfId="8789"/>
    <cellStyle name="Обычный 2 4 2 2 2 7 2 3 3" xfId="8790"/>
    <cellStyle name="Обычный 2 4 2 2 2 7 2 3 4" xfId="8791"/>
    <cellStyle name="Обычный 2 4 2 2 2 7 2 4" xfId="8792"/>
    <cellStyle name="Обычный 2 4 2 2 2 7 2 5" xfId="8793"/>
    <cellStyle name="Обычный 2 4 2 2 2 7 2 6" xfId="8794"/>
    <cellStyle name="Обычный 2 4 2 2 2 7 2 7" xfId="8795"/>
    <cellStyle name="Обычный 2 4 2 2 2 7 3" xfId="8796"/>
    <cellStyle name="Обычный 2 4 2 2 2 7 3 2" xfId="8797"/>
    <cellStyle name="Обычный 2 4 2 2 2 7 3 2 2" xfId="8798"/>
    <cellStyle name="Обычный 2 4 2 2 2 7 3 3" xfId="8799"/>
    <cellStyle name="Обычный 2 4 2 2 2 7 3 4" xfId="8800"/>
    <cellStyle name="Обычный 2 4 2 2 2 7 3 5" xfId="8801"/>
    <cellStyle name="Обычный 2 4 2 2 2 7 4" xfId="8802"/>
    <cellStyle name="Обычный 2 4 2 2 2 7 4 2" xfId="8803"/>
    <cellStyle name="Обычный 2 4 2 2 2 7 4 3" xfId="8804"/>
    <cellStyle name="Обычный 2 4 2 2 2 7 4 4" xfId="8805"/>
    <cellStyle name="Обычный 2 4 2 2 2 7 5" xfId="8806"/>
    <cellStyle name="Обычный 2 4 2 2 2 7 6" xfId="8807"/>
    <cellStyle name="Обычный 2 4 2 2 2 7 7" xfId="8808"/>
    <cellStyle name="Обычный 2 4 2 2 2 7 8" xfId="8809"/>
    <cellStyle name="Обычный 2 4 2 2 2 8" xfId="8810"/>
    <cellStyle name="Обычный 2 4 2 2 2 8 2" xfId="8811"/>
    <cellStyle name="Обычный 2 4 2 2 2 8 2 2" xfId="8812"/>
    <cellStyle name="Обычный 2 4 2 2 2 8 2 2 2" xfId="8813"/>
    <cellStyle name="Обычный 2 4 2 2 2 8 2 3" xfId="8814"/>
    <cellStyle name="Обычный 2 4 2 2 2 8 2 4" xfId="8815"/>
    <cellStyle name="Обычный 2 4 2 2 2 8 2 5" xfId="8816"/>
    <cellStyle name="Обычный 2 4 2 2 2 8 3" xfId="8817"/>
    <cellStyle name="Обычный 2 4 2 2 2 8 3 2" xfId="8818"/>
    <cellStyle name="Обычный 2 4 2 2 2 8 3 3" xfId="8819"/>
    <cellStyle name="Обычный 2 4 2 2 2 8 3 4" xfId="8820"/>
    <cellStyle name="Обычный 2 4 2 2 2 8 4" xfId="8821"/>
    <cellStyle name="Обычный 2 4 2 2 2 8 5" xfId="8822"/>
    <cellStyle name="Обычный 2 4 2 2 2 8 6" xfId="8823"/>
    <cellStyle name="Обычный 2 4 2 2 2 8 7" xfId="8824"/>
    <cellStyle name="Обычный 2 4 2 2 2 9" xfId="8825"/>
    <cellStyle name="Обычный 2 4 2 2 2 9 2" xfId="8826"/>
    <cellStyle name="Обычный 2 4 2 2 2 9 2 2" xfId="8827"/>
    <cellStyle name="Обычный 2 4 2 2 2 9 2 2 2" xfId="8828"/>
    <cellStyle name="Обычный 2 4 2 2 2 9 2 3" xfId="8829"/>
    <cellStyle name="Обычный 2 4 2 2 2 9 2 4" xfId="8830"/>
    <cellStyle name="Обычный 2 4 2 2 2 9 2 5" xfId="8831"/>
    <cellStyle name="Обычный 2 4 2 2 2 9 3" xfId="8832"/>
    <cellStyle name="Обычный 2 4 2 2 2 9 3 2" xfId="8833"/>
    <cellStyle name="Обычный 2 4 2 2 2 9 3 3" xfId="8834"/>
    <cellStyle name="Обычный 2 4 2 2 2 9 3 4" xfId="8835"/>
    <cellStyle name="Обычный 2 4 2 2 2 9 4" xfId="8836"/>
    <cellStyle name="Обычный 2 4 2 2 2 9 5" xfId="8837"/>
    <cellStyle name="Обычный 2 4 2 2 2 9 6" xfId="8838"/>
    <cellStyle name="Обычный 2 4 2 2 2 9 7" xfId="8839"/>
    <cellStyle name="Обычный 2 4 2 2 3" xfId="8840"/>
    <cellStyle name="Обычный 2 4 2 2 3 2" xfId="8841"/>
    <cellStyle name="Обычный 2 4 2 2 3 2 2" xfId="8842"/>
    <cellStyle name="Обычный 2 4 2 2 3 2 2 2" xfId="8843"/>
    <cellStyle name="Обычный 2 4 2 2 3 2 2 2 2" xfId="8844"/>
    <cellStyle name="Обычный 2 4 2 2 3 2 2 3" xfId="8845"/>
    <cellStyle name="Обычный 2 4 2 2 3 2 2 4" xfId="8846"/>
    <cellStyle name="Обычный 2 4 2 2 3 2 2 5" xfId="8847"/>
    <cellStyle name="Обычный 2 4 2 2 3 2 3" xfId="8848"/>
    <cellStyle name="Обычный 2 4 2 2 3 2 3 2" xfId="8849"/>
    <cellStyle name="Обычный 2 4 2 2 3 2 3 3" xfId="8850"/>
    <cellStyle name="Обычный 2 4 2 2 3 2 3 4" xfId="8851"/>
    <cellStyle name="Обычный 2 4 2 2 3 2 4" xfId="8852"/>
    <cellStyle name="Обычный 2 4 2 2 3 2 5" xfId="8853"/>
    <cellStyle name="Обычный 2 4 2 2 3 2 6" xfId="8854"/>
    <cellStyle name="Обычный 2 4 2 2 3 2 7" xfId="8855"/>
    <cellStyle name="Обычный 2 4 2 2 3 3" xfId="8856"/>
    <cellStyle name="Обычный 2 4 2 2 3 3 2" xfId="8857"/>
    <cellStyle name="Обычный 2 4 2 2 3 3 2 2" xfId="8858"/>
    <cellStyle name="Обычный 2 4 2 2 3 3 3" xfId="8859"/>
    <cellStyle name="Обычный 2 4 2 2 3 3 4" xfId="8860"/>
    <cellStyle name="Обычный 2 4 2 2 3 3 5" xfId="8861"/>
    <cellStyle name="Обычный 2 4 2 2 3 4" xfId="8862"/>
    <cellStyle name="Обычный 2 4 2 2 3 4 2" xfId="8863"/>
    <cellStyle name="Обычный 2 4 2 2 3 4 2 2" xfId="8864"/>
    <cellStyle name="Обычный 2 4 2 2 3 4 3" xfId="8865"/>
    <cellStyle name="Обычный 2 4 2 2 3 4 4" xfId="8866"/>
    <cellStyle name="Обычный 2 4 2 2 3 4 5" xfId="8867"/>
    <cellStyle name="Обычный 2 4 2 2 3 5" xfId="8868"/>
    <cellStyle name="Обычный 2 4 2 2 3 5 2" xfId="8869"/>
    <cellStyle name="Обычный 2 4 2 2 3 5 3" xfId="8870"/>
    <cellStyle name="Обычный 2 4 2 2 3 5 4" xfId="8871"/>
    <cellStyle name="Обычный 2 4 2 2 3 6" xfId="8872"/>
    <cellStyle name="Обычный 2 4 2 2 3 7" xfId="8873"/>
    <cellStyle name="Обычный 2 4 2 2 3 8" xfId="8874"/>
    <cellStyle name="Обычный 2 4 2 2 3 9" xfId="8875"/>
    <cellStyle name="Обычный 2 4 2 2 4" xfId="8876"/>
    <cellStyle name="Обычный 2 4 2 2 4 2" xfId="8877"/>
    <cellStyle name="Обычный 2 4 2 2 4 2 2" xfId="8878"/>
    <cellStyle name="Обычный 2 4 2 2 4 2 2 2" xfId="8879"/>
    <cellStyle name="Обычный 2 4 2 2 4 2 2 2 2" xfId="8880"/>
    <cellStyle name="Обычный 2 4 2 2 4 2 2 3" xfId="8881"/>
    <cellStyle name="Обычный 2 4 2 2 4 2 2 4" xfId="8882"/>
    <cellStyle name="Обычный 2 4 2 2 4 2 2 5" xfId="8883"/>
    <cellStyle name="Обычный 2 4 2 2 4 2 3" xfId="8884"/>
    <cellStyle name="Обычный 2 4 2 2 4 2 3 2" xfId="8885"/>
    <cellStyle name="Обычный 2 4 2 2 4 2 3 3" xfId="8886"/>
    <cellStyle name="Обычный 2 4 2 2 4 2 3 4" xfId="8887"/>
    <cellStyle name="Обычный 2 4 2 2 4 2 4" xfId="8888"/>
    <cellStyle name="Обычный 2 4 2 2 4 2 5" xfId="8889"/>
    <cellStyle name="Обычный 2 4 2 2 4 2 6" xfId="8890"/>
    <cellStyle name="Обычный 2 4 2 2 4 2 7" xfId="8891"/>
    <cellStyle name="Обычный 2 4 2 2 4 3" xfId="8892"/>
    <cellStyle name="Обычный 2 4 2 2 4 3 2" xfId="8893"/>
    <cellStyle name="Обычный 2 4 2 2 4 3 2 2" xfId="8894"/>
    <cellStyle name="Обычный 2 4 2 2 4 3 3" xfId="8895"/>
    <cellStyle name="Обычный 2 4 2 2 4 3 4" xfId="8896"/>
    <cellStyle name="Обычный 2 4 2 2 4 3 5" xfId="8897"/>
    <cellStyle name="Обычный 2 4 2 2 4 4" xfId="8898"/>
    <cellStyle name="Обычный 2 4 2 2 4 4 2" xfId="8899"/>
    <cellStyle name="Обычный 2 4 2 2 4 4 2 2" xfId="8900"/>
    <cellStyle name="Обычный 2 4 2 2 4 4 3" xfId="8901"/>
    <cellStyle name="Обычный 2 4 2 2 4 4 4" xfId="8902"/>
    <cellStyle name="Обычный 2 4 2 2 4 4 5" xfId="8903"/>
    <cellStyle name="Обычный 2 4 2 2 4 5" xfId="8904"/>
    <cellStyle name="Обычный 2 4 2 2 4 5 2" xfId="8905"/>
    <cellStyle name="Обычный 2 4 2 2 4 5 3" xfId="8906"/>
    <cellStyle name="Обычный 2 4 2 2 4 5 4" xfId="8907"/>
    <cellStyle name="Обычный 2 4 2 2 4 6" xfId="8908"/>
    <cellStyle name="Обычный 2 4 2 2 4 7" xfId="8909"/>
    <cellStyle name="Обычный 2 4 2 2 4 8" xfId="8910"/>
    <cellStyle name="Обычный 2 4 2 2 4 9" xfId="8911"/>
    <cellStyle name="Обычный 2 4 2 2 5" xfId="8912"/>
    <cellStyle name="Обычный 2 4 2 2 5 2" xfId="8913"/>
    <cellStyle name="Обычный 2 4 2 2 5 2 2" xfId="8914"/>
    <cellStyle name="Обычный 2 4 2 2 5 2 2 2" xfId="8915"/>
    <cellStyle name="Обычный 2 4 2 2 5 2 2 2 2" xfId="8916"/>
    <cellStyle name="Обычный 2 4 2 2 5 2 2 3" xfId="8917"/>
    <cellStyle name="Обычный 2 4 2 2 5 2 2 4" xfId="8918"/>
    <cellStyle name="Обычный 2 4 2 2 5 2 2 5" xfId="8919"/>
    <cellStyle name="Обычный 2 4 2 2 5 2 3" xfId="8920"/>
    <cellStyle name="Обычный 2 4 2 2 5 2 3 2" xfId="8921"/>
    <cellStyle name="Обычный 2 4 2 2 5 2 3 3" xfId="8922"/>
    <cellStyle name="Обычный 2 4 2 2 5 2 3 4" xfId="8923"/>
    <cellStyle name="Обычный 2 4 2 2 5 2 4" xfId="8924"/>
    <cellStyle name="Обычный 2 4 2 2 5 2 5" xfId="8925"/>
    <cellStyle name="Обычный 2 4 2 2 5 2 6" xfId="8926"/>
    <cellStyle name="Обычный 2 4 2 2 5 2 7" xfId="8927"/>
    <cellStyle name="Обычный 2 4 2 2 5 3" xfId="8928"/>
    <cellStyle name="Обычный 2 4 2 2 5 3 2" xfId="8929"/>
    <cellStyle name="Обычный 2 4 2 2 5 3 2 2" xfId="8930"/>
    <cellStyle name="Обычный 2 4 2 2 5 3 3" xfId="8931"/>
    <cellStyle name="Обычный 2 4 2 2 5 3 4" xfId="8932"/>
    <cellStyle name="Обычный 2 4 2 2 5 3 5" xfId="8933"/>
    <cellStyle name="Обычный 2 4 2 2 5 4" xfId="8934"/>
    <cellStyle name="Обычный 2 4 2 2 5 4 2" xfId="8935"/>
    <cellStyle name="Обычный 2 4 2 2 5 4 2 2" xfId="8936"/>
    <cellStyle name="Обычный 2 4 2 2 5 4 3" xfId="8937"/>
    <cellStyle name="Обычный 2 4 2 2 5 4 4" xfId="8938"/>
    <cellStyle name="Обычный 2 4 2 2 5 4 5" xfId="8939"/>
    <cellStyle name="Обычный 2 4 2 2 5 5" xfId="8940"/>
    <cellStyle name="Обычный 2 4 2 2 5 5 2" xfId="8941"/>
    <cellStyle name="Обычный 2 4 2 2 5 5 3" xfId="8942"/>
    <cellStyle name="Обычный 2 4 2 2 5 5 4" xfId="8943"/>
    <cellStyle name="Обычный 2 4 2 2 5 6" xfId="8944"/>
    <cellStyle name="Обычный 2 4 2 2 5 7" xfId="8945"/>
    <cellStyle name="Обычный 2 4 2 2 5 8" xfId="8946"/>
    <cellStyle name="Обычный 2 4 2 2 5 9" xfId="8947"/>
    <cellStyle name="Обычный 2 4 2 2 6" xfId="8948"/>
    <cellStyle name="Обычный 2 4 2 2 6 2" xfId="8949"/>
    <cellStyle name="Обычный 2 4 2 2 6 2 2" xfId="8950"/>
    <cellStyle name="Обычный 2 4 2 2 6 2 2 2" xfId="8951"/>
    <cellStyle name="Обычный 2 4 2 2 6 2 2 2 2" xfId="8952"/>
    <cellStyle name="Обычный 2 4 2 2 6 2 2 3" xfId="8953"/>
    <cellStyle name="Обычный 2 4 2 2 6 2 2 4" xfId="8954"/>
    <cellStyle name="Обычный 2 4 2 2 6 2 2 5" xfId="8955"/>
    <cellStyle name="Обычный 2 4 2 2 6 2 3" xfId="8956"/>
    <cellStyle name="Обычный 2 4 2 2 6 2 3 2" xfId="8957"/>
    <cellStyle name="Обычный 2 4 2 2 6 2 3 3" xfId="8958"/>
    <cellStyle name="Обычный 2 4 2 2 6 2 3 4" xfId="8959"/>
    <cellStyle name="Обычный 2 4 2 2 6 2 4" xfId="8960"/>
    <cellStyle name="Обычный 2 4 2 2 6 2 5" xfId="8961"/>
    <cellStyle name="Обычный 2 4 2 2 6 2 6" xfId="8962"/>
    <cellStyle name="Обычный 2 4 2 2 6 2 7" xfId="8963"/>
    <cellStyle name="Обычный 2 4 2 2 6 3" xfId="8964"/>
    <cellStyle name="Обычный 2 4 2 2 6 3 2" xfId="8965"/>
    <cellStyle name="Обычный 2 4 2 2 6 3 2 2" xfId="8966"/>
    <cellStyle name="Обычный 2 4 2 2 6 3 3" xfId="8967"/>
    <cellStyle name="Обычный 2 4 2 2 6 3 4" xfId="8968"/>
    <cellStyle name="Обычный 2 4 2 2 6 3 5" xfId="8969"/>
    <cellStyle name="Обычный 2 4 2 2 6 4" xfId="8970"/>
    <cellStyle name="Обычный 2 4 2 2 6 4 2" xfId="8971"/>
    <cellStyle name="Обычный 2 4 2 2 6 4 3" xfId="8972"/>
    <cellStyle name="Обычный 2 4 2 2 6 4 4" xfId="8973"/>
    <cellStyle name="Обычный 2 4 2 2 6 5" xfId="8974"/>
    <cellStyle name="Обычный 2 4 2 2 6 6" xfId="8975"/>
    <cellStyle name="Обычный 2 4 2 2 6 7" xfId="8976"/>
    <cellStyle name="Обычный 2 4 2 2 6 8" xfId="8977"/>
    <cellStyle name="Обычный 2 4 2 2 7" xfId="8978"/>
    <cellStyle name="Обычный 2 4 2 2 7 2" xfId="8979"/>
    <cellStyle name="Обычный 2 4 2 2 7 2 2" xfId="8980"/>
    <cellStyle name="Обычный 2 4 2 2 7 2 2 2" xfId="8981"/>
    <cellStyle name="Обычный 2 4 2 2 7 2 2 2 2" xfId="8982"/>
    <cellStyle name="Обычный 2 4 2 2 7 2 2 3" xfId="8983"/>
    <cellStyle name="Обычный 2 4 2 2 7 2 2 4" xfId="8984"/>
    <cellStyle name="Обычный 2 4 2 2 7 2 2 5" xfId="8985"/>
    <cellStyle name="Обычный 2 4 2 2 7 2 3" xfId="8986"/>
    <cellStyle name="Обычный 2 4 2 2 7 2 3 2" xfId="8987"/>
    <cellStyle name="Обычный 2 4 2 2 7 2 3 3" xfId="8988"/>
    <cellStyle name="Обычный 2 4 2 2 7 2 3 4" xfId="8989"/>
    <cellStyle name="Обычный 2 4 2 2 7 2 4" xfId="8990"/>
    <cellStyle name="Обычный 2 4 2 2 7 2 5" xfId="8991"/>
    <cellStyle name="Обычный 2 4 2 2 7 2 6" xfId="8992"/>
    <cellStyle name="Обычный 2 4 2 2 7 2 7" xfId="8993"/>
    <cellStyle name="Обычный 2 4 2 2 7 3" xfId="8994"/>
    <cellStyle name="Обычный 2 4 2 2 7 3 2" xfId="8995"/>
    <cellStyle name="Обычный 2 4 2 2 7 3 2 2" xfId="8996"/>
    <cellStyle name="Обычный 2 4 2 2 7 3 3" xfId="8997"/>
    <cellStyle name="Обычный 2 4 2 2 7 3 4" xfId="8998"/>
    <cellStyle name="Обычный 2 4 2 2 7 3 5" xfId="8999"/>
    <cellStyle name="Обычный 2 4 2 2 7 4" xfId="9000"/>
    <cellStyle name="Обычный 2 4 2 2 7 4 2" xfId="9001"/>
    <cellStyle name="Обычный 2 4 2 2 7 4 3" xfId="9002"/>
    <cellStyle name="Обычный 2 4 2 2 7 4 4" xfId="9003"/>
    <cellStyle name="Обычный 2 4 2 2 7 5" xfId="9004"/>
    <cellStyle name="Обычный 2 4 2 2 7 6" xfId="9005"/>
    <cellStyle name="Обычный 2 4 2 2 7 7" xfId="9006"/>
    <cellStyle name="Обычный 2 4 2 2 7 8" xfId="9007"/>
    <cellStyle name="Обычный 2 4 2 2 8" xfId="9008"/>
    <cellStyle name="Обычный 2 4 2 2 8 2" xfId="9009"/>
    <cellStyle name="Обычный 2 4 2 2 8 2 2" xfId="9010"/>
    <cellStyle name="Обычный 2 4 2 2 8 2 2 2" xfId="9011"/>
    <cellStyle name="Обычный 2 4 2 2 8 2 2 2 2" xfId="9012"/>
    <cellStyle name="Обычный 2 4 2 2 8 2 2 3" xfId="9013"/>
    <cellStyle name="Обычный 2 4 2 2 8 2 2 4" xfId="9014"/>
    <cellStyle name="Обычный 2 4 2 2 8 2 2 5" xfId="9015"/>
    <cellStyle name="Обычный 2 4 2 2 8 2 3" xfId="9016"/>
    <cellStyle name="Обычный 2 4 2 2 8 2 3 2" xfId="9017"/>
    <cellStyle name="Обычный 2 4 2 2 8 2 3 3" xfId="9018"/>
    <cellStyle name="Обычный 2 4 2 2 8 2 3 4" xfId="9019"/>
    <cellStyle name="Обычный 2 4 2 2 8 2 4" xfId="9020"/>
    <cellStyle name="Обычный 2 4 2 2 8 2 5" xfId="9021"/>
    <cellStyle name="Обычный 2 4 2 2 8 2 6" xfId="9022"/>
    <cellStyle name="Обычный 2 4 2 2 8 2 7" xfId="9023"/>
    <cellStyle name="Обычный 2 4 2 2 8 3" xfId="9024"/>
    <cellStyle name="Обычный 2 4 2 2 8 3 2" xfId="9025"/>
    <cellStyle name="Обычный 2 4 2 2 8 3 2 2" xfId="9026"/>
    <cellStyle name="Обычный 2 4 2 2 8 3 3" xfId="9027"/>
    <cellStyle name="Обычный 2 4 2 2 8 3 4" xfId="9028"/>
    <cellStyle name="Обычный 2 4 2 2 8 3 5" xfId="9029"/>
    <cellStyle name="Обычный 2 4 2 2 8 4" xfId="9030"/>
    <cellStyle name="Обычный 2 4 2 2 8 4 2" xfId="9031"/>
    <cellStyle name="Обычный 2 4 2 2 8 4 3" xfId="9032"/>
    <cellStyle name="Обычный 2 4 2 2 8 4 4" xfId="9033"/>
    <cellStyle name="Обычный 2 4 2 2 8 5" xfId="9034"/>
    <cellStyle name="Обычный 2 4 2 2 8 6" xfId="9035"/>
    <cellStyle name="Обычный 2 4 2 2 8 7" xfId="9036"/>
    <cellStyle name="Обычный 2 4 2 2 8 8" xfId="9037"/>
    <cellStyle name="Обычный 2 4 2 2 9" xfId="9038"/>
    <cellStyle name="Обычный 2 4 2 2 9 2" xfId="9039"/>
    <cellStyle name="Обычный 2 4 2 2 9 2 2" xfId="9040"/>
    <cellStyle name="Обычный 2 4 2 2 9 2 2 2" xfId="9041"/>
    <cellStyle name="Обычный 2 4 2 2 9 2 3" xfId="9042"/>
    <cellStyle name="Обычный 2 4 2 2 9 2 4" xfId="9043"/>
    <cellStyle name="Обычный 2 4 2 2 9 2 5" xfId="9044"/>
    <cellStyle name="Обычный 2 4 2 2 9 3" xfId="9045"/>
    <cellStyle name="Обычный 2 4 2 2 9 3 2" xfId="9046"/>
    <cellStyle name="Обычный 2 4 2 2 9 3 3" xfId="9047"/>
    <cellStyle name="Обычный 2 4 2 2 9 3 4" xfId="9048"/>
    <cellStyle name="Обычный 2 4 2 2 9 4" xfId="9049"/>
    <cellStyle name="Обычный 2 4 2 2 9 5" xfId="9050"/>
    <cellStyle name="Обычный 2 4 2 2 9 6" xfId="9051"/>
    <cellStyle name="Обычный 2 4 2 2 9 7" xfId="9052"/>
    <cellStyle name="Обычный 2 4 2 3" xfId="9053"/>
    <cellStyle name="Обычный 2 4 2 3 10" xfId="9054"/>
    <cellStyle name="Обычный 2 4 2 3 10 2" xfId="9055"/>
    <cellStyle name="Обычный 2 4 2 3 10 2 2" xfId="9056"/>
    <cellStyle name="Обычный 2 4 2 3 10 3" xfId="9057"/>
    <cellStyle name="Обычный 2 4 2 3 10 4" xfId="9058"/>
    <cellStyle name="Обычный 2 4 2 3 10 5" xfId="9059"/>
    <cellStyle name="Обычный 2 4 2 3 11" xfId="9060"/>
    <cellStyle name="Обычный 2 4 2 3 11 2" xfId="9061"/>
    <cellStyle name="Обычный 2 4 2 3 11 2 2" xfId="9062"/>
    <cellStyle name="Обычный 2 4 2 3 11 3" xfId="9063"/>
    <cellStyle name="Обычный 2 4 2 3 11 4" xfId="9064"/>
    <cellStyle name="Обычный 2 4 2 3 11 5" xfId="9065"/>
    <cellStyle name="Обычный 2 4 2 3 12" xfId="9066"/>
    <cellStyle name="Обычный 2 4 2 3 12 2" xfId="9067"/>
    <cellStyle name="Обычный 2 4 2 3 12 2 2" xfId="9068"/>
    <cellStyle name="Обычный 2 4 2 3 12 3" xfId="9069"/>
    <cellStyle name="Обычный 2 4 2 3 13" xfId="9070"/>
    <cellStyle name="Обычный 2 4 2 3 13 2" xfId="9071"/>
    <cellStyle name="Обычный 2 4 2 3 14" xfId="9072"/>
    <cellStyle name="Обычный 2 4 2 3 15" xfId="9073"/>
    <cellStyle name="Обычный 2 4 2 3 2" xfId="9074"/>
    <cellStyle name="Обычный 2 4 2 3 2 2" xfId="9075"/>
    <cellStyle name="Обычный 2 4 2 3 2 2 2" xfId="9076"/>
    <cellStyle name="Обычный 2 4 2 3 2 2 2 2" xfId="9077"/>
    <cellStyle name="Обычный 2 4 2 3 2 2 2 2 2" xfId="9078"/>
    <cellStyle name="Обычный 2 4 2 3 2 2 2 3" xfId="9079"/>
    <cellStyle name="Обычный 2 4 2 3 2 2 2 4" xfId="9080"/>
    <cellStyle name="Обычный 2 4 2 3 2 2 2 5" xfId="9081"/>
    <cellStyle name="Обычный 2 4 2 3 2 2 3" xfId="9082"/>
    <cellStyle name="Обычный 2 4 2 3 2 2 3 2" xfId="9083"/>
    <cellStyle name="Обычный 2 4 2 3 2 2 3 3" xfId="9084"/>
    <cellStyle name="Обычный 2 4 2 3 2 2 3 4" xfId="9085"/>
    <cellStyle name="Обычный 2 4 2 3 2 2 4" xfId="9086"/>
    <cellStyle name="Обычный 2 4 2 3 2 2 5" xfId="9087"/>
    <cellStyle name="Обычный 2 4 2 3 2 2 6" xfId="9088"/>
    <cellStyle name="Обычный 2 4 2 3 2 2 7" xfId="9089"/>
    <cellStyle name="Обычный 2 4 2 3 2 3" xfId="9090"/>
    <cellStyle name="Обычный 2 4 2 3 2 3 2" xfId="9091"/>
    <cellStyle name="Обычный 2 4 2 3 2 3 2 2" xfId="9092"/>
    <cellStyle name="Обычный 2 4 2 3 2 3 3" xfId="9093"/>
    <cellStyle name="Обычный 2 4 2 3 2 3 4" xfId="9094"/>
    <cellStyle name="Обычный 2 4 2 3 2 3 5" xfId="9095"/>
    <cellStyle name="Обычный 2 4 2 3 2 4" xfId="9096"/>
    <cellStyle name="Обычный 2 4 2 3 2 4 2" xfId="9097"/>
    <cellStyle name="Обычный 2 4 2 3 2 4 2 2" xfId="9098"/>
    <cellStyle name="Обычный 2 4 2 3 2 4 3" xfId="9099"/>
    <cellStyle name="Обычный 2 4 2 3 2 4 4" xfId="9100"/>
    <cellStyle name="Обычный 2 4 2 3 2 4 5" xfId="9101"/>
    <cellStyle name="Обычный 2 4 2 3 2 5" xfId="9102"/>
    <cellStyle name="Обычный 2 4 2 3 2 5 2" xfId="9103"/>
    <cellStyle name="Обычный 2 4 2 3 2 5 3" xfId="9104"/>
    <cellStyle name="Обычный 2 4 2 3 2 5 4" xfId="9105"/>
    <cellStyle name="Обычный 2 4 2 3 2 6" xfId="9106"/>
    <cellStyle name="Обычный 2 4 2 3 2 7" xfId="9107"/>
    <cellStyle name="Обычный 2 4 2 3 2 8" xfId="9108"/>
    <cellStyle name="Обычный 2 4 2 3 2 9" xfId="9109"/>
    <cellStyle name="Обычный 2 4 2 3 3" xfId="9110"/>
    <cellStyle name="Обычный 2 4 2 3 3 2" xfId="9111"/>
    <cellStyle name="Обычный 2 4 2 3 3 2 2" xfId="9112"/>
    <cellStyle name="Обычный 2 4 2 3 3 2 2 2" xfId="9113"/>
    <cellStyle name="Обычный 2 4 2 3 3 2 2 2 2" xfId="9114"/>
    <cellStyle name="Обычный 2 4 2 3 3 2 2 3" xfId="9115"/>
    <cellStyle name="Обычный 2 4 2 3 3 2 2 4" xfId="9116"/>
    <cellStyle name="Обычный 2 4 2 3 3 2 2 5" xfId="9117"/>
    <cellStyle name="Обычный 2 4 2 3 3 2 3" xfId="9118"/>
    <cellStyle name="Обычный 2 4 2 3 3 2 3 2" xfId="9119"/>
    <cellStyle name="Обычный 2 4 2 3 3 2 3 3" xfId="9120"/>
    <cellStyle name="Обычный 2 4 2 3 3 2 3 4" xfId="9121"/>
    <cellStyle name="Обычный 2 4 2 3 3 2 4" xfId="9122"/>
    <cellStyle name="Обычный 2 4 2 3 3 2 5" xfId="9123"/>
    <cellStyle name="Обычный 2 4 2 3 3 2 6" xfId="9124"/>
    <cellStyle name="Обычный 2 4 2 3 3 2 7" xfId="9125"/>
    <cellStyle name="Обычный 2 4 2 3 3 3" xfId="9126"/>
    <cellStyle name="Обычный 2 4 2 3 3 3 2" xfId="9127"/>
    <cellStyle name="Обычный 2 4 2 3 3 3 2 2" xfId="9128"/>
    <cellStyle name="Обычный 2 4 2 3 3 3 3" xfId="9129"/>
    <cellStyle name="Обычный 2 4 2 3 3 3 4" xfId="9130"/>
    <cellStyle name="Обычный 2 4 2 3 3 3 5" xfId="9131"/>
    <cellStyle name="Обычный 2 4 2 3 3 4" xfId="9132"/>
    <cellStyle name="Обычный 2 4 2 3 3 4 2" xfId="9133"/>
    <cellStyle name="Обычный 2 4 2 3 3 4 2 2" xfId="9134"/>
    <cellStyle name="Обычный 2 4 2 3 3 4 3" xfId="9135"/>
    <cellStyle name="Обычный 2 4 2 3 3 4 4" xfId="9136"/>
    <cellStyle name="Обычный 2 4 2 3 3 4 5" xfId="9137"/>
    <cellStyle name="Обычный 2 4 2 3 3 5" xfId="9138"/>
    <cellStyle name="Обычный 2 4 2 3 3 5 2" xfId="9139"/>
    <cellStyle name="Обычный 2 4 2 3 3 5 3" xfId="9140"/>
    <cellStyle name="Обычный 2 4 2 3 3 5 4" xfId="9141"/>
    <cellStyle name="Обычный 2 4 2 3 3 6" xfId="9142"/>
    <cellStyle name="Обычный 2 4 2 3 3 7" xfId="9143"/>
    <cellStyle name="Обычный 2 4 2 3 3 8" xfId="9144"/>
    <cellStyle name="Обычный 2 4 2 3 3 9" xfId="9145"/>
    <cellStyle name="Обычный 2 4 2 3 4" xfId="9146"/>
    <cellStyle name="Обычный 2 4 2 3 4 2" xfId="9147"/>
    <cellStyle name="Обычный 2 4 2 3 4 2 2" xfId="9148"/>
    <cellStyle name="Обычный 2 4 2 3 4 2 2 2" xfId="9149"/>
    <cellStyle name="Обычный 2 4 2 3 4 2 2 2 2" xfId="9150"/>
    <cellStyle name="Обычный 2 4 2 3 4 2 2 3" xfId="9151"/>
    <cellStyle name="Обычный 2 4 2 3 4 2 2 4" xfId="9152"/>
    <cellStyle name="Обычный 2 4 2 3 4 2 2 5" xfId="9153"/>
    <cellStyle name="Обычный 2 4 2 3 4 2 3" xfId="9154"/>
    <cellStyle name="Обычный 2 4 2 3 4 2 3 2" xfId="9155"/>
    <cellStyle name="Обычный 2 4 2 3 4 2 3 3" xfId="9156"/>
    <cellStyle name="Обычный 2 4 2 3 4 2 3 4" xfId="9157"/>
    <cellStyle name="Обычный 2 4 2 3 4 2 4" xfId="9158"/>
    <cellStyle name="Обычный 2 4 2 3 4 2 5" xfId="9159"/>
    <cellStyle name="Обычный 2 4 2 3 4 2 6" xfId="9160"/>
    <cellStyle name="Обычный 2 4 2 3 4 2 7" xfId="9161"/>
    <cellStyle name="Обычный 2 4 2 3 4 3" xfId="9162"/>
    <cellStyle name="Обычный 2 4 2 3 4 3 2" xfId="9163"/>
    <cellStyle name="Обычный 2 4 2 3 4 3 2 2" xfId="9164"/>
    <cellStyle name="Обычный 2 4 2 3 4 3 3" xfId="9165"/>
    <cellStyle name="Обычный 2 4 2 3 4 3 4" xfId="9166"/>
    <cellStyle name="Обычный 2 4 2 3 4 3 5" xfId="9167"/>
    <cellStyle name="Обычный 2 4 2 3 4 4" xfId="9168"/>
    <cellStyle name="Обычный 2 4 2 3 4 4 2" xfId="9169"/>
    <cellStyle name="Обычный 2 4 2 3 4 4 2 2" xfId="9170"/>
    <cellStyle name="Обычный 2 4 2 3 4 4 3" xfId="9171"/>
    <cellStyle name="Обычный 2 4 2 3 4 4 4" xfId="9172"/>
    <cellStyle name="Обычный 2 4 2 3 4 4 5" xfId="9173"/>
    <cellStyle name="Обычный 2 4 2 3 4 5" xfId="9174"/>
    <cellStyle name="Обычный 2 4 2 3 4 5 2" xfId="9175"/>
    <cellStyle name="Обычный 2 4 2 3 4 5 3" xfId="9176"/>
    <cellStyle name="Обычный 2 4 2 3 4 5 4" xfId="9177"/>
    <cellStyle name="Обычный 2 4 2 3 4 6" xfId="9178"/>
    <cellStyle name="Обычный 2 4 2 3 4 7" xfId="9179"/>
    <cellStyle name="Обычный 2 4 2 3 4 8" xfId="9180"/>
    <cellStyle name="Обычный 2 4 2 3 4 9" xfId="9181"/>
    <cellStyle name="Обычный 2 4 2 3 5" xfId="9182"/>
    <cellStyle name="Обычный 2 4 2 3 5 2" xfId="9183"/>
    <cellStyle name="Обычный 2 4 2 3 5 2 2" xfId="9184"/>
    <cellStyle name="Обычный 2 4 2 3 5 2 2 2" xfId="9185"/>
    <cellStyle name="Обычный 2 4 2 3 5 2 2 2 2" xfId="9186"/>
    <cellStyle name="Обычный 2 4 2 3 5 2 2 3" xfId="9187"/>
    <cellStyle name="Обычный 2 4 2 3 5 2 2 4" xfId="9188"/>
    <cellStyle name="Обычный 2 4 2 3 5 2 2 5" xfId="9189"/>
    <cellStyle name="Обычный 2 4 2 3 5 2 3" xfId="9190"/>
    <cellStyle name="Обычный 2 4 2 3 5 2 3 2" xfId="9191"/>
    <cellStyle name="Обычный 2 4 2 3 5 2 3 3" xfId="9192"/>
    <cellStyle name="Обычный 2 4 2 3 5 2 3 4" xfId="9193"/>
    <cellStyle name="Обычный 2 4 2 3 5 2 4" xfId="9194"/>
    <cellStyle name="Обычный 2 4 2 3 5 2 5" xfId="9195"/>
    <cellStyle name="Обычный 2 4 2 3 5 2 6" xfId="9196"/>
    <cellStyle name="Обычный 2 4 2 3 5 2 7" xfId="9197"/>
    <cellStyle name="Обычный 2 4 2 3 5 3" xfId="9198"/>
    <cellStyle name="Обычный 2 4 2 3 5 3 2" xfId="9199"/>
    <cellStyle name="Обычный 2 4 2 3 5 3 2 2" xfId="9200"/>
    <cellStyle name="Обычный 2 4 2 3 5 3 3" xfId="9201"/>
    <cellStyle name="Обычный 2 4 2 3 5 3 4" xfId="9202"/>
    <cellStyle name="Обычный 2 4 2 3 5 3 5" xfId="9203"/>
    <cellStyle name="Обычный 2 4 2 3 5 4" xfId="9204"/>
    <cellStyle name="Обычный 2 4 2 3 5 4 2" xfId="9205"/>
    <cellStyle name="Обычный 2 4 2 3 5 4 3" xfId="9206"/>
    <cellStyle name="Обычный 2 4 2 3 5 4 4" xfId="9207"/>
    <cellStyle name="Обычный 2 4 2 3 5 5" xfId="9208"/>
    <cellStyle name="Обычный 2 4 2 3 5 6" xfId="9209"/>
    <cellStyle name="Обычный 2 4 2 3 5 7" xfId="9210"/>
    <cellStyle name="Обычный 2 4 2 3 5 8" xfId="9211"/>
    <cellStyle name="Обычный 2 4 2 3 6" xfId="9212"/>
    <cellStyle name="Обычный 2 4 2 3 6 2" xfId="9213"/>
    <cellStyle name="Обычный 2 4 2 3 6 2 2" xfId="9214"/>
    <cellStyle name="Обычный 2 4 2 3 6 2 2 2" xfId="9215"/>
    <cellStyle name="Обычный 2 4 2 3 6 2 2 2 2" xfId="9216"/>
    <cellStyle name="Обычный 2 4 2 3 6 2 2 3" xfId="9217"/>
    <cellStyle name="Обычный 2 4 2 3 6 2 2 4" xfId="9218"/>
    <cellStyle name="Обычный 2 4 2 3 6 2 2 5" xfId="9219"/>
    <cellStyle name="Обычный 2 4 2 3 6 2 3" xfId="9220"/>
    <cellStyle name="Обычный 2 4 2 3 6 2 3 2" xfId="9221"/>
    <cellStyle name="Обычный 2 4 2 3 6 2 3 3" xfId="9222"/>
    <cellStyle name="Обычный 2 4 2 3 6 2 3 4" xfId="9223"/>
    <cellStyle name="Обычный 2 4 2 3 6 2 4" xfId="9224"/>
    <cellStyle name="Обычный 2 4 2 3 6 2 5" xfId="9225"/>
    <cellStyle name="Обычный 2 4 2 3 6 2 6" xfId="9226"/>
    <cellStyle name="Обычный 2 4 2 3 6 2 7" xfId="9227"/>
    <cellStyle name="Обычный 2 4 2 3 6 3" xfId="9228"/>
    <cellStyle name="Обычный 2 4 2 3 6 3 2" xfId="9229"/>
    <cellStyle name="Обычный 2 4 2 3 6 3 2 2" xfId="9230"/>
    <cellStyle name="Обычный 2 4 2 3 6 3 3" xfId="9231"/>
    <cellStyle name="Обычный 2 4 2 3 6 3 4" xfId="9232"/>
    <cellStyle name="Обычный 2 4 2 3 6 3 5" xfId="9233"/>
    <cellStyle name="Обычный 2 4 2 3 6 4" xfId="9234"/>
    <cellStyle name="Обычный 2 4 2 3 6 4 2" xfId="9235"/>
    <cellStyle name="Обычный 2 4 2 3 6 4 3" xfId="9236"/>
    <cellStyle name="Обычный 2 4 2 3 6 4 4" xfId="9237"/>
    <cellStyle name="Обычный 2 4 2 3 6 5" xfId="9238"/>
    <cellStyle name="Обычный 2 4 2 3 6 6" xfId="9239"/>
    <cellStyle name="Обычный 2 4 2 3 6 7" xfId="9240"/>
    <cellStyle name="Обычный 2 4 2 3 6 8" xfId="9241"/>
    <cellStyle name="Обычный 2 4 2 3 7" xfId="9242"/>
    <cellStyle name="Обычный 2 4 2 3 7 2" xfId="9243"/>
    <cellStyle name="Обычный 2 4 2 3 7 2 2" xfId="9244"/>
    <cellStyle name="Обычный 2 4 2 3 7 2 2 2" xfId="9245"/>
    <cellStyle name="Обычный 2 4 2 3 7 2 2 2 2" xfId="9246"/>
    <cellStyle name="Обычный 2 4 2 3 7 2 2 3" xfId="9247"/>
    <cellStyle name="Обычный 2 4 2 3 7 2 2 4" xfId="9248"/>
    <cellStyle name="Обычный 2 4 2 3 7 2 2 5" xfId="9249"/>
    <cellStyle name="Обычный 2 4 2 3 7 2 3" xfId="9250"/>
    <cellStyle name="Обычный 2 4 2 3 7 2 3 2" xfId="9251"/>
    <cellStyle name="Обычный 2 4 2 3 7 2 3 3" xfId="9252"/>
    <cellStyle name="Обычный 2 4 2 3 7 2 3 4" xfId="9253"/>
    <cellStyle name="Обычный 2 4 2 3 7 2 4" xfId="9254"/>
    <cellStyle name="Обычный 2 4 2 3 7 2 5" xfId="9255"/>
    <cellStyle name="Обычный 2 4 2 3 7 2 6" xfId="9256"/>
    <cellStyle name="Обычный 2 4 2 3 7 2 7" xfId="9257"/>
    <cellStyle name="Обычный 2 4 2 3 7 3" xfId="9258"/>
    <cellStyle name="Обычный 2 4 2 3 7 3 2" xfId="9259"/>
    <cellStyle name="Обычный 2 4 2 3 7 3 2 2" xfId="9260"/>
    <cellStyle name="Обычный 2 4 2 3 7 3 3" xfId="9261"/>
    <cellStyle name="Обычный 2 4 2 3 7 3 4" xfId="9262"/>
    <cellStyle name="Обычный 2 4 2 3 7 3 5" xfId="9263"/>
    <cellStyle name="Обычный 2 4 2 3 7 4" xfId="9264"/>
    <cellStyle name="Обычный 2 4 2 3 7 4 2" xfId="9265"/>
    <cellStyle name="Обычный 2 4 2 3 7 4 3" xfId="9266"/>
    <cellStyle name="Обычный 2 4 2 3 7 4 4" xfId="9267"/>
    <cellStyle name="Обычный 2 4 2 3 7 5" xfId="9268"/>
    <cellStyle name="Обычный 2 4 2 3 7 6" xfId="9269"/>
    <cellStyle name="Обычный 2 4 2 3 7 7" xfId="9270"/>
    <cellStyle name="Обычный 2 4 2 3 7 8" xfId="9271"/>
    <cellStyle name="Обычный 2 4 2 3 8" xfId="9272"/>
    <cellStyle name="Обычный 2 4 2 3 8 2" xfId="9273"/>
    <cellStyle name="Обычный 2 4 2 3 8 2 2" xfId="9274"/>
    <cellStyle name="Обычный 2 4 2 3 8 2 2 2" xfId="9275"/>
    <cellStyle name="Обычный 2 4 2 3 8 2 3" xfId="9276"/>
    <cellStyle name="Обычный 2 4 2 3 8 2 4" xfId="9277"/>
    <cellStyle name="Обычный 2 4 2 3 8 2 5" xfId="9278"/>
    <cellStyle name="Обычный 2 4 2 3 8 3" xfId="9279"/>
    <cellStyle name="Обычный 2 4 2 3 8 3 2" xfId="9280"/>
    <cellStyle name="Обычный 2 4 2 3 8 3 3" xfId="9281"/>
    <cellStyle name="Обычный 2 4 2 3 8 3 4" xfId="9282"/>
    <cellStyle name="Обычный 2 4 2 3 8 4" xfId="9283"/>
    <cellStyle name="Обычный 2 4 2 3 8 5" xfId="9284"/>
    <cellStyle name="Обычный 2 4 2 3 8 6" xfId="9285"/>
    <cellStyle name="Обычный 2 4 2 3 8 7" xfId="9286"/>
    <cellStyle name="Обычный 2 4 2 3 9" xfId="9287"/>
    <cellStyle name="Обычный 2 4 2 3 9 2" xfId="9288"/>
    <cellStyle name="Обычный 2 4 2 3 9 2 2" xfId="9289"/>
    <cellStyle name="Обычный 2 4 2 3 9 2 2 2" xfId="9290"/>
    <cellStyle name="Обычный 2 4 2 3 9 2 3" xfId="9291"/>
    <cellStyle name="Обычный 2 4 2 3 9 2 4" xfId="9292"/>
    <cellStyle name="Обычный 2 4 2 3 9 2 5" xfId="9293"/>
    <cellStyle name="Обычный 2 4 2 3 9 3" xfId="9294"/>
    <cellStyle name="Обычный 2 4 2 3 9 3 2" xfId="9295"/>
    <cellStyle name="Обычный 2 4 2 3 9 3 3" xfId="9296"/>
    <cellStyle name="Обычный 2 4 2 3 9 3 4" xfId="9297"/>
    <cellStyle name="Обычный 2 4 2 3 9 4" xfId="9298"/>
    <cellStyle name="Обычный 2 4 2 3 9 5" xfId="9299"/>
    <cellStyle name="Обычный 2 4 2 3 9 6" xfId="9300"/>
    <cellStyle name="Обычный 2 4 2 3 9 7" xfId="9301"/>
    <cellStyle name="Обычный 2 4 2 4" xfId="9302"/>
    <cellStyle name="Обычный 2 4 2 4 10" xfId="9303"/>
    <cellStyle name="Обычный 2 4 2 4 10 2" xfId="9304"/>
    <cellStyle name="Обычный 2 4 2 4 10 2 2" xfId="9305"/>
    <cellStyle name="Обычный 2 4 2 4 10 3" xfId="9306"/>
    <cellStyle name="Обычный 2 4 2 4 10 4" xfId="9307"/>
    <cellStyle name="Обычный 2 4 2 4 10 5" xfId="9308"/>
    <cellStyle name="Обычный 2 4 2 4 11" xfId="9309"/>
    <cellStyle name="Обычный 2 4 2 4 11 2" xfId="9310"/>
    <cellStyle name="Обычный 2 4 2 4 11 3" xfId="9311"/>
    <cellStyle name="Обычный 2 4 2 4 11 4" xfId="9312"/>
    <cellStyle name="Обычный 2 4 2 4 12" xfId="9313"/>
    <cellStyle name="Обычный 2 4 2 4 13" xfId="9314"/>
    <cellStyle name="Обычный 2 4 2 4 14" xfId="9315"/>
    <cellStyle name="Обычный 2 4 2 4 15" xfId="9316"/>
    <cellStyle name="Обычный 2 4 2 4 2" xfId="9317"/>
    <cellStyle name="Обычный 2 4 2 4 2 2" xfId="9318"/>
    <cellStyle name="Обычный 2 4 2 4 2 2 2" xfId="9319"/>
    <cellStyle name="Обычный 2 4 2 4 2 2 2 2" xfId="9320"/>
    <cellStyle name="Обычный 2 4 2 4 2 2 2 2 2" xfId="9321"/>
    <cellStyle name="Обычный 2 4 2 4 2 2 2 3" xfId="9322"/>
    <cellStyle name="Обычный 2 4 2 4 2 2 2 4" xfId="9323"/>
    <cellStyle name="Обычный 2 4 2 4 2 2 2 5" xfId="9324"/>
    <cellStyle name="Обычный 2 4 2 4 2 2 3" xfId="9325"/>
    <cellStyle name="Обычный 2 4 2 4 2 2 3 2" xfId="9326"/>
    <cellStyle name="Обычный 2 4 2 4 2 2 3 3" xfId="9327"/>
    <cellStyle name="Обычный 2 4 2 4 2 2 3 4" xfId="9328"/>
    <cellStyle name="Обычный 2 4 2 4 2 2 4" xfId="9329"/>
    <cellStyle name="Обычный 2 4 2 4 2 2 5" xfId="9330"/>
    <cellStyle name="Обычный 2 4 2 4 2 2 6" xfId="9331"/>
    <cellStyle name="Обычный 2 4 2 4 2 2 7" xfId="9332"/>
    <cellStyle name="Обычный 2 4 2 4 2 3" xfId="9333"/>
    <cellStyle name="Обычный 2 4 2 4 2 3 2" xfId="9334"/>
    <cellStyle name="Обычный 2 4 2 4 2 3 2 2" xfId="9335"/>
    <cellStyle name="Обычный 2 4 2 4 2 3 3" xfId="9336"/>
    <cellStyle name="Обычный 2 4 2 4 2 3 4" xfId="9337"/>
    <cellStyle name="Обычный 2 4 2 4 2 3 5" xfId="9338"/>
    <cellStyle name="Обычный 2 4 2 4 2 4" xfId="9339"/>
    <cellStyle name="Обычный 2 4 2 4 2 4 2" xfId="9340"/>
    <cellStyle name="Обычный 2 4 2 4 2 4 2 2" xfId="9341"/>
    <cellStyle name="Обычный 2 4 2 4 2 4 3" xfId="9342"/>
    <cellStyle name="Обычный 2 4 2 4 2 4 4" xfId="9343"/>
    <cellStyle name="Обычный 2 4 2 4 2 4 5" xfId="9344"/>
    <cellStyle name="Обычный 2 4 2 4 2 5" xfId="9345"/>
    <cellStyle name="Обычный 2 4 2 4 2 5 2" xfId="9346"/>
    <cellStyle name="Обычный 2 4 2 4 2 5 3" xfId="9347"/>
    <cellStyle name="Обычный 2 4 2 4 2 5 4" xfId="9348"/>
    <cellStyle name="Обычный 2 4 2 4 2 6" xfId="9349"/>
    <cellStyle name="Обычный 2 4 2 4 2 7" xfId="9350"/>
    <cellStyle name="Обычный 2 4 2 4 2 8" xfId="9351"/>
    <cellStyle name="Обычный 2 4 2 4 2 9" xfId="9352"/>
    <cellStyle name="Обычный 2 4 2 4 3" xfId="9353"/>
    <cellStyle name="Обычный 2 4 2 4 3 2" xfId="9354"/>
    <cellStyle name="Обычный 2 4 2 4 3 2 2" xfId="9355"/>
    <cellStyle name="Обычный 2 4 2 4 3 2 2 2" xfId="9356"/>
    <cellStyle name="Обычный 2 4 2 4 3 2 2 2 2" xfId="9357"/>
    <cellStyle name="Обычный 2 4 2 4 3 2 2 3" xfId="9358"/>
    <cellStyle name="Обычный 2 4 2 4 3 2 2 4" xfId="9359"/>
    <cellStyle name="Обычный 2 4 2 4 3 2 2 5" xfId="9360"/>
    <cellStyle name="Обычный 2 4 2 4 3 2 3" xfId="9361"/>
    <cellStyle name="Обычный 2 4 2 4 3 2 3 2" xfId="9362"/>
    <cellStyle name="Обычный 2 4 2 4 3 2 3 3" xfId="9363"/>
    <cellStyle name="Обычный 2 4 2 4 3 2 3 4" xfId="9364"/>
    <cellStyle name="Обычный 2 4 2 4 3 2 4" xfId="9365"/>
    <cellStyle name="Обычный 2 4 2 4 3 2 5" xfId="9366"/>
    <cellStyle name="Обычный 2 4 2 4 3 2 6" xfId="9367"/>
    <cellStyle name="Обычный 2 4 2 4 3 2 7" xfId="9368"/>
    <cellStyle name="Обычный 2 4 2 4 3 3" xfId="9369"/>
    <cellStyle name="Обычный 2 4 2 4 3 3 2" xfId="9370"/>
    <cellStyle name="Обычный 2 4 2 4 3 3 2 2" xfId="9371"/>
    <cellStyle name="Обычный 2 4 2 4 3 3 3" xfId="9372"/>
    <cellStyle name="Обычный 2 4 2 4 3 3 4" xfId="9373"/>
    <cellStyle name="Обычный 2 4 2 4 3 3 5" xfId="9374"/>
    <cellStyle name="Обычный 2 4 2 4 3 4" xfId="9375"/>
    <cellStyle name="Обычный 2 4 2 4 3 4 2" xfId="9376"/>
    <cellStyle name="Обычный 2 4 2 4 3 4 2 2" xfId="9377"/>
    <cellStyle name="Обычный 2 4 2 4 3 4 3" xfId="9378"/>
    <cellStyle name="Обычный 2 4 2 4 3 4 4" xfId="9379"/>
    <cellStyle name="Обычный 2 4 2 4 3 4 5" xfId="9380"/>
    <cellStyle name="Обычный 2 4 2 4 3 5" xfId="9381"/>
    <cellStyle name="Обычный 2 4 2 4 3 5 2" xfId="9382"/>
    <cellStyle name="Обычный 2 4 2 4 3 5 3" xfId="9383"/>
    <cellStyle name="Обычный 2 4 2 4 3 5 4" xfId="9384"/>
    <cellStyle name="Обычный 2 4 2 4 3 6" xfId="9385"/>
    <cellStyle name="Обычный 2 4 2 4 3 7" xfId="9386"/>
    <cellStyle name="Обычный 2 4 2 4 3 8" xfId="9387"/>
    <cellStyle name="Обычный 2 4 2 4 3 9" xfId="9388"/>
    <cellStyle name="Обычный 2 4 2 4 4" xfId="9389"/>
    <cellStyle name="Обычный 2 4 2 4 4 2" xfId="9390"/>
    <cellStyle name="Обычный 2 4 2 4 4 2 2" xfId="9391"/>
    <cellStyle name="Обычный 2 4 2 4 4 2 2 2" xfId="9392"/>
    <cellStyle name="Обычный 2 4 2 4 4 2 2 2 2" xfId="9393"/>
    <cellStyle name="Обычный 2 4 2 4 4 2 2 3" xfId="9394"/>
    <cellStyle name="Обычный 2 4 2 4 4 2 2 4" xfId="9395"/>
    <cellStyle name="Обычный 2 4 2 4 4 2 2 5" xfId="9396"/>
    <cellStyle name="Обычный 2 4 2 4 4 2 3" xfId="9397"/>
    <cellStyle name="Обычный 2 4 2 4 4 2 3 2" xfId="9398"/>
    <cellStyle name="Обычный 2 4 2 4 4 2 3 3" xfId="9399"/>
    <cellStyle name="Обычный 2 4 2 4 4 2 3 4" xfId="9400"/>
    <cellStyle name="Обычный 2 4 2 4 4 2 4" xfId="9401"/>
    <cellStyle name="Обычный 2 4 2 4 4 2 5" xfId="9402"/>
    <cellStyle name="Обычный 2 4 2 4 4 2 6" xfId="9403"/>
    <cellStyle name="Обычный 2 4 2 4 4 2 7" xfId="9404"/>
    <cellStyle name="Обычный 2 4 2 4 4 3" xfId="9405"/>
    <cellStyle name="Обычный 2 4 2 4 4 3 2" xfId="9406"/>
    <cellStyle name="Обычный 2 4 2 4 4 3 2 2" xfId="9407"/>
    <cellStyle name="Обычный 2 4 2 4 4 3 3" xfId="9408"/>
    <cellStyle name="Обычный 2 4 2 4 4 3 4" xfId="9409"/>
    <cellStyle name="Обычный 2 4 2 4 4 3 5" xfId="9410"/>
    <cellStyle name="Обычный 2 4 2 4 4 4" xfId="9411"/>
    <cellStyle name="Обычный 2 4 2 4 4 4 2" xfId="9412"/>
    <cellStyle name="Обычный 2 4 2 4 4 4 3" xfId="9413"/>
    <cellStyle name="Обычный 2 4 2 4 4 4 4" xfId="9414"/>
    <cellStyle name="Обычный 2 4 2 4 4 5" xfId="9415"/>
    <cellStyle name="Обычный 2 4 2 4 4 6" xfId="9416"/>
    <cellStyle name="Обычный 2 4 2 4 4 7" xfId="9417"/>
    <cellStyle name="Обычный 2 4 2 4 4 8" xfId="9418"/>
    <cellStyle name="Обычный 2 4 2 4 5" xfId="9419"/>
    <cellStyle name="Обычный 2 4 2 4 5 2" xfId="9420"/>
    <cellStyle name="Обычный 2 4 2 4 5 2 2" xfId="9421"/>
    <cellStyle name="Обычный 2 4 2 4 5 2 2 2" xfId="9422"/>
    <cellStyle name="Обычный 2 4 2 4 5 2 2 2 2" xfId="9423"/>
    <cellStyle name="Обычный 2 4 2 4 5 2 2 3" xfId="9424"/>
    <cellStyle name="Обычный 2 4 2 4 5 2 2 4" xfId="9425"/>
    <cellStyle name="Обычный 2 4 2 4 5 2 2 5" xfId="9426"/>
    <cellStyle name="Обычный 2 4 2 4 5 2 3" xfId="9427"/>
    <cellStyle name="Обычный 2 4 2 4 5 2 3 2" xfId="9428"/>
    <cellStyle name="Обычный 2 4 2 4 5 2 3 3" xfId="9429"/>
    <cellStyle name="Обычный 2 4 2 4 5 2 3 4" xfId="9430"/>
    <cellStyle name="Обычный 2 4 2 4 5 2 4" xfId="9431"/>
    <cellStyle name="Обычный 2 4 2 4 5 2 5" xfId="9432"/>
    <cellStyle name="Обычный 2 4 2 4 5 2 6" xfId="9433"/>
    <cellStyle name="Обычный 2 4 2 4 5 2 7" xfId="9434"/>
    <cellStyle name="Обычный 2 4 2 4 5 3" xfId="9435"/>
    <cellStyle name="Обычный 2 4 2 4 5 3 2" xfId="9436"/>
    <cellStyle name="Обычный 2 4 2 4 5 3 2 2" xfId="9437"/>
    <cellStyle name="Обычный 2 4 2 4 5 3 3" xfId="9438"/>
    <cellStyle name="Обычный 2 4 2 4 5 3 4" xfId="9439"/>
    <cellStyle name="Обычный 2 4 2 4 5 3 5" xfId="9440"/>
    <cellStyle name="Обычный 2 4 2 4 5 4" xfId="9441"/>
    <cellStyle name="Обычный 2 4 2 4 5 4 2" xfId="9442"/>
    <cellStyle name="Обычный 2 4 2 4 5 4 3" xfId="9443"/>
    <cellStyle name="Обычный 2 4 2 4 5 4 4" xfId="9444"/>
    <cellStyle name="Обычный 2 4 2 4 5 5" xfId="9445"/>
    <cellStyle name="Обычный 2 4 2 4 5 6" xfId="9446"/>
    <cellStyle name="Обычный 2 4 2 4 5 7" xfId="9447"/>
    <cellStyle name="Обычный 2 4 2 4 5 8" xfId="9448"/>
    <cellStyle name="Обычный 2 4 2 4 6" xfId="9449"/>
    <cellStyle name="Обычный 2 4 2 4 6 2" xfId="9450"/>
    <cellStyle name="Обычный 2 4 2 4 6 2 2" xfId="9451"/>
    <cellStyle name="Обычный 2 4 2 4 6 2 2 2" xfId="9452"/>
    <cellStyle name="Обычный 2 4 2 4 6 2 2 2 2" xfId="9453"/>
    <cellStyle name="Обычный 2 4 2 4 6 2 2 3" xfId="9454"/>
    <cellStyle name="Обычный 2 4 2 4 6 2 2 4" xfId="9455"/>
    <cellStyle name="Обычный 2 4 2 4 6 2 2 5" xfId="9456"/>
    <cellStyle name="Обычный 2 4 2 4 6 2 3" xfId="9457"/>
    <cellStyle name="Обычный 2 4 2 4 6 2 3 2" xfId="9458"/>
    <cellStyle name="Обычный 2 4 2 4 6 2 3 3" xfId="9459"/>
    <cellStyle name="Обычный 2 4 2 4 6 2 3 4" xfId="9460"/>
    <cellStyle name="Обычный 2 4 2 4 6 2 4" xfId="9461"/>
    <cellStyle name="Обычный 2 4 2 4 6 2 5" xfId="9462"/>
    <cellStyle name="Обычный 2 4 2 4 6 2 6" xfId="9463"/>
    <cellStyle name="Обычный 2 4 2 4 6 2 7" xfId="9464"/>
    <cellStyle name="Обычный 2 4 2 4 6 3" xfId="9465"/>
    <cellStyle name="Обычный 2 4 2 4 6 3 2" xfId="9466"/>
    <cellStyle name="Обычный 2 4 2 4 6 3 2 2" xfId="9467"/>
    <cellStyle name="Обычный 2 4 2 4 6 3 3" xfId="9468"/>
    <cellStyle name="Обычный 2 4 2 4 6 3 4" xfId="9469"/>
    <cellStyle name="Обычный 2 4 2 4 6 3 5" xfId="9470"/>
    <cellStyle name="Обычный 2 4 2 4 6 4" xfId="9471"/>
    <cellStyle name="Обычный 2 4 2 4 6 4 2" xfId="9472"/>
    <cellStyle name="Обычный 2 4 2 4 6 4 3" xfId="9473"/>
    <cellStyle name="Обычный 2 4 2 4 6 4 4" xfId="9474"/>
    <cellStyle name="Обычный 2 4 2 4 6 5" xfId="9475"/>
    <cellStyle name="Обычный 2 4 2 4 6 6" xfId="9476"/>
    <cellStyle name="Обычный 2 4 2 4 6 7" xfId="9477"/>
    <cellStyle name="Обычный 2 4 2 4 6 8" xfId="9478"/>
    <cellStyle name="Обычный 2 4 2 4 7" xfId="9479"/>
    <cellStyle name="Обычный 2 4 2 4 7 2" xfId="9480"/>
    <cellStyle name="Обычный 2 4 2 4 7 2 2" xfId="9481"/>
    <cellStyle name="Обычный 2 4 2 4 7 2 2 2" xfId="9482"/>
    <cellStyle name="Обычный 2 4 2 4 7 2 2 2 2" xfId="9483"/>
    <cellStyle name="Обычный 2 4 2 4 7 2 2 3" xfId="9484"/>
    <cellStyle name="Обычный 2 4 2 4 7 2 2 4" xfId="9485"/>
    <cellStyle name="Обычный 2 4 2 4 7 2 2 5" xfId="9486"/>
    <cellStyle name="Обычный 2 4 2 4 7 2 3" xfId="9487"/>
    <cellStyle name="Обычный 2 4 2 4 7 2 3 2" xfId="9488"/>
    <cellStyle name="Обычный 2 4 2 4 7 2 3 3" xfId="9489"/>
    <cellStyle name="Обычный 2 4 2 4 7 2 3 4" xfId="9490"/>
    <cellStyle name="Обычный 2 4 2 4 7 2 4" xfId="9491"/>
    <cellStyle name="Обычный 2 4 2 4 7 2 5" xfId="9492"/>
    <cellStyle name="Обычный 2 4 2 4 7 2 6" xfId="9493"/>
    <cellStyle name="Обычный 2 4 2 4 7 2 7" xfId="9494"/>
    <cellStyle name="Обычный 2 4 2 4 7 3" xfId="9495"/>
    <cellStyle name="Обычный 2 4 2 4 7 3 2" xfId="9496"/>
    <cellStyle name="Обычный 2 4 2 4 7 3 2 2" xfId="9497"/>
    <cellStyle name="Обычный 2 4 2 4 7 3 3" xfId="9498"/>
    <cellStyle name="Обычный 2 4 2 4 7 3 4" xfId="9499"/>
    <cellStyle name="Обычный 2 4 2 4 7 3 5" xfId="9500"/>
    <cellStyle name="Обычный 2 4 2 4 7 4" xfId="9501"/>
    <cellStyle name="Обычный 2 4 2 4 7 4 2" xfId="9502"/>
    <cellStyle name="Обычный 2 4 2 4 7 4 3" xfId="9503"/>
    <cellStyle name="Обычный 2 4 2 4 7 4 4" xfId="9504"/>
    <cellStyle name="Обычный 2 4 2 4 7 5" xfId="9505"/>
    <cellStyle name="Обычный 2 4 2 4 7 6" xfId="9506"/>
    <cellStyle name="Обычный 2 4 2 4 7 7" xfId="9507"/>
    <cellStyle name="Обычный 2 4 2 4 7 8" xfId="9508"/>
    <cellStyle name="Обычный 2 4 2 4 8" xfId="9509"/>
    <cellStyle name="Обычный 2 4 2 4 8 2" xfId="9510"/>
    <cellStyle name="Обычный 2 4 2 4 8 2 2" xfId="9511"/>
    <cellStyle name="Обычный 2 4 2 4 8 2 2 2" xfId="9512"/>
    <cellStyle name="Обычный 2 4 2 4 8 2 3" xfId="9513"/>
    <cellStyle name="Обычный 2 4 2 4 8 2 4" xfId="9514"/>
    <cellStyle name="Обычный 2 4 2 4 8 2 5" xfId="9515"/>
    <cellStyle name="Обычный 2 4 2 4 8 3" xfId="9516"/>
    <cellStyle name="Обычный 2 4 2 4 8 3 2" xfId="9517"/>
    <cellStyle name="Обычный 2 4 2 4 8 3 3" xfId="9518"/>
    <cellStyle name="Обычный 2 4 2 4 8 3 4" xfId="9519"/>
    <cellStyle name="Обычный 2 4 2 4 8 4" xfId="9520"/>
    <cellStyle name="Обычный 2 4 2 4 8 5" xfId="9521"/>
    <cellStyle name="Обычный 2 4 2 4 8 6" xfId="9522"/>
    <cellStyle name="Обычный 2 4 2 4 8 7" xfId="9523"/>
    <cellStyle name="Обычный 2 4 2 4 9" xfId="9524"/>
    <cellStyle name="Обычный 2 4 2 4 9 2" xfId="9525"/>
    <cellStyle name="Обычный 2 4 2 4 9 2 2" xfId="9526"/>
    <cellStyle name="Обычный 2 4 2 4 9 2 2 2" xfId="9527"/>
    <cellStyle name="Обычный 2 4 2 4 9 2 3" xfId="9528"/>
    <cellStyle name="Обычный 2 4 2 4 9 2 4" xfId="9529"/>
    <cellStyle name="Обычный 2 4 2 4 9 2 5" xfId="9530"/>
    <cellStyle name="Обычный 2 4 2 4 9 3" xfId="9531"/>
    <cellStyle name="Обычный 2 4 2 4 9 3 2" xfId="9532"/>
    <cellStyle name="Обычный 2 4 2 4 9 3 3" xfId="9533"/>
    <cellStyle name="Обычный 2 4 2 4 9 3 4" xfId="9534"/>
    <cellStyle name="Обычный 2 4 2 4 9 4" xfId="9535"/>
    <cellStyle name="Обычный 2 4 2 4 9 5" xfId="9536"/>
    <cellStyle name="Обычный 2 4 2 4 9 6" xfId="9537"/>
    <cellStyle name="Обычный 2 4 2 4 9 7" xfId="9538"/>
    <cellStyle name="Обычный 2 4 2 5" xfId="9539"/>
    <cellStyle name="Обычный 2 4 2 5 2" xfId="9540"/>
    <cellStyle name="Обычный 2 4 2 5 2 2" xfId="9541"/>
    <cellStyle name="Обычный 2 4 2 5 2 2 2" xfId="9542"/>
    <cellStyle name="Обычный 2 4 2 5 2 2 2 2" xfId="9543"/>
    <cellStyle name="Обычный 2 4 2 5 2 2 3" xfId="9544"/>
    <cellStyle name="Обычный 2 4 2 5 2 2 4" xfId="9545"/>
    <cellStyle name="Обычный 2 4 2 5 2 2 5" xfId="9546"/>
    <cellStyle name="Обычный 2 4 2 5 2 3" xfId="9547"/>
    <cellStyle name="Обычный 2 4 2 5 2 3 2" xfId="9548"/>
    <cellStyle name="Обычный 2 4 2 5 2 3 3" xfId="9549"/>
    <cellStyle name="Обычный 2 4 2 5 2 3 4" xfId="9550"/>
    <cellStyle name="Обычный 2 4 2 5 2 4" xfId="9551"/>
    <cellStyle name="Обычный 2 4 2 5 2 5" xfId="9552"/>
    <cellStyle name="Обычный 2 4 2 5 2 6" xfId="9553"/>
    <cellStyle name="Обычный 2 4 2 5 2 7" xfId="9554"/>
    <cellStyle name="Обычный 2 4 2 5 3" xfId="9555"/>
    <cellStyle name="Обычный 2 4 2 5 3 2" xfId="9556"/>
    <cellStyle name="Обычный 2 4 2 5 3 2 2" xfId="9557"/>
    <cellStyle name="Обычный 2 4 2 5 3 3" xfId="9558"/>
    <cellStyle name="Обычный 2 4 2 5 3 4" xfId="9559"/>
    <cellStyle name="Обычный 2 4 2 5 3 5" xfId="9560"/>
    <cellStyle name="Обычный 2 4 2 5 4" xfId="9561"/>
    <cellStyle name="Обычный 2 4 2 5 4 2" xfId="9562"/>
    <cellStyle name="Обычный 2 4 2 5 4 2 2" xfId="9563"/>
    <cellStyle name="Обычный 2 4 2 5 4 3" xfId="9564"/>
    <cellStyle name="Обычный 2 4 2 5 4 4" xfId="9565"/>
    <cellStyle name="Обычный 2 4 2 5 4 5" xfId="9566"/>
    <cellStyle name="Обычный 2 4 2 5 5" xfId="9567"/>
    <cellStyle name="Обычный 2 4 2 5 5 2" xfId="9568"/>
    <cellStyle name="Обычный 2 4 2 5 5 3" xfId="9569"/>
    <cellStyle name="Обычный 2 4 2 5 5 4" xfId="9570"/>
    <cellStyle name="Обычный 2 4 2 5 6" xfId="9571"/>
    <cellStyle name="Обычный 2 4 2 5 7" xfId="9572"/>
    <cellStyle name="Обычный 2 4 2 5 8" xfId="9573"/>
    <cellStyle name="Обычный 2 4 2 5 9" xfId="9574"/>
    <cellStyle name="Обычный 2 4 2 6" xfId="9575"/>
    <cellStyle name="Обычный 2 4 2 6 2" xfId="9576"/>
    <cellStyle name="Обычный 2 4 2 6 2 2" xfId="9577"/>
    <cellStyle name="Обычный 2 4 2 6 2 2 2" xfId="9578"/>
    <cellStyle name="Обычный 2 4 2 6 2 2 2 2" xfId="9579"/>
    <cellStyle name="Обычный 2 4 2 6 2 2 3" xfId="9580"/>
    <cellStyle name="Обычный 2 4 2 6 2 2 4" xfId="9581"/>
    <cellStyle name="Обычный 2 4 2 6 2 2 5" xfId="9582"/>
    <cellStyle name="Обычный 2 4 2 6 2 3" xfId="9583"/>
    <cellStyle name="Обычный 2 4 2 6 2 3 2" xfId="9584"/>
    <cellStyle name="Обычный 2 4 2 6 2 3 3" xfId="9585"/>
    <cellStyle name="Обычный 2 4 2 6 2 3 4" xfId="9586"/>
    <cellStyle name="Обычный 2 4 2 6 2 4" xfId="9587"/>
    <cellStyle name="Обычный 2 4 2 6 2 5" xfId="9588"/>
    <cellStyle name="Обычный 2 4 2 6 2 6" xfId="9589"/>
    <cellStyle name="Обычный 2 4 2 6 2 7" xfId="9590"/>
    <cellStyle name="Обычный 2 4 2 6 3" xfId="9591"/>
    <cellStyle name="Обычный 2 4 2 6 3 2" xfId="9592"/>
    <cellStyle name="Обычный 2 4 2 6 3 2 2" xfId="9593"/>
    <cellStyle name="Обычный 2 4 2 6 3 3" xfId="9594"/>
    <cellStyle name="Обычный 2 4 2 6 3 4" xfId="9595"/>
    <cellStyle name="Обычный 2 4 2 6 3 5" xfId="9596"/>
    <cellStyle name="Обычный 2 4 2 6 4" xfId="9597"/>
    <cellStyle name="Обычный 2 4 2 6 4 2" xfId="9598"/>
    <cellStyle name="Обычный 2 4 2 6 4 2 2" xfId="9599"/>
    <cellStyle name="Обычный 2 4 2 6 4 3" xfId="9600"/>
    <cellStyle name="Обычный 2 4 2 6 4 4" xfId="9601"/>
    <cellStyle name="Обычный 2 4 2 6 4 5" xfId="9602"/>
    <cellStyle name="Обычный 2 4 2 6 5" xfId="9603"/>
    <cellStyle name="Обычный 2 4 2 6 5 2" xfId="9604"/>
    <cellStyle name="Обычный 2 4 2 6 5 3" xfId="9605"/>
    <cellStyle name="Обычный 2 4 2 6 5 4" xfId="9606"/>
    <cellStyle name="Обычный 2 4 2 6 6" xfId="9607"/>
    <cellStyle name="Обычный 2 4 2 6 7" xfId="9608"/>
    <cellStyle name="Обычный 2 4 2 6 8" xfId="9609"/>
    <cellStyle name="Обычный 2 4 2 6 9" xfId="9610"/>
    <cellStyle name="Обычный 2 4 2 7" xfId="9611"/>
    <cellStyle name="Обычный 2 4 2 7 2" xfId="9612"/>
    <cellStyle name="Обычный 2 4 2 7 2 2" xfId="9613"/>
    <cellStyle name="Обычный 2 4 2 7 2 2 2" xfId="9614"/>
    <cellStyle name="Обычный 2 4 2 7 2 2 2 2" xfId="9615"/>
    <cellStyle name="Обычный 2 4 2 7 2 2 3" xfId="9616"/>
    <cellStyle name="Обычный 2 4 2 7 2 2 4" xfId="9617"/>
    <cellStyle name="Обычный 2 4 2 7 2 2 5" xfId="9618"/>
    <cellStyle name="Обычный 2 4 2 7 2 3" xfId="9619"/>
    <cellStyle name="Обычный 2 4 2 7 2 3 2" xfId="9620"/>
    <cellStyle name="Обычный 2 4 2 7 2 3 3" xfId="9621"/>
    <cellStyle name="Обычный 2 4 2 7 2 3 4" xfId="9622"/>
    <cellStyle name="Обычный 2 4 2 7 2 4" xfId="9623"/>
    <cellStyle name="Обычный 2 4 2 7 2 5" xfId="9624"/>
    <cellStyle name="Обычный 2 4 2 7 2 6" xfId="9625"/>
    <cellStyle name="Обычный 2 4 2 7 2 7" xfId="9626"/>
    <cellStyle name="Обычный 2 4 2 7 3" xfId="9627"/>
    <cellStyle name="Обычный 2 4 2 7 3 2" xfId="9628"/>
    <cellStyle name="Обычный 2 4 2 7 3 2 2" xfId="9629"/>
    <cellStyle name="Обычный 2 4 2 7 3 3" xfId="9630"/>
    <cellStyle name="Обычный 2 4 2 7 3 4" xfId="9631"/>
    <cellStyle name="Обычный 2 4 2 7 3 5" xfId="9632"/>
    <cellStyle name="Обычный 2 4 2 7 4" xfId="9633"/>
    <cellStyle name="Обычный 2 4 2 7 4 2" xfId="9634"/>
    <cellStyle name="Обычный 2 4 2 7 4 2 2" xfId="9635"/>
    <cellStyle name="Обычный 2 4 2 7 4 3" xfId="9636"/>
    <cellStyle name="Обычный 2 4 2 7 4 4" xfId="9637"/>
    <cellStyle name="Обычный 2 4 2 7 4 5" xfId="9638"/>
    <cellStyle name="Обычный 2 4 2 7 5" xfId="9639"/>
    <cellStyle name="Обычный 2 4 2 7 5 2" xfId="9640"/>
    <cellStyle name="Обычный 2 4 2 7 5 3" xfId="9641"/>
    <cellStyle name="Обычный 2 4 2 7 5 4" xfId="9642"/>
    <cellStyle name="Обычный 2 4 2 7 6" xfId="9643"/>
    <cellStyle name="Обычный 2 4 2 7 7" xfId="9644"/>
    <cellStyle name="Обычный 2 4 2 7 8" xfId="9645"/>
    <cellStyle name="Обычный 2 4 2 7 9" xfId="9646"/>
    <cellStyle name="Обычный 2 4 2 8" xfId="9647"/>
    <cellStyle name="Обычный 2 4 2 8 2" xfId="9648"/>
    <cellStyle name="Обычный 2 4 2 8 2 2" xfId="9649"/>
    <cellStyle name="Обычный 2 4 2 8 2 2 2" xfId="9650"/>
    <cellStyle name="Обычный 2 4 2 8 2 2 2 2" xfId="9651"/>
    <cellStyle name="Обычный 2 4 2 8 2 2 3" xfId="9652"/>
    <cellStyle name="Обычный 2 4 2 8 2 2 4" xfId="9653"/>
    <cellStyle name="Обычный 2 4 2 8 2 2 5" xfId="9654"/>
    <cellStyle name="Обычный 2 4 2 8 2 3" xfId="9655"/>
    <cellStyle name="Обычный 2 4 2 8 2 3 2" xfId="9656"/>
    <cellStyle name="Обычный 2 4 2 8 2 3 3" xfId="9657"/>
    <cellStyle name="Обычный 2 4 2 8 2 3 4" xfId="9658"/>
    <cellStyle name="Обычный 2 4 2 8 2 4" xfId="9659"/>
    <cellStyle name="Обычный 2 4 2 8 2 5" xfId="9660"/>
    <cellStyle name="Обычный 2 4 2 8 2 6" xfId="9661"/>
    <cellStyle name="Обычный 2 4 2 8 2 7" xfId="9662"/>
    <cellStyle name="Обычный 2 4 2 8 3" xfId="9663"/>
    <cellStyle name="Обычный 2 4 2 8 3 2" xfId="9664"/>
    <cellStyle name="Обычный 2 4 2 8 3 2 2" xfId="9665"/>
    <cellStyle name="Обычный 2 4 2 8 3 3" xfId="9666"/>
    <cellStyle name="Обычный 2 4 2 8 3 4" xfId="9667"/>
    <cellStyle name="Обычный 2 4 2 8 3 5" xfId="9668"/>
    <cellStyle name="Обычный 2 4 2 8 4" xfId="9669"/>
    <cellStyle name="Обычный 2 4 2 8 4 2" xfId="9670"/>
    <cellStyle name="Обычный 2 4 2 8 4 3" xfId="9671"/>
    <cellStyle name="Обычный 2 4 2 8 4 4" xfId="9672"/>
    <cellStyle name="Обычный 2 4 2 8 5" xfId="9673"/>
    <cellStyle name="Обычный 2 4 2 8 6" xfId="9674"/>
    <cellStyle name="Обычный 2 4 2 8 7" xfId="9675"/>
    <cellStyle name="Обычный 2 4 2 8 8" xfId="9676"/>
    <cellStyle name="Обычный 2 4 2 9" xfId="9677"/>
    <cellStyle name="Обычный 2 4 2 9 2" xfId="9678"/>
    <cellStyle name="Обычный 2 4 2 9 2 2" xfId="9679"/>
    <cellStyle name="Обычный 2 4 2 9 2 2 2" xfId="9680"/>
    <cellStyle name="Обычный 2 4 2 9 2 2 2 2" xfId="9681"/>
    <cellStyle name="Обычный 2 4 2 9 2 2 3" xfId="9682"/>
    <cellStyle name="Обычный 2 4 2 9 2 2 4" xfId="9683"/>
    <cellStyle name="Обычный 2 4 2 9 2 2 5" xfId="9684"/>
    <cellStyle name="Обычный 2 4 2 9 2 3" xfId="9685"/>
    <cellStyle name="Обычный 2 4 2 9 2 3 2" xfId="9686"/>
    <cellStyle name="Обычный 2 4 2 9 2 3 3" xfId="9687"/>
    <cellStyle name="Обычный 2 4 2 9 2 3 4" xfId="9688"/>
    <cellStyle name="Обычный 2 4 2 9 2 4" xfId="9689"/>
    <cellStyle name="Обычный 2 4 2 9 2 5" xfId="9690"/>
    <cellStyle name="Обычный 2 4 2 9 2 6" xfId="9691"/>
    <cellStyle name="Обычный 2 4 2 9 2 7" xfId="9692"/>
    <cellStyle name="Обычный 2 4 2 9 3" xfId="9693"/>
    <cellStyle name="Обычный 2 4 2 9 3 2" xfId="9694"/>
    <cellStyle name="Обычный 2 4 2 9 3 2 2" xfId="9695"/>
    <cellStyle name="Обычный 2 4 2 9 3 3" xfId="9696"/>
    <cellStyle name="Обычный 2 4 2 9 3 4" xfId="9697"/>
    <cellStyle name="Обычный 2 4 2 9 3 5" xfId="9698"/>
    <cellStyle name="Обычный 2 4 2 9 4" xfId="9699"/>
    <cellStyle name="Обычный 2 4 2 9 4 2" xfId="9700"/>
    <cellStyle name="Обычный 2 4 2 9 4 3" xfId="9701"/>
    <cellStyle name="Обычный 2 4 2 9 4 4" xfId="9702"/>
    <cellStyle name="Обычный 2 4 2 9 5" xfId="9703"/>
    <cellStyle name="Обычный 2 4 2 9 6" xfId="9704"/>
    <cellStyle name="Обычный 2 4 2 9 7" xfId="9705"/>
    <cellStyle name="Обычный 2 4 2 9 8" xfId="9706"/>
    <cellStyle name="Обычный 2 4 3" xfId="9707"/>
    <cellStyle name="Обычный 2 4 3 10" xfId="9708"/>
    <cellStyle name="Обычный 2 4 3 10 2" xfId="9709"/>
    <cellStyle name="Обычный 2 4 3 10 2 2" xfId="9710"/>
    <cellStyle name="Обычный 2 4 3 10 2 2 2" xfId="9711"/>
    <cellStyle name="Обычный 2 4 3 10 2 2 2 2" xfId="9712"/>
    <cellStyle name="Обычный 2 4 3 10 2 2 3" xfId="9713"/>
    <cellStyle name="Обычный 2 4 3 10 2 2 4" xfId="9714"/>
    <cellStyle name="Обычный 2 4 3 10 2 2 5" xfId="9715"/>
    <cellStyle name="Обычный 2 4 3 10 2 3" xfId="9716"/>
    <cellStyle name="Обычный 2 4 3 10 2 3 2" xfId="9717"/>
    <cellStyle name="Обычный 2 4 3 10 2 3 3" xfId="9718"/>
    <cellStyle name="Обычный 2 4 3 10 2 3 4" xfId="9719"/>
    <cellStyle name="Обычный 2 4 3 10 2 4" xfId="9720"/>
    <cellStyle name="Обычный 2 4 3 10 2 5" xfId="9721"/>
    <cellStyle name="Обычный 2 4 3 10 2 6" xfId="9722"/>
    <cellStyle name="Обычный 2 4 3 10 2 7" xfId="9723"/>
    <cellStyle name="Обычный 2 4 3 10 3" xfId="9724"/>
    <cellStyle name="Обычный 2 4 3 10 3 2" xfId="9725"/>
    <cellStyle name="Обычный 2 4 3 10 3 2 2" xfId="9726"/>
    <cellStyle name="Обычный 2 4 3 10 3 3" xfId="9727"/>
    <cellStyle name="Обычный 2 4 3 10 3 4" xfId="9728"/>
    <cellStyle name="Обычный 2 4 3 10 3 5" xfId="9729"/>
    <cellStyle name="Обычный 2 4 3 10 4" xfId="9730"/>
    <cellStyle name="Обычный 2 4 3 10 4 2" xfId="9731"/>
    <cellStyle name="Обычный 2 4 3 10 4 3" xfId="9732"/>
    <cellStyle name="Обычный 2 4 3 10 4 4" xfId="9733"/>
    <cellStyle name="Обычный 2 4 3 10 5" xfId="9734"/>
    <cellStyle name="Обычный 2 4 3 10 6" xfId="9735"/>
    <cellStyle name="Обычный 2 4 3 10 7" xfId="9736"/>
    <cellStyle name="Обычный 2 4 3 10 8" xfId="9737"/>
    <cellStyle name="Обычный 2 4 3 11" xfId="9738"/>
    <cellStyle name="Обычный 2 4 3 11 2" xfId="9739"/>
    <cellStyle name="Обычный 2 4 3 11 2 2" xfId="9740"/>
    <cellStyle name="Обычный 2 4 3 11 2 2 2" xfId="9741"/>
    <cellStyle name="Обычный 2 4 3 11 2 3" xfId="9742"/>
    <cellStyle name="Обычный 2 4 3 11 2 4" xfId="9743"/>
    <cellStyle name="Обычный 2 4 3 11 2 5" xfId="9744"/>
    <cellStyle name="Обычный 2 4 3 11 3" xfId="9745"/>
    <cellStyle name="Обычный 2 4 3 11 3 2" xfId="9746"/>
    <cellStyle name="Обычный 2 4 3 11 3 3" xfId="9747"/>
    <cellStyle name="Обычный 2 4 3 11 3 4" xfId="9748"/>
    <cellStyle name="Обычный 2 4 3 11 4" xfId="9749"/>
    <cellStyle name="Обычный 2 4 3 11 5" xfId="9750"/>
    <cellStyle name="Обычный 2 4 3 11 6" xfId="9751"/>
    <cellStyle name="Обычный 2 4 3 11 7" xfId="9752"/>
    <cellStyle name="Обычный 2 4 3 12" xfId="9753"/>
    <cellStyle name="Обычный 2 4 3 12 2" xfId="9754"/>
    <cellStyle name="Обычный 2 4 3 12 2 2" xfId="9755"/>
    <cellStyle name="Обычный 2 4 3 12 2 2 2" xfId="9756"/>
    <cellStyle name="Обычный 2 4 3 12 2 3" xfId="9757"/>
    <cellStyle name="Обычный 2 4 3 12 2 4" xfId="9758"/>
    <cellStyle name="Обычный 2 4 3 12 2 5" xfId="9759"/>
    <cellStyle name="Обычный 2 4 3 12 3" xfId="9760"/>
    <cellStyle name="Обычный 2 4 3 12 3 2" xfId="9761"/>
    <cellStyle name="Обычный 2 4 3 12 3 3" xfId="9762"/>
    <cellStyle name="Обычный 2 4 3 12 3 4" xfId="9763"/>
    <cellStyle name="Обычный 2 4 3 12 4" xfId="9764"/>
    <cellStyle name="Обычный 2 4 3 12 5" xfId="9765"/>
    <cellStyle name="Обычный 2 4 3 12 6" xfId="9766"/>
    <cellStyle name="Обычный 2 4 3 12 7" xfId="9767"/>
    <cellStyle name="Обычный 2 4 3 13" xfId="9768"/>
    <cellStyle name="Обычный 2 4 3 13 2" xfId="9769"/>
    <cellStyle name="Обычный 2 4 3 13 2 2" xfId="9770"/>
    <cellStyle name="Обычный 2 4 3 13 3" xfId="9771"/>
    <cellStyle name="Обычный 2 4 3 13 4" xfId="9772"/>
    <cellStyle name="Обычный 2 4 3 13 5" xfId="9773"/>
    <cellStyle name="Обычный 2 4 3 14" xfId="9774"/>
    <cellStyle name="Обычный 2 4 3 14 2" xfId="9775"/>
    <cellStyle name="Обычный 2 4 3 14 2 2" xfId="9776"/>
    <cellStyle name="Обычный 2 4 3 14 3" xfId="9777"/>
    <cellStyle name="Обычный 2 4 3 14 4" xfId="9778"/>
    <cellStyle name="Обычный 2 4 3 14 5" xfId="9779"/>
    <cellStyle name="Обычный 2 4 3 15" xfId="9780"/>
    <cellStyle name="Обычный 2 4 3 15 2" xfId="9781"/>
    <cellStyle name="Обычный 2 4 3 15 2 2" xfId="9782"/>
    <cellStyle name="Обычный 2 4 3 15 3" xfId="9783"/>
    <cellStyle name="Обычный 2 4 3 16" xfId="9784"/>
    <cellStyle name="Обычный 2 4 3 16 2" xfId="9785"/>
    <cellStyle name="Обычный 2 4 3 17" xfId="9786"/>
    <cellStyle name="Обычный 2 4 3 18" xfId="9787"/>
    <cellStyle name="Обычный 2 4 3 2" xfId="9788"/>
    <cellStyle name="Обычный 2 4 3 2 10" xfId="9789"/>
    <cellStyle name="Обычный 2 4 3 2 10 2" xfId="9790"/>
    <cellStyle name="Обычный 2 4 3 2 10 2 2" xfId="9791"/>
    <cellStyle name="Обычный 2 4 3 2 10 2 2 2" xfId="9792"/>
    <cellStyle name="Обычный 2 4 3 2 10 2 3" xfId="9793"/>
    <cellStyle name="Обычный 2 4 3 2 10 2 4" xfId="9794"/>
    <cellStyle name="Обычный 2 4 3 2 10 2 5" xfId="9795"/>
    <cellStyle name="Обычный 2 4 3 2 10 3" xfId="9796"/>
    <cellStyle name="Обычный 2 4 3 2 10 3 2" xfId="9797"/>
    <cellStyle name="Обычный 2 4 3 2 10 3 3" xfId="9798"/>
    <cellStyle name="Обычный 2 4 3 2 10 3 4" xfId="9799"/>
    <cellStyle name="Обычный 2 4 3 2 10 4" xfId="9800"/>
    <cellStyle name="Обычный 2 4 3 2 10 5" xfId="9801"/>
    <cellStyle name="Обычный 2 4 3 2 10 6" xfId="9802"/>
    <cellStyle name="Обычный 2 4 3 2 10 7" xfId="9803"/>
    <cellStyle name="Обычный 2 4 3 2 11" xfId="9804"/>
    <cellStyle name="Обычный 2 4 3 2 11 2" xfId="9805"/>
    <cellStyle name="Обычный 2 4 3 2 11 2 2" xfId="9806"/>
    <cellStyle name="Обычный 2 4 3 2 11 3" xfId="9807"/>
    <cellStyle name="Обычный 2 4 3 2 11 4" xfId="9808"/>
    <cellStyle name="Обычный 2 4 3 2 11 5" xfId="9809"/>
    <cellStyle name="Обычный 2 4 3 2 12" xfId="9810"/>
    <cellStyle name="Обычный 2 4 3 2 12 2" xfId="9811"/>
    <cellStyle name="Обычный 2 4 3 2 12 3" xfId="9812"/>
    <cellStyle name="Обычный 2 4 3 2 12 4" xfId="9813"/>
    <cellStyle name="Обычный 2 4 3 2 13" xfId="9814"/>
    <cellStyle name="Обычный 2 4 3 2 14" xfId="9815"/>
    <cellStyle name="Обычный 2 4 3 2 15" xfId="9816"/>
    <cellStyle name="Обычный 2 4 3 2 16" xfId="9817"/>
    <cellStyle name="Обычный 2 4 3 2 2" xfId="9818"/>
    <cellStyle name="Обычный 2 4 3 2 2 10" xfId="9819"/>
    <cellStyle name="Обычный 2 4 3 2 2 10 2" xfId="9820"/>
    <cellStyle name="Обычный 2 4 3 2 2 10 2 2" xfId="9821"/>
    <cellStyle name="Обычный 2 4 3 2 2 10 3" xfId="9822"/>
    <cellStyle name="Обычный 2 4 3 2 2 10 4" xfId="9823"/>
    <cellStyle name="Обычный 2 4 3 2 2 10 5" xfId="9824"/>
    <cellStyle name="Обычный 2 4 3 2 2 11" xfId="9825"/>
    <cellStyle name="Обычный 2 4 3 2 2 11 2" xfId="9826"/>
    <cellStyle name="Обычный 2 4 3 2 2 11 3" xfId="9827"/>
    <cellStyle name="Обычный 2 4 3 2 2 11 4" xfId="9828"/>
    <cellStyle name="Обычный 2 4 3 2 2 12" xfId="9829"/>
    <cellStyle name="Обычный 2 4 3 2 2 13" xfId="9830"/>
    <cellStyle name="Обычный 2 4 3 2 2 14" xfId="9831"/>
    <cellStyle name="Обычный 2 4 3 2 2 15" xfId="9832"/>
    <cellStyle name="Обычный 2 4 3 2 2 2" xfId="9833"/>
    <cellStyle name="Обычный 2 4 3 2 2 2 2" xfId="9834"/>
    <cellStyle name="Обычный 2 4 3 2 2 2 2 2" xfId="9835"/>
    <cellStyle name="Обычный 2 4 3 2 2 2 2 2 2" xfId="9836"/>
    <cellStyle name="Обычный 2 4 3 2 2 2 2 2 2 2" xfId="9837"/>
    <cellStyle name="Обычный 2 4 3 2 2 2 2 2 3" xfId="9838"/>
    <cellStyle name="Обычный 2 4 3 2 2 2 2 2 4" xfId="9839"/>
    <cellStyle name="Обычный 2 4 3 2 2 2 2 2 5" xfId="9840"/>
    <cellStyle name="Обычный 2 4 3 2 2 2 2 3" xfId="9841"/>
    <cellStyle name="Обычный 2 4 3 2 2 2 2 3 2" xfId="9842"/>
    <cellStyle name="Обычный 2 4 3 2 2 2 2 3 3" xfId="9843"/>
    <cellStyle name="Обычный 2 4 3 2 2 2 2 3 4" xfId="9844"/>
    <cellStyle name="Обычный 2 4 3 2 2 2 2 4" xfId="9845"/>
    <cellStyle name="Обычный 2 4 3 2 2 2 2 5" xfId="9846"/>
    <cellStyle name="Обычный 2 4 3 2 2 2 2 6" xfId="9847"/>
    <cellStyle name="Обычный 2 4 3 2 2 2 2 7" xfId="9848"/>
    <cellStyle name="Обычный 2 4 3 2 2 2 3" xfId="9849"/>
    <cellStyle name="Обычный 2 4 3 2 2 2 3 2" xfId="9850"/>
    <cellStyle name="Обычный 2 4 3 2 2 2 3 2 2" xfId="9851"/>
    <cellStyle name="Обычный 2 4 3 2 2 2 3 3" xfId="9852"/>
    <cellStyle name="Обычный 2 4 3 2 2 2 3 4" xfId="9853"/>
    <cellStyle name="Обычный 2 4 3 2 2 2 3 5" xfId="9854"/>
    <cellStyle name="Обычный 2 4 3 2 2 2 4" xfId="9855"/>
    <cellStyle name="Обычный 2 4 3 2 2 2 4 2" xfId="9856"/>
    <cellStyle name="Обычный 2 4 3 2 2 2 4 2 2" xfId="9857"/>
    <cellStyle name="Обычный 2 4 3 2 2 2 4 3" xfId="9858"/>
    <cellStyle name="Обычный 2 4 3 2 2 2 4 4" xfId="9859"/>
    <cellStyle name="Обычный 2 4 3 2 2 2 4 5" xfId="9860"/>
    <cellStyle name="Обычный 2 4 3 2 2 2 5" xfId="9861"/>
    <cellStyle name="Обычный 2 4 3 2 2 2 5 2" xfId="9862"/>
    <cellStyle name="Обычный 2 4 3 2 2 2 5 3" xfId="9863"/>
    <cellStyle name="Обычный 2 4 3 2 2 2 5 4" xfId="9864"/>
    <cellStyle name="Обычный 2 4 3 2 2 2 6" xfId="9865"/>
    <cellStyle name="Обычный 2 4 3 2 2 2 7" xfId="9866"/>
    <cellStyle name="Обычный 2 4 3 2 2 2 8" xfId="9867"/>
    <cellStyle name="Обычный 2 4 3 2 2 2 9" xfId="9868"/>
    <cellStyle name="Обычный 2 4 3 2 2 3" xfId="9869"/>
    <cellStyle name="Обычный 2 4 3 2 2 3 2" xfId="9870"/>
    <cellStyle name="Обычный 2 4 3 2 2 3 2 2" xfId="9871"/>
    <cellStyle name="Обычный 2 4 3 2 2 3 2 2 2" xfId="9872"/>
    <cellStyle name="Обычный 2 4 3 2 2 3 2 2 2 2" xfId="9873"/>
    <cellStyle name="Обычный 2 4 3 2 2 3 2 2 3" xfId="9874"/>
    <cellStyle name="Обычный 2 4 3 2 2 3 2 2 4" xfId="9875"/>
    <cellStyle name="Обычный 2 4 3 2 2 3 2 2 5" xfId="9876"/>
    <cellStyle name="Обычный 2 4 3 2 2 3 2 3" xfId="9877"/>
    <cellStyle name="Обычный 2 4 3 2 2 3 2 3 2" xfId="9878"/>
    <cellStyle name="Обычный 2 4 3 2 2 3 2 3 3" xfId="9879"/>
    <cellStyle name="Обычный 2 4 3 2 2 3 2 3 4" xfId="9880"/>
    <cellStyle name="Обычный 2 4 3 2 2 3 2 4" xfId="9881"/>
    <cellStyle name="Обычный 2 4 3 2 2 3 2 5" xfId="9882"/>
    <cellStyle name="Обычный 2 4 3 2 2 3 2 6" xfId="9883"/>
    <cellStyle name="Обычный 2 4 3 2 2 3 2 7" xfId="9884"/>
    <cellStyle name="Обычный 2 4 3 2 2 3 3" xfId="9885"/>
    <cellStyle name="Обычный 2 4 3 2 2 3 3 2" xfId="9886"/>
    <cellStyle name="Обычный 2 4 3 2 2 3 3 2 2" xfId="9887"/>
    <cellStyle name="Обычный 2 4 3 2 2 3 3 3" xfId="9888"/>
    <cellStyle name="Обычный 2 4 3 2 2 3 3 4" xfId="9889"/>
    <cellStyle name="Обычный 2 4 3 2 2 3 3 5" xfId="9890"/>
    <cellStyle name="Обычный 2 4 3 2 2 3 4" xfId="9891"/>
    <cellStyle name="Обычный 2 4 3 2 2 3 4 2" xfId="9892"/>
    <cellStyle name="Обычный 2 4 3 2 2 3 4 2 2" xfId="9893"/>
    <cellStyle name="Обычный 2 4 3 2 2 3 4 3" xfId="9894"/>
    <cellStyle name="Обычный 2 4 3 2 2 3 4 4" xfId="9895"/>
    <cellStyle name="Обычный 2 4 3 2 2 3 4 5" xfId="9896"/>
    <cellStyle name="Обычный 2 4 3 2 2 3 5" xfId="9897"/>
    <cellStyle name="Обычный 2 4 3 2 2 3 5 2" xfId="9898"/>
    <cellStyle name="Обычный 2 4 3 2 2 3 5 3" xfId="9899"/>
    <cellStyle name="Обычный 2 4 3 2 2 3 5 4" xfId="9900"/>
    <cellStyle name="Обычный 2 4 3 2 2 3 6" xfId="9901"/>
    <cellStyle name="Обычный 2 4 3 2 2 3 7" xfId="9902"/>
    <cellStyle name="Обычный 2 4 3 2 2 3 8" xfId="9903"/>
    <cellStyle name="Обычный 2 4 3 2 2 3 9" xfId="9904"/>
    <cellStyle name="Обычный 2 4 3 2 2 4" xfId="9905"/>
    <cellStyle name="Обычный 2 4 3 2 2 4 2" xfId="9906"/>
    <cellStyle name="Обычный 2 4 3 2 2 4 2 2" xfId="9907"/>
    <cellStyle name="Обычный 2 4 3 2 2 4 2 2 2" xfId="9908"/>
    <cellStyle name="Обычный 2 4 3 2 2 4 2 2 2 2" xfId="9909"/>
    <cellStyle name="Обычный 2 4 3 2 2 4 2 2 3" xfId="9910"/>
    <cellStyle name="Обычный 2 4 3 2 2 4 2 2 4" xfId="9911"/>
    <cellStyle name="Обычный 2 4 3 2 2 4 2 2 5" xfId="9912"/>
    <cellStyle name="Обычный 2 4 3 2 2 4 2 3" xfId="9913"/>
    <cellStyle name="Обычный 2 4 3 2 2 4 2 3 2" xfId="9914"/>
    <cellStyle name="Обычный 2 4 3 2 2 4 2 3 3" xfId="9915"/>
    <cellStyle name="Обычный 2 4 3 2 2 4 2 3 4" xfId="9916"/>
    <cellStyle name="Обычный 2 4 3 2 2 4 2 4" xfId="9917"/>
    <cellStyle name="Обычный 2 4 3 2 2 4 2 5" xfId="9918"/>
    <cellStyle name="Обычный 2 4 3 2 2 4 2 6" xfId="9919"/>
    <cellStyle name="Обычный 2 4 3 2 2 4 2 7" xfId="9920"/>
    <cellStyle name="Обычный 2 4 3 2 2 4 3" xfId="9921"/>
    <cellStyle name="Обычный 2 4 3 2 2 4 3 2" xfId="9922"/>
    <cellStyle name="Обычный 2 4 3 2 2 4 3 2 2" xfId="9923"/>
    <cellStyle name="Обычный 2 4 3 2 2 4 3 3" xfId="9924"/>
    <cellStyle name="Обычный 2 4 3 2 2 4 3 4" xfId="9925"/>
    <cellStyle name="Обычный 2 4 3 2 2 4 3 5" xfId="9926"/>
    <cellStyle name="Обычный 2 4 3 2 2 4 4" xfId="9927"/>
    <cellStyle name="Обычный 2 4 3 2 2 4 4 2" xfId="9928"/>
    <cellStyle name="Обычный 2 4 3 2 2 4 4 3" xfId="9929"/>
    <cellStyle name="Обычный 2 4 3 2 2 4 4 4" xfId="9930"/>
    <cellStyle name="Обычный 2 4 3 2 2 4 5" xfId="9931"/>
    <cellStyle name="Обычный 2 4 3 2 2 4 6" xfId="9932"/>
    <cellStyle name="Обычный 2 4 3 2 2 4 7" xfId="9933"/>
    <cellStyle name="Обычный 2 4 3 2 2 4 8" xfId="9934"/>
    <cellStyle name="Обычный 2 4 3 2 2 5" xfId="9935"/>
    <cellStyle name="Обычный 2 4 3 2 2 5 2" xfId="9936"/>
    <cellStyle name="Обычный 2 4 3 2 2 5 2 2" xfId="9937"/>
    <cellStyle name="Обычный 2 4 3 2 2 5 2 2 2" xfId="9938"/>
    <cellStyle name="Обычный 2 4 3 2 2 5 2 2 2 2" xfId="9939"/>
    <cellStyle name="Обычный 2 4 3 2 2 5 2 2 3" xfId="9940"/>
    <cellStyle name="Обычный 2 4 3 2 2 5 2 2 4" xfId="9941"/>
    <cellStyle name="Обычный 2 4 3 2 2 5 2 2 5" xfId="9942"/>
    <cellStyle name="Обычный 2 4 3 2 2 5 2 3" xfId="9943"/>
    <cellStyle name="Обычный 2 4 3 2 2 5 2 3 2" xfId="9944"/>
    <cellStyle name="Обычный 2 4 3 2 2 5 2 3 3" xfId="9945"/>
    <cellStyle name="Обычный 2 4 3 2 2 5 2 3 4" xfId="9946"/>
    <cellStyle name="Обычный 2 4 3 2 2 5 2 4" xfId="9947"/>
    <cellStyle name="Обычный 2 4 3 2 2 5 2 5" xfId="9948"/>
    <cellStyle name="Обычный 2 4 3 2 2 5 2 6" xfId="9949"/>
    <cellStyle name="Обычный 2 4 3 2 2 5 2 7" xfId="9950"/>
    <cellStyle name="Обычный 2 4 3 2 2 5 3" xfId="9951"/>
    <cellStyle name="Обычный 2 4 3 2 2 5 3 2" xfId="9952"/>
    <cellStyle name="Обычный 2 4 3 2 2 5 3 2 2" xfId="9953"/>
    <cellStyle name="Обычный 2 4 3 2 2 5 3 3" xfId="9954"/>
    <cellStyle name="Обычный 2 4 3 2 2 5 3 4" xfId="9955"/>
    <cellStyle name="Обычный 2 4 3 2 2 5 3 5" xfId="9956"/>
    <cellStyle name="Обычный 2 4 3 2 2 5 4" xfId="9957"/>
    <cellStyle name="Обычный 2 4 3 2 2 5 4 2" xfId="9958"/>
    <cellStyle name="Обычный 2 4 3 2 2 5 4 3" xfId="9959"/>
    <cellStyle name="Обычный 2 4 3 2 2 5 4 4" xfId="9960"/>
    <cellStyle name="Обычный 2 4 3 2 2 5 5" xfId="9961"/>
    <cellStyle name="Обычный 2 4 3 2 2 5 6" xfId="9962"/>
    <cellStyle name="Обычный 2 4 3 2 2 5 7" xfId="9963"/>
    <cellStyle name="Обычный 2 4 3 2 2 5 8" xfId="9964"/>
    <cellStyle name="Обычный 2 4 3 2 2 6" xfId="9965"/>
    <cellStyle name="Обычный 2 4 3 2 2 6 2" xfId="9966"/>
    <cellStyle name="Обычный 2 4 3 2 2 6 2 2" xfId="9967"/>
    <cellStyle name="Обычный 2 4 3 2 2 6 2 2 2" xfId="9968"/>
    <cellStyle name="Обычный 2 4 3 2 2 6 2 2 2 2" xfId="9969"/>
    <cellStyle name="Обычный 2 4 3 2 2 6 2 2 3" xfId="9970"/>
    <cellStyle name="Обычный 2 4 3 2 2 6 2 2 4" xfId="9971"/>
    <cellStyle name="Обычный 2 4 3 2 2 6 2 2 5" xfId="9972"/>
    <cellStyle name="Обычный 2 4 3 2 2 6 2 3" xfId="9973"/>
    <cellStyle name="Обычный 2 4 3 2 2 6 2 3 2" xfId="9974"/>
    <cellStyle name="Обычный 2 4 3 2 2 6 2 3 3" xfId="9975"/>
    <cellStyle name="Обычный 2 4 3 2 2 6 2 3 4" xfId="9976"/>
    <cellStyle name="Обычный 2 4 3 2 2 6 2 4" xfId="9977"/>
    <cellStyle name="Обычный 2 4 3 2 2 6 2 5" xfId="9978"/>
    <cellStyle name="Обычный 2 4 3 2 2 6 2 6" xfId="9979"/>
    <cellStyle name="Обычный 2 4 3 2 2 6 2 7" xfId="9980"/>
    <cellStyle name="Обычный 2 4 3 2 2 6 3" xfId="9981"/>
    <cellStyle name="Обычный 2 4 3 2 2 6 3 2" xfId="9982"/>
    <cellStyle name="Обычный 2 4 3 2 2 6 3 2 2" xfId="9983"/>
    <cellStyle name="Обычный 2 4 3 2 2 6 3 3" xfId="9984"/>
    <cellStyle name="Обычный 2 4 3 2 2 6 3 4" xfId="9985"/>
    <cellStyle name="Обычный 2 4 3 2 2 6 3 5" xfId="9986"/>
    <cellStyle name="Обычный 2 4 3 2 2 6 4" xfId="9987"/>
    <cellStyle name="Обычный 2 4 3 2 2 6 4 2" xfId="9988"/>
    <cellStyle name="Обычный 2 4 3 2 2 6 4 3" xfId="9989"/>
    <cellStyle name="Обычный 2 4 3 2 2 6 4 4" xfId="9990"/>
    <cellStyle name="Обычный 2 4 3 2 2 6 5" xfId="9991"/>
    <cellStyle name="Обычный 2 4 3 2 2 6 6" xfId="9992"/>
    <cellStyle name="Обычный 2 4 3 2 2 6 7" xfId="9993"/>
    <cellStyle name="Обычный 2 4 3 2 2 6 8" xfId="9994"/>
    <cellStyle name="Обычный 2 4 3 2 2 7" xfId="9995"/>
    <cellStyle name="Обычный 2 4 3 2 2 7 2" xfId="9996"/>
    <cellStyle name="Обычный 2 4 3 2 2 7 2 2" xfId="9997"/>
    <cellStyle name="Обычный 2 4 3 2 2 7 2 2 2" xfId="9998"/>
    <cellStyle name="Обычный 2 4 3 2 2 7 2 2 2 2" xfId="9999"/>
    <cellStyle name="Обычный 2 4 3 2 2 7 2 2 3" xfId="10000"/>
    <cellStyle name="Обычный 2 4 3 2 2 7 2 2 4" xfId="10001"/>
    <cellStyle name="Обычный 2 4 3 2 2 7 2 2 5" xfId="10002"/>
    <cellStyle name="Обычный 2 4 3 2 2 7 2 3" xfId="10003"/>
    <cellStyle name="Обычный 2 4 3 2 2 7 2 3 2" xfId="10004"/>
    <cellStyle name="Обычный 2 4 3 2 2 7 2 3 3" xfId="10005"/>
    <cellStyle name="Обычный 2 4 3 2 2 7 2 3 4" xfId="10006"/>
    <cellStyle name="Обычный 2 4 3 2 2 7 2 4" xfId="10007"/>
    <cellStyle name="Обычный 2 4 3 2 2 7 2 5" xfId="10008"/>
    <cellStyle name="Обычный 2 4 3 2 2 7 2 6" xfId="10009"/>
    <cellStyle name="Обычный 2 4 3 2 2 7 2 7" xfId="10010"/>
    <cellStyle name="Обычный 2 4 3 2 2 7 3" xfId="10011"/>
    <cellStyle name="Обычный 2 4 3 2 2 7 3 2" xfId="10012"/>
    <cellStyle name="Обычный 2 4 3 2 2 7 3 2 2" xfId="10013"/>
    <cellStyle name="Обычный 2 4 3 2 2 7 3 3" xfId="10014"/>
    <cellStyle name="Обычный 2 4 3 2 2 7 3 4" xfId="10015"/>
    <cellStyle name="Обычный 2 4 3 2 2 7 3 5" xfId="10016"/>
    <cellStyle name="Обычный 2 4 3 2 2 7 4" xfId="10017"/>
    <cellStyle name="Обычный 2 4 3 2 2 7 4 2" xfId="10018"/>
    <cellStyle name="Обычный 2 4 3 2 2 7 4 3" xfId="10019"/>
    <cellStyle name="Обычный 2 4 3 2 2 7 4 4" xfId="10020"/>
    <cellStyle name="Обычный 2 4 3 2 2 7 5" xfId="10021"/>
    <cellStyle name="Обычный 2 4 3 2 2 7 6" xfId="10022"/>
    <cellStyle name="Обычный 2 4 3 2 2 7 7" xfId="10023"/>
    <cellStyle name="Обычный 2 4 3 2 2 7 8" xfId="10024"/>
    <cellStyle name="Обычный 2 4 3 2 2 8" xfId="10025"/>
    <cellStyle name="Обычный 2 4 3 2 2 8 2" xfId="10026"/>
    <cellStyle name="Обычный 2 4 3 2 2 8 2 2" xfId="10027"/>
    <cellStyle name="Обычный 2 4 3 2 2 8 2 2 2" xfId="10028"/>
    <cellStyle name="Обычный 2 4 3 2 2 8 2 3" xfId="10029"/>
    <cellStyle name="Обычный 2 4 3 2 2 8 2 4" xfId="10030"/>
    <cellStyle name="Обычный 2 4 3 2 2 8 2 5" xfId="10031"/>
    <cellStyle name="Обычный 2 4 3 2 2 8 3" xfId="10032"/>
    <cellStyle name="Обычный 2 4 3 2 2 8 3 2" xfId="10033"/>
    <cellStyle name="Обычный 2 4 3 2 2 8 3 3" xfId="10034"/>
    <cellStyle name="Обычный 2 4 3 2 2 8 3 4" xfId="10035"/>
    <cellStyle name="Обычный 2 4 3 2 2 8 4" xfId="10036"/>
    <cellStyle name="Обычный 2 4 3 2 2 8 5" xfId="10037"/>
    <cellStyle name="Обычный 2 4 3 2 2 8 6" xfId="10038"/>
    <cellStyle name="Обычный 2 4 3 2 2 8 7" xfId="10039"/>
    <cellStyle name="Обычный 2 4 3 2 2 9" xfId="10040"/>
    <cellStyle name="Обычный 2 4 3 2 2 9 2" xfId="10041"/>
    <cellStyle name="Обычный 2 4 3 2 2 9 2 2" xfId="10042"/>
    <cellStyle name="Обычный 2 4 3 2 2 9 2 2 2" xfId="10043"/>
    <cellStyle name="Обычный 2 4 3 2 2 9 2 3" xfId="10044"/>
    <cellStyle name="Обычный 2 4 3 2 2 9 2 4" xfId="10045"/>
    <cellStyle name="Обычный 2 4 3 2 2 9 2 5" xfId="10046"/>
    <cellStyle name="Обычный 2 4 3 2 2 9 3" xfId="10047"/>
    <cellStyle name="Обычный 2 4 3 2 2 9 3 2" xfId="10048"/>
    <cellStyle name="Обычный 2 4 3 2 2 9 3 3" xfId="10049"/>
    <cellStyle name="Обычный 2 4 3 2 2 9 3 4" xfId="10050"/>
    <cellStyle name="Обычный 2 4 3 2 2 9 4" xfId="10051"/>
    <cellStyle name="Обычный 2 4 3 2 2 9 5" xfId="10052"/>
    <cellStyle name="Обычный 2 4 3 2 2 9 6" xfId="10053"/>
    <cellStyle name="Обычный 2 4 3 2 2 9 7" xfId="10054"/>
    <cellStyle name="Обычный 2 4 3 2 3" xfId="10055"/>
    <cellStyle name="Обычный 2 4 3 2 3 2" xfId="10056"/>
    <cellStyle name="Обычный 2 4 3 2 3 2 2" xfId="10057"/>
    <cellStyle name="Обычный 2 4 3 2 3 2 2 2" xfId="10058"/>
    <cellStyle name="Обычный 2 4 3 2 3 2 2 2 2" xfId="10059"/>
    <cellStyle name="Обычный 2 4 3 2 3 2 2 3" xfId="10060"/>
    <cellStyle name="Обычный 2 4 3 2 3 2 2 4" xfId="10061"/>
    <cellStyle name="Обычный 2 4 3 2 3 2 2 5" xfId="10062"/>
    <cellStyle name="Обычный 2 4 3 2 3 2 3" xfId="10063"/>
    <cellStyle name="Обычный 2 4 3 2 3 2 3 2" xfId="10064"/>
    <cellStyle name="Обычный 2 4 3 2 3 2 3 3" xfId="10065"/>
    <cellStyle name="Обычный 2 4 3 2 3 2 3 4" xfId="10066"/>
    <cellStyle name="Обычный 2 4 3 2 3 2 4" xfId="10067"/>
    <cellStyle name="Обычный 2 4 3 2 3 2 5" xfId="10068"/>
    <cellStyle name="Обычный 2 4 3 2 3 2 6" xfId="10069"/>
    <cellStyle name="Обычный 2 4 3 2 3 2 7" xfId="10070"/>
    <cellStyle name="Обычный 2 4 3 2 3 3" xfId="10071"/>
    <cellStyle name="Обычный 2 4 3 2 3 3 2" xfId="10072"/>
    <cellStyle name="Обычный 2 4 3 2 3 3 2 2" xfId="10073"/>
    <cellStyle name="Обычный 2 4 3 2 3 3 3" xfId="10074"/>
    <cellStyle name="Обычный 2 4 3 2 3 3 4" xfId="10075"/>
    <cellStyle name="Обычный 2 4 3 2 3 3 5" xfId="10076"/>
    <cellStyle name="Обычный 2 4 3 2 3 4" xfId="10077"/>
    <cellStyle name="Обычный 2 4 3 2 3 4 2" xfId="10078"/>
    <cellStyle name="Обычный 2 4 3 2 3 4 2 2" xfId="10079"/>
    <cellStyle name="Обычный 2 4 3 2 3 4 3" xfId="10080"/>
    <cellStyle name="Обычный 2 4 3 2 3 4 4" xfId="10081"/>
    <cellStyle name="Обычный 2 4 3 2 3 4 5" xfId="10082"/>
    <cellStyle name="Обычный 2 4 3 2 3 5" xfId="10083"/>
    <cellStyle name="Обычный 2 4 3 2 3 5 2" xfId="10084"/>
    <cellStyle name="Обычный 2 4 3 2 3 5 3" xfId="10085"/>
    <cellStyle name="Обычный 2 4 3 2 3 5 4" xfId="10086"/>
    <cellStyle name="Обычный 2 4 3 2 3 6" xfId="10087"/>
    <cellStyle name="Обычный 2 4 3 2 3 7" xfId="10088"/>
    <cellStyle name="Обычный 2 4 3 2 3 8" xfId="10089"/>
    <cellStyle name="Обычный 2 4 3 2 3 9" xfId="10090"/>
    <cellStyle name="Обычный 2 4 3 2 4" xfId="10091"/>
    <cellStyle name="Обычный 2 4 3 2 4 2" xfId="10092"/>
    <cellStyle name="Обычный 2 4 3 2 4 2 2" xfId="10093"/>
    <cellStyle name="Обычный 2 4 3 2 4 2 2 2" xfId="10094"/>
    <cellStyle name="Обычный 2 4 3 2 4 2 2 2 2" xfId="10095"/>
    <cellStyle name="Обычный 2 4 3 2 4 2 2 3" xfId="10096"/>
    <cellStyle name="Обычный 2 4 3 2 4 2 2 4" xfId="10097"/>
    <cellStyle name="Обычный 2 4 3 2 4 2 2 5" xfId="10098"/>
    <cellStyle name="Обычный 2 4 3 2 4 2 3" xfId="10099"/>
    <cellStyle name="Обычный 2 4 3 2 4 2 3 2" xfId="10100"/>
    <cellStyle name="Обычный 2 4 3 2 4 2 3 3" xfId="10101"/>
    <cellStyle name="Обычный 2 4 3 2 4 2 3 4" xfId="10102"/>
    <cellStyle name="Обычный 2 4 3 2 4 2 4" xfId="10103"/>
    <cellStyle name="Обычный 2 4 3 2 4 2 5" xfId="10104"/>
    <cellStyle name="Обычный 2 4 3 2 4 2 6" xfId="10105"/>
    <cellStyle name="Обычный 2 4 3 2 4 2 7" xfId="10106"/>
    <cellStyle name="Обычный 2 4 3 2 4 3" xfId="10107"/>
    <cellStyle name="Обычный 2 4 3 2 4 3 2" xfId="10108"/>
    <cellStyle name="Обычный 2 4 3 2 4 3 2 2" xfId="10109"/>
    <cellStyle name="Обычный 2 4 3 2 4 3 3" xfId="10110"/>
    <cellStyle name="Обычный 2 4 3 2 4 3 4" xfId="10111"/>
    <cellStyle name="Обычный 2 4 3 2 4 3 5" xfId="10112"/>
    <cellStyle name="Обычный 2 4 3 2 4 4" xfId="10113"/>
    <cellStyle name="Обычный 2 4 3 2 4 4 2" xfId="10114"/>
    <cellStyle name="Обычный 2 4 3 2 4 4 2 2" xfId="10115"/>
    <cellStyle name="Обычный 2 4 3 2 4 4 3" xfId="10116"/>
    <cellStyle name="Обычный 2 4 3 2 4 4 4" xfId="10117"/>
    <cellStyle name="Обычный 2 4 3 2 4 4 5" xfId="10118"/>
    <cellStyle name="Обычный 2 4 3 2 4 5" xfId="10119"/>
    <cellStyle name="Обычный 2 4 3 2 4 5 2" xfId="10120"/>
    <cellStyle name="Обычный 2 4 3 2 4 5 3" xfId="10121"/>
    <cellStyle name="Обычный 2 4 3 2 4 5 4" xfId="10122"/>
    <cellStyle name="Обычный 2 4 3 2 4 6" xfId="10123"/>
    <cellStyle name="Обычный 2 4 3 2 4 7" xfId="10124"/>
    <cellStyle name="Обычный 2 4 3 2 4 8" xfId="10125"/>
    <cellStyle name="Обычный 2 4 3 2 4 9" xfId="10126"/>
    <cellStyle name="Обычный 2 4 3 2 5" xfId="10127"/>
    <cellStyle name="Обычный 2 4 3 2 5 2" xfId="10128"/>
    <cellStyle name="Обычный 2 4 3 2 5 2 2" xfId="10129"/>
    <cellStyle name="Обычный 2 4 3 2 5 2 2 2" xfId="10130"/>
    <cellStyle name="Обычный 2 4 3 2 5 2 2 2 2" xfId="10131"/>
    <cellStyle name="Обычный 2 4 3 2 5 2 2 3" xfId="10132"/>
    <cellStyle name="Обычный 2 4 3 2 5 2 2 4" xfId="10133"/>
    <cellStyle name="Обычный 2 4 3 2 5 2 2 5" xfId="10134"/>
    <cellStyle name="Обычный 2 4 3 2 5 2 3" xfId="10135"/>
    <cellStyle name="Обычный 2 4 3 2 5 2 3 2" xfId="10136"/>
    <cellStyle name="Обычный 2 4 3 2 5 2 3 3" xfId="10137"/>
    <cellStyle name="Обычный 2 4 3 2 5 2 3 4" xfId="10138"/>
    <cellStyle name="Обычный 2 4 3 2 5 2 4" xfId="10139"/>
    <cellStyle name="Обычный 2 4 3 2 5 2 5" xfId="10140"/>
    <cellStyle name="Обычный 2 4 3 2 5 2 6" xfId="10141"/>
    <cellStyle name="Обычный 2 4 3 2 5 2 7" xfId="10142"/>
    <cellStyle name="Обычный 2 4 3 2 5 3" xfId="10143"/>
    <cellStyle name="Обычный 2 4 3 2 5 3 2" xfId="10144"/>
    <cellStyle name="Обычный 2 4 3 2 5 3 2 2" xfId="10145"/>
    <cellStyle name="Обычный 2 4 3 2 5 3 3" xfId="10146"/>
    <cellStyle name="Обычный 2 4 3 2 5 3 4" xfId="10147"/>
    <cellStyle name="Обычный 2 4 3 2 5 3 5" xfId="10148"/>
    <cellStyle name="Обычный 2 4 3 2 5 4" xfId="10149"/>
    <cellStyle name="Обычный 2 4 3 2 5 4 2" xfId="10150"/>
    <cellStyle name="Обычный 2 4 3 2 5 4 3" xfId="10151"/>
    <cellStyle name="Обычный 2 4 3 2 5 4 4" xfId="10152"/>
    <cellStyle name="Обычный 2 4 3 2 5 5" xfId="10153"/>
    <cellStyle name="Обычный 2 4 3 2 5 6" xfId="10154"/>
    <cellStyle name="Обычный 2 4 3 2 5 7" xfId="10155"/>
    <cellStyle name="Обычный 2 4 3 2 5 8" xfId="10156"/>
    <cellStyle name="Обычный 2 4 3 2 6" xfId="10157"/>
    <cellStyle name="Обычный 2 4 3 2 6 2" xfId="10158"/>
    <cellStyle name="Обычный 2 4 3 2 6 2 2" xfId="10159"/>
    <cellStyle name="Обычный 2 4 3 2 6 2 2 2" xfId="10160"/>
    <cellStyle name="Обычный 2 4 3 2 6 2 2 2 2" xfId="10161"/>
    <cellStyle name="Обычный 2 4 3 2 6 2 2 3" xfId="10162"/>
    <cellStyle name="Обычный 2 4 3 2 6 2 2 4" xfId="10163"/>
    <cellStyle name="Обычный 2 4 3 2 6 2 2 5" xfId="10164"/>
    <cellStyle name="Обычный 2 4 3 2 6 2 3" xfId="10165"/>
    <cellStyle name="Обычный 2 4 3 2 6 2 3 2" xfId="10166"/>
    <cellStyle name="Обычный 2 4 3 2 6 2 3 3" xfId="10167"/>
    <cellStyle name="Обычный 2 4 3 2 6 2 3 4" xfId="10168"/>
    <cellStyle name="Обычный 2 4 3 2 6 2 4" xfId="10169"/>
    <cellStyle name="Обычный 2 4 3 2 6 2 5" xfId="10170"/>
    <cellStyle name="Обычный 2 4 3 2 6 2 6" xfId="10171"/>
    <cellStyle name="Обычный 2 4 3 2 6 2 7" xfId="10172"/>
    <cellStyle name="Обычный 2 4 3 2 6 3" xfId="10173"/>
    <cellStyle name="Обычный 2 4 3 2 6 3 2" xfId="10174"/>
    <cellStyle name="Обычный 2 4 3 2 6 3 2 2" xfId="10175"/>
    <cellStyle name="Обычный 2 4 3 2 6 3 3" xfId="10176"/>
    <cellStyle name="Обычный 2 4 3 2 6 3 4" xfId="10177"/>
    <cellStyle name="Обычный 2 4 3 2 6 3 5" xfId="10178"/>
    <cellStyle name="Обычный 2 4 3 2 6 4" xfId="10179"/>
    <cellStyle name="Обычный 2 4 3 2 6 4 2" xfId="10180"/>
    <cellStyle name="Обычный 2 4 3 2 6 4 3" xfId="10181"/>
    <cellStyle name="Обычный 2 4 3 2 6 4 4" xfId="10182"/>
    <cellStyle name="Обычный 2 4 3 2 6 5" xfId="10183"/>
    <cellStyle name="Обычный 2 4 3 2 6 6" xfId="10184"/>
    <cellStyle name="Обычный 2 4 3 2 6 7" xfId="10185"/>
    <cellStyle name="Обычный 2 4 3 2 6 8" xfId="10186"/>
    <cellStyle name="Обычный 2 4 3 2 7" xfId="10187"/>
    <cellStyle name="Обычный 2 4 3 2 7 2" xfId="10188"/>
    <cellStyle name="Обычный 2 4 3 2 7 2 2" xfId="10189"/>
    <cellStyle name="Обычный 2 4 3 2 7 2 2 2" xfId="10190"/>
    <cellStyle name="Обычный 2 4 3 2 7 2 2 2 2" xfId="10191"/>
    <cellStyle name="Обычный 2 4 3 2 7 2 2 3" xfId="10192"/>
    <cellStyle name="Обычный 2 4 3 2 7 2 2 4" xfId="10193"/>
    <cellStyle name="Обычный 2 4 3 2 7 2 2 5" xfId="10194"/>
    <cellStyle name="Обычный 2 4 3 2 7 2 3" xfId="10195"/>
    <cellStyle name="Обычный 2 4 3 2 7 2 3 2" xfId="10196"/>
    <cellStyle name="Обычный 2 4 3 2 7 2 3 3" xfId="10197"/>
    <cellStyle name="Обычный 2 4 3 2 7 2 3 4" xfId="10198"/>
    <cellStyle name="Обычный 2 4 3 2 7 2 4" xfId="10199"/>
    <cellStyle name="Обычный 2 4 3 2 7 2 5" xfId="10200"/>
    <cellStyle name="Обычный 2 4 3 2 7 2 6" xfId="10201"/>
    <cellStyle name="Обычный 2 4 3 2 7 2 7" xfId="10202"/>
    <cellStyle name="Обычный 2 4 3 2 7 3" xfId="10203"/>
    <cellStyle name="Обычный 2 4 3 2 7 3 2" xfId="10204"/>
    <cellStyle name="Обычный 2 4 3 2 7 3 2 2" xfId="10205"/>
    <cellStyle name="Обычный 2 4 3 2 7 3 3" xfId="10206"/>
    <cellStyle name="Обычный 2 4 3 2 7 3 4" xfId="10207"/>
    <cellStyle name="Обычный 2 4 3 2 7 3 5" xfId="10208"/>
    <cellStyle name="Обычный 2 4 3 2 7 4" xfId="10209"/>
    <cellStyle name="Обычный 2 4 3 2 7 4 2" xfId="10210"/>
    <cellStyle name="Обычный 2 4 3 2 7 4 3" xfId="10211"/>
    <cellStyle name="Обычный 2 4 3 2 7 4 4" xfId="10212"/>
    <cellStyle name="Обычный 2 4 3 2 7 5" xfId="10213"/>
    <cellStyle name="Обычный 2 4 3 2 7 6" xfId="10214"/>
    <cellStyle name="Обычный 2 4 3 2 7 7" xfId="10215"/>
    <cellStyle name="Обычный 2 4 3 2 7 8" xfId="10216"/>
    <cellStyle name="Обычный 2 4 3 2 8" xfId="10217"/>
    <cellStyle name="Обычный 2 4 3 2 8 2" xfId="10218"/>
    <cellStyle name="Обычный 2 4 3 2 8 2 2" xfId="10219"/>
    <cellStyle name="Обычный 2 4 3 2 8 2 2 2" xfId="10220"/>
    <cellStyle name="Обычный 2 4 3 2 8 2 2 2 2" xfId="10221"/>
    <cellStyle name="Обычный 2 4 3 2 8 2 2 3" xfId="10222"/>
    <cellStyle name="Обычный 2 4 3 2 8 2 2 4" xfId="10223"/>
    <cellStyle name="Обычный 2 4 3 2 8 2 2 5" xfId="10224"/>
    <cellStyle name="Обычный 2 4 3 2 8 2 3" xfId="10225"/>
    <cellStyle name="Обычный 2 4 3 2 8 2 3 2" xfId="10226"/>
    <cellStyle name="Обычный 2 4 3 2 8 2 3 3" xfId="10227"/>
    <cellStyle name="Обычный 2 4 3 2 8 2 3 4" xfId="10228"/>
    <cellStyle name="Обычный 2 4 3 2 8 2 4" xfId="10229"/>
    <cellStyle name="Обычный 2 4 3 2 8 2 5" xfId="10230"/>
    <cellStyle name="Обычный 2 4 3 2 8 2 6" xfId="10231"/>
    <cellStyle name="Обычный 2 4 3 2 8 2 7" xfId="10232"/>
    <cellStyle name="Обычный 2 4 3 2 8 3" xfId="10233"/>
    <cellStyle name="Обычный 2 4 3 2 8 3 2" xfId="10234"/>
    <cellStyle name="Обычный 2 4 3 2 8 3 2 2" xfId="10235"/>
    <cellStyle name="Обычный 2 4 3 2 8 3 3" xfId="10236"/>
    <cellStyle name="Обычный 2 4 3 2 8 3 4" xfId="10237"/>
    <cellStyle name="Обычный 2 4 3 2 8 3 5" xfId="10238"/>
    <cellStyle name="Обычный 2 4 3 2 8 4" xfId="10239"/>
    <cellStyle name="Обычный 2 4 3 2 8 4 2" xfId="10240"/>
    <cellStyle name="Обычный 2 4 3 2 8 4 3" xfId="10241"/>
    <cellStyle name="Обычный 2 4 3 2 8 4 4" xfId="10242"/>
    <cellStyle name="Обычный 2 4 3 2 8 5" xfId="10243"/>
    <cellStyle name="Обычный 2 4 3 2 8 6" xfId="10244"/>
    <cellStyle name="Обычный 2 4 3 2 8 7" xfId="10245"/>
    <cellStyle name="Обычный 2 4 3 2 8 8" xfId="10246"/>
    <cellStyle name="Обычный 2 4 3 2 9" xfId="10247"/>
    <cellStyle name="Обычный 2 4 3 2 9 2" xfId="10248"/>
    <cellStyle name="Обычный 2 4 3 2 9 2 2" xfId="10249"/>
    <cellStyle name="Обычный 2 4 3 2 9 2 2 2" xfId="10250"/>
    <cellStyle name="Обычный 2 4 3 2 9 2 3" xfId="10251"/>
    <cellStyle name="Обычный 2 4 3 2 9 2 4" xfId="10252"/>
    <cellStyle name="Обычный 2 4 3 2 9 2 5" xfId="10253"/>
    <cellStyle name="Обычный 2 4 3 2 9 3" xfId="10254"/>
    <cellStyle name="Обычный 2 4 3 2 9 3 2" xfId="10255"/>
    <cellStyle name="Обычный 2 4 3 2 9 3 3" xfId="10256"/>
    <cellStyle name="Обычный 2 4 3 2 9 3 4" xfId="10257"/>
    <cellStyle name="Обычный 2 4 3 2 9 4" xfId="10258"/>
    <cellStyle name="Обычный 2 4 3 2 9 5" xfId="10259"/>
    <cellStyle name="Обычный 2 4 3 2 9 6" xfId="10260"/>
    <cellStyle name="Обычный 2 4 3 2 9 7" xfId="10261"/>
    <cellStyle name="Обычный 2 4 3 3" xfId="10262"/>
    <cellStyle name="Обычный 2 4 3 3 10" xfId="10263"/>
    <cellStyle name="Обычный 2 4 3 3 10 2" xfId="10264"/>
    <cellStyle name="Обычный 2 4 3 3 10 2 2" xfId="10265"/>
    <cellStyle name="Обычный 2 4 3 3 10 3" xfId="10266"/>
    <cellStyle name="Обычный 2 4 3 3 10 4" xfId="10267"/>
    <cellStyle name="Обычный 2 4 3 3 10 5" xfId="10268"/>
    <cellStyle name="Обычный 2 4 3 3 11" xfId="10269"/>
    <cellStyle name="Обычный 2 4 3 3 11 2" xfId="10270"/>
    <cellStyle name="Обычный 2 4 3 3 11 3" xfId="10271"/>
    <cellStyle name="Обычный 2 4 3 3 11 4" xfId="10272"/>
    <cellStyle name="Обычный 2 4 3 3 12" xfId="10273"/>
    <cellStyle name="Обычный 2 4 3 3 13" xfId="10274"/>
    <cellStyle name="Обычный 2 4 3 3 14" xfId="10275"/>
    <cellStyle name="Обычный 2 4 3 3 15" xfId="10276"/>
    <cellStyle name="Обычный 2 4 3 3 2" xfId="10277"/>
    <cellStyle name="Обычный 2 4 3 3 2 2" xfId="10278"/>
    <cellStyle name="Обычный 2 4 3 3 2 2 2" xfId="10279"/>
    <cellStyle name="Обычный 2 4 3 3 2 2 2 2" xfId="10280"/>
    <cellStyle name="Обычный 2 4 3 3 2 2 2 2 2" xfId="10281"/>
    <cellStyle name="Обычный 2 4 3 3 2 2 2 3" xfId="10282"/>
    <cellStyle name="Обычный 2 4 3 3 2 2 2 4" xfId="10283"/>
    <cellStyle name="Обычный 2 4 3 3 2 2 2 5" xfId="10284"/>
    <cellStyle name="Обычный 2 4 3 3 2 2 3" xfId="10285"/>
    <cellStyle name="Обычный 2 4 3 3 2 2 3 2" xfId="10286"/>
    <cellStyle name="Обычный 2 4 3 3 2 2 3 3" xfId="10287"/>
    <cellStyle name="Обычный 2 4 3 3 2 2 3 4" xfId="10288"/>
    <cellStyle name="Обычный 2 4 3 3 2 2 4" xfId="10289"/>
    <cellStyle name="Обычный 2 4 3 3 2 2 5" xfId="10290"/>
    <cellStyle name="Обычный 2 4 3 3 2 2 6" xfId="10291"/>
    <cellStyle name="Обычный 2 4 3 3 2 2 7" xfId="10292"/>
    <cellStyle name="Обычный 2 4 3 3 2 3" xfId="10293"/>
    <cellStyle name="Обычный 2 4 3 3 2 3 2" xfId="10294"/>
    <cellStyle name="Обычный 2 4 3 3 2 3 2 2" xfId="10295"/>
    <cellStyle name="Обычный 2 4 3 3 2 3 3" xfId="10296"/>
    <cellStyle name="Обычный 2 4 3 3 2 3 4" xfId="10297"/>
    <cellStyle name="Обычный 2 4 3 3 2 3 5" xfId="10298"/>
    <cellStyle name="Обычный 2 4 3 3 2 4" xfId="10299"/>
    <cellStyle name="Обычный 2 4 3 3 2 4 2" xfId="10300"/>
    <cellStyle name="Обычный 2 4 3 3 2 4 2 2" xfId="10301"/>
    <cellStyle name="Обычный 2 4 3 3 2 4 3" xfId="10302"/>
    <cellStyle name="Обычный 2 4 3 3 2 4 4" xfId="10303"/>
    <cellStyle name="Обычный 2 4 3 3 2 4 5" xfId="10304"/>
    <cellStyle name="Обычный 2 4 3 3 2 5" xfId="10305"/>
    <cellStyle name="Обычный 2 4 3 3 2 5 2" xfId="10306"/>
    <cellStyle name="Обычный 2 4 3 3 2 5 3" xfId="10307"/>
    <cellStyle name="Обычный 2 4 3 3 2 5 4" xfId="10308"/>
    <cellStyle name="Обычный 2 4 3 3 2 6" xfId="10309"/>
    <cellStyle name="Обычный 2 4 3 3 2 7" xfId="10310"/>
    <cellStyle name="Обычный 2 4 3 3 2 8" xfId="10311"/>
    <cellStyle name="Обычный 2 4 3 3 2 9" xfId="10312"/>
    <cellStyle name="Обычный 2 4 3 3 3" xfId="10313"/>
    <cellStyle name="Обычный 2 4 3 3 3 2" xfId="10314"/>
    <cellStyle name="Обычный 2 4 3 3 3 2 2" xfId="10315"/>
    <cellStyle name="Обычный 2 4 3 3 3 2 2 2" xfId="10316"/>
    <cellStyle name="Обычный 2 4 3 3 3 2 2 2 2" xfId="10317"/>
    <cellStyle name="Обычный 2 4 3 3 3 2 2 3" xfId="10318"/>
    <cellStyle name="Обычный 2 4 3 3 3 2 2 4" xfId="10319"/>
    <cellStyle name="Обычный 2 4 3 3 3 2 2 5" xfId="10320"/>
    <cellStyle name="Обычный 2 4 3 3 3 2 3" xfId="10321"/>
    <cellStyle name="Обычный 2 4 3 3 3 2 3 2" xfId="10322"/>
    <cellStyle name="Обычный 2 4 3 3 3 2 3 3" xfId="10323"/>
    <cellStyle name="Обычный 2 4 3 3 3 2 3 4" xfId="10324"/>
    <cellStyle name="Обычный 2 4 3 3 3 2 4" xfId="10325"/>
    <cellStyle name="Обычный 2 4 3 3 3 2 5" xfId="10326"/>
    <cellStyle name="Обычный 2 4 3 3 3 2 6" xfId="10327"/>
    <cellStyle name="Обычный 2 4 3 3 3 2 7" xfId="10328"/>
    <cellStyle name="Обычный 2 4 3 3 3 3" xfId="10329"/>
    <cellStyle name="Обычный 2 4 3 3 3 3 2" xfId="10330"/>
    <cellStyle name="Обычный 2 4 3 3 3 3 2 2" xfId="10331"/>
    <cellStyle name="Обычный 2 4 3 3 3 3 3" xfId="10332"/>
    <cellStyle name="Обычный 2 4 3 3 3 3 4" xfId="10333"/>
    <cellStyle name="Обычный 2 4 3 3 3 3 5" xfId="10334"/>
    <cellStyle name="Обычный 2 4 3 3 3 4" xfId="10335"/>
    <cellStyle name="Обычный 2 4 3 3 3 4 2" xfId="10336"/>
    <cellStyle name="Обычный 2 4 3 3 3 4 2 2" xfId="10337"/>
    <cellStyle name="Обычный 2 4 3 3 3 4 3" xfId="10338"/>
    <cellStyle name="Обычный 2 4 3 3 3 4 4" xfId="10339"/>
    <cellStyle name="Обычный 2 4 3 3 3 4 5" xfId="10340"/>
    <cellStyle name="Обычный 2 4 3 3 3 5" xfId="10341"/>
    <cellStyle name="Обычный 2 4 3 3 3 5 2" xfId="10342"/>
    <cellStyle name="Обычный 2 4 3 3 3 5 3" xfId="10343"/>
    <cellStyle name="Обычный 2 4 3 3 3 5 4" xfId="10344"/>
    <cellStyle name="Обычный 2 4 3 3 3 6" xfId="10345"/>
    <cellStyle name="Обычный 2 4 3 3 3 7" xfId="10346"/>
    <cellStyle name="Обычный 2 4 3 3 3 8" xfId="10347"/>
    <cellStyle name="Обычный 2 4 3 3 3 9" xfId="10348"/>
    <cellStyle name="Обычный 2 4 3 3 4" xfId="10349"/>
    <cellStyle name="Обычный 2 4 3 3 4 2" xfId="10350"/>
    <cellStyle name="Обычный 2 4 3 3 4 2 2" xfId="10351"/>
    <cellStyle name="Обычный 2 4 3 3 4 2 2 2" xfId="10352"/>
    <cellStyle name="Обычный 2 4 3 3 4 2 2 2 2" xfId="10353"/>
    <cellStyle name="Обычный 2 4 3 3 4 2 2 3" xfId="10354"/>
    <cellStyle name="Обычный 2 4 3 3 4 2 2 4" xfId="10355"/>
    <cellStyle name="Обычный 2 4 3 3 4 2 2 5" xfId="10356"/>
    <cellStyle name="Обычный 2 4 3 3 4 2 3" xfId="10357"/>
    <cellStyle name="Обычный 2 4 3 3 4 2 3 2" xfId="10358"/>
    <cellStyle name="Обычный 2 4 3 3 4 2 3 3" xfId="10359"/>
    <cellStyle name="Обычный 2 4 3 3 4 2 3 4" xfId="10360"/>
    <cellStyle name="Обычный 2 4 3 3 4 2 4" xfId="10361"/>
    <cellStyle name="Обычный 2 4 3 3 4 2 5" xfId="10362"/>
    <cellStyle name="Обычный 2 4 3 3 4 2 6" xfId="10363"/>
    <cellStyle name="Обычный 2 4 3 3 4 2 7" xfId="10364"/>
    <cellStyle name="Обычный 2 4 3 3 4 3" xfId="10365"/>
    <cellStyle name="Обычный 2 4 3 3 4 3 2" xfId="10366"/>
    <cellStyle name="Обычный 2 4 3 3 4 3 2 2" xfId="10367"/>
    <cellStyle name="Обычный 2 4 3 3 4 3 3" xfId="10368"/>
    <cellStyle name="Обычный 2 4 3 3 4 3 4" xfId="10369"/>
    <cellStyle name="Обычный 2 4 3 3 4 3 5" xfId="10370"/>
    <cellStyle name="Обычный 2 4 3 3 4 4" xfId="10371"/>
    <cellStyle name="Обычный 2 4 3 3 4 4 2" xfId="10372"/>
    <cellStyle name="Обычный 2 4 3 3 4 4 3" xfId="10373"/>
    <cellStyle name="Обычный 2 4 3 3 4 4 4" xfId="10374"/>
    <cellStyle name="Обычный 2 4 3 3 4 5" xfId="10375"/>
    <cellStyle name="Обычный 2 4 3 3 4 6" xfId="10376"/>
    <cellStyle name="Обычный 2 4 3 3 4 7" xfId="10377"/>
    <cellStyle name="Обычный 2 4 3 3 4 8" xfId="10378"/>
    <cellStyle name="Обычный 2 4 3 3 5" xfId="10379"/>
    <cellStyle name="Обычный 2 4 3 3 5 2" xfId="10380"/>
    <cellStyle name="Обычный 2 4 3 3 5 2 2" xfId="10381"/>
    <cellStyle name="Обычный 2 4 3 3 5 2 2 2" xfId="10382"/>
    <cellStyle name="Обычный 2 4 3 3 5 2 2 2 2" xfId="10383"/>
    <cellStyle name="Обычный 2 4 3 3 5 2 2 3" xfId="10384"/>
    <cellStyle name="Обычный 2 4 3 3 5 2 2 4" xfId="10385"/>
    <cellStyle name="Обычный 2 4 3 3 5 2 2 5" xfId="10386"/>
    <cellStyle name="Обычный 2 4 3 3 5 2 3" xfId="10387"/>
    <cellStyle name="Обычный 2 4 3 3 5 2 3 2" xfId="10388"/>
    <cellStyle name="Обычный 2 4 3 3 5 2 3 3" xfId="10389"/>
    <cellStyle name="Обычный 2 4 3 3 5 2 3 4" xfId="10390"/>
    <cellStyle name="Обычный 2 4 3 3 5 2 4" xfId="10391"/>
    <cellStyle name="Обычный 2 4 3 3 5 2 5" xfId="10392"/>
    <cellStyle name="Обычный 2 4 3 3 5 2 6" xfId="10393"/>
    <cellStyle name="Обычный 2 4 3 3 5 2 7" xfId="10394"/>
    <cellStyle name="Обычный 2 4 3 3 5 3" xfId="10395"/>
    <cellStyle name="Обычный 2 4 3 3 5 3 2" xfId="10396"/>
    <cellStyle name="Обычный 2 4 3 3 5 3 2 2" xfId="10397"/>
    <cellStyle name="Обычный 2 4 3 3 5 3 3" xfId="10398"/>
    <cellStyle name="Обычный 2 4 3 3 5 3 4" xfId="10399"/>
    <cellStyle name="Обычный 2 4 3 3 5 3 5" xfId="10400"/>
    <cellStyle name="Обычный 2 4 3 3 5 4" xfId="10401"/>
    <cellStyle name="Обычный 2 4 3 3 5 4 2" xfId="10402"/>
    <cellStyle name="Обычный 2 4 3 3 5 4 3" xfId="10403"/>
    <cellStyle name="Обычный 2 4 3 3 5 4 4" xfId="10404"/>
    <cellStyle name="Обычный 2 4 3 3 5 5" xfId="10405"/>
    <cellStyle name="Обычный 2 4 3 3 5 6" xfId="10406"/>
    <cellStyle name="Обычный 2 4 3 3 5 7" xfId="10407"/>
    <cellStyle name="Обычный 2 4 3 3 5 8" xfId="10408"/>
    <cellStyle name="Обычный 2 4 3 3 6" xfId="10409"/>
    <cellStyle name="Обычный 2 4 3 3 6 2" xfId="10410"/>
    <cellStyle name="Обычный 2 4 3 3 6 2 2" xfId="10411"/>
    <cellStyle name="Обычный 2 4 3 3 6 2 2 2" xfId="10412"/>
    <cellStyle name="Обычный 2 4 3 3 6 2 2 2 2" xfId="10413"/>
    <cellStyle name="Обычный 2 4 3 3 6 2 2 3" xfId="10414"/>
    <cellStyle name="Обычный 2 4 3 3 6 2 2 4" xfId="10415"/>
    <cellStyle name="Обычный 2 4 3 3 6 2 2 5" xfId="10416"/>
    <cellStyle name="Обычный 2 4 3 3 6 2 3" xfId="10417"/>
    <cellStyle name="Обычный 2 4 3 3 6 2 3 2" xfId="10418"/>
    <cellStyle name="Обычный 2 4 3 3 6 2 3 3" xfId="10419"/>
    <cellStyle name="Обычный 2 4 3 3 6 2 3 4" xfId="10420"/>
    <cellStyle name="Обычный 2 4 3 3 6 2 4" xfId="10421"/>
    <cellStyle name="Обычный 2 4 3 3 6 2 5" xfId="10422"/>
    <cellStyle name="Обычный 2 4 3 3 6 2 6" xfId="10423"/>
    <cellStyle name="Обычный 2 4 3 3 6 2 7" xfId="10424"/>
    <cellStyle name="Обычный 2 4 3 3 6 3" xfId="10425"/>
    <cellStyle name="Обычный 2 4 3 3 6 3 2" xfId="10426"/>
    <cellStyle name="Обычный 2 4 3 3 6 3 2 2" xfId="10427"/>
    <cellStyle name="Обычный 2 4 3 3 6 3 3" xfId="10428"/>
    <cellStyle name="Обычный 2 4 3 3 6 3 4" xfId="10429"/>
    <cellStyle name="Обычный 2 4 3 3 6 3 5" xfId="10430"/>
    <cellStyle name="Обычный 2 4 3 3 6 4" xfId="10431"/>
    <cellStyle name="Обычный 2 4 3 3 6 4 2" xfId="10432"/>
    <cellStyle name="Обычный 2 4 3 3 6 4 3" xfId="10433"/>
    <cellStyle name="Обычный 2 4 3 3 6 4 4" xfId="10434"/>
    <cellStyle name="Обычный 2 4 3 3 6 5" xfId="10435"/>
    <cellStyle name="Обычный 2 4 3 3 6 6" xfId="10436"/>
    <cellStyle name="Обычный 2 4 3 3 6 7" xfId="10437"/>
    <cellStyle name="Обычный 2 4 3 3 6 8" xfId="10438"/>
    <cellStyle name="Обычный 2 4 3 3 7" xfId="10439"/>
    <cellStyle name="Обычный 2 4 3 3 7 2" xfId="10440"/>
    <cellStyle name="Обычный 2 4 3 3 7 2 2" xfId="10441"/>
    <cellStyle name="Обычный 2 4 3 3 7 2 2 2" xfId="10442"/>
    <cellStyle name="Обычный 2 4 3 3 7 2 2 2 2" xfId="10443"/>
    <cellStyle name="Обычный 2 4 3 3 7 2 2 3" xfId="10444"/>
    <cellStyle name="Обычный 2 4 3 3 7 2 2 4" xfId="10445"/>
    <cellStyle name="Обычный 2 4 3 3 7 2 2 5" xfId="10446"/>
    <cellStyle name="Обычный 2 4 3 3 7 2 3" xfId="10447"/>
    <cellStyle name="Обычный 2 4 3 3 7 2 3 2" xfId="10448"/>
    <cellStyle name="Обычный 2 4 3 3 7 2 3 3" xfId="10449"/>
    <cellStyle name="Обычный 2 4 3 3 7 2 3 4" xfId="10450"/>
    <cellStyle name="Обычный 2 4 3 3 7 2 4" xfId="10451"/>
    <cellStyle name="Обычный 2 4 3 3 7 2 5" xfId="10452"/>
    <cellStyle name="Обычный 2 4 3 3 7 2 6" xfId="10453"/>
    <cellStyle name="Обычный 2 4 3 3 7 2 7" xfId="10454"/>
    <cellStyle name="Обычный 2 4 3 3 7 3" xfId="10455"/>
    <cellStyle name="Обычный 2 4 3 3 7 3 2" xfId="10456"/>
    <cellStyle name="Обычный 2 4 3 3 7 3 2 2" xfId="10457"/>
    <cellStyle name="Обычный 2 4 3 3 7 3 3" xfId="10458"/>
    <cellStyle name="Обычный 2 4 3 3 7 3 4" xfId="10459"/>
    <cellStyle name="Обычный 2 4 3 3 7 3 5" xfId="10460"/>
    <cellStyle name="Обычный 2 4 3 3 7 4" xfId="10461"/>
    <cellStyle name="Обычный 2 4 3 3 7 4 2" xfId="10462"/>
    <cellStyle name="Обычный 2 4 3 3 7 4 3" xfId="10463"/>
    <cellStyle name="Обычный 2 4 3 3 7 4 4" xfId="10464"/>
    <cellStyle name="Обычный 2 4 3 3 7 5" xfId="10465"/>
    <cellStyle name="Обычный 2 4 3 3 7 6" xfId="10466"/>
    <cellStyle name="Обычный 2 4 3 3 7 7" xfId="10467"/>
    <cellStyle name="Обычный 2 4 3 3 7 8" xfId="10468"/>
    <cellStyle name="Обычный 2 4 3 3 8" xfId="10469"/>
    <cellStyle name="Обычный 2 4 3 3 8 2" xfId="10470"/>
    <cellStyle name="Обычный 2 4 3 3 8 2 2" xfId="10471"/>
    <cellStyle name="Обычный 2 4 3 3 8 2 2 2" xfId="10472"/>
    <cellStyle name="Обычный 2 4 3 3 8 2 3" xfId="10473"/>
    <cellStyle name="Обычный 2 4 3 3 8 2 4" xfId="10474"/>
    <cellStyle name="Обычный 2 4 3 3 8 2 5" xfId="10475"/>
    <cellStyle name="Обычный 2 4 3 3 8 3" xfId="10476"/>
    <cellStyle name="Обычный 2 4 3 3 8 3 2" xfId="10477"/>
    <cellStyle name="Обычный 2 4 3 3 8 3 3" xfId="10478"/>
    <cellStyle name="Обычный 2 4 3 3 8 3 4" xfId="10479"/>
    <cellStyle name="Обычный 2 4 3 3 8 4" xfId="10480"/>
    <cellStyle name="Обычный 2 4 3 3 8 5" xfId="10481"/>
    <cellStyle name="Обычный 2 4 3 3 8 6" xfId="10482"/>
    <cellStyle name="Обычный 2 4 3 3 8 7" xfId="10483"/>
    <cellStyle name="Обычный 2 4 3 3 9" xfId="10484"/>
    <cellStyle name="Обычный 2 4 3 3 9 2" xfId="10485"/>
    <cellStyle name="Обычный 2 4 3 3 9 2 2" xfId="10486"/>
    <cellStyle name="Обычный 2 4 3 3 9 2 2 2" xfId="10487"/>
    <cellStyle name="Обычный 2 4 3 3 9 2 3" xfId="10488"/>
    <cellStyle name="Обычный 2 4 3 3 9 2 4" xfId="10489"/>
    <cellStyle name="Обычный 2 4 3 3 9 2 5" xfId="10490"/>
    <cellStyle name="Обычный 2 4 3 3 9 3" xfId="10491"/>
    <cellStyle name="Обычный 2 4 3 3 9 3 2" xfId="10492"/>
    <cellStyle name="Обычный 2 4 3 3 9 3 3" xfId="10493"/>
    <cellStyle name="Обычный 2 4 3 3 9 3 4" xfId="10494"/>
    <cellStyle name="Обычный 2 4 3 3 9 4" xfId="10495"/>
    <cellStyle name="Обычный 2 4 3 3 9 5" xfId="10496"/>
    <cellStyle name="Обычный 2 4 3 3 9 6" xfId="10497"/>
    <cellStyle name="Обычный 2 4 3 3 9 7" xfId="10498"/>
    <cellStyle name="Обычный 2 4 3 4" xfId="10499"/>
    <cellStyle name="Обычный 2 4 3 4 10" xfId="10500"/>
    <cellStyle name="Обычный 2 4 3 4 10 2" xfId="10501"/>
    <cellStyle name="Обычный 2 4 3 4 10 2 2" xfId="10502"/>
    <cellStyle name="Обычный 2 4 3 4 10 3" xfId="10503"/>
    <cellStyle name="Обычный 2 4 3 4 10 4" xfId="10504"/>
    <cellStyle name="Обычный 2 4 3 4 10 5" xfId="10505"/>
    <cellStyle name="Обычный 2 4 3 4 11" xfId="10506"/>
    <cellStyle name="Обычный 2 4 3 4 11 2" xfId="10507"/>
    <cellStyle name="Обычный 2 4 3 4 11 3" xfId="10508"/>
    <cellStyle name="Обычный 2 4 3 4 11 4" xfId="10509"/>
    <cellStyle name="Обычный 2 4 3 4 12" xfId="10510"/>
    <cellStyle name="Обычный 2 4 3 4 13" xfId="10511"/>
    <cellStyle name="Обычный 2 4 3 4 14" xfId="10512"/>
    <cellStyle name="Обычный 2 4 3 4 15" xfId="10513"/>
    <cellStyle name="Обычный 2 4 3 4 2" xfId="10514"/>
    <cellStyle name="Обычный 2 4 3 4 2 2" xfId="10515"/>
    <cellStyle name="Обычный 2 4 3 4 2 2 2" xfId="10516"/>
    <cellStyle name="Обычный 2 4 3 4 2 2 2 2" xfId="10517"/>
    <cellStyle name="Обычный 2 4 3 4 2 2 2 2 2" xfId="10518"/>
    <cellStyle name="Обычный 2 4 3 4 2 2 2 3" xfId="10519"/>
    <cellStyle name="Обычный 2 4 3 4 2 2 2 4" xfId="10520"/>
    <cellStyle name="Обычный 2 4 3 4 2 2 2 5" xfId="10521"/>
    <cellStyle name="Обычный 2 4 3 4 2 2 3" xfId="10522"/>
    <cellStyle name="Обычный 2 4 3 4 2 2 3 2" xfId="10523"/>
    <cellStyle name="Обычный 2 4 3 4 2 2 3 3" xfId="10524"/>
    <cellStyle name="Обычный 2 4 3 4 2 2 3 4" xfId="10525"/>
    <cellStyle name="Обычный 2 4 3 4 2 2 4" xfId="10526"/>
    <cellStyle name="Обычный 2 4 3 4 2 2 5" xfId="10527"/>
    <cellStyle name="Обычный 2 4 3 4 2 2 6" xfId="10528"/>
    <cellStyle name="Обычный 2 4 3 4 2 2 7" xfId="10529"/>
    <cellStyle name="Обычный 2 4 3 4 2 3" xfId="10530"/>
    <cellStyle name="Обычный 2 4 3 4 2 3 2" xfId="10531"/>
    <cellStyle name="Обычный 2 4 3 4 2 3 2 2" xfId="10532"/>
    <cellStyle name="Обычный 2 4 3 4 2 3 3" xfId="10533"/>
    <cellStyle name="Обычный 2 4 3 4 2 3 4" xfId="10534"/>
    <cellStyle name="Обычный 2 4 3 4 2 3 5" xfId="10535"/>
    <cellStyle name="Обычный 2 4 3 4 2 4" xfId="10536"/>
    <cellStyle name="Обычный 2 4 3 4 2 4 2" xfId="10537"/>
    <cellStyle name="Обычный 2 4 3 4 2 4 2 2" xfId="10538"/>
    <cellStyle name="Обычный 2 4 3 4 2 4 3" xfId="10539"/>
    <cellStyle name="Обычный 2 4 3 4 2 4 4" xfId="10540"/>
    <cellStyle name="Обычный 2 4 3 4 2 4 5" xfId="10541"/>
    <cellStyle name="Обычный 2 4 3 4 2 5" xfId="10542"/>
    <cellStyle name="Обычный 2 4 3 4 2 5 2" xfId="10543"/>
    <cellStyle name="Обычный 2 4 3 4 2 5 3" xfId="10544"/>
    <cellStyle name="Обычный 2 4 3 4 2 5 4" xfId="10545"/>
    <cellStyle name="Обычный 2 4 3 4 2 6" xfId="10546"/>
    <cellStyle name="Обычный 2 4 3 4 2 7" xfId="10547"/>
    <cellStyle name="Обычный 2 4 3 4 2 8" xfId="10548"/>
    <cellStyle name="Обычный 2 4 3 4 2 9" xfId="10549"/>
    <cellStyle name="Обычный 2 4 3 4 3" xfId="10550"/>
    <cellStyle name="Обычный 2 4 3 4 3 2" xfId="10551"/>
    <cellStyle name="Обычный 2 4 3 4 3 2 2" xfId="10552"/>
    <cellStyle name="Обычный 2 4 3 4 3 2 2 2" xfId="10553"/>
    <cellStyle name="Обычный 2 4 3 4 3 2 2 2 2" xfId="10554"/>
    <cellStyle name="Обычный 2 4 3 4 3 2 2 3" xfId="10555"/>
    <cellStyle name="Обычный 2 4 3 4 3 2 2 4" xfId="10556"/>
    <cellStyle name="Обычный 2 4 3 4 3 2 2 5" xfId="10557"/>
    <cellStyle name="Обычный 2 4 3 4 3 2 3" xfId="10558"/>
    <cellStyle name="Обычный 2 4 3 4 3 2 3 2" xfId="10559"/>
    <cellStyle name="Обычный 2 4 3 4 3 2 3 3" xfId="10560"/>
    <cellStyle name="Обычный 2 4 3 4 3 2 3 4" xfId="10561"/>
    <cellStyle name="Обычный 2 4 3 4 3 2 4" xfId="10562"/>
    <cellStyle name="Обычный 2 4 3 4 3 2 5" xfId="10563"/>
    <cellStyle name="Обычный 2 4 3 4 3 2 6" xfId="10564"/>
    <cellStyle name="Обычный 2 4 3 4 3 2 7" xfId="10565"/>
    <cellStyle name="Обычный 2 4 3 4 3 3" xfId="10566"/>
    <cellStyle name="Обычный 2 4 3 4 3 3 2" xfId="10567"/>
    <cellStyle name="Обычный 2 4 3 4 3 3 2 2" xfId="10568"/>
    <cellStyle name="Обычный 2 4 3 4 3 3 3" xfId="10569"/>
    <cellStyle name="Обычный 2 4 3 4 3 3 4" xfId="10570"/>
    <cellStyle name="Обычный 2 4 3 4 3 3 5" xfId="10571"/>
    <cellStyle name="Обычный 2 4 3 4 3 4" xfId="10572"/>
    <cellStyle name="Обычный 2 4 3 4 3 4 2" xfId="10573"/>
    <cellStyle name="Обычный 2 4 3 4 3 4 2 2" xfId="10574"/>
    <cellStyle name="Обычный 2 4 3 4 3 4 3" xfId="10575"/>
    <cellStyle name="Обычный 2 4 3 4 3 4 4" xfId="10576"/>
    <cellStyle name="Обычный 2 4 3 4 3 4 5" xfId="10577"/>
    <cellStyle name="Обычный 2 4 3 4 3 5" xfId="10578"/>
    <cellStyle name="Обычный 2 4 3 4 3 5 2" xfId="10579"/>
    <cellStyle name="Обычный 2 4 3 4 3 5 3" xfId="10580"/>
    <cellStyle name="Обычный 2 4 3 4 3 5 4" xfId="10581"/>
    <cellStyle name="Обычный 2 4 3 4 3 6" xfId="10582"/>
    <cellStyle name="Обычный 2 4 3 4 3 7" xfId="10583"/>
    <cellStyle name="Обычный 2 4 3 4 3 8" xfId="10584"/>
    <cellStyle name="Обычный 2 4 3 4 3 9" xfId="10585"/>
    <cellStyle name="Обычный 2 4 3 4 4" xfId="10586"/>
    <cellStyle name="Обычный 2 4 3 4 4 2" xfId="10587"/>
    <cellStyle name="Обычный 2 4 3 4 4 2 2" xfId="10588"/>
    <cellStyle name="Обычный 2 4 3 4 4 2 2 2" xfId="10589"/>
    <cellStyle name="Обычный 2 4 3 4 4 2 2 2 2" xfId="10590"/>
    <cellStyle name="Обычный 2 4 3 4 4 2 2 3" xfId="10591"/>
    <cellStyle name="Обычный 2 4 3 4 4 2 2 4" xfId="10592"/>
    <cellStyle name="Обычный 2 4 3 4 4 2 2 5" xfId="10593"/>
    <cellStyle name="Обычный 2 4 3 4 4 2 3" xfId="10594"/>
    <cellStyle name="Обычный 2 4 3 4 4 2 3 2" xfId="10595"/>
    <cellStyle name="Обычный 2 4 3 4 4 2 3 3" xfId="10596"/>
    <cellStyle name="Обычный 2 4 3 4 4 2 3 4" xfId="10597"/>
    <cellStyle name="Обычный 2 4 3 4 4 2 4" xfId="10598"/>
    <cellStyle name="Обычный 2 4 3 4 4 2 5" xfId="10599"/>
    <cellStyle name="Обычный 2 4 3 4 4 2 6" xfId="10600"/>
    <cellStyle name="Обычный 2 4 3 4 4 2 7" xfId="10601"/>
    <cellStyle name="Обычный 2 4 3 4 4 3" xfId="10602"/>
    <cellStyle name="Обычный 2 4 3 4 4 3 2" xfId="10603"/>
    <cellStyle name="Обычный 2 4 3 4 4 3 2 2" xfId="10604"/>
    <cellStyle name="Обычный 2 4 3 4 4 3 3" xfId="10605"/>
    <cellStyle name="Обычный 2 4 3 4 4 3 4" xfId="10606"/>
    <cellStyle name="Обычный 2 4 3 4 4 3 5" xfId="10607"/>
    <cellStyle name="Обычный 2 4 3 4 4 4" xfId="10608"/>
    <cellStyle name="Обычный 2 4 3 4 4 4 2" xfId="10609"/>
    <cellStyle name="Обычный 2 4 3 4 4 4 3" xfId="10610"/>
    <cellStyle name="Обычный 2 4 3 4 4 4 4" xfId="10611"/>
    <cellStyle name="Обычный 2 4 3 4 4 5" xfId="10612"/>
    <cellStyle name="Обычный 2 4 3 4 4 6" xfId="10613"/>
    <cellStyle name="Обычный 2 4 3 4 4 7" xfId="10614"/>
    <cellStyle name="Обычный 2 4 3 4 4 8" xfId="10615"/>
    <cellStyle name="Обычный 2 4 3 4 5" xfId="10616"/>
    <cellStyle name="Обычный 2 4 3 4 5 2" xfId="10617"/>
    <cellStyle name="Обычный 2 4 3 4 5 2 2" xfId="10618"/>
    <cellStyle name="Обычный 2 4 3 4 5 2 2 2" xfId="10619"/>
    <cellStyle name="Обычный 2 4 3 4 5 2 2 2 2" xfId="10620"/>
    <cellStyle name="Обычный 2 4 3 4 5 2 2 3" xfId="10621"/>
    <cellStyle name="Обычный 2 4 3 4 5 2 2 4" xfId="10622"/>
    <cellStyle name="Обычный 2 4 3 4 5 2 2 5" xfId="10623"/>
    <cellStyle name="Обычный 2 4 3 4 5 2 3" xfId="10624"/>
    <cellStyle name="Обычный 2 4 3 4 5 2 3 2" xfId="10625"/>
    <cellStyle name="Обычный 2 4 3 4 5 2 3 3" xfId="10626"/>
    <cellStyle name="Обычный 2 4 3 4 5 2 3 4" xfId="10627"/>
    <cellStyle name="Обычный 2 4 3 4 5 2 4" xfId="10628"/>
    <cellStyle name="Обычный 2 4 3 4 5 2 5" xfId="10629"/>
    <cellStyle name="Обычный 2 4 3 4 5 2 6" xfId="10630"/>
    <cellStyle name="Обычный 2 4 3 4 5 2 7" xfId="10631"/>
    <cellStyle name="Обычный 2 4 3 4 5 3" xfId="10632"/>
    <cellStyle name="Обычный 2 4 3 4 5 3 2" xfId="10633"/>
    <cellStyle name="Обычный 2 4 3 4 5 3 2 2" xfId="10634"/>
    <cellStyle name="Обычный 2 4 3 4 5 3 3" xfId="10635"/>
    <cellStyle name="Обычный 2 4 3 4 5 3 4" xfId="10636"/>
    <cellStyle name="Обычный 2 4 3 4 5 3 5" xfId="10637"/>
    <cellStyle name="Обычный 2 4 3 4 5 4" xfId="10638"/>
    <cellStyle name="Обычный 2 4 3 4 5 4 2" xfId="10639"/>
    <cellStyle name="Обычный 2 4 3 4 5 4 3" xfId="10640"/>
    <cellStyle name="Обычный 2 4 3 4 5 4 4" xfId="10641"/>
    <cellStyle name="Обычный 2 4 3 4 5 5" xfId="10642"/>
    <cellStyle name="Обычный 2 4 3 4 5 6" xfId="10643"/>
    <cellStyle name="Обычный 2 4 3 4 5 7" xfId="10644"/>
    <cellStyle name="Обычный 2 4 3 4 5 8" xfId="10645"/>
    <cellStyle name="Обычный 2 4 3 4 6" xfId="10646"/>
    <cellStyle name="Обычный 2 4 3 4 6 2" xfId="10647"/>
    <cellStyle name="Обычный 2 4 3 4 6 2 2" xfId="10648"/>
    <cellStyle name="Обычный 2 4 3 4 6 2 2 2" xfId="10649"/>
    <cellStyle name="Обычный 2 4 3 4 6 2 2 2 2" xfId="10650"/>
    <cellStyle name="Обычный 2 4 3 4 6 2 2 3" xfId="10651"/>
    <cellStyle name="Обычный 2 4 3 4 6 2 2 4" xfId="10652"/>
    <cellStyle name="Обычный 2 4 3 4 6 2 2 5" xfId="10653"/>
    <cellStyle name="Обычный 2 4 3 4 6 2 3" xfId="10654"/>
    <cellStyle name="Обычный 2 4 3 4 6 2 3 2" xfId="10655"/>
    <cellStyle name="Обычный 2 4 3 4 6 2 3 3" xfId="10656"/>
    <cellStyle name="Обычный 2 4 3 4 6 2 3 4" xfId="10657"/>
    <cellStyle name="Обычный 2 4 3 4 6 2 4" xfId="10658"/>
    <cellStyle name="Обычный 2 4 3 4 6 2 5" xfId="10659"/>
    <cellStyle name="Обычный 2 4 3 4 6 2 6" xfId="10660"/>
    <cellStyle name="Обычный 2 4 3 4 6 2 7" xfId="10661"/>
    <cellStyle name="Обычный 2 4 3 4 6 3" xfId="10662"/>
    <cellStyle name="Обычный 2 4 3 4 6 3 2" xfId="10663"/>
    <cellStyle name="Обычный 2 4 3 4 6 3 2 2" xfId="10664"/>
    <cellStyle name="Обычный 2 4 3 4 6 3 3" xfId="10665"/>
    <cellStyle name="Обычный 2 4 3 4 6 3 4" xfId="10666"/>
    <cellStyle name="Обычный 2 4 3 4 6 3 5" xfId="10667"/>
    <cellStyle name="Обычный 2 4 3 4 6 4" xfId="10668"/>
    <cellStyle name="Обычный 2 4 3 4 6 4 2" xfId="10669"/>
    <cellStyle name="Обычный 2 4 3 4 6 4 3" xfId="10670"/>
    <cellStyle name="Обычный 2 4 3 4 6 4 4" xfId="10671"/>
    <cellStyle name="Обычный 2 4 3 4 6 5" xfId="10672"/>
    <cellStyle name="Обычный 2 4 3 4 6 6" xfId="10673"/>
    <cellStyle name="Обычный 2 4 3 4 6 7" xfId="10674"/>
    <cellStyle name="Обычный 2 4 3 4 6 8" xfId="10675"/>
    <cellStyle name="Обычный 2 4 3 4 7" xfId="10676"/>
    <cellStyle name="Обычный 2 4 3 4 7 2" xfId="10677"/>
    <cellStyle name="Обычный 2 4 3 4 7 2 2" xfId="10678"/>
    <cellStyle name="Обычный 2 4 3 4 7 2 2 2" xfId="10679"/>
    <cellStyle name="Обычный 2 4 3 4 7 2 2 2 2" xfId="10680"/>
    <cellStyle name="Обычный 2 4 3 4 7 2 2 3" xfId="10681"/>
    <cellStyle name="Обычный 2 4 3 4 7 2 2 4" xfId="10682"/>
    <cellStyle name="Обычный 2 4 3 4 7 2 2 5" xfId="10683"/>
    <cellStyle name="Обычный 2 4 3 4 7 2 3" xfId="10684"/>
    <cellStyle name="Обычный 2 4 3 4 7 2 3 2" xfId="10685"/>
    <cellStyle name="Обычный 2 4 3 4 7 2 3 3" xfId="10686"/>
    <cellStyle name="Обычный 2 4 3 4 7 2 3 4" xfId="10687"/>
    <cellStyle name="Обычный 2 4 3 4 7 2 4" xfId="10688"/>
    <cellStyle name="Обычный 2 4 3 4 7 2 5" xfId="10689"/>
    <cellStyle name="Обычный 2 4 3 4 7 2 6" xfId="10690"/>
    <cellStyle name="Обычный 2 4 3 4 7 2 7" xfId="10691"/>
    <cellStyle name="Обычный 2 4 3 4 7 3" xfId="10692"/>
    <cellStyle name="Обычный 2 4 3 4 7 3 2" xfId="10693"/>
    <cellStyle name="Обычный 2 4 3 4 7 3 2 2" xfId="10694"/>
    <cellStyle name="Обычный 2 4 3 4 7 3 3" xfId="10695"/>
    <cellStyle name="Обычный 2 4 3 4 7 3 4" xfId="10696"/>
    <cellStyle name="Обычный 2 4 3 4 7 3 5" xfId="10697"/>
    <cellStyle name="Обычный 2 4 3 4 7 4" xfId="10698"/>
    <cellStyle name="Обычный 2 4 3 4 7 4 2" xfId="10699"/>
    <cellStyle name="Обычный 2 4 3 4 7 4 3" xfId="10700"/>
    <cellStyle name="Обычный 2 4 3 4 7 4 4" xfId="10701"/>
    <cellStyle name="Обычный 2 4 3 4 7 5" xfId="10702"/>
    <cellStyle name="Обычный 2 4 3 4 7 6" xfId="10703"/>
    <cellStyle name="Обычный 2 4 3 4 7 7" xfId="10704"/>
    <cellStyle name="Обычный 2 4 3 4 7 8" xfId="10705"/>
    <cellStyle name="Обычный 2 4 3 4 8" xfId="10706"/>
    <cellStyle name="Обычный 2 4 3 4 8 2" xfId="10707"/>
    <cellStyle name="Обычный 2 4 3 4 8 2 2" xfId="10708"/>
    <cellStyle name="Обычный 2 4 3 4 8 2 2 2" xfId="10709"/>
    <cellStyle name="Обычный 2 4 3 4 8 2 3" xfId="10710"/>
    <cellStyle name="Обычный 2 4 3 4 8 2 4" xfId="10711"/>
    <cellStyle name="Обычный 2 4 3 4 8 2 5" xfId="10712"/>
    <cellStyle name="Обычный 2 4 3 4 8 3" xfId="10713"/>
    <cellStyle name="Обычный 2 4 3 4 8 3 2" xfId="10714"/>
    <cellStyle name="Обычный 2 4 3 4 8 3 3" xfId="10715"/>
    <cellStyle name="Обычный 2 4 3 4 8 3 4" xfId="10716"/>
    <cellStyle name="Обычный 2 4 3 4 8 4" xfId="10717"/>
    <cellStyle name="Обычный 2 4 3 4 8 5" xfId="10718"/>
    <cellStyle name="Обычный 2 4 3 4 8 6" xfId="10719"/>
    <cellStyle name="Обычный 2 4 3 4 8 7" xfId="10720"/>
    <cellStyle name="Обычный 2 4 3 4 9" xfId="10721"/>
    <cellStyle name="Обычный 2 4 3 4 9 2" xfId="10722"/>
    <cellStyle name="Обычный 2 4 3 4 9 2 2" xfId="10723"/>
    <cellStyle name="Обычный 2 4 3 4 9 2 2 2" xfId="10724"/>
    <cellStyle name="Обычный 2 4 3 4 9 2 3" xfId="10725"/>
    <cellStyle name="Обычный 2 4 3 4 9 2 4" xfId="10726"/>
    <cellStyle name="Обычный 2 4 3 4 9 2 5" xfId="10727"/>
    <cellStyle name="Обычный 2 4 3 4 9 3" xfId="10728"/>
    <cellStyle name="Обычный 2 4 3 4 9 3 2" xfId="10729"/>
    <cellStyle name="Обычный 2 4 3 4 9 3 3" xfId="10730"/>
    <cellStyle name="Обычный 2 4 3 4 9 3 4" xfId="10731"/>
    <cellStyle name="Обычный 2 4 3 4 9 4" xfId="10732"/>
    <cellStyle name="Обычный 2 4 3 4 9 5" xfId="10733"/>
    <cellStyle name="Обычный 2 4 3 4 9 6" xfId="10734"/>
    <cellStyle name="Обычный 2 4 3 4 9 7" xfId="10735"/>
    <cellStyle name="Обычный 2 4 3 5" xfId="10736"/>
    <cellStyle name="Обычный 2 4 3 5 2" xfId="10737"/>
    <cellStyle name="Обычный 2 4 3 5 2 2" xfId="10738"/>
    <cellStyle name="Обычный 2 4 3 5 2 2 2" xfId="10739"/>
    <cellStyle name="Обычный 2 4 3 5 2 2 2 2" xfId="10740"/>
    <cellStyle name="Обычный 2 4 3 5 2 2 3" xfId="10741"/>
    <cellStyle name="Обычный 2 4 3 5 2 2 4" xfId="10742"/>
    <cellStyle name="Обычный 2 4 3 5 2 2 5" xfId="10743"/>
    <cellStyle name="Обычный 2 4 3 5 2 3" xfId="10744"/>
    <cellStyle name="Обычный 2 4 3 5 2 3 2" xfId="10745"/>
    <cellStyle name="Обычный 2 4 3 5 2 3 3" xfId="10746"/>
    <cellStyle name="Обычный 2 4 3 5 2 3 4" xfId="10747"/>
    <cellStyle name="Обычный 2 4 3 5 2 4" xfId="10748"/>
    <cellStyle name="Обычный 2 4 3 5 2 5" xfId="10749"/>
    <cellStyle name="Обычный 2 4 3 5 2 6" xfId="10750"/>
    <cellStyle name="Обычный 2 4 3 5 2 7" xfId="10751"/>
    <cellStyle name="Обычный 2 4 3 5 3" xfId="10752"/>
    <cellStyle name="Обычный 2 4 3 5 3 2" xfId="10753"/>
    <cellStyle name="Обычный 2 4 3 5 3 2 2" xfId="10754"/>
    <cellStyle name="Обычный 2 4 3 5 3 3" xfId="10755"/>
    <cellStyle name="Обычный 2 4 3 5 3 4" xfId="10756"/>
    <cellStyle name="Обычный 2 4 3 5 3 5" xfId="10757"/>
    <cellStyle name="Обычный 2 4 3 5 4" xfId="10758"/>
    <cellStyle name="Обычный 2 4 3 5 4 2" xfId="10759"/>
    <cellStyle name="Обычный 2 4 3 5 4 2 2" xfId="10760"/>
    <cellStyle name="Обычный 2 4 3 5 4 3" xfId="10761"/>
    <cellStyle name="Обычный 2 4 3 5 4 4" xfId="10762"/>
    <cellStyle name="Обычный 2 4 3 5 4 5" xfId="10763"/>
    <cellStyle name="Обычный 2 4 3 5 5" xfId="10764"/>
    <cellStyle name="Обычный 2 4 3 5 5 2" xfId="10765"/>
    <cellStyle name="Обычный 2 4 3 5 5 3" xfId="10766"/>
    <cellStyle name="Обычный 2 4 3 5 5 4" xfId="10767"/>
    <cellStyle name="Обычный 2 4 3 5 6" xfId="10768"/>
    <cellStyle name="Обычный 2 4 3 5 7" xfId="10769"/>
    <cellStyle name="Обычный 2 4 3 5 8" xfId="10770"/>
    <cellStyle name="Обычный 2 4 3 5 9" xfId="10771"/>
    <cellStyle name="Обычный 2 4 3 6" xfId="10772"/>
    <cellStyle name="Обычный 2 4 3 6 2" xfId="10773"/>
    <cellStyle name="Обычный 2 4 3 6 2 2" xfId="10774"/>
    <cellStyle name="Обычный 2 4 3 6 2 2 2" xfId="10775"/>
    <cellStyle name="Обычный 2 4 3 6 2 2 2 2" xfId="10776"/>
    <cellStyle name="Обычный 2 4 3 6 2 2 3" xfId="10777"/>
    <cellStyle name="Обычный 2 4 3 6 2 2 4" xfId="10778"/>
    <cellStyle name="Обычный 2 4 3 6 2 2 5" xfId="10779"/>
    <cellStyle name="Обычный 2 4 3 6 2 3" xfId="10780"/>
    <cellStyle name="Обычный 2 4 3 6 2 3 2" xfId="10781"/>
    <cellStyle name="Обычный 2 4 3 6 2 3 3" xfId="10782"/>
    <cellStyle name="Обычный 2 4 3 6 2 3 4" xfId="10783"/>
    <cellStyle name="Обычный 2 4 3 6 2 4" xfId="10784"/>
    <cellStyle name="Обычный 2 4 3 6 2 5" xfId="10785"/>
    <cellStyle name="Обычный 2 4 3 6 2 6" xfId="10786"/>
    <cellStyle name="Обычный 2 4 3 6 2 7" xfId="10787"/>
    <cellStyle name="Обычный 2 4 3 6 3" xfId="10788"/>
    <cellStyle name="Обычный 2 4 3 6 3 2" xfId="10789"/>
    <cellStyle name="Обычный 2 4 3 6 3 2 2" xfId="10790"/>
    <cellStyle name="Обычный 2 4 3 6 3 3" xfId="10791"/>
    <cellStyle name="Обычный 2 4 3 6 3 4" xfId="10792"/>
    <cellStyle name="Обычный 2 4 3 6 3 5" xfId="10793"/>
    <cellStyle name="Обычный 2 4 3 6 4" xfId="10794"/>
    <cellStyle name="Обычный 2 4 3 6 4 2" xfId="10795"/>
    <cellStyle name="Обычный 2 4 3 6 4 2 2" xfId="10796"/>
    <cellStyle name="Обычный 2 4 3 6 4 3" xfId="10797"/>
    <cellStyle name="Обычный 2 4 3 6 4 4" xfId="10798"/>
    <cellStyle name="Обычный 2 4 3 6 4 5" xfId="10799"/>
    <cellStyle name="Обычный 2 4 3 6 5" xfId="10800"/>
    <cellStyle name="Обычный 2 4 3 6 5 2" xfId="10801"/>
    <cellStyle name="Обычный 2 4 3 6 5 3" xfId="10802"/>
    <cellStyle name="Обычный 2 4 3 6 5 4" xfId="10803"/>
    <cellStyle name="Обычный 2 4 3 6 6" xfId="10804"/>
    <cellStyle name="Обычный 2 4 3 6 7" xfId="10805"/>
    <cellStyle name="Обычный 2 4 3 6 8" xfId="10806"/>
    <cellStyle name="Обычный 2 4 3 6 9" xfId="10807"/>
    <cellStyle name="Обычный 2 4 3 7" xfId="10808"/>
    <cellStyle name="Обычный 2 4 3 7 2" xfId="10809"/>
    <cellStyle name="Обычный 2 4 3 7 2 2" xfId="10810"/>
    <cellStyle name="Обычный 2 4 3 7 2 2 2" xfId="10811"/>
    <cellStyle name="Обычный 2 4 3 7 2 2 2 2" xfId="10812"/>
    <cellStyle name="Обычный 2 4 3 7 2 2 3" xfId="10813"/>
    <cellStyle name="Обычный 2 4 3 7 2 2 4" xfId="10814"/>
    <cellStyle name="Обычный 2 4 3 7 2 2 5" xfId="10815"/>
    <cellStyle name="Обычный 2 4 3 7 2 3" xfId="10816"/>
    <cellStyle name="Обычный 2 4 3 7 2 3 2" xfId="10817"/>
    <cellStyle name="Обычный 2 4 3 7 2 3 3" xfId="10818"/>
    <cellStyle name="Обычный 2 4 3 7 2 3 4" xfId="10819"/>
    <cellStyle name="Обычный 2 4 3 7 2 4" xfId="10820"/>
    <cellStyle name="Обычный 2 4 3 7 2 5" xfId="10821"/>
    <cellStyle name="Обычный 2 4 3 7 2 6" xfId="10822"/>
    <cellStyle name="Обычный 2 4 3 7 2 7" xfId="10823"/>
    <cellStyle name="Обычный 2 4 3 7 3" xfId="10824"/>
    <cellStyle name="Обычный 2 4 3 7 3 2" xfId="10825"/>
    <cellStyle name="Обычный 2 4 3 7 3 2 2" xfId="10826"/>
    <cellStyle name="Обычный 2 4 3 7 3 3" xfId="10827"/>
    <cellStyle name="Обычный 2 4 3 7 3 4" xfId="10828"/>
    <cellStyle name="Обычный 2 4 3 7 3 5" xfId="10829"/>
    <cellStyle name="Обычный 2 4 3 7 4" xfId="10830"/>
    <cellStyle name="Обычный 2 4 3 7 4 2" xfId="10831"/>
    <cellStyle name="Обычный 2 4 3 7 4 2 2" xfId="10832"/>
    <cellStyle name="Обычный 2 4 3 7 4 3" xfId="10833"/>
    <cellStyle name="Обычный 2 4 3 7 4 4" xfId="10834"/>
    <cellStyle name="Обычный 2 4 3 7 4 5" xfId="10835"/>
    <cellStyle name="Обычный 2 4 3 7 5" xfId="10836"/>
    <cellStyle name="Обычный 2 4 3 7 5 2" xfId="10837"/>
    <cellStyle name="Обычный 2 4 3 7 5 3" xfId="10838"/>
    <cellStyle name="Обычный 2 4 3 7 5 4" xfId="10839"/>
    <cellStyle name="Обычный 2 4 3 7 6" xfId="10840"/>
    <cellStyle name="Обычный 2 4 3 7 7" xfId="10841"/>
    <cellStyle name="Обычный 2 4 3 7 8" xfId="10842"/>
    <cellStyle name="Обычный 2 4 3 7 9" xfId="10843"/>
    <cellStyle name="Обычный 2 4 3 8" xfId="10844"/>
    <cellStyle name="Обычный 2 4 3 8 2" xfId="10845"/>
    <cellStyle name="Обычный 2 4 3 8 2 2" xfId="10846"/>
    <cellStyle name="Обычный 2 4 3 8 2 2 2" xfId="10847"/>
    <cellStyle name="Обычный 2 4 3 8 2 2 2 2" xfId="10848"/>
    <cellStyle name="Обычный 2 4 3 8 2 2 3" xfId="10849"/>
    <cellStyle name="Обычный 2 4 3 8 2 2 4" xfId="10850"/>
    <cellStyle name="Обычный 2 4 3 8 2 2 5" xfId="10851"/>
    <cellStyle name="Обычный 2 4 3 8 2 3" xfId="10852"/>
    <cellStyle name="Обычный 2 4 3 8 2 3 2" xfId="10853"/>
    <cellStyle name="Обычный 2 4 3 8 2 3 3" xfId="10854"/>
    <cellStyle name="Обычный 2 4 3 8 2 3 4" xfId="10855"/>
    <cellStyle name="Обычный 2 4 3 8 2 4" xfId="10856"/>
    <cellStyle name="Обычный 2 4 3 8 2 5" xfId="10857"/>
    <cellStyle name="Обычный 2 4 3 8 2 6" xfId="10858"/>
    <cellStyle name="Обычный 2 4 3 8 2 7" xfId="10859"/>
    <cellStyle name="Обычный 2 4 3 8 3" xfId="10860"/>
    <cellStyle name="Обычный 2 4 3 8 3 2" xfId="10861"/>
    <cellStyle name="Обычный 2 4 3 8 3 2 2" xfId="10862"/>
    <cellStyle name="Обычный 2 4 3 8 3 3" xfId="10863"/>
    <cellStyle name="Обычный 2 4 3 8 3 4" xfId="10864"/>
    <cellStyle name="Обычный 2 4 3 8 3 5" xfId="10865"/>
    <cellStyle name="Обычный 2 4 3 8 4" xfId="10866"/>
    <cellStyle name="Обычный 2 4 3 8 4 2" xfId="10867"/>
    <cellStyle name="Обычный 2 4 3 8 4 3" xfId="10868"/>
    <cellStyle name="Обычный 2 4 3 8 4 4" xfId="10869"/>
    <cellStyle name="Обычный 2 4 3 8 5" xfId="10870"/>
    <cellStyle name="Обычный 2 4 3 8 6" xfId="10871"/>
    <cellStyle name="Обычный 2 4 3 8 7" xfId="10872"/>
    <cellStyle name="Обычный 2 4 3 8 8" xfId="10873"/>
    <cellStyle name="Обычный 2 4 3 9" xfId="10874"/>
    <cellStyle name="Обычный 2 4 3 9 2" xfId="10875"/>
    <cellStyle name="Обычный 2 4 3 9 2 2" xfId="10876"/>
    <cellStyle name="Обычный 2 4 3 9 2 2 2" xfId="10877"/>
    <cellStyle name="Обычный 2 4 3 9 2 2 2 2" xfId="10878"/>
    <cellStyle name="Обычный 2 4 3 9 2 2 3" xfId="10879"/>
    <cellStyle name="Обычный 2 4 3 9 2 2 4" xfId="10880"/>
    <cellStyle name="Обычный 2 4 3 9 2 2 5" xfId="10881"/>
    <cellStyle name="Обычный 2 4 3 9 2 3" xfId="10882"/>
    <cellStyle name="Обычный 2 4 3 9 2 3 2" xfId="10883"/>
    <cellStyle name="Обычный 2 4 3 9 2 3 3" xfId="10884"/>
    <cellStyle name="Обычный 2 4 3 9 2 3 4" xfId="10885"/>
    <cellStyle name="Обычный 2 4 3 9 2 4" xfId="10886"/>
    <cellStyle name="Обычный 2 4 3 9 2 5" xfId="10887"/>
    <cellStyle name="Обычный 2 4 3 9 2 6" xfId="10888"/>
    <cellStyle name="Обычный 2 4 3 9 2 7" xfId="10889"/>
    <cellStyle name="Обычный 2 4 3 9 3" xfId="10890"/>
    <cellStyle name="Обычный 2 4 3 9 3 2" xfId="10891"/>
    <cellStyle name="Обычный 2 4 3 9 3 2 2" xfId="10892"/>
    <cellStyle name="Обычный 2 4 3 9 3 3" xfId="10893"/>
    <cellStyle name="Обычный 2 4 3 9 3 4" xfId="10894"/>
    <cellStyle name="Обычный 2 4 3 9 3 5" xfId="10895"/>
    <cellStyle name="Обычный 2 4 3 9 4" xfId="10896"/>
    <cellStyle name="Обычный 2 4 3 9 4 2" xfId="10897"/>
    <cellStyle name="Обычный 2 4 3 9 4 3" xfId="10898"/>
    <cellStyle name="Обычный 2 4 3 9 4 4" xfId="10899"/>
    <cellStyle name="Обычный 2 4 3 9 5" xfId="10900"/>
    <cellStyle name="Обычный 2 4 3 9 6" xfId="10901"/>
    <cellStyle name="Обычный 2 4 3 9 7" xfId="10902"/>
    <cellStyle name="Обычный 2 4 3 9 8" xfId="10903"/>
    <cellStyle name="Обычный 2 4 4" xfId="10904"/>
    <cellStyle name="Обычный 2 4 4 2" xfId="10905"/>
    <cellStyle name="Обычный 2 4 4 2 2" xfId="10906"/>
    <cellStyle name="Обычный 2 4 4 2 2 2" xfId="10907"/>
    <cellStyle name="Обычный 2 4 4 2 2 2 2" xfId="10908"/>
    <cellStyle name="Обычный 2 4 4 2 2 3" xfId="10909"/>
    <cellStyle name="Обычный 2 4 4 2 2 4" xfId="10910"/>
    <cellStyle name="Обычный 2 4 4 2 2 5" xfId="10911"/>
    <cellStyle name="Обычный 2 4 4 2 3" xfId="10912"/>
    <cellStyle name="Обычный 2 4 4 2 3 2" xfId="10913"/>
    <cellStyle name="Обычный 2 4 4 2 3 2 2" xfId="10914"/>
    <cellStyle name="Обычный 2 4 4 2 3 3" xfId="10915"/>
    <cellStyle name="Обычный 2 4 4 2 3 4" xfId="10916"/>
    <cellStyle name="Обычный 2 4 4 2 3 5" xfId="10917"/>
    <cellStyle name="Обычный 2 4 4 2 4" xfId="10918"/>
    <cellStyle name="Обычный 2 4 4 2 4 2" xfId="10919"/>
    <cellStyle name="Обычный 2 4 4 2 4 3" xfId="10920"/>
    <cellStyle name="Обычный 2 4 4 2 4 4" xfId="10921"/>
    <cellStyle name="Обычный 2 4 4 2 5" xfId="10922"/>
    <cellStyle name="Обычный 2 4 4 2 6" xfId="10923"/>
    <cellStyle name="Обычный 2 4 4 2 7" xfId="10924"/>
    <cellStyle name="Обычный 2 4 4 2 8" xfId="10925"/>
    <cellStyle name="Обычный 2 4 4 3" xfId="10926"/>
    <cellStyle name="Обычный 2 4 4 3 2" xfId="10927"/>
    <cellStyle name="Обычный 2 4 4 3 2 2" xfId="10928"/>
    <cellStyle name="Обычный 2 4 4 3 3" xfId="10929"/>
    <cellStyle name="Обычный 2 4 4 3 4" xfId="10930"/>
    <cellStyle name="Обычный 2 4 4 3 5" xfId="10931"/>
    <cellStyle name="Обычный 2 4 4 4" xfId="10932"/>
    <cellStyle name="Обычный 2 4 4 4 2" xfId="10933"/>
    <cellStyle name="Обычный 2 4 4 4 2 2" xfId="10934"/>
    <cellStyle name="Обычный 2 4 4 4 3" xfId="10935"/>
    <cellStyle name="Обычный 2 4 4 4 4" xfId="10936"/>
    <cellStyle name="Обычный 2 4 4 4 5" xfId="10937"/>
    <cellStyle name="Обычный 2 4 4 5" xfId="10938"/>
    <cellStyle name="Обычный 2 4 4 5 2" xfId="10939"/>
    <cellStyle name="Обычный 2 4 4 5 2 2" xfId="10940"/>
    <cellStyle name="Обычный 2 4 4 5 3" xfId="10941"/>
    <cellStyle name="Обычный 2 4 4 5 4" xfId="10942"/>
    <cellStyle name="Обычный 2 4 4 5 5" xfId="10943"/>
    <cellStyle name="Обычный 2 4 4 6" xfId="10944"/>
    <cellStyle name="Обычный 2 4 4 6 2" xfId="10945"/>
    <cellStyle name="Обычный 2 4 4 6 2 2" xfId="10946"/>
    <cellStyle name="Обычный 2 4 4 6 3" xfId="10947"/>
    <cellStyle name="Обычный 2 4 4 7" xfId="10948"/>
    <cellStyle name="Обычный 2 4 4 7 2" xfId="10949"/>
    <cellStyle name="Обычный 2 4 4 8" xfId="10950"/>
    <cellStyle name="Обычный 2 4 4 9" xfId="10951"/>
    <cellStyle name="Обычный 2 4 5" xfId="10952"/>
    <cellStyle name="Обычный 2 4 5 2" xfId="10953"/>
    <cellStyle name="Обычный 2 4 5 2 2" xfId="10954"/>
    <cellStyle name="Обычный 2 4 5 2 2 2" xfId="10955"/>
    <cellStyle name="Обычный 2 4 5 2 2 2 2" xfId="10956"/>
    <cellStyle name="Обычный 2 4 5 2 2 3" xfId="10957"/>
    <cellStyle name="Обычный 2 4 5 2 2 4" xfId="10958"/>
    <cellStyle name="Обычный 2 4 5 2 2 5" xfId="10959"/>
    <cellStyle name="Обычный 2 4 5 2 3" xfId="10960"/>
    <cellStyle name="Обычный 2 4 5 2 3 2" xfId="10961"/>
    <cellStyle name="Обычный 2 4 5 2 3 3" xfId="10962"/>
    <cellStyle name="Обычный 2 4 5 2 3 4" xfId="10963"/>
    <cellStyle name="Обычный 2 4 5 2 4" xfId="10964"/>
    <cellStyle name="Обычный 2 4 5 2 5" xfId="10965"/>
    <cellStyle name="Обычный 2 4 5 2 6" xfId="10966"/>
    <cellStyle name="Обычный 2 4 5 2 7" xfId="10967"/>
    <cellStyle name="Обычный 2 4 5 3" xfId="10968"/>
    <cellStyle name="Обычный 2 4 5 3 2" xfId="10969"/>
    <cellStyle name="Обычный 2 4 5 3 2 2" xfId="10970"/>
    <cellStyle name="Обычный 2 4 5 3 3" xfId="10971"/>
    <cellStyle name="Обычный 2 4 5 3 4" xfId="10972"/>
    <cellStyle name="Обычный 2 4 5 3 5" xfId="10973"/>
    <cellStyle name="Обычный 2 4 5 4" xfId="10974"/>
    <cellStyle name="Обычный 2 4 5 4 2" xfId="10975"/>
    <cellStyle name="Обычный 2 4 5 4 2 2" xfId="10976"/>
    <cellStyle name="Обычный 2 4 5 4 3" xfId="10977"/>
    <cellStyle name="Обычный 2 4 5 4 4" xfId="10978"/>
    <cellStyle name="Обычный 2 4 5 4 5" xfId="10979"/>
    <cellStyle name="Обычный 2 4 5 5" xfId="10980"/>
    <cellStyle name="Обычный 2 4 5 5 2" xfId="10981"/>
    <cellStyle name="Обычный 2 4 5 5 3" xfId="10982"/>
    <cellStyle name="Обычный 2 4 5 5 4" xfId="10983"/>
    <cellStyle name="Обычный 2 4 5 6" xfId="10984"/>
    <cellStyle name="Обычный 2 4 5 7" xfId="10985"/>
    <cellStyle name="Обычный 2 4 5 8" xfId="10986"/>
    <cellStyle name="Обычный 2 4 5 9" xfId="10987"/>
    <cellStyle name="Обычный 2 4 6" xfId="10988"/>
    <cellStyle name="Обычный 2 4 7" xfId="10989"/>
    <cellStyle name="Обычный 2 4 7 2" xfId="10990"/>
    <cellStyle name="Обычный 2 4 7 2 2" xfId="10991"/>
    <cellStyle name="Обычный 2 4 7 3" xfId="10992"/>
    <cellStyle name="Обычный 2 4 8" xfId="10993"/>
    <cellStyle name="Обычный 2 4 8 2" xfId="10994"/>
    <cellStyle name="Обычный 2 4 9" xfId="10995"/>
    <cellStyle name="Обычный 2 4_46EE.2011(v1.0)" xfId="10996"/>
    <cellStyle name="Обычный 2 40" xfId="10997"/>
    <cellStyle name="Обычный 2 41" xfId="10998"/>
    <cellStyle name="Обычный 2 42" xfId="10999"/>
    <cellStyle name="Обычный 2 43" xfId="11000"/>
    <cellStyle name="Обычный 2 44" xfId="11001"/>
    <cellStyle name="Обычный 2 45" xfId="11002"/>
    <cellStyle name="Обычный 2 46" xfId="11003"/>
    <cellStyle name="Обычный 2 47" xfId="11004"/>
    <cellStyle name="Обычный 2 5" xfId="11005"/>
    <cellStyle name="Обычный 2 5 2" xfId="11006"/>
    <cellStyle name="Обычный 2 5 2 2" xfId="11007"/>
    <cellStyle name="Обычный 2 5 3" xfId="11008"/>
    <cellStyle name="Обычный 2 5 4" xfId="11009"/>
    <cellStyle name="Обычный 2 5_46EE.2011(v1.0)" xfId="11010"/>
    <cellStyle name="Обычный 2 6" xfId="11011"/>
    <cellStyle name="Обычный 2 6 2" xfId="11012"/>
    <cellStyle name="Обычный 2 6 3" xfId="11013"/>
    <cellStyle name="Обычный 2 6_46EE.2011(v1.0)" xfId="11014"/>
    <cellStyle name="Обычный 2 7" xfId="11015"/>
    <cellStyle name="Обычный 2 7 2" xfId="11016"/>
    <cellStyle name="Обычный 2 7 2 10" xfId="11017"/>
    <cellStyle name="Обычный 2 7 2 10 2" xfId="11018"/>
    <cellStyle name="Обычный 2 7 2 10 2 2" xfId="11019"/>
    <cellStyle name="Обычный 2 7 2 10 2 2 2" xfId="11020"/>
    <cellStyle name="Обычный 2 7 2 10 2 2 2 2" xfId="11021"/>
    <cellStyle name="Обычный 2 7 2 10 2 2 3" xfId="11022"/>
    <cellStyle name="Обычный 2 7 2 10 2 2 4" xfId="11023"/>
    <cellStyle name="Обычный 2 7 2 10 2 2 5" xfId="11024"/>
    <cellStyle name="Обычный 2 7 2 10 2 3" xfId="11025"/>
    <cellStyle name="Обычный 2 7 2 10 2 3 2" xfId="11026"/>
    <cellStyle name="Обычный 2 7 2 10 2 3 3" xfId="11027"/>
    <cellStyle name="Обычный 2 7 2 10 2 3 4" xfId="11028"/>
    <cellStyle name="Обычный 2 7 2 10 2 4" xfId="11029"/>
    <cellStyle name="Обычный 2 7 2 10 2 5" xfId="11030"/>
    <cellStyle name="Обычный 2 7 2 10 2 6" xfId="11031"/>
    <cellStyle name="Обычный 2 7 2 10 2 7" xfId="11032"/>
    <cellStyle name="Обычный 2 7 2 10 3" xfId="11033"/>
    <cellStyle name="Обычный 2 7 2 10 3 2" xfId="11034"/>
    <cellStyle name="Обычный 2 7 2 10 3 2 2" xfId="11035"/>
    <cellStyle name="Обычный 2 7 2 10 3 3" xfId="11036"/>
    <cellStyle name="Обычный 2 7 2 10 3 4" xfId="11037"/>
    <cellStyle name="Обычный 2 7 2 10 3 5" xfId="11038"/>
    <cellStyle name="Обычный 2 7 2 10 4" xfId="11039"/>
    <cellStyle name="Обычный 2 7 2 10 4 2" xfId="11040"/>
    <cellStyle name="Обычный 2 7 2 10 4 3" xfId="11041"/>
    <cellStyle name="Обычный 2 7 2 10 4 4" xfId="11042"/>
    <cellStyle name="Обычный 2 7 2 10 5" xfId="11043"/>
    <cellStyle name="Обычный 2 7 2 10 6" xfId="11044"/>
    <cellStyle name="Обычный 2 7 2 10 7" xfId="11045"/>
    <cellStyle name="Обычный 2 7 2 10 8" xfId="11046"/>
    <cellStyle name="Обычный 2 7 2 11" xfId="11047"/>
    <cellStyle name="Обычный 2 7 2 11 2" xfId="11048"/>
    <cellStyle name="Обычный 2 7 2 11 2 2" xfId="11049"/>
    <cellStyle name="Обычный 2 7 2 11 2 2 2" xfId="11050"/>
    <cellStyle name="Обычный 2 7 2 11 2 3" xfId="11051"/>
    <cellStyle name="Обычный 2 7 2 11 2 4" xfId="11052"/>
    <cellStyle name="Обычный 2 7 2 11 2 5" xfId="11053"/>
    <cellStyle name="Обычный 2 7 2 11 3" xfId="11054"/>
    <cellStyle name="Обычный 2 7 2 11 3 2" xfId="11055"/>
    <cellStyle name="Обычный 2 7 2 11 3 3" xfId="11056"/>
    <cellStyle name="Обычный 2 7 2 11 3 4" xfId="11057"/>
    <cellStyle name="Обычный 2 7 2 11 4" xfId="11058"/>
    <cellStyle name="Обычный 2 7 2 11 5" xfId="11059"/>
    <cellStyle name="Обычный 2 7 2 11 6" xfId="11060"/>
    <cellStyle name="Обычный 2 7 2 11 7" xfId="11061"/>
    <cellStyle name="Обычный 2 7 2 12" xfId="11062"/>
    <cellStyle name="Обычный 2 7 2 12 2" xfId="11063"/>
    <cellStyle name="Обычный 2 7 2 12 2 2" xfId="11064"/>
    <cellStyle name="Обычный 2 7 2 12 2 2 2" xfId="11065"/>
    <cellStyle name="Обычный 2 7 2 12 2 3" xfId="11066"/>
    <cellStyle name="Обычный 2 7 2 12 2 4" xfId="11067"/>
    <cellStyle name="Обычный 2 7 2 12 2 5" xfId="11068"/>
    <cellStyle name="Обычный 2 7 2 12 3" xfId="11069"/>
    <cellStyle name="Обычный 2 7 2 12 3 2" xfId="11070"/>
    <cellStyle name="Обычный 2 7 2 12 3 3" xfId="11071"/>
    <cellStyle name="Обычный 2 7 2 12 3 4" xfId="11072"/>
    <cellStyle name="Обычный 2 7 2 12 4" xfId="11073"/>
    <cellStyle name="Обычный 2 7 2 12 5" xfId="11074"/>
    <cellStyle name="Обычный 2 7 2 12 6" xfId="11075"/>
    <cellStyle name="Обычный 2 7 2 12 7" xfId="11076"/>
    <cellStyle name="Обычный 2 7 2 13" xfId="11077"/>
    <cellStyle name="Обычный 2 7 2 13 2" xfId="11078"/>
    <cellStyle name="Обычный 2 7 2 13 2 2" xfId="11079"/>
    <cellStyle name="Обычный 2 7 2 13 3" xfId="11080"/>
    <cellStyle name="Обычный 2 7 2 13 4" xfId="11081"/>
    <cellStyle name="Обычный 2 7 2 13 5" xfId="11082"/>
    <cellStyle name="Обычный 2 7 2 14" xfId="11083"/>
    <cellStyle name="Обычный 2 7 2 14 2" xfId="11084"/>
    <cellStyle name="Обычный 2 7 2 14 2 2" xfId="11085"/>
    <cellStyle name="Обычный 2 7 2 14 3" xfId="11086"/>
    <cellStyle name="Обычный 2 7 2 14 4" xfId="11087"/>
    <cellStyle name="Обычный 2 7 2 14 5" xfId="11088"/>
    <cellStyle name="Обычный 2 7 2 15" xfId="11089"/>
    <cellStyle name="Обычный 2 7 2 15 2" xfId="11090"/>
    <cellStyle name="Обычный 2 7 2 15 2 2" xfId="11091"/>
    <cellStyle name="Обычный 2 7 2 15 3" xfId="11092"/>
    <cellStyle name="Обычный 2 7 2 16" xfId="11093"/>
    <cellStyle name="Обычный 2 7 2 16 2" xfId="11094"/>
    <cellStyle name="Обычный 2 7 2 17" xfId="11095"/>
    <cellStyle name="Обычный 2 7 2 18" xfId="11096"/>
    <cellStyle name="Обычный 2 7 2 2" xfId="11097"/>
    <cellStyle name="Обычный 2 7 2 2 10" xfId="11098"/>
    <cellStyle name="Обычный 2 7 2 2 10 2" xfId="11099"/>
    <cellStyle name="Обычный 2 7 2 2 10 2 2" xfId="11100"/>
    <cellStyle name="Обычный 2 7 2 2 10 2 2 2" xfId="11101"/>
    <cellStyle name="Обычный 2 7 2 2 10 2 3" xfId="11102"/>
    <cellStyle name="Обычный 2 7 2 2 10 2 4" xfId="11103"/>
    <cellStyle name="Обычный 2 7 2 2 10 2 5" xfId="11104"/>
    <cellStyle name="Обычный 2 7 2 2 10 3" xfId="11105"/>
    <cellStyle name="Обычный 2 7 2 2 10 3 2" xfId="11106"/>
    <cellStyle name="Обычный 2 7 2 2 10 3 3" xfId="11107"/>
    <cellStyle name="Обычный 2 7 2 2 10 3 4" xfId="11108"/>
    <cellStyle name="Обычный 2 7 2 2 10 4" xfId="11109"/>
    <cellStyle name="Обычный 2 7 2 2 10 5" xfId="11110"/>
    <cellStyle name="Обычный 2 7 2 2 10 6" xfId="11111"/>
    <cellStyle name="Обычный 2 7 2 2 10 7" xfId="11112"/>
    <cellStyle name="Обычный 2 7 2 2 11" xfId="11113"/>
    <cellStyle name="Обычный 2 7 2 2 11 2" xfId="11114"/>
    <cellStyle name="Обычный 2 7 2 2 11 2 2" xfId="11115"/>
    <cellStyle name="Обычный 2 7 2 2 11 3" xfId="11116"/>
    <cellStyle name="Обычный 2 7 2 2 11 4" xfId="11117"/>
    <cellStyle name="Обычный 2 7 2 2 11 5" xfId="11118"/>
    <cellStyle name="Обычный 2 7 2 2 12" xfId="11119"/>
    <cellStyle name="Обычный 2 7 2 2 12 2" xfId="11120"/>
    <cellStyle name="Обычный 2 7 2 2 12 2 2" xfId="11121"/>
    <cellStyle name="Обычный 2 7 2 2 12 3" xfId="11122"/>
    <cellStyle name="Обычный 2 7 2 2 12 4" xfId="11123"/>
    <cellStyle name="Обычный 2 7 2 2 12 5" xfId="11124"/>
    <cellStyle name="Обычный 2 7 2 2 13" xfId="11125"/>
    <cellStyle name="Обычный 2 7 2 2 13 2" xfId="11126"/>
    <cellStyle name="Обычный 2 7 2 2 13 2 2" xfId="11127"/>
    <cellStyle name="Обычный 2 7 2 2 13 3" xfId="11128"/>
    <cellStyle name="Обычный 2 7 2 2 14" xfId="11129"/>
    <cellStyle name="Обычный 2 7 2 2 14 2" xfId="11130"/>
    <cellStyle name="Обычный 2 7 2 2 15" xfId="11131"/>
    <cellStyle name="Обычный 2 7 2 2 16" xfId="11132"/>
    <cellStyle name="Обычный 2 7 2 2 2" xfId="11133"/>
    <cellStyle name="Обычный 2 7 2 2 2 10" xfId="11134"/>
    <cellStyle name="Обычный 2 7 2 2 2 10 2" xfId="11135"/>
    <cellStyle name="Обычный 2 7 2 2 2 10 2 2" xfId="11136"/>
    <cellStyle name="Обычный 2 7 2 2 2 10 3" xfId="11137"/>
    <cellStyle name="Обычный 2 7 2 2 2 10 4" xfId="11138"/>
    <cellStyle name="Обычный 2 7 2 2 2 10 5" xfId="11139"/>
    <cellStyle name="Обычный 2 7 2 2 2 11" xfId="11140"/>
    <cellStyle name="Обычный 2 7 2 2 2 11 2" xfId="11141"/>
    <cellStyle name="Обычный 2 7 2 2 2 11 3" xfId="11142"/>
    <cellStyle name="Обычный 2 7 2 2 2 11 4" xfId="11143"/>
    <cellStyle name="Обычный 2 7 2 2 2 12" xfId="11144"/>
    <cellStyle name="Обычный 2 7 2 2 2 13" xfId="11145"/>
    <cellStyle name="Обычный 2 7 2 2 2 14" xfId="11146"/>
    <cellStyle name="Обычный 2 7 2 2 2 15" xfId="11147"/>
    <cellStyle name="Обычный 2 7 2 2 2 2" xfId="11148"/>
    <cellStyle name="Обычный 2 7 2 2 2 2 2" xfId="11149"/>
    <cellStyle name="Обычный 2 7 2 2 2 2 2 2" xfId="11150"/>
    <cellStyle name="Обычный 2 7 2 2 2 2 2 2 2" xfId="11151"/>
    <cellStyle name="Обычный 2 7 2 2 2 2 2 2 2 2" xfId="11152"/>
    <cellStyle name="Обычный 2 7 2 2 2 2 2 2 3" xfId="11153"/>
    <cellStyle name="Обычный 2 7 2 2 2 2 2 2 4" xfId="11154"/>
    <cellStyle name="Обычный 2 7 2 2 2 2 2 2 5" xfId="11155"/>
    <cellStyle name="Обычный 2 7 2 2 2 2 2 3" xfId="11156"/>
    <cellStyle name="Обычный 2 7 2 2 2 2 2 3 2" xfId="11157"/>
    <cellStyle name="Обычный 2 7 2 2 2 2 2 3 3" xfId="11158"/>
    <cellStyle name="Обычный 2 7 2 2 2 2 2 3 4" xfId="11159"/>
    <cellStyle name="Обычный 2 7 2 2 2 2 2 4" xfId="11160"/>
    <cellStyle name="Обычный 2 7 2 2 2 2 2 5" xfId="11161"/>
    <cellStyle name="Обычный 2 7 2 2 2 2 2 6" xfId="11162"/>
    <cellStyle name="Обычный 2 7 2 2 2 2 2 7" xfId="11163"/>
    <cellStyle name="Обычный 2 7 2 2 2 2 3" xfId="11164"/>
    <cellStyle name="Обычный 2 7 2 2 2 2 3 2" xfId="11165"/>
    <cellStyle name="Обычный 2 7 2 2 2 2 3 2 2" xfId="11166"/>
    <cellStyle name="Обычный 2 7 2 2 2 2 3 3" xfId="11167"/>
    <cellStyle name="Обычный 2 7 2 2 2 2 3 4" xfId="11168"/>
    <cellStyle name="Обычный 2 7 2 2 2 2 3 5" xfId="11169"/>
    <cellStyle name="Обычный 2 7 2 2 2 2 4" xfId="11170"/>
    <cellStyle name="Обычный 2 7 2 2 2 2 4 2" xfId="11171"/>
    <cellStyle name="Обычный 2 7 2 2 2 2 4 2 2" xfId="11172"/>
    <cellStyle name="Обычный 2 7 2 2 2 2 4 3" xfId="11173"/>
    <cellStyle name="Обычный 2 7 2 2 2 2 4 4" xfId="11174"/>
    <cellStyle name="Обычный 2 7 2 2 2 2 4 5" xfId="11175"/>
    <cellStyle name="Обычный 2 7 2 2 2 2 5" xfId="11176"/>
    <cellStyle name="Обычный 2 7 2 2 2 2 5 2" xfId="11177"/>
    <cellStyle name="Обычный 2 7 2 2 2 2 5 3" xfId="11178"/>
    <cellStyle name="Обычный 2 7 2 2 2 2 5 4" xfId="11179"/>
    <cellStyle name="Обычный 2 7 2 2 2 2 6" xfId="11180"/>
    <cellStyle name="Обычный 2 7 2 2 2 2 7" xfId="11181"/>
    <cellStyle name="Обычный 2 7 2 2 2 2 8" xfId="11182"/>
    <cellStyle name="Обычный 2 7 2 2 2 2 9" xfId="11183"/>
    <cellStyle name="Обычный 2 7 2 2 2 3" xfId="11184"/>
    <cellStyle name="Обычный 2 7 2 2 2 3 2" xfId="11185"/>
    <cellStyle name="Обычный 2 7 2 2 2 3 2 2" xfId="11186"/>
    <cellStyle name="Обычный 2 7 2 2 2 3 2 2 2" xfId="11187"/>
    <cellStyle name="Обычный 2 7 2 2 2 3 2 2 2 2" xfId="11188"/>
    <cellStyle name="Обычный 2 7 2 2 2 3 2 2 3" xfId="11189"/>
    <cellStyle name="Обычный 2 7 2 2 2 3 2 2 4" xfId="11190"/>
    <cellStyle name="Обычный 2 7 2 2 2 3 2 2 5" xfId="11191"/>
    <cellStyle name="Обычный 2 7 2 2 2 3 2 3" xfId="11192"/>
    <cellStyle name="Обычный 2 7 2 2 2 3 2 3 2" xfId="11193"/>
    <cellStyle name="Обычный 2 7 2 2 2 3 2 3 3" xfId="11194"/>
    <cellStyle name="Обычный 2 7 2 2 2 3 2 3 4" xfId="11195"/>
    <cellStyle name="Обычный 2 7 2 2 2 3 2 4" xfId="11196"/>
    <cellStyle name="Обычный 2 7 2 2 2 3 2 5" xfId="11197"/>
    <cellStyle name="Обычный 2 7 2 2 2 3 2 6" xfId="11198"/>
    <cellStyle name="Обычный 2 7 2 2 2 3 2 7" xfId="11199"/>
    <cellStyle name="Обычный 2 7 2 2 2 3 3" xfId="11200"/>
    <cellStyle name="Обычный 2 7 2 2 2 3 3 2" xfId="11201"/>
    <cellStyle name="Обычный 2 7 2 2 2 3 3 2 2" xfId="11202"/>
    <cellStyle name="Обычный 2 7 2 2 2 3 3 3" xfId="11203"/>
    <cellStyle name="Обычный 2 7 2 2 2 3 3 4" xfId="11204"/>
    <cellStyle name="Обычный 2 7 2 2 2 3 3 5" xfId="11205"/>
    <cellStyle name="Обычный 2 7 2 2 2 3 4" xfId="11206"/>
    <cellStyle name="Обычный 2 7 2 2 2 3 4 2" xfId="11207"/>
    <cellStyle name="Обычный 2 7 2 2 2 3 4 2 2" xfId="11208"/>
    <cellStyle name="Обычный 2 7 2 2 2 3 4 3" xfId="11209"/>
    <cellStyle name="Обычный 2 7 2 2 2 3 4 4" xfId="11210"/>
    <cellStyle name="Обычный 2 7 2 2 2 3 4 5" xfId="11211"/>
    <cellStyle name="Обычный 2 7 2 2 2 3 5" xfId="11212"/>
    <cellStyle name="Обычный 2 7 2 2 2 3 5 2" xfId="11213"/>
    <cellStyle name="Обычный 2 7 2 2 2 3 5 3" xfId="11214"/>
    <cellStyle name="Обычный 2 7 2 2 2 3 5 4" xfId="11215"/>
    <cellStyle name="Обычный 2 7 2 2 2 3 6" xfId="11216"/>
    <cellStyle name="Обычный 2 7 2 2 2 3 7" xfId="11217"/>
    <cellStyle name="Обычный 2 7 2 2 2 3 8" xfId="11218"/>
    <cellStyle name="Обычный 2 7 2 2 2 3 9" xfId="11219"/>
    <cellStyle name="Обычный 2 7 2 2 2 4" xfId="11220"/>
    <cellStyle name="Обычный 2 7 2 2 2 4 2" xfId="11221"/>
    <cellStyle name="Обычный 2 7 2 2 2 4 2 2" xfId="11222"/>
    <cellStyle name="Обычный 2 7 2 2 2 4 2 2 2" xfId="11223"/>
    <cellStyle name="Обычный 2 7 2 2 2 4 2 2 2 2" xfId="11224"/>
    <cellStyle name="Обычный 2 7 2 2 2 4 2 2 3" xfId="11225"/>
    <cellStyle name="Обычный 2 7 2 2 2 4 2 2 4" xfId="11226"/>
    <cellStyle name="Обычный 2 7 2 2 2 4 2 2 5" xfId="11227"/>
    <cellStyle name="Обычный 2 7 2 2 2 4 2 3" xfId="11228"/>
    <cellStyle name="Обычный 2 7 2 2 2 4 2 3 2" xfId="11229"/>
    <cellStyle name="Обычный 2 7 2 2 2 4 2 3 3" xfId="11230"/>
    <cellStyle name="Обычный 2 7 2 2 2 4 2 3 4" xfId="11231"/>
    <cellStyle name="Обычный 2 7 2 2 2 4 2 4" xfId="11232"/>
    <cellStyle name="Обычный 2 7 2 2 2 4 2 5" xfId="11233"/>
    <cellStyle name="Обычный 2 7 2 2 2 4 2 6" xfId="11234"/>
    <cellStyle name="Обычный 2 7 2 2 2 4 2 7" xfId="11235"/>
    <cellStyle name="Обычный 2 7 2 2 2 4 3" xfId="11236"/>
    <cellStyle name="Обычный 2 7 2 2 2 4 3 2" xfId="11237"/>
    <cellStyle name="Обычный 2 7 2 2 2 4 3 2 2" xfId="11238"/>
    <cellStyle name="Обычный 2 7 2 2 2 4 3 3" xfId="11239"/>
    <cellStyle name="Обычный 2 7 2 2 2 4 3 4" xfId="11240"/>
    <cellStyle name="Обычный 2 7 2 2 2 4 3 5" xfId="11241"/>
    <cellStyle name="Обычный 2 7 2 2 2 4 4" xfId="11242"/>
    <cellStyle name="Обычный 2 7 2 2 2 4 4 2" xfId="11243"/>
    <cellStyle name="Обычный 2 7 2 2 2 4 4 3" xfId="11244"/>
    <cellStyle name="Обычный 2 7 2 2 2 4 4 4" xfId="11245"/>
    <cellStyle name="Обычный 2 7 2 2 2 4 5" xfId="11246"/>
    <cellStyle name="Обычный 2 7 2 2 2 4 6" xfId="11247"/>
    <cellStyle name="Обычный 2 7 2 2 2 4 7" xfId="11248"/>
    <cellStyle name="Обычный 2 7 2 2 2 4 8" xfId="11249"/>
    <cellStyle name="Обычный 2 7 2 2 2 5" xfId="11250"/>
    <cellStyle name="Обычный 2 7 2 2 2 5 2" xfId="11251"/>
    <cellStyle name="Обычный 2 7 2 2 2 5 2 2" xfId="11252"/>
    <cellStyle name="Обычный 2 7 2 2 2 5 2 2 2" xfId="11253"/>
    <cellStyle name="Обычный 2 7 2 2 2 5 2 2 2 2" xfId="11254"/>
    <cellStyle name="Обычный 2 7 2 2 2 5 2 2 3" xfId="11255"/>
    <cellStyle name="Обычный 2 7 2 2 2 5 2 2 4" xfId="11256"/>
    <cellStyle name="Обычный 2 7 2 2 2 5 2 2 5" xfId="11257"/>
    <cellStyle name="Обычный 2 7 2 2 2 5 2 3" xfId="11258"/>
    <cellStyle name="Обычный 2 7 2 2 2 5 2 3 2" xfId="11259"/>
    <cellStyle name="Обычный 2 7 2 2 2 5 2 3 3" xfId="11260"/>
    <cellStyle name="Обычный 2 7 2 2 2 5 2 3 4" xfId="11261"/>
    <cellStyle name="Обычный 2 7 2 2 2 5 2 4" xfId="11262"/>
    <cellStyle name="Обычный 2 7 2 2 2 5 2 5" xfId="11263"/>
    <cellStyle name="Обычный 2 7 2 2 2 5 2 6" xfId="11264"/>
    <cellStyle name="Обычный 2 7 2 2 2 5 2 7" xfId="11265"/>
    <cellStyle name="Обычный 2 7 2 2 2 5 3" xfId="11266"/>
    <cellStyle name="Обычный 2 7 2 2 2 5 3 2" xfId="11267"/>
    <cellStyle name="Обычный 2 7 2 2 2 5 3 2 2" xfId="11268"/>
    <cellStyle name="Обычный 2 7 2 2 2 5 3 3" xfId="11269"/>
    <cellStyle name="Обычный 2 7 2 2 2 5 3 4" xfId="11270"/>
    <cellStyle name="Обычный 2 7 2 2 2 5 3 5" xfId="11271"/>
    <cellStyle name="Обычный 2 7 2 2 2 5 4" xfId="11272"/>
    <cellStyle name="Обычный 2 7 2 2 2 5 4 2" xfId="11273"/>
    <cellStyle name="Обычный 2 7 2 2 2 5 4 3" xfId="11274"/>
    <cellStyle name="Обычный 2 7 2 2 2 5 4 4" xfId="11275"/>
    <cellStyle name="Обычный 2 7 2 2 2 5 5" xfId="11276"/>
    <cellStyle name="Обычный 2 7 2 2 2 5 6" xfId="11277"/>
    <cellStyle name="Обычный 2 7 2 2 2 5 7" xfId="11278"/>
    <cellStyle name="Обычный 2 7 2 2 2 5 8" xfId="11279"/>
    <cellStyle name="Обычный 2 7 2 2 2 6" xfId="11280"/>
    <cellStyle name="Обычный 2 7 2 2 2 6 2" xfId="11281"/>
    <cellStyle name="Обычный 2 7 2 2 2 6 2 2" xfId="11282"/>
    <cellStyle name="Обычный 2 7 2 2 2 6 2 2 2" xfId="11283"/>
    <cellStyle name="Обычный 2 7 2 2 2 6 2 2 2 2" xfId="11284"/>
    <cellStyle name="Обычный 2 7 2 2 2 6 2 2 3" xfId="11285"/>
    <cellStyle name="Обычный 2 7 2 2 2 6 2 2 4" xfId="11286"/>
    <cellStyle name="Обычный 2 7 2 2 2 6 2 2 5" xfId="11287"/>
    <cellStyle name="Обычный 2 7 2 2 2 6 2 3" xfId="11288"/>
    <cellStyle name="Обычный 2 7 2 2 2 6 2 3 2" xfId="11289"/>
    <cellStyle name="Обычный 2 7 2 2 2 6 2 3 3" xfId="11290"/>
    <cellStyle name="Обычный 2 7 2 2 2 6 2 3 4" xfId="11291"/>
    <cellStyle name="Обычный 2 7 2 2 2 6 2 4" xfId="11292"/>
    <cellStyle name="Обычный 2 7 2 2 2 6 2 5" xfId="11293"/>
    <cellStyle name="Обычный 2 7 2 2 2 6 2 6" xfId="11294"/>
    <cellStyle name="Обычный 2 7 2 2 2 6 2 7" xfId="11295"/>
    <cellStyle name="Обычный 2 7 2 2 2 6 3" xfId="11296"/>
    <cellStyle name="Обычный 2 7 2 2 2 6 3 2" xfId="11297"/>
    <cellStyle name="Обычный 2 7 2 2 2 6 3 2 2" xfId="11298"/>
    <cellStyle name="Обычный 2 7 2 2 2 6 3 3" xfId="11299"/>
    <cellStyle name="Обычный 2 7 2 2 2 6 3 4" xfId="11300"/>
    <cellStyle name="Обычный 2 7 2 2 2 6 3 5" xfId="11301"/>
    <cellStyle name="Обычный 2 7 2 2 2 6 4" xfId="11302"/>
    <cellStyle name="Обычный 2 7 2 2 2 6 4 2" xfId="11303"/>
    <cellStyle name="Обычный 2 7 2 2 2 6 4 3" xfId="11304"/>
    <cellStyle name="Обычный 2 7 2 2 2 6 4 4" xfId="11305"/>
    <cellStyle name="Обычный 2 7 2 2 2 6 5" xfId="11306"/>
    <cellStyle name="Обычный 2 7 2 2 2 6 6" xfId="11307"/>
    <cellStyle name="Обычный 2 7 2 2 2 6 7" xfId="11308"/>
    <cellStyle name="Обычный 2 7 2 2 2 6 8" xfId="11309"/>
    <cellStyle name="Обычный 2 7 2 2 2 7" xfId="11310"/>
    <cellStyle name="Обычный 2 7 2 2 2 7 2" xfId="11311"/>
    <cellStyle name="Обычный 2 7 2 2 2 7 2 2" xfId="11312"/>
    <cellStyle name="Обычный 2 7 2 2 2 7 2 2 2" xfId="11313"/>
    <cellStyle name="Обычный 2 7 2 2 2 7 2 2 2 2" xfId="11314"/>
    <cellStyle name="Обычный 2 7 2 2 2 7 2 2 3" xfId="11315"/>
    <cellStyle name="Обычный 2 7 2 2 2 7 2 2 4" xfId="11316"/>
    <cellStyle name="Обычный 2 7 2 2 2 7 2 2 5" xfId="11317"/>
    <cellStyle name="Обычный 2 7 2 2 2 7 2 3" xfId="11318"/>
    <cellStyle name="Обычный 2 7 2 2 2 7 2 3 2" xfId="11319"/>
    <cellStyle name="Обычный 2 7 2 2 2 7 2 3 3" xfId="11320"/>
    <cellStyle name="Обычный 2 7 2 2 2 7 2 3 4" xfId="11321"/>
    <cellStyle name="Обычный 2 7 2 2 2 7 2 4" xfId="11322"/>
    <cellStyle name="Обычный 2 7 2 2 2 7 2 5" xfId="11323"/>
    <cellStyle name="Обычный 2 7 2 2 2 7 2 6" xfId="11324"/>
    <cellStyle name="Обычный 2 7 2 2 2 7 2 7" xfId="11325"/>
    <cellStyle name="Обычный 2 7 2 2 2 7 3" xfId="11326"/>
    <cellStyle name="Обычный 2 7 2 2 2 7 3 2" xfId="11327"/>
    <cellStyle name="Обычный 2 7 2 2 2 7 3 2 2" xfId="11328"/>
    <cellStyle name="Обычный 2 7 2 2 2 7 3 3" xfId="11329"/>
    <cellStyle name="Обычный 2 7 2 2 2 7 3 4" xfId="11330"/>
    <cellStyle name="Обычный 2 7 2 2 2 7 3 5" xfId="11331"/>
    <cellStyle name="Обычный 2 7 2 2 2 7 4" xfId="11332"/>
    <cellStyle name="Обычный 2 7 2 2 2 7 4 2" xfId="11333"/>
    <cellStyle name="Обычный 2 7 2 2 2 7 4 3" xfId="11334"/>
    <cellStyle name="Обычный 2 7 2 2 2 7 4 4" xfId="11335"/>
    <cellStyle name="Обычный 2 7 2 2 2 7 5" xfId="11336"/>
    <cellStyle name="Обычный 2 7 2 2 2 7 6" xfId="11337"/>
    <cellStyle name="Обычный 2 7 2 2 2 7 7" xfId="11338"/>
    <cellStyle name="Обычный 2 7 2 2 2 7 8" xfId="11339"/>
    <cellStyle name="Обычный 2 7 2 2 2 8" xfId="11340"/>
    <cellStyle name="Обычный 2 7 2 2 2 8 2" xfId="11341"/>
    <cellStyle name="Обычный 2 7 2 2 2 8 2 2" xfId="11342"/>
    <cellStyle name="Обычный 2 7 2 2 2 8 2 2 2" xfId="11343"/>
    <cellStyle name="Обычный 2 7 2 2 2 8 2 3" xfId="11344"/>
    <cellStyle name="Обычный 2 7 2 2 2 8 2 4" xfId="11345"/>
    <cellStyle name="Обычный 2 7 2 2 2 8 2 5" xfId="11346"/>
    <cellStyle name="Обычный 2 7 2 2 2 8 3" xfId="11347"/>
    <cellStyle name="Обычный 2 7 2 2 2 8 3 2" xfId="11348"/>
    <cellStyle name="Обычный 2 7 2 2 2 8 3 3" xfId="11349"/>
    <cellStyle name="Обычный 2 7 2 2 2 8 3 4" xfId="11350"/>
    <cellStyle name="Обычный 2 7 2 2 2 8 4" xfId="11351"/>
    <cellStyle name="Обычный 2 7 2 2 2 8 5" xfId="11352"/>
    <cellStyle name="Обычный 2 7 2 2 2 8 6" xfId="11353"/>
    <cellStyle name="Обычный 2 7 2 2 2 8 7" xfId="11354"/>
    <cellStyle name="Обычный 2 7 2 2 2 9" xfId="11355"/>
    <cellStyle name="Обычный 2 7 2 2 2 9 2" xfId="11356"/>
    <cellStyle name="Обычный 2 7 2 2 2 9 2 2" xfId="11357"/>
    <cellStyle name="Обычный 2 7 2 2 2 9 2 2 2" xfId="11358"/>
    <cellStyle name="Обычный 2 7 2 2 2 9 2 3" xfId="11359"/>
    <cellStyle name="Обычный 2 7 2 2 2 9 2 4" xfId="11360"/>
    <cellStyle name="Обычный 2 7 2 2 2 9 2 5" xfId="11361"/>
    <cellStyle name="Обычный 2 7 2 2 2 9 3" xfId="11362"/>
    <cellStyle name="Обычный 2 7 2 2 2 9 3 2" xfId="11363"/>
    <cellStyle name="Обычный 2 7 2 2 2 9 3 3" xfId="11364"/>
    <cellStyle name="Обычный 2 7 2 2 2 9 3 4" xfId="11365"/>
    <cellStyle name="Обычный 2 7 2 2 2 9 4" xfId="11366"/>
    <cellStyle name="Обычный 2 7 2 2 2 9 5" xfId="11367"/>
    <cellStyle name="Обычный 2 7 2 2 2 9 6" xfId="11368"/>
    <cellStyle name="Обычный 2 7 2 2 2 9 7" xfId="11369"/>
    <cellStyle name="Обычный 2 7 2 2 3" xfId="11370"/>
    <cellStyle name="Обычный 2 7 2 2 3 2" xfId="11371"/>
    <cellStyle name="Обычный 2 7 2 2 3 2 2" xfId="11372"/>
    <cellStyle name="Обычный 2 7 2 2 3 2 2 2" xfId="11373"/>
    <cellStyle name="Обычный 2 7 2 2 3 2 2 2 2" xfId="11374"/>
    <cellStyle name="Обычный 2 7 2 2 3 2 2 3" xfId="11375"/>
    <cellStyle name="Обычный 2 7 2 2 3 2 2 4" xfId="11376"/>
    <cellStyle name="Обычный 2 7 2 2 3 2 2 5" xfId="11377"/>
    <cellStyle name="Обычный 2 7 2 2 3 2 3" xfId="11378"/>
    <cellStyle name="Обычный 2 7 2 2 3 2 3 2" xfId="11379"/>
    <cellStyle name="Обычный 2 7 2 2 3 2 3 3" xfId="11380"/>
    <cellStyle name="Обычный 2 7 2 2 3 2 3 4" xfId="11381"/>
    <cellStyle name="Обычный 2 7 2 2 3 2 4" xfId="11382"/>
    <cellStyle name="Обычный 2 7 2 2 3 2 5" xfId="11383"/>
    <cellStyle name="Обычный 2 7 2 2 3 2 6" xfId="11384"/>
    <cellStyle name="Обычный 2 7 2 2 3 2 7" xfId="11385"/>
    <cellStyle name="Обычный 2 7 2 2 3 3" xfId="11386"/>
    <cellStyle name="Обычный 2 7 2 2 3 3 2" xfId="11387"/>
    <cellStyle name="Обычный 2 7 2 2 3 3 2 2" xfId="11388"/>
    <cellStyle name="Обычный 2 7 2 2 3 3 3" xfId="11389"/>
    <cellStyle name="Обычный 2 7 2 2 3 3 4" xfId="11390"/>
    <cellStyle name="Обычный 2 7 2 2 3 3 5" xfId="11391"/>
    <cellStyle name="Обычный 2 7 2 2 3 4" xfId="11392"/>
    <cellStyle name="Обычный 2 7 2 2 3 4 2" xfId="11393"/>
    <cellStyle name="Обычный 2 7 2 2 3 4 2 2" xfId="11394"/>
    <cellStyle name="Обычный 2 7 2 2 3 4 3" xfId="11395"/>
    <cellStyle name="Обычный 2 7 2 2 3 4 4" xfId="11396"/>
    <cellStyle name="Обычный 2 7 2 2 3 4 5" xfId="11397"/>
    <cellStyle name="Обычный 2 7 2 2 3 5" xfId="11398"/>
    <cellStyle name="Обычный 2 7 2 2 3 5 2" xfId="11399"/>
    <cellStyle name="Обычный 2 7 2 2 3 5 3" xfId="11400"/>
    <cellStyle name="Обычный 2 7 2 2 3 5 4" xfId="11401"/>
    <cellStyle name="Обычный 2 7 2 2 3 6" xfId="11402"/>
    <cellStyle name="Обычный 2 7 2 2 3 7" xfId="11403"/>
    <cellStyle name="Обычный 2 7 2 2 3 8" xfId="11404"/>
    <cellStyle name="Обычный 2 7 2 2 3 9" xfId="11405"/>
    <cellStyle name="Обычный 2 7 2 2 4" xfId="11406"/>
    <cellStyle name="Обычный 2 7 2 2 4 2" xfId="11407"/>
    <cellStyle name="Обычный 2 7 2 2 4 2 2" xfId="11408"/>
    <cellStyle name="Обычный 2 7 2 2 4 2 2 2" xfId="11409"/>
    <cellStyle name="Обычный 2 7 2 2 4 2 2 2 2" xfId="11410"/>
    <cellStyle name="Обычный 2 7 2 2 4 2 2 3" xfId="11411"/>
    <cellStyle name="Обычный 2 7 2 2 4 2 2 4" xfId="11412"/>
    <cellStyle name="Обычный 2 7 2 2 4 2 2 5" xfId="11413"/>
    <cellStyle name="Обычный 2 7 2 2 4 2 3" xfId="11414"/>
    <cellStyle name="Обычный 2 7 2 2 4 2 3 2" xfId="11415"/>
    <cellStyle name="Обычный 2 7 2 2 4 2 3 3" xfId="11416"/>
    <cellStyle name="Обычный 2 7 2 2 4 2 3 4" xfId="11417"/>
    <cellStyle name="Обычный 2 7 2 2 4 2 4" xfId="11418"/>
    <cellStyle name="Обычный 2 7 2 2 4 2 5" xfId="11419"/>
    <cellStyle name="Обычный 2 7 2 2 4 2 6" xfId="11420"/>
    <cellStyle name="Обычный 2 7 2 2 4 2 7" xfId="11421"/>
    <cellStyle name="Обычный 2 7 2 2 4 3" xfId="11422"/>
    <cellStyle name="Обычный 2 7 2 2 4 3 2" xfId="11423"/>
    <cellStyle name="Обычный 2 7 2 2 4 3 2 2" xfId="11424"/>
    <cellStyle name="Обычный 2 7 2 2 4 3 3" xfId="11425"/>
    <cellStyle name="Обычный 2 7 2 2 4 3 4" xfId="11426"/>
    <cellStyle name="Обычный 2 7 2 2 4 3 5" xfId="11427"/>
    <cellStyle name="Обычный 2 7 2 2 4 4" xfId="11428"/>
    <cellStyle name="Обычный 2 7 2 2 4 4 2" xfId="11429"/>
    <cellStyle name="Обычный 2 7 2 2 4 4 2 2" xfId="11430"/>
    <cellStyle name="Обычный 2 7 2 2 4 4 3" xfId="11431"/>
    <cellStyle name="Обычный 2 7 2 2 4 4 4" xfId="11432"/>
    <cellStyle name="Обычный 2 7 2 2 4 4 5" xfId="11433"/>
    <cellStyle name="Обычный 2 7 2 2 4 5" xfId="11434"/>
    <cellStyle name="Обычный 2 7 2 2 4 5 2" xfId="11435"/>
    <cellStyle name="Обычный 2 7 2 2 4 5 3" xfId="11436"/>
    <cellStyle name="Обычный 2 7 2 2 4 5 4" xfId="11437"/>
    <cellStyle name="Обычный 2 7 2 2 4 6" xfId="11438"/>
    <cellStyle name="Обычный 2 7 2 2 4 7" xfId="11439"/>
    <cellStyle name="Обычный 2 7 2 2 4 8" xfId="11440"/>
    <cellStyle name="Обычный 2 7 2 2 4 9" xfId="11441"/>
    <cellStyle name="Обычный 2 7 2 2 5" xfId="11442"/>
    <cellStyle name="Обычный 2 7 2 2 5 2" xfId="11443"/>
    <cellStyle name="Обычный 2 7 2 2 5 2 2" xfId="11444"/>
    <cellStyle name="Обычный 2 7 2 2 5 2 2 2" xfId="11445"/>
    <cellStyle name="Обычный 2 7 2 2 5 2 2 2 2" xfId="11446"/>
    <cellStyle name="Обычный 2 7 2 2 5 2 2 3" xfId="11447"/>
    <cellStyle name="Обычный 2 7 2 2 5 2 2 4" xfId="11448"/>
    <cellStyle name="Обычный 2 7 2 2 5 2 2 5" xfId="11449"/>
    <cellStyle name="Обычный 2 7 2 2 5 2 3" xfId="11450"/>
    <cellStyle name="Обычный 2 7 2 2 5 2 3 2" xfId="11451"/>
    <cellStyle name="Обычный 2 7 2 2 5 2 3 3" xfId="11452"/>
    <cellStyle name="Обычный 2 7 2 2 5 2 3 4" xfId="11453"/>
    <cellStyle name="Обычный 2 7 2 2 5 2 4" xfId="11454"/>
    <cellStyle name="Обычный 2 7 2 2 5 2 5" xfId="11455"/>
    <cellStyle name="Обычный 2 7 2 2 5 2 6" xfId="11456"/>
    <cellStyle name="Обычный 2 7 2 2 5 2 7" xfId="11457"/>
    <cellStyle name="Обычный 2 7 2 2 5 3" xfId="11458"/>
    <cellStyle name="Обычный 2 7 2 2 5 3 2" xfId="11459"/>
    <cellStyle name="Обычный 2 7 2 2 5 3 2 2" xfId="11460"/>
    <cellStyle name="Обычный 2 7 2 2 5 3 3" xfId="11461"/>
    <cellStyle name="Обычный 2 7 2 2 5 3 4" xfId="11462"/>
    <cellStyle name="Обычный 2 7 2 2 5 3 5" xfId="11463"/>
    <cellStyle name="Обычный 2 7 2 2 5 4" xfId="11464"/>
    <cellStyle name="Обычный 2 7 2 2 5 4 2" xfId="11465"/>
    <cellStyle name="Обычный 2 7 2 2 5 4 2 2" xfId="11466"/>
    <cellStyle name="Обычный 2 7 2 2 5 4 3" xfId="11467"/>
    <cellStyle name="Обычный 2 7 2 2 5 4 4" xfId="11468"/>
    <cellStyle name="Обычный 2 7 2 2 5 4 5" xfId="11469"/>
    <cellStyle name="Обычный 2 7 2 2 5 5" xfId="11470"/>
    <cellStyle name="Обычный 2 7 2 2 5 5 2" xfId="11471"/>
    <cellStyle name="Обычный 2 7 2 2 5 5 3" xfId="11472"/>
    <cellStyle name="Обычный 2 7 2 2 5 5 4" xfId="11473"/>
    <cellStyle name="Обычный 2 7 2 2 5 6" xfId="11474"/>
    <cellStyle name="Обычный 2 7 2 2 5 7" xfId="11475"/>
    <cellStyle name="Обычный 2 7 2 2 5 8" xfId="11476"/>
    <cellStyle name="Обычный 2 7 2 2 5 9" xfId="11477"/>
    <cellStyle name="Обычный 2 7 2 2 6" xfId="11478"/>
    <cellStyle name="Обычный 2 7 2 2 6 2" xfId="11479"/>
    <cellStyle name="Обычный 2 7 2 2 6 2 2" xfId="11480"/>
    <cellStyle name="Обычный 2 7 2 2 6 2 2 2" xfId="11481"/>
    <cellStyle name="Обычный 2 7 2 2 6 2 2 2 2" xfId="11482"/>
    <cellStyle name="Обычный 2 7 2 2 6 2 2 3" xfId="11483"/>
    <cellStyle name="Обычный 2 7 2 2 6 2 2 4" xfId="11484"/>
    <cellStyle name="Обычный 2 7 2 2 6 2 2 5" xfId="11485"/>
    <cellStyle name="Обычный 2 7 2 2 6 2 3" xfId="11486"/>
    <cellStyle name="Обычный 2 7 2 2 6 2 3 2" xfId="11487"/>
    <cellStyle name="Обычный 2 7 2 2 6 2 3 3" xfId="11488"/>
    <cellStyle name="Обычный 2 7 2 2 6 2 3 4" xfId="11489"/>
    <cellStyle name="Обычный 2 7 2 2 6 2 4" xfId="11490"/>
    <cellStyle name="Обычный 2 7 2 2 6 2 5" xfId="11491"/>
    <cellStyle name="Обычный 2 7 2 2 6 2 6" xfId="11492"/>
    <cellStyle name="Обычный 2 7 2 2 6 2 7" xfId="11493"/>
    <cellStyle name="Обычный 2 7 2 2 6 3" xfId="11494"/>
    <cellStyle name="Обычный 2 7 2 2 6 3 2" xfId="11495"/>
    <cellStyle name="Обычный 2 7 2 2 6 3 2 2" xfId="11496"/>
    <cellStyle name="Обычный 2 7 2 2 6 3 3" xfId="11497"/>
    <cellStyle name="Обычный 2 7 2 2 6 3 4" xfId="11498"/>
    <cellStyle name="Обычный 2 7 2 2 6 3 5" xfId="11499"/>
    <cellStyle name="Обычный 2 7 2 2 6 4" xfId="11500"/>
    <cellStyle name="Обычный 2 7 2 2 6 4 2" xfId="11501"/>
    <cellStyle name="Обычный 2 7 2 2 6 4 3" xfId="11502"/>
    <cellStyle name="Обычный 2 7 2 2 6 4 4" xfId="11503"/>
    <cellStyle name="Обычный 2 7 2 2 6 5" xfId="11504"/>
    <cellStyle name="Обычный 2 7 2 2 6 6" xfId="11505"/>
    <cellStyle name="Обычный 2 7 2 2 6 7" xfId="11506"/>
    <cellStyle name="Обычный 2 7 2 2 6 8" xfId="11507"/>
    <cellStyle name="Обычный 2 7 2 2 7" xfId="11508"/>
    <cellStyle name="Обычный 2 7 2 2 7 2" xfId="11509"/>
    <cellStyle name="Обычный 2 7 2 2 7 2 2" xfId="11510"/>
    <cellStyle name="Обычный 2 7 2 2 7 2 2 2" xfId="11511"/>
    <cellStyle name="Обычный 2 7 2 2 7 2 2 2 2" xfId="11512"/>
    <cellStyle name="Обычный 2 7 2 2 7 2 2 3" xfId="11513"/>
    <cellStyle name="Обычный 2 7 2 2 7 2 2 4" xfId="11514"/>
    <cellStyle name="Обычный 2 7 2 2 7 2 2 5" xfId="11515"/>
    <cellStyle name="Обычный 2 7 2 2 7 2 3" xfId="11516"/>
    <cellStyle name="Обычный 2 7 2 2 7 2 3 2" xfId="11517"/>
    <cellStyle name="Обычный 2 7 2 2 7 2 3 3" xfId="11518"/>
    <cellStyle name="Обычный 2 7 2 2 7 2 3 4" xfId="11519"/>
    <cellStyle name="Обычный 2 7 2 2 7 2 4" xfId="11520"/>
    <cellStyle name="Обычный 2 7 2 2 7 2 5" xfId="11521"/>
    <cellStyle name="Обычный 2 7 2 2 7 2 6" xfId="11522"/>
    <cellStyle name="Обычный 2 7 2 2 7 2 7" xfId="11523"/>
    <cellStyle name="Обычный 2 7 2 2 7 3" xfId="11524"/>
    <cellStyle name="Обычный 2 7 2 2 7 3 2" xfId="11525"/>
    <cellStyle name="Обычный 2 7 2 2 7 3 2 2" xfId="11526"/>
    <cellStyle name="Обычный 2 7 2 2 7 3 3" xfId="11527"/>
    <cellStyle name="Обычный 2 7 2 2 7 3 4" xfId="11528"/>
    <cellStyle name="Обычный 2 7 2 2 7 3 5" xfId="11529"/>
    <cellStyle name="Обычный 2 7 2 2 7 4" xfId="11530"/>
    <cellStyle name="Обычный 2 7 2 2 7 4 2" xfId="11531"/>
    <cellStyle name="Обычный 2 7 2 2 7 4 3" xfId="11532"/>
    <cellStyle name="Обычный 2 7 2 2 7 4 4" xfId="11533"/>
    <cellStyle name="Обычный 2 7 2 2 7 5" xfId="11534"/>
    <cellStyle name="Обычный 2 7 2 2 7 6" xfId="11535"/>
    <cellStyle name="Обычный 2 7 2 2 7 7" xfId="11536"/>
    <cellStyle name="Обычный 2 7 2 2 7 8" xfId="11537"/>
    <cellStyle name="Обычный 2 7 2 2 8" xfId="11538"/>
    <cellStyle name="Обычный 2 7 2 2 8 2" xfId="11539"/>
    <cellStyle name="Обычный 2 7 2 2 8 2 2" xfId="11540"/>
    <cellStyle name="Обычный 2 7 2 2 8 2 2 2" xfId="11541"/>
    <cellStyle name="Обычный 2 7 2 2 8 2 2 2 2" xfId="11542"/>
    <cellStyle name="Обычный 2 7 2 2 8 2 2 3" xfId="11543"/>
    <cellStyle name="Обычный 2 7 2 2 8 2 2 4" xfId="11544"/>
    <cellStyle name="Обычный 2 7 2 2 8 2 2 5" xfId="11545"/>
    <cellStyle name="Обычный 2 7 2 2 8 2 3" xfId="11546"/>
    <cellStyle name="Обычный 2 7 2 2 8 2 3 2" xfId="11547"/>
    <cellStyle name="Обычный 2 7 2 2 8 2 3 3" xfId="11548"/>
    <cellStyle name="Обычный 2 7 2 2 8 2 3 4" xfId="11549"/>
    <cellStyle name="Обычный 2 7 2 2 8 2 4" xfId="11550"/>
    <cellStyle name="Обычный 2 7 2 2 8 2 5" xfId="11551"/>
    <cellStyle name="Обычный 2 7 2 2 8 2 6" xfId="11552"/>
    <cellStyle name="Обычный 2 7 2 2 8 2 7" xfId="11553"/>
    <cellStyle name="Обычный 2 7 2 2 8 3" xfId="11554"/>
    <cellStyle name="Обычный 2 7 2 2 8 3 2" xfId="11555"/>
    <cellStyle name="Обычный 2 7 2 2 8 3 2 2" xfId="11556"/>
    <cellStyle name="Обычный 2 7 2 2 8 3 3" xfId="11557"/>
    <cellStyle name="Обычный 2 7 2 2 8 3 4" xfId="11558"/>
    <cellStyle name="Обычный 2 7 2 2 8 3 5" xfId="11559"/>
    <cellStyle name="Обычный 2 7 2 2 8 4" xfId="11560"/>
    <cellStyle name="Обычный 2 7 2 2 8 4 2" xfId="11561"/>
    <cellStyle name="Обычный 2 7 2 2 8 4 3" xfId="11562"/>
    <cellStyle name="Обычный 2 7 2 2 8 4 4" xfId="11563"/>
    <cellStyle name="Обычный 2 7 2 2 8 5" xfId="11564"/>
    <cellStyle name="Обычный 2 7 2 2 8 6" xfId="11565"/>
    <cellStyle name="Обычный 2 7 2 2 8 7" xfId="11566"/>
    <cellStyle name="Обычный 2 7 2 2 8 8" xfId="11567"/>
    <cellStyle name="Обычный 2 7 2 2 9" xfId="11568"/>
    <cellStyle name="Обычный 2 7 2 2 9 2" xfId="11569"/>
    <cellStyle name="Обычный 2 7 2 2 9 2 2" xfId="11570"/>
    <cellStyle name="Обычный 2 7 2 2 9 2 2 2" xfId="11571"/>
    <cellStyle name="Обычный 2 7 2 2 9 2 3" xfId="11572"/>
    <cellStyle name="Обычный 2 7 2 2 9 2 4" xfId="11573"/>
    <cellStyle name="Обычный 2 7 2 2 9 2 5" xfId="11574"/>
    <cellStyle name="Обычный 2 7 2 2 9 3" xfId="11575"/>
    <cellStyle name="Обычный 2 7 2 2 9 3 2" xfId="11576"/>
    <cellStyle name="Обычный 2 7 2 2 9 3 3" xfId="11577"/>
    <cellStyle name="Обычный 2 7 2 2 9 3 4" xfId="11578"/>
    <cellStyle name="Обычный 2 7 2 2 9 4" xfId="11579"/>
    <cellStyle name="Обычный 2 7 2 2 9 5" xfId="11580"/>
    <cellStyle name="Обычный 2 7 2 2 9 6" xfId="11581"/>
    <cellStyle name="Обычный 2 7 2 2 9 7" xfId="11582"/>
    <cellStyle name="Обычный 2 7 2 3" xfId="11583"/>
    <cellStyle name="Обычный 2 7 2 3 10" xfId="11584"/>
    <cellStyle name="Обычный 2 7 2 3 10 2" xfId="11585"/>
    <cellStyle name="Обычный 2 7 2 3 10 2 2" xfId="11586"/>
    <cellStyle name="Обычный 2 7 2 3 10 3" xfId="11587"/>
    <cellStyle name="Обычный 2 7 2 3 10 4" xfId="11588"/>
    <cellStyle name="Обычный 2 7 2 3 10 5" xfId="11589"/>
    <cellStyle name="Обычный 2 7 2 3 11" xfId="11590"/>
    <cellStyle name="Обычный 2 7 2 3 11 2" xfId="11591"/>
    <cellStyle name="Обычный 2 7 2 3 11 2 2" xfId="11592"/>
    <cellStyle name="Обычный 2 7 2 3 11 3" xfId="11593"/>
    <cellStyle name="Обычный 2 7 2 3 11 4" xfId="11594"/>
    <cellStyle name="Обычный 2 7 2 3 11 5" xfId="11595"/>
    <cellStyle name="Обычный 2 7 2 3 12" xfId="11596"/>
    <cellStyle name="Обычный 2 7 2 3 12 2" xfId="11597"/>
    <cellStyle name="Обычный 2 7 2 3 12 2 2" xfId="11598"/>
    <cellStyle name="Обычный 2 7 2 3 12 3" xfId="11599"/>
    <cellStyle name="Обычный 2 7 2 3 13" xfId="11600"/>
    <cellStyle name="Обычный 2 7 2 3 13 2" xfId="11601"/>
    <cellStyle name="Обычный 2 7 2 3 14" xfId="11602"/>
    <cellStyle name="Обычный 2 7 2 3 15" xfId="11603"/>
    <cellStyle name="Обычный 2 7 2 3 2" xfId="11604"/>
    <cellStyle name="Обычный 2 7 2 3 2 2" xfId="11605"/>
    <cellStyle name="Обычный 2 7 2 3 2 2 2" xfId="11606"/>
    <cellStyle name="Обычный 2 7 2 3 2 2 2 2" xfId="11607"/>
    <cellStyle name="Обычный 2 7 2 3 2 2 2 2 2" xfId="11608"/>
    <cellStyle name="Обычный 2 7 2 3 2 2 2 3" xfId="11609"/>
    <cellStyle name="Обычный 2 7 2 3 2 2 2 4" xfId="11610"/>
    <cellStyle name="Обычный 2 7 2 3 2 2 2 5" xfId="11611"/>
    <cellStyle name="Обычный 2 7 2 3 2 2 3" xfId="11612"/>
    <cellStyle name="Обычный 2 7 2 3 2 2 3 2" xfId="11613"/>
    <cellStyle name="Обычный 2 7 2 3 2 2 3 3" xfId="11614"/>
    <cellStyle name="Обычный 2 7 2 3 2 2 3 4" xfId="11615"/>
    <cellStyle name="Обычный 2 7 2 3 2 2 4" xfId="11616"/>
    <cellStyle name="Обычный 2 7 2 3 2 2 5" xfId="11617"/>
    <cellStyle name="Обычный 2 7 2 3 2 2 6" xfId="11618"/>
    <cellStyle name="Обычный 2 7 2 3 2 2 7" xfId="11619"/>
    <cellStyle name="Обычный 2 7 2 3 2 3" xfId="11620"/>
    <cellStyle name="Обычный 2 7 2 3 2 3 2" xfId="11621"/>
    <cellStyle name="Обычный 2 7 2 3 2 3 2 2" xfId="11622"/>
    <cellStyle name="Обычный 2 7 2 3 2 3 3" xfId="11623"/>
    <cellStyle name="Обычный 2 7 2 3 2 3 4" xfId="11624"/>
    <cellStyle name="Обычный 2 7 2 3 2 3 5" xfId="11625"/>
    <cellStyle name="Обычный 2 7 2 3 2 4" xfId="11626"/>
    <cellStyle name="Обычный 2 7 2 3 2 4 2" xfId="11627"/>
    <cellStyle name="Обычный 2 7 2 3 2 4 2 2" xfId="11628"/>
    <cellStyle name="Обычный 2 7 2 3 2 4 3" xfId="11629"/>
    <cellStyle name="Обычный 2 7 2 3 2 4 4" xfId="11630"/>
    <cellStyle name="Обычный 2 7 2 3 2 4 5" xfId="11631"/>
    <cellStyle name="Обычный 2 7 2 3 2 5" xfId="11632"/>
    <cellStyle name="Обычный 2 7 2 3 2 5 2" xfId="11633"/>
    <cellStyle name="Обычный 2 7 2 3 2 5 3" xfId="11634"/>
    <cellStyle name="Обычный 2 7 2 3 2 5 4" xfId="11635"/>
    <cellStyle name="Обычный 2 7 2 3 2 6" xfId="11636"/>
    <cellStyle name="Обычный 2 7 2 3 2 7" xfId="11637"/>
    <cellStyle name="Обычный 2 7 2 3 2 8" xfId="11638"/>
    <cellStyle name="Обычный 2 7 2 3 2 9" xfId="11639"/>
    <cellStyle name="Обычный 2 7 2 3 3" xfId="11640"/>
    <cellStyle name="Обычный 2 7 2 3 3 2" xfId="11641"/>
    <cellStyle name="Обычный 2 7 2 3 3 2 2" xfId="11642"/>
    <cellStyle name="Обычный 2 7 2 3 3 2 2 2" xfId="11643"/>
    <cellStyle name="Обычный 2 7 2 3 3 2 2 2 2" xfId="11644"/>
    <cellStyle name="Обычный 2 7 2 3 3 2 2 3" xfId="11645"/>
    <cellStyle name="Обычный 2 7 2 3 3 2 2 4" xfId="11646"/>
    <cellStyle name="Обычный 2 7 2 3 3 2 2 5" xfId="11647"/>
    <cellStyle name="Обычный 2 7 2 3 3 2 3" xfId="11648"/>
    <cellStyle name="Обычный 2 7 2 3 3 2 3 2" xfId="11649"/>
    <cellStyle name="Обычный 2 7 2 3 3 2 3 3" xfId="11650"/>
    <cellStyle name="Обычный 2 7 2 3 3 2 3 4" xfId="11651"/>
    <cellStyle name="Обычный 2 7 2 3 3 2 4" xfId="11652"/>
    <cellStyle name="Обычный 2 7 2 3 3 2 5" xfId="11653"/>
    <cellStyle name="Обычный 2 7 2 3 3 2 6" xfId="11654"/>
    <cellStyle name="Обычный 2 7 2 3 3 2 7" xfId="11655"/>
    <cellStyle name="Обычный 2 7 2 3 3 3" xfId="11656"/>
    <cellStyle name="Обычный 2 7 2 3 3 3 2" xfId="11657"/>
    <cellStyle name="Обычный 2 7 2 3 3 3 2 2" xfId="11658"/>
    <cellStyle name="Обычный 2 7 2 3 3 3 3" xfId="11659"/>
    <cellStyle name="Обычный 2 7 2 3 3 3 4" xfId="11660"/>
    <cellStyle name="Обычный 2 7 2 3 3 3 5" xfId="11661"/>
    <cellStyle name="Обычный 2 7 2 3 3 4" xfId="11662"/>
    <cellStyle name="Обычный 2 7 2 3 3 4 2" xfId="11663"/>
    <cellStyle name="Обычный 2 7 2 3 3 4 2 2" xfId="11664"/>
    <cellStyle name="Обычный 2 7 2 3 3 4 3" xfId="11665"/>
    <cellStyle name="Обычный 2 7 2 3 3 4 4" xfId="11666"/>
    <cellStyle name="Обычный 2 7 2 3 3 4 5" xfId="11667"/>
    <cellStyle name="Обычный 2 7 2 3 3 5" xfId="11668"/>
    <cellStyle name="Обычный 2 7 2 3 3 5 2" xfId="11669"/>
    <cellStyle name="Обычный 2 7 2 3 3 5 3" xfId="11670"/>
    <cellStyle name="Обычный 2 7 2 3 3 5 4" xfId="11671"/>
    <cellStyle name="Обычный 2 7 2 3 3 6" xfId="11672"/>
    <cellStyle name="Обычный 2 7 2 3 3 7" xfId="11673"/>
    <cellStyle name="Обычный 2 7 2 3 3 8" xfId="11674"/>
    <cellStyle name="Обычный 2 7 2 3 3 9" xfId="11675"/>
    <cellStyle name="Обычный 2 7 2 3 4" xfId="11676"/>
    <cellStyle name="Обычный 2 7 2 3 4 2" xfId="11677"/>
    <cellStyle name="Обычный 2 7 2 3 4 2 2" xfId="11678"/>
    <cellStyle name="Обычный 2 7 2 3 4 2 2 2" xfId="11679"/>
    <cellStyle name="Обычный 2 7 2 3 4 2 2 2 2" xfId="11680"/>
    <cellStyle name="Обычный 2 7 2 3 4 2 2 3" xfId="11681"/>
    <cellStyle name="Обычный 2 7 2 3 4 2 2 4" xfId="11682"/>
    <cellStyle name="Обычный 2 7 2 3 4 2 2 5" xfId="11683"/>
    <cellStyle name="Обычный 2 7 2 3 4 2 3" xfId="11684"/>
    <cellStyle name="Обычный 2 7 2 3 4 2 3 2" xfId="11685"/>
    <cellStyle name="Обычный 2 7 2 3 4 2 3 3" xfId="11686"/>
    <cellStyle name="Обычный 2 7 2 3 4 2 3 4" xfId="11687"/>
    <cellStyle name="Обычный 2 7 2 3 4 2 4" xfId="11688"/>
    <cellStyle name="Обычный 2 7 2 3 4 2 5" xfId="11689"/>
    <cellStyle name="Обычный 2 7 2 3 4 2 6" xfId="11690"/>
    <cellStyle name="Обычный 2 7 2 3 4 2 7" xfId="11691"/>
    <cellStyle name="Обычный 2 7 2 3 4 3" xfId="11692"/>
    <cellStyle name="Обычный 2 7 2 3 4 3 2" xfId="11693"/>
    <cellStyle name="Обычный 2 7 2 3 4 3 2 2" xfId="11694"/>
    <cellStyle name="Обычный 2 7 2 3 4 3 3" xfId="11695"/>
    <cellStyle name="Обычный 2 7 2 3 4 3 4" xfId="11696"/>
    <cellStyle name="Обычный 2 7 2 3 4 3 5" xfId="11697"/>
    <cellStyle name="Обычный 2 7 2 3 4 4" xfId="11698"/>
    <cellStyle name="Обычный 2 7 2 3 4 4 2" xfId="11699"/>
    <cellStyle name="Обычный 2 7 2 3 4 4 2 2" xfId="11700"/>
    <cellStyle name="Обычный 2 7 2 3 4 4 3" xfId="11701"/>
    <cellStyle name="Обычный 2 7 2 3 4 4 4" xfId="11702"/>
    <cellStyle name="Обычный 2 7 2 3 4 4 5" xfId="11703"/>
    <cellStyle name="Обычный 2 7 2 3 4 5" xfId="11704"/>
    <cellStyle name="Обычный 2 7 2 3 4 5 2" xfId="11705"/>
    <cellStyle name="Обычный 2 7 2 3 4 5 3" xfId="11706"/>
    <cellStyle name="Обычный 2 7 2 3 4 5 4" xfId="11707"/>
    <cellStyle name="Обычный 2 7 2 3 4 6" xfId="11708"/>
    <cellStyle name="Обычный 2 7 2 3 4 7" xfId="11709"/>
    <cellStyle name="Обычный 2 7 2 3 4 8" xfId="11710"/>
    <cellStyle name="Обычный 2 7 2 3 4 9" xfId="11711"/>
    <cellStyle name="Обычный 2 7 2 3 5" xfId="11712"/>
    <cellStyle name="Обычный 2 7 2 3 5 2" xfId="11713"/>
    <cellStyle name="Обычный 2 7 2 3 5 2 2" xfId="11714"/>
    <cellStyle name="Обычный 2 7 2 3 5 2 2 2" xfId="11715"/>
    <cellStyle name="Обычный 2 7 2 3 5 2 2 2 2" xfId="11716"/>
    <cellStyle name="Обычный 2 7 2 3 5 2 2 3" xfId="11717"/>
    <cellStyle name="Обычный 2 7 2 3 5 2 2 4" xfId="11718"/>
    <cellStyle name="Обычный 2 7 2 3 5 2 2 5" xfId="11719"/>
    <cellStyle name="Обычный 2 7 2 3 5 2 3" xfId="11720"/>
    <cellStyle name="Обычный 2 7 2 3 5 2 3 2" xfId="11721"/>
    <cellStyle name="Обычный 2 7 2 3 5 2 3 3" xfId="11722"/>
    <cellStyle name="Обычный 2 7 2 3 5 2 3 4" xfId="11723"/>
    <cellStyle name="Обычный 2 7 2 3 5 2 4" xfId="11724"/>
    <cellStyle name="Обычный 2 7 2 3 5 2 5" xfId="11725"/>
    <cellStyle name="Обычный 2 7 2 3 5 2 6" xfId="11726"/>
    <cellStyle name="Обычный 2 7 2 3 5 2 7" xfId="11727"/>
    <cellStyle name="Обычный 2 7 2 3 5 3" xfId="11728"/>
    <cellStyle name="Обычный 2 7 2 3 5 3 2" xfId="11729"/>
    <cellStyle name="Обычный 2 7 2 3 5 3 2 2" xfId="11730"/>
    <cellStyle name="Обычный 2 7 2 3 5 3 3" xfId="11731"/>
    <cellStyle name="Обычный 2 7 2 3 5 3 4" xfId="11732"/>
    <cellStyle name="Обычный 2 7 2 3 5 3 5" xfId="11733"/>
    <cellStyle name="Обычный 2 7 2 3 5 4" xfId="11734"/>
    <cellStyle name="Обычный 2 7 2 3 5 4 2" xfId="11735"/>
    <cellStyle name="Обычный 2 7 2 3 5 4 3" xfId="11736"/>
    <cellStyle name="Обычный 2 7 2 3 5 4 4" xfId="11737"/>
    <cellStyle name="Обычный 2 7 2 3 5 5" xfId="11738"/>
    <cellStyle name="Обычный 2 7 2 3 5 6" xfId="11739"/>
    <cellStyle name="Обычный 2 7 2 3 5 7" xfId="11740"/>
    <cellStyle name="Обычный 2 7 2 3 5 8" xfId="11741"/>
    <cellStyle name="Обычный 2 7 2 3 6" xfId="11742"/>
    <cellStyle name="Обычный 2 7 2 3 6 2" xfId="11743"/>
    <cellStyle name="Обычный 2 7 2 3 6 2 2" xfId="11744"/>
    <cellStyle name="Обычный 2 7 2 3 6 2 2 2" xfId="11745"/>
    <cellStyle name="Обычный 2 7 2 3 6 2 2 2 2" xfId="11746"/>
    <cellStyle name="Обычный 2 7 2 3 6 2 2 3" xfId="11747"/>
    <cellStyle name="Обычный 2 7 2 3 6 2 2 4" xfId="11748"/>
    <cellStyle name="Обычный 2 7 2 3 6 2 2 5" xfId="11749"/>
    <cellStyle name="Обычный 2 7 2 3 6 2 3" xfId="11750"/>
    <cellStyle name="Обычный 2 7 2 3 6 2 3 2" xfId="11751"/>
    <cellStyle name="Обычный 2 7 2 3 6 2 3 3" xfId="11752"/>
    <cellStyle name="Обычный 2 7 2 3 6 2 3 4" xfId="11753"/>
    <cellStyle name="Обычный 2 7 2 3 6 2 4" xfId="11754"/>
    <cellStyle name="Обычный 2 7 2 3 6 2 5" xfId="11755"/>
    <cellStyle name="Обычный 2 7 2 3 6 2 6" xfId="11756"/>
    <cellStyle name="Обычный 2 7 2 3 6 2 7" xfId="11757"/>
    <cellStyle name="Обычный 2 7 2 3 6 3" xfId="11758"/>
    <cellStyle name="Обычный 2 7 2 3 6 3 2" xfId="11759"/>
    <cellStyle name="Обычный 2 7 2 3 6 3 2 2" xfId="11760"/>
    <cellStyle name="Обычный 2 7 2 3 6 3 3" xfId="11761"/>
    <cellStyle name="Обычный 2 7 2 3 6 3 4" xfId="11762"/>
    <cellStyle name="Обычный 2 7 2 3 6 3 5" xfId="11763"/>
    <cellStyle name="Обычный 2 7 2 3 6 4" xfId="11764"/>
    <cellStyle name="Обычный 2 7 2 3 6 4 2" xfId="11765"/>
    <cellStyle name="Обычный 2 7 2 3 6 4 3" xfId="11766"/>
    <cellStyle name="Обычный 2 7 2 3 6 4 4" xfId="11767"/>
    <cellStyle name="Обычный 2 7 2 3 6 5" xfId="11768"/>
    <cellStyle name="Обычный 2 7 2 3 6 6" xfId="11769"/>
    <cellStyle name="Обычный 2 7 2 3 6 7" xfId="11770"/>
    <cellStyle name="Обычный 2 7 2 3 6 8" xfId="11771"/>
    <cellStyle name="Обычный 2 7 2 3 7" xfId="11772"/>
    <cellStyle name="Обычный 2 7 2 3 7 2" xfId="11773"/>
    <cellStyle name="Обычный 2 7 2 3 7 2 2" xfId="11774"/>
    <cellStyle name="Обычный 2 7 2 3 7 2 2 2" xfId="11775"/>
    <cellStyle name="Обычный 2 7 2 3 7 2 2 2 2" xfId="11776"/>
    <cellStyle name="Обычный 2 7 2 3 7 2 2 3" xfId="11777"/>
    <cellStyle name="Обычный 2 7 2 3 7 2 2 4" xfId="11778"/>
    <cellStyle name="Обычный 2 7 2 3 7 2 2 5" xfId="11779"/>
    <cellStyle name="Обычный 2 7 2 3 7 2 3" xfId="11780"/>
    <cellStyle name="Обычный 2 7 2 3 7 2 3 2" xfId="11781"/>
    <cellStyle name="Обычный 2 7 2 3 7 2 3 3" xfId="11782"/>
    <cellStyle name="Обычный 2 7 2 3 7 2 3 4" xfId="11783"/>
    <cellStyle name="Обычный 2 7 2 3 7 2 4" xfId="11784"/>
    <cellStyle name="Обычный 2 7 2 3 7 2 5" xfId="11785"/>
    <cellStyle name="Обычный 2 7 2 3 7 2 6" xfId="11786"/>
    <cellStyle name="Обычный 2 7 2 3 7 2 7" xfId="11787"/>
    <cellStyle name="Обычный 2 7 2 3 7 3" xfId="11788"/>
    <cellStyle name="Обычный 2 7 2 3 7 3 2" xfId="11789"/>
    <cellStyle name="Обычный 2 7 2 3 7 3 2 2" xfId="11790"/>
    <cellStyle name="Обычный 2 7 2 3 7 3 3" xfId="11791"/>
    <cellStyle name="Обычный 2 7 2 3 7 3 4" xfId="11792"/>
    <cellStyle name="Обычный 2 7 2 3 7 3 5" xfId="11793"/>
    <cellStyle name="Обычный 2 7 2 3 7 4" xfId="11794"/>
    <cellStyle name="Обычный 2 7 2 3 7 4 2" xfId="11795"/>
    <cellStyle name="Обычный 2 7 2 3 7 4 3" xfId="11796"/>
    <cellStyle name="Обычный 2 7 2 3 7 4 4" xfId="11797"/>
    <cellStyle name="Обычный 2 7 2 3 7 5" xfId="11798"/>
    <cellStyle name="Обычный 2 7 2 3 7 6" xfId="11799"/>
    <cellStyle name="Обычный 2 7 2 3 7 7" xfId="11800"/>
    <cellStyle name="Обычный 2 7 2 3 7 8" xfId="11801"/>
    <cellStyle name="Обычный 2 7 2 3 8" xfId="11802"/>
    <cellStyle name="Обычный 2 7 2 3 8 2" xfId="11803"/>
    <cellStyle name="Обычный 2 7 2 3 8 2 2" xfId="11804"/>
    <cellStyle name="Обычный 2 7 2 3 8 2 2 2" xfId="11805"/>
    <cellStyle name="Обычный 2 7 2 3 8 2 3" xfId="11806"/>
    <cellStyle name="Обычный 2 7 2 3 8 2 4" xfId="11807"/>
    <cellStyle name="Обычный 2 7 2 3 8 2 5" xfId="11808"/>
    <cellStyle name="Обычный 2 7 2 3 8 3" xfId="11809"/>
    <cellStyle name="Обычный 2 7 2 3 8 3 2" xfId="11810"/>
    <cellStyle name="Обычный 2 7 2 3 8 3 3" xfId="11811"/>
    <cellStyle name="Обычный 2 7 2 3 8 3 4" xfId="11812"/>
    <cellStyle name="Обычный 2 7 2 3 8 4" xfId="11813"/>
    <cellStyle name="Обычный 2 7 2 3 8 5" xfId="11814"/>
    <cellStyle name="Обычный 2 7 2 3 8 6" xfId="11815"/>
    <cellStyle name="Обычный 2 7 2 3 8 7" xfId="11816"/>
    <cellStyle name="Обычный 2 7 2 3 9" xfId="11817"/>
    <cellStyle name="Обычный 2 7 2 3 9 2" xfId="11818"/>
    <cellStyle name="Обычный 2 7 2 3 9 2 2" xfId="11819"/>
    <cellStyle name="Обычный 2 7 2 3 9 2 2 2" xfId="11820"/>
    <cellStyle name="Обычный 2 7 2 3 9 2 3" xfId="11821"/>
    <cellStyle name="Обычный 2 7 2 3 9 2 4" xfId="11822"/>
    <cellStyle name="Обычный 2 7 2 3 9 2 5" xfId="11823"/>
    <cellStyle name="Обычный 2 7 2 3 9 3" xfId="11824"/>
    <cellStyle name="Обычный 2 7 2 3 9 3 2" xfId="11825"/>
    <cellStyle name="Обычный 2 7 2 3 9 3 3" xfId="11826"/>
    <cellStyle name="Обычный 2 7 2 3 9 3 4" xfId="11827"/>
    <cellStyle name="Обычный 2 7 2 3 9 4" xfId="11828"/>
    <cellStyle name="Обычный 2 7 2 3 9 5" xfId="11829"/>
    <cellStyle name="Обычный 2 7 2 3 9 6" xfId="11830"/>
    <cellStyle name="Обычный 2 7 2 3 9 7" xfId="11831"/>
    <cellStyle name="Обычный 2 7 2 4" xfId="11832"/>
    <cellStyle name="Обычный 2 7 2 4 10" xfId="11833"/>
    <cellStyle name="Обычный 2 7 2 4 10 2" xfId="11834"/>
    <cellStyle name="Обычный 2 7 2 4 10 2 2" xfId="11835"/>
    <cellStyle name="Обычный 2 7 2 4 10 3" xfId="11836"/>
    <cellStyle name="Обычный 2 7 2 4 10 4" xfId="11837"/>
    <cellStyle name="Обычный 2 7 2 4 10 5" xfId="11838"/>
    <cellStyle name="Обычный 2 7 2 4 11" xfId="11839"/>
    <cellStyle name="Обычный 2 7 2 4 11 2" xfId="11840"/>
    <cellStyle name="Обычный 2 7 2 4 11 3" xfId="11841"/>
    <cellStyle name="Обычный 2 7 2 4 11 4" xfId="11842"/>
    <cellStyle name="Обычный 2 7 2 4 12" xfId="11843"/>
    <cellStyle name="Обычный 2 7 2 4 13" xfId="11844"/>
    <cellStyle name="Обычный 2 7 2 4 14" xfId="11845"/>
    <cellStyle name="Обычный 2 7 2 4 15" xfId="11846"/>
    <cellStyle name="Обычный 2 7 2 4 2" xfId="11847"/>
    <cellStyle name="Обычный 2 7 2 4 2 2" xfId="11848"/>
    <cellStyle name="Обычный 2 7 2 4 2 2 2" xfId="11849"/>
    <cellStyle name="Обычный 2 7 2 4 2 2 2 2" xfId="11850"/>
    <cellStyle name="Обычный 2 7 2 4 2 2 2 2 2" xfId="11851"/>
    <cellStyle name="Обычный 2 7 2 4 2 2 2 3" xfId="11852"/>
    <cellStyle name="Обычный 2 7 2 4 2 2 2 4" xfId="11853"/>
    <cellStyle name="Обычный 2 7 2 4 2 2 2 5" xfId="11854"/>
    <cellStyle name="Обычный 2 7 2 4 2 2 3" xfId="11855"/>
    <cellStyle name="Обычный 2 7 2 4 2 2 3 2" xfId="11856"/>
    <cellStyle name="Обычный 2 7 2 4 2 2 3 3" xfId="11857"/>
    <cellStyle name="Обычный 2 7 2 4 2 2 3 4" xfId="11858"/>
    <cellStyle name="Обычный 2 7 2 4 2 2 4" xfId="11859"/>
    <cellStyle name="Обычный 2 7 2 4 2 2 5" xfId="11860"/>
    <cellStyle name="Обычный 2 7 2 4 2 2 6" xfId="11861"/>
    <cellStyle name="Обычный 2 7 2 4 2 2 7" xfId="11862"/>
    <cellStyle name="Обычный 2 7 2 4 2 3" xfId="11863"/>
    <cellStyle name="Обычный 2 7 2 4 2 3 2" xfId="11864"/>
    <cellStyle name="Обычный 2 7 2 4 2 3 2 2" xfId="11865"/>
    <cellStyle name="Обычный 2 7 2 4 2 3 3" xfId="11866"/>
    <cellStyle name="Обычный 2 7 2 4 2 3 4" xfId="11867"/>
    <cellStyle name="Обычный 2 7 2 4 2 3 5" xfId="11868"/>
    <cellStyle name="Обычный 2 7 2 4 2 4" xfId="11869"/>
    <cellStyle name="Обычный 2 7 2 4 2 4 2" xfId="11870"/>
    <cellStyle name="Обычный 2 7 2 4 2 4 2 2" xfId="11871"/>
    <cellStyle name="Обычный 2 7 2 4 2 4 3" xfId="11872"/>
    <cellStyle name="Обычный 2 7 2 4 2 4 4" xfId="11873"/>
    <cellStyle name="Обычный 2 7 2 4 2 4 5" xfId="11874"/>
    <cellStyle name="Обычный 2 7 2 4 2 5" xfId="11875"/>
    <cellStyle name="Обычный 2 7 2 4 2 5 2" xfId="11876"/>
    <cellStyle name="Обычный 2 7 2 4 2 5 3" xfId="11877"/>
    <cellStyle name="Обычный 2 7 2 4 2 5 4" xfId="11878"/>
    <cellStyle name="Обычный 2 7 2 4 2 6" xfId="11879"/>
    <cellStyle name="Обычный 2 7 2 4 2 7" xfId="11880"/>
    <cellStyle name="Обычный 2 7 2 4 2 8" xfId="11881"/>
    <cellStyle name="Обычный 2 7 2 4 2 9" xfId="11882"/>
    <cellStyle name="Обычный 2 7 2 4 3" xfId="11883"/>
    <cellStyle name="Обычный 2 7 2 4 3 2" xfId="11884"/>
    <cellStyle name="Обычный 2 7 2 4 3 2 2" xfId="11885"/>
    <cellStyle name="Обычный 2 7 2 4 3 2 2 2" xfId="11886"/>
    <cellStyle name="Обычный 2 7 2 4 3 2 2 2 2" xfId="11887"/>
    <cellStyle name="Обычный 2 7 2 4 3 2 2 3" xfId="11888"/>
    <cellStyle name="Обычный 2 7 2 4 3 2 2 4" xfId="11889"/>
    <cellStyle name="Обычный 2 7 2 4 3 2 2 5" xfId="11890"/>
    <cellStyle name="Обычный 2 7 2 4 3 2 3" xfId="11891"/>
    <cellStyle name="Обычный 2 7 2 4 3 2 3 2" xfId="11892"/>
    <cellStyle name="Обычный 2 7 2 4 3 2 3 3" xfId="11893"/>
    <cellStyle name="Обычный 2 7 2 4 3 2 3 4" xfId="11894"/>
    <cellStyle name="Обычный 2 7 2 4 3 2 4" xfId="11895"/>
    <cellStyle name="Обычный 2 7 2 4 3 2 5" xfId="11896"/>
    <cellStyle name="Обычный 2 7 2 4 3 2 6" xfId="11897"/>
    <cellStyle name="Обычный 2 7 2 4 3 2 7" xfId="11898"/>
    <cellStyle name="Обычный 2 7 2 4 3 3" xfId="11899"/>
    <cellStyle name="Обычный 2 7 2 4 3 3 2" xfId="11900"/>
    <cellStyle name="Обычный 2 7 2 4 3 3 2 2" xfId="11901"/>
    <cellStyle name="Обычный 2 7 2 4 3 3 3" xfId="11902"/>
    <cellStyle name="Обычный 2 7 2 4 3 3 4" xfId="11903"/>
    <cellStyle name="Обычный 2 7 2 4 3 3 5" xfId="11904"/>
    <cellStyle name="Обычный 2 7 2 4 3 4" xfId="11905"/>
    <cellStyle name="Обычный 2 7 2 4 3 4 2" xfId="11906"/>
    <cellStyle name="Обычный 2 7 2 4 3 4 2 2" xfId="11907"/>
    <cellStyle name="Обычный 2 7 2 4 3 4 3" xfId="11908"/>
    <cellStyle name="Обычный 2 7 2 4 3 4 4" xfId="11909"/>
    <cellStyle name="Обычный 2 7 2 4 3 4 5" xfId="11910"/>
    <cellStyle name="Обычный 2 7 2 4 3 5" xfId="11911"/>
    <cellStyle name="Обычный 2 7 2 4 3 5 2" xfId="11912"/>
    <cellStyle name="Обычный 2 7 2 4 3 5 3" xfId="11913"/>
    <cellStyle name="Обычный 2 7 2 4 3 5 4" xfId="11914"/>
    <cellStyle name="Обычный 2 7 2 4 3 6" xfId="11915"/>
    <cellStyle name="Обычный 2 7 2 4 3 7" xfId="11916"/>
    <cellStyle name="Обычный 2 7 2 4 3 8" xfId="11917"/>
    <cellStyle name="Обычный 2 7 2 4 3 9" xfId="11918"/>
    <cellStyle name="Обычный 2 7 2 4 4" xfId="11919"/>
    <cellStyle name="Обычный 2 7 2 4 4 2" xfId="11920"/>
    <cellStyle name="Обычный 2 7 2 4 4 2 2" xfId="11921"/>
    <cellStyle name="Обычный 2 7 2 4 4 2 2 2" xfId="11922"/>
    <cellStyle name="Обычный 2 7 2 4 4 2 2 2 2" xfId="11923"/>
    <cellStyle name="Обычный 2 7 2 4 4 2 2 3" xfId="11924"/>
    <cellStyle name="Обычный 2 7 2 4 4 2 2 4" xfId="11925"/>
    <cellStyle name="Обычный 2 7 2 4 4 2 2 5" xfId="11926"/>
    <cellStyle name="Обычный 2 7 2 4 4 2 3" xfId="11927"/>
    <cellStyle name="Обычный 2 7 2 4 4 2 3 2" xfId="11928"/>
    <cellStyle name="Обычный 2 7 2 4 4 2 3 3" xfId="11929"/>
    <cellStyle name="Обычный 2 7 2 4 4 2 3 4" xfId="11930"/>
    <cellStyle name="Обычный 2 7 2 4 4 2 4" xfId="11931"/>
    <cellStyle name="Обычный 2 7 2 4 4 2 5" xfId="11932"/>
    <cellStyle name="Обычный 2 7 2 4 4 2 6" xfId="11933"/>
    <cellStyle name="Обычный 2 7 2 4 4 2 7" xfId="11934"/>
    <cellStyle name="Обычный 2 7 2 4 4 3" xfId="11935"/>
    <cellStyle name="Обычный 2 7 2 4 4 3 2" xfId="11936"/>
    <cellStyle name="Обычный 2 7 2 4 4 3 2 2" xfId="11937"/>
    <cellStyle name="Обычный 2 7 2 4 4 3 3" xfId="11938"/>
    <cellStyle name="Обычный 2 7 2 4 4 3 4" xfId="11939"/>
    <cellStyle name="Обычный 2 7 2 4 4 3 5" xfId="11940"/>
    <cellStyle name="Обычный 2 7 2 4 4 4" xfId="11941"/>
    <cellStyle name="Обычный 2 7 2 4 4 4 2" xfId="11942"/>
    <cellStyle name="Обычный 2 7 2 4 4 4 3" xfId="11943"/>
    <cellStyle name="Обычный 2 7 2 4 4 4 4" xfId="11944"/>
    <cellStyle name="Обычный 2 7 2 4 4 5" xfId="11945"/>
    <cellStyle name="Обычный 2 7 2 4 4 6" xfId="11946"/>
    <cellStyle name="Обычный 2 7 2 4 4 7" xfId="11947"/>
    <cellStyle name="Обычный 2 7 2 4 4 8" xfId="11948"/>
    <cellStyle name="Обычный 2 7 2 4 5" xfId="11949"/>
    <cellStyle name="Обычный 2 7 2 4 5 2" xfId="11950"/>
    <cellStyle name="Обычный 2 7 2 4 5 2 2" xfId="11951"/>
    <cellStyle name="Обычный 2 7 2 4 5 2 2 2" xfId="11952"/>
    <cellStyle name="Обычный 2 7 2 4 5 2 2 2 2" xfId="11953"/>
    <cellStyle name="Обычный 2 7 2 4 5 2 2 3" xfId="11954"/>
    <cellStyle name="Обычный 2 7 2 4 5 2 2 4" xfId="11955"/>
    <cellStyle name="Обычный 2 7 2 4 5 2 2 5" xfId="11956"/>
    <cellStyle name="Обычный 2 7 2 4 5 2 3" xfId="11957"/>
    <cellStyle name="Обычный 2 7 2 4 5 2 3 2" xfId="11958"/>
    <cellStyle name="Обычный 2 7 2 4 5 2 3 3" xfId="11959"/>
    <cellStyle name="Обычный 2 7 2 4 5 2 3 4" xfId="11960"/>
    <cellStyle name="Обычный 2 7 2 4 5 2 4" xfId="11961"/>
    <cellStyle name="Обычный 2 7 2 4 5 2 5" xfId="11962"/>
    <cellStyle name="Обычный 2 7 2 4 5 2 6" xfId="11963"/>
    <cellStyle name="Обычный 2 7 2 4 5 2 7" xfId="11964"/>
    <cellStyle name="Обычный 2 7 2 4 5 3" xfId="11965"/>
    <cellStyle name="Обычный 2 7 2 4 5 3 2" xfId="11966"/>
    <cellStyle name="Обычный 2 7 2 4 5 3 2 2" xfId="11967"/>
    <cellStyle name="Обычный 2 7 2 4 5 3 3" xfId="11968"/>
    <cellStyle name="Обычный 2 7 2 4 5 3 4" xfId="11969"/>
    <cellStyle name="Обычный 2 7 2 4 5 3 5" xfId="11970"/>
    <cellStyle name="Обычный 2 7 2 4 5 4" xfId="11971"/>
    <cellStyle name="Обычный 2 7 2 4 5 4 2" xfId="11972"/>
    <cellStyle name="Обычный 2 7 2 4 5 4 3" xfId="11973"/>
    <cellStyle name="Обычный 2 7 2 4 5 4 4" xfId="11974"/>
    <cellStyle name="Обычный 2 7 2 4 5 5" xfId="11975"/>
    <cellStyle name="Обычный 2 7 2 4 5 6" xfId="11976"/>
    <cellStyle name="Обычный 2 7 2 4 5 7" xfId="11977"/>
    <cellStyle name="Обычный 2 7 2 4 5 8" xfId="11978"/>
    <cellStyle name="Обычный 2 7 2 4 6" xfId="11979"/>
    <cellStyle name="Обычный 2 7 2 4 6 2" xfId="11980"/>
    <cellStyle name="Обычный 2 7 2 4 6 2 2" xfId="11981"/>
    <cellStyle name="Обычный 2 7 2 4 6 2 2 2" xfId="11982"/>
    <cellStyle name="Обычный 2 7 2 4 6 2 2 2 2" xfId="11983"/>
    <cellStyle name="Обычный 2 7 2 4 6 2 2 3" xfId="11984"/>
    <cellStyle name="Обычный 2 7 2 4 6 2 2 4" xfId="11985"/>
    <cellStyle name="Обычный 2 7 2 4 6 2 2 5" xfId="11986"/>
    <cellStyle name="Обычный 2 7 2 4 6 2 3" xfId="11987"/>
    <cellStyle name="Обычный 2 7 2 4 6 2 3 2" xfId="11988"/>
    <cellStyle name="Обычный 2 7 2 4 6 2 3 3" xfId="11989"/>
    <cellStyle name="Обычный 2 7 2 4 6 2 3 4" xfId="11990"/>
    <cellStyle name="Обычный 2 7 2 4 6 2 4" xfId="11991"/>
    <cellStyle name="Обычный 2 7 2 4 6 2 5" xfId="11992"/>
    <cellStyle name="Обычный 2 7 2 4 6 2 6" xfId="11993"/>
    <cellStyle name="Обычный 2 7 2 4 6 2 7" xfId="11994"/>
    <cellStyle name="Обычный 2 7 2 4 6 3" xfId="11995"/>
    <cellStyle name="Обычный 2 7 2 4 6 3 2" xfId="11996"/>
    <cellStyle name="Обычный 2 7 2 4 6 3 2 2" xfId="11997"/>
    <cellStyle name="Обычный 2 7 2 4 6 3 3" xfId="11998"/>
    <cellStyle name="Обычный 2 7 2 4 6 3 4" xfId="11999"/>
    <cellStyle name="Обычный 2 7 2 4 6 3 5" xfId="12000"/>
    <cellStyle name="Обычный 2 7 2 4 6 4" xfId="12001"/>
    <cellStyle name="Обычный 2 7 2 4 6 4 2" xfId="12002"/>
    <cellStyle name="Обычный 2 7 2 4 6 4 3" xfId="12003"/>
    <cellStyle name="Обычный 2 7 2 4 6 4 4" xfId="12004"/>
    <cellStyle name="Обычный 2 7 2 4 6 5" xfId="12005"/>
    <cellStyle name="Обычный 2 7 2 4 6 6" xfId="12006"/>
    <cellStyle name="Обычный 2 7 2 4 6 7" xfId="12007"/>
    <cellStyle name="Обычный 2 7 2 4 6 8" xfId="12008"/>
    <cellStyle name="Обычный 2 7 2 4 7" xfId="12009"/>
    <cellStyle name="Обычный 2 7 2 4 7 2" xfId="12010"/>
    <cellStyle name="Обычный 2 7 2 4 7 2 2" xfId="12011"/>
    <cellStyle name="Обычный 2 7 2 4 7 2 2 2" xfId="12012"/>
    <cellStyle name="Обычный 2 7 2 4 7 2 2 2 2" xfId="12013"/>
    <cellStyle name="Обычный 2 7 2 4 7 2 2 3" xfId="12014"/>
    <cellStyle name="Обычный 2 7 2 4 7 2 2 4" xfId="12015"/>
    <cellStyle name="Обычный 2 7 2 4 7 2 2 5" xfId="12016"/>
    <cellStyle name="Обычный 2 7 2 4 7 2 3" xfId="12017"/>
    <cellStyle name="Обычный 2 7 2 4 7 2 3 2" xfId="12018"/>
    <cellStyle name="Обычный 2 7 2 4 7 2 3 3" xfId="12019"/>
    <cellStyle name="Обычный 2 7 2 4 7 2 3 4" xfId="12020"/>
    <cellStyle name="Обычный 2 7 2 4 7 2 4" xfId="12021"/>
    <cellStyle name="Обычный 2 7 2 4 7 2 5" xfId="12022"/>
    <cellStyle name="Обычный 2 7 2 4 7 2 6" xfId="12023"/>
    <cellStyle name="Обычный 2 7 2 4 7 2 7" xfId="12024"/>
    <cellStyle name="Обычный 2 7 2 4 7 3" xfId="12025"/>
    <cellStyle name="Обычный 2 7 2 4 7 3 2" xfId="12026"/>
    <cellStyle name="Обычный 2 7 2 4 7 3 2 2" xfId="12027"/>
    <cellStyle name="Обычный 2 7 2 4 7 3 3" xfId="12028"/>
    <cellStyle name="Обычный 2 7 2 4 7 3 4" xfId="12029"/>
    <cellStyle name="Обычный 2 7 2 4 7 3 5" xfId="12030"/>
    <cellStyle name="Обычный 2 7 2 4 7 4" xfId="12031"/>
    <cellStyle name="Обычный 2 7 2 4 7 4 2" xfId="12032"/>
    <cellStyle name="Обычный 2 7 2 4 7 4 3" xfId="12033"/>
    <cellStyle name="Обычный 2 7 2 4 7 4 4" xfId="12034"/>
    <cellStyle name="Обычный 2 7 2 4 7 5" xfId="12035"/>
    <cellStyle name="Обычный 2 7 2 4 7 6" xfId="12036"/>
    <cellStyle name="Обычный 2 7 2 4 7 7" xfId="12037"/>
    <cellStyle name="Обычный 2 7 2 4 7 8" xfId="12038"/>
    <cellStyle name="Обычный 2 7 2 4 8" xfId="12039"/>
    <cellStyle name="Обычный 2 7 2 4 8 2" xfId="12040"/>
    <cellStyle name="Обычный 2 7 2 4 8 2 2" xfId="12041"/>
    <cellStyle name="Обычный 2 7 2 4 8 2 2 2" xfId="12042"/>
    <cellStyle name="Обычный 2 7 2 4 8 2 3" xfId="12043"/>
    <cellStyle name="Обычный 2 7 2 4 8 2 4" xfId="12044"/>
    <cellStyle name="Обычный 2 7 2 4 8 2 5" xfId="12045"/>
    <cellStyle name="Обычный 2 7 2 4 8 3" xfId="12046"/>
    <cellStyle name="Обычный 2 7 2 4 8 3 2" xfId="12047"/>
    <cellStyle name="Обычный 2 7 2 4 8 3 3" xfId="12048"/>
    <cellStyle name="Обычный 2 7 2 4 8 3 4" xfId="12049"/>
    <cellStyle name="Обычный 2 7 2 4 8 4" xfId="12050"/>
    <cellStyle name="Обычный 2 7 2 4 8 5" xfId="12051"/>
    <cellStyle name="Обычный 2 7 2 4 8 6" xfId="12052"/>
    <cellStyle name="Обычный 2 7 2 4 8 7" xfId="12053"/>
    <cellStyle name="Обычный 2 7 2 4 9" xfId="12054"/>
    <cellStyle name="Обычный 2 7 2 4 9 2" xfId="12055"/>
    <cellStyle name="Обычный 2 7 2 4 9 2 2" xfId="12056"/>
    <cellStyle name="Обычный 2 7 2 4 9 2 2 2" xfId="12057"/>
    <cellStyle name="Обычный 2 7 2 4 9 2 3" xfId="12058"/>
    <cellStyle name="Обычный 2 7 2 4 9 2 4" xfId="12059"/>
    <cellStyle name="Обычный 2 7 2 4 9 2 5" xfId="12060"/>
    <cellStyle name="Обычный 2 7 2 4 9 3" xfId="12061"/>
    <cellStyle name="Обычный 2 7 2 4 9 3 2" xfId="12062"/>
    <cellStyle name="Обычный 2 7 2 4 9 3 3" xfId="12063"/>
    <cellStyle name="Обычный 2 7 2 4 9 3 4" xfId="12064"/>
    <cellStyle name="Обычный 2 7 2 4 9 4" xfId="12065"/>
    <cellStyle name="Обычный 2 7 2 4 9 5" xfId="12066"/>
    <cellStyle name="Обычный 2 7 2 4 9 6" xfId="12067"/>
    <cellStyle name="Обычный 2 7 2 4 9 7" xfId="12068"/>
    <cellStyle name="Обычный 2 7 2 5" xfId="12069"/>
    <cellStyle name="Обычный 2 7 2 5 2" xfId="12070"/>
    <cellStyle name="Обычный 2 7 2 5 2 2" xfId="12071"/>
    <cellStyle name="Обычный 2 7 2 5 2 2 2" xfId="12072"/>
    <cellStyle name="Обычный 2 7 2 5 2 2 2 2" xfId="12073"/>
    <cellStyle name="Обычный 2 7 2 5 2 2 3" xfId="12074"/>
    <cellStyle name="Обычный 2 7 2 5 2 2 4" xfId="12075"/>
    <cellStyle name="Обычный 2 7 2 5 2 2 5" xfId="12076"/>
    <cellStyle name="Обычный 2 7 2 5 2 3" xfId="12077"/>
    <cellStyle name="Обычный 2 7 2 5 2 3 2" xfId="12078"/>
    <cellStyle name="Обычный 2 7 2 5 2 3 3" xfId="12079"/>
    <cellStyle name="Обычный 2 7 2 5 2 3 4" xfId="12080"/>
    <cellStyle name="Обычный 2 7 2 5 2 4" xfId="12081"/>
    <cellStyle name="Обычный 2 7 2 5 2 5" xfId="12082"/>
    <cellStyle name="Обычный 2 7 2 5 2 6" xfId="12083"/>
    <cellStyle name="Обычный 2 7 2 5 2 7" xfId="12084"/>
    <cellStyle name="Обычный 2 7 2 5 3" xfId="12085"/>
    <cellStyle name="Обычный 2 7 2 5 3 2" xfId="12086"/>
    <cellStyle name="Обычный 2 7 2 5 3 2 2" xfId="12087"/>
    <cellStyle name="Обычный 2 7 2 5 3 3" xfId="12088"/>
    <cellStyle name="Обычный 2 7 2 5 3 4" xfId="12089"/>
    <cellStyle name="Обычный 2 7 2 5 3 5" xfId="12090"/>
    <cellStyle name="Обычный 2 7 2 5 4" xfId="12091"/>
    <cellStyle name="Обычный 2 7 2 5 4 2" xfId="12092"/>
    <cellStyle name="Обычный 2 7 2 5 4 2 2" xfId="12093"/>
    <cellStyle name="Обычный 2 7 2 5 4 3" xfId="12094"/>
    <cellStyle name="Обычный 2 7 2 5 4 4" xfId="12095"/>
    <cellStyle name="Обычный 2 7 2 5 4 5" xfId="12096"/>
    <cellStyle name="Обычный 2 7 2 5 5" xfId="12097"/>
    <cellStyle name="Обычный 2 7 2 5 5 2" xfId="12098"/>
    <cellStyle name="Обычный 2 7 2 5 5 3" xfId="12099"/>
    <cellStyle name="Обычный 2 7 2 5 5 4" xfId="12100"/>
    <cellStyle name="Обычный 2 7 2 5 6" xfId="12101"/>
    <cellStyle name="Обычный 2 7 2 5 7" xfId="12102"/>
    <cellStyle name="Обычный 2 7 2 5 8" xfId="12103"/>
    <cellStyle name="Обычный 2 7 2 5 9" xfId="12104"/>
    <cellStyle name="Обычный 2 7 2 6" xfId="12105"/>
    <cellStyle name="Обычный 2 7 2 6 2" xfId="12106"/>
    <cellStyle name="Обычный 2 7 2 6 2 2" xfId="12107"/>
    <cellStyle name="Обычный 2 7 2 6 2 2 2" xfId="12108"/>
    <cellStyle name="Обычный 2 7 2 6 2 2 2 2" xfId="12109"/>
    <cellStyle name="Обычный 2 7 2 6 2 2 3" xfId="12110"/>
    <cellStyle name="Обычный 2 7 2 6 2 2 4" xfId="12111"/>
    <cellStyle name="Обычный 2 7 2 6 2 2 5" xfId="12112"/>
    <cellStyle name="Обычный 2 7 2 6 2 3" xfId="12113"/>
    <cellStyle name="Обычный 2 7 2 6 2 3 2" xfId="12114"/>
    <cellStyle name="Обычный 2 7 2 6 2 3 3" xfId="12115"/>
    <cellStyle name="Обычный 2 7 2 6 2 3 4" xfId="12116"/>
    <cellStyle name="Обычный 2 7 2 6 2 4" xfId="12117"/>
    <cellStyle name="Обычный 2 7 2 6 2 5" xfId="12118"/>
    <cellStyle name="Обычный 2 7 2 6 2 6" xfId="12119"/>
    <cellStyle name="Обычный 2 7 2 6 2 7" xfId="12120"/>
    <cellStyle name="Обычный 2 7 2 6 3" xfId="12121"/>
    <cellStyle name="Обычный 2 7 2 6 3 2" xfId="12122"/>
    <cellStyle name="Обычный 2 7 2 6 3 2 2" xfId="12123"/>
    <cellStyle name="Обычный 2 7 2 6 3 3" xfId="12124"/>
    <cellStyle name="Обычный 2 7 2 6 3 4" xfId="12125"/>
    <cellStyle name="Обычный 2 7 2 6 3 5" xfId="12126"/>
    <cellStyle name="Обычный 2 7 2 6 4" xfId="12127"/>
    <cellStyle name="Обычный 2 7 2 6 4 2" xfId="12128"/>
    <cellStyle name="Обычный 2 7 2 6 4 2 2" xfId="12129"/>
    <cellStyle name="Обычный 2 7 2 6 4 3" xfId="12130"/>
    <cellStyle name="Обычный 2 7 2 6 4 4" xfId="12131"/>
    <cellStyle name="Обычный 2 7 2 6 4 5" xfId="12132"/>
    <cellStyle name="Обычный 2 7 2 6 5" xfId="12133"/>
    <cellStyle name="Обычный 2 7 2 6 5 2" xfId="12134"/>
    <cellStyle name="Обычный 2 7 2 6 5 3" xfId="12135"/>
    <cellStyle name="Обычный 2 7 2 6 5 4" xfId="12136"/>
    <cellStyle name="Обычный 2 7 2 6 6" xfId="12137"/>
    <cellStyle name="Обычный 2 7 2 6 7" xfId="12138"/>
    <cellStyle name="Обычный 2 7 2 6 8" xfId="12139"/>
    <cellStyle name="Обычный 2 7 2 6 9" xfId="12140"/>
    <cellStyle name="Обычный 2 7 2 7" xfId="12141"/>
    <cellStyle name="Обычный 2 7 2 7 2" xfId="12142"/>
    <cellStyle name="Обычный 2 7 2 7 2 2" xfId="12143"/>
    <cellStyle name="Обычный 2 7 2 7 2 2 2" xfId="12144"/>
    <cellStyle name="Обычный 2 7 2 7 2 2 2 2" xfId="12145"/>
    <cellStyle name="Обычный 2 7 2 7 2 2 3" xfId="12146"/>
    <cellStyle name="Обычный 2 7 2 7 2 2 4" xfId="12147"/>
    <cellStyle name="Обычный 2 7 2 7 2 2 5" xfId="12148"/>
    <cellStyle name="Обычный 2 7 2 7 2 3" xfId="12149"/>
    <cellStyle name="Обычный 2 7 2 7 2 3 2" xfId="12150"/>
    <cellStyle name="Обычный 2 7 2 7 2 3 3" xfId="12151"/>
    <cellStyle name="Обычный 2 7 2 7 2 3 4" xfId="12152"/>
    <cellStyle name="Обычный 2 7 2 7 2 4" xfId="12153"/>
    <cellStyle name="Обычный 2 7 2 7 2 5" xfId="12154"/>
    <cellStyle name="Обычный 2 7 2 7 2 6" xfId="12155"/>
    <cellStyle name="Обычный 2 7 2 7 2 7" xfId="12156"/>
    <cellStyle name="Обычный 2 7 2 7 3" xfId="12157"/>
    <cellStyle name="Обычный 2 7 2 7 3 2" xfId="12158"/>
    <cellStyle name="Обычный 2 7 2 7 3 2 2" xfId="12159"/>
    <cellStyle name="Обычный 2 7 2 7 3 3" xfId="12160"/>
    <cellStyle name="Обычный 2 7 2 7 3 4" xfId="12161"/>
    <cellStyle name="Обычный 2 7 2 7 3 5" xfId="12162"/>
    <cellStyle name="Обычный 2 7 2 7 4" xfId="12163"/>
    <cellStyle name="Обычный 2 7 2 7 4 2" xfId="12164"/>
    <cellStyle name="Обычный 2 7 2 7 4 2 2" xfId="12165"/>
    <cellStyle name="Обычный 2 7 2 7 4 3" xfId="12166"/>
    <cellStyle name="Обычный 2 7 2 7 4 4" xfId="12167"/>
    <cellStyle name="Обычный 2 7 2 7 4 5" xfId="12168"/>
    <cellStyle name="Обычный 2 7 2 7 5" xfId="12169"/>
    <cellStyle name="Обычный 2 7 2 7 5 2" xfId="12170"/>
    <cellStyle name="Обычный 2 7 2 7 5 3" xfId="12171"/>
    <cellStyle name="Обычный 2 7 2 7 5 4" xfId="12172"/>
    <cellStyle name="Обычный 2 7 2 7 6" xfId="12173"/>
    <cellStyle name="Обычный 2 7 2 7 7" xfId="12174"/>
    <cellStyle name="Обычный 2 7 2 7 8" xfId="12175"/>
    <cellStyle name="Обычный 2 7 2 7 9" xfId="12176"/>
    <cellStyle name="Обычный 2 7 2 8" xfId="12177"/>
    <cellStyle name="Обычный 2 7 2 8 2" xfId="12178"/>
    <cellStyle name="Обычный 2 7 2 8 2 2" xfId="12179"/>
    <cellStyle name="Обычный 2 7 2 8 2 2 2" xfId="12180"/>
    <cellStyle name="Обычный 2 7 2 8 2 2 2 2" xfId="12181"/>
    <cellStyle name="Обычный 2 7 2 8 2 2 3" xfId="12182"/>
    <cellStyle name="Обычный 2 7 2 8 2 2 4" xfId="12183"/>
    <cellStyle name="Обычный 2 7 2 8 2 2 5" xfId="12184"/>
    <cellStyle name="Обычный 2 7 2 8 2 3" xfId="12185"/>
    <cellStyle name="Обычный 2 7 2 8 2 3 2" xfId="12186"/>
    <cellStyle name="Обычный 2 7 2 8 2 3 3" xfId="12187"/>
    <cellStyle name="Обычный 2 7 2 8 2 3 4" xfId="12188"/>
    <cellStyle name="Обычный 2 7 2 8 2 4" xfId="12189"/>
    <cellStyle name="Обычный 2 7 2 8 2 5" xfId="12190"/>
    <cellStyle name="Обычный 2 7 2 8 2 6" xfId="12191"/>
    <cellStyle name="Обычный 2 7 2 8 2 7" xfId="12192"/>
    <cellStyle name="Обычный 2 7 2 8 3" xfId="12193"/>
    <cellStyle name="Обычный 2 7 2 8 3 2" xfId="12194"/>
    <cellStyle name="Обычный 2 7 2 8 3 2 2" xfId="12195"/>
    <cellStyle name="Обычный 2 7 2 8 3 3" xfId="12196"/>
    <cellStyle name="Обычный 2 7 2 8 3 4" xfId="12197"/>
    <cellStyle name="Обычный 2 7 2 8 3 5" xfId="12198"/>
    <cellStyle name="Обычный 2 7 2 8 4" xfId="12199"/>
    <cellStyle name="Обычный 2 7 2 8 4 2" xfId="12200"/>
    <cellStyle name="Обычный 2 7 2 8 4 3" xfId="12201"/>
    <cellStyle name="Обычный 2 7 2 8 4 4" xfId="12202"/>
    <cellStyle name="Обычный 2 7 2 8 5" xfId="12203"/>
    <cellStyle name="Обычный 2 7 2 8 6" xfId="12204"/>
    <cellStyle name="Обычный 2 7 2 8 7" xfId="12205"/>
    <cellStyle name="Обычный 2 7 2 8 8" xfId="12206"/>
    <cellStyle name="Обычный 2 7 2 9" xfId="12207"/>
    <cellStyle name="Обычный 2 7 2 9 2" xfId="12208"/>
    <cellStyle name="Обычный 2 7 2 9 2 2" xfId="12209"/>
    <cellStyle name="Обычный 2 7 2 9 2 2 2" xfId="12210"/>
    <cellStyle name="Обычный 2 7 2 9 2 2 2 2" xfId="12211"/>
    <cellStyle name="Обычный 2 7 2 9 2 2 3" xfId="12212"/>
    <cellStyle name="Обычный 2 7 2 9 2 2 4" xfId="12213"/>
    <cellStyle name="Обычный 2 7 2 9 2 2 5" xfId="12214"/>
    <cellStyle name="Обычный 2 7 2 9 2 3" xfId="12215"/>
    <cellStyle name="Обычный 2 7 2 9 2 3 2" xfId="12216"/>
    <cellStyle name="Обычный 2 7 2 9 2 3 3" xfId="12217"/>
    <cellStyle name="Обычный 2 7 2 9 2 3 4" xfId="12218"/>
    <cellStyle name="Обычный 2 7 2 9 2 4" xfId="12219"/>
    <cellStyle name="Обычный 2 7 2 9 2 5" xfId="12220"/>
    <cellStyle name="Обычный 2 7 2 9 2 6" xfId="12221"/>
    <cellStyle name="Обычный 2 7 2 9 2 7" xfId="12222"/>
    <cellStyle name="Обычный 2 7 2 9 3" xfId="12223"/>
    <cellStyle name="Обычный 2 7 2 9 3 2" xfId="12224"/>
    <cellStyle name="Обычный 2 7 2 9 3 2 2" xfId="12225"/>
    <cellStyle name="Обычный 2 7 2 9 3 3" xfId="12226"/>
    <cellStyle name="Обычный 2 7 2 9 3 4" xfId="12227"/>
    <cellStyle name="Обычный 2 7 2 9 3 5" xfId="12228"/>
    <cellStyle name="Обычный 2 7 2 9 4" xfId="12229"/>
    <cellStyle name="Обычный 2 7 2 9 4 2" xfId="12230"/>
    <cellStyle name="Обычный 2 7 2 9 4 3" xfId="12231"/>
    <cellStyle name="Обычный 2 7 2 9 4 4" xfId="12232"/>
    <cellStyle name="Обычный 2 7 2 9 5" xfId="12233"/>
    <cellStyle name="Обычный 2 7 2 9 6" xfId="12234"/>
    <cellStyle name="Обычный 2 7 2 9 7" xfId="12235"/>
    <cellStyle name="Обычный 2 7 2 9 8" xfId="12236"/>
    <cellStyle name="Обычный 2 7 3" xfId="12237"/>
    <cellStyle name="Обычный 2 7 3 10" xfId="12238"/>
    <cellStyle name="Обычный 2 7 3 10 2" xfId="12239"/>
    <cellStyle name="Обычный 2 7 3 10 2 2" xfId="12240"/>
    <cellStyle name="Обычный 2 7 3 10 2 2 2" xfId="12241"/>
    <cellStyle name="Обычный 2 7 3 10 2 2 2 2" xfId="12242"/>
    <cellStyle name="Обычный 2 7 3 10 2 2 3" xfId="12243"/>
    <cellStyle name="Обычный 2 7 3 10 2 2 4" xfId="12244"/>
    <cellStyle name="Обычный 2 7 3 10 2 2 5" xfId="12245"/>
    <cellStyle name="Обычный 2 7 3 10 2 3" xfId="12246"/>
    <cellStyle name="Обычный 2 7 3 10 2 3 2" xfId="12247"/>
    <cellStyle name="Обычный 2 7 3 10 2 3 3" xfId="12248"/>
    <cellStyle name="Обычный 2 7 3 10 2 3 4" xfId="12249"/>
    <cellStyle name="Обычный 2 7 3 10 2 4" xfId="12250"/>
    <cellStyle name="Обычный 2 7 3 10 2 5" xfId="12251"/>
    <cellStyle name="Обычный 2 7 3 10 2 6" xfId="12252"/>
    <cellStyle name="Обычный 2 7 3 10 2 7" xfId="12253"/>
    <cellStyle name="Обычный 2 7 3 10 3" xfId="12254"/>
    <cellStyle name="Обычный 2 7 3 10 3 2" xfId="12255"/>
    <cellStyle name="Обычный 2 7 3 10 3 2 2" xfId="12256"/>
    <cellStyle name="Обычный 2 7 3 10 3 3" xfId="12257"/>
    <cellStyle name="Обычный 2 7 3 10 3 4" xfId="12258"/>
    <cellStyle name="Обычный 2 7 3 10 3 5" xfId="12259"/>
    <cellStyle name="Обычный 2 7 3 10 4" xfId="12260"/>
    <cellStyle name="Обычный 2 7 3 10 4 2" xfId="12261"/>
    <cellStyle name="Обычный 2 7 3 10 4 3" xfId="12262"/>
    <cellStyle name="Обычный 2 7 3 10 4 4" xfId="12263"/>
    <cellStyle name="Обычный 2 7 3 10 5" xfId="12264"/>
    <cellStyle name="Обычный 2 7 3 10 6" xfId="12265"/>
    <cellStyle name="Обычный 2 7 3 10 7" xfId="12266"/>
    <cellStyle name="Обычный 2 7 3 10 8" xfId="12267"/>
    <cellStyle name="Обычный 2 7 3 11" xfId="12268"/>
    <cellStyle name="Обычный 2 7 3 11 2" xfId="12269"/>
    <cellStyle name="Обычный 2 7 3 11 2 2" xfId="12270"/>
    <cellStyle name="Обычный 2 7 3 11 2 2 2" xfId="12271"/>
    <cellStyle name="Обычный 2 7 3 11 2 3" xfId="12272"/>
    <cellStyle name="Обычный 2 7 3 11 2 4" xfId="12273"/>
    <cellStyle name="Обычный 2 7 3 11 2 5" xfId="12274"/>
    <cellStyle name="Обычный 2 7 3 11 3" xfId="12275"/>
    <cellStyle name="Обычный 2 7 3 11 3 2" xfId="12276"/>
    <cellStyle name="Обычный 2 7 3 11 3 3" xfId="12277"/>
    <cellStyle name="Обычный 2 7 3 11 3 4" xfId="12278"/>
    <cellStyle name="Обычный 2 7 3 11 4" xfId="12279"/>
    <cellStyle name="Обычный 2 7 3 11 5" xfId="12280"/>
    <cellStyle name="Обычный 2 7 3 11 6" xfId="12281"/>
    <cellStyle name="Обычный 2 7 3 11 7" xfId="12282"/>
    <cellStyle name="Обычный 2 7 3 12" xfId="12283"/>
    <cellStyle name="Обычный 2 7 3 12 2" xfId="12284"/>
    <cellStyle name="Обычный 2 7 3 12 2 2" xfId="12285"/>
    <cellStyle name="Обычный 2 7 3 12 2 2 2" xfId="12286"/>
    <cellStyle name="Обычный 2 7 3 12 2 3" xfId="12287"/>
    <cellStyle name="Обычный 2 7 3 12 2 4" xfId="12288"/>
    <cellStyle name="Обычный 2 7 3 12 2 5" xfId="12289"/>
    <cellStyle name="Обычный 2 7 3 12 3" xfId="12290"/>
    <cellStyle name="Обычный 2 7 3 12 3 2" xfId="12291"/>
    <cellStyle name="Обычный 2 7 3 12 3 3" xfId="12292"/>
    <cellStyle name="Обычный 2 7 3 12 3 4" xfId="12293"/>
    <cellStyle name="Обычный 2 7 3 12 4" xfId="12294"/>
    <cellStyle name="Обычный 2 7 3 12 5" xfId="12295"/>
    <cellStyle name="Обычный 2 7 3 12 6" xfId="12296"/>
    <cellStyle name="Обычный 2 7 3 12 7" xfId="12297"/>
    <cellStyle name="Обычный 2 7 3 13" xfId="12298"/>
    <cellStyle name="Обычный 2 7 3 13 2" xfId="12299"/>
    <cellStyle name="Обычный 2 7 3 13 2 2" xfId="12300"/>
    <cellStyle name="Обычный 2 7 3 13 3" xfId="12301"/>
    <cellStyle name="Обычный 2 7 3 13 4" xfId="12302"/>
    <cellStyle name="Обычный 2 7 3 13 5" xfId="12303"/>
    <cellStyle name="Обычный 2 7 3 14" xfId="12304"/>
    <cellStyle name="Обычный 2 7 3 14 2" xfId="12305"/>
    <cellStyle name="Обычный 2 7 3 14 2 2" xfId="12306"/>
    <cellStyle name="Обычный 2 7 3 14 3" xfId="12307"/>
    <cellStyle name="Обычный 2 7 3 14 4" xfId="12308"/>
    <cellStyle name="Обычный 2 7 3 14 5" xfId="12309"/>
    <cellStyle name="Обычный 2 7 3 15" xfId="12310"/>
    <cellStyle name="Обычный 2 7 3 15 2" xfId="12311"/>
    <cellStyle name="Обычный 2 7 3 15 2 2" xfId="12312"/>
    <cellStyle name="Обычный 2 7 3 15 3" xfId="12313"/>
    <cellStyle name="Обычный 2 7 3 16" xfId="12314"/>
    <cellStyle name="Обычный 2 7 3 16 2" xfId="12315"/>
    <cellStyle name="Обычный 2 7 3 17" xfId="12316"/>
    <cellStyle name="Обычный 2 7 3 18" xfId="12317"/>
    <cellStyle name="Обычный 2 7 3 2" xfId="12318"/>
    <cellStyle name="Обычный 2 7 3 2 10" xfId="12319"/>
    <cellStyle name="Обычный 2 7 3 2 10 2" xfId="12320"/>
    <cellStyle name="Обычный 2 7 3 2 10 2 2" xfId="12321"/>
    <cellStyle name="Обычный 2 7 3 2 10 2 2 2" xfId="12322"/>
    <cellStyle name="Обычный 2 7 3 2 10 2 3" xfId="12323"/>
    <cellStyle name="Обычный 2 7 3 2 10 2 4" xfId="12324"/>
    <cellStyle name="Обычный 2 7 3 2 10 2 5" xfId="12325"/>
    <cellStyle name="Обычный 2 7 3 2 10 3" xfId="12326"/>
    <cellStyle name="Обычный 2 7 3 2 10 3 2" xfId="12327"/>
    <cellStyle name="Обычный 2 7 3 2 10 3 3" xfId="12328"/>
    <cellStyle name="Обычный 2 7 3 2 10 3 4" xfId="12329"/>
    <cellStyle name="Обычный 2 7 3 2 10 4" xfId="12330"/>
    <cellStyle name="Обычный 2 7 3 2 10 5" xfId="12331"/>
    <cellStyle name="Обычный 2 7 3 2 10 6" xfId="12332"/>
    <cellStyle name="Обычный 2 7 3 2 10 7" xfId="12333"/>
    <cellStyle name="Обычный 2 7 3 2 11" xfId="12334"/>
    <cellStyle name="Обычный 2 7 3 2 11 2" xfId="12335"/>
    <cellStyle name="Обычный 2 7 3 2 11 2 2" xfId="12336"/>
    <cellStyle name="Обычный 2 7 3 2 11 3" xfId="12337"/>
    <cellStyle name="Обычный 2 7 3 2 11 4" xfId="12338"/>
    <cellStyle name="Обычный 2 7 3 2 11 5" xfId="12339"/>
    <cellStyle name="Обычный 2 7 3 2 12" xfId="12340"/>
    <cellStyle name="Обычный 2 7 3 2 12 2" xfId="12341"/>
    <cellStyle name="Обычный 2 7 3 2 12 3" xfId="12342"/>
    <cellStyle name="Обычный 2 7 3 2 12 4" xfId="12343"/>
    <cellStyle name="Обычный 2 7 3 2 13" xfId="12344"/>
    <cellStyle name="Обычный 2 7 3 2 14" xfId="12345"/>
    <cellStyle name="Обычный 2 7 3 2 15" xfId="12346"/>
    <cellStyle name="Обычный 2 7 3 2 16" xfId="12347"/>
    <cellStyle name="Обычный 2 7 3 2 2" xfId="12348"/>
    <cellStyle name="Обычный 2 7 3 2 2 10" xfId="12349"/>
    <cellStyle name="Обычный 2 7 3 2 2 10 2" xfId="12350"/>
    <cellStyle name="Обычный 2 7 3 2 2 10 2 2" xfId="12351"/>
    <cellStyle name="Обычный 2 7 3 2 2 10 3" xfId="12352"/>
    <cellStyle name="Обычный 2 7 3 2 2 10 4" xfId="12353"/>
    <cellStyle name="Обычный 2 7 3 2 2 10 5" xfId="12354"/>
    <cellStyle name="Обычный 2 7 3 2 2 11" xfId="12355"/>
    <cellStyle name="Обычный 2 7 3 2 2 11 2" xfId="12356"/>
    <cellStyle name="Обычный 2 7 3 2 2 11 3" xfId="12357"/>
    <cellStyle name="Обычный 2 7 3 2 2 11 4" xfId="12358"/>
    <cellStyle name="Обычный 2 7 3 2 2 12" xfId="12359"/>
    <cellStyle name="Обычный 2 7 3 2 2 13" xfId="12360"/>
    <cellStyle name="Обычный 2 7 3 2 2 14" xfId="12361"/>
    <cellStyle name="Обычный 2 7 3 2 2 15" xfId="12362"/>
    <cellStyle name="Обычный 2 7 3 2 2 2" xfId="12363"/>
    <cellStyle name="Обычный 2 7 3 2 2 2 2" xfId="12364"/>
    <cellStyle name="Обычный 2 7 3 2 2 2 2 2" xfId="12365"/>
    <cellStyle name="Обычный 2 7 3 2 2 2 2 2 2" xfId="12366"/>
    <cellStyle name="Обычный 2 7 3 2 2 2 2 2 2 2" xfId="12367"/>
    <cellStyle name="Обычный 2 7 3 2 2 2 2 2 3" xfId="12368"/>
    <cellStyle name="Обычный 2 7 3 2 2 2 2 2 4" xfId="12369"/>
    <cellStyle name="Обычный 2 7 3 2 2 2 2 2 5" xfId="12370"/>
    <cellStyle name="Обычный 2 7 3 2 2 2 2 3" xfId="12371"/>
    <cellStyle name="Обычный 2 7 3 2 2 2 2 3 2" xfId="12372"/>
    <cellStyle name="Обычный 2 7 3 2 2 2 2 3 3" xfId="12373"/>
    <cellStyle name="Обычный 2 7 3 2 2 2 2 3 4" xfId="12374"/>
    <cellStyle name="Обычный 2 7 3 2 2 2 2 4" xfId="12375"/>
    <cellStyle name="Обычный 2 7 3 2 2 2 2 5" xfId="12376"/>
    <cellStyle name="Обычный 2 7 3 2 2 2 2 6" xfId="12377"/>
    <cellStyle name="Обычный 2 7 3 2 2 2 2 7" xfId="12378"/>
    <cellStyle name="Обычный 2 7 3 2 2 2 3" xfId="12379"/>
    <cellStyle name="Обычный 2 7 3 2 2 2 3 2" xfId="12380"/>
    <cellStyle name="Обычный 2 7 3 2 2 2 3 2 2" xfId="12381"/>
    <cellStyle name="Обычный 2 7 3 2 2 2 3 3" xfId="12382"/>
    <cellStyle name="Обычный 2 7 3 2 2 2 3 4" xfId="12383"/>
    <cellStyle name="Обычный 2 7 3 2 2 2 3 5" xfId="12384"/>
    <cellStyle name="Обычный 2 7 3 2 2 2 4" xfId="12385"/>
    <cellStyle name="Обычный 2 7 3 2 2 2 4 2" xfId="12386"/>
    <cellStyle name="Обычный 2 7 3 2 2 2 4 2 2" xfId="12387"/>
    <cellStyle name="Обычный 2 7 3 2 2 2 4 3" xfId="12388"/>
    <cellStyle name="Обычный 2 7 3 2 2 2 4 4" xfId="12389"/>
    <cellStyle name="Обычный 2 7 3 2 2 2 4 5" xfId="12390"/>
    <cellStyle name="Обычный 2 7 3 2 2 2 5" xfId="12391"/>
    <cellStyle name="Обычный 2 7 3 2 2 2 5 2" xfId="12392"/>
    <cellStyle name="Обычный 2 7 3 2 2 2 5 3" xfId="12393"/>
    <cellStyle name="Обычный 2 7 3 2 2 2 5 4" xfId="12394"/>
    <cellStyle name="Обычный 2 7 3 2 2 2 6" xfId="12395"/>
    <cellStyle name="Обычный 2 7 3 2 2 2 7" xfId="12396"/>
    <cellStyle name="Обычный 2 7 3 2 2 2 8" xfId="12397"/>
    <cellStyle name="Обычный 2 7 3 2 2 2 9" xfId="12398"/>
    <cellStyle name="Обычный 2 7 3 2 2 3" xfId="12399"/>
    <cellStyle name="Обычный 2 7 3 2 2 3 2" xfId="12400"/>
    <cellStyle name="Обычный 2 7 3 2 2 3 2 2" xfId="12401"/>
    <cellStyle name="Обычный 2 7 3 2 2 3 2 2 2" xfId="12402"/>
    <cellStyle name="Обычный 2 7 3 2 2 3 2 2 2 2" xfId="12403"/>
    <cellStyle name="Обычный 2 7 3 2 2 3 2 2 3" xfId="12404"/>
    <cellStyle name="Обычный 2 7 3 2 2 3 2 2 4" xfId="12405"/>
    <cellStyle name="Обычный 2 7 3 2 2 3 2 2 5" xfId="12406"/>
    <cellStyle name="Обычный 2 7 3 2 2 3 2 3" xfId="12407"/>
    <cellStyle name="Обычный 2 7 3 2 2 3 2 3 2" xfId="12408"/>
    <cellStyle name="Обычный 2 7 3 2 2 3 2 3 3" xfId="12409"/>
    <cellStyle name="Обычный 2 7 3 2 2 3 2 3 4" xfId="12410"/>
    <cellStyle name="Обычный 2 7 3 2 2 3 2 4" xfId="12411"/>
    <cellStyle name="Обычный 2 7 3 2 2 3 2 5" xfId="12412"/>
    <cellStyle name="Обычный 2 7 3 2 2 3 2 6" xfId="12413"/>
    <cellStyle name="Обычный 2 7 3 2 2 3 2 7" xfId="12414"/>
    <cellStyle name="Обычный 2 7 3 2 2 3 3" xfId="12415"/>
    <cellStyle name="Обычный 2 7 3 2 2 3 3 2" xfId="12416"/>
    <cellStyle name="Обычный 2 7 3 2 2 3 3 2 2" xfId="12417"/>
    <cellStyle name="Обычный 2 7 3 2 2 3 3 3" xfId="12418"/>
    <cellStyle name="Обычный 2 7 3 2 2 3 3 4" xfId="12419"/>
    <cellStyle name="Обычный 2 7 3 2 2 3 3 5" xfId="12420"/>
    <cellStyle name="Обычный 2 7 3 2 2 3 4" xfId="12421"/>
    <cellStyle name="Обычный 2 7 3 2 2 3 4 2" xfId="12422"/>
    <cellStyle name="Обычный 2 7 3 2 2 3 4 2 2" xfId="12423"/>
    <cellStyle name="Обычный 2 7 3 2 2 3 4 3" xfId="12424"/>
    <cellStyle name="Обычный 2 7 3 2 2 3 4 4" xfId="12425"/>
    <cellStyle name="Обычный 2 7 3 2 2 3 4 5" xfId="12426"/>
    <cellStyle name="Обычный 2 7 3 2 2 3 5" xfId="12427"/>
    <cellStyle name="Обычный 2 7 3 2 2 3 5 2" xfId="12428"/>
    <cellStyle name="Обычный 2 7 3 2 2 3 5 3" xfId="12429"/>
    <cellStyle name="Обычный 2 7 3 2 2 3 5 4" xfId="12430"/>
    <cellStyle name="Обычный 2 7 3 2 2 3 6" xfId="12431"/>
    <cellStyle name="Обычный 2 7 3 2 2 3 7" xfId="12432"/>
    <cellStyle name="Обычный 2 7 3 2 2 3 8" xfId="12433"/>
    <cellStyle name="Обычный 2 7 3 2 2 3 9" xfId="12434"/>
    <cellStyle name="Обычный 2 7 3 2 2 4" xfId="12435"/>
    <cellStyle name="Обычный 2 7 3 2 2 4 2" xfId="12436"/>
    <cellStyle name="Обычный 2 7 3 2 2 4 2 2" xfId="12437"/>
    <cellStyle name="Обычный 2 7 3 2 2 4 2 2 2" xfId="12438"/>
    <cellStyle name="Обычный 2 7 3 2 2 4 2 2 2 2" xfId="12439"/>
    <cellStyle name="Обычный 2 7 3 2 2 4 2 2 3" xfId="12440"/>
    <cellStyle name="Обычный 2 7 3 2 2 4 2 2 4" xfId="12441"/>
    <cellStyle name="Обычный 2 7 3 2 2 4 2 2 5" xfId="12442"/>
    <cellStyle name="Обычный 2 7 3 2 2 4 2 3" xfId="12443"/>
    <cellStyle name="Обычный 2 7 3 2 2 4 2 3 2" xfId="12444"/>
    <cellStyle name="Обычный 2 7 3 2 2 4 2 3 3" xfId="12445"/>
    <cellStyle name="Обычный 2 7 3 2 2 4 2 3 4" xfId="12446"/>
    <cellStyle name="Обычный 2 7 3 2 2 4 2 4" xfId="12447"/>
    <cellStyle name="Обычный 2 7 3 2 2 4 2 5" xfId="12448"/>
    <cellStyle name="Обычный 2 7 3 2 2 4 2 6" xfId="12449"/>
    <cellStyle name="Обычный 2 7 3 2 2 4 2 7" xfId="12450"/>
    <cellStyle name="Обычный 2 7 3 2 2 4 3" xfId="12451"/>
    <cellStyle name="Обычный 2 7 3 2 2 4 3 2" xfId="12452"/>
    <cellStyle name="Обычный 2 7 3 2 2 4 3 2 2" xfId="12453"/>
    <cellStyle name="Обычный 2 7 3 2 2 4 3 3" xfId="12454"/>
    <cellStyle name="Обычный 2 7 3 2 2 4 3 4" xfId="12455"/>
    <cellStyle name="Обычный 2 7 3 2 2 4 3 5" xfId="12456"/>
    <cellStyle name="Обычный 2 7 3 2 2 4 4" xfId="12457"/>
    <cellStyle name="Обычный 2 7 3 2 2 4 4 2" xfId="12458"/>
    <cellStyle name="Обычный 2 7 3 2 2 4 4 3" xfId="12459"/>
    <cellStyle name="Обычный 2 7 3 2 2 4 4 4" xfId="12460"/>
    <cellStyle name="Обычный 2 7 3 2 2 4 5" xfId="12461"/>
    <cellStyle name="Обычный 2 7 3 2 2 4 6" xfId="12462"/>
    <cellStyle name="Обычный 2 7 3 2 2 4 7" xfId="12463"/>
    <cellStyle name="Обычный 2 7 3 2 2 4 8" xfId="12464"/>
    <cellStyle name="Обычный 2 7 3 2 2 5" xfId="12465"/>
    <cellStyle name="Обычный 2 7 3 2 2 5 2" xfId="12466"/>
    <cellStyle name="Обычный 2 7 3 2 2 5 2 2" xfId="12467"/>
    <cellStyle name="Обычный 2 7 3 2 2 5 2 2 2" xfId="12468"/>
    <cellStyle name="Обычный 2 7 3 2 2 5 2 2 2 2" xfId="12469"/>
    <cellStyle name="Обычный 2 7 3 2 2 5 2 2 3" xfId="12470"/>
    <cellStyle name="Обычный 2 7 3 2 2 5 2 2 4" xfId="12471"/>
    <cellStyle name="Обычный 2 7 3 2 2 5 2 2 5" xfId="12472"/>
    <cellStyle name="Обычный 2 7 3 2 2 5 2 3" xfId="12473"/>
    <cellStyle name="Обычный 2 7 3 2 2 5 2 3 2" xfId="12474"/>
    <cellStyle name="Обычный 2 7 3 2 2 5 2 3 3" xfId="12475"/>
    <cellStyle name="Обычный 2 7 3 2 2 5 2 3 4" xfId="12476"/>
    <cellStyle name="Обычный 2 7 3 2 2 5 2 4" xfId="12477"/>
    <cellStyle name="Обычный 2 7 3 2 2 5 2 5" xfId="12478"/>
    <cellStyle name="Обычный 2 7 3 2 2 5 2 6" xfId="12479"/>
    <cellStyle name="Обычный 2 7 3 2 2 5 2 7" xfId="12480"/>
    <cellStyle name="Обычный 2 7 3 2 2 5 3" xfId="12481"/>
    <cellStyle name="Обычный 2 7 3 2 2 5 3 2" xfId="12482"/>
    <cellStyle name="Обычный 2 7 3 2 2 5 3 2 2" xfId="12483"/>
    <cellStyle name="Обычный 2 7 3 2 2 5 3 3" xfId="12484"/>
    <cellStyle name="Обычный 2 7 3 2 2 5 3 4" xfId="12485"/>
    <cellStyle name="Обычный 2 7 3 2 2 5 3 5" xfId="12486"/>
    <cellStyle name="Обычный 2 7 3 2 2 5 4" xfId="12487"/>
    <cellStyle name="Обычный 2 7 3 2 2 5 4 2" xfId="12488"/>
    <cellStyle name="Обычный 2 7 3 2 2 5 4 3" xfId="12489"/>
    <cellStyle name="Обычный 2 7 3 2 2 5 4 4" xfId="12490"/>
    <cellStyle name="Обычный 2 7 3 2 2 5 5" xfId="12491"/>
    <cellStyle name="Обычный 2 7 3 2 2 5 6" xfId="12492"/>
    <cellStyle name="Обычный 2 7 3 2 2 5 7" xfId="12493"/>
    <cellStyle name="Обычный 2 7 3 2 2 5 8" xfId="12494"/>
    <cellStyle name="Обычный 2 7 3 2 2 6" xfId="12495"/>
    <cellStyle name="Обычный 2 7 3 2 2 6 2" xfId="12496"/>
    <cellStyle name="Обычный 2 7 3 2 2 6 2 2" xfId="12497"/>
    <cellStyle name="Обычный 2 7 3 2 2 6 2 2 2" xfId="12498"/>
    <cellStyle name="Обычный 2 7 3 2 2 6 2 2 2 2" xfId="12499"/>
    <cellStyle name="Обычный 2 7 3 2 2 6 2 2 3" xfId="12500"/>
    <cellStyle name="Обычный 2 7 3 2 2 6 2 2 4" xfId="12501"/>
    <cellStyle name="Обычный 2 7 3 2 2 6 2 2 5" xfId="12502"/>
    <cellStyle name="Обычный 2 7 3 2 2 6 2 3" xfId="12503"/>
    <cellStyle name="Обычный 2 7 3 2 2 6 2 3 2" xfId="12504"/>
    <cellStyle name="Обычный 2 7 3 2 2 6 2 3 3" xfId="12505"/>
    <cellStyle name="Обычный 2 7 3 2 2 6 2 3 4" xfId="12506"/>
    <cellStyle name="Обычный 2 7 3 2 2 6 2 4" xfId="12507"/>
    <cellStyle name="Обычный 2 7 3 2 2 6 2 5" xfId="12508"/>
    <cellStyle name="Обычный 2 7 3 2 2 6 2 6" xfId="12509"/>
    <cellStyle name="Обычный 2 7 3 2 2 6 2 7" xfId="12510"/>
    <cellStyle name="Обычный 2 7 3 2 2 6 3" xfId="12511"/>
    <cellStyle name="Обычный 2 7 3 2 2 6 3 2" xfId="12512"/>
    <cellStyle name="Обычный 2 7 3 2 2 6 3 2 2" xfId="12513"/>
    <cellStyle name="Обычный 2 7 3 2 2 6 3 3" xfId="12514"/>
    <cellStyle name="Обычный 2 7 3 2 2 6 3 4" xfId="12515"/>
    <cellStyle name="Обычный 2 7 3 2 2 6 3 5" xfId="12516"/>
    <cellStyle name="Обычный 2 7 3 2 2 6 4" xfId="12517"/>
    <cellStyle name="Обычный 2 7 3 2 2 6 4 2" xfId="12518"/>
    <cellStyle name="Обычный 2 7 3 2 2 6 4 3" xfId="12519"/>
    <cellStyle name="Обычный 2 7 3 2 2 6 4 4" xfId="12520"/>
    <cellStyle name="Обычный 2 7 3 2 2 6 5" xfId="12521"/>
    <cellStyle name="Обычный 2 7 3 2 2 6 6" xfId="12522"/>
    <cellStyle name="Обычный 2 7 3 2 2 6 7" xfId="12523"/>
    <cellStyle name="Обычный 2 7 3 2 2 6 8" xfId="12524"/>
    <cellStyle name="Обычный 2 7 3 2 2 7" xfId="12525"/>
    <cellStyle name="Обычный 2 7 3 2 2 7 2" xfId="12526"/>
    <cellStyle name="Обычный 2 7 3 2 2 7 2 2" xfId="12527"/>
    <cellStyle name="Обычный 2 7 3 2 2 7 2 2 2" xfId="12528"/>
    <cellStyle name="Обычный 2 7 3 2 2 7 2 2 2 2" xfId="12529"/>
    <cellStyle name="Обычный 2 7 3 2 2 7 2 2 3" xfId="12530"/>
    <cellStyle name="Обычный 2 7 3 2 2 7 2 2 4" xfId="12531"/>
    <cellStyle name="Обычный 2 7 3 2 2 7 2 2 5" xfId="12532"/>
    <cellStyle name="Обычный 2 7 3 2 2 7 2 3" xfId="12533"/>
    <cellStyle name="Обычный 2 7 3 2 2 7 2 3 2" xfId="12534"/>
    <cellStyle name="Обычный 2 7 3 2 2 7 2 3 3" xfId="12535"/>
    <cellStyle name="Обычный 2 7 3 2 2 7 2 3 4" xfId="12536"/>
    <cellStyle name="Обычный 2 7 3 2 2 7 2 4" xfId="12537"/>
    <cellStyle name="Обычный 2 7 3 2 2 7 2 5" xfId="12538"/>
    <cellStyle name="Обычный 2 7 3 2 2 7 2 6" xfId="12539"/>
    <cellStyle name="Обычный 2 7 3 2 2 7 2 7" xfId="12540"/>
    <cellStyle name="Обычный 2 7 3 2 2 7 3" xfId="12541"/>
    <cellStyle name="Обычный 2 7 3 2 2 7 3 2" xfId="12542"/>
    <cellStyle name="Обычный 2 7 3 2 2 7 3 2 2" xfId="12543"/>
    <cellStyle name="Обычный 2 7 3 2 2 7 3 3" xfId="12544"/>
    <cellStyle name="Обычный 2 7 3 2 2 7 3 4" xfId="12545"/>
    <cellStyle name="Обычный 2 7 3 2 2 7 3 5" xfId="12546"/>
    <cellStyle name="Обычный 2 7 3 2 2 7 4" xfId="12547"/>
    <cellStyle name="Обычный 2 7 3 2 2 7 4 2" xfId="12548"/>
    <cellStyle name="Обычный 2 7 3 2 2 7 4 3" xfId="12549"/>
    <cellStyle name="Обычный 2 7 3 2 2 7 4 4" xfId="12550"/>
    <cellStyle name="Обычный 2 7 3 2 2 7 5" xfId="12551"/>
    <cellStyle name="Обычный 2 7 3 2 2 7 6" xfId="12552"/>
    <cellStyle name="Обычный 2 7 3 2 2 7 7" xfId="12553"/>
    <cellStyle name="Обычный 2 7 3 2 2 7 8" xfId="12554"/>
    <cellStyle name="Обычный 2 7 3 2 2 8" xfId="12555"/>
    <cellStyle name="Обычный 2 7 3 2 2 8 2" xfId="12556"/>
    <cellStyle name="Обычный 2 7 3 2 2 8 2 2" xfId="12557"/>
    <cellStyle name="Обычный 2 7 3 2 2 8 2 2 2" xfId="12558"/>
    <cellStyle name="Обычный 2 7 3 2 2 8 2 3" xfId="12559"/>
    <cellStyle name="Обычный 2 7 3 2 2 8 2 4" xfId="12560"/>
    <cellStyle name="Обычный 2 7 3 2 2 8 2 5" xfId="12561"/>
    <cellStyle name="Обычный 2 7 3 2 2 8 3" xfId="12562"/>
    <cellStyle name="Обычный 2 7 3 2 2 8 3 2" xfId="12563"/>
    <cellStyle name="Обычный 2 7 3 2 2 8 3 3" xfId="12564"/>
    <cellStyle name="Обычный 2 7 3 2 2 8 3 4" xfId="12565"/>
    <cellStyle name="Обычный 2 7 3 2 2 8 4" xfId="12566"/>
    <cellStyle name="Обычный 2 7 3 2 2 8 5" xfId="12567"/>
    <cellStyle name="Обычный 2 7 3 2 2 8 6" xfId="12568"/>
    <cellStyle name="Обычный 2 7 3 2 2 8 7" xfId="12569"/>
    <cellStyle name="Обычный 2 7 3 2 2 9" xfId="12570"/>
    <cellStyle name="Обычный 2 7 3 2 2 9 2" xfId="12571"/>
    <cellStyle name="Обычный 2 7 3 2 2 9 2 2" xfId="12572"/>
    <cellStyle name="Обычный 2 7 3 2 2 9 2 2 2" xfId="12573"/>
    <cellStyle name="Обычный 2 7 3 2 2 9 2 3" xfId="12574"/>
    <cellStyle name="Обычный 2 7 3 2 2 9 2 4" xfId="12575"/>
    <cellStyle name="Обычный 2 7 3 2 2 9 2 5" xfId="12576"/>
    <cellStyle name="Обычный 2 7 3 2 2 9 3" xfId="12577"/>
    <cellStyle name="Обычный 2 7 3 2 2 9 3 2" xfId="12578"/>
    <cellStyle name="Обычный 2 7 3 2 2 9 3 3" xfId="12579"/>
    <cellStyle name="Обычный 2 7 3 2 2 9 3 4" xfId="12580"/>
    <cellStyle name="Обычный 2 7 3 2 2 9 4" xfId="12581"/>
    <cellStyle name="Обычный 2 7 3 2 2 9 5" xfId="12582"/>
    <cellStyle name="Обычный 2 7 3 2 2 9 6" xfId="12583"/>
    <cellStyle name="Обычный 2 7 3 2 2 9 7" xfId="12584"/>
    <cellStyle name="Обычный 2 7 3 2 3" xfId="12585"/>
    <cellStyle name="Обычный 2 7 3 2 3 2" xfId="12586"/>
    <cellStyle name="Обычный 2 7 3 2 3 2 2" xfId="12587"/>
    <cellStyle name="Обычный 2 7 3 2 3 2 2 2" xfId="12588"/>
    <cellStyle name="Обычный 2 7 3 2 3 2 2 2 2" xfId="12589"/>
    <cellStyle name="Обычный 2 7 3 2 3 2 2 3" xfId="12590"/>
    <cellStyle name="Обычный 2 7 3 2 3 2 2 4" xfId="12591"/>
    <cellStyle name="Обычный 2 7 3 2 3 2 2 5" xfId="12592"/>
    <cellStyle name="Обычный 2 7 3 2 3 2 3" xfId="12593"/>
    <cellStyle name="Обычный 2 7 3 2 3 2 3 2" xfId="12594"/>
    <cellStyle name="Обычный 2 7 3 2 3 2 3 3" xfId="12595"/>
    <cellStyle name="Обычный 2 7 3 2 3 2 3 4" xfId="12596"/>
    <cellStyle name="Обычный 2 7 3 2 3 2 4" xfId="12597"/>
    <cellStyle name="Обычный 2 7 3 2 3 2 5" xfId="12598"/>
    <cellStyle name="Обычный 2 7 3 2 3 2 6" xfId="12599"/>
    <cellStyle name="Обычный 2 7 3 2 3 2 7" xfId="12600"/>
    <cellStyle name="Обычный 2 7 3 2 3 3" xfId="12601"/>
    <cellStyle name="Обычный 2 7 3 2 3 3 2" xfId="12602"/>
    <cellStyle name="Обычный 2 7 3 2 3 3 2 2" xfId="12603"/>
    <cellStyle name="Обычный 2 7 3 2 3 3 3" xfId="12604"/>
    <cellStyle name="Обычный 2 7 3 2 3 3 4" xfId="12605"/>
    <cellStyle name="Обычный 2 7 3 2 3 3 5" xfId="12606"/>
    <cellStyle name="Обычный 2 7 3 2 3 4" xfId="12607"/>
    <cellStyle name="Обычный 2 7 3 2 3 4 2" xfId="12608"/>
    <cellStyle name="Обычный 2 7 3 2 3 4 2 2" xfId="12609"/>
    <cellStyle name="Обычный 2 7 3 2 3 4 3" xfId="12610"/>
    <cellStyle name="Обычный 2 7 3 2 3 4 4" xfId="12611"/>
    <cellStyle name="Обычный 2 7 3 2 3 4 5" xfId="12612"/>
    <cellStyle name="Обычный 2 7 3 2 3 5" xfId="12613"/>
    <cellStyle name="Обычный 2 7 3 2 3 5 2" xfId="12614"/>
    <cellStyle name="Обычный 2 7 3 2 3 5 3" xfId="12615"/>
    <cellStyle name="Обычный 2 7 3 2 3 5 4" xfId="12616"/>
    <cellStyle name="Обычный 2 7 3 2 3 6" xfId="12617"/>
    <cellStyle name="Обычный 2 7 3 2 3 7" xfId="12618"/>
    <cellStyle name="Обычный 2 7 3 2 3 8" xfId="12619"/>
    <cellStyle name="Обычный 2 7 3 2 3 9" xfId="12620"/>
    <cellStyle name="Обычный 2 7 3 2 4" xfId="12621"/>
    <cellStyle name="Обычный 2 7 3 2 4 2" xfId="12622"/>
    <cellStyle name="Обычный 2 7 3 2 4 2 2" xfId="12623"/>
    <cellStyle name="Обычный 2 7 3 2 4 2 2 2" xfId="12624"/>
    <cellStyle name="Обычный 2 7 3 2 4 2 2 2 2" xfId="12625"/>
    <cellStyle name="Обычный 2 7 3 2 4 2 2 3" xfId="12626"/>
    <cellStyle name="Обычный 2 7 3 2 4 2 2 4" xfId="12627"/>
    <cellStyle name="Обычный 2 7 3 2 4 2 2 5" xfId="12628"/>
    <cellStyle name="Обычный 2 7 3 2 4 2 3" xfId="12629"/>
    <cellStyle name="Обычный 2 7 3 2 4 2 3 2" xfId="12630"/>
    <cellStyle name="Обычный 2 7 3 2 4 2 3 3" xfId="12631"/>
    <cellStyle name="Обычный 2 7 3 2 4 2 3 4" xfId="12632"/>
    <cellStyle name="Обычный 2 7 3 2 4 2 4" xfId="12633"/>
    <cellStyle name="Обычный 2 7 3 2 4 2 5" xfId="12634"/>
    <cellStyle name="Обычный 2 7 3 2 4 2 6" xfId="12635"/>
    <cellStyle name="Обычный 2 7 3 2 4 2 7" xfId="12636"/>
    <cellStyle name="Обычный 2 7 3 2 4 3" xfId="12637"/>
    <cellStyle name="Обычный 2 7 3 2 4 3 2" xfId="12638"/>
    <cellStyle name="Обычный 2 7 3 2 4 3 2 2" xfId="12639"/>
    <cellStyle name="Обычный 2 7 3 2 4 3 3" xfId="12640"/>
    <cellStyle name="Обычный 2 7 3 2 4 3 4" xfId="12641"/>
    <cellStyle name="Обычный 2 7 3 2 4 3 5" xfId="12642"/>
    <cellStyle name="Обычный 2 7 3 2 4 4" xfId="12643"/>
    <cellStyle name="Обычный 2 7 3 2 4 4 2" xfId="12644"/>
    <cellStyle name="Обычный 2 7 3 2 4 4 2 2" xfId="12645"/>
    <cellStyle name="Обычный 2 7 3 2 4 4 3" xfId="12646"/>
    <cellStyle name="Обычный 2 7 3 2 4 4 4" xfId="12647"/>
    <cellStyle name="Обычный 2 7 3 2 4 4 5" xfId="12648"/>
    <cellStyle name="Обычный 2 7 3 2 4 5" xfId="12649"/>
    <cellStyle name="Обычный 2 7 3 2 4 5 2" xfId="12650"/>
    <cellStyle name="Обычный 2 7 3 2 4 5 3" xfId="12651"/>
    <cellStyle name="Обычный 2 7 3 2 4 5 4" xfId="12652"/>
    <cellStyle name="Обычный 2 7 3 2 4 6" xfId="12653"/>
    <cellStyle name="Обычный 2 7 3 2 4 7" xfId="12654"/>
    <cellStyle name="Обычный 2 7 3 2 4 8" xfId="12655"/>
    <cellStyle name="Обычный 2 7 3 2 4 9" xfId="12656"/>
    <cellStyle name="Обычный 2 7 3 2 5" xfId="12657"/>
    <cellStyle name="Обычный 2 7 3 2 5 2" xfId="12658"/>
    <cellStyle name="Обычный 2 7 3 2 5 2 2" xfId="12659"/>
    <cellStyle name="Обычный 2 7 3 2 5 2 2 2" xfId="12660"/>
    <cellStyle name="Обычный 2 7 3 2 5 2 2 2 2" xfId="12661"/>
    <cellStyle name="Обычный 2 7 3 2 5 2 2 3" xfId="12662"/>
    <cellStyle name="Обычный 2 7 3 2 5 2 2 4" xfId="12663"/>
    <cellStyle name="Обычный 2 7 3 2 5 2 2 5" xfId="12664"/>
    <cellStyle name="Обычный 2 7 3 2 5 2 3" xfId="12665"/>
    <cellStyle name="Обычный 2 7 3 2 5 2 3 2" xfId="12666"/>
    <cellStyle name="Обычный 2 7 3 2 5 2 3 3" xfId="12667"/>
    <cellStyle name="Обычный 2 7 3 2 5 2 3 4" xfId="12668"/>
    <cellStyle name="Обычный 2 7 3 2 5 2 4" xfId="12669"/>
    <cellStyle name="Обычный 2 7 3 2 5 2 5" xfId="12670"/>
    <cellStyle name="Обычный 2 7 3 2 5 2 6" xfId="12671"/>
    <cellStyle name="Обычный 2 7 3 2 5 2 7" xfId="12672"/>
    <cellStyle name="Обычный 2 7 3 2 5 3" xfId="12673"/>
    <cellStyle name="Обычный 2 7 3 2 5 3 2" xfId="12674"/>
    <cellStyle name="Обычный 2 7 3 2 5 3 2 2" xfId="12675"/>
    <cellStyle name="Обычный 2 7 3 2 5 3 3" xfId="12676"/>
    <cellStyle name="Обычный 2 7 3 2 5 3 4" xfId="12677"/>
    <cellStyle name="Обычный 2 7 3 2 5 3 5" xfId="12678"/>
    <cellStyle name="Обычный 2 7 3 2 5 4" xfId="12679"/>
    <cellStyle name="Обычный 2 7 3 2 5 4 2" xfId="12680"/>
    <cellStyle name="Обычный 2 7 3 2 5 4 3" xfId="12681"/>
    <cellStyle name="Обычный 2 7 3 2 5 4 4" xfId="12682"/>
    <cellStyle name="Обычный 2 7 3 2 5 5" xfId="12683"/>
    <cellStyle name="Обычный 2 7 3 2 5 6" xfId="12684"/>
    <cellStyle name="Обычный 2 7 3 2 5 7" xfId="12685"/>
    <cellStyle name="Обычный 2 7 3 2 5 8" xfId="12686"/>
    <cellStyle name="Обычный 2 7 3 2 6" xfId="12687"/>
    <cellStyle name="Обычный 2 7 3 2 6 2" xfId="12688"/>
    <cellStyle name="Обычный 2 7 3 2 6 2 2" xfId="12689"/>
    <cellStyle name="Обычный 2 7 3 2 6 2 2 2" xfId="12690"/>
    <cellStyle name="Обычный 2 7 3 2 6 2 2 2 2" xfId="12691"/>
    <cellStyle name="Обычный 2 7 3 2 6 2 2 3" xfId="12692"/>
    <cellStyle name="Обычный 2 7 3 2 6 2 2 4" xfId="12693"/>
    <cellStyle name="Обычный 2 7 3 2 6 2 2 5" xfId="12694"/>
    <cellStyle name="Обычный 2 7 3 2 6 2 3" xfId="12695"/>
    <cellStyle name="Обычный 2 7 3 2 6 2 3 2" xfId="12696"/>
    <cellStyle name="Обычный 2 7 3 2 6 2 3 3" xfId="12697"/>
    <cellStyle name="Обычный 2 7 3 2 6 2 3 4" xfId="12698"/>
    <cellStyle name="Обычный 2 7 3 2 6 2 4" xfId="12699"/>
    <cellStyle name="Обычный 2 7 3 2 6 2 5" xfId="12700"/>
    <cellStyle name="Обычный 2 7 3 2 6 2 6" xfId="12701"/>
    <cellStyle name="Обычный 2 7 3 2 6 2 7" xfId="12702"/>
    <cellStyle name="Обычный 2 7 3 2 6 3" xfId="12703"/>
    <cellStyle name="Обычный 2 7 3 2 6 3 2" xfId="12704"/>
    <cellStyle name="Обычный 2 7 3 2 6 3 2 2" xfId="12705"/>
    <cellStyle name="Обычный 2 7 3 2 6 3 3" xfId="12706"/>
    <cellStyle name="Обычный 2 7 3 2 6 3 4" xfId="12707"/>
    <cellStyle name="Обычный 2 7 3 2 6 3 5" xfId="12708"/>
    <cellStyle name="Обычный 2 7 3 2 6 4" xfId="12709"/>
    <cellStyle name="Обычный 2 7 3 2 6 4 2" xfId="12710"/>
    <cellStyle name="Обычный 2 7 3 2 6 4 3" xfId="12711"/>
    <cellStyle name="Обычный 2 7 3 2 6 4 4" xfId="12712"/>
    <cellStyle name="Обычный 2 7 3 2 6 5" xfId="12713"/>
    <cellStyle name="Обычный 2 7 3 2 6 6" xfId="12714"/>
    <cellStyle name="Обычный 2 7 3 2 6 7" xfId="12715"/>
    <cellStyle name="Обычный 2 7 3 2 6 8" xfId="12716"/>
    <cellStyle name="Обычный 2 7 3 2 7" xfId="12717"/>
    <cellStyle name="Обычный 2 7 3 2 7 2" xfId="12718"/>
    <cellStyle name="Обычный 2 7 3 2 7 2 2" xfId="12719"/>
    <cellStyle name="Обычный 2 7 3 2 7 2 2 2" xfId="12720"/>
    <cellStyle name="Обычный 2 7 3 2 7 2 2 2 2" xfId="12721"/>
    <cellStyle name="Обычный 2 7 3 2 7 2 2 3" xfId="12722"/>
    <cellStyle name="Обычный 2 7 3 2 7 2 2 4" xfId="12723"/>
    <cellStyle name="Обычный 2 7 3 2 7 2 2 5" xfId="12724"/>
    <cellStyle name="Обычный 2 7 3 2 7 2 3" xfId="12725"/>
    <cellStyle name="Обычный 2 7 3 2 7 2 3 2" xfId="12726"/>
    <cellStyle name="Обычный 2 7 3 2 7 2 3 3" xfId="12727"/>
    <cellStyle name="Обычный 2 7 3 2 7 2 3 4" xfId="12728"/>
    <cellStyle name="Обычный 2 7 3 2 7 2 4" xfId="12729"/>
    <cellStyle name="Обычный 2 7 3 2 7 2 5" xfId="12730"/>
    <cellStyle name="Обычный 2 7 3 2 7 2 6" xfId="12731"/>
    <cellStyle name="Обычный 2 7 3 2 7 2 7" xfId="12732"/>
    <cellStyle name="Обычный 2 7 3 2 7 3" xfId="12733"/>
    <cellStyle name="Обычный 2 7 3 2 7 3 2" xfId="12734"/>
    <cellStyle name="Обычный 2 7 3 2 7 3 2 2" xfId="12735"/>
    <cellStyle name="Обычный 2 7 3 2 7 3 3" xfId="12736"/>
    <cellStyle name="Обычный 2 7 3 2 7 3 4" xfId="12737"/>
    <cellStyle name="Обычный 2 7 3 2 7 3 5" xfId="12738"/>
    <cellStyle name="Обычный 2 7 3 2 7 4" xfId="12739"/>
    <cellStyle name="Обычный 2 7 3 2 7 4 2" xfId="12740"/>
    <cellStyle name="Обычный 2 7 3 2 7 4 3" xfId="12741"/>
    <cellStyle name="Обычный 2 7 3 2 7 4 4" xfId="12742"/>
    <cellStyle name="Обычный 2 7 3 2 7 5" xfId="12743"/>
    <cellStyle name="Обычный 2 7 3 2 7 6" xfId="12744"/>
    <cellStyle name="Обычный 2 7 3 2 7 7" xfId="12745"/>
    <cellStyle name="Обычный 2 7 3 2 7 8" xfId="12746"/>
    <cellStyle name="Обычный 2 7 3 2 8" xfId="12747"/>
    <cellStyle name="Обычный 2 7 3 2 8 2" xfId="12748"/>
    <cellStyle name="Обычный 2 7 3 2 8 2 2" xfId="12749"/>
    <cellStyle name="Обычный 2 7 3 2 8 2 2 2" xfId="12750"/>
    <cellStyle name="Обычный 2 7 3 2 8 2 2 2 2" xfId="12751"/>
    <cellStyle name="Обычный 2 7 3 2 8 2 2 3" xfId="12752"/>
    <cellStyle name="Обычный 2 7 3 2 8 2 2 4" xfId="12753"/>
    <cellStyle name="Обычный 2 7 3 2 8 2 2 5" xfId="12754"/>
    <cellStyle name="Обычный 2 7 3 2 8 2 3" xfId="12755"/>
    <cellStyle name="Обычный 2 7 3 2 8 2 3 2" xfId="12756"/>
    <cellStyle name="Обычный 2 7 3 2 8 2 3 3" xfId="12757"/>
    <cellStyle name="Обычный 2 7 3 2 8 2 3 4" xfId="12758"/>
    <cellStyle name="Обычный 2 7 3 2 8 2 4" xfId="12759"/>
    <cellStyle name="Обычный 2 7 3 2 8 2 5" xfId="12760"/>
    <cellStyle name="Обычный 2 7 3 2 8 2 6" xfId="12761"/>
    <cellStyle name="Обычный 2 7 3 2 8 2 7" xfId="12762"/>
    <cellStyle name="Обычный 2 7 3 2 8 3" xfId="12763"/>
    <cellStyle name="Обычный 2 7 3 2 8 3 2" xfId="12764"/>
    <cellStyle name="Обычный 2 7 3 2 8 3 2 2" xfId="12765"/>
    <cellStyle name="Обычный 2 7 3 2 8 3 3" xfId="12766"/>
    <cellStyle name="Обычный 2 7 3 2 8 3 4" xfId="12767"/>
    <cellStyle name="Обычный 2 7 3 2 8 3 5" xfId="12768"/>
    <cellStyle name="Обычный 2 7 3 2 8 4" xfId="12769"/>
    <cellStyle name="Обычный 2 7 3 2 8 4 2" xfId="12770"/>
    <cellStyle name="Обычный 2 7 3 2 8 4 3" xfId="12771"/>
    <cellStyle name="Обычный 2 7 3 2 8 4 4" xfId="12772"/>
    <cellStyle name="Обычный 2 7 3 2 8 5" xfId="12773"/>
    <cellStyle name="Обычный 2 7 3 2 8 6" xfId="12774"/>
    <cellStyle name="Обычный 2 7 3 2 8 7" xfId="12775"/>
    <cellStyle name="Обычный 2 7 3 2 8 8" xfId="12776"/>
    <cellStyle name="Обычный 2 7 3 2 9" xfId="12777"/>
    <cellStyle name="Обычный 2 7 3 2 9 2" xfId="12778"/>
    <cellStyle name="Обычный 2 7 3 2 9 2 2" xfId="12779"/>
    <cellStyle name="Обычный 2 7 3 2 9 2 2 2" xfId="12780"/>
    <cellStyle name="Обычный 2 7 3 2 9 2 3" xfId="12781"/>
    <cellStyle name="Обычный 2 7 3 2 9 2 4" xfId="12782"/>
    <cellStyle name="Обычный 2 7 3 2 9 2 5" xfId="12783"/>
    <cellStyle name="Обычный 2 7 3 2 9 3" xfId="12784"/>
    <cellStyle name="Обычный 2 7 3 2 9 3 2" xfId="12785"/>
    <cellStyle name="Обычный 2 7 3 2 9 3 3" xfId="12786"/>
    <cellStyle name="Обычный 2 7 3 2 9 3 4" xfId="12787"/>
    <cellStyle name="Обычный 2 7 3 2 9 4" xfId="12788"/>
    <cellStyle name="Обычный 2 7 3 2 9 5" xfId="12789"/>
    <cellStyle name="Обычный 2 7 3 2 9 6" xfId="12790"/>
    <cellStyle name="Обычный 2 7 3 2 9 7" xfId="12791"/>
    <cellStyle name="Обычный 2 7 3 3" xfId="12792"/>
    <cellStyle name="Обычный 2 7 3 3 10" xfId="12793"/>
    <cellStyle name="Обычный 2 7 3 3 10 2" xfId="12794"/>
    <cellStyle name="Обычный 2 7 3 3 10 2 2" xfId="12795"/>
    <cellStyle name="Обычный 2 7 3 3 10 3" xfId="12796"/>
    <cellStyle name="Обычный 2 7 3 3 10 4" xfId="12797"/>
    <cellStyle name="Обычный 2 7 3 3 10 5" xfId="12798"/>
    <cellStyle name="Обычный 2 7 3 3 11" xfId="12799"/>
    <cellStyle name="Обычный 2 7 3 3 11 2" xfId="12800"/>
    <cellStyle name="Обычный 2 7 3 3 11 3" xfId="12801"/>
    <cellStyle name="Обычный 2 7 3 3 11 4" xfId="12802"/>
    <cellStyle name="Обычный 2 7 3 3 12" xfId="12803"/>
    <cellStyle name="Обычный 2 7 3 3 13" xfId="12804"/>
    <cellStyle name="Обычный 2 7 3 3 14" xfId="12805"/>
    <cellStyle name="Обычный 2 7 3 3 15" xfId="12806"/>
    <cellStyle name="Обычный 2 7 3 3 2" xfId="12807"/>
    <cellStyle name="Обычный 2 7 3 3 2 2" xfId="12808"/>
    <cellStyle name="Обычный 2 7 3 3 2 2 2" xfId="12809"/>
    <cellStyle name="Обычный 2 7 3 3 2 2 2 2" xfId="12810"/>
    <cellStyle name="Обычный 2 7 3 3 2 2 2 2 2" xfId="12811"/>
    <cellStyle name="Обычный 2 7 3 3 2 2 2 3" xfId="12812"/>
    <cellStyle name="Обычный 2 7 3 3 2 2 2 4" xfId="12813"/>
    <cellStyle name="Обычный 2 7 3 3 2 2 2 5" xfId="12814"/>
    <cellStyle name="Обычный 2 7 3 3 2 2 3" xfId="12815"/>
    <cellStyle name="Обычный 2 7 3 3 2 2 3 2" xfId="12816"/>
    <cellStyle name="Обычный 2 7 3 3 2 2 3 3" xfId="12817"/>
    <cellStyle name="Обычный 2 7 3 3 2 2 3 4" xfId="12818"/>
    <cellStyle name="Обычный 2 7 3 3 2 2 4" xfId="12819"/>
    <cellStyle name="Обычный 2 7 3 3 2 2 5" xfId="12820"/>
    <cellStyle name="Обычный 2 7 3 3 2 2 6" xfId="12821"/>
    <cellStyle name="Обычный 2 7 3 3 2 2 7" xfId="12822"/>
    <cellStyle name="Обычный 2 7 3 3 2 3" xfId="12823"/>
    <cellStyle name="Обычный 2 7 3 3 2 3 2" xfId="12824"/>
    <cellStyle name="Обычный 2 7 3 3 2 3 2 2" xfId="12825"/>
    <cellStyle name="Обычный 2 7 3 3 2 3 3" xfId="12826"/>
    <cellStyle name="Обычный 2 7 3 3 2 3 4" xfId="12827"/>
    <cellStyle name="Обычный 2 7 3 3 2 3 5" xfId="12828"/>
    <cellStyle name="Обычный 2 7 3 3 2 4" xfId="12829"/>
    <cellStyle name="Обычный 2 7 3 3 2 4 2" xfId="12830"/>
    <cellStyle name="Обычный 2 7 3 3 2 4 2 2" xfId="12831"/>
    <cellStyle name="Обычный 2 7 3 3 2 4 3" xfId="12832"/>
    <cellStyle name="Обычный 2 7 3 3 2 4 4" xfId="12833"/>
    <cellStyle name="Обычный 2 7 3 3 2 4 5" xfId="12834"/>
    <cellStyle name="Обычный 2 7 3 3 2 5" xfId="12835"/>
    <cellStyle name="Обычный 2 7 3 3 2 5 2" xfId="12836"/>
    <cellStyle name="Обычный 2 7 3 3 2 5 3" xfId="12837"/>
    <cellStyle name="Обычный 2 7 3 3 2 5 4" xfId="12838"/>
    <cellStyle name="Обычный 2 7 3 3 2 6" xfId="12839"/>
    <cellStyle name="Обычный 2 7 3 3 2 7" xfId="12840"/>
    <cellStyle name="Обычный 2 7 3 3 2 8" xfId="12841"/>
    <cellStyle name="Обычный 2 7 3 3 2 9" xfId="12842"/>
    <cellStyle name="Обычный 2 7 3 3 3" xfId="12843"/>
    <cellStyle name="Обычный 2 7 3 3 3 2" xfId="12844"/>
    <cellStyle name="Обычный 2 7 3 3 3 2 2" xfId="12845"/>
    <cellStyle name="Обычный 2 7 3 3 3 2 2 2" xfId="12846"/>
    <cellStyle name="Обычный 2 7 3 3 3 2 2 2 2" xfId="12847"/>
    <cellStyle name="Обычный 2 7 3 3 3 2 2 3" xfId="12848"/>
    <cellStyle name="Обычный 2 7 3 3 3 2 2 4" xfId="12849"/>
    <cellStyle name="Обычный 2 7 3 3 3 2 2 5" xfId="12850"/>
    <cellStyle name="Обычный 2 7 3 3 3 2 3" xfId="12851"/>
    <cellStyle name="Обычный 2 7 3 3 3 2 3 2" xfId="12852"/>
    <cellStyle name="Обычный 2 7 3 3 3 2 3 3" xfId="12853"/>
    <cellStyle name="Обычный 2 7 3 3 3 2 3 4" xfId="12854"/>
    <cellStyle name="Обычный 2 7 3 3 3 2 4" xfId="12855"/>
    <cellStyle name="Обычный 2 7 3 3 3 2 5" xfId="12856"/>
    <cellStyle name="Обычный 2 7 3 3 3 2 6" xfId="12857"/>
    <cellStyle name="Обычный 2 7 3 3 3 2 7" xfId="12858"/>
    <cellStyle name="Обычный 2 7 3 3 3 3" xfId="12859"/>
    <cellStyle name="Обычный 2 7 3 3 3 3 2" xfId="12860"/>
    <cellStyle name="Обычный 2 7 3 3 3 3 2 2" xfId="12861"/>
    <cellStyle name="Обычный 2 7 3 3 3 3 3" xfId="12862"/>
    <cellStyle name="Обычный 2 7 3 3 3 3 4" xfId="12863"/>
    <cellStyle name="Обычный 2 7 3 3 3 3 5" xfId="12864"/>
    <cellStyle name="Обычный 2 7 3 3 3 4" xfId="12865"/>
    <cellStyle name="Обычный 2 7 3 3 3 4 2" xfId="12866"/>
    <cellStyle name="Обычный 2 7 3 3 3 4 2 2" xfId="12867"/>
    <cellStyle name="Обычный 2 7 3 3 3 4 3" xfId="12868"/>
    <cellStyle name="Обычный 2 7 3 3 3 4 4" xfId="12869"/>
    <cellStyle name="Обычный 2 7 3 3 3 4 5" xfId="12870"/>
    <cellStyle name="Обычный 2 7 3 3 3 5" xfId="12871"/>
    <cellStyle name="Обычный 2 7 3 3 3 5 2" xfId="12872"/>
    <cellStyle name="Обычный 2 7 3 3 3 5 3" xfId="12873"/>
    <cellStyle name="Обычный 2 7 3 3 3 5 4" xfId="12874"/>
    <cellStyle name="Обычный 2 7 3 3 3 6" xfId="12875"/>
    <cellStyle name="Обычный 2 7 3 3 3 7" xfId="12876"/>
    <cellStyle name="Обычный 2 7 3 3 3 8" xfId="12877"/>
    <cellStyle name="Обычный 2 7 3 3 3 9" xfId="12878"/>
    <cellStyle name="Обычный 2 7 3 3 4" xfId="12879"/>
    <cellStyle name="Обычный 2 7 3 3 4 2" xfId="12880"/>
    <cellStyle name="Обычный 2 7 3 3 4 2 2" xfId="12881"/>
    <cellStyle name="Обычный 2 7 3 3 4 2 2 2" xfId="12882"/>
    <cellStyle name="Обычный 2 7 3 3 4 2 2 2 2" xfId="12883"/>
    <cellStyle name="Обычный 2 7 3 3 4 2 2 3" xfId="12884"/>
    <cellStyle name="Обычный 2 7 3 3 4 2 2 4" xfId="12885"/>
    <cellStyle name="Обычный 2 7 3 3 4 2 2 5" xfId="12886"/>
    <cellStyle name="Обычный 2 7 3 3 4 2 3" xfId="12887"/>
    <cellStyle name="Обычный 2 7 3 3 4 2 3 2" xfId="12888"/>
    <cellStyle name="Обычный 2 7 3 3 4 2 3 3" xfId="12889"/>
    <cellStyle name="Обычный 2 7 3 3 4 2 3 4" xfId="12890"/>
    <cellStyle name="Обычный 2 7 3 3 4 2 4" xfId="12891"/>
    <cellStyle name="Обычный 2 7 3 3 4 2 5" xfId="12892"/>
    <cellStyle name="Обычный 2 7 3 3 4 2 6" xfId="12893"/>
    <cellStyle name="Обычный 2 7 3 3 4 2 7" xfId="12894"/>
    <cellStyle name="Обычный 2 7 3 3 4 3" xfId="12895"/>
    <cellStyle name="Обычный 2 7 3 3 4 3 2" xfId="12896"/>
    <cellStyle name="Обычный 2 7 3 3 4 3 2 2" xfId="12897"/>
    <cellStyle name="Обычный 2 7 3 3 4 3 3" xfId="12898"/>
    <cellStyle name="Обычный 2 7 3 3 4 3 4" xfId="12899"/>
    <cellStyle name="Обычный 2 7 3 3 4 3 5" xfId="12900"/>
    <cellStyle name="Обычный 2 7 3 3 4 4" xfId="12901"/>
    <cellStyle name="Обычный 2 7 3 3 4 4 2" xfId="12902"/>
    <cellStyle name="Обычный 2 7 3 3 4 4 3" xfId="12903"/>
    <cellStyle name="Обычный 2 7 3 3 4 4 4" xfId="12904"/>
    <cellStyle name="Обычный 2 7 3 3 4 5" xfId="12905"/>
    <cellStyle name="Обычный 2 7 3 3 4 6" xfId="12906"/>
    <cellStyle name="Обычный 2 7 3 3 4 7" xfId="12907"/>
    <cellStyle name="Обычный 2 7 3 3 4 8" xfId="12908"/>
    <cellStyle name="Обычный 2 7 3 3 5" xfId="12909"/>
    <cellStyle name="Обычный 2 7 3 3 5 2" xfId="12910"/>
    <cellStyle name="Обычный 2 7 3 3 5 2 2" xfId="12911"/>
    <cellStyle name="Обычный 2 7 3 3 5 2 2 2" xfId="12912"/>
    <cellStyle name="Обычный 2 7 3 3 5 2 2 2 2" xfId="12913"/>
    <cellStyle name="Обычный 2 7 3 3 5 2 2 3" xfId="12914"/>
    <cellStyle name="Обычный 2 7 3 3 5 2 2 4" xfId="12915"/>
    <cellStyle name="Обычный 2 7 3 3 5 2 2 5" xfId="12916"/>
    <cellStyle name="Обычный 2 7 3 3 5 2 3" xfId="12917"/>
    <cellStyle name="Обычный 2 7 3 3 5 2 3 2" xfId="12918"/>
    <cellStyle name="Обычный 2 7 3 3 5 2 3 3" xfId="12919"/>
    <cellStyle name="Обычный 2 7 3 3 5 2 3 4" xfId="12920"/>
    <cellStyle name="Обычный 2 7 3 3 5 2 4" xfId="12921"/>
    <cellStyle name="Обычный 2 7 3 3 5 2 5" xfId="12922"/>
    <cellStyle name="Обычный 2 7 3 3 5 2 6" xfId="12923"/>
    <cellStyle name="Обычный 2 7 3 3 5 2 7" xfId="12924"/>
    <cellStyle name="Обычный 2 7 3 3 5 3" xfId="12925"/>
    <cellStyle name="Обычный 2 7 3 3 5 3 2" xfId="12926"/>
    <cellStyle name="Обычный 2 7 3 3 5 3 2 2" xfId="12927"/>
    <cellStyle name="Обычный 2 7 3 3 5 3 3" xfId="12928"/>
    <cellStyle name="Обычный 2 7 3 3 5 3 4" xfId="12929"/>
    <cellStyle name="Обычный 2 7 3 3 5 3 5" xfId="12930"/>
    <cellStyle name="Обычный 2 7 3 3 5 4" xfId="12931"/>
    <cellStyle name="Обычный 2 7 3 3 5 4 2" xfId="12932"/>
    <cellStyle name="Обычный 2 7 3 3 5 4 3" xfId="12933"/>
    <cellStyle name="Обычный 2 7 3 3 5 4 4" xfId="12934"/>
    <cellStyle name="Обычный 2 7 3 3 5 5" xfId="12935"/>
    <cellStyle name="Обычный 2 7 3 3 5 6" xfId="12936"/>
    <cellStyle name="Обычный 2 7 3 3 5 7" xfId="12937"/>
    <cellStyle name="Обычный 2 7 3 3 5 8" xfId="12938"/>
    <cellStyle name="Обычный 2 7 3 3 6" xfId="12939"/>
    <cellStyle name="Обычный 2 7 3 3 6 2" xfId="12940"/>
    <cellStyle name="Обычный 2 7 3 3 6 2 2" xfId="12941"/>
    <cellStyle name="Обычный 2 7 3 3 6 2 2 2" xfId="12942"/>
    <cellStyle name="Обычный 2 7 3 3 6 2 2 2 2" xfId="12943"/>
    <cellStyle name="Обычный 2 7 3 3 6 2 2 3" xfId="12944"/>
    <cellStyle name="Обычный 2 7 3 3 6 2 2 4" xfId="12945"/>
    <cellStyle name="Обычный 2 7 3 3 6 2 2 5" xfId="12946"/>
    <cellStyle name="Обычный 2 7 3 3 6 2 3" xfId="12947"/>
    <cellStyle name="Обычный 2 7 3 3 6 2 3 2" xfId="12948"/>
    <cellStyle name="Обычный 2 7 3 3 6 2 3 3" xfId="12949"/>
    <cellStyle name="Обычный 2 7 3 3 6 2 3 4" xfId="12950"/>
    <cellStyle name="Обычный 2 7 3 3 6 2 4" xfId="12951"/>
    <cellStyle name="Обычный 2 7 3 3 6 2 5" xfId="12952"/>
    <cellStyle name="Обычный 2 7 3 3 6 2 6" xfId="12953"/>
    <cellStyle name="Обычный 2 7 3 3 6 2 7" xfId="12954"/>
    <cellStyle name="Обычный 2 7 3 3 6 3" xfId="12955"/>
    <cellStyle name="Обычный 2 7 3 3 6 3 2" xfId="12956"/>
    <cellStyle name="Обычный 2 7 3 3 6 3 2 2" xfId="12957"/>
    <cellStyle name="Обычный 2 7 3 3 6 3 3" xfId="12958"/>
    <cellStyle name="Обычный 2 7 3 3 6 3 4" xfId="12959"/>
    <cellStyle name="Обычный 2 7 3 3 6 3 5" xfId="12960"/>
    <cellStyle name="Обычный 2 7 3 3 6 4" xfId="12961"/>
    <cellStyle name="Обычный 2 7 3 3 6 4 2" xfId="12962"/>
    <cellStyle name="Обычный 2 7 3 3 6 4 3" xfId="12963"/>
    <cellStyle name="Обычный 2 7 3 3 6 4 4" xfId="12964"/>
    <cellStyle name="Обычный 2 7 3 3 6 5" xfId="12965"/>
    <cellStyle name="Обычный 2 7 3 3 6 6" xfId="12966"/>
    <cellStyle name="Обычный 2 7 3 3 6 7" xfId="12967"/>
    <cellStyle name="Обычный 2 7 3 3 6 8" xfId="12968"/>
    <cellStyle name="Обычный 2 7 3 3 7" xfId="12969"/>
    <cellStyle name="Обычный 2 7 3 3 7 2" xfId="12970"/>
    <cellStyle name="Обычный 2 7 3 3 7 2 2" xfId="12971"/>
    <cellStyle name="Обычный 2 7 3 3 7 2 2 2" xfId="12972"/>
    <cellStyle name="Обычный 2 7 3 3 7 2 2 2 2" xfId="12973"/>
    <cellStyle name="Обычный 2 7 3 3 7 2 2 3" xfId="12974"/>
    <cellStyle name="Обычный 2 7 3 3 7 2 2 4" xfId="12975"/>
    <cellStyle name="Обычный 2 7 3 3 7 2 2 5" xfId="12976"/>
    <cellStyle name="Обычный 2 7 3 3 7 2 3" xfId="12977"/>
    <cellStyle name="Обычный 2 7 3 3 7 2 3 2" xfId="12978"/>
    <cellStyle name="Обычный 2 7 3 3 7 2 3 3" xfId="12979"/>
    <cellStyle name="Обычный 2 7 3 3 7 2 3 4" xfId="12980"/>
    <cellStyle name="Обычный 2 7 3 3 7 2 4" xfId="12981"/>
    <cellStyle name="Обычный 2 7 3 3 7 2 5" xfId="12982"/>
    <cellStyle name="Обычный 2 7 3 3 7 2 6" xfId="12983"/>
    <cellStyle name="Обычный 2 7 3 3 7 2 7" xfId="12984"/>
    <cellStyle name="Обычный 2 7 3 3 7 3" xfId="12985"/>
    <cellStyle name="Обычный 2 7 3 3 7 3 2" xfId="12986"/>
    <cellStyle name="Обычный 2 7 3 3 7 3 2 2" xfId="12987"/>
    <cellStyle name="Обычный 2 7 3 3 7 3 3" xfId="12988"/>
    <cellStyle name="Обычный 2 7 3 3 7 3 4" xfId="12989"/>
    <cellStyle name="Обычный 2 7 3 3 7 3 5" xfId="12990"/>
    <cellStyle name="Обычный 2 7 3 3 7 4" xfId="12991"/>
    <cellStyle name="Обычный 2 7 3 3 7 4 2" xfId="12992"/>
    <cellStyle name="Обычный 2 7 3 3 7 4 3" xfId="12993"/>
    <cellStyle name="Обычный 2 7 3 3 7 4 4" xfId="12994"/>
    <cellStyle name="Обычный 2 7 3 3 7 5" xfId="12995"/>
    <cellStyle name="Обычный 2 7 3 3 7 6" xfId="12996"/>
    <cellStyle name="Обычный 2 7 3 3 7 7" xfId="12997"/>
    <cellStyle name="Обычный 2 7 3 3 7 8" xfId="12998"/>
    <cellStyle name="Обычный 2 7 3 3 8" xfId="12999"/>
    <cellStyle name="Обычный 2 7 3 3 8 2" xfId="13000"/>
    <cellStyle name="Обычный 2 7 3 3 8 2 2" xfId="13001"/>
    <cellStyle name="Обычный 2 7 3 3 8 2 2 2" xfId="13002"/>
    <cellStyle name="Обычный 2 7 3 3 8 2 3" xfId="13003"/>
    <cellStyle name="Обычный 2 7 3 3 8 2 4" xfId="13004"/>
    <cellStyle name="Обычный 2 7 3 3 8 2 5" xfId="13005"/>
    <cellStyle name="Обычный 2 7 3 3 8 3" xfId="13006"/>
    <cellStyle name="Обычный 2 7 3 3 8 3 2" xfId="13007"/>
    <cellStyle name="Обычный 2 7 3 3 8 3 3" xfId="13008"/>
    <cellStyle name="Обычный 2 7 3 3 8 3 4" xfId="13009"/>
    <cellStyle name="Обычный 2 7 3 3 8 4" xfId="13010"/>
    <cellStyle name="Обычный 2 7 3 3 8 5" xfId="13011"/>
    <cellStyle name="Обычный 2 7 3 3 8 6" xfId="13012"/>
    <cellStyle name="Обычный 2 7 3 3 8 7" xfId="13013"/>
    <cellStyle name="Обычный 2 7 3 3 9" xfId="13014"/>
    <cellStyle name="Обычный 2 7 3 3 9 2" xfId="13015"/>
    <cellStyle name="Обычный 2 7 3 3 9 2 2" xfId="13016"/>
    <cellStyle name="Обычный 2 7 3 3 9 2 2 2" xfId="13017"/>
    <cellStyle name="Обычный 2 7 3 3 9 2 3" xfId="13018"/>
    <cellStyle name="Обычный 2 7 3 3 9 2 4" xfId="13019"/>
    <cellStyle name="Обычный 2 7 3 3 9 2 5" xfId="13020"/>
    <cellStyle name="Обычный 2 7 3 3 9 3" xfId="13021"/>
    <cellStyle name="Обычный 2 7 3 3 9 3 2" xfId="13022"/>
    <cellStyle name="Обычный 2 7 3 3 9 3 3" xfId="13023"/>
    <cellStyle name="Обычный 2 7 3 3 9 3 4" xfId="13024"/>
    <cellStyle name="Обычный 2 7 3 3 9 4" xfId="13025"/>
    <cellStyle name="Обычный 2 7 3 3 9 5" xfId="13026"/>
    <cellStyle name="Обычный 2 7 3 3 9 6" xfId="13027"/>
    <cellStyle name="Обычный 2 7 3 3 9 7" xfId="13028"/>
    <cellStyle name="Обычный 2 7 3 4" xfId="13029"/>
    <cellStyle name="Обычный 2 7 3 4 10" xfId="13030"/>
    <cellStyle name="Обычный 2 7 3 4 10 2" xfId="13031"/>
    <cellStyle name="Обычный 2 7 3 4 10 2 2" xfId="13032"/>
    <cellStyle name="Обычный 2 7 3 4 10 3" xfId="13033"/>
    <cellStyle name="Обычный 2 7 3 4 10 4" xfId="13034"/>
    <cellStyle name="Обычный 2 7 3 4 10 5" xfId="13035"/>
    <cellStyle name="Обычный 2 7 3 4 11" xfId="13036"/>
    <cellStyle name="Обычный 2 7 3 4 11 2" xfId="13037"/>
    <cellStyle name="Обычный 2 7 3 4 11 3" xfId="13038"/>
    <cellStyle name="Обычный 2 7 3 4 11 4" xfId="13039"/>
    <cellStyle name="Обычный 2 7 3 4 12" xfId="13040"/>
    <cellStyle name="Обычный 2 7 3 4 13" xfId="13041"/>
    <cellStyle name="Обычный 2 7 3 4 14" xfId="13042"/>
    <cellStyle name="Обычный 2 7 3 4 15" xfId="13043"/>
    <cellStyle name="Обычный 2 7 3 4 2" xfId="13044"/>
    <cellStyle name="Обычный 2 7 3 4 2 2" xfId="13045"/>
    <cellStyle name="Обычный 2 7 3 4 2 2 2" xfId="13046"/>
    <cellStyle name="Обычный 2 7 3 4 2 2 2 2" xfId="13047"/>
    <cellStyle name="Обычный 2 7 3 4 2 2 2 2 2" xfId="13048"/>
    <cellStyle name="Обычный 2 7 3 4 2 2 2 3" xfId="13049"/>
    <cellStyle name="Обычный 2 7 3 4 2 2 2 4" xfId="13050"/>
    <cellStyle name="Обычный 2 7 3 4 2 2 2 5" xfId="13051"/>
    <cellStyle name="Обычный 2 7 3 4 2 2 3" xfId="13052"/>
    <cellStyle name="Обычный 2 7 3 4 2 2 3 2" xfId="13053"/>
    <cellStyle name="Обычный 2 7 3 4 2 2 3 3" xfId="13054"/>
    <cellStyle name="Обычный 2 7 3 4 2 2 3 4" xfId="13055"/>
    <cellStyle name="Обычный 2 7 3 4 2 2 4" xfId="13056"/>
    <cellStyle name="Обычный 2 7 3 4 2 2 5" xfId="13057"/>
    <cellStyle name="Обычный 2 7 3 4 2 2 6" xfId="13058"/>
    <cellStyle name="Обычный 2 7 3 4 2 2 7" xfId="13059"/>
    <cellStyle name="Обычный 2 7 3 4 2 3" xfId="13060"/>
    <cellStyle name="Обычный 2 7 3 4 2 3 2" xfId="13061"/>
    <cellStyle name="Обычный 2 7 3 4 2 3 2 2" xfId="13062"/>
    <cellStyle name="Обычный 2 7 3 4 2 3 3" xfId="13063"/>
    <cellStyle name="Обычный 2 7 3 4 2 3 4" xfId="13064"/>
    <cellStyle name="Обычный 2 7 3 4 2 3 5" xfId="13065"/>
    <cellStyle name="Обычный 2 7 3 4 2 4" xfId="13066"/>
    <cellStyle name="Обычный 2 7 3 4 2 4 2" xfId="13067"/>
    <cellStyle name="Обычный 2 7 3 4 2 4 2 2" xfId="13068"/>
    <cellStyle name="Обычный 2 7 3 4 2 4 3" xfId="13069"/>
    <cellStyle name="Обычный 2 7 3 4 2 4 4" xfId="13070"/>
    <cellStyle name="Обычный 2 7 3 4 2 4 5" xfId="13071"/>
    <cellStyle name="Обычный 2 7 3 4 2 5" xfId="13072"/>
    <cellStyle name="Обычный 2 7 3 4 2 5 2" xfId="13073"/>
    <cellStyle name="Обычный 2 7 3 4 2 5 3" xfId="13074"/>
    <cellStyle name="Обычный 2 7 3 4 2 5 4" xfId="13075"/>
    <cellStyle name="Обычный 2 7 3 4 2 6" xfId="13076"/>
    <cellStyle name="Обычный 2 7 3 4 2 7" xfId="13077"/>
    <cellStyle name="Обычный 2 7 3 4 2 8" xfId="13078"/>
    <cellStyle name="Обычный 2 7 3 4 2 9" xfId="13079"/>
    <cellStyle name="Обычный 2 7 3 4 3" xfId="13080"/>
    <cellStyle name="Обычный 2 7 3 4 3 2" xfId="13081"/>
    <cellStyle name="Обычный 2 7 3 4 3 2 2" xfId="13082"/>
    <cellStyle name="Обычный 2 7 3 4 3 2 2 2" xfId="13083"/>
    <cellStyle name="Обычный 2 7 3 4 3 2 2 2 2" xfId="13084"/>
    <cellStyle name="Обычный 2 7 3 4 3 2 2 3" xfId="13085"/>
    <cellStyle name="Обычный 2 7 3 4 3 2 2 4" xfId="13086"/>
    <cellStyle name="Обычный 2 7 3 4 3 2 2 5" xfId="13087"/>
    <cellStyle name="Обычный 2 7 3 4 3 2 3" xfId="13088"/>
    <cellStyle name="Обычный 2 7 3 4 3 2 3 2" xfId="13089"/>
    <cellStyle name="Обычный 2 7 3 4 3 2 3 3" xfId="13090"/>
    <cellStyle name="Обычный 2 7 3 4 3 2 3 4" xfId="13091"/>
    <cellStyle name="Обычный 2 7 3 4 3 2 4" xfId="13092"/>
    <cellStyle name="Обычный 2 7 3 4 3 2 5" xfId="13093"/>
    <cellStyle name="Обычный 2 7 3 4 3 2 6" xfId="13094"/>
    <cellStyle name="Обычный 2 7 3 4 3 2 7" xfId="13095"/>
    <cellStyle name="Обычный 2 7 3 4 3 3" xfId="13096"/>
    <cellStyle name="Обычный 2 7 3 4 3 3 2" xfId="13097"/>
    <cellStyle name="Обычный 2 7 3 4 3 3 2 2" xfId="13098"/>
    <cellStyle name="Обычный 2 7 3 4 3 3 3" xfId="13099"/>
    <cellStyle name="Обычный 2 7 3 4 3 3 4" xfId="13100"/>
    <cellStyle name="Обычный 2 7 3 4 3 3 5" xfId="13101"/>
    <cellStyle name="Обычный 2 7 3 4 3 4" xfId="13102"/>
    <cellStyle name="Обычный 2 7 3 4 3 4 2" xfId="13103"/>
    <cellStyle name="Обычный 2 7 3 4 3 4 2 2" xfId="13104"/>
    <cellStyle name="Обычный 2 7 3 4 3 4 3" xfId="13105"/>
    <cellStyle name="Обычный 2 7 3 4 3 4 4" xfId="13106"/>
    <cellStyle name="Обычный 2 7 3 4 3 4 5" xfId="13107"/>
    <cellStyle name="Обычный 2 7 3 4 3 5" xfId="13108"/>
    <cellStyle name="Обычный 2 7 3 4 3 5 2" xfId="13109"/>
    <cellStyle name="Обычный 2 7 3 4 3 5 3" xfId="13110"/>
    <cellStyle name="Обычный 2 7 3 4 3 5 4" xfId="13111"/>
    <cellStyle name="Обычный 2 7 3 4 3 6" xfId="13112"/>
    <cellStyle name="Обычный 2 7 3 4 3 7" xfId="13113"/>
    <cellStyle name="Обычный 2 7 3 4 3 8" xfId="13114"/>
    <cellStyle name="Обычный 2 7 3 4 3 9" xfId="13115"/>
    <cellStyle name="Обычный 2 7 3 4 4" xfId="13116"/>
    <cellStyle name="Обычный 2 7 3 4 4 2" xfId="13117"/>
    <cellStyle name="Обычный 2 7 3 4 4 2 2" xfId="13118"/>
    <cellStyle name="Обычный 2 7 3 4 4 2 2 2" xfId="13119"/>
    <cellStyle name="Обычный 2 7 3 4 4 2 2 2 2" xfId="13120"/>
    <cellStyle name="Обычный 2 7 3 4 4 2 2 3" xfId="13121"/>
    <cellStyle name="Обычный 2 7 3 4 4 2 2 4" xfId="13122"/>
    <cellStyle name="Обычный 2 7 3 4 4 2 2 5" xfId="13123"/>
    <cellStyle name="Обычный 2 7 3 4 4 2 3" xfId="13124"/>
    <cellStyle name="Обычный 2 7 3 4 4 2 3 2" xfId="13125"/>
    <cellStyle name="Обычный 2 7 3 4 4 2 3 3" xfId="13126"/>
    <cellStyle name="Обычный 2 7 3 4 4 2 3 4" xfId="13127"/>
    <cellStyle name="Обычный 2 7 3 4 4 2 4" xfId="13128"/>
    <cellStyle name="Обычный 2 7 3 4 4 2 5" xfId="13129"/>
    <cellStyle name="Обычный 2 7 3 4 4 2 6" xfId="13130"/>
    <cellStyle name="Обычный 2 7 3 4 4 2 7" xfId="13131"/>
    <cellStyle name="Обычный 2 7 3 4 4 3" xfId="13132"/>
    <cellStyle name="Обычный 2 7 3 4 4 3 2" xfId="13133"/>
    <cellStyle name="Обычный 2 7 3 4 4 3 2 2" xfId="13134"/>
    <cellStyle name="Обычный 2 7 3 4 4 3 3" xfId="13135"/>
    <cellStyle name="Обычный 2 7 3 4 4 3 4" xfId="13136"/>
    <cellStyle name="Обычный 2 7 3 4 4 3 5" xfId="13137"/>
    <cellStyle name="Обычный 2 7 3 4 4 4" xfId="13138"/>
    <cellStyle name="Обычный 2 7 3 4 4 4 2" xfId="13139"/>
    <cellStyle name="Обычный 2 7 3 4 4 4 3" xfId="13140"/>
    <cellStyle name="Обычный 2 7 3 4 4 4 4" xfId="13141"/>
    <cellStyle name="Обычный 2 7 3 4 4 5" xfId="13142"/>
    <cellStyle name="Обычный 2 7 3 4 4 6" xfId="13143"/>
    <cellStyle name="Обычный 2 7 3 4 4 7" xfId="13144"/>
    <cellStyle name="Обычный 2 7 3 4 4 8" xfId="13145"/>
    <cellStyle name="Обычный 2 7 3 4 5" xfId="13146"/>
    <cellStyle name="Обычный 2 7 3 4 5 2" xfId="13147"/>
    <cellStyle name="Обычный 2 7 3 4 5 2 2" xfId="13148"/>
    <cellStyle name="Обычный 2 7 3 4 5 2 2 2" xfId="13149"/>
    <cellStyle name="Обычный 2 7 3 4 5 2 2 2 2" xfId="13150"/>
    <cellStyle name="Обычный 2 7 3 4 5 2 2 3" xfId="13151"/>
    <cellStyle name="Обычный 2 7 3 4 5 2 2 4" xfId="13152"/>
    <cellStyle name="Обычный 2 7 3 4 5 2 2 5" xfId="13153"/>
    <cellStyle name="Обычный 2 7 3 4 5 2 3" xfId="13154"/>
    <cellStyle name="Обычный 2 7 3 4 5 2 3 2" xfId="13155"/>
    <cellStyle name="Обычный 2 7 3 4 5 2 3 3" xfId="13156"/>
    <cellStyle name="Обычный 2 7 3 4 5 2 3 4" xfId="13157"/>
    <cellStyle name="Обычный 2 7 3 4 5 2 4" xfId="13158"/>
    <cellStyle name="Обычный 2 7 3 4 5 2 5" xfId="13159"/>
    <cellStyle name="Обычный 2 7 3 4 5 2 6" xfId="13160"/>
    <cellStyle name="Обычный 2 7 3 4 5 2 7" xfId="13161"/>
    <cellStyle name="Обычный 2 7 3 4 5 3" xfId="13162"/>
    <cellStyle name="Обычный 2 7 3 4 5 3 2" xfId="13163"/>
    <cellStyle name="Обычный 2 7 3 4 5 3 2 2" xfId="13164"/>
    <cellStyle name="Обычный 2 7 3 4 5 3 3" xfId="13165"/>
    <cellStyle name="Обычный 2 7 3 4 5 3 4" xfId="13166"/>
    <cellStyle name="Обычный 2 7 3 4 5 3 5" xfId="13167"/>
    <cellStyle name="Обычный 2 7 3 4 5 4" xfId="13168"/>
    <cellStyle name="Обычный 2 7 3 4 5 4 2" xfId="13169"/>
    <cellStyle name="Обычный 2 7 3 4 5 4 3" xfId="13170"/>
    <cellStyle name="Обычный 2 7 3 4 5 4 4" xfId="13171"/>
    <cellStyle name="Обычный 2 7 3 4 5 5" xfId="13172"/>
    <cellStyle name="Обычный 2 7 3 4 5 6" xfId="13173"/>
    <cellStyle name="Обычный 2 7 3 4 5 7" xfId="13174"/>
    <cellStyle name="Обычный 2 7 3 4 5 8" xfId="13175"/>
    <cellStyle name="Обычный 2 7 3 4 6" xfId="13176"/>
    <cellStyle name="Обычный 2 7 3 4 6 2" xfId="13177"/>
    <cellStyle name="Обычный 2 7 3 4 6 2 2" xfId="13178"/>
    <cellStyle name="Обычный 2 7 3 4 6 2 2 2" xfId="13179"/>
    <cellStyle name="Обычный 2 7 3 4 6 2 2 2 2" xfId="13180"/>
    <cellStyle name="Обычный 2 7 3 4 6 2 2 3" xfId="13181"/>
    <cellStyle name="Обычный 2 7 3 4 6 2 2 4" xfId="13182"/>
    <cellStyle name="Обычный 2 7 3 4 6 2 2 5" xfId="13183"/>
    <cellStyle name="Обычный 2 7 3 4 6 2 3" xfId="13184"/>
    <cellStyle name="Обычный 2 7 3 4 6 2 3 2" xfId="13185"/>
    <cellStyle name="Обычный 2 7 3 4 6 2 3 3" xfId="13186"/>
    <cellStyle name="Обычный 2 7 3 4 6 2 3 4" xfId="13187"/>
    <cellStyle name="Обычный 2 7 3 4 6 2 4" xfId="13188"/>
    <cellStyle name="Обычный 2 7 3 4 6 2 5" xfId="13189"/>
    <cellStyle name="Обычный 2 7 3 4 6 2 6" xfId="13190"/>
    <cellStyle name="Обычный 2 7 3 4 6 2 7" xfId="13191"/>
    <cellStyle name="Обычный 2 7 3 4 6 3" xfId="13192"/>
    <cellStyle name="Обычный 2 7 3 4 6 3 2" xfId="13193"/>
    <cellStyle name="Обычный 2 7 3 4 6 3 2 2" xfId="13194"/>
    <cellStyle name="Обычный 2 7 3 4 6 3 3" xfId="13195"/>
    <cellStyle name="Обычный 2 7 3 4 6 3 4" xfId="13196"/>
    <cellStyle name="Обычный 2 7 3 4 6 3 5" xfId="13197"/>
    <cellStyle name="Обычный 2 7 3 4 6 4" xfId="13198"/>
    <cellStyle name="Обычный 2 7 3 4 6 4 2" xfId="13199"/>
    <cellStyle name="Обычный 2 7 3 4 6 4 3" xfId="13200"/>
    <cellStyle name="Обычный 2 7 3 4 6 4 4" xfId="13201"/>
    <cellStyle name="Обычный 2 7 3 4 6 5" xfId="13202"/>
    <cellStyle name="Обычный 2 7 3 4 6 6" xfId="13203"/>
    <cellStyle name="Обычный 2 7 3 4 6 7" xfId="13204"/>
    <cellStyle name="Обычный 2 7 3 4 6 8" xfId="13205"/>
    <cellStyle name="Обычный 2 7 3 4 7" xfId="13206"/>
    <cellStyle name="Обычный 2 7 3 4 7 2" xfId="13207"/>
    <cellStyle name="Обычный 2 7 3 4 7 2 2" xfId="13208"/>
    <cellStyle name="Обычный 2 7 3 4 7 2 2 2" xfId="13209"/>
    <cellStyle name="Обычный 2 7 3 4 7 2 2 2 2" xfId="13210"/>
    <cellStyle name="Обычный 2 7 3 4 7 2 2 3" xfId="13211"/>
    <cellStyle name="Обычный 2 7 3 4 7 2 2 4" xfId="13212"/>
    <cellStyle name="Обычный 2 7 3 4 7 2 2 5" xfId="13213"/>
    <cellStyle name="Обычный 2 7 3 4 7 2 3" xfId="13214"/>
    <cellStyle name="Обычный 2 7 3 4 7 2 3 2" xfId="13215"/>
    <cellStyle name="Обычный 2 7 3 4 7 2 3 3" xfId="13216"/>
    <cellStyle name="Обычный 2 7 3 4 7 2 3 4" xfId="13217"/>
    <cellStyle name="Обычный 2 7 3 4 7 2 4" xfId="13218"/>
    <cellStyle name="Обычный 2 7 3 4 7 2 5" xfId="13219"/>
    <cellStyle name="Обычный 2 7 3 4 7 2 6" xfId="13220"/>
    <cellStyle name="Обычный 2 7 3 4 7 2 7" xfId="13221"/>
    <cellStyle name="Обычный 2 7 3 4 7 3" xfId="13222"/>
    <cellStyle name="Обычный 2 7 3 4 7 3 2" xfId="13223"/>
    <cellStyle name="Обычный 2 7 3 4 7 3 2 2" xfId="13224"/>
    <cellStyle name="Обычный 2 7 3 4 7 3 3" xfId="13225"/>
    <cellStyle name="Обычный 2 7 3 4 7 3 4" xfId="13226"/>
    <cellStyle name="Обычный 2 7 3 4 7 3 5" xfId="13227"/>
    <cellStyle name="Обычный 2 7 3 4 7 4" xfId="13228"/>
    <cellStyle name="Обычный 2 7 3 4 7 4 2" xfId="13229"/>
    <cellStyle name="Обычный 2 7 3 4 7 4 3" xfId="13230"/>
    <cellStyle name="Обычный 2 7 3 4 7 4 4" xfId="13231"/>
    <cellStyle name="Обычный 2 7 3 4 7 5" xfId="13232"/>
    <cellStyle name="Обычный 2 7 3 4 7 6" xfId="13233"/>
    <cellStyle name="Обычный 2 7 3 4 7 7" xfId="13234"/>
    <cellStyle name="Обычный 2 7 3 4 7 8" xfId="13235"/>
    <cellStyle name="Обычный 2 7 3 4 8" xfId="13236"/>
    <cellStyle name="Обычный 2 7 3 4 8 2" xfId="13237"/>
    <cellStyle name="Обычный 2 7 3 4 8 2 2" xfId="13238"/>
    <cellStyle name="Обычный 2 7 3 4 8 2 2 2" xfId="13239"/>
    <cellStyle name="Обычный 2 7 3 4 8 2 3" xfId="13240"/>
    <cellStyle name="Обычный 2 7 3 4 8 2 4" xfId="13241"/>
    <cellStyle name="Обычный 2 7 3 4 8 2 5" xfId="13242"/>
    <cellStyle name="Обычный 2 7 3 4 8 3" xfId="13243"/>
    <cellStyle name="Обычный 2 7 3 4 8 3 2" xfId="13244"/>
    <cellStyle name="Обычный 2 7 3 4 8 3 3" xfId="13245"/>
    <cellStyle name="Обычный 2 7 3 4 8 3 4" xfId="13246"/>
    <cellStyle name="Обычный 2 7 3 4 8 4" xfId="13247"/>
    <cellStyle name="Обычный 2 7 3 4 8 5" xfId="13248"/>
    <cellStyle name="Обычный 2 7 3 4 8 6" xfId="13249"/>
    <cellStyle name="Обычный 2 7 3 4 8 7" xfId="13250"/>
    <cellStyle name="Обычный 2 7 3 4 9" xfId="13251"/>
    <cellStyle name="Обычный 2 7 3 4 9 2" xfId="13252"/>
    <cellStyle name="Обычный 2 7 3 4 9 2 2" xfId="13253"/>
    <cellStyle name="Обычный 2 7 3 4 9 2 2 2" xfId="13254"/>
    <cellStyle name="Обычный 2 7 3 4 9 2 3" xfId="13255"/>
    <cellStyle name="Обычный 2 7 3 4 9 2 4" xfId="13256"/>
    <cellStyle name="Обычный 2 7 3 4 9 2 5" xfId="13257"/>
    <cellStyle name="Обычный 2 7 3 4 9 3" xfId="13258"/>
    <cellStyle name="Обычный 2 7 3 4 9 3 2" xfId="13259"/>
    <cellStyle name="Обычный 2 7 3 4 9 3 3" xfId="13260"/>
    <cellStyle name="Обычный 2 7 3 4 9 3 4" xfId="13261"/>
    <cellStyle name="Обычный 2 7 3 4 9 4" xfId="13262"/>
    <cellStyle name="Обычный 2 7 3 4 9 5" xfId="13263"/>
    <cellStyle name="Обычный 2 7 3 4 9 6" xfId="13264"/>
    <cellStyle name="Обычный 2 7 3 4 9 7" xfId="13265"/>
    <cellStyle name="Обычный 2 7 3 5" xfId="13266"/>
    <cellStyle name="Обычный 2 7 3 5 2" xfId="13267"/>
    <cellStyle name="Обычный 2 7 3 5 2 2" xfId="13268"/>
    <cellStyle name="Обычный 2 7 3 5 2 2 2" xfId="13269"/>
    <cellStyle name="Обычный 2 7 3 5 2 2 2 2" xfId="13270"/>
    <cellStyle name="Обычный 2 7 3 5 2 2 3" xfId="13271"/>
    <cellStyle name="Обычный 2 7 3 5 2 2 4" xfId="13272"/>
    <cellStyle name="Обычный 2 7 3 5 2 2 5" xfId="13273"/>
    <cellStyle name="Обычный 2 7 3 5 2 3" xfId="13274"/>
    <cellStyle name="Обычный 2 7 3 5 2 3 2" xfId="13275"/>
    <cellStyle name="Обычный 2 7 3 5 2 3 3" xfId="13276"/>
    <cellStyle name="Обычный 2 7 3 5 2 3 4" xfId="13277"/>
    <cellStyle name="Обычный 2 7 3 5 2 4" xfId="13278"/>
    <cellStyle name="Обычный 2 7 3 5 2 5" xfId="13279"/>
    <cellStyle name="Обычный 2 7 3 5 2 6" xfId="13280"/>
    <cellStyle name="Обычный 2 7 3 5 2 7" xfId="13281"/>
    <cellStyle name="Обычный 2 7 3 5 3" xfId="13282"/>
    <cellStyle name="Обычный 2 7 3 5 3 2" xfId="13283"/>
    <cellStyle name="Обычный 2 7 3 5 3 2 2" xfId="13284"/>
    <cellStyle name="Обычный 2 7 3 5 3 3" xfId="13285"/>
    <cellStyle name="Обычный 2 7 3 5 3 4" xfId="13286"/>
    <cellStyle name="Обычный 2 7 3 5 3 5" xfId="13287"/>
    <cellStyle name="Обычный 2 7 3 5 4" xfId="13288"/>
    <cellStyle name="Обычный 2 7 3 5 4 2" xfId="13289"/>
    <cellStyle name="Обычный 2 7 3 5 4 2 2" xfId="13290"/>
    <cellStyle name="Обычный 2 7 3 5 4 3" xfId="13291"/>
    <cellStyle name="Обычный 2 7 3 5 4 4" xfId="13292"/>
    <cellStyle name="Обычный 2 7 3 5 4 5" xfId="13293"/>
    <cellStyle name="Обычный 2 7 3 5 5" xfId="13294"/>
    <cellStyle name="Обычный 2 7 3 5 5 2" xfId="13295"/>
    <cellStyle name="Обычный 2 7 3 5 5 3" xfId="13296"/>
    <cellStyle name="Обычный 2 7 3 5 5 4" xfId="13297"/>
    <cellStyle name="Обычный 2 7 3 5 6" xfId="13298"/>
    <cellStyle name="Обычный 2 7 3 5 7" xfId="13299"/>
    <cellStyle name="Обычный 2 7 3 5 8" xfId="13300"/>
    <cellStyle name="Обычный 2 7 3 5 9" xfId="13301"/>
    <cellStyle name="Обычный 2 7 3 6" xfId="13302"/>
    <cellStyle name="Обычный 2 7 3 6 2" xfId="13303"/>
    <cellStyle name="Обычный 2 7 3 6 2 2" xfId="13304"/>
    <cellStyle name="Обычный 2 7 3 6 2 2 2" xfId="13305"/>
    <cellStyle name="Обычный 2 7 3 6 2 2 2 2" xfId="13306"/>
    <cellStyle name="Обычный 2 7 3 6 2 2 3" xfId="13307"/>
    <cellStyle name="Обычный 2 7 3 6 2 2 4" xfId="13308"/>
    <cellStyle name="Обычный 2 7 3 6 2 2 5" xfId="13309"/>
    <cellStyle name="Обычный 2 7 3 6 2 3" xfId="13310"/>
    <cellStyle name="Обычный 2 7 3 6 2 3 2" xfId="13311"/>
    <cellStyle name="Обычный 2 7 3 6 2 3 3" xfId="13312"/>
    <cellStyle name="Обычный 2 7 3 6 2 3 4" xfId="13313"/>
    <cellStyle name="Обычный 2 7 3 6 2 4" xfId="13314"/>
    <cellStyle name="Обычный 2 7 3 6 2 5" xfId="13315"/>
    <cellStyle name="Обычный 2 7 3 6 2 6" xfId="13316"/>
    <cellStyle name="Обычный 2 7 3 6 2 7" xfId="13317"/>
    <cellStyle name="Обычный 2 7 3 6 3" xfId="13318"/>
    <cellStyle name="Обычный 2 7 3 6 3 2" xfId="13319"/>
    <cellStyle name="Обычный 2 7 3 6 3 2 2" xfId="13320"/>
    <cellStyle name="Обычный 2 7 3 6 3 3" xfId="13321"/>
    <cellStyle name="Обычный 2 7 3 6 3 4" xfId="13322"/>
    <cellStyle name="Обычный 2 7 3 6 3 5" xfId="13323"/>
    <cellStyle name="Обычный 2 7 3 6 4" xfId="13324"/>
    <cellStyle name="Обычный 2 7 3 6 4 2" xfId="13325"/>
    <cellStyle name="Обычный 2 7 3 6 4 2 2" xfId="13326"/>
    <cellStyle name="Обычный 2 7 3 6 4 3" xfId="13327"/>
    <cellStyle name="Обычный 2 7 3 6 4 4" xfId="13328"/>
    <cellStyle name="Обычный 2 7 3 6 4 5" xfId="13329"/>
    <cellStyle name="Обычный 2 7 3 6 5" xfId="13330"/>
    <cellStyle name="Обычный 2 7 3 6 5 2" xfId="13331"/>
    <cellStyle name="Обычный 2 7 3 6 5 3" xfId="13332"/>
    <cellStyle name="Обычный 2 7 3 6 5 4" xfId="13333"/>
    <cellStyle name="Обычный 2 7 3 6 6" xfId="13334"/>
    <cellStyle name="Обычный 2 7 3 6 7" xfId="13335"/>
    <cellStyle name="Обычный 2 7 3 6 8" xfId="13336"/>
    <cellStyle name="Обычный 2 7 3 6 9" xfId="13337"/>
    <cellStyle name="Обычный 2 7 3 7" xfId="13338"/>
    <cellStyle name="Обычный 2 7 3 7 2" xfId="13339"/>
    <cellStyle name="Обычный 2 7 3 7 2 2" xfId="13340"/>
    <cellStyle name="Обычный 2 7 3 7 2 2 2" xfId="13341"/>
    <cellStyle name="Обычный 2 7 3 7 2 2 2 2" xfId="13342"/>
    <cellStyle name="Обычный 2 7 3 7 2 2 3" xfId="13343"/>
    <cellStyle name="Обычный 2 7 3 7 2 2 4" xfId="13344"/>
    <cellStyle name="Обычный 2 7 3 7 2 2 5" xfId="13345"/>
    <cellStyle name="Обычный 2 7 3 7 2 3" xfId="13346"/>
    <cellStyle name="Обычный 2 7 3 7 2 3 2" xfId="13347"/>
    <cellStyle name="Обычный 2 7 3 7 2 3 3" xfId="13348"/>
    <cellStyle name="Обычный 2 7 3 7 2 3 4" xfId="13349"/>
    <cellStyle name="Обычный 2 7 3 7 2 4" xfId="13350"/>
    <cellStyle name="Обычный 2 7 3 7 2 5" xfId="13351"/>
    <cellStyle name="Обычный 2 7 3 7 2 6" xfId="13352"/>
    <cellStyle name="Обычный 2 7 3 7 2 7" xfId="13353"/>
    <cellStyle name="Обычный 2 7 3 7 3" xfId="13354"/>
    <cellStyle name="Обычный 2 7 3 7 3 2" xfId="13355"/>
    <cellStyle name="Обычный 2 7 3 7 3 2 2" xfId="13356"/>
    <cellStyle name="Обычный 2 7 3 7 3 3" xfId="13357"/>
    <cellStyle name="Обычный 2 7 3 7 3 4" xfId="13358"/>
    <cellStyle name="Обычный 2 7 3 7 3 5" xfId="13359"/>
    <cellStyle name="Обычный 2 7 3 7 4" xfId="13360"/>
    <cellStyle name="Обычный 2 7 3 7 4 2" xfId="13361"/>
    <cellStyle name="Обычный 2 7 3 7 4 2 2" xfId="13362"/>
    <cellStyle name="Обычный 2 7 3 7 4 3" xfId="13363"/>
    <cellStyle name="Обычный 2 7 3 7 4 4" xfId="13364"/>
    <cellStyle name="Обычный 2 7 3 7 4 5" xfId="13365"/>
    <cellStyle name="Обычный 2 7 3 7 5" xfId="13366"/>
    <cellStyle name="Обычный 2 7 3 7 5 2" xfId="13367"/>
    <cellStyle name="Обычный 2 7 3 7 5 3" xfId="13368"/>
    <cellStyle name="Обычный 2 7 3 7 5 4" xfId="13369"/>
    <cellStyle name="Обычный 2 7 3 7 6" xfId="13370"/>
    <cellStyle name="Обычный 2 7 3 7 7" xfId="13371"/>
    <cellStyle name="Обычный 2 7 3 7 8" xfId="13372"/>
    <cellStyle name="Обычный 2 7 3 7 9" xfId="13373"/>
    <cellStyle name="Обычный 2 7 3 8" xfId="13374"/>
    <cellStyle name="Обычный 2 7 3 8 2" xfId="13375"/>
    <cellStyle name="Обычный 2 7 3 8 2 2" xfId="13376"/>
    <cellStyle name="Обычный 2 7 3 8 2 2 2" xfId="13377"/>
    <cellStyle name="Обычный 2 7 3 8 2 2 2 2" xfId="13378"/>
    <cellStyle name="Обычный 2 7 3 8 2 2 3" xfId="13379"/>
    <cellStyle name="Обычный 2 7 3 8 2 2 4" xfId="13380"/>
    <cellStyle name="Обычный 2 7 3 8 2 2 5" xfId="13381"/>
    <cellStyle name="Обычный 2 7 3 8 2 3" xfId="13382"/>
    <cellStyle name="Обычный 2 7 3 8 2 3 2" xfId="13383"/>
    <cellStyle name="Обычный 2 7 3 8 2 3 3" xfId="13384"/>
    <cellStyle name="Обычный 2 7 3 8 2 3 4" xfId="13385"/>
    <cellStyle name="Обычный 2 7 3 8 2 4" xfId="13386"/>
    <cellStyle name="Обычный 2 7 3 8 2 5" xfId="13387"/>
    <cellStyle name="Обычный 2 7 3 8 2 6" xfId="13388"/>
    <cellStyle name="Обычный 2 7 3 8 2 7" xfId="13389"/>
    <cellStyle name="Обычный 2 7 3 8 3" xfId="13390"/>
    <cellStyle name="Обычный 2 7 3 8 3 2" xfId="13391"/>
    <cellStyle name="Обычный 2 7 3 8 3 2 2" xfId="13392"/>
    <cellStyle name="Обычный 2 7 3 8 3 3" xfId="13393"/>
    <cellStyle name="Обычный 2 7 3 8 3 4" xfId="13394"/>
    <cellStyle name="Обычный 2 7 3 8 3 5" xfId="13395"/>
    <cellStyle name="Обычный 2 7 3 8 4" xfId="13396"/>
    <cellStyle name="Обычный 2 7 3 8 4 2" xfId="13397"/>
    <cellStyle name="Обычный 2 7 3 8 4 3" xfId="13398"/>
    <cellStyle name="Обычный 2 7 3 8 4 4" xfId="13399"/>
    <cellStyle name="Обычный 2 7 3 8 5" xfId="13400"/>
    <cellStyle name="Обычный 2 7 3 8 6" xfId="13401"/>
    <cellStyle name="Обычный 2 7 3 8 7" xfId="13402"/>
    <cellStyle name="Обычный 2 7 3 8 8" xfId="13403"/>
    <cellStyle name="Обычный 2 7 3 9" xfId="13404"/>
    <cellStyle name="Обычный 2 7 3 9 2" xfId="13405"/>
    <cellStyle name="Обычный 2 7 3 9 2 2" xfId="13406"/>
    <cellStyle name="Обычный 2 7 3 9 2 2 2" xfId="13407"/>
    <cellStyle name="Обычный 2 7 3 9 2 2 2 2" xfId="13408"/>
    <cellStyle name="Обычный 2 7 3 9 2 2 3" xfId="13409"/>
    <cellStyle name="Обычный 2 7 3 9 2 2 4" xfId="13410"/>
    <cellStyle name="Обычный 2 7 3 9 2 2 5" xfId="13411"/>
    <cellStyle name="Обычный 2 7 3 9 2 3" xfId="13412"/>
    <cellStyle name="Обычный 2 7 3 9 2 3 2" xfId="13413"/>
    <cellStyle name="Обычный 2 7 3 9 2 3 3" xfId="13414"/>
    <cellStyle name="Обычный 2 7 3 9 2 3 4" xfId="13415"/>
    <cellStyle name="Обычный 2 7 3 9 2 4" xfId="13416"/>
    <cellStyle name="Обычный 2 7 3 9 2 5" xfId="13417"/>
    <cellStyle name="Обычный 2 7 3 9 2 6" xfId="13418"/>
    <cellStyle name="Обычный 2 7 3 9 2 7" xfId="13419"/>
    <cellStyle name="Обычный 2 7 3 9 3" xfId="13420"/>
    <cellStyle name="Обычный 2 7 3 9 3 2" xfId="13421"/>
    <cellStyle name="Обычный 2 7 3 9 3 2 2" xfId="13422"/>
    <cellStyle name="Обычный 2 7 3 9 3 3" xfId="13423"/>
    <cellStyle name="Обычный 2 7 3 9 3 4" xfId="13424"/>
    <cellStyle name="Обычный 2 7 3 9 3 5" xfId="13425"/>
    <cellStyle name="Обычный 2 7 3 9 4" xfId="13426"/>
    <cellStyle name="Обычный 2 7 3 9 4 2" xfId="13427"/>
    <cellStyle name="Обычный 2 7 3 9 4 3" xfId="13428"/>
    <cellStyle name="Обычный 2 7 3 9 4 4" xfId="13429"/>
    <cellStyle name="Обычный 2 7 3 9 5" xfId="13430"/>
    <cellStyle name="Обычный 2 7 3 9 6" xfId="13431"/>
    <cellStyle name="Обычный 2 7 3 9 7" xfId="13432"/>
    <cellStyle name="Обычный 2 7 3 9 8" xfId="13433"/>
    <cellStyle name="Обычный 2 7 4" xfId="13434"/>
    <cellStyle name="Обычный 2 7 4 2" xfId="13435"/>
    <cellStyle name="Обычный 2 7 4 2 2" xfId="13436"/>
    <cellStyle name="Обычный 2 7 4 2 2 2" xfId="13437"/>
    <cellStyle name="Обычный 2 7 4 2 2 2 2" xfId="13438"/>
    <cellStyle name="Обычный 2 7 4 2 2 3" xfId="13439"/>
    <cellStyle name="Обычный 2 7 4 2 2 4" xfId="13440"/>
    <cellStyle name="Обычный 2 7 4 2 2 5" xfId="13441"/>
    <cellStyle name="Обычный 2 7 4 2 3" xfId="13442"/>
    <cellStyle name="Обычный 2 7 4 2 3 2" xfId="13443"/>
    <cellStyle name="Обычный 2 7 4 2 3 2 2" xfId="13444"/>
    <cellStyle name="Обычный 2 7 4 2 3 3" xfId="13445"/>
    <cellStyle name="Обычный 2 7 4 2 3 4" xfId="13446"/>
    <cellStyle name="Обычный 2 7 4 2 3 5" xfId="13447"/>
    <cellStyle name="Обычный 2 7 4 2 4" xfId="13448"/>
    <cellStyle name="Обычный 2 7 4 2 4 2" xfId="13449"/>
    <cellStyle name="Обычный 2 7 4 2 4 3" xfId="13450"/>
    <cellStyle name="Обычный 2 7 4 2 4 4" xfId="13451"/>
    <cellStyle name="Обычный 2 7 4 2 5" xfId="13452"/>
    <cellStyle name="Обычный 2 7 4 2 6" xfId="13453"/>
    <cellStyle name="Обычный 2 7 4 2 7" xfId="13454"/>
    <cellStyle name="Обычный 2 7 4 2 8" xfId="13455"/>
    <cellStyle name="Обычный 2 7 4 3" xfId="13456"/>
    <cellStyle name="Обычный 2 7 4 3 2" xfId="13457"/>
    <cellStyle name="Обычный 2 7 4 3 2 2" xfId="13458"/>
    <cellStyle name="Обычный 2 7 4 3 3" xfId="13459"/>
    <cellStyle name="Обычный 2 7 4 3 4" xfId="13460"/>
    <cellStyle name="Обычный 2 7 4 3 5" xfId="13461"/>
    <cellStyle name="Обычный 2 7 4 4" xfId="13462"/>
    <cellStyle name="Обычный 2 7 4 4 2" xfId="13463"/>
    <cellStyle name="Обычный 2 7 4 4 2 2" xfId="13464"/>
    <cellStyle name="Обычный 2 7 4 4 3" xfId="13465"/>
    <cellStyle name="Обычный 2 7 4 4 4" xfId="13466"/>
    <cellStyle name="Обычный 2 7 4 4 5" xfId="13467"/>
    <cellStyle name="Обычный 2 7 4 5" xfId="13468"/>
    <cellStyle name="Обычный 2 7 4 5 2" xfId="13469"/>
    <cellStyle name="Обычный 2 7 4 5 2 2" xfId="13470"/>
    <cellStyle name="Обычный 2 7 4 5 3" xfId="13471"/>
    <cellStyle name="Обычный 2 7 4 5 4" xfId="13472"/>
    <cellStyle name="Обычный 2 7 4 5 5" xfId="13473"/>
    <cellStyle name="Обычный 2 7 4 6" xfId="13474"/>
    <cellStyle name="Обычный 2 7 4 6 2" xfId="13475"/>
    <cellStyle name="Обычный 2 7 4 6 2 2" xfId="13476"/>
    <cellStyle name="Обычный 2 7 4 6 3" xfId="13477"/>
    <cellStyle name="Обычный 2 7 4 7" xfId="13478"/>
    <cellStyle name="Обычный 2 7 4 7 2" xfId="13479"/>
    <cellStyle name="Обычный 2 7 4 8" xfId="13480"/>
    <cellStyle name="Обычный 2 7 4 9" xfId="13481"/>
    <cellStyle name="Обычный 2 7 5" xfId="13482"/>
    <cellStyle name="Обычный 2 7 5 2" xfId="13483"/>
    <cellStyle name="Обычный 2 7 5 2 2" xfId="13484"/>
    <cellStyle name="Обычный 2 7 5 2 2 2" xfId="13485"/>
    <cellStyle name="Обычный 2 7 5 2 2 2 2" xfId="13486"/>
    <cellStyle name="Обычный 2 7 5 2 2 3" xfId="13487"/>
    <cellStyle name="Обычный 2 7 5 2 2 4" xfId="13488"/>
    <cellStyle name="Обычный 2 7 5 2 2 5" xfId="13489"/>
    <cellStyle name="Обычный 2 7 5 2 3" xfId="13490"/>
    <cellStyle name="Обычный 2 7 5 2 3 2" xfId="13491"/>
    <cellStyle name="Обычный 2 7 5 2 3 3" xfId="13492"/>
    <cellStyle name="Обычный 2 7 5 2 3 4" xfId="13493"/>
    <cellStyle name="Обычный 2 7 5 2 4" xfId="13494"/>
    <cellStyle name="Обычный 2 7 5 2 5" xfId="13495"/>
    <cellStyle name="Обычный 2 7 5 2 6" xfId="13496"/>
    <cellStyle name="Обычный 2 7 5 2 7" xfId="13497"/>
    <cellStyle name="Обычный 2 7 5 3" xfId="13498"/>
    <cellStyle name="Обычный 2 7 5 3 2" xfId="13499"/>
    <cellStyle name="Обычный 2 7 5 3 2 2" xfId="13500"/>
    <cellStyle name="Обычный 2 7 5 3 3" xfId="13501"/>
    <cellStyle name="Обычный 2 7 5 3 4" xfId="13502"/>
    <cellStyle name="Обычный 2 7 5 3 5" xfId="13503"/>
    <cellStyle name="Обычный 2 7 5 4" xfId="13504"/>
    <cellStyle name="Обычный 2 7 5 4 2" xfId="13505"/>
    <cellStyle name="Обычный 2 7 5 4 2 2" xfId="13506"/>
    <cellStyle name="Обычный 2 7 5 4 3" xfId="13507"/>
    <cellStyle name="Обычный 2 7 5 4 4" xfId="13508"/>
    <cellStyle name="Обычный 2 7 5 4 5" xfId="13509"/>
    <cellStyle name="Обычный 2 7 5 5" xfId="13510"/>
    <cellStyle name="Обычный 2 7 5 5 2" xfId="13511"/>
    <cellStyle name="Обычный 2 7 5 5 3" xfId="13512"/>
    <cellStyle name="Обычный 2 7 5 5 4" xfId="13513"/>
    <cellStyle name="Обычный 2 7 5 6" xfId="13514"/>
    <cellStyle name="Обычный 2 7 5 7" xfId="13515"/>
    <cellStyle name="Обычный 2 7 5 8" xfId="13516"/>
    <cellStyle name="Обычный 2 7 5 9" xfId="13517"/>
    <cellStyle name="Обычный 2 7 6" xfId="13518"/>
    <cellStyle name="Обычный 2 7 7" xfId="13519"/>
    <cellStyle name="Обычный 2 7 7 2" xfId="13520"/>
    <cellStyle name="Обычный 2 7 7 2 2" xfId="13521"/>
    <cellStyle name="Обычный 2 7 7 3" xfId="13522"/>
    <cellStyle name="Обычный 2 7 8" xfId="13523"/>
    <cellStyle name="Обычный 2 7 8 2" xfId="13524"/>
    <cellStyle name="Обычный 2 7 9" xfId="13525"/>
    <cellStyle name="Обычный 2 8" xfId="13526"/>
    <cellStyle name="Обычный 2 8 2" xfId="13527"/>
    <cellStyle name="Обычный 2 8 2 10" xfId="13528"/>
    <cellStyle name="Обычный 2 8 2 10 2" xfId="13529"/>
    <cellStyle name="Обычный 2 8 2 10 2 2" xfId="13530"/>
    <cellStyle name="Обычный 2 8 2 10 2 2 2" xfId="13531"/>
    <cellStyle name="Обычный 2 8 2 10 2 2 2 2" xfId="13532"/>
    <cellStyle name="Обычный 2 8 2 10 2 2 3" xfId="13533"/>
    <cellStyle name="Обычный 2 8 2 10 2 2 4" xfId="13534"/>
    <cellStyle name="Обычный 2 8 2 10 2 2 5" xfId="13535"/>
    <cellStyle name="Обычный 2 8 2 10 2 3" xfId="13536"/>
    <cellStyle name="Обычный 2 8 2 10 2 3 2" xfId="13537"/>
    <cellStyle name="Обычный 2 8 2 10 2 3 3" xfId="13538"/>
    <cellStyle name="Обычный 2 8 2 10 2 3 4" xfId="13539"/>
    <cellStyle name="Обычный 2 8 2 10 2 4" xfId="13540"/>
    <cellStyle name="Обычный 2 8 2 10 2 5" xfId="13541"/>
    <cellStyle name="Обычный 2 8 2 10 2 6" xfId="13542"/>
    <cellStyle name="Обычный 2 8 2 10 2 7" xfId="13543"/>
    <cellStyle name="Обычный 2 8 2 10 3" xfId="13544"/>
    <cellStyle name="Обычный 2 8 2 10 3 2" xfId="13545"/>
    <cellStyle name="Обычный 2 8 2 10 3 2 2" xfId="13546"/>
    <cellStyle name="Обычный 2 8 2 10 3 3" xfId="13547"/>
    <cellStyle name="Обычный 2 8 2 10 3 4" xfId="13548"/>
    <cellStyle name="Обычный 2 8 2 10 3 5" xfId="13549"/>
    <cellStyle name="Обычный 2 8 2 10 4" xfId="13550"/>
    <cellStyle name="Обычный 2 8 2 10 4 2" xfId="13551"/>
    <cellStyle name="Обычный 2 8 2 10 4 3" xfId="13552"/>
    <cellStyle name="Обычный 2 8 2 10 4 4" xfId="13553"/>
    <cellStyle name="Обычный 2 8 2 10 5" xfId="13554"/>
    <cellStyle name="Обычный 2 8 2 10 6" xfId="13555"/>
    <cellStyle name="Обычный 2 8 2 10 7" xfId="13556"/>
    <cellStyle name="Обычный 2 8 2 10 8" xfId="13557"/>
    <cellStyle name="Обычный 2 8 2 11" xfId="13558"/>
    <cellStyle name="Обычный 2 8 2 11 2" xfId="13559"/>
    <cellStyle name="Обычный 2 8 2 11 2 2" xfId="13560"/>
    <cellStyle name="Обычный 2 8 2 11 2 2 2" xfId="13561"/>
    <cellStyle name="Обычный 2 8 2 11 2 3" xfId="13562"/>
    <cellStyle name="Обычный 2 8 2 11 2 4" xfId="13563"/>
    <cellStyle name="Обычный 2 8 2 11 2 5" xfId="13564"/>
    <cellStyle name="Обычный 2 8 2 11 3" xfId="13565"/>
    <cellStyle name="Обычный 2 8 2 11 3 2" xfId="13566"/>
    <cellStyle name="Обычный 2 8 2 11 3 3" xfId="13567"/>
    <cellStyle name="Обычный 2 8 2 11 3 4" xfId="13568"/>
    <cellStyle name="Обычный 2 8 2 11 4" xfId="13569"/>
    <cellStyle name="Обычный 2 8 2 11 5" xfId="13570"/>
    <cellStyle name="Обычный 2 8 2 11 6" xfId="13571"/>
    <cellStyle name="Обычный 2 8 2 11 7" xfId="13572"/>
    <cellStyle name="Обычный 2 8 2 12" xfId="13573"/>
    <cellStyle name="Обычный 2 8 2 12 2" xfId="13574"/>
    <cellStyle name="Обычный 2 8 2 12 2 2" xfId="13575"/>
    <cellStyle name="Обычный 2 8 2 12 2 2 2" xfId="13576"/>
    <cellStyle name="Обычный 2 8 2 12 2 3" xfId="13577"/>
    <cellStyle name="Обычный 2 8 2 12 2 4" xfId="13578"/>
    <cellStyle name="Обычный 2 8 2 12 2 5" xfId="13579"/>
    <cellStyle name="Обычный 2 8 2 12 3" xfId="13580"/>
    <cellStyle name="Обычный 2 8 2 12 3 2" xfId="13581"/>
    <cellStyle name="Обычный 2 8 2 12 3 3" xfId="13582"/>
    <cellStyle name="Обычный 2 8 2 12 3 4" xfId="13583"/>
    <cellStyle name="Обычный 2 8 2 12 4" xfId="13584"/>
    <cellStyle name="Обычный 2 8 2 12 5" xfId="13585"/>
    <cellStyle name="Обычный 2 8 2 12 6" xfId="13586"/>
    <cellStyle name="Обычный 2 8 2 12 7" xfId="13587"/>
    <cellStyle name="Обычный 2 8 2 13" xfId="13588"/>
    <cellStyle name="Обычный 2 8 2 13 2" xfId="13589"/>
    <cellStyle name="Обычный 2 8 2 13 2 2" xfId="13590"/>
    <cellStyle name="Обычный 2 8 2 13 3" xfId="13591"/>
    <cellStyle name="Обычный 2 8 2 13 4" xfId="13592"/>
    <cellStyle name="Обычный 2 8 2 13 5" xfId="13593"/>
    <cellStyle name="Обычный 2 8 2 14" xfId="13594"/>
    <cellStyle name="Обычный 2 8 2 14 2" xfId="13595"/>
    <cellStyle name="Обычный 2 8 2 14 2 2" xfId="13596"/>
    <cellStyle name="Обычный 2 8 2 14 3" xfId="13597"/>
    <cellStyle name="Обычный 2 8 2 14 4" xfId="13598"/>
    <cellStyle name="Обычный 2 8 2 14 5" xfId="13599"/>
    <cellStyle name="Обычный 2 8 2 15" xfId="13600"/>
    <cellStyle name="Обычный 2 8 2 15 2" xfId="13601"/>
    <cellStyle name="Обычный 2 8 2 15 2 2" xfId="13602"/>
    <cellStyle name="Обычный 2 8 2 15 3" xfId="13603"/>
    <cellStyle name="Обычный 2 8 2 16" xfId="13604"/>
    <cellStyle name="Обычный 2 8 2 16 2" xfId="13605"/>
    <cellStyle name="Обычный 2 8 2 17" xfId="13606"/>
    <cellStyle name="Обычный 2 8 2 18" xfId="13607"/>
    <cellStyle name="Обычный 2 8 2 2" xfId="13608"/>
    <cellStyle name="Обычный 2 8 2 2 10" xfId="13609"/>
    <cellStyle name="Обычный 2 8 2 2 10 2" xfId="13610"/>
    <cellStyle name="Обычный 2 8 2 2 10 2 2" xfId="13611"/>
    <cellStyle name="Обычный 2 8 2 2 10 2 2 2" xfId="13612"/>
    <cellStyle name="Обычный 2 8 2 2 10 2 3" xfId="13613"/>
    <cellStyle name="Обычный 2 8 2 2 10 2 4" xfId="13614"/>
    <cellStyle name="Обычный 2 8 2 2 10 2 5" xfId="13615"/>
    <cellStyle name="Обычный 2 8 2 2 10 3" xfId="13616"/>
    <cellStyle name="Обычный 2 8 2 2 10 3 2" xfId="13617"/>
    <cellStyle name="Обычный 2 8 2 2 10 3 3" xfId="13618"/>
    <cellStyle name="Обычный 2 8 2 2 10 3 4" xfId="13619"/>
    <cellStyle name="Обычный 2 8 2 2 10 4" xfId="13620"/>
    <cellStyle name="Обычный 2 8 2 2 10 5" xfId="13621"/>
    <cellStyle name="Обычный 2 8 2 2 10 6" xfId="13622"/>
    <cellStyle name="Обычный 2 8 2 2 10 7" xfId="13623"/>
    <cellStyle name="Обычный 2 8 2 2 11" xfId="13624"/>
    <cellStyle name="Обычный 2 8 2 2 11 2" xfId="13625"/>
    <cellStyle name="Обычный 2 8 2 2 11 2 2" xfId="13626"/>
    <cellStyle name="Обычный 2 8 2 2 11 3" xfId="13627"/>
    <cellStyle name="Обычный 2 8 2 2 11 4" xfId="13628"/>
    <cellStyle name="Обычный 2 8 2 2 11 5" xfId="13629"/>
    <cellStyle name="Обычный 2 8 2 2 12" xfId="13630"/>
    <cellStyle name="Обычный 2 8 2 2 12 2" xfId="13631"/>
    <cellStyle name="Обычный 2 8 2 2 12 2 2" xfId="13632"/>
    <cellStyle name="Обычный 2 8 2 2 12 3" xfId="13633"/>
    <cellStyle name="Обычный 2 8 2 2 12 4" xfId="13634"/>
    <cellStyle name="Обычный 2 8 2 2 12 5" xfId="13635"/>
    <cellStyle name="Обычный 2 8 2 2 13" xfId="13636"/>
    <cellStyle name="Обычный 2 8 2 2 13 2" xfId="13637"/>
    <cellStyle name="Обычный 2 8 2 2 13 2 2" xfId="13638"/>
    <cellStyle name="Обычный 2 8 2 2 13 3" xfId="13639"/>
    <cellStyle name="Обычный 2 8 2 2 14" xfId="13640"/>
    <cellStyle name="Обычный 2 8 2 2 14 2" xfId="13641"/>
    <cellStyle name="Обычный 2 8 2 2 15" xfId="13642"/>
    <cellStyle name="Обычный 2 8 2 2 16" xfId="13643"/>
    <cellStyle name="Обычный 2 8 2 2 2" xfId="13644"/>
    <cellStyle name="Обычный 2 8 2 2 2 10" xfId="13645"/>
    <cellStyle name="Обычный 2 8 2 2 2 10 2" xfId="13646"/>
    <cellStyle name="Обычный 2 8 2 2 2 10 2 2" xfId="13647"/>
    <cellStyle name="Обычный 2 8 2 2 2 10 3" xfId="13648"/>
    <cellStyle name="Обычный 2 8 2 2 2 10 4" xfId="13649"/>
    <cellStyle name="Обычный 2 8 2 2 2 10 5" xfId="13650"/>
    <cellStyle name="Обычный 2 8 2 2 2 11" xfId="13651"/>
    <cellStyle name="Обычный 2 8 2 2 2 11 2" xfId="13652"/>
    <cellStyle name="Обычный 2 8 2 2 2 11 3" xfId="13653"/>
    <cellStyle name="Обычный 2 8 2 2 2 11 4" xfId="13654"/>
    <cellStyle name="Обычный 2 8 2 2 2 12" xfId="13655"/>
    <cellStyle name="Обычный 2 8 2 2 2 13" xfId="13656"/>
    <cellStyle name="Обычный 2 8 2 2 2 14" xfId="13657"/>
    <cellStyle name="Обычный 2 8 2 2 2 15" xfId="13658"/>
    <cellStyle name="Обычный 2 8 2 2 2 2" xfId="13659"/>
    <cellStyle name="Обычный 2 8 2 2 2 2 2" xfId="13660"/>
    <cellStyle name="Обычный 2 8 2 2 2 2 2 2" xfId="13661"/>
    <cellStyle name="Обычный 2 8 2 2 2 2 2 2 2" xfId="13662"/>
    <cellStyle name="Обычный 2 8 2 2 2 2 2 2 2 2" xfId="13663"/>
    <cellStyle name="Обычный 2 8 2 2 2 2 2 2 3" xfId="13664"/>
    <cellStyle name="Обычный 2 8 2 2 2 2 2 2 4" xfId="13665"/>
    <cellStyle name="Обычный 2 8 2 2 2 2 2 2 5" xfId="13666"/>
    <cellStyle name="Обычный 2 8 2 2 2 2 2 3" xfId="13667"/>
    <cellStyle name="Обычный 2 8 2 2 2 2 2 3 2" xfId="13668"/>
    <cellStyle name="Обычный 2 8 2 2 2 2 2 3 3" xfId="13669"/>
    <cellStyle name="Обычный 2 8 2 2 2 2 2 3 4" xfId="13670"/>
    <cellStyle name="Обычный 2 8 2 2 2 2 2 4" xfId="13671"/>
    <cellStyle name="Обычный 2 8 2 2 2 2 2 5" xfId="13672"/>
    <cellStyle name="Обычный 2 8 2 2 2 2 2 6" xfId="13673"/>
    <cellStyle name="Обычный 2 8 2 2 2 2 2 7" xfId="13674"/>
    <cellStyle name="Обычный 2 8 2 2 2 2 3" xfId="13675"/>
    <cellStyle name="Обычный 2 8 2 2 2 2 3 2" xfId="13676"/>
    <cellStyle name="Обычный 2 8 2 2 2 2 3 2 2" xfId="13677"/>
    <cellStyle name="Обычный 2 8 2 2 2 2 3 3" xfId="13678"/>
    <cellStyle name="Обычный 2 8 2 2 2 2 3 4" xfId="13679"/>
    <cellStyle name="Обычный 2 8 2 2 2 2 3 5" xfId="13680"/>
    <cellStyle name="Обычный 2 8 2 2 2 2 4" xfId="13681"/>
    <cellStyle name="Обычный 2 8 2 2 2 2 4 2" xfId="13682"/>
    <cellStyle name="Обычный 2 8 2 2 2 2 4 2 2" xfId="13683"/>
    <cellStyle name="Обычный 2 8 2 2 2 2 4 3" xfId="13684"/>
    <cellStyle name="Обычный 2 8 2 2 2 2 4 4" xfId="13685"/>
    <cellStyle name="Обычный 2 8 2 2 2 2 4 5" xfId="13686"/>
    <cellStyle name="Обычный 2 8 2 2 2 2 5" xfId="13687"/>
    <cellStyle name="Обычный 2 8 2 2 2 2 5 2" xfId="13688"/>
    <cellStyle name="Обычный 2 8 2 2 2 2 5 3" xfId="13689"/>
    <cellStyle name="Обычный 2 8 2 2 2 2 5 4" xfId="13690"/>
    <cellStyle name="Обычный 2 8 2 2 2 2 6" xfId="13691"/>
    <cellStyle name="Обычный 2 8 2 2 2 2 7" xfId="13692"/>
    <cellStyle name="Обычный 2 8 2 2 2 2 8" xfId="13693"/>
    <cellStyle name="Обычный 2 8 2 2 2 2 9" xfId="13694"/>
    <cellStyle name="Обычный 2 8 2 2 2 3" xfId="13695"/>
    <cellStyle name="Обычный 2 8 2 2 2 3 2" xfId="13696"/>
    <cellStyle name="Обычный 2 8 2 2 2 3 2 2" xfId="13697"/>
    <cellStyle name="Обычный 2 8 2 2 2 3 2 2 2" xfId="13698"/>
    <cellStyle name="Обычный 2 8 2 2 2 3 2 2 2 2" xfId="13699"/>
    <cellStyle name="Обычный 2 8 2 2 2 3 2 2 3" xfId="13700"/>
    <cellStyle name="Обычный 2 8 2 2 2 3 2 2 4" xfId="13701"/>
    <cellStyle name="Обычный 2 8 2 2 2 3 2 2 5" xfId="13702"/>
    <cellStyle name="Обычный 2 8 2 2 2 3 2 3" xfId="13703"/>
    <cellStyle name="Обычный 2 8 2 2 2 3 2 3 2" xfId="13704"/>
    <cellStyle name="Обычный 2 8 2 2 2 3 2 3 3" xfId="13705"/>
    <cellStyle name="Обычный 2 8 2 2 2 3 2 3 4" xfId="13706"/>
    <cellStyle name="Обычный 2 8 2 2 2 3 2 4" xfId="13707"/>
    <cellStyle name="Обычный 2 8 2 2 2 3 2 5" xfId="13708"/>
    <cellStyle name="Обычный 2 8 2 2 2 3 2 6" xfId="13709"/>
    <cellStyle name="Обычный 2 8 2 2 2 3 2 7" xfId="13710"/>
    <cellStyle name="Обычный 2 8 2 2 2 3 3" xfId="13711"/>
    <cellStyle name="Обычный 2 8 2 2 2 3 3 2" xfId="13712"/>
    <cellStyle name="Обычный 2 8 2 2 2 3 3 2 2" xfId="13713"/>
    <cellStyle name="Обычный 2 8 2 2 2 3 3 3" xfId="13714"/>
    <cellStyle name="Обычный 2 8 2 2 2 3 3 4" xfId="13715"/>
    <cellStyle name="Обычный 2 8 2 2 2 3 3 5" xfId="13716"/>
    <cellStyle name="Обычный 2 8 2 2 2 3 4" xfId="13717"/>
    <cellStyle name="Обычный 2 8 2 2 2 3 4 2" xfId="13718"/>
    <cellStyle name="Обычный 2 8 2 2 2 3 4 2 2" xfId="13719"/>
    <cellStyle name="Обычный 2 8 2 2 2 3 4 3" xfId="13720"/>
    <cellStyle name="Обычный 2 8 2 2 2 3 4 4" xfId="13721"/>
    <cellStyle name="Обычный 2 8 2 2 2 3 4 5" xfId="13722"/>
    <cellStyle name="Обычный 2 8 2 2 2 3 5" xfId="13723"/>
    <cellStyle name="Обычный 2 8 2 2 2 3 5 2" xfId="13724"/>
    <cellStyle name="Обычный 2 8 2 2 2 3 5 3" xfId="13725"/>
    <cellStyle name="Обычный 2 8 2 2 2 3 5 4" xfId="13726"/>
    <cellStyle name="Обычный 2 8 2 2 2 3 6" xfId="13727"/>
    <cellStyle name="Обычный 2 8 2 2 2 3 7" xfId="13728"/>
    <cellStyle name="Обычный 2 8 2 2 2 3 8" xfId="13729"/>
    <cellStyle name="Обычный 2 8 2 2 2 3 9" xfId="13730"/>
    <cellStyle name="Обычный 2 8 2 2 2 4" xfId="13731"/>
    <cellStyle name="Обычный 2 8 2 2 2 4 2" xfId="13732"/>
    <cellStyle name="Обычный 2 8 2 2 2 4 2 2" xfId="13733"/>
    <cellStyle name="Обычный 2 8 2 2 2 4 2 2 2" xfId="13734"/>
    <cellStyle name="Обычный 2 8 2 2 2 4 2 2 2 2" xfId="13735"/>
    <cellStyle name="Обычный 2 8 2 2 2 4 2 2 3" xfId="13736"/>
    <cellStyle name="Обычный 2 8 2 2 2 4 2 2 4" xfId="13737"/>
    <cellStyle name="Обычный 2 8 2 2 2 4 2 2 5" xfId="13738"/>
    <cellStyle name="Обычный 2 8 2 2 2 4 2 3" xfId="13739"/>
    <cellStyle name="Обычный 2 8 2 2 2 4 2 3 2" xfId="13740"/>
    <cellStyle name="Обычный 2 8 2 2 2 4 2 3 3" xfId="13741"/>
    <cellStyle name="Обычный 2 8 2 2 2 4 2 3 4" xfId="13742"/>
    <cellStyle name="Обычный 2 8 2 2 2 4 2 4" xfId="13743"/>
    <cellStyle name="Обычный 2 8 2 2 2 4 2 5" xfId="13744"/>
    <cellStyle name="Обычный 2 8 2 2 2 4 2 6" xfId="13745"/>
    <cellStyle name="Обычный 2 8 2 2 2 4 2 7" xfId="13746"/>
    <cellStyle name="Обычный 2 8 2 2 2 4 3" xfId="13747"/>
    <cellStyle name="Обычный 2 8 2 2 2 4 3 2" xfId="13748"/>
    <cellStyle name="Обычный 2 8 2 2 2 4 3 2 2" xfId="13749"/>
    <cellStyle name="Обычный 2 8 2 2 2 4 3 3" xfId="13750"/>
    <cellStyle name="Обычный 2 8 2 2 2 4 3 4" xfId="13751"/>
    <cellStyle name="Обычный 2 8 2 2 2 4 3 5" xfId="13752"/>
    <cellStyle name="Обычный 2 8 2 2 2 4 4" xfId="13753"/>
    <cellStyle name="Обычный 2 8 2 2 2 4 4 2" xfId="13754"/>
    <cellStyle name="Обычный 2 8 2 2 2 4 4 3" xfId="13755"/>
    <cellStyle name="Обычный 2 8 2 2 2 4 4 4" xfId="13756"/>
    <cellStyle name="Обычный 2 8 2 2 2 4 5" xfId="13757"/>
    <cellStyle name="Обычный 2 8 2 2 2 4 6" xfId="13758"/>
    <cellStyle name="Обычный 2 8 2 2 2 4 7" xfId="13759"/>
    <cellStyle name="Обычный 2 8 2 2 2 4 8" xfId="13760"/>
    <cellStyle name="Обычный 2 8 2 2 2 5" xfId="13761"/>
    <cellStyle name="Обычный 2 8 2 2 2 5 2" xfId="13762"/>
    <cellStyle name="Обычный 2 8 2 2 2 5 2 2" xfId="13763"/>
    <cellStyle name="Обычный 2 8 2 2 2 5 2 2 2" xfId="13764"/>
    <cellStyle name="Обычный 2 8 2 2 2 5 2 2 2 2" xfId="13765"/>
    <cellStyle name="Обычный 2 8 2 2 2 5 2 2 3" xfId="13766"/>
    <cellStyle name="Обычный 2 8 2 2 2 5 2 2 4" xfId="13767"/>
    <cellStyle name="Обычный 2 8 2 2 2 5 2 2 5" xfId="13768"/>
    <cellStyle name="Обычный 2 8 2 2 2 5 2 3" xfId="13769"/>
    <cellStyle name="Обычный 2 8 2 2 2 5 2 3 2" xfId="13770"/>
    <cellStyle name="Обычный 2 8 2 2 2 5 2 3 3" xfId="13771"/>
    <cellStyle name="Обычный 2 8 2 2 2 5 2 3 4" xfId="13772"/>
    <cellStyle name="Обычный 2 8 2 2 2 5 2 4" xfId="13773"/>
    <cellStyle name="Обычный 2 8 2 2 2 5 2 5" xfId="13774"/>
    <cellStyle name="Обычный 2 8 2 2 2 5 2 6" xfId="13775"/>
    <cellStyle name="Обычный 2 8 2 2 2 5 2 7" xfId="13776"/>
    <cellStyle name="Обычный 2 8 2 2 2 5 3" xfId="13777"/>
    <cellStyle name="Обычный 2 8 2 2 2 5 3 2" xfId="13778"/>
    <cellStyle name="Обычный 2 8 2 2 2 5 3 2 2" xfId="13779"/>
    <cellStyle name="Обычный 2 8 2 2 2 5 3 3" xfId="13780"/>
    <cellStyle name="Обычный 2 8 2 2 2 5 3 4" xfId="13781"/>
    <cellStyle name="Обычный 2 8 2 2 2 5 3 5" xfId="13782"/>
    <cellStyle name="Обычный 2 8 2 2 2 5 4" xfId="13783"/>
    <cellStyle name="Обычный 2 8 2 2 2 5 4 2" xfId="13784"/>
    <cellStyle name="Обычный 2 8 2 2 2 5 4 3" xfId="13785"/>
    <cellStyle name="Обычный 2 8 2 2 2 5 4 4" xfId="13786"/>
    <cellStyle name="Обычный 2 8 2 2 2 5 5" xfId="13787"/>
    <cellStyle name="Обычный 2 8 2 2 2 5 6" xfId="13788"/>
    <cellStyle name="Обычный 2 8 2 2 2 5 7" xfId="13789"/>
    <cellStyle name="Обычный 2 8 2 2 2 5 8" xfId="13790"/>
    <cellStyle name="Обычный 2 8 2 2 2 6" xfId="13791"/>
    <cellStyle name="Обычный 2 8 2 2 2 6 2" xfId="13792"/>
    <cellStyle name="Обычный 2 8 2 2 2 6 2 2" xfId="13793"/>
    <cellStyle name="Обычный 2 8 2 2 2 6 2 2 2" xfId="13794"/>
    <cellStyle name="Обычный 2 8 2 2 2 6 2 2 2 2" xfId="13795"/>
    <cellStyle name="Обычный 2 8 2 2 2 6 2 2 3" xfId="13796"/>
    <cellStyle name="Обычный 2 8 2 2 2 6 2 2 4" xfId="13797"/>
    <cellStyle name="Обычный 2 8 2 2 2 6 2 2 5" xfId="13798"/>
    <cellStyle name="Обычный 2 8 2 2 2 6 2 3" xfId="13799"/>
    <cellStyle name="Обычный 2 8 2 2 2 6 2 3 2" xfId="13800"/>
    <cellStyle name="Обычный 2 8 2 2 2 6 2 3 3" xfId="13801"/>
    <cellStyle name="Обычный 2 8 2 2 2 6 2 3 4" xfId="13802"/>
    <cellStyle name="Обычный 2 8 2 2 2 6 2 4" xfId="13803"/>
    <cellStyle name="Обычный 2 8 2 2 2 6 2 5" xfId="13804"/>
    <cellStyle name="Обычный 2 8 2 2 2 6 2 6" xfId="13805"/>
    <cellStyle name="Обычный 2 8 2 2 2 6 2 7" xfId="13806"/>
    <cellStyle name="Обычный 2 8 2 2 2 6 3" xfId="13807"/>
    <cellStyle name="Обычный 2 8 2 2 2 6 3 2" xfId="13808"/>
    <cellStyle name="Обычный 2 8 2 2 2 6 3 2 2" xfId="13809"/>
    <cellStyle name="Обычный 2 8 2 2 2 6 3 3" xfId="13810"/>
    <cellStyle name="Обычный 2 8 2 2 2 6 3 4" xfId="13811"/>
    <cellStyle name="Обычный 2 8 2 2 2 6 3 5" xfId="13812"/>
    <cellStyle name="Обычный 2 8 2 2 2 6 4" xfId="13813"/>
    <cellStyle name="Обычный 2 8 2 2 2 6 4 2" xfId="13814"/>
    <cellStyle name="Обычный 2 8 2 2 2 6 4 3" xfId="13815"/>
    <cellStyle name="Обычный 2 8 2 2 2 6 4 4" xfId="13816"/>
    <cellStyle name="Обычный 2 8 2 2 2 6 5" xfId="13817"/>
    <cellStyle name="Обычный 2 8 2 2 2 6 6" xfId="13818"/>
    <cellStyle name="Обычный 2 8 2 2 2 6 7" xfId="13819"/>
    <cellStyle name="Обычный 2 8 2 2 2 6 8" xfId="13820"/>
    <cellStyle name="Обычный 2 8 2 2 2 7" xfId="13821"/>
    <cellStyle name="Обычный 2 8 2 2 2 7 2" xfId="13822"/>
    <cellStyle name="Обычный 2 8 2 2 2 7 2 2" xfId="13823"/>
    <cellStyle name="Обычный 2 8 2 2 2 7 2 2 2" xfId="13824"/>
    <cellStyle name="Обычный 2 8 2 2 2 7 2 2 2 2" xfId="13825"/>
    <cellStyle name="Обычный 2 8 2 2 2 7 2 2 3" xfId="13826"/>
    <cellStyle name="Обычный 2 8 2 2 2 7 2 2 4" xfId="13827"/>
    <cellStyle name="Обычный 2 8 2 2 2 7 2 2 5" xfId="13828"/>
    <cellStyle name="Обычный 2 8 2 2 2 7 2 3" xfId="13829"/>
    <cellStyle name="Обычный 2 8 2 2 2 7 2 3 2" xfId="13830"/>
    <cellStyle name="Обычный 2 8 2 2 2 7 2 3 3" xfId="13831"/>
    <cellStyle name="Обычный 2 8 2 2 2 7 2 3 4" xfId="13832"/>
    <cellStyle name="Обычный 2 8 2 2 2 7 2 4" xfId="13833"/>
    <cellStyle name="Обычный 2 8 2 2 2 7 2 5" xfId="13834"/>
    <cellStyle name="Обычный 2 8 2 2 2 7 2 6" xfId="13835"/>
    <cellStyle name="Обычный 2 8 2 2 2 7 2 7" xfId="13836"/>
    <cellStyle name="Обычный 2 8 2 2 2 7 3" xfId="13837"/>
    <cellStyle name="Обычный 2 8 2 2 2 7 3 2" xfId="13838"/>
    <cellStyle name="Обычный 2 8 2 2 2 7 3 2 2" xfId="13839"/>
    <cellStyle name="Обычный 2 8 2 2 2 7 3 3" xfId="13840"/>
    <cellStyle name="Обычный 2 8 2 2 2 7 3 4" xfId="13841"/>
    <cellStyle name="Обычный 2 8 2 2 2 7 3 5" xfId="13842"/>
    <cellStyle name="Обычный 2 8 2 2 2 7 4" xfId="13843"/>
    <cellStyle name="Обычный 2 8 2 2 2 7 4 2" xfId="13844"/>
    <cellStyle name="Обычный 2 8 2 2 2 7 4 3" xfId="13845"/>
    <cellStyle name="Обычный 2 8 2 2 2 7 4 4" xfId="13846"/>
    <cellStyle name="Обычный 2 8 2 2 2 7 5" xfId="13847"/>
    <cellStyle name="Обычный 2 8 2 2 2 7 6" xfId="13848"/>
    <cellStyle name="Обычный 2 8 2 2 2 7 7" xfId="13849"/>
    <cellStyle name="Обычный 2 8 2 2 2 7 8" xfId="13850"/>
    <cellStyle name="Обычный 2 8 2 2 2 8" xfId="13851"/>
    <cellStyle name="Обычный 2 8 2 2 2 8 2" xfId="13852"/>
    <cellStyle name="Обычный 2 8 2 2 2 8 2 2" xfId="13853"/>
    <cellStyle name="Обычный 2 8 2 2 2 8 2 2 2" xfId="13854"/>
    <cellStyle name="Обычный 2 8 2 2 2 8 2 3" xfId="13855"/>
    <cellStyle name="Обычный 2 8 2 2 2 8 2 4" xfId="13856"/>
    <cellStyle name="Обычный 2 8 2 2 2 8 2 5" xfId="13857"/>
    <cellStyle name="Обычный 2 8 2 2 2 8 3" xfId="13858"/>
    <cellStyle name="Обычный 2 8 2 2 2 8 3 2" xfId="13859"/>
    <cellStyle name="Обычный 2 8 2 2 2 8 3 3" xfId="13860"/>
    <cellStyle name="Обычный 2 8 2 2 2 8 3 4" xfId="13861"/>
    <cellStyle name="Обычный 2 8 2 2 2 8 4" xfId="13862"/>
    <cellStyle name="Обычный 2 8 2 2 2 8 5" xfId="13863"/>
    <cellStyle name="Обычный 2 8 2 2 2 8 6" xfId="13864"/>
    <cellStyle name="Обычный 2 8 2 2 2 8 7" xfId="13865"/>
    <cellStyle name="Обычный 2 8 2 2 2 9" xfId="13866"/>
    <cellStyle name="Обычный 2 8 2 2 2 9 2" xfId="13867"/>
    <cellStyle name="Обычный 2 8 2 2 2 9 2 2" xfId="13868"/>
    <cellStyle name="Обычный 2 8 2 2 2 9 2 2 2" xfId="13869"/>
    <cellStyle name="Обычный 2 8 2 2 2 9 2 3" xfId="13870"/>
    <cellStyle name="Обычный 2 8 2 2 2 9 2 4" xfId="13871"/>
    <cellStyle name="Обычный 2 8 2 2 2 9 2 5" xfId="13872"/>
    <cellStyle name="Обычный 2 8 2 2 2 9 3" xfId="13873"/>
    <cellStyle name="Обычный 2 8 2 2 2 9 3 2" xfId="13874"/>
    <cellStyle name="Обычный 2 8 2 2 2 9 3 3" xfId="13875"/>
    <cellStyle name="Обычный 2 8 2 2 2 9 3 4" xfId="13876"/>
    <cellStyle name="Обычный 2 8 2 2 2 9 4" xfId="13877"/>
    <cellStyle name="Обычный 2 8 2 2 2 9 5" xfId="13878"/>
    <cellStyle name="Обычный 2 8 2 2 2 9 6" xfId="13879"/>
    <cellStyle name="Обычный 2 8 2 2 2 9 7" xfId="13880"/>
    <cellStyle name="Обычный 2 8 2 2 3" xfId="13881"/>
    <cellStyle name="Обычный 2 8 2 2 3 2" xfId="13882"/>
    <cellStyle name="Обычный 2 8 2 2 3 2 2" xfId="13883"/>
    <cellStyle name="Обычный 2 8 2 2 3 2 2 2" xfId="13884"/>
    <cellStyle name="Обычный 2 8 2 2 3 2 2 2 2" xfId="13885"/>
    <cellStyle name="Обычный 2 8 2 2 3 2 2 3" xfId="13886"/>
    <cellStyle name="Обычный 2 8 2 2 3 2 2 4" xfId="13887"/>
    <cellStyle name="Обычный 2 8 2 2 3 2 2 5" xfId="13888"/>
    <cellStyle name="Обычный 2 8 2 2 3 2 3" xfId="13889"/>
    <cellStyle name="Обычный 2 8 2 2 3 2 3 2" xfId="13890"/>
    <cellStyle name="Обычный 2 8 2 2 3 2 3 3" xfId="13891"/>
    <cellStyle name="Обычный 2 8 2 2 3 2 3 4" xfId="13892"/>
    <cellStyle name="Обычный 2 8 2 2 3 2 4" xfId="13893"/>
    <cellStyle name="Обычный 2 8 2 2 3 2 5" xfId="13894"/>
    <cellStyle name="Обычный 2 8 2 2 3 2 6" xfId="13895"/>
    <cellStyle name="Обычный 2 8 2 2 3 2 7" xfId="13896"/>
    <cellStyle name="Обычный 2 8 2 2 3 3" xfId="13897"/>
    <cellStyle name="Обычный 2 8 2 2 3 3 2" xfId="13898"/>
    <cellStyle name="Обычный 2 8 2 2 3 3 2 2" xfId="13899"/>
    <cellStyle name="Обычный 2 8 2 2 3 3 3" xfId="13900"/>
    <cellStyle name="Обычный 2 8 2 2 3 3 4" xfId="13901"/>
    <cellStyle name="Обычный 2 8 2 2 3 3 5" xfId="13902"/>
    <cellStyle name="Обычный 2 8 2 2 3 4" xfId="13903"/>
    <cellStyle name="Обычный 2 8 2 2 3 4 2" xfId="13904"/>
    <cellStyle name="Обычный 2 8 2 2 3 4 2 2" xfId="13905"/>
    <cellStyle name="Обычный 2 8 2 2 3 4 3" xfId="13906"/>
    <cellStyle name="Обычный 2 8 2 2 3 4 4" xfId="13907"/>
    <cellStyle name="Обычный 2 8 2 2 3 4 5" xfId="13908"/>
    <cellStyle name="Обычный 2 8 2 2 3 5" xfId="13909"/>
    <cellStyle name="Обычный 2 8 2 2 3 5 2" xfId="13910"/>
    <cellStyle name="Обычный 2 8 2 2 3 5 3" xfId="13911"/>
    <cellStyle name="Обычный 2 8 2 2 3 5 4" xfId="13912"/>
    <cellStyle name="Обычный 2 8 2 2 3 6" xfId="13913"/>
    <cellStyle name="Обычный 2 8 2 2 3 7" xfId="13914"/>
    <cellStyle name="Обычный 2 8 2 2 3 8" xfId="13915"/>
    <cellStyle name="Обычный 2 8 2 2 3 9" xfId="13916"/>
    <cellStyle name="Обычный 2 8 2 2 4" xfId="13917"/>
    <cellStyle name="Обычный 2 8 2 2 4 2" xfId="13918"/>
    <cellStyle name="Обычный 2 8 2 2 4 2 2" xfId="13919"/>
    <cellStyle name="Обычный 2 8 2 2 4 2 2 2" xfId="13920"/>
    <cellStyle name="Обычный 2 8 2 2 4 2 2 2 2" xfId="13921"/>
    <cellStyle name="Обычный 2 8 2 2 4 2 2 3" xfId="13922"/>
    <cellStyle name="Обычный 2 8 2 2 4 2 2 4" xfId="13923"/>
    <cellStyle name="Обычный 2 8 2 2 4 2 2 5" xfId="13924"/>
    <cellStyle name="Обычный 2 8 2 2 4 2 3" xfId="13925"/>
    <cellStyle name="Обычный 2 8 2 2 4 2 3 2" xfId="13926"/>
    <cellStyle name="Обычный 2 8 2 2 4 2 3 3" xfId="13927"/>
    <cellStyle name="Обычный 2 8 2 2 4 2 3 4" xfId="13928"/>
    <cellStyle name="Обычный 2 8 2 2 4 2 4" xfId="13929"/>
    <cellStyle name="Обычный 2 8 2 2 4 2 5" xfId="13930"/>
    <cellStyle name="Обычный 2 8 2 2 4 2 6" xfId="13931"/>
    <cellStyle name="Обычный 2 8 2 2 4 2 7" xfId="13932"/>
    <cellStyle name="Обычный 2 8 2 2 4 3" xfId="13933"/>
    <cellStyle name="Обычный 2 8 2 2 4 3 2" xfId="13934"/>
    <cellStyle name="Обычный 2 8 2 2 4 3 2 2" xfId="13935"/>
    <cellStyle name="Обычный 2 8 2 2 4 3 3" xfId="13936"/>
    <cellStyle name="Обычный 2 8 2 2 4 3 4" xfId="13937"/>
    <cellStyle name="Обычный 2 8 2 2 4 3 5" xfId="13938"/>
    <cellStyle name="Обычный 2 8 2 2 4 4" xfId="13939"/>
    <cellStyle name="Обычный 2 8 2 2 4 4 2" xfId="13940"/>
    <cellStyle name="Обычный 2 8 2 2 4 4 2 2" xfId="13941"/>
    <cellStyle name="Обычный 2 8 2 2 4 4 3" xfId="13942"/>
    <cellStyle name="Обычный 2 8 2 2 4 4 4" xfId="13943"/>
    <cellStyle name="Обычный 2 8 2 2 4 4 5" xfId="13944"/>
    <cellStyle name="Обычный 2 8 2 2 4 5" xfId="13945"/>
    <cellStyle name="Обычный 2 8 2 2 4 5 2" xfId="13946"/>
    <cellStyle name="Обычный 2 8 2 2 4 5 3" xfId="13947"/>
    <cellStyle name="Обычный 2 8 2 2 4 5 4" xfId="13948"/>
    <cellStyle name="Обычный 2 8 2 2 4 6" xfId="13949"/>
    <cellStyle name="Обычный 2 8 2 2 4 7" xfId="13950"/>
    <cellStyle name="Обычный 2 8 2 2 4 8" xfId="13951"/>
    <cellStyle name="Обычный 2 8 2 2 4 9" xfId="13952"/>
    <cellStyle name="Обычный 2 8 2 2 5" xfId="13953"/>
    <cellStyle name="Обычный 2 8 2 2 5 2" xfId="13954"/>
    <cellStyle name="Обычный 2 8 2 2 5 2 2" xfId="13955"/>
    <cellStyle name="Обычный 2 8 2 2 5 2 2 2" xfId="13956"/>
    <cellStyle name="Обычный 2 8 2 2 5 2 2 2 2" xfId="13957"/>
    <cellStyle name="Обычный 2 8 2 2 5 2 2 3" xfId="13958"/>
    <cellStyle name="Обычный 2 8 2 2 5 2 2 4" xfId="13959"/>
    <cellStyle name="Обычный 2 8 2 2 5 2 2 5" xfId="13960"/>
    <cellStyle name="Обычный 2 8 2 2 5 2 3" xfId="13961"/>
    <cellStyle name="Обычный 2 8 2 2 5 2 3 2" xfId="13962"/>
    <cellStyle name="Обычный 2 8 2 2 5 2 3 3" xfId="13963"/>
    <cellStyle name="Обычный 2 8 2 2 5 2 3 4" xfId="13964"/>
    <cellStyle name="Обычный 2 8 2 2 5 2 4" xfId="13965"/>
    <cellStyle name="Обычный 2 8 2 2 5 2 5" xfId="13966"/>
    <cellStyle name="Обычный 2 8 2 2 5 2 6" xfId="13967"/>
    <cellStyle name="Обычный 2 8 2 2 5 2 7" xfId="13968"/>
    <cellStyle name="Обычный 2 8 2 2 5 3" xfId="13969"/>
    <cellStyle name="Обычный 2 8 2 2 5 3 2" xfId="13970"/>
    <cellStyle name="Обычный 2 8 2 2 5 3 2 2" xfId="13971"/>
    <cellStyle name="Обычный 2 8 2 2 5 3 3" xfId="13972"/>
    <cellStyle name="Обычный 2 8 2 2 5 3 4" xfId="13973"/>
    <cellStyle name="Обычный 2 8 2 2 5 3 5" xfId="13974"/>
    <cellStyle name="Обычный 2 8 2 2 5 4" xfId="13975"/>
    <cellStyle name="Обычный 2 8 2 2 5 4 2" xfId="13976"/>
    <cellStyle name="Обычный 2 8 2 2 5 4 2 2" xfId="13977"/>
    <cellStyle name="Обычный 2 8 2 2 5 4 3" xfId="13978"/>
    <cellStyle name="Обычный 2 8 2 2 5 4 4" xfId="13979"/>
    <cellStyle name="Обычный 2 8 2 2 5 4 5" xfId="13980"/>
    <cellStyle name="Обычный 2 8 2 2 5 5" xfId="13981"/>
    <cellStyle name="Обычный 2 8 2 2 5 5 2" xfId="13982"/>
    <cellStyle name="Обычный 2 8 2 2 5 5 3" xfId="13983"/>
    <cellStyle name="Обычный 2 8 2 2 5 5 4" xfId="13984"/>
    <cellStyle name="Обычный 2 8 2 2 5 6" xfId="13985"/>
    <cellStyle name="Обычный 2 8 2 2 5 7" xfId="13986"/>
    <cellStyle name="Обычный 2 8 2 2 5 8" xfId="13987"/>
    <cellStyle name="Обычный 2 8 2 2 5 9" xfId="13988"/>
    <cellStyle name="Обычный 2 8 2 2 6" xfId="13989"/>
    <cellStyle name="Обычный 2 8 2 2 6 2" xfId="13990"/>
    <cellStyle name="Обычный 2 8 2 2 6 2 2" xfId="13991"/>
    <cellStyle name="Обычный 2 8 2 2 6 2 2 2" xfId="13992"/>
    <cellStyle name="Обычный 2 8 2 2 6 2 2 2 2" xfId="13993"/>
    <cellStyle name="Обычный 2 8 2 2 6 2 2 3" xfId="13994"/>
    <cellStyle name="Обычный 2 8 2 2 6 2 2 4" xfId="13995"/>
    <cellStyle name="Обычный 2 8 2 2 6 2 2 5" xfId="13996"/>
    <cellStyle name="Обычный 2 8 2 2 6 2 3" xfId="13997"/>
    <cellStyle name="Обычный 2 8 2 2 6 2 3 2" xfId="13998"/>
    <cellStyle name="Обычный 2 8 2 2 6 2 3 3" xfId="13999"/>
    <cellStyle name="Обычный 2 8 2 2 6 2 3 4" xfId="14000"/>
    <cellStyle name="Обычный 2 8 2 2 6 2 4" xfId="14001"/>
    <cellStyle name="Обычный 2 8 2 2 6 2 5" xfId="14002"/>
    <cellStyle name="Обычный 2 8 2 2 6 2 6" xfId="14003"/>
    <cellStyle name="Обычный 2 8 2 2 6 2 7" xfId="14004"/>
    <cellStyle name="Обычный 2 8 2 2 6 3" xfId="14005"/>
    <cellStyle name="Обычный 2 8 2 2 6 3 2" xfId="14006"/>
    <cellStyle name="Обычный 2 8 2 2 6 3 2 2" xfId="14007"/>
    <cellStyle name="Обычный 2 8 2 2 6 3 3" xfId="14008"/>
    <cellStyle name="Обычный 2 8 2 2 6 3 4" xfId="14009"/>
    <cellStyle name="Обычный 2 8 2 2 6 3 5" xfId="14010"/>
    <cellStyle name="Обычный 2 8 2 2 6 4" xfId="14011"/>
    <cellStyle name="Обычный 2 8 2 2 6 4 2" xfId="14012"/>
    <cellStyle name="Обычный 2 8 2 2 6 4 3" xfId="14013"/>
    <cellStyle name="Обычный 2 8 2 2 6 4 4" xfId="14014"/>
    <cellStyle name="Обычный 2 8 2 2 6 5" xfId="14015"/>
    <cellStyle name="Обычный 2 8 2 2 6 6" xfId="14016"/>
    <cellStyle name="Обычный 2 8 2 2 6 7" xfId="14017"/>
    <cellStyle name="Обычный 2 8 2 2 6 8" xfId="14018"/>
    <cellStyle name="Обычный 2 8 2 2 7" xfId="14019"/>
    <cellStyle name="Обычный 2 8 2 2 7 2" xfId="14020"/>
    <cellStyle name="Обычный 2 8 2 2 7 2 2" xfId="14021"/>
    <cellStyle name="Обычный 2 8 2 2 7 2 2 2" xfId="14022"/>
    <cellStyle name="Обычный 2 8 2 2 7 2 2 2 2" xfId="14023"/>
    <cellStyle name="Обычный 2 8 2 2 7 2 2 3" xfId="14024"/>
    <cellStyle name="Обычный 2 8 2 2 7 2 2 4" xfId="14025"/>
    <cellStyle name="Обычный 2 8 2 2 7 2 2 5" xfId="14026"/>
    <cellStyle name="Обычный 2 8 2 2 7 2 3" xfId="14027"/>
    <cellStyle name="Обычный 2 8 2 2 7 2 3 2" xfId="14028"/>
    <cellStyle name="Обычный 2 8 2 2 7 2 3 3" xfId="14029"/>
    <cellStyle name="Обычный 2 8 2 2 7 2 3 4" xfId="14030"/>
    <cellStyle name="Обычный 2 8 2 2 7 2 4" xfId="14031"/>
    <cellStyle name="Обычный 2 8 2 2 7 2 5" xfId="14032"/>
    <cellStyle name="Обычный 2 8 2 2 7 2 6" xfId="14033"/>
    <cellStyle name="Обычный 2 8 2 2 7 2 7" xfId="14034"/>
    <cellStyle name="Обычный 2 8 2 2 7 3" xfId="14035"/>
    <cellStyle name="Обычный 2 8 2 2 7 3 2" xfId="14036"/>
    <cellStyle name="Обычный 2 8 2 2 7 3 2 2" xfId="14037"/>
    <cellStyle name="Обычный 2 8 2 2 7 3 3" xfId="14038"/>
    <cellStyle name="Обычный 2 8 2 2 7 3 4" xfId="14039"/>
    <cellStyle name="Обычный 2 8 2 2 7 3 5" xfId="14040"/>
    <cellStyle name="Обычный 2 8 2 2 7 4" xfId="14041"/>
    <cellStyle name="Обычный 2 8 2 2 7 4 2" xfId="14042"/>
    <cellStyle name="Обычный 2 8 2 2 7 4 3" xfId="14043"/>
    <cellStyle name="Обычный 2 8 2 2 7 4 4" xfId="14044"/>
    <cellStyle name="Обычный 2 8 2 2 7 5" xfId="14045"/>
    <cellStyle name="Обычный 2 8 2 2 7 6" xfId="14046"/>
    <cellStyle name="Обычный 2 8 2 2 7 7" xfId="14047"/>
    <cellStyle name="Обычный 2 8 2 2 7 8" xfId="14048"/>
    <cellStyle name="Обычный 2 8 2 2 8" xfId="14049"/>
    <cellStyle name="Обычный 2 8 2 2 8 2" xfId="14050"/>
    <cellStyle name="Обычный 2 8 2 2 8 2 2" xfId="14051"/>
    <cellStyle name="Обычный 2 8 2 2 8 2 2 2" xfId="14052"/>
    <cellStyle name="Обычный 2 8 2 2 8 2 2 2 2" xfId="14053"/>
    <cellStyle name="Обычный 2 8 2 2 8 2 2 3" xfId="14054"/>
    <cellStyle name="Обычный 2 8 2 2 8 2 2 4" xfId="14055"/>
    <cellStyle name="Обычный 2 8 2 2 8 2 2 5" xfId="14056"/>
    <cellStyle name="Обычный 2 8 2 2 8 2 3" xfId="14057"/>
    <cellStyle name="Обычный 2 8 2 2 8 2 3 2" xfId="14058"/>
    <cellStyle name="Обычный 2 8 2 2 8 2 3 3" xfId="14059"/>
    <cellStyle name="Обычный 2 8 2 2 8 2 3 4" xfId="14060"/>
    <cellStyle name="Обычный 2 8 2 2 8 2 4" xfId="14061"/>
    <cellStyle name="Обычный 2 8 2 2 8 2 5" xfId="14062"/>
    <cellStyle name="Обычный 2 8 2 2 8 2 6" xfId="14063"/>
    <cellStyle name="Обычный 2 8 2 2 8 2 7" xfId="14064"/>
    <cellStyle name="Обычный 2 8 2 2 8 3" xfId="14065"/>
    <cellStyle name="Обычный 2 8 2 2 8 3 2" xfId="14066"/>
    <cellStyle name="Обычный 2 8 2 2 8 3 2 2" xfId="14067"/>
    <cellStyle name="Обычный 2 8 2 2 8 3 3" xfId="14068"/>
    <cellStyle name="Обычный 2 8 2 2 8 3 4" xfId="14069"/>
    <cellStyle name="Обычный 2 8 2 2 8 3 5" xfId="14070"/>
    <cellStyle name="Обычный 2 8 2 2 8 4" xfId="14071"/>
    <cellStyle name="Обычный 2 8 2 2 8 4 2" xfId="14072"/>
    <cellStyle name="Обычный 2 8 2 2 8 4 3" xfId="14073"/>
    <cellStyle name="Обычный 2 8 2 2 8 4 4" xfId="14074"/>
    <cellStyle name="Обычный 2 8 2 2 8 5" xfId="14075"/>
    <cellStyle name="Обычный 2 8 2 2 8 6" xfId="14076"/>
    <cellStyle name="Обычный 2 8 2 2 8 7" xfId="14077"/>
    <cellStyle name="Обычный 2 8 2 2 8 8" xfId="14078"/>
    <cellStyle name="Обычный 2 8 2 2 9" xfId="14079"/>
    <cellStyle name="Обычный 2 8 2 2 9 2" xfId="14080"/>
    <cellStyle name="Обычный 2 8 2 2 9 2 2" xfId="14081"/>
    <cellStyle name="Обычный 2 8 2 2 9 2 2 2" xfId="14082"/>
    <cellStyle name="Обычный 2 8 2 2 9 2 3" xfId="14083"/>
    <cellStyle name="Обычный 2 8 2 2 9 2 4" xfId="14084"/>
    <cellStyle name="Обычный 2 8 2 2 9 2 5" xfId="14085"/>
    <cellStyle name="Обычный 2 8 2 2 9 3" xfId="14086"/>
    <cellStyle name="Обычный 2 8 2 2 9 3 2" xfId="14087"/>
    <cellStyle name="Обычный 2 8 2 2 9 3 3" xfId="14088"/>
    <cellStyle name="Обычный 2 8 2 2 9 3 4" xfId="14089"/>
    <cellStyle name="Обычный 2 8 2 2 9 4" xfId="14090"/>
    <cellStyle name="Обычный 2 8 2 2 9 5" xfId="14091"/>
    <cellStyle name="Обычный 2 8 2 2 9 6" xfId="14092"/>
    <cellStyle name="Обычный 2 8 2 2 9 7" xfId="14093"/>
    <cellStyle name="Обычный 2 8 2 3" xfId="14094"/>
    <cellStyle name="Обычный 2 8 2 3 10" xfId="14095"/>
    <cellStyle name="Обычный 2 8 2 3 10 2" xfId="14096"/>
    <cellStyle name="Обычный 2 8 2 3 10 2 2" xfId="14097"/>
    <cellStyle name="Обычный 2 8 2 3 10 3" xfId="14098"/>
    <cellStyle name="Обычный 2 8 2 3 10 4" xfId="14099"/>
    <cellStyle name="Обычный 2 8 2 3 10 5" xfId="14100"/>
    <cellStyle name="Обычный 2 8 2 3 11" xfId="14101"/>
    <cellStyle name="Обычный 2 8 2 3 11 2" xfId="14102"/>
    <cellStyle name="Обычный 2 8 2 3 11 2 2" xfId="14103"/>
    <cellStyle name="Обычный 2 8 2 3 11 3" xfId="14104"/>
    <cellStyle name="Обычный 2 8 2 3 11 4" xfId="14105"/>
    <cellStyle name="Обычный 2 8 2 3 11 5" xfId="14106"/>
    <cellStyle name="Обычный 2 8 2 3 12" xfId="14107"/>
    <cellStyle name="Обычный 2 8 2 3 12 2" xfId="14108"/>
    <cellStyle name="Обычный 2 8 2 3 12 2 2" xfId="14109"/>
    <cellStyle name="Обычный 2 8 2 3 12 3" xfId="14110"/>
    <cellStyle name="Обычный 2 8 2 3 13" xfId="14111"/>
    <cellStyle name="Обычный 2 8 2 3 13 2" xfId="14112"/>
    <cellStyle name="Обычный 2 8 2 3 14" xfId="14113"/>
    <cellStyle name="Обычный 2 8 2 3 15" xfId="14114"/>
    <cellStyle name="Обычный 2 8 2 3 2" xfId="14115"/>
    <cellStyle name="Обычный 2 8 2 3 2 2" xfId="14116"/>
    <cellStyle name="Обычный 2 8 2 3 2 2 2" xfId="14117"/>
    <cellStyle name="Обычный 2 8 2 3 2 2 2 2" xfId="14118"/>
    <cellStyle name="Обычный 2 8 2 3 2 2 2 2 2" xfId="14119"/>
    <cellStyle name="Обычный 2 8 2 3 2 2 2 3" xfId="14120"/>
    <cellStyle name="Обычный 2 8 2 3 2 2 2 4" xfId="14121"/>
    <cellStyle name="Обычный 2 8 2 3 2 2 2 5" xfId="14122"/>
    <cellStyle name="Обычный 2 8 2 3 2 2 3" xfId="14123"/>
    <cellStyle name="Обычный 2 8 2 3 2 2 3 2" xfId="14124"/>
    <cellStyle name="Обычный 2 8 2 3 2 2 3 3" xfId="14125"/>
    <cellStyle name="Обычный 2 8 2 3 2 2 3 4" xfId="14126"/>
    <cellStyle name="Обычный 2 8 2 3 2 2 4" xfId="14127"/>
    <cellStyle name="Обычный 2 8 2 3 2 2 5" xfId="14128"/>
    <cellStyle name="Обычный 2 8 2 3 2 2 6" xfId="14129"/>
    <cellStyle name="Обычный 2 8 2 3 2 2 7" xfId="14130"/>
    <cellStyle name="Обычный 2 8 2 3 2 3" xfId="14131"/>
    <cellStyle name="Обычный 2 8 2 3 2 3 2" xfId="14132"/>
    <cellStyle name="Обычный 2 8 2 3 2 3 2 2" xfId="14133"/>
    <cellStyle name="Обычный 2 8 2 3 2 3 3" xfId="14134"/>
    <cellStyle name="Обычный 2 8 2 3 2 3 4" xfId="14135"/>
    <cellStyle name="Обычный 2 8 2 3 2 3 5" xfId="14136"/>
    <cellStyle name="Обычный 2 8 2 3 2 4" xfId="14137"/>
    <cellStyle name="Обычный 2 8 2 3 2 4 2" xfId="14138"/>
    <cellStyle name="Обычный 2 8 2 3 2 4 2 2" xfId="14139"/>
    <cellStyle name="Обычный 2 8 2 3 2 4 3" xfId="14140"/>
    <cellStyle name="Обычный 2 8 2 3 2 4 4" xfId="14141"/>
    <cellStyle name="Обычный 2 8 2 3 2 4 5" xfId="14142"/>
    <cellStyle name="Обычный 2 8 2 3 2 5" xfId="14143"/>
    <cellStyle name="Обычный 2 8 2 3 2 5 2" xfId="14144"/>
    <cellStyle name="Обычный 2 8 2 3 2 5 3" xfId="14145"/>
    <cellStyle name="Обычный 2 8 2 3 2 5 4" xfId="14146"/>
    <cellStyle name="Обычный 2 8 2 3 2 6" xfId="14147"/>
    <cellStyle name="Обычный 2 8 2 3 2 7" xfId="14148"/>
    <cellStyle name="Обычный 2 8 2 3 2 8" xfId="14149"/>
    <cellStyle name="Обычный 2 8 2 3 2 9" xfId="14150"/>
    <cellStyle name="Обычный 2 8 2 3 3" xfId="14151"/>
    <cellStyle name="Обычный 2 8 2 3 3 2" xfId="14152"/>
    <cellStyle name="Обычный 2 8 2 3 3 2 2" xfId="14153"/>
    <cellStyle name="Обычный 2 8 2 3 3 2 2 2" xfId="14154"/>
    <cellStyle name="Обычный 2 8 2 3 3 2 2 2 2" xfId="14155"/>
    <cellStyle name="Обычный 2 8 2 3 3 2 2 3" xfId="14156"/>
    <cellStyle name="Обычный 2 8 2 3 3 2 2 4" xfId="14157"/>
    <cellStyle name="Обычный 2 8 2 3 3 2 2 5" xfId="14158"/>
    <cellStyle name="Обычный 2 8 2 3 3 2 3" xfId="14159"/>
    <cellStyle name="Обычный 2 8 2 3 3 2 3 2" xfId="14160"/>
    <cellStyle name="Обычный 2 8 2 3 3 2 3 3" xfId="14161"/>
    <cellStyle name="Обычный 2 8 2 3 3 2 3 4" xfId="14162"/>
    <cellStyle name="Обычный 2 8 2 3 3 2 4" xfId="14163"/>
    <cellStyle name="Обычный 2 8 2 3 3 2 5" xfId="14164"/>
    <cellStyle name="Обычный 2 8 2 3 3 2 6" xfId="14165"/>
    <cellStyle name="Обычный 2 8 2 3 3 2 7" xfId="14166"/>
    <cellStyle name="Обычный 2 8 2 3 3 3" xfId="14167"/>
    <cellStyle name="Обычный 2 8 2 3 3 3 2" xfId="14168"/>
    <cellStyle name="Обычный 2 8 2 3 3 3 2 2" xfId="14169"/>
    <cellStyle name="Обычный 2 8 2 3 3 3 3" xfId="14170"/>
    <cellStyle name="Обычный 2 8 2 3 3 3 4" xfId="14171"/>
    <cellStyle name="Обычный 2 8 2 3 3 3 5" xfId="14172"/>
    <cellStyle name="Обычный 2 8 2 3 3 4" xfId="14173"/>
    <cellStyle name="Обычный 2 8 2 3 3 4 2" xfId="14174"/>
    <cellStyle name="Обычный 2 8 2 3 3 4 2 2" xfId="14175"/>
    <cellStyle name="Обычный 2 8 2 3 3 4 3" xfId="14176"/>
    <cellStyle name="Обычный 2 8 2 3 3 4 4" xfId="14177"/>
    <cellStyle name="Обычный 2 8 2 3 3 4 5" xfId="14178"/>
    <cellStyle name="Обычный 2 8 2 3 3 5" xfId="14179"/>
    <cellStyle name="Обычный 2 8 2 3 3 5 2" xfId="14180"/>
    <cellStyle name="Обычный 2 8 2 3 3 5 3" xfId="14181"/>
    <cellStyle name="Обычный 2 8 2 3 3 5 4" xfId="14182"/>
    <cellStyle name="Обычный 2 8 2 3 3 6" xfId="14183"/>
    <cellStyle name="Обычный 2 8 2 3 3 7" xfId="14184"/>
    <cellStyle name="Обычный 2 8 2 3 3 8" xfId="14185"/>
    <cellStyle name="Обычный 2 8 2 3 3 9" xfId="14186"/>
    <cellStyle name="Обычный 2 8 2 3 4" xfId="14187"/>
    <cellStyle name="Обычный 2 8 2 3 4 2" xfId="14188"/>
    <cellStyle name="Обычный 2 8 2 3 4 2 2" xfId="14189"/>
    <cellStyle name="Обычный 2 8 2 3 4 2 2 2" xfId="14190"/>
    <cellStyle name="Обычный 2 8 2 3 4 2 2 2 2" xfId="14191"/>
    <cellStyle name="Обычный 2 8 2 3 4 2 2 3" xfId="14192"/>
    <cellStyle name="Обычный 2 8 2 3 4 2 2 4" xfId="14193"/>
    <cellStyle name="Обычный 2 8 2 3 4 2 2 5" xfId="14194"/>
    <cellStyle name="Обычный 2 8 2 3 4 2 3" xfId="14195"/>
    <cellStyle name="Обычный 2 8 2 3 4 2 3 2" xfId="14196"/>
    <cellStyle name="Обычный 2 8 2 3 4 2 3 3" xfId="14197"/>
    <cellStyle name="Обычный 2 8 2 3 4 2 3 4" xfId="14198"/>
    <cellStyle name="Обычный 2 8 2 3 4 2 4" xfId="14199"/>
    <cellStyle name="Обычный 2 8 2 3 4 2 5" xfId="14200"/>
    <cellStyle name="Обычный 2 8 2 3 4 2 6" xfId="14201"/>
    <cellStyle name="Обычный 2 8 2 3 4 2 7" xfId="14202"/>
    <cellStyle name="Обычный 2 8 2 3 4 3" xfId="14203"/>
    <cellStyle name="Обычный 2 8 2 3 4 3 2" xfId="14204"/>
    <cellStyle name="Обычный 2 8 2 3 4 3 2 2" xfId="14205"/>
    <cellStyle name="Обычный 2 8 2 3 4 3 3" xfId="14206"/>
    <cellStyle name="Обычный 2 8 2 3 4 3 4" xfId="14207"/>
    <cellStyle name="Обычный 2 8 2 3 4 3 5" xfId="14208"/>
    <cellStyle name="Обычный 2 8 2 3 4 4" xfId="14209"/>
    <cellStyle name="Обычный 2 8 2 3 4 4 2" xfId="14210"/>
    <cellStyle name="Обычный 2 8 2 3 4 4 2 2" xfId="14211"/>
    <cellStyle name="Обычный 2 8 2 3 4 4 3" xfId="14212"/>
    <cellStyle name="Обычный 2 8 2 3 4 4 4" xfId="14213"/>
    <cellStyle name="Обычный 2 8 2 3 4 4 5" xfId="14214"/>
    <cellStyle name="Обычный 2 8 2 3 4 5" xfId="14215"/>
    <cellStyle name="Обычный 2 8 2 3 4 5 2" xfId="14216"/>
    <cellStyle name="Обычный 2 8 2 3 4 5 3" xfId="14217"/>
    <cellStyle name="Обычный 2 8 2 3 4 5 4" xfId="14218"/>
    <cellStyle name="Обычный 2 8 2 3 4 6" xfId="14219"/>
    <cellStyle name="Обычный 2 8 2 3 4 7" xfId="14220"/>
    <cellStyle name="Обычный 2 8 2 3 4 8" xfId="14221"/>
    <cellStyle name="Обычный 2 8 2 3 4 9" xfId="14222"/>
    <cellStyle name="Обычный 2 8 2 3 5" xfId="14223"/>
    <cellStyle name="Обычный 2 8 2 3 5 2" xfId="14224"/>
    <cellStyle name="Обычный 2 8 2 3 5 2 2" xfId="14225"/>
    <cellStyle name="Обычный 2 8 2 3 5 2 2 2" xfId="14226"/>
    <cellStyle name="Обычный 2 8 2 3 5 2 2 2 2" xfId="14227"/>
    <cellStyle name="Обычный 2 8 2 3 5 2 2 3" xfId="14228"/>
    <cellStyle name="Обычный 2 8 2 3 5 2 2 4" xfId="14229"/>
    <cellStyle name="Обычный 2 8 2 3 5 2 2 5" xfId="14230"/>
    <cellStyle name="Обычный 2 8 2 3 5 2 3" xfId="14231"/>
    <cellStyle name="Обычный 2 8 2 3 5 2 3 2" xfId="14232"/>
    <cellStyle name="Обычный 2 8 2 3 5 2 3 3" xfId="14233"/>
    <cellStyle name="Обычный 2 8 2 3 5 2 3 4" xfId="14234"/>
    <cellStyle name="Обычный 2 8 2 3 5 2 4" xfId="14235"/>
    <cellStyle name="Обычный 2 8 2 3 5 2 5" xfId="14236"/>
    <cellStyle name="Обычный 2 8 2 3 5 2 6" xfId="14237"/>
    <cellStyle name="Обычный 2 8 2 3 5 2 7" xfId="14238"/>
    <cellStyle name="Обычный 2 8 2 3 5 3" xfId="14239"/>
    <cellStyle name="Обычный 2 8 2 3 5 3 2" xfId="14240"/>
    <cellStyle name="Обычный 2 8 2 3 5 3 2 2" xfId="14241"/>
    <cellStyle name="Обычный 2 8 2 3 5 3 3" xfId="14242"/>
    <cellStyle name="Обычный 2 8 2 3 5 3 4" xfId="14243"/>
    <cellStyle name="Обычный 2 8 2 3 5 3 5" xfId="14244"/>
    <cellStyle name="Обычный 2 8 2 3 5 4" xfId="14245"/>
    <cellStyle name="Обычный 2 8 2 3 5 4 2" xfId="14246"/>
    <cellStyle name="Обычный 2 8 2 3 5 4 3" xfId="14247"/>
    <cellStyle name="Обычный 2 8 2 3 5 4 4" xfId="14248"/>
    <cellStyle name="Обычный 2 8 2 3 5 5" xfId="14249"/>
    <cellStyle name="Обычный 2 8 2 3 5 6" xfId="14250"/>
    <cellStyle name="Обычный 2 8 2 3 5 7" xfId="14251"/>
    <cellStyle name="Обычный 2 8 2 3 5 8" xfId="14252"/>
    <cellStyle name="Обычный 2 8 2 3 6" xfId="14253"/>
    <cellStyle name="Обычный 2 8 2 3 6 2" xfId="14254"/>
    <cellStyle name="Обычный 2 8 2 3 6 2 2" xfId="14255"/>
    <cellStyle name="Обычный 2 8 2 3 6 2 2 2" xfId="14256"/>
    <cellStyle name="Обычный 2 8 2 3 6 2 2 2 2" xfId="14257"/>
    <cellStyle name="Обычный 2 8 2 3 6 2 2 3" xfId="14258"/>
    <cellStyle name="Обычный 2 8 2 3 6 2 2 4" xfId="14259"/>
    <cellStyle name="Обычный 2 8 2 3 6 2 2 5" xfId="14260"/>
    <cellStyle name="Обычный 2 8 2 3 6 2 3" xfId="14261"/>
    <cellStyle name="Обычный 2 8 2 3 6 2 3 2" xfId="14262"/>
    <cellStyle name="Обычный 2 8 2 3 6 2 3 3" xfId="14263"/>
    <cellStyle name="Обычный 2 8 2 3 6 2 3 4" xfId="14264"/>
    <cellStyle name="Обычный 2 8 2 3 6 2 4" xfId="14265"/>
    <cellStyle name="Обычный 2 8 2 3 6 2 5" xfId="14266"/>
    <cellStyle name="Обычный 2 8 2 3 6 2 6" xfId="14267"/>
    <cellStyle name="Обычный 2 8 2 3 6 2 7" xfId="14268"/>
    <cellStyle name="Обычный 2 8 2 3 6 3" xfId="14269"/>
    <cellStyle name="Обычный 2 8 2 3 6 3 2" xfId="14270"/>
    <cellStyle name="Обычный 2 8 2 3 6 3 2 2" xfId="14271"/>
    <cellStyle name="Обычный 2 8 2 3 6 3 3" xfId="14272"/>
    <cellStyle name="Обычный 2 8 2 3 6 3 4" xfId="14273"/>
    <cellStyle name="Обычный 2 8 2 3 6 3 5" xfId="14274"/>
    <cellStyle name="Обычный 2 8 2 3 6 4" xfId="14275"/>
    <cellStyle name="Обычный 2 8 2 3 6 4 2" xfId="14276"/>
    <cellStyle name="Обычный 2 8 2 3 6 4 3" xfId="14277"/>
    <cellStyle name="Обычный 2 8 2 3 6 4 4" xfId="14278"/>
    <cellStyle name="Обычный 2 8 2 3 6 5" xfId="14279"/>
    <cellStyle name="Обычный 2 8 2 3 6 6" xfId="14280"/>
    <cellStyle name="Обычный 2 8 2 3 6 7" xfId="14281"/>
    <cellStyle name="Обычный 2 8 2 3 6 8" xfId="14282"/>
    <cellStyle name="Обычный 2 8 2 3 7" xfId="14283"/>
    <cellStyle name="Обычный 2 8 2 3 7 2" xfId="14284"/>
    <cellStyle name="Обычный 2 8 2 3 7 2 2" xfId="14285"/>
    <cellStyle name="Обычный 2 8 2 3 7 2 2 2" xfId="14286"/>
    <cellStyle name="Обычный 2 8 2 3 7 2 2 2 2" xfId="14287"/>
    <cellStyle name="Обычный 2 8 2 3 7 2 2 3" xfId="14288"/>
    <cellStyle name="Обычный 2 8 2 3 7 2 2 4" xfId="14289"/>
    <cellStyle name="Обычный 2 8 2 3 7 2 2 5" xfId="14290"/>
    <cellStyle name="Обычный 2 8 2 3 7 2 3" xfId="14291"/>
    <cellStyle name="Обычный 2 8 2 3 7 2 3 2" xfId="14292"/>
    <cellStyle name="Обычный 2 8 2 3 7 2 3 3" xfId="14293"/>
    <cellStyle name="Обычный 2 8 2 3 7 2 3 4" xfId="14294"/>
    <cellStyle name="Обычный 2 8 2 3 7 2 4" xfId="14295"/>
    <cellStyle name="Обычный 2 8 2 3 7 2 5" xfId="14296"/>
    <cellStyle name="Обычный 2 8 2 3 7 2 6" xfId="14297"/>
    <cellStyle name="Обычный 2 8 2 3 7 2 7" xfId="14298"/>
    <cellStyle name="Обычный 2 8 2 3 7 3" xfId="14299"/>
    <cellStyle name="Обычный 2 8 2 3 7 3 2" xfId="14300"/>
    <cellStyle name="Обычный 2 8 2 3 7 3 2 2" xfId="14301"/>
    <cellStyle name="Обычный 2 8 2 3 7 3 3" xfId="14302"/>
    <cellStyle name="Обычный 2 8 2 3 7 3 4" xfId="14303"/>
    <cellStyle name="Обычный 2 8 2 3 7 3 5" xfId="14304"/>
    <cellStyle name="Обычный 2 8 2 3 7 4" xfId="14305"/>
    <cellStyle name="Обычный 2 8 2 3 7 4 2" xfId="14306"/>
    <cellStyle name="Обычный 2 8 2 3 7 4 3" xfId="14307"/>
    <cellStyle name="Обычный 2 8 2 3 7 4 4" xfId="14308"/>
    <cellStyle name="Обычный 2 8 2 3 7 5" xfId="14309"/>
    <cellStyle name="Обычный 2 8 2 3 7 6" xfId="14310"/>
    <cellStyle name="Обычный 2 8 2 3 7 7" xfId="14311"/>
    <cellStyle name="Обычный 2 8 2 3 7 8" xfId="14312"/>
    <cellStyle name="Обычный 2 8 2 3 8" xfId="14313"/>
    <cellStyle name="Обычный 2 8 2 3 8 2" xfId="14314"/>
    <cellStyle name="Обычный 2 8 2 3 8 2 2" xfId="14315"/>
    <cellStyle name="Обычный 2 8 2 3 8 2 2 2" xfId="14316"/>
    <cellStyle name="Обычный 2 8 2 3 8 2 3" xfId="14317"/>
    <cellStyle name="Обычный 2 8 2 3 8 2 4" xfId="14318"/>
    <cellStyle name="Обычный 2 8 2 3 8 2 5" xfId="14319"/>
    <cellStyle name="Обычный 2 8 2 3 8 3" xfId="14320"/>
    <cellStyle name="Обычный 2 8 2 3 8 3 2" xfId="14321"/>
    <cellStyle name="Обычный 2 8 2 3 8 3 3" xfId="14322"/>
    <cellStyle name="Обычный 2 8 2 3 8 3 4" xfId="14323"/>
    <cellStyle name="Обычный 2 8 2 3 8 4" xfId="14324"/>
    <cellStyle name="Обычный 2 8 2 3 8 5" xfId="14325"/>
    <cellStyle name="Обычный 2 8 2 3 8 6" xfId="14326"/>
    <cellStyle name="Обычный 2 8 2 3 8 7" xfId="14327"/>
    <cellStyle name="Обычный 2 8 2 3 9" xfId="14328"/>
    <cellStyle name="Обычный 2 8 2 3 9 2" xfId="14329"/>
    <cellStyle name="Обычный 2 8 2 3 9 2 2" xfId="14330"/>
    <cellStyle name="Обычный 2 8 2 3 9 2 2 2" xfId="14331"/>
    <cellStyle name="Обычный 2 8 2 3 9 2 3" xfId="14332"/>
    <cellStyle name="Обычный 2 8 2 3 9 2 4" xfId="14333"/>
    <cellStyle name="Обычный 2 8 2 3 9 2 5" xfId="14334"/>
    <cellStyle name="Обычный 2 8 2 3 9 3" xfId="14335"/>
    <cellStyle name="Обычный 2 8 2 3 9 3 2" xfId="14336"/>
    <cellStyle name="Обычный 2 8 2 3 9 3 3" xfId="14337"/>
    <cellStyle name="Обычный 2 8 2 3 9 3 4" xfId="14338"/>
    <cellStyle name="Обычный 2 8 2 3 9 4" xfId="14339"/>
    <cellStyle name="Обычный 2 8 2 3 9 5" xfId="14340"/>
    <cellStyle name="Обычный 2 8 2 3 9 6" xfId="14341"/>
    <cellStyle name="Обычный 2 8 2 3 9 7" xfId="14342"/>
    <cellStyle name="Обычный 2 8 2 4" xfId="14343"/>
    <cellStyle name="Обычный 2 8 2 4 10" xfId="14344"/>
    <cellStyle name="Обычный 2 8 2 4 10 2" xfId="14345"/>
    <cellStyle name="Обычный 2 8 2 4 10 2 2" xfId="14346"/>
    <cellStyle name="Обычный 2 8 2 4 10 3" xfId="14347"/>
    <cellStyle name="Обычный 2 8 2 4 10 4" xfId="14348"/>
    <cellStyle name="Обычный 2 8 2 4 10 5" xfId="14349"/>
    <cellStyle name="Обычный 2 8 2 4 11" xfId="14350"/>
    <cellStyle name="Обычный 2 8 2 4 11 2" xfId="14351"/>
    <cellStyle name="Обычный 2 8 2 4 11 3" xfId="14352"/>
    <cellStyle name="Обычный 2 8 2 4 11 4" xfId="14353"/>
    <cellStyle name="Обычный 2 8 2 4 12" xfId="14354"/>
    <cellStyle name="Обычный 2 8 2 4 13" xfId="14355"/>
    <cellStyle name="Обычный 2 8 2 4 14" xfId="14356"/>
    <cellStyle name="Обычный 2 8 2 4 15" xfId="14357"/>
    <cellStyle name="Обычный 2 8 2 4 2" xfId="14358"/>
    <cellStyle name="Обычный 2 8 2 4 2 2" xfId="14359"/>
    <cellStyle name="Обычный 2 8 2 4 2 2 2" xfId="14360"/>
    <cellStyle name="Обычный 2 8 2 4 2 2 2 2" xfId="14361"/>
    <cellStyle name="Обычный 2 8 2 4 2 2 2 2 2" xfId="14362"/>
    <cellStyle name="Обычный 2 8 2 4 2 2 2 3" xfId="14363"/>
    <cellStyle name="Обычный 2 8 2 4 2 2 2 4" xfId="14364"/>
    <cellStyle name="Обычный 2 8 2 4 2 2 2 5" xfId="14365"/>
    <cellStyle name="Обычный 2 8 2 4 2 2 3" xfId="14366"/>
    <cellStyle name="Обычный 2 8 2 4 2 2 3 2" xfId="14367"/>
    <cellStyle name="Обычный 2 8 2 4 2 2 3 3" xfId="14368"/>
    <cellStyle name="Обычный 2 8 2 4 2 2 3 4" xfId="14369"/>
    <cellStyle name="Обычный 2 8 2 4 2 2 4" xfId="14370"/>
    <cellStyle name="Обычный 2 8 2 4 2 2 5" xfId="14371"/>
    <cellStyle name="Обычный 2 8 2 4 2 2 6" xfId="14372"/>
    <cellStyle name="Обычный 2 8 2 4 2 2 7" xfId="14373"/>
    <cellStyle name="Обычный 2 8 2 4 2 3" xfId="14374"/>
    <cellStyle name="Обычный 2 8 2 4 2 3 2" xfId="14375"/>
    <cellStyle name="Обычный 2 8 2 4 2 3 2 2" xfId="14376"/>
    <cellStyle name="Обычный 2 8 2 4 2 3 3" xfId="14377"/>
    <cellStyle name="Обычный 2 8 2 4 2 3 4" xfId="14378"/>
    <cellStyle name="Обычный 2 8 2 4 2 3 5" xfId="14379"/>
    <cellStyle name="Обычный 2 8 2 4 2 4" xfId="14380"/>
    <cellStyle name="Обычный 2 8 2 4 2 4 2" xfId="14381"/>
    <cellStyle name="Обычный 2 8 2 4 2 4 2 2" xfId="14382"/>
    <cellStyle name="Обычный 2 8 2 4 2 4 3" xfId="14383"/>
    <cellStyle name="Обычный 2 8 2 4 2 4 4" xfId="14384"/>
    <cellStyle name="Обычный 2 8 2 4 2 4 5" xfId="14385"/>
    <cellStyle name="Обычный 2 8 2 4 2 5" xfId="14386"/>
    <cellStyle name="Обычный 2 8 2 4 2 5 2" xfId="14387"/>
    <cellStyle name="Обычный 2 8 2 4 2 5 3" xfId="14388"/>
    <cellStyle name="Обычный 2 8 2 4 2 5 4" xfId="14389"/>
    <cellStyle name="Обычный 2 8 2 4 2 6" xfId="14390"/>
    <cellStyle name="Обычный 2 8 2 4 2 7" xfId="14391"/>
    <cellStyle name="Обычный 2 8 2 4 2 8" xfId="14392"/>
    <cellStyle name="Обычный 2 8 2 4 2 9" xfId="14393"/>
    <cellStyle name="Обычный 2 8 2 4 3" xfId="14394"/>
    <cellStyle name="Обычный 2 8 2 4 3 2" xfId="14395"/>
    <cellStyle name="Обычный 2 8 2 4 3 2 2" xfId="14396"/>
    <cellStyle name="Обычный 2 8 2 4 3 2 2 2" xfId="14397"/>
    <cellStyle name="Обычный 2 8 2 4 3 2 2 2 2" xfId="14398"/>
    <cellStyle name="Обычный 2 8 2 4 3 2 2 3" xfId="14399"/>
    <cellStyle name="Обычный 2 8 2 4 3 2 2 4" xfId="14400"/>
    <cellStyle name="Обычный 2 8 2 4 3 2 2 5" xfId="14401"/>
    <cellStyle name="Обычный 2 8 2 4 3 2 3" xfId="14402"/>
    <cellStyle name="Обычный 2 8 2 4 3 2 3 2" xfId="14403"/>
    <cellStyle name="Обычный 2 8 2 4 3 2 3 3" xfId="14404"/>
    <cellStyle name="Обычный 2 8 2 4 3 2 3 4" xfId="14405"/>
    <cellStyle name="Обычный 2 8 2 4 3 2 4" xfId="14406"/>
    <cellStyle name="Обычный 2 8 2 4 3 2 5" xfId="14407"/>
    <cellStyle name="Обычный 2 8 2 4 3 2 6" xfId="14408"/>
    <cellStyle name="Обычный 2 8 2 4 3 2 7" xfId="14409"/>
    <cellStyle name="Обычный 2 8 2 4 3 3" xfId="14410"/>
    <cellStyle name="Обычный 2 8 2 4 3 3 2" xfId="14411"/>
    <cellStyle name="Обычный 2 8 2 4 3 3 2 2" xfId="14412"/>
    <cellStyle name="Обычный 2 8 2 4 3 3 3" xfId="14413"/>
    <cellStyle name="Обычный 2 8 2 4 3 3 4" xfId="14414"/>
    <cellStyle name="Обычный 2 8 2 4 3 3 5" xfId="14415"/>
    <cellStyle name="Обычный 2 8 2 4 3 4" xfId="14416"/>
    <cellStyle name="Обычный 2 8 2 4 3 4 2" xfId="14417"/>
    <cellStyle name="Обычный 2 8 2 4 3 4 2 2" xfId="14418"/>
    <cellStyle name="Обычный 2 8 2 4 3 4 3" xfId="14419"/>
    <cellStyle name="Обычный 2 8 2 4 3 4 4" xfId="14420"/>
    <cellStyle name="Обычный 2 8 2 4 3 4 5" xfId="14421"/>
    <cellStyle name="Обычный 2 8 2 4 3 5" xfId="14422"/>
    <cellStyle name="Обычный 2 8 2 4 3 5 2" xfId="14423"/>
    <cellStyle name="Обычный 2 8 2 4 3 5 3" xfId="14424"/>
    <cellStyle name="Обычный 2 8 2 4 3 5 4" xfId="14425"/>
    <cellStyle name="Обычный 2 8 2 4 3 6" xfId="14426"/>
    <cellStyle name="Обычный 2 8 2 4 3 7" xfId="14427"/>
    <cellStyle name="Обычный 2 8 2 4 3 8" xfId="14428"/>
    <cellStyle name="Обычный 2 8 2 4 3 9" xfId="14429"/>
    <cellStyle name="Обычный 2 8 2 4 4" xfId="14430"/>
    <cellStyle name="Обычный 2 8 2 4 4 2" xfId="14431"/>
    <cellStyle name="Обычный 2 8 2 4 4 2 2" xfId="14432"/>
    <cellStyle name="Обычный 2 8 2 4 4 2 2 2" xfId="14433"/>
    <cellStyle name="Обычный 2 8 2 4 4 2 2 2 2" xfId="14434"/>
    <cellStyle name="Обычный 2 8 2 4 4 2 2 3" xfId="14435"/>
    <cellStyle name="Обычный 2 8 2 4 4 2 2 4" xfId="14436"/>
    <cellStyle name="Обычный 2 8 2 4 4 2 2 5" xfId="14437"/>
    <cellStyle name="Обычный 2 8 2 4 4 2 3" xfId="14438"/>
    <cellStyle name="Обычный 2 8 2 4 4 2 3 2" xfId="14439"/>
    <cellStyle name="Обычный 2 8 2 4 4 2 3 3" xfId="14440"/>
    <cellStyle name="Обычный 2 8 2 4 4 2 3 4" xfId="14441"/>
    <cellStyle name="Обычный 2 8 2 4 4 2 4" xfId="14442"/>
    <cellStyle name="Обычный 2 8 2 4 4 2 5" xfId="14443"/>
    <cellStyle name="Обычный 2 8 2 4 4 2 6" xfId="14444"/>
    <cellStyle name="Обычный 2 8 2 4 4 2 7" xfId="14445"/>
    <cellStyle name="Обычный 2 8 2 4 4 3" xfId="14446"/>
    <cellStyle name="Обычный 2 8 2 4 4 3 2" xfId="14447"/>
    <cellStyle name="Обычный 2 8 2 4 4 3 2 2" xfId="14448"/>
    <cellStyle name="Обычный 2 8 2 4 4 3 3" xfId="14449"/>
    <cellStyle name="Обычный 2 8 2 4 4 3 4" xfId="14450"/>
    <cellStyle name="Обычный 2 8 2 4 4 3 5" xfId="14451"/>
    <cellStyle name="Обычный 2 8 2 4 4 4" xfId="14452"/>
    <cellStyle name="Обычный 2 8 2 4 4 4 2" xfId="14453"/>
    <cellStyle name="Обычный 2 8 2 4 4 4 3" xfId="14454"/>
    <cellStyle name="Обычный 2 8 2 4 4 4 4" xfId="14455"/>
    <cellStyle name="Обычный 2 8 2 4 4 5" xfId="14456"/>
    <cellStyle name="Обычный 2 8 2 4 4 6" xfId="14457"/>
    <cellStyle name="Обычный 2 8 2 4 4 7" xfId="14458"/>
    <cellStyle name="Обычный 2 8 2 4 4 8" xfId="14459"/>
    <cellStyle name="Обычный 2 8 2 4 5" xfId="14460"/>
    <cellStyle name="Обычный 2 8 2 4 5 2" xfId="14461"/>
    <cellStyle name="Обычный 2 8 2 4 5 2 2" xfId="14462"/>
    <cellStyle name="Обычный 2 8 2 4 5 2 2 2" xfId="14463"/>
    <cellStyle name="Обычный 2 8 2 4 5 2 2 2 2" xfId="14464"/>
    <cellStyle name="Обычный 2 8 2 4 5 2 2 3" xfId="14465"/>
    <cellStyle name="Обычный 2 8 2 4 5 2 2 4" xfId="14466"/>
    <cellStyle name="Обычный 2 8 2 4 5 2 2 5" xfId="14467"/>
    <cellStyle name="Обычный 2 8 2 4 5 2 3" xfId="14468"/>
    <cellStyle name="Обычный 2 8 2 4 5 2 3 2" xfId="14469"/>
    <cellStyle name="Обычный 2 8 2 4 5 2 3 3" xfId="14470"/>
    <cellStyle name="Обычный 2 8 2 4 5 2 3 4" xfId="14471"/>
    <cellStyle name="Обычный 2 8 2 4 5 2 4" xfId="14472"/>
    <cellStyle name="Обычный 2 8 2 4 5 2 5" xfId="14473"/>
    <cellStyle name="Обычный 2 8 2 4 5 2 6" xfId="14474"/>
    <cellStyle name="Обычный 2 8 2 4 5 2 7" xfId="14475"/>
    <cellStyle name="Обычный 2 8 2 4 5 3" xfId="14476"/>
    <cellStyle name="Обычный 2 8 2 4 5 3 2" xfId="14477"/>
    <cellStyle name="Обычный 2 8 2 4 5 3 2 2" xfId="14478"/>
    <cellStyle name="Обычный 2 8 2 4 5 3 3" xfId="14479"/>
    <cellStyle name="Обычный 2 8 2 4 5 3 4" xfId="14480"/>
    <cellStyle name="Обычный 2 8 2 4 5 3 5" xfId="14481"/>
    <cellStyle name="Обычный 2 8 2 4 5 4" xfId="14482"/>
    <cellStyle name="Обычный 2 8 2 4 5 4 2" xfId="14483"/>
    <cellStyle name="Обычный 2 8 2 4 5 4 3" xfId="14484"/>
    <cellStyle name="Обычный 2 8 2 4 5 4 4" xfId="14485"/>
    <cellStyle name="Обычный 2 8 2 4 5 5" xfId="14486"/>
    <cellStyle name="Обычный 2 8 2 4 5 6" xfId="14487"/>
    <cellStyle name="Обычный 2 8 2 4 5 7" xfId="14488"/>
    <cellStyle name="Обычный 2 8 2 4 5 8" xfId="14489"/>
    <cellStyle name="Обычный 2 8 2 4 6" xfId="14490"/>
    <cellStyle name="Обычный 2 8 2 4 6 2" xfId="14491"/>
    <cellStyle name="Обычный 2 8 2 4 6 2 2" xfId="14492"/>
    <cellStyle name="Обычный 2 8 2 4 6 2 2 2" xfId="14493"/>
    <cellStyle name="Обычный 2 8 2 4 6 2 2 2 2" xfId="14494"/>
    <cellStyle name="Обычный 2 8 2 4 6 2 2 3" xfId="14495"/>
    <cellStyle name="Обычный 2 8 2 4 6 2 2 4" xfId="14496"/>
    <cellStyle name="Обычный 2 8 2 4 6 2 2 5" xfId="14497"/>
    <cellStyle name="Обычный 2 8 2 4 6 2 3" xfId="14498"/>
    <cellStyle name="Обычный 2 8 2 4 6 2 3 2" xfId="14499"/>
    <cellStyle name="Обычный 2 8 2 4 6 2 3 3" xfId="14500"/>
    <cellStyle name="Обычный 2 8 2 4 6 2 3 4" xfId="14501"/>
    <cellStyle name="Обычный 2 8 2 4 6 2 4" xfId="14502"/>
    <cellStyle name="Обычный 2 8 2 4 6 2 5" xfId="14503"/>
    <cellStyle name="Обычный 2 8 2 4 6 2 6" xfId="14504"/>
    <cellStyle name="Обычный 2 8 2 4 6 2 7" xfId="14505"/>
    <cellStyle name="Обычный 2 8 2 4 6 3" xfId="14506"/>
    <cellStyle name="Обычный 2 8 2 4 6 3 2" xfId="14507"/>
    <cellStyle name="Обычный 2 8 2 4 6 3 2 2" xfId="14508"/>
    <cellStyle name="Обычный 2 8 2 4 6 3 3" xfId="14509"/>
    <cellStyle name="Обычный 2 8 2 4 6 3 4" xfId="14510"/>
    <cellStyle name="Обычный 2 8 2 4 6 3 5" xfId="14511"/>
    <cellStyle name="Обычный 2 8 2 4 6 4" xfId="14512"/>
    <cellStyle name="Обычный 2 8 2 4 6 4 2" xfId="14513"/>
    <cellStyle name="Обычный 2 8 2 4 6 4 3" xfId="14514"/>
    <cellStyle name="Обычный 2 8 2 4 6 4 4" xfId="14515"/>
    <cellStyle name="Обычный 2 8 2 4 6 5" xfId="14516"/>
    <cellStyle name="Обычный 2 8 2 4 6 6" xfId="14517"/>
    <cellStyle name="Обычный 2 8 2 4 6 7" xfId="14518"/>
    <cellStyle name="Обычный 2 8 2 4 6 8" xfId="14519"/>
    <cellStyle name="Обычный 2 8 2 4 7" xfId="14520"/>
    <cellStyle name="Обычный 2 8 2 4 7 2" xfId="14521"/>
    <cellStyle name="Обычный 2 8 2 4 7 2 2" xfId="14522"/>
    <cellStyle name="Обычный 2 8 2 4 7 2 2 2" xfId="14523"/>
    <cellStyle name="Обычный 2 8 2 4 7 2 2 2 2" xfId="14524"/>
    <cellStyle name="Обычный 2 8 2 4 7 2 2 3" xfId="14525"/>
    <cellStyle name="Обычный 2 8 2 4 7 2 2 4" xfId="14526"/>
    <cellStyle name="Обычный 2 8 2 4 7 2 2 5" xfId="14527"/>
    <cellStyle name="Обычный 2 8 2 4 7 2 3" xfId="14528"/>
    <cellStyle name="Обычный 2 8 2 4 7 2 3 2" xfId="14529"/>
    <cellStyle name="Обычный 2 8 2 4 7 2 3 3" xfId="14530"/>
    <cellStyle name="Обычный 2 8 2 4 7 2 3 4" xfId="14531"/>
    <cellStyle name="Обычный 2 8 2 4 7 2 4" xfId="14532"/>
    <cellStyle name="Обычный 2 8 2 4 7 2 5" xfId="14533"/>
    <cellStyle name="Обычный 2 8 2 4 7 2 6" xfId="14534"/>
    <cellStyle name="Обычный 2 8 2 4 7 2 7" xfId="14535"/>
    <cellStyle name="Обычный 2 8 2 4 7 3" xfId="14536"/>
    <cellStyle name="Обычный 2 8 2 4 7 3 2" xfId="14537"/>
    <cellStyle name="Обычный 2 8 2 4 7 3 2 2" xfId="14538"/>
    <cellStyle name="Обычный 2 8 2 4 7 3 3" xfId="14539"/>
    <cellStyle name="Обычный 2 8 2 4 7 3 4" xfId="14540"/>
    <cellStyle name="Обычный 2 8 2 4 7 3 5" xfId="14541"/>
    <cellStyle name="Обычный 2 8 2 4 7 4" xfId="14542"/>
    <cellStyle name="Обычный 2 8 2 4 7 4 2" xfId="14543"/>
    <cellStyle name="Обычный 2 8 2 4 7 4 3" xfId="14544"/>
    <cellStyle name="Обычный 2 8 2 4 7 4 4" xfId="14545"/>
    <cellStyle name="Обычный 2 8 2 4 7 5" xfId="14546"/>
    <cellStyle name="Обычный 2 8 2 4 7 6" xfId="14547"/>
    <cellStyle name="Обычный 2 8 2 4 7 7" xfId="14548"/>
    <cellStyle name="Обычный 2 8 2 4 7 8" xfId="14549"/>
    <cellStyle name="Обычный 2 8 2 4 8" xfId="14550"/>
    <cellStyle name="Обычный 2 8 2 4 8 2" xfId="14551"/>
    <cellStyle name="Обычный 2 8 2 4 8 2 2" xfId="14552"/>
    <cellStyle name="Обычный 2 8 2 4 8 2 2 2" xfId="14553"/>
    <cellStyle name="Обычный 2 8 2 4 8 2 3" xfId="14554"/>
    <cellStyle name="Обычный 2 8 2 4 8 2 4" xfId="14555"/>
    <cellStyle name="Обычный 2 8 2 4 8 2 5" xfId="14556"/>
    <cellStyle name="Обычный 2 8 2 4 8 3" xfId="14557"/>
    <cellStyle name="Обычный 2 8 2 4 8 3 2" xfId="14558"/>
    <cellStyle name="Обычный 2 8 2 4 8 3 3" xfId="14559"/>
    <cellStyle name="Обычный 2 8 2 4 8 3 4" xfId="14560"/>
    <cellStyle name="Обычный 2 8 2 4 8 4" xfId="14561"/>
    <cellStyle name="Обычный 2 8 2 4 8 5" xfId="14562"/>
    <cellStyle name="Обычный 2 8 2 4 8 6" xfId="14563"/>
    <cellStyle name="Обычный 2 8 2 4 8 7" xfId="14564"/>
    <cellStyle name="Обычный 2 8 2 4 9" xfId="14565"/>
    <cellStyle name="Обычный 2 8 2 4 9 2" xfId="14566"/>
    <cellStyle name="Обычный 2 8 2 4 9 2 2" xfId="14567"/>
    <cellStyle name="Обычный 2 8 2 4 9 2 2 2" xfId="14568"/>
    <cellStyle name="Обычный 2 8 2 4 9 2 3" xfId="14569"/>
    <cellStyle name="Обычный 2 8 2 4 9 2 4" xfId="14570"/>
    <cellStyle name="Обычный 2 8 2 4 9 2 5" xfId="14571"/>
    <cellStyle name="Обычный 2 8 2 4 9 3" xfId="14572"/>
    <cellStyle name="Обычный 2 8 2 4 9 3 2" xfId="14573"/>
    <cellStyle name="Обычный 2 8 2 4 9 3 3" xfId="14574"/>
    <cellStyle name="Обычный 2 8 2 4 9 3 4" xfId="14575"/>
    <cellStyle name="Обычный 2 8 2 4 9 4" xfId="14576"/>
    <cellStyle name="Обычный 2 8 2 4 9 5" xfId="14577"/>
    <cellStyle name="Обычный 2 8 2 4 9 6" xfId="14578"/>
    <cellStyle name="Обычный 2 8 2 4 9 7" xfId="14579"/>
    <cellStyle name="Обычный 2 8 2 5" xfId="14580"/>
    <cellStyle name="Обычный 2 8 2 5 2" xfId="14581"/>
    <cellStyle name="Обычный 2 8 2 5 2 2" xfId="14582"/>
    <cellStyle name="Обычный 2 8 2 5 2 2 2" xfId="14583"/>
    <cellStyle name="Обычный 2 8 2 5 2 2 2 2" xfId="14584"/>
    <cellStyle name="Обычный 2 8 2 5 2 2 3" xfId="14585"/>
    <cellStyle name="Обычный 2 8 2 5 2 2 4" xfId="14586"/>
    <cellStyle name="Обычный 2 8 2 5 2 2 5" xfId="14587"/>
    <cellStyle name="Обычный 2 8 2 5 2 3" xfId="14588"/>
    <cellStyle name="Обычный 2 8 2 5 2 3 2" xfId="14589"/>
    <cellStyle name="Обычный 2 8 2 5 2 3 3" xfId="14590"/>
    <cellStyle name="Обычный 2 8 2 5 2 3 4" xfId="14591"/>
    <cellStyle name="Обычный 2 8 2 5 2 4" xfId="14592"/>
    <cellStyle name="Обычный 2 8 2 5 2 5" xfId="14593"/>
    <cellStyle name="Обычный 2 8 2 5 2 6" xfId="14594"/>
    <cellStyle name="Обычный 2 8 2 5 2 7" xfId="14595"/>
    <cellStyle name="Обычный 2 8 2 5 3" xfId="14596"/>
    <cellStyle name="Обычный 2 8 2 5 3 2" xfId="14597"/>
    <cellStyle name="Обычный 2 8 2 5 3 2 2" xfId="14598"/>
    <cellStyle name="Обычный 2 8 2 5 3 3" xfId="14599"/>
    <cellStyle name="Обычный 2 8 2 5 3 4" xfId="14600"/>
    <cellStyle name="Обычный 2 8 2 5 3 5" xfId="14601"/>
    <cellStyle name="Обычный 2 8 2 5 4" xfId="14602"/>
    <cellStyle name="Обычный 2 8 2 5 4 2" xfId="14603"/>
    <cellStyle name="Обычный 2 8 2 5 4 2 2" xfId="14604"/>
    <cellStyle name="Обычный 2 8 2 5 4 3" xfId="14605"/>
    <cellStyle name="Обычный 2 8 2 5 4 4" xfId="14606"/>
    <cellStyle name="Обычный 2 8 2 5 4 5" xfId="14607"/>
    <cellStyle name="Обычный 2 8 2 5 5" xfId="14608"/>
    <cellStyle name="Обычный 2 8 2 5 5 2" xfId="14609"/>
    <cellStyle name="Обычный 2 8 2 5 5 3" xfId="14610"/>
    <cellStyle name="Обычный 2 8 2 5 5 4" xfId="14611"/>
    <cellStyle name="Обычный 2 8 2 5 6" xfId="14612"/>
    <cellStyle name="Обычный 2 8 2 5 7" xfId="14613"/>
    <cellStyle name="Обычный 2 8 2 5 8" xfId="14614"/>
    <cellStyle name="Обычный 2 8 2 5 9" xfId="14615"/>
    <cellStyle name="Обычный 2 8 2 6" xfId="14616"/>
    <cellStyle name="Обычный 2 8 2 6 2" xfId="14617"/>
    <cellStyle name="Обычный 2 8 2 6 2 2" xfId="14618"/>
    <cellStyle name="Обычный 2 8 2 6 2 2 2" xfId="14619"/>
    <cellStyle name="Обычный 2 8 2 6 2 2 2 2" xfId="14620"/>
    <cellStyle name="Обычный 2 8 2 6 2 2 3" xfId="14621"/>
    <cellStyle name="Обычный 2 8 2 6 2 2 4" xfId="14622"/>
    <cellStyle name="Обычный 2 8 2 6 2 2 5" xfId="14623"/>
    <cellStyle name="Обычный 2 8 2 6 2 3" xfId="14624"/>
    <cellStyle name="Обычный 2 8 2 6 2 3 2" xfId="14625"/>
    <cellStyle name="Обычный 2 8 2 6 2 3 3" xfId="14626"/>
    <cellStyle name="Обычный 2 8 2 6 2 3 4" xfId="14627"/>
    <cellStyle name="Обычный 2 8 2 6 2 4" xfId="14628"/>
    <cellStyle name="Обычный 2 8 2 6 2 5" xfId="14629"/>
    <cellStyle name="Обычный 2 8 2 6 2 6" xfId="14630"/>
    <cellStyle name="Обычный 2 8 2 6 2 7" xfId="14631"/>
    <cellStyle name="Обычный 2 8 2 6 3" xfId="14632"/>
    <cellStyle name="Обычный 2 8 2 6 3 2" xfId="14633"/>
    <cellStyle name="Обычный 2 8 2 6 3 2 2" xfId="14634"/>
    <cellStyle name="Обычный 2 8 2 6 3 3" xfId="14635"/>
    <cellStyle name="Обычный 2 8 2 6 3 4" xfId="14636"/>
    <cellStyle name="Обычный 2 8 2 6 3 5" xfId="14637"/>
    <cellStyle name="Обычный 2 8 2 6 4" xfId="14638"/>
    <cellStyle name="Обычный 2 8 2 6 4 2" xfId="14639"/>
    <cellStyle name="Обычный 2 8 2 6 4 2 2" xfId="14640"/>
    <cellStyle name="Обычный 2 8 2 6 4 3" xfId="14641"/>
    <cellStyle name="Обычный 2 8 2 6 4 4" xfId="14642"/>
    <cellStyle name="Обычный 2 8 2 6 4 5" xfId="14643"/>
    <cellStyle name="Обычный 2 8 2 6 5" xfId="14644"/>
    <cellStyle name="Обычный 2 8 2 6 5 2" xfId="14645"/>
    <cellStyle name="Обычный 2 8 2 6 5 3" xfId="14646"/>
    <cellStyle name="Обычный 2 8 2 6 5 4" xfId="14647"/>
    <cellStyle name="Обычный 2 8 2 6 6" xfId="14648"/>
    <cellStyle name="Обычный 2 8 2 6 7" xfId="14649"/>
    <cellStyle name="Обычный 2 8 2 6 8" xfId="14650"/>
    <cellStyle name="Обычный 2 8 2 6 9" xfId="14651"/>
    <cellStyle name="Обычный 2 8 2 7" xfId="14652"/>
    <cellStyle name="Обычный 2 8 2 7 2" xfId="14653"/>
    <cellStyle name="Обычный 2 8 2 7 2 2" xfId="14654"/>
    <cellStyle name="Обычный 2 8 2 7 2 2 2" xfId="14655"/>
    <cellStyle name="Обычный 2 8 2 7 2 2 2 2" xfId="14656"/>
    <cellStyle name="Обычный 2 8 2 7 2 2 3" xfId="14657"/>
    <cellStyle name="Обычный 2 8 2 7 2 2 4" xfId="14658"/>
    <cellStyle name="Обычный 2 8 2 7 2 2 5" xfId="14659"/>
    <cellStyle name="Обычный 2 8 2 7 2 3" xfId="14660"/>
    <cellStyle name="Обычный 2 8 2 7 2 3 2" xfId="14661"/>
    <cellStyle name="Обычный 2 8 2 7 2 3 3" xfId="14662"/>
    <cellStyle name="Обычный 2 8 2 7 2 3 4" xfId="14663"/>
    <cellStyle name="Обычный 2 8 2 7 2 4" xfId="14664"/>
    <cellStyle name="Обычный 2 8 2 7 2 5" xfId="14665"/>
    <cellStyle name="Обычный 2 8 2 7 2 6" xfId="14666"/>
    <cellStyle name="Обычный 2 8 2 7 2 7" xfId="14667"/>
    <cellStyle name="Обычный 2 8 2 7 3" xfId="14668"/>
    <cellStyle name="Обычный 2 8 2 7 3 2" xfId="14669"/>
    <cellStyle name="Обычный 2 8 2 7 3 2 2" xfId="14670"/>
    <cellStyle name="Обычный 2 8 2 7 3 3" xfId="14671"/>
    <cellStyle name="Обычный 2 8 2 7 3 4" xfId="14672"/>
    <cellStyle name="Обычный 2 8 2 7 3 5" xfId="14673"/>
    <cellStyle name="Обычный 2 8 2 7 4" xfId="14674"/>
    <cellStyle name="Обычный 2 8 2 7 4 2" xfId="14675"/>
    <cellStyle name="Обычный 2 8 2 7 4 2 2" xfId="14676"/>
    <cellStyle name="Обычный 2 8 2 7 4 3" xfId="14677"/>
    <cellStyle name="Обычный 2 8 2 7 4 4" xfId="14678"/>
    <cellStyle name="Обычный 2 8 2 7 4 5" xfId="14679"/>
    <cellStyle name="Обычный 2 8 2 7 5" xfId="14680"/>
    <cellStyle name="Обычный 2 8 2 7 5 2" xfId="14681"/>
    <cellStyle name="Обычный 2 8 2 7 5 3" xfId="14682"/>
    <cellStyle name="Обычный 2 8 2 7 5 4" xfId="14683"/>
    <cellStyle name="Обычный 2 8 2 7 6" xfId="14684"/>
    <cellStyle name="Обычный 2 8 2 7 7" xfId="14685"/>
    <cellStyle name="Обычный 2 8 2 7 8" xfId="14686"/>
    <cellStyle name="Обычный 2 8 2 7 9" xfId="14687"/>
    <cellStyle name="Обычный 2 8 2 8" xfId="14688"/>
    <cellStyle name="Обычный 2 8 2 8 2" xfId="14689"/>
    <cellStyle name="Обычный 2 8 2 8 2 2" xfId="14690"/>
    <cellStyle name="Обычный 2 8 2 8 2 2 2" xfId="14691"/>
    <cellStyle name="Обычный 2 8 2 8 2 2 2 2" xfId="14692"/>
    <cellStyle name="Обычный 2 8 2 8 2 2 3" xfId="14693"/>
    <cellStyle name="Обычный 2 8 2 8 2 2 4" xfId="14694"/>
    <cellStyle name="Обычный 2 8 2 8 2 2 5" xfId="14695"/>
    <cellStyle name="Обычный 2 8 2 8 2 3" xfId="14696"/>
    <cellStyle name="Обычный 2 8 2 8 2 3 2" xfId="14697"/>
    <cellStyle name="Обычный 2 8 2 8 2 3 3" xfId="14698"/>
    <cellStyle name="Обычный 2 8 2 8 2 3 4" xfId="14699"/>
    <cellStyle name="Обычный 2 8 2 8 2 4" xfId="14700"/>
    <cellStyle name="Обычный 2 8 2 8 2 5" xfId="14701"/>
    <cellStyle name="Обычный 2 8 2 8 2 6" xfId="14702"/>
    <cellStyle name="Обычный 2 8 2 8 2 7" xfId="14703"/>
    <cellStyle name="Обычный 2 8 2 8 3" xfId="14704"/>
    <cellStyle name="Обычный 2 8 2 8 3 2" xfId="14705"/>
    <cellStyle name="Обычный 2 8 2 8 3 2 2" xfId="14706"/>
    <cellStyle name="Обычный 2 8 2 8 3 3" xfId="14707"/>
    <cellStyle name="Обычный 2 8 2 8 3 4" xfId="14708"/>
    <cellStyle name="Обычный 2 8 2 8 3 5" xfId="14709"/>
    <cellStyle name="Обычный 2 8 2 8 4" xfId="14710"/>
    <cellStyle name="Обычный 2 8 2 8 4 2" xfId="14711"/>
    <cellStyle name="Обычный 2 8 2 8 4 3" xfId="14712"/>
    <cellStyle name="Обычный 2 8 2 8 4 4" xfId="14713"/>
    <cellStyle name="Обычный 2 8 2 8 5" xfId="14714"/>
    <cellStyle name="Обычный 2 8 2 8 6" xfId="14715"/>
    <cellStyle name="Обычный 2 8 2 8 7" xfId="14716"/>
    <cellStyle name="Обычный 2 8 2 8 8" xfId="14717"/>
    <cellStyle name="Обычный 2 8 2 9" xfId="14718"/>
    <cellStyle name="Обычный 2 8 2 9 2" xfId="14719"/>
    <cellStyle name="Обычный 2 8 2 9 2 2" xfId="14720"/>
    <cellStyle name="Обычный 2 8 2 9 2 2 2" xfId="14721"/>
    <cellStyle name="Обычный 2 8 2 9 2 2 2 2" xfId="14722"/>
    <cellStyle name="Обычный 2 8 2 9 2 2 3" xfId="14723"/>
    <cellStyle name="Обычный 2 8 2 9 2 2 4" xfId="14724"/>
    <cellStyle name="Обычный 2 8 2 9 2 2 5" xfId="14725"/>
    <cellStyle name="Обычный 2 8 2 9 2 3" xfId="14726"/>
    <cellStyle name="Обычный 2 8 2 9 2 3 2" xfId="14727"/>
    <cellStyle name="Обычный 2 8 2 9 2 3 3" xfId="14728"/>
    <cellStyle name="Обычный 2 8 2 9 2 3 4" xfId="14729"/>
    <cellStyle name="Обычный 2 8 2 9 2 4" xfId="14730"/>
    <cellStyle name="Обычный 2 8 2 9 2 5" xfId="14731"/>
    <cellStyle name="Обычный 2 8 2 9 2 6" xfId="14732"/>
    <cellStyle name="Обычный 2 8 2 9 2 7" xfId="14733"/>
    <cellStyle name="Обычный 2 8 2 9 3" xfId="14734"/>
    <cellStyle name="Обычный 2 8 2 9 3 2" xfId="14735"/>
    <cellStyle name="Обычный 2 8 2 9 3 2 2" xfId="14736"/>
    <cellStyle name="Обычный 2 8 2 9 3 3" xfId="14737"/>
    <cellStyle name="Обычный 2 8 2 9 3 4" xfId="14738"/>
    <cellStyle name="Обычный 2 8 2 9 3 5" xfId="14739"/>
    <cellStyle name="Обычный 2 8 2 9 4" xfId="14740"/>
    <cellStyle name="Обычный 2 8 2 9 4 2" xfId="14741"/>
    <cellStyle name="Обычный 2 8 2 9 4 3" xfId="14742"/>
    <cellStyle name="Обычный 2 8 2 9 4 4" xfId="14743"/>
    <cellStyle name="Обычный 2 8 2 9 5" xfId="14744"/>
    <cellStyle name="Обычный 2 8 2 9 6" xfId="14745"/>
    <cellStyle name="Обычный 2 8 2 9 7" xfId="14746"/>
    <cellStyle name="Обычный 2 8 2 9 8" xfId="14747"/>
    <cellStyle name="Обычный 2 8 3" xfId="14748"/>
    <cellStyle name="Обычный 2 8 3 10" xfId="14749"/>
    <cellStyle name="Обычный 2 8 3 10 2" xfId="14750"/>
    <cellStyle name="Обычный 2 8 3 10 2 2" xfId="14751"/>
    <cellStyle name="Обычный 2 8 3 10 2 2 2" xfId="14752"/>
    <cellStyle name="Обычный 2 8 3 10 2 2 2 2" xfId="14753"/>
    <cellStyle name="Обычный 2 8 3 10 2 2 3" xfId="14754"/>
    <cellStyle name="Обычный 2 8 3 10 2 2 4" xfId="14755"/>
    <cellStyle name="Обычный 2 8 3 10 2 2 5" xfId="14756"/>
    <cellStyle name="Обычный 2 8 3 10 2 3" xfId="14757"/>
    <cellStyle name="Обычный 2 8 3 10 2 3 2" xfId="14758"/>
    <cellStyle name="Обычный 2 8 3 10 2 3 3" xfId="14759"/>
    <cellStyle name="Обычный 2 8 3 10 2 3 4" xfId="14760"/>
    <cellStyle name="Обычный 2 8 3 10 2 4" xfId="14761"/>
    <cellStyle name="Обычный 2 8 3 10 2 5" xfId="14762"/>
    <cellStyle name="Обычный 2 8 3 10 2 6" xfId="14763"/>
    <cellStyle name="Обычный 2 8 3 10 2 7" xfId="14764"/>
    <cellStyle name="Обычный 2 8 3 10 3" xfId="14765"/>
    <cellStyle name="Обычный 2 8 3 10 3 2" xfId="14766"/>
    <cellStyle name="Обычный 2 8 3 10 3 2 2" xfId="14767"/>
    <cellStyle name="Обычный 2 8 3 10 3 3" xfId="14768"/>
    <cellStyle name="Обычный 2 8 3 10 3 4" xfId="14769"/>
    <cellStyle name="Обычный 2 8 3 10 3 5" xfId="14770"/>
    <cellStyle name="Обычный 2 8 3 10 4" xfId="14771"/>
    <cellStyle name="Обычный 2 8 3 10 4 2" xfId="14772"/>
    <cellStyle name="Обычный 2 8 3 10 4 3" xfId="14773"/>
    <cellStyle name="Обычный 2 8 3 10 4 4" xfId="14774"/>
    <cellStyle name="Обычный 2 8 3 10 5" xfId="14775"/>
    <cellStyle name="Обычный 2 8 3 10 6" xfId="14776"/>
    <cellStyle name="Обычный 2 8 3 10 7" xfId="14777"/>
    <cellStyle name="Обычный 2 8 3 10 8" xfId="14778"/>
    <cellStyle name="Обычный 2 8 3 11" xfId="14779"/>
    <cellStyle name="Обычный 2 8 3 11 2" xfId="14780"/>
    <cellStyle name="Обычный 2 8 3 11 2 2" xfId="14781"/>
    <cellStyle name="Обычный 2 8 3 11 2 2 2" xfId="14782"/>
    <cellStyle name="Обычный 2 8 3 11 2 3" xfId="14783"/>
    <cellStyle name="Обычный 2 8 3 11 2 4" xfId="14784"/>
    <cellStyle name="Обычный 2 8 3 11 2 5" xfId="14785"/>
    <cellStyle name="Обычный 2 8 3 11 3" xfId="14786"/>
    <cellStyle name="Обычный 2 8 3 11 3 2" xfId="14787"/>
    <cellStyle name="Обычный 2 8 3 11 3 3" xfId="14788"/>
    <cellStyle name="Обычный 2 8 3 11 3 4" xfId="14789"/>
    <cellStyle name="Обычный 2 8 3 11 4" xfId="14790"/>
    <cellStyle name="Обычный 2 8 3 11 5" xfId="14791"/>
    <cellStyle name="Обычный 2 8 3 11 6" xfId="14792"/>
    <cellStyle name="Обычный 2 8 3 11 7" xfId="14793"/>
    <cellStyle name="Обычный 2 8 3 12" xfId="14794"/>
    <cellStyle name="Обычный 2 8 3 12 2" xfId="14795"/>
    <cellStyle name="Обычный 2 8 3 12 2 2" xfId="14796"/>
    <cellStyle name="Обычный 2 8 3 12 2 2 2" xfId="14797"/>
    <cellStyle name="Обычный 2 8 3 12 2 3" xfId="14798"/>
    <cellStyle name="Обычный 2 8 3 12 2 4" xfId="14799"/>
    <cellStyle name="Обычный 2 8 3 12 2 5" xfId="14800"/>
    <cellStyle name="Обычный 2 8 3 12 3" xfId="14801"/>
    <cellStyle name="Обычный 2 8 3 12 3 2" xfId="14802"/>
    <cellStyle name="Обычный 2 8 3 12 3 3" xfId="14803"/>
    <cellStyle name="Обычный 2 8 3 12 3 4" xfId="14804"/>
    <cellStyle name="Обычный 2 8 3 12 4" xfId="14805"/>
    <cellStyle name="Обычный 2 8 3 12 5" xfId="14806"/>
    <cellStyle name="Обычный 2 8 3 12 6" xfId="14807"/>
    <cellStyle name="Обычный 2 8 3 12 7" xfId="14808"/>
    <cellStyle name="Обычный 2 8 3 13" xfId="14809"/>
    <cellStyle name="Обычный 2 8 3 13 2" xfId="14810"/>
    <cellStyle name="Обычный 2 8 3 13 2 2" xfId="14811"/>
    <cellStyle name="Обычный 2 8 3 13 3" xfId="14812"/>
    <cellStyle name="Обычный 2 8 3 13 4" xfId="14813"/>
    <cellStyle name="Обычный 2 8 3 13 5" xfId="14814"/>
    <cellStyle name="Обычный 2 8 3 14" xfId="14815"/>
    <cellStyle name="Обычный 2 8 3 14 2" xfId="14816"/>
    <cellStyle name="Обычный 2 8 3 14 2 2" xfId="14817"/>
    <cellStyle name="Обычный 2 8 3 14 3" xfId="14818"/>
    <cellStyle name="Обычный 2 8 3 14 4" xfId="14819"/>
    <cellStyle name="Обычный 2 8 3 14 5" xfId="14820"/>
    <cellStyle name="Обычный 2 8 3 15" xfId="14821"/>
    <cellStyle name="Обычный 2 8 3 15 2" xfId="14822"/>
    <cellStyle name="Обычный 2 8 3 15 2 2" xfId="14823"/>
    <cellStyle name="Обычный 2 8 3 15 3" xfId="14824"/>
    <cellStyle name="Обычный 2 8 3 16" xfId="14825"/>
    <cellStyle name="Обычный 2 8 3 16 2" xfId="14826"/>
    <cellStyle name="Обычный 2 8 3 17" xfId="14827"/>
    <cellStyle name="Обычный 2 8 3 18" xfId="14828"/>
    <cellStyle name="Обычный 2 8 3 2" xfId="14829"/>
    <cellStyle name="Обычный 2 8 3 2 10" xfId="14830"/>
    <cellStyle name="Обычный 2 8 3 2 10 2" xfId="14831"/>
    <cellStyle name="Обычный 2 8 3 2 10 2 2" xfId="14832"/>
    <cellStyle name="Обычный 2 8 3 2 10 2 2 2" xfId="14833"/>
    <cellStyle name="Обычный 2 8 3 2 10 2 3" xfId="14834"/>
    <cellStyle name="Обычный 2 8 3 2 10 2 4" xfId="14835"/>
    <cellStyle name="Обычный 2 8 3 2 10 2 5" xfId="14836"/>
    <cellStyle name="Обычный 2 8 3 2 10 3" xfId="14837"/>
    <cellStyle name="Обычный 2 8 3 2 10 3 2" xfId="14838"/>
    <cellStyle name="Обычный 2 8 3 2 10 3 3" xfId="14839"/>
    <cellStyle name="Обычный 2 8 3 2 10 3 4" xfId="14840"/>
    <cellStyle name="Обычный 2 8 3 2 10 4" xfId="14841"/>
    <cellStyle name="Обычный 2 8 3 2 10 5" xfId="14842"/>
    <cellStyle name="Обычный 2 8 3 2 10 6" xfId="14843"/>
    <cellStyle name="Обычный 2 8 3 2 10 7" xfId="14844"/>
    <cellStyle name="Обычный 2 8 3 2 11" xfId="14845"/>
    <cellStyle name="Обычный 2 8 3 2 11 2" xfId="14846"/>
    <cellStyle name="Обычный 2 8 3 2 11 2 2" xfId="14847"/>
    <cellStyle name="Обычный 2 8 3 2 11 3" xfId="14848"/>
    <cellStyle name="Обычный 2 8 3 2 11 4" xfId="14849"/>
    <cellStyle name="Обычный 2 8 3 2 11 5" xfId="14850"/>
    <cellStyle name="Обычный 2 8 3 2 12" xfId="14851"/>
    <cellStyle name="Обычный 2 8 3 2 12 2" xfId="14852"/>
    <cellStyle name="Обычный 2 8 3 2 12 3" xfId="14853"/>
    <cellStyle name="Обычный 2 8 3 2 12 4" xfId="14854"/>
    <cellStyle name="Обычный 2 8 3 2 13" xfId="14855"/>
    <cellStyle name="Обычный 2 8 3 2 14" xfId="14856"/>
    <cellStyle name="Обычный 2 8 3 2 15" xfId="14857"/>
    <cellStyle name="Обычный 2 8 3 2 16" xfId="14858"/>
    <cellStyle name="Обычный 2 8 3 2 2" xfId="14859"/>
    <cellStyle name="Обычный 2 8 3 2 2 10" xfId="14860"/>
    <cellStyle name="Обычный 2 8 3 2 2 10 2" xfId="14861"/>
    <cellStyle name="Обычный 2 8 3 2 2 10 2 2" xfId="14862"/>
    <cellStyle name="Обычный 2 8 3 2 2 10 3" xfId="14863"/>
    <cellStyle name="Обычный 2 8 3 2 2 10 4" xfId="14864"/>
    <cellStyle name="Обычный 2 8 3 2 2 10 5" xfId="14865"/>
    <cellStyle name="Обычный 2 8 3 2 2 11" xfId="14866"/>
    <cellStyle name="Обычный 2 8 3 2 2 11 2" xfId="14867"/>
    <cellStyle name="Обычный 2 8 3 2 2 11 3" xfId="14868"/>
    <cellStyle name="Обычный 2 8 3 2 2 11 4" xfId="14869"/>
    <cellStyle name="Обычный 2 8 3 2 2 12" xfId="14870"/>
    <cellStyle name="Обычный 2 8 3 2 2 13" xfId="14871"/>
    <cellStyle name="Обычный 2 8 3 2 2 14" xfId="14872"/>
    <cellStyle name="Обычный 2 8 3 2 2 15" xfId="14873"/>
    <cellStyle name="Обычный 2 8 3 2 2 2" xfId="14874"/>
    <cellStyle name="Обычный 2 8 3 2 2 2 2" xfId="14875"/>
    <cellStyle name="Обычный 2 8 3 2 2 2 2 2" xfId="14876"/>
    <cellStyle name="Обычный 2 8 3 2 2 2 2 2 2" xfId="14877"/>
    <cellStyle name="Обычный 2 8 3 2 2 2 2 2 2 2" xfId="14878"/>
    <cellStyle name="Обычный 2 8 3 2 2 2 2 2 3" xfId="14879"/>
    <cellStyle name="Обычный 2 8 3 2 2 2 2 2 4" xfId="14880"/>
    <cellStyle name="Обычный 2 8 3 2 2 2 2 2 5" xfId="14881"/>
    <cellStyle name="Обычный 2 8 3 2 2 2 2 3" xfId="14882"/>
    <cellStyle name="Обычный 2 8 3 2 2 2 2 3 2" xfId="14883"/>
    <cellStyle name="Обычный 2 8 3 2 2 2 2 3 3" xfId="14884"/>
    <cellStyle name="Обычный 2 8 3 2 2 2 2 3 4" xfId="14885"/>
    <cellStyle name="Обычный 2 8 3 2 2 2 2 4" xfId="14886"/>
    <cellStyle name="Обычный 2 8 3 2 2 2 2 5" xfId="14887"/>
    <cellStyle name="Обычный 2 8 3 2 2 2 2 6" xfId="14888"/>
    <cellStyle name="Обычный 2 8 3 2 2 2 2 7" xfId="14889"/>
    <cellStyle name="Обычный 2 8 3 2 2 2 3" xfId="14890"/>
    <cellStyle name="Обычный 2 8 3 2 2 2 3 2" xfId="14891"/>
    <cellStyle name="Обычный 2 8 3 2 2 2 3 2 2" xfId="14892"/>
    <cellStyle name="Обычный 2 8 3 2 2 2 3 3" xfId="14893"/>
    <cellStyle name="Обычный 2 8 3 2 2 2 3 4" xfId="14894"/>
    <cellStyle name="Обычный 2 8 3 2 2 2 3 5" xfId="14895"/>
    <cellStyle name="Обычный 2 8 3 2 2 2 4" xfId="14896"/>
    <cellStyle name="Обычный 2 8 3 2 2 2 4 2" xfId="14897"/>
    <cellStyle name="Обычный 2 8 3 2 2 2 4 2 2" xfId="14898"/>
    <cellStyle name="Обычный 2 8 3 2 2 2 4 3" xfId="14899"/>
    <cellStyle name="Обычный 2 8 3 2 2 2 4 4" xfId="14900"/>
    <cellStyle name="Обычный 2 8 3 2 2 2 4 5" xfId="14901"/>
    <cellStyle name="Обычный 2 8 3 2 2 2 5" xfId="14902"/>
    <cellStyle name="Обычный 2 8 3 2 2 2 5 2" xfId="14903"/>
    <cellStyle name="Обычный 2 8 3 2 2 2 5 3" xfId="14904"/>
    <cellStyle name="Обычный 2 8 3 2 2 2 5 4" xfId="14905"/>
    <cellStyle name="Обычный 2 8 3 2 2 2 6" xfId="14906"/>
    <cellStyle name="Обычный 2 8 3 2 2 2 7" xfId="14907"/>
    <cellStyle name="Обычный 2 8 3 2 2 2 8" xfId="14908"/>
    <cellStyle name="Обычный 2 8 3 2 2 2 9" xfId="14909"/>
    <cellStyle name="Обычный 2 8 3 2 2 3" xfId="14910"/>
    <cellStyle name="Обычный 2 8 3 2 2 3 2" xfId="14911"/>
    <cellStyle name="Обычный 2 8 3 2 2 3 2 2" xfId="14912"/>
    <cellStyle name="Обычный 2 8 3 2 2 3 2 2 2" xfId="14913"/>
    <cellStyle name="Обычный 2 8 3 2 2 3 2 2 2 2" xfId="14914"/>
    <cellStyle name="Обычный 2 8 3 2 2 3 2 2 3" xfId="14915"/>
    <cellStyle name="Обычный 2 8 3 2 2 3 2 2 4" xfId="14916"/>
    <cellStyle name="Обычный 2 8 3 2 2 3 2 2 5" xfId="14917"/>
    <cellStyle name="Обычный 2 8 3 2 2 3 2 3" xfId="14918"/>
    <cellStyle name="Обычный 2 8 3 2 2 3 2 3 2" xfId="14919"/>
    <cellStyle name="Обычный 2 8 3 2 2 3 2 3 3" xfId="14920"/>
    <cellStyle name="Обычный 2 8 3 2 2 3 2 3 4" xfId="14921"/>
    <cellStyle name="Обычный 2 8 3 2 2 3 2 4" xfId="14922"/>
    <cellStyle name="Обычный 2 8 3 2 2 3 2 5" xfId="14923"/>
    <cellStyle name="Обычный 2 8 3 2 2 3 2 6" xfId="14924"/>
    <cellStyle name="Обычный 2 8 3 2 2 3 2 7" xfId="14925"/>
    <cellStyle name="Обычный 2 8 3 2 2 3 3" xfId="14926"/>
    <cellStyle name="Обычный 2 8 3 2 2 3 3 2" xfId="14927"/>
    <cellStyle name="Обычный 2 8 3 2 2 3 3 2 2" xfId="14928"/>
    <cellStyle name="Обычный 2 8 3 2 2 3 3 3" xfId="14929"/>
    <cellStyle name="Обычный 2 8 3 2 2 3 3 4" xfId="14930"/>
    <cellStyle name="Обычный 2 8 3 2 2 3 3 5" xfId="14931"/>
    <cellStyle name="Обычный 2 8 3 2 2 3 4" xfId="14932"/>
    <cellStyle name="Обычный 2 8 3 2 2 3 4 2" xfId="14933"/>
    <cellStyle name="Обычный 2 8 3 2 2 3 4 2 2" xfId="14934"/>
    <cellStyle name="Обычный 2 8 3 2 2 3 4 3" xfId="14935"/>
    <cellStyle name="Обычный 2 8 3 2 2 3 4 4" xfId="14936"/>
    <cellStyle name="Обычный 2 8 3 2 2 3 4 5" xfId="14937"/>
    <cellStyle name="Обычный 2 8 3 2 2 3 5" xfId="14938"/>
    <cellStyle name="Обычный 2 8 3 2 2 3 5 2" xfId="14939"/>
    <cellStyle name="Обычный 2 8 3 2 2 3 5 3" xfId="14940"/>
    <cellStyle name="Обычный 2 8 3 2 2 3 5 4" xfId="14941"/>
    <cellStyle name="Обычный 2 8 3 2 2 3 6" xfId="14942"/>
    <cellStyle name="Обычный 2 8 3 2 2 3 7" xfId="14943"/>
    <cellStyle name="Обычный 2 8 3 2 2 3 8" xfId="14944"/>
    <cellStyle name="Обычный 2 8 3 2 2 3 9" xfId="14945"/>
    <cellStyle name="Обычный 2 8 3 2 2 4" xfId="14946"/>
    <cellStyle name="Обычный 2 8 3 2 2 4 2" xfId="14947"/>
    <cellStyle name="Обычный 2 8 3 2 2 4 2 2" xfId="14948"/>
    <cellStyle name="Обычный 2 8 3 2 2 4 2 2 2" xfId="14949"/>
    <cellStyle name="Обычный 2 8 3 2 2 4 2 2 2 2" xfId="14950"/>
    <cellStyle name="Обычный 2 8 3 2 2 4 2 2 3" xfId="14951"/>
    <cellStyle name="Обычный 2 8 3 2 2 4 2 2 4" xfId="14952"/>
    <cellStyle name="Обычный 2 8 3 2 2 4 2 2 5" xfId="14953"/>
    <cellStyle name="Обычный 2 8 3 2 2 4 2 3" xfId="14954"/>
    <cellStyle name="Обычный 2 8 3 2 2 4 2 3 2" xfId="14955"/>
    <cellStyle name="Обычный 2 8 3 2 2 4 2 3 3" xfId="14956"/>
    <cellStyle name="Обычный 2 8 3 2 2 4 2 3 4" xfId="14957"/>
    <cellStyle name="Обычный 2 8 3 2 2 4 2 4" xfId="14958"/>
    <cellStyle name="Обычный 2 8 3 2 2 4 2 5" xfId="14959"/>
    <cellStyle name="Обычный 2 8 3 2 2 4 2 6" xfId="14960"/>
    <cellStyle name="Обычный 2 8 3 2 2 4 2 7" xfId="14961"/>
    <cellStyle name="Обычный 2 8 3 2 2 4 3" xfId="14962"/>
    <cellStyle name="Обычный 2 8 3 2 2 4 3 2" xfId="14963"/>
    <cellStyle name="Обычный 2 8 3 2 2 4 3 2 2" xfId="14964"/>
    <cellStyle name="Обычный 2 8 3 2 2 4 3 3" xfId="14965"/>
    <cellStyle name="Обычный 2 8 3 2 2 4 3 4" xfId="14966"/>
    <cellStyle name="Обычный 2 8 3 2 2 4 3 5" xfId="14967"/>
    <cellStyle name="Обычный 2 8 3 2 2 4 4" xfId="14968"/>
    <cellStyle name="Обычный 2 8 3 2 2 4 4 2" xfId="14969"/>
    <cellStyle name="Обычный 2 8 3 2 2 4 4 3" xfId="14970"/>
    <cellStyle name="Обычный 2 8 3 2 2 4 4 4" xfId="14971"/>
    <cellStyle name="Обычный 2 8 3 2 2 4 5" xfId="14972"/>
    <cellStyle name="Обычный 2 8 3 2 2 4 6" xfId="14973"/>
    <cellStyle name="Обычный 2 8 3 2 2 4 7" xfId="14974"/>
    <cellStyle name="Обычный 2 8 3 2 2 4 8" xfId="14975"/>
    <cellStyle name="Обычный 2 8 3 2 2 5" xfId="14976"/>
    <cellStyle name="Обычный 2 8 3 2 2 5 2" xfId="14977"/>
    <cellStyle name="Обычный 2 8 3 2 2 5 2 2" xfId="14978"/>
    <cellStyle name="Обычный 2 8 3 2 2 5 2 2 2" xfId="14979"/>
    <cellStyle name="Обычный 2 8 3 2 2 5 2 2 2 2" xfId="14980"/>
    <cellStyle name="Обычный 2 8 3 2 2 5 2 2 3" xfId="14981"/>
    <cellStyle name="Обычный 2 8 3 2 2 5 2 2 4" xfId="14982"/>
    <cellStyle name="Обычный 2 8 3 2 2 5 2 2 5" xfId="14983"/>
    <cellStyle name="Обычный 2 8 3 2 2 5 2 3" xfId="14984"/>
    <cellStyle name="Обычный 2 8 3 2 2 5 2 3 2" xfId="14985"/>
    <cellStyle name="Обычный 2 8 3 2 2 5 2 3 3" xfId="14986"/>
    <cellStyle name="Обычный 2 8 3 2 2 5 2 3 4" xfId="14987"/>
    <cellStyle name="Обычный 2 8 3 2 2 5 2 4" xfId="14988"/>
    <cellStyle name="Обычный 2 8 3 2 2 5 2 5" xfId="14989"/>
    <cellStyle name="Обычный 2 8 3 2 2 5 2 6" xfId="14990"/>
    <cellStyle name="Обычный 2 8 3 2 2 5 2 7" xfId="14991"/>
    <cellStyle name="Обычный 2 8 3 2 2 5 3" xfId="14992"/>
    <cellStyle name="Обычный 2 8 3 2 2 5 3 2" xfId="14993"/>
    <cellStyle name="Обычный 2 8 3 2 2 5 3 2 2" xfId="14994"/>
    <cellStyle name="Обычный 2 8 3 2 2 5 3 3" xfId="14995"/>
    <cellStyle name="Обычный 2 8 3 2 2 5 3 4" xfId="14996"/>
    <cellStyle name="Обычный 2 8 3 2 2 5 3 5" xfId="14997"/>
    <cellStyle name="Обычный 2 8 3 2 2 5 4" xfId="14998"/>
    <cellStyle name="Обычный 2 8 3 2 2 5 4 2" xfId="14999"/>
    <cellStyle name="Обычный 2 8 3 2 2 5 4 3" xfId="15000"/>
    <cellStyle name="Обычный 2 8 3 2 2 5 4 4" xfId="15001"/>
    <cellStyle name="Обычный 2 8 3 2 2 5 5" xfId="15002"/>
    <cellStyle name="Обычный 2 8 3 2 2 5 6" xfId="15003"/>
    <cellStyle name="Обычный 2 8 3 2 2 5 7" xfId="15004"/>
    <cellStyle name="Обычный 2 8 3 2 2 5 8" xfId="15005"/>
    <cellStyle name="Обычный 2 8 3 2 2 6" xfId="15006"/>
    <cellStyle name="Обычный 2 8 3 2 2 6 2" xfId="15007"/>
    <cellStyle name="Обычный 2 8 3 2 2 6 2 2" xfId="15008"/>
    <cellStyle name="Обычный 2 8 3 2 2 6 2 2 2" xfId="15009"/>
    <cellStyle name="Обычный 2 8 3 2 2 6 2 2 2 2" xfId="15010"/>
    <cellStyle name="Обычный 2 8 3 2 2 6 2 2 3" xfId="15011"/>
    <cellStyle name="Обычный 2 8 3 2 2 6 2 2 4" xfId="15012"/>
    <cellStyle name="Обычный 2 8 3 2 2 6 2 2 5" xfId="15013"/>
    <cellStyle name="Обычный 2 8 3 2 2 6 2 3" xfId="15014"/>
    <cellStyle name="Обычный 2 8 3 2 2 6 2 3 2" xfId="15015"/>
    <cellStyle name="Обычный 2 8 3 2 2 6 2 3 3" xfId="15016"/>
    <cellStyle name="Обычный 2 8 3 2 2 6 2 3 4" xfId="15017"/>
    <cellStyle name="Обычный 2 8 3 2 2 6 2 4" xfId="15018"/>
    <cellStyle name="Обычный 2 8 3 2 2 6 2 5" xfId="15019"/>
    <cellStyle name="Обычный 2 8 3 2 2 6 2 6" xfId="15020"/>
    <cellStyle name="Обычный 2 8 3 2 2 6 2 7" xfId="15021"/>
    <cellStyle name="Обычный 2 8 3 2 2 6 3" xfId="15022"/>
    <cellStyle name="Обычный 2 8 3 2 2 6 3 2" xfId="15023"/>
    <cellStyle name="Обычный 2 8 3 2 2 6 3 2 2" xfId="15024"/>
    <cellStyle name="Обычный 2 8 3 2 2 6 3 3" xfId="15025"/>
    <cellStyle name="Обычный 2 8 3 2 2 6 3 4" xfId="15026"/>
    <cellStyle name="Обычный 2 8 3 2 2 6 3 5" xfId="15027"/>
    <cellStyle name="Обычный 2 8 3 2 2 6 4" xfId="15028"/>
    <cellStyle name="Обычный 2 8 3 2 2 6 4 2" xfId="15029"/>
    <cellStyle name="Обычный 2 8 3 2 2 6 4 3" xfId="15030"/>
    <cellStyle name="Обычный 2 8 3 2 2 6 4 4" xfId="15031"/>
    <cellStyle name="Обычный 2 8 3 2 2 6 5" xfId="15032"/>
    <cellStyle name="Обычный 2 8 3 2 2 6 6" xfId="15033"/>
    <cellStyle name="Обычный 2 8 3 2 2 6 7" xfId="15034"/>
    <cellStyle name="Обычный 2 8 3 2 2 6 8" xfId="15035"/>
    <cellStyle name="Обычный 2 8 3 2 2 7" xfId="15036"/>
    <cellStyle name="Обычный 2 8 3 2 2 7 2" xfId="15037"/>
    <cellStyle name="Обычный 2 8 3 2 2 7 2 2" xfId="15038"/>
    <cellStyle name="Обычный 2 8 3 2 2 7 2 2 2" xfId="15039"/>
    <cellStyle name="Обычный 2 8 3 2 2 7 2 2 2 2" xfId="15040"/>
    <cellStyle name="Обычный 2 8 3 2 2 7 2 2 3" xfId="15041"/>
    <cellStyle name="Обычный 2 8 3 2 2 7 2 2 4" xfId="15042"/>
    <cellStyle name="Обычный 2 8 3 2 2 7 2 2 5" xfId="15043"/>
    <cellStyle name="Обычный 2 8 3 2 2 7 2 3" xfId="15044"/>
    <cellStyle name="Обычный 2 8 3 2 2 7 2 3 2" xfId="15045"/>
    <cellStyle name="Обычный 2 8 3 2 2 7 2 3 3" xfId="15046"/>
    <cellStyle name="Обычный 2 8 3 2 2 7 2 3 4" xfId="15047"/>
    <cellStyle name="Обычный 2 8 3 2 2 7 2 4" xfId="15048"/>
    <cellStyle name="Обычный 2 8 3 2 2 7 2 5" xfId="15049"/>
    <cellStyle name="Обычный 2 8 3 2 2 7 2 6" xfId="15050"/>
    <cellStyle name="Обычный 2 8 3 2 2 7 2 7" xfId="15051"/>
    <cellStyle name="Обычный 2 8 3 2 2 7 3" xfId="15052"/>
    <cellStyle name="Обычный 2 8 3 2 2 7 3 2" xfId="15053"/>
    <cellStyle name="Обычный 2 8 3 2 2 7 3 2 2" xfId="15054"/>
    <cellStyle name="Обычный 2 8 3 2 2 7 3 3" xfId="15055"/>
    <cellStyle name="Обычный 2 8 3 2 2 7 3 4" xfId="15056"/>
    <cellStyle name="Обычный 2 8 3 2 2 7 3 5" xfId="15057"/>
    <cellStyle name="Обычный 2 8 3 2 2 7 4" xfId="15058"/>
    <cellStyle name="Обычный 2 8 3 2 2 7 4 2" xfId="15059"/>
    <cellStyle name="Обычный 2 8 3 2 2 7 4 3" xfId="15060"/>
    <cellStyle name="Обычный 2 8 3 2 2 7 4 4" xfId="15061"/>
    <cellStyle name="Обычный 2 8 3 2 2 7 5" xfId="15062"/>
    <cellStyle name="Обычный 2 8 3 2 2 7 6" xfId="15063"/>
    <cellStyle name="Обычный 2 8 3 2 2 7 7" xfId="15064"/>
    <cellStyle name="Обычный 2 8 3 2 2 7 8" xfId="15065"/>
    <cellStyle name="Обычный 2 8 3 2 2 8" xfId="15066"/>
    <cellStyle name="Обычный 2 8 3 2 2 8 2" xfId="15067"/>
    <cellStyle name="Обычный 2 8 3 2 2 8 2 2" xfId="15068"/>
    <cellStyle name="Обычный 2 8 3 2 2 8 2 2 2" xfId="15069"/>
    <cellStyle name="Обычный 2 8 3 2 2 8 2 3" xfId="15070"/>
    <cellStyle name="Обычный 2 8 3 2 2 8 2 4" xfId="15071"/>
    <cellStyle name="Обычный 2 8 3 2 2 8 2 5" xfId="15072"/>
    <cellStyle name="Обычный 2 8 3 2 2 8 3" xfId="15073"/>
    <cellStyle name="Обычный 2 8 3 2 2 8 3 2" xfId="15074"/>
    <cellStyle name="Обычный 2 8 3 2 2 8 3 3" xfId="15075"/>
    <cellStyle name="Обычный 2 8 3 2 2 8 3 4" xfId="15076"/>
    <cellStyle name="Обычный 2 8 3 2 2 8 4" xfId="15077"/>
    <cellStyle name="Обычный 2 8 3 2 2 8 5" xfId="15078"/>
    <cellStyle name="Обычный 2 8 3 2 2 8 6" xfId="15079"/>
    <cellStyle name="Обычный 2 8 3 2 2 8 7" xfId="15080"/>
    <cellStyle name="Обычный 2 8 3 2 2 9" xfId="15081"/>
    <cellStyle name="Обычный 2 8 3 2 2 9 2" xfId="15082"/>
    <cellStyle name="Обычный 2 8 3 2 2 9 2 2" xfId="15083"/>
    <cellStyle name="Обычный 2 8 3 2 2 9 2 2 2" xfId="15084"/>
    <cellStyle name="Обычный 2 8 3 2 2 9 2 3" xfId="15085"/>
    <cellStyle name="Обычный 2 8 3 2 2 9 2 4" xfId="15086"/>
    <cellStyle name="Обычный 2 8 3 2 2 9 2 5" xfId="15087"/>
    <cellStyle name="Обычный 2 8 3 2 2 9 3" xfId="15088"/>
    <cellStyle name="Обычный 2 8 3 2 2 9 3 2" xfId="15089"/>
    <cellStyle name="Обычный 2 8 3 2 2 9 3 3" xfId="15090"/>
    <cellStyle name="Обычный 2 8 3 2 2 9 3 4" xfId="15091"/>
    <cellStyle name="Обычный 2 8 3 2 2 9 4" xfId="15092"/>
    <cellStyle name="Обычный 2 8 3 2 2 9 5" xfId="15093"/>
    <cellStyle name="Обычный 2 8 3 2 2 9 6" xfId="15094"/>
    <cellStyle name="Обычный 2 8 3 2 2 9 7" xfId="15095"/>
    <cellStyle name="Обычный 2 8 3 2 3" xfId="15096"/>
    <cellStyle name="Обычный 2 8 3 2 3 2" xfId="15097"/>
    <cellStyle name="Обычный 2 8 3 2 3 2 2" xfId="15098"/>
    <cellStyle name="Обычный 2 8 3 2 3 2 2 2" xfId="15099"/>
    <cellStyle name="Обычный 2 8 3 2 3 2 2 2 2" xfId="15100"/>
    <cellStyle name="Обычный 2 8 3 2 3 2 2 3" xfId="15101"/>
    <cellStyle name="Обычный 2 8 3 2 3 2 2 4" xfId="15102"/>
    <cellStyle name="Обычный 2 8 3 2 3 2 2 5" xfId="15103"/>
    <cellStyle name="Обычный 2 8 3 2 3 2 3" xfId="15104"/>
    <cellStyle name="Обычный 2 8 3 2 3 2 3 2" xfId="15105"/>
    <cellStyle name="Обычный 2 8 3 2 3 2 3 3" xfId="15106"/>
    <cellStyle name="Обычный 2 8 3 2 3 2 3 4" xfId="15107"/>
    <cellStyle name="Обычный 2 8 3 2 3 2 4" xfId="15108"/>
    <cellStyle name="Обычный 2 8 3 2 3 2 5" xfId="15109"/>
    <cellStyle name="Обычный 2 8 3 2 3 2 6" xfId="15110"/>
    <cellStyle name="Обычный 2 8 3 2 3 2 7" xfId="15111"/>
    <cellStyle name="Обычный 2 8 3 2 3 3" xfId="15112"/>
    <cellStyle name="Обычный 2 8 3 2 3 3 2" xfId="15113"/>
    <cellStyle name="Обычный 2 8 3 2 3 3 2 2" xfId="15114"/>
    <cellStyle name="Обычный 2 8 3 2 3 3 3" xfId="15115"/>
    <cellStyle name="Обычный 2 8 3 2 3 3 4" xfId="15116"/>
    <cellStyle name="Обычный 2 8 3 2 3 3 5" xfId="15117"/>
    <cellStyle name="Обычный 2 8 3 2 3 4" xfId="15118"/>
    <cellStyle name="Обычный 2 8 3 2 3 4 2" xfId="15119"/>
    <cellStyle name="Обычный 2 8 3 2 3 4 2 2" xfId="15120"/>
    <cellStyle name="Обычный 2 8 3 2 3 4 3" xfId="15121"/>
    <cellStyle name="Обычный 2 8 3 2 3 4 4" xfId="15122"/>
    <cellStyle name="Обычный 2 8 3 2 3 4 5" xfId="15123"/>
    <cellStyle name="Обычный 2 8 3 2 3 5" xfId="15124"/>
    <cellStyle name="Обычный 2 8 3 2 3 5 2" xfId="15125"/>
    <cellStyle name="Обычный 2 8 3 2 3 5 3" xfId="15126"/>
    <cellStyle name="Обычный 2 8 3 2 3 5 4" xfId="15127"/>
    <cellStyle name="Обычный 2 8 3 2 3 6" xfId="15128"/>
    <cellStyle name="Обычный 2 8 3 2 3 7" xfId="15129"/>
    <cellStyle name="Обычный 2 8 3 2 3 8" xfId="15130"/>
    <cellStyle name="Обычный 2 8 3 2 3 9" xfId="15131"/>
    <cellStyle name="Обычный 2 8 3 2 4" xfId="15132"/>
    <cellStyle name="Обычный 2 8 3 2 4 2" xfId="15133"/>
    <cellStyle name="Обычный 2 8 3 2 4 2 2" xfId="15134"/>
    <cellStyle name="Обычный 2 8 3 2 4 2 2 2" xfId="15135"/>
    <cellStyle name="Обычный 2 8 3 2 4 2 2 2 2" xfId="15136"/>
    <cellStyle name="Обычный 2 8 3 2 4 2 2 3" xfId="15137"/>
    <cellStyle name="Обычный 2 8 3 2 4 2 2 4" xfId="15138"/>
    <cellStyle name="Обычный 2 8 3 2 4 2 2 5" xfId="15139"/>
    <cellStyle name="Обычный 2 8 3 2 4 2 3" xfId="15140"/>
    <cellStyle name="Обычный 2 8 3 2 4 2 3 2" xfId="15141"/>
    <cellStyle name="Обычный 2 8 3 2 4 2 3 3" xfId="15142"/>
    <cellStyle name="Обычный 2 8 3 2 4 2 3 4" xfId="15143"/>
    <cellStyle name="Обычный 2 8 3 2 4 2 4" xfId="15144"/>
    <cellStyle name="Обычный 2 8 3 2 4 2 5" xfId="15145"/>
    <cellStyle name="Обычный 2 8 3 2 4 2 6" xfId="15146"/>
    <cellStyle name="Обычный 2 8 3 2 4 2 7" xfId="15147"/>
    <cellStyle name="Обычный 2 8 3 2 4 3" xfId="15148"/>
    <cellStyle name="Обычный 2 8 3 2 4 3 2" xfId="15149"/>
    <cellStyle name="Обычный 2 8 3 2 4 3 2 2" xfId="15150"/>
    <cellStyle name="Обычный 2 8 3 2 4 3 3" xfId="15151"/>
    <cellStyle name="Обычный 2 8 3 2 4 3 4" xfId="15152"/>
    <cellStyle name="Обычный 2 8 3 2 4 3 5" xfId="15153"/>
    <cellStyle name="Обычный 2 8 3 2 4 4" xfId="15154"/>
    <cellStyle name="Обычный 2 8 3 2 4 4 2" xfId="15155"/>
    <cellStyle name="Обычный 2 8 3 2 4 4 2 2" xfId="15156"/>
    <cellStyle name="Обычный 2 8 3 2 4 4 3" xfId="15157"/>
    <cellStyle name="Обычный 2 8 3 2 4 4 4" xfId="15158"/>
    <cellStyle name="Обычный 2 8 3 2 4 4 5" xfId="15159"/>
    <cellStyle name="Обычный 2 8 3 2 4 5" xfId="15160"/>
    <cellStyle name="Обычный 2 8 3 2 4 5 2" xfId="15161"/>
    <cellStyle name="Обычный 2 8 3 2 4 5 3" xfId="15162"/>
    <cellStyle name="Обычный 2 8 3 2 4 5 4" xfId="15163"/>
    <cellStyle name="Обычный 2 8 3 2 4 6" xfId="15164"/>
    <cellStyle name="Обычный 2 8 3 2 4 7" xfId="15165"/>
    <cellStyle name="Обычный 2 8 3 2 4 8" xfId="15166"/>
    <cellStyle name="Обычный 2 8 3 2 4 9" xfId="15167"/>
    <cellStyle name="Обычный 2 8 3 2 5" xfId="15168"/>
    <cellStyle name="Обычный 2 8 3 2 5 2" xfId="15169"/>
    <cellStyle name="Обычный 2 8 3 2 5 2 2" xfId="15170"/>
    <cellStyle name="Обычный 2 8 3 2 5 2 2 2" xfId="15171"/>
    <cellStyle name="Обычный 2 8 3 2 5 2 2 2 2" xfId="15172"/>
    <cellStyle name="Обычный 2 8 3 2 5 2 2 3" xfId="15173"/>
    <cellStyle name="Обычный 2 8 3 2 5 2 2 4" xfId="15174"/>
    <cellStyle name="Обычный 2 8 3 2 5 2 2 5" xfId="15175"/>
    <cellStyle name="Обычный 2 8 3 2 5 2 3" xfId="15176"/>
    <cellStyle name="Обычный 2 8 3 2 5 2 3 2" xfId="15177"/>
    <cellStyle name="Обычный 2 8 3 2 5 2 3 3" xfId="15178"/>
    <cellStyle name="Обычный 2 8 3 2 5 2 3 4" xfId="15179"/>
    <cellStyle name="Обычный 2 8 3 2 5 2 4" xfId="15180"/>
    <cellStyle name="Обычный 2 8 3 2 5 2 5" xfId="15181"/>
    <cellStyle name="Обычный 2 8 3 2 5 2 6" xfId="15182"/>
    <cellStyle name="Обычный 2 8 3 2 5 2 7" xfId="15183"/>
    <cellStyle name="Обычный 2 8 3 2 5 3" xfId="15184"/>
    <cellStyle name="Обычный 2 8 3 2 5 3 2" xfId="15185"/>
    <cellStyle name="Обычный 2 8 3 2 5 3 2 2" xfId="15186"/>
    <cellStyle name="Обычный 2 8 3 2 5 3 3" xfId="15187"/>
    <cellStyle name="Обычный 2 8 3 2 5 3 4" xfId="15188"/>
    <cellStyle name="Обычный 2 8 3 2 5 3 5" xfId="15189"/>
    <cellStyle name="Обычный 2 8 3 2 5 4" xfId="15190"/>
    <cellStyle name="Обычный 2 8 3 2 5 4 2" xfId="15191"/>
    <cellStyle name="Обычный 2 8 3 2 5 4 3" xfId="15192"/>
    <cellStyle name="Обычный 2 8 3 2 5 4 4" xfId="15193"/>
    <cellStyle name="Обычный 2 8 3 2 5 5" xfId="15194"/>
    <cellStyle name="Обычный 2 8 3 2 5 6" xfId="15195"/>
    <cellStyle name="Обычный 2 8 3 2 5 7" xfId="15196"/>
    <cellStyle name="Обычный 2 8 3 2 5 8" xfId="15197"/>
    <cellStyle name="Обычный 2 8 3 2 6" xfId="15198"/>
    <cellStyle name="Обычный 2 8 3 2 6 2" xfId="15199"/>
    <cellStyle name="Обычный 2 8 3 2 6 2 2" xfId="15200"/>
    <cellStyle name="Обычный 2 8 3 2 6 2 2 2" xfId="15201"/>
    <cellStyle name="Обычный 2 8 3 2 6 2 2 2 2" xfId="15202"/>
    <cellStyle name="Обычный 2 8 3 2 6 2 2 3" xfId="15203"/>
    <cellStyle name="Обычный 2 8 3 2 6 2 2 4" xfId="15204"/>
    <cellStyle name="Обычный 2 8 3 2 6 2 2 5" xfId="15205"/>
    <cellStyle name="Обычный 2 8 3 2 6 2 3" xfId="15206"/>
    <cellStyle name="Обычный 2 8 3 2 6 2 3 2" xfId="15207"/>
    <cellStyle name="Обычный 2 8 3 2 6 2 3 3" xfId="15208"/>
    <cellStyle name="Обычный 2 8 3 2 6 2 3 4" xfId="15209"/>
    <cellStyle name="Обычный 2 8 3 2 6 2 4" xfId="15210"/>
    <cellStyle name="Обычный 2 8 3 2 6 2 5" xfId="15211"/>
    <cellStyle name="Обычный 2 8 3 2 6 2 6" xfId="15212"/>
    <cellStyle name="Обычный 2 8 3 2 6 2 7" xfId="15213"/>
    <cellStyle name="Обычный 2 8 3 2 6 3" xfId="15214"/>
    <cellStyle name="Обычный 2 8 3 2 6 3 2" xfId="15215"/>
    <cellStyle name="Обычный 2 8 3 2 6 3 2 2" xfId="15216"/>
    <cellStyle name="Обычный 2 8 3 2 6 3 3" xfId="15217"/>
    <cellStyle name="Обычный 2 8 3 2 6 3 4" xfId="15218"/>
    <cellStyle name="Обычный 2 8 3 2 6 3 5" xfId="15219"/>
    <cellStyle name="Обычный 2 8 3 2 6 4" xfId="15220"/>
    <cellStyle name="Обычный 2 8 3 2 6 4 2" xfId="15221"/>
    <cellStyle name="Обычный 2 8 3 2 6 4 3" xfId="15222"/>
    <cellStyle name="Обычный 2 8 3 2 6 4 4" xfId="15223"/>
    <cellStyle name="Обычный 2 8 3 2 6 5" xfId="15224"/>
    <cellStyle name="Обычный 2 8 3 2 6 6" xfId="15225"/>
    <cellStyle name="Обычный 2 8 3 2 6 7" xfId="15226"/>
    <cellStyle name="Обычный 2 8 3 2 6 8" xfId="15227"/>
    <cellStyle name="Обычный 2 8 3 2 7" xfId="15228"/>
    <cellStyle name="Обычный 2 8 3 2 7 2" xfId="15229"/>
    <cellStyle name="Обычный 2 8 3 2 7 2 2" xfId="15230"/>
    <cellStyle name="Обычный 2 8 3 2 7 2 2 2" xfId="15231"/>
    <cellStyle name="Обычный 2 8 3 2 7 2 2 2 2" xfId="15232"/>
    <cellStyle name="Обычный 2 8 3 2 7 2 2 3" xfId="15233"/>
    <cellStyle name="Обычный 2 8 3 2 7 2 2 4" xfId="15234"/>
    <cellStyle name="Обычный 2 8 3 2 7 2 2 5" xfId="15235"/>
    <cellStyle name="Обычный 2 8 3 2 7 2 3" xfId="15236"/>
    <cellStyle name="Обычный 2 8 3 2 7 2 3 2" xfId="15237"/>
    <cellStyle name="Обычный 2 8 3 2 7 2 3 3" xfId="15238"/>
    <cellStyle name="Обычный 2 8 3 2 7 2 3 4" xfId="15239"/>
    <cellStyle name="Обычный 2 8 3 2 7 2 4" xfId="15240"/>
    <cellStyle name="Обычный 2 8 3 2 7 2 5" xfId="15241"/>
    <cellStyle name="Обычный 2 8 3 2 7 2 6" xfId="15242"/>
    <cellStyle name="Обычный 2 8 3 2 7 2 7" xfId="15243"/>
    <cellStyle name="Обычный 2 8 3 2 7 3" xfId="15244"/>
    <cellStyle name="Обычный 2 8 3 2 7 3 2" xfId="15245"/>
    <cellStyle name="Обычный 2 8 3 2 7 3 2 2" xfId="15246"/>
    <cellStyle name="Обычный 2 8 3 2 7 3 3" xfId="15247"/>
    <cellStyle name="Обычный 2 8 3 2 7 3 4" xfId="15248"/>
    <cellStyle name="Обычный 2 8 3 2 7 3 5" xfId="15249"/>
    <cellStyle name="Обычный 2 8 3 2 7 4" xfId="15250"/>
    <cellStyle name="Обычный 2 8 3 2 7 4 2" xfId="15251"/>
    <cellStyle name="Обычный 2 8 3 2 7 4 3" xfId="15252"/>
    <cellStyle name="Обычный 2 8 3 2 7 4 4" xfId="15253"/>
    <cellStyle name="Обычный 2 8 3 2 7 5" xfId="15254"/>
    <cellStyle name="Обычный 2 8 3 2 7 6" xfId="15255"/>
    <cellStyle name="Обычный 2 8 3 2 7 7" xfId="15256"/>
    <cellStyle name="Обычный 2 8 3 2 7 8" xfId="15257"/>
    <cellStyle name="Обычный 2 8 3 2 8" xfId="15258"/>
    <cellStyle name="Обычный 2 8 3 2 8 2" xfId="15259"/>
    <cellStyle name="Обычный 2 8 3 2 8 2 2" xfId="15260"/>
    <cellStyle name="Обычный 2 8 3 2 8 2 2 2" xfId="15261"/>
    <cellStyle name="Обычный 2 8 3 2 8 2 2 2 2" xfId="15262"/>
    <cellStyle name="Обычный 2 8 3 2 8 2 2 3" xfId="15263"/>
    <cellStyle name="Обычный 2 8 3 2 8 2 2 4" xfId="15264"/>
    <cellStyle name="Обычный 2 8 3 2 8 2 2 5" xfId="15265"/>
    <cellStyle name="Обычный 2 8 3 2 8 2 3" xfId="15266"/>
    <cellStyle name="Обычный 2 8 3 2 8 2 3 2" xfId="15267"/>
    <cellStyle name="Обычный 2 8 3 2 8 2 3 3" xfId="15268"/>
    <cellStyle name="Обычный 2 8 3 2 8 2 3 4" xfId="15269"/>
    <cellStyle name="Обычный 2 8 3 2 8 2 4" xfId="15270"/>
    <cellStyle name="Обычный 2 8 3 2 8 2 5" xfId="15271"/>
    <cellStyle name="Обычный 2 8 3 2 8 2 6" xfId="15272"/>
    <cellStyle name="Обычный 2 8 3 2 8 2 7" xfId="15273"/>
    <cellStyle name="Обычный 2 8 3 2 8 3" xfId="15274"/>
    <cellStyle name="Обычный 2 8 3 2 8 3 2" xfId="15275"/>
    <cellStyle name="Обычный 2 8 3 2 8 3 2 2" xfId="15276"/>
    <cellStyle name="Обычный 2 8 3 2 8 3 3" xfId="15277"/>
    <cellStyle name="Обычный 2 8 3 2 8 3 4" xfId="15278"/>
    <cellStyle name="Обычный 2 8 3 2 8 3 5" xfId="15279"/>
    <cellStyle name="Обычный 2 8 3 2 8 4" xfId="15280"/>
    <cellStyle name="Обычный 2 8 3 2 8 4 2" xfId="15281"/>
    <cellStyle name="Обычный 2 8 3 2 8 4 3" xfId="15282"/>
    <cellStyle name="Обычный 2 8 3 2 8 4 4" xfId="15283"/>
    <cellStyle name="Обычный 2 8 3 2 8 5" xfId="15284"/>
    <cellStyle name="Обычный 2 8 3 2 8 6" xfId="15285"/>
    <cellStyle name="Обычный 2 8 3 2 8 7" xfId="15286"/>
    <cellStyle name="Обычный 2 8 3 2 8 8" xfId="15287"/>
    <cellStyle name="Обычный 2 8 3 2 9" xfId="15288"/>
    <cellStyle name="Обычный 2 8 3 2 9 2" xfId="15289"/>
    <cellStyle name="Обычный 2 8 3 2 9 2 2" xfId="15290"/>
    <cellStyle name="Обычный 2 8 3 2 9 2 2 2" xfId="15291"/>
    <cellStyle name="Обычный 2 8 3 2 9 2 3" xfId="15292"/>
    <cellStyle name="Обычный 2 8 3 2 9 2 4" xfId="15293"/>
    <cellStyle name="Обычный 2 8 3 2 9 2 5" xfId="15294"/>
    <cellStyle name="Обычный 2 8 3 2 9 3" xfId="15295"/>
    <cellStyle name="Обычный 2 8 3 2 9 3 2" xfId="15296"/>
    <cellStyle name="Обычный 2 8 3 2 9 3 3" xfId="15297"/>
    <cellStyle name="Обычный 2 8 3 2 9 3 4" xfId="15298"/>
    <cellStyle name="Обычный 2 8 3 2 9 4" xfId="15299"/>
    <cellStyle name="Обычный 2 8 3 2 9 5" xfId="15300"/>
    <cellStyle name="Обычный 2 8 3 2 9 6" xfId="15301"/>
    <cellStyle name="Обычный 2 8 3 2 9 7" xfId="15302"/>
    <cellStyle name="Обычный 2 8 3 3" xfId="15303"/>
    <cellStyle name="Обычный 2 8 3 3 10" xfId="15304"/>
    <cellStyle name="Обычный 2 8 3 3 10 2" xfId="15305"/>
    <cellStyle name="Обычный 2 8 3 3 10 2 2" xfId="15306"/>
    <cellStyle name="Обычный 2 8 3 3 10 3" xfId="15307"/>
    <cellStyle name="Обычный 2 8 3 3 10 4" xfId="15308"/>
    <cellStyle name="Обычный 2 8 3 3 10 5" xfId="15309"/>
    <cellStyle name="Обычный 2 8 3 3 11" xfId="15310"/>
    <cellStyle name="Обычный 2 8 3 3 11 2" xfId="15311"/>
    <cellStyle name="Обычный 2 8 3 3 11 3" xfId="15312"/>
    <cellStyle name="Обычный 2 8 3 3 11 4" xfId="15313"/>
    <cellStyle name="Обычный 2 8 3 3 12" xfId="15314"/>
    <cellStyle name="Обычный 2 8 3 3 13" xfId="15315"/>
    <cellStyle name="Обычный 2 8 3 3 14" xfId="15316"/>
    <cellStyle name="Обычный 2 8 3 3 15" xfId="15317"/>
    <cellStyle name="Обычный 2 8 3 3 2" xfId="15318"/>
    <cellStyle name="Обычный 2 8 3 3 2 2" xfId="15319"/>
    <cellStyle name="Обычный 2 8 3 3 2 2 2" xfId="15320"/>
    <cellStyle name="Обычный 2 8 3 3 2 2 2 2" xfId="15321"/>
    <cellStyle name="Обычный 2 8 3 3 2 2 2 2 2" xfId="15322"/>
    <cellStyle name="Обычный 2 8 3 3 2 2 2 3" xfId="15323"/>
    <cellStyle name="Обычный 2 8 3 3 2 2 2 4" xfId="15324"/>
    <cellStyle name="Обычный 2 8 3 3 2 2 2 5" xfId="15325"/>
    <cellStyle name="Обычный 2 8 3 3 2 2 3" xfId="15326"/>
    <cellStyle name="Обычный 2 8 3 3 2 2 3 2" xfId="15327"/>
    <cellStyle name="Обычный 2 8 3 3 2 2 3 3" xfId="15328"/>
    <cellStyle name="Обычный 2 8 3 3 2 2 3 4" xfId="15329"/>
    <cellStyle name="Обычный 2 8 3 3 2 2 4" xfId="15330"/>
    <cellStyle name="Обычный 2 8 3 3 2 2 5" xfId="15331"/>
    <cellStyle name="Обычный 2 8 3 3 2 2 6" xfId="15332"/>
    <cellStyle name="Обычный 2 8 3 3 2 2 7" xfId="15333"/>
    <cellStyle name="Обычный 2 8 3 3 2 3" xfId="15334"/>
    <cellStyle name="Обычный 2 8 3 3 2 3 2" xfId="15335"/>
    <cellStyle name="Обычный 2 8 3 3 2 3 2 2" xfId="15336"/>
    <cellStyle name="Обычный 2 8 3 3 2 3 3" xfId="15337"/>
    <cellStyle name="Обычный 2 8 3 3 2 3 4" xfId="15338"/>
    <cellStyle name="Обычный 2 8 3 3 2 3 5" xfId="15339"/>
    <cellStyle name="Обычный 2 8 3 3 2 4" xfId="15340"/>
    <cellStyle name="Обычный 2 8 3 3 2 4 2" xfId="15341"/>
    <cellStyle name="Обычный 2 8 3 3 2 4 2 2" xfId="15342"/>
    <cellStyle name="Обычный 2 8 3 3 2 4 3" xfId="15343"/>
    <cellStyle name="Обычный 2 8 3 3 2 4 4" xfId="15344"/>
    <cellStyle name="Обычный 2 8 3 3 2 4 5" xfId="15345"/>
    <cellStyle name="Обычный 2 8 3 3 2 5" xfId="15346"/>
    <cellStyle name="Обычный 2 8 3 3 2 5 2" xfId="15347"/>
    <cellStyle name="Обычный 2 8 3 3 2 5 3" xfId="15348"/>
    <cellStyle name="Обычный 2 8 3 3 2 5 4" xfId="15349"/>
    <cellStyle name="Обычный 2 8 3 3 2 6" xfId="15350"/>
    <cellStyle name="Обычный 2 8 3 3 2 7" xfId="15351"/>
    <cellStyle name="Обычный 2 8 3 3 2 8" xfId="15352"/>
    <cellStyle name="Обычный 2 8 3 3 2 9" xfId="15353"/>
    <cellStyle name="Обычный 2 8 3 3 3" xfId="15354"/>
    <cellStyle name="Обычный 2 8 3 3 3 2" xfId="15355"/>
    <cellStyle name="Обычный 2 8 3 3 3 2 2" xfId="15356"/>
    <cellStyle name="Обычный 2 8 3 3 3 2 2 2" xfId="15357"/>
    <cellStyle name="Обычный 2 8 3 3 3 2 2 2 2" xfId="15358"/>
    <cellStyle name="Обычный 2 8 3 3 3 2 2 3" xfId="15359"/>
    <cellStyle name="Обычный 2 8 3 3 3 2 2 4" xfId="15360"/>
    <cellStyle name="Обычный 2 8 3 3 3 2 2 5" xfId="15361"/>
    <cellStyle name="Обычный 2 8 3 3 3 2 3" xfId="15362"/>
    <cellStyle name="Обычный 2 8 3 3 3 2 3 2" xfId="15363"/>
    <cellStyle name="Обычный 2 8 3 3 3 2 3 3" xfId="15364"/>
    <cellStyle name="Обычный 2 8 3 3 3 2 3 4" xfId="15365"/>
    <cellStyle name="Обычный 2 8 3 3 3 2 4" xfId="15366"/>
    <cellStyle name="Обычный 2 8 3 3 3 2 5" xfId="15367"/>
    <cellStyle name="Обычный 2 8 3 3 3 2 6" xfId="15368"/>
    <cellStyle name="Обычный 2 8 3 3 3 2 7" xfId="15369"/>
    <cellStyle name="Обычный 2 8 3 3 3 3" xfId="15370"/>
    <cellStyle name="Обычный 2 8 3 3 3 3 2" xfId="15371"/>
    <cellStyle name="Обычный 2 8 3 3 3 3 2 2" xfId="15372"/>
    <cellStyle name="Обычный 2 8 3 3 3 3 3" xfId="15373"/>
    <cellStyle name="Обычный 2 8 3 3 3 3 4" xfId="15374"/>
    <cellStyle name="Обычный 2 8 3 3 3 3 5" xfId="15375"/>
    <cellStyle name="Обычный 2 8 3 3 3 4" xfId="15376"/>
    <cellStyle name="Обычный 2 8 3 3 3 4 2" xfId="15377"/>
    <cellStyle name="Обычный 2 8 3 3 3 4 2 2" xfId="15378"/>
    <cellStyle name="Обычный 2 8 3 3 3 4 3" xfId="15379"/>
    <cellStyle name="Обычный 2 8 3 3 3 4 4" xfId="15380"/>
    <cellStyle name="Обычный 2 8 3 3 3 4 5" xfId="15381"/>
    <cellStyle name="Обычный 2 8 3 3 3 5" xfId="15382"/>
    <cellStyle name="Обычный 2 8 3 3 3 5 2" xfId="15383"/>
    <cellStyle name="Обычный 2 8 3 3 3 5 3" xfId="15384"/>
    <cellStyle name="Обычный 2 8 3 3 3 5 4" xfId="15385"/>
    <cellStyle name="Обычный 2 8 3 3 3 6" xfId="15386"/>
    <cellStyle name="Обычный 2 8 3 3 3 7" xfId="15387"/>
    <cellStyle name="Обычный 2 8 3 3 3 8" xfId="15388"/>
    <cellStyle name="Обычный 2 8 3 3 3 9" xfId="15389"/>
    <cellStyle name="Обычный 2 8 3 3 4" xfId="15390"/>
    <cellStyle name="Обычный 2 8 3 3 4 2" xfId="15391"/>
    <cellStyle name="Обычный 2 8 3 3 4 2 2" xfId="15392"/>
    <cellStyle name="Обычный 2 8 3 3 4 2 2 2" xfId="15393"/>
    <cellStyle name="Обычный 2 8 3 3 4 2 2 2 2" xfId="15394"/>
    <cellStyle name="Обычный 2 8 3 3 4 2 2 3" xfId="15395"/>
    <cellStyle name="Обычный 2 8 3 3 4 2 2 4" xfId="15396"/>
    <cellStyle name="Обычный 2 8 3 3 4 2 2 5" xfId="15397"/>
    <cellStyle name="Обычный 2 8 3 3 4 2 3" xfId="15398"/>
    <cellStyle name="Обычный 2 8 3 3 4 2 3 2" xfId="15399"/>
    <cellStyle name="Обычный 2 8 3 3 4 2 3 3" xfId="15400"/>
    <cellStyle name="Обычный 2 8 3 3 4 2 3 4" xfId="15401"/>
    <cellStyle name="Обычный 2 8 3 3 4 2 4" xfId="15402"/>
    <cellStyle name="Обычный 2 8 3 3 4 2 5" xfId="15403"/>
    <cellStyle name="Обычный 2 8 3 3 4 2 6" xfId="15404"/>
    <cellStyle name="Обычный 2 8 3 3 4 2 7" xfId="15405"/>
    <cellStyle name="Обычный 2 8 3 3 4 3" xfId="15406"/>
    <cellStyle name="Обычный 2 8 3 3 4 3 2" xfId="15407"/>
    <cellStyle name="Обычный 2 8 3 3 4 3 2 2" xfId="15408"/>
    <cellStyle name="Обычный 2 8 3 3 4 3 3" xfId="15409"/>
    <cellStyle name="Обычный 2 8 3 3 4 3 4" xfId="15410"/>
    <cellStyle name="Обычный 2 8 3 3 4 3 5" xfId="15411"/>
    <cellStyle name="Обычный 2 8 3 3 4 4" xfId="15412"/>
    <cellStyle name="Обычный 2 8 3 3 4 4 2" xfId="15413"/>
    <cellStyle name="Обычный 2 8 3 3 4 4 3" xfId="15414"/>
    <cellStyle name="Обычный 2 8 3 3 4 4 4" xfId="15415"/>
    <cellStyle name="Обычный 2 8 3 3 4 5" xfId="15416"/>
    <cellStyle name="Обычный 2 8 3 3 4 6" xfId="15417"/>
    <cellStyle name="Обычный 2 8 3 3 4 7" xfId="15418"/>
    <cellStyle name="Обычный 2 8 3 3 4 8" xfId="15419"/>
    <cellStyle name="Обычный 2 8 3 3 5" xfId="15420"/>
    <cellStyle name="Обычный 2 8 3 3 5 2" xfId="15421"/>
    <cellStyle name="Обычный 2 8 3 3 5 2 2" xfId="15422"/>
    <cellStyle name="Обычный 2 8 3 3 5 2 2 2" xfId="15423"/>
    <cellStyle name="Обычный 2 8 3 3 5 2 2 2 2" xfId="15424"/>
    <cellStyle name="Обычный 2 8 3 3 5 2 2 3" xfId="15425"/>
    <cellStyle name="Обычный 2 8 3 3 5 2 2 4" xfId="15426"/>
    <cellStyle name="Обычный 2 8 3 3 5 2 2 5" xfId="15427"/>
    <cellStyle name="Обычный 2 8 3 3 5 2 3" xfId="15428"/>
    <cellStyle name="Обычный 2 8 3 3 5 2 3 2" xfId="15429"/>
    <cellStyle name="Обычный 2 8 3 3 5 2 3 3" xfId="15430"/>
    <cellStyle name="Обычный 2 8 3 3 5 2 3 4" xfId="15431"/>
    <cellStyle name="Обычный 2 8 3 3 5 2 4" xfId="15432"/>
    <cellStyle name="Обычный 2 8 3 3 5 2 5" xfId="15433"/>
    <cellStyle name="Обычный 2 8 3 3 5 2 6" xfId="15434"/>
    <cellStyle name="Обычный 2 8 3 3 5 2 7" xfId="15435"/>
    <cellStyle name="Обычный 2 8 3 3 5 3" xfId="15436"/>
    <cellStyle name="Обычный 2 8 3 3 5 3 2" xfId="15437"/>
    <cellStyle name="Обычный 2 8 3 3 5 3 2 2" xfId="15438"/>
    <cellStyle name="Обычный 2 8 3 3 5 3 3" xfId="15439"/>
    <cellStyle name="Обычный 2 8 3 3 5 3 4" xfId="15440"/>
    <cellStyle name="Обычный 2 8 3 3 5 3 5" xfId="15441"/>
    <cellStyle name="Обычный 2 8 3 3 5 4" xfId="15442"/>
    <cellStyle name="Обычный 2 8 3 3 5 4 2" xfId="15443"/>
    <cellStyle name="Обычный 2 8 3 3 5 4 3" xfId="15444"/>
    <cellStyle name="Обычный 2 8 3 3 5 4 4" xfId="15445"/>
    <cellStyle name="Обычный 2 8 3 3 5 5" xfId="15446"/>
    <cellStyle name="Обычный 2 8 3 3 5 6" xfId="15447"/>
    <cellStyle name="Обычный 2 8 3 3 5 7" xfId="15448"/>
    <cellStyle name="Обычный 2 8 3 3 5 8" xfId="15449"/>
    <cellStyle name="Обычный 2 8 3 3 6" xfId="15450"/>
    <cellStyle name="Обычный 2 8 3 3 6 2" xfId="15451"/>
    <cellStyle name="Обычный 2 8 3 3 6 2 2" xfId="15452"/>
    <cellStyle name="Обычный 2 8 3 3 6 2 2 2" xfId="15453"/>
    <cellStyle name="Обычный 2 8 3 3 6 2 2 2 2" xfId="15454"/>
    <cellStyle name="Обычный 2 8 3 3 6 2 2 3" xfId="15455"/>
    <cellStyle name="Обычный 2 8 3 3 6 2 2 4" xfId="15456"/>
    <cellStyle name="Обычный 2 8 3 3 6 2 2 5" xfId="15457"/>
    <cellStyle name="Обычный 2 8 3 3 6 2 3" xfId="15458"/>
    <cellStyle name="Обычный 2 8 3 3 6 2 3 2" xfId="15459"/>
    <cellStyle name="Обычный 2 8 3 3 6 2 3 3" xfId="15460"/>
    <cellStyle name="Обычный 2 8 3 3 6 2 3 4" xfId="15461"/>
    <cellStyle name="Обычный 2 8 3 3 6 2 4" xfId="15462"/>
    <cellStyle name="Обычный 2 8 3 3 6 2 5" xfId="15463"/>
    <cellStyle name="Обычный 2 8 3 3 6 2 6" xfId="15464"/>
    <cellStyle name="Обычный 2 8 3 3 6 2 7" xfId="15465"/>
    <cellStyle name="Обычный 2 8 3 3 6 3" xfId="15466"/>
    <cellStyle name="Обычный 2 8 3 3 6 3 2" xfId="15467"/>
    <cellStyle name="Обычный 2 8 3 3 6 3 2 2" xfId="15468"/>
    <cellStyle name="Обычный 2 8 3 3 6 3 3" xfId="15469"/>
    <cellStyle name="Обычный 2 8 3 3 6 3 4" xfId="15470"/>
    <cellStyle name="Обычный 2 8 3 3 6 3 5" xfId="15471"/>
    <cellStyle name="Обычный 2 8 3 3 6 4" xfId="15472"/>
    <cellStyle name="Обычный 2 8 3 3 6 4 2" xfId="15473"/>
    <cellStyle name="Обычный 2 8 3 3 6 4 3" xfId="15474"/>
    <cellStyle name="Обычный 2 8 3 3 6 4 4" xfId="15475"/>
    <cellStyle name="Обычный 2 8 3 3 6 5" xfId="15476"/>
    <cellStyle name="Обычный 2 8 3 3 6 6" xfId="15477"/>
    <cellStyle name="Обычный 2 8 3 3 6 7" xfId="15478"/>
    <cellStyle name="Обычный 2 8 3 3 6 8" xfId="15479"/>
    <cellStyle name="Обычный 2 8 3 3 7" xfId="15480"/>
    <cellStyle name="Обычный 2 8 3 3 7 2" xfId="15481"/>
    <cellStyle name="Обычный 2 8 3 3 7 2 2" xfId="15482"/>
    <cellStyle name="Обычный 2 8 3 3 7 2 2 2" xfId="15483"/>
    <cellStyle name="Обычный 2 8 3 3 7 2 2 2 2" xfId="15484"/>
    <cellStyle name="Обычный 2 8 3 3 7 2 2 3" xfId="15485"/>
    <cellStyle name="Обычный 2 8 3 3 7 2 2 4" xfId="15486"/>
    <cellStyle name="Обычный 2 8 3 3 7 2 2 5" xfId="15487"/>
    <cellStyle name="Обычный 2 8 3 3 7 2 3" xfId="15488"/>
    <cellStyle name="Обычный 2 8 3 3 7 2 3 2" xfId="15489"/>
    <cellStyle name="Обычный 2 8 3 3 7 2 3 3" xfId="15490"/>
    <cellStyle name="Обычный 2 8 3 3 7 2 3 4" xfId="15491"/>
    <cellStyle name="Обычный 2 8 3 3 7 2 4" xfId="15492"/>
    <cellStyle name="Обычный 2 8 3 3 7 2 5" xfId="15493"/>
    <cellStyle name="Обычный 2 8 3 3 7 2 6" xfId="15494"/>
    <cellStyle name="Обычный 2 8 3 3 7 2 7" xfId="15495"/>
    <cellStyle name="Обычный 2 8 3 3 7 3" xfId="15496"/>
    <cellStyle name="Обычный 2 8 3 3 7 3 2" xfId="15497"/>
    <cellStyle name="Обычный 2 8 3 3 7 3 2 2" xfId="15498"/>
    <cellStyle name="Обычный 2 8 3 3 7 3 3" xfId="15499"/>
    <cellStyle name="Обычный 2 8 3 3 7 3 4" xfId="15500"/>
    <cellStyle name="Обычный 2 8 3 3 7 3 5" xfId="15501"/>
    <cellStyle name="Обычный 2 8 3 3 7 4" xfId="15502"/>
    <cellStyle name="Обычный 2 8 3 3 7 4 2" xfId="15503"/>
    <cellStyle name="Обычный 2 8 3 3 7 4 3" xfId="15504"/>
    <cellStyle name="Обычный 2 8 3 3 7 4 4" xfId="15505"/>
    <cellStyle name="Обычный 2 8 3 3 7 5" xfId="15506"/>
    <cellStyle name="Обычный 2 8 3 3 7 6" xfId="15507"/>
    <cellStyle name="Обычный 2 8 3 3 7 7" xfId="15508"/>
    <cellStyle name="Обычный 2 8 3 3 7 8" xfId="15509"/>
    <cellStyle name="Обычный 2 8 3 3 8" xfId="15510"/>
    <cellStyle name="Обычный 2 8 3 3 8 2" xfId="15511"/>
    <cellStyle name="Обычный 2 8 3 3 8 2 2" xfId="15512"/>
    <cellStyle name="Обычный 2 8 3 3 8 2 2 2" xfId="15513"/>
    <cellStyle name="Обычный 2 8 3 3 8 2 3" xfId="15514"/>
    <cellStyle name="Обычный 2 8 3 3 8 2 4" xfId="15515"/>
    <cellStyle name="Обычный 2 8 3 3 8 2 5" xfId="15516"/>
    <cellStyle name="Обычный 2 8 3 3 8 3" xfId="15517"/>
    <cellStyle name="Обычный 2 8 3 3 8 3 2" xfId="15518"/>
    <cellStyle name="Обычный 2 8 3 3 8 3 3" xfId="15519"/>
    <cellStyle name="Обычный 2 8 3 3 8 3 4" xfId="15520"/>
    <cellStyle name="Обычный 2 8 3 3 8 4" xfId="15521"/>
    <cellStyle name="Обычный 2 8 3 3 8 5" xfId="15522"/>
    <cellStyle name="Обычный 2 8 3 3 8 6" xfId="15523"/>
    <cellStyle name="Обычный 2 8 3 3 8 7" xfId="15524"/>
    <cellStyle name="Обычный 2 8 3 3 9" xfId="15525"/>
    <cellStyle name="Обычный 2 8 3 3 9 2" xfId="15526"/>
    <cellStyle name="Обычный 2 8 3 3 9 2 2" xfId="15527"/>
    <cellStyle name="Обычный 2 8 3 3 9 2 2 2" xfId="15528"/>
    <cellStyle name="Обычный 2 8 3 3 9 2 3" xfId="15529"/>
    <cellStyle name="Обычный 2 8 3 3 9 2 4" xfId="15530"/>
    <cellStyle name="Обычный 2 8 3 3 9 2 5" xfId="15531"/>
    <cellStyle name="Обычный 2 8 3 3 9 3" xfId="15532"/>
    <cellStyle name="Обычный 2 8 3 3 9 3 2" xfId="15533"/>
    <cellStyle name="Обычный 2 8 3 3 9 3 3" xfId="15534"/>
    <cellStyle name="Обычный 2 8 3 3 9 3 4" xfId="15535"/>
    <cellStyle name="Обычный 2 8 3 3 9 4" xfId="15536"/>
    <cellStyle name="Обычный 2 8 3 3 9 5" xfId="15537"/>
    <cellStyle name="Обычный 2 8 3 3 9 6" xfId="15538"/>
    <cellStyle name="Обычный 2 8 3 3 9 7" xfId="15539"/>
    <cellStyle name="Обычный 2 8 3 4" xfId="15540"/>
    <cellStyle name="Обычный 2 8 3 4 10" xfId="15541"/>
    <cellStyle name="Обычный 2 8 3 4 10 2" xfId="15542"/>
    <cellStyle name="Обычный 2 8 3 4 10 2 2" xfId="15543"/>
    <cellStyle name="Обычный 2 8 3 4 10 3" xfId="15544"/>
    <cellStyle name="Обычный 2 8 3 4 10 4" xfId="15545"/>
    <cellStyle name="Обычный 2 8 3 4 10 5" xfId="15546"/>
    <cellStyle name="Обычный 2 8 3 4 11" xfId="15547"/>
    <cellStyle name="Обычный 2 8 3 4 11 2" xfId="15548"/>
    <cellStyle name="Обычный 2 8 3 4 11 3" xfId="15549"/>
    <cellStyle name="Обычный 2 8 3 4 11 4" xfId="15550"/>
    <cellStyle name="Обычный 2 8 3 4 12" xfId="15551"/>
    <cellStyle name="Обычный 2 8 3 4 13" xfId="15552"/>
    <cellStyle name="Обычный 2 8 3 4 14" xfId="15553"/>
    <cellStyle name="Обычный 2 8 3 4 15" xfId="15554"/>
    <cellStyle name="Обычный 2 8 3 4 2" xfId="15555"/>
    <cellStyle name="Обычный 2 8 3 4 2 2" xfId="15556"/>
    <cellStyle name="Обычный 2 8 3 4 2 2 2" xfId="15557"/>
    <cellStyle name="Обычный 2 8 3 4 2 2 2 2" xfId="15558"/>
    <cellStyle name="Обычный 2 8 3 4 2 2 2 2 2" xfId="15559"/>
    <cellStyle name="Обычный 2 8 3 4 2 2 2 3" xfId="15560"/>
    <cellStyle name="Обычный 2 8 3 4 2 2 2 4" xfId="15561"/>
    <cellStyle name="Обычный 2 8 3 4 2 2 2 5" xfId="15562"/>
    <cellStyle name="Обычный 2 8 3 4 2 2 3" xfId="15563"/>
    <cellStyle name="Обычный 2 8 3 4 2 2 3 2" xfId="15564"/>
    <cellStyle name="Обычный 2 8 3 4 2 2 3 3" xfId="15565"/>
    <cellStyle name="Обычный 2 8 3 4 2 2 3 4" xfId="15566"/>
    <cellStyle name="Обычный 2 8 3 4 2 2 4" xfId="15567"/>
    <cellStyle name="Обычный 2 8 3 4 2 2 5" xfId="15568"/>
    <cellStyle name="Обычный 2 8 3 4 2 2 6" xfId="15569"/>
    <cellStyle name="Обычный 2 8 3 4 2 2 7" xfId="15570"/>
    <cellStyle name="Обычный 2 8 3 4 2 3" xfId="15571"/>
    <cellStyle name="Обычный 2 8 3 4 2 3 2" xfId="15572"/>
    <cellStyle name="Обычный 2 8 3 4 2 3 2 2" xfId="15573"/>
    <cellStyle name="Обычный 2 8 3 4 2 3 3" xfId="15574"/>
    <cellStyle name="Обычный 2 8 3 4 2 3 4" xfId="15575"/>
    <cellStyle name="Обычный 2 8 3 4 2 3 5" xfId="15576"/>
    <cellStyle name="Обычный 2 8 3 4 2 4" xfId="15577"/>
    <cellStyle name="Обычный 2 8 3 4 2 4 2" xfId="15578"/>
    <cellStyle name="Обычный 2 8 3 4 2 4 2 2" xfId="15579"/>
    <cellStyle name="Обычный 2 8 3 4 2 4 3" xfId="15580"/>
    <cellStyle name="Обычный 2 8 3 4 2 4 4" xfId="15581"/>
    <cellStyle name="Обычный 2 8 3 4 2 4 5" xfId="15582"/>
    <cellStyle name="Обычный 2 8 3 4 2 5" xfId="15583"/>
    <cellStyle name="Обычный 2 8 3 4 2 5 2" xfId="15584"/>
    <cellStyle name="Обычный 2 8 3 4 2 5 3" xfId="15585"/>
    <cellStyle name="Обычный 2 8 3 4 2 5 4" xfId="15586"/>
    <cellStyle name="Обычный 2 8 3 4 2 6" xfId="15587"/>
    <cellStyle name="Обычный 2 8 3 4 2 7" xfId="15588"/>
    <cellStyle name="Обычный 2 8 3 4 2 8" xfId="15589"/>
    <cellStyle name="Обычный 2 8 3 4 2 9" xfId="15590"/>
    <cellStyle name="Обычный 2 8 3 4 3" xfId="15591"/>
    <cellStyle name="Обычный 2 8 3 4 3 2" xfId="15592"/>
    <cellStyle name="Обычный 2 8 3 4 3 2 2" xfId="15593"/>
    <cellStyle name="Обычный 2 8 3 4 3 2 2 2" xfId="15594"/>
    <cellStyle name="Обычный 2 8 3 4 3 2 2 2 2" xfId="15595"/>
    <cellStyle name="Обычный 2 8 3 4 3 2 2 3" xfId="15596"/>
    <cellStyle name="Обычный 2 8 3 4 3 2 2 4" xfId="15597"/>
    <cellStyle name="Обычный 2 8 3 4 3 2 2 5" xfId="15598"/>
    <cellStyle name="Обычный 2 8 3 4 3 2 3" xfId="15599"/>
    <cellStyle name="Обычный 2 8 3 4 3 2 3 2" xfId="15600"/>
    <cellStyle name="Обычный 2 8 3 4 3 2 3 3" xfId="15601"/>
    <cellStyle name="Обычный 2 8 3 4 3 2 3 4" xfId="15602"/>
    <cellStyle name="Обычный 2 8 3 4 3 2 4" xfId="15603"/>
    <cellStyle name="Обычный 2 8 3 4 3 2 5" xfId="15604"/>
    <cellStyle name="Обычный 2 8 3 4 3 2 6" xfId="15605"/>
    <cellStyle name="Обычный 2 8 3 4 3 2 7" xfId="15606"/>
    <cellStyle name="Обычный 2 8 3 4 3 3" xfId="15607"/>
    <cellStyle name="Обычный 2 8 3 4 3 3 2" xfId="15608"/>
    <cellStyle name="Обычный 2 8 3 4 3 3 2 2" xfId="15609"/>
    <cellStyle name="Обычный 2 8 3 4 3 3 3" xfId="15610"/>
    <cellStyle name="Обычный 2 8 3 4 3 3 4" xfId="15611"/>
    <cellStyle name="Обычный 2 8 3 4 3 3 5" xfId="15612"/>
    <cellStyle name="Обычный 2 8 3 4 3 4" xfId="15613"/>
    <cellStyle name="Обычный 2 8 3 4 3 4 2" xfId="15614"/>
    <cellStyle name="Обычный 2 8 3 4 3 4 2 2" xfId="15615"/>
    <cellStyle name="Обычный 2 8 3 4 3 4 3" xfId="15616"/>
    <cellStyle name="Обычный 2 8 3 4 3 4 4" xfId="15617"/>
    <cellStyle name="Обычный 2 8 3 4 3 4 5" xfId="15618"/>
    <cellStyle name="Обычный 2 8 3 4 3 5" xfId="15619"/>
    <cellStyle name="Обычный 2 8 3 4 3 5 2" xfId="15620"/>
    <cellStyle name="Обычный 2 8 3 4 3 5 3" xfId="15621"/>
    <cellStyle name="Обычный 2 8 3 4 3 5 4" xfId="15622"/>
    <cellStyle name="Обычный 2 8 3 4 3 6" xfId="15623"/>
    <cellStyle name="Обычный 2 8 3 4 3 7" xfId="15624"/>
    <cellStyle name="Обычный 2 8 3 4 3 8" xfId="15625"/>
    <cellStyle name="Обычный 2 8 3 4 3 9" xfId="15626"/>
    <cellStyle name="Обычный 2 8 3 4 4" xfId="15627"/>
    <cellStyle name="Обычный 2 8 3 4 4 2" xfId="15628"/>
    <cellStyle name="Обычный 2 8 3 4 4 2 2" xfId="15629"/>
    <cellStyle name="Обычный 2 8 3 4 4 2 2 2" xfId="15630"/>
    <cellStyle name="Обычный 2 8 3 4 4 2 2 2 2" xfId="15631"/>
    <cellStyle name="Обычный 2 8 3 4 4 2 2 3" xfId="15632"/>
    <cellStyle name="Обычный 2 8 3 4 4 2 2 4" xfId="15633"/>
    <cellStyle name="Обычный 2 8 3 4 4 2 2 5" xfId="15634"/>
    <cellStyle name="Обычный 2 8 3 4 4 2 3" xfId="15635"/>
    <cellStyle name="Обычный 2 8 3 4 4 2 3 2" xfId="15636"/>
    <cellStyle name="Обычный 2 8 3 4 4 2 3 3" xfId="15637"/>
    <cellStyle name="Обычный 2 8 3 4 4 2 3 4" xfId="15638"/>
    <cellStyle name="Обычный 2 8 3 4 4 2 4" xfId="15639"/>
    <cellStyle name="Обычный 2 8 3 4 4 2 5" xfId="15640"/>
    <cellStyle name="Обычный 2 8 3 4 4 2 6" xfId="15641"/>
    <cellStyle name="Обычный 2 8 3 4 4 2 7" xfId="15642"/>
    <cellStyle name="Обычный 2 8 3 4 4 3" xfId="15643"/>
    <cellStyle name="Обычный 2 8 3 4 4 3 2" xfId="15644"/>
    <cellStyle name="Обычный 2 8 3 4 4 3 2 2" xfId="15645"/>
    <cellStyle name="Обычный 2 8 3 4 4 3 3" xfId="15646"/>
    <cellStyle name="Обычный 2 8 3 4 4 3 4" xfId="15647"/>
    <cellStyle name="Обычный 2 8 3 4 4 3 5" xfId="15648"/>
    <cellStyle name="Обычный 2 8 3 4 4 4" xfId="15649"/>
    <cellStyle name="Обычный 2 8 3 4 4 4 2" xfId="15650"/>
    <cellStyle name="Обычный 2 8 3 4 4 4 3" xfId="15651"/>
    <cellStyle name="Обычный 2 8 3 4 4 4 4" xfId="15652"/>
    <cellStyle name="Обычный 2 8 3 4 4 5" xfId="15653"/>
    <cellStyle name="Обычный 2 8 3 4 4 6" xfId="15654"/>
    <cellStyle name="Обычный 2 8 3 4 4 7" xfId="15655"/>
    <cellStyle name="Обычный 2 8 3 4 4 8" xfId="15656"/>
    <cellStyle name="Обычный 2 8 3 4 5" xfId="15657"/>
    <cellStyle name="Обычный 2 8 3 4 5 2" xfId="15658"/>
    <cellStyle name="Обычный 2 8 3 4 5 2 2" xfId="15659"/>
    <cellStyle name="Обычный 2 8 3 4 5 2 2 2" xfId="15660"/>
    <cellStyle name="Обычный 2 8 3 4 5 2 2 2 2" xfId="15661"/>
    <cellStyle name="Обычный 2 8 3 4 5 2 2 3" xfId="15662"/>
    <cellStyle name="Обычный 2 8 3 4 5 2 2 4" xfId="15663"/>
    <cellStyle name="Обычный 2 8 3 4 5 2 2 5" xfId="15664"/>
    <cellStyle name="Обычный 2 8 3 4 5 2 3" xfId="15665"/>
    <cellStyle name="Обычный 2 8 3 4 5 2 3 2" xfId="15666"/>
    <cellStyle name="Обычный 2 8 3 4 5 2 3 3" xfId="15667"/>
    <cellStyle name="Обычный 2 8 3 4 5 2 3 4" xfId="15668"/>
    <cellStyle name="Обычный 2 8 3 4 5 2 4" xfId="15669"/>
    <cellStyle name="Обычный 2 8 3 4 5 2 5" xfId="15670"/>
    <cellStyle name="Обычный 2 8 3 4 5 2 6" xfId="15671"/>
    <cellStyle name="Обычный 2 8 3 4 5 2 7" xfId="15672"/>
    <cellStyle name="Обычный 2 8 3 4 5 3" xfId="15673"/>
    <cellStyle name="Обычный 2 8 3 4 5 3 2" xfId="15674"/>
    <cellStyle name="Обычный 2 8 3 4 5 3 2 2" xfId="15675"/>
    <cellStyle name="Обычный 2 8 3 4 5 3 3" xfId="15676"/>
    <cellStyle name="Обычный 2 8 3 4 5 3 4" xfId="15677"/>
    <cellStyle name="Обычный 2 8 3 4 5 3 5" xfId="15678"/>
    <cellStyle name="Обычный 2 8 3 4 5 4" xfId="15679"/>
    <cellStyle name="Обычный 2 8 3 4 5 4 2" xfId="15680"/>
    <cellStyle name="Обычный 2 8 3 4 5 4 3" xfId="15681"/>
    <cellStyle name="Обычный 2 8 3 4 5 4 4" xfId="15682"/>
    <cellStyle name="Обычный 2 8 3 4 5 5" xfId="15683"/>
    <cellStyle name="Обычный 2 8 3 4 5 6" xfId="15684"/>
    <cellStyle name="Обычный 2 8 3 4 5 7" xfId="15685"/>
    <cellStyle name="Обычный 2 8 3 4 5 8" xfId="15686"/>
    <cellStyle name="Обычный 2 8 3 4 6" xfId="15687"/>
    <cellStyle name="Обычный 2 8 3 4 6 2" xfId="15688"/>
    <cellStyle name="Обычный 2 8 3 4 6 2 2" xfId="15689"/>
    <cellStyle name="Обычный 2 8 3 4 6 2 2 2" xfId="15690"/>
    <cellStyle name="Обычный 2 8 3 4 6 2 2 2 2" xfId="15691"/>
    <cellStyle name="Обычный 2 8 3 4 6 2 2 3" xfId="15692"/>
    <cellStyle name="Обычный 2 8 3 4 6 2 2 4" xfId="15693"/>
    <cellStyle name="Обычный 2 8 3 4 6 2 2 5" xfId="15694"/>
    <cellStyle name="Обычный 2 8 3 4 6 2 3" xfId="15695"/>
    <cellStyle name="Обычный 2 8 3 4 6 2 3 2" xfId="15696"/>
    <cellStyle name="Обычный 2 8 3 4 6 2 3 3" xfId="15697"/>
    <cellStyle name="Обычный 2 8 3 4 6 2 3 4" xfId="15698"/>
    <cellStyle name="Обычный 2 8 3 4 6 2 4" xfId="15699"/>
    <cellStyle name="Обычный 2 8 3 4 6 2 5" xfId="15700"/>
    <cellStyle name="Обычный 2 8 3 4 6 2 6" xfId="15701"/>
    <cellStyle name="Обычный 2 8 3 4 6 2 7" xfId="15702"/>
    <cellStyle name="Обычный 2 8 3 4 6 3" xfId="15703"/>
    <cellStyle name="Обычный 2 8 3 4 6 3 2" xfId="15704"/>
    <cellStyle name="Обычный 2 8 3 4 6 3 2 2" xfId="15705"/>
    <cellStyle name="Обычный 2 8 3 4 6 3 3" xfId="15706"/>
    <cellStyle name="Обычный 2 8 3 4 6 3 4" xfId="15707"/>
    <cellStyle name="Обычный 2 8 3 4 6 3 5" xfId="15708"/>
    <cellStyle name="Обычный 2 8 3 4 6 4" xfId="15709"/>
    <cellStyle name="Обычный 2 8 3 4 6 4 2" xfId="15710"/>
    <cellStyle name="Обычный 2 8 3 4 6 4 3" xfId="15711"/>
    <cellStyle name="Обычный 2 8 3 4 6 4 4" xfId="15712"/>
    <cellStyle name="Обычный 2 8 3 4 6 5" xfId="15713"/>
    <cellStyle name="Обычный 2 8 3 4 6 6" xfId="15714"/>
    <cellStyle name="Обычный 2 8 3 4 6 7" xfId="15715"/>
    <cellStyle name="Обычный 2 8 3 4 6 8" xfId="15716"/>
    <cellStyle name="Обычный 2 8 3 4 7" xfId="15717"/>
    <cellStyle name="Обычный 2 8 3 4 7 2" xfId="15718"/>
    <cellStyle name="Обычный 2 8 3 4 7 2 2" xfId="15719"/>
    <cellStyle name="Обычный 2 8 3 4 7 2 2 2" xfId="15720"/>
    <cellStyle name="Обычный 2 8 3 4 7 2 2 2 2" xfId="15721"/>
    <cellStyle name="Обычный 2 8 3 4 7 2 2 3" xfId="15722"/>
    <cellStyle name="Обычный 2 8 3 4 7 2 2 4" xfId="15723"/>
    <cellStyle name="Обычный 2 8 3 4 7 2 2 5" xfId="15724"/>
    <cellStyle name="Обычный 2 8 3 4 7 2 3" xfId="15725"/>
    <cellStyle name="Обычный 2 8 3 4 7 2 3 2" xfId="15726"/>
    <cellStyle name="Обычный 2 8 3 4 7 2 3 3" xfId="15727"/>
    <cellStyle name="Обычный 2 8 3 4 7 2 3 4" xfId="15728"/>
    <cellStyle name="Обычный 2 8 3 4 7 2 4" xfId="15729"/>
    <cellStyle name="Обычный 2 8 3 4 7 2 5" xfId="15730"/>
    <cellStyle name="Обычный 2 8 3 4 7 2 6" xfId="15731"/>
    <cellStyle name="Обычный 2 8 3 4 7 2 7" xfId="15732"/>
    <cellStyle name="Обычный 2 8 3 4 7 3" xfId="15733"/>
    <cellStyle name="Обычный 2 8 3 4 7 3 2" xfId="15734"/>
    <cellStyle name="Обычный 2 8 3 4 7 3 2 2" xfId="15735"/>
    <cellStyle name="Обычный 2 8 3 4 7 3 3" xfId="15736"/>
    <cellStyle name="Обычный 2 8 3 4 7 3 4" xfId="15737"/>
    <cellStyle name="Обычный 2 8 3 4 7 3 5" xfId="15738"/>
    <cellStyle name="Обычный 2 8 3 4 7 4" xfId="15739"/>
    <cellStyle name="Обычный 2 8 3 4 7 4 2" xfId="15740"/>
    <cellStyle name="Обычный 2 8 3 4 7 4 3" xfId="15741"/>
    <cellStyle name="Обычный 2 8 3 4 7 4 4" xfId="15742"/>
    <cellStyle name="Обычный 2 8 3 4 7 5" xfId="15743"/>
    <cellStyle name="Обычный 2 8 3 4 7 6" xfId="15744"/>
    <cellStyle name="Обычный 2 8 3 4 7 7" xfId="15745"/>
    <cellStyle name="Обычный 2 8 3 4 7 8" xfId="15746"/>
    <cellStyle name="Обычный 2 8 3 4 8" xfId="15747"/>
    <cellStyle name="Обычный 2 8 3 4 8 2" xfId="15748"/>
    <cellStyle name="Обычный 2 8 3 4 8 2 2" xfId="15749"/>
    <cellStyle name="Обычный 2 8 3 4 8 2 2 2" xfId="15750"/>
    <cellStyle name="Обычный 2 8 3 4 8 2 3" xfId="15751"/>
    <cellStyle name="Обычный 2 8 3 4 8 2 4" xfId="15752"/>
    <cellStyle name="Обычный 2 8 3 4 8 2 5" xfId="15753"/>
    <cellStyle name="Обычный 2 8 3 4 8 3" xfId="15754"/>
    <cellStyle name="Обычный 2 8 3 4 8 3 2" xfId="15755"/>
    <cellStyle name="Обычный 2 8 3 4 8 3 3" xfId="15756"/>
    <cellStyle name="Обычный 2 8 3 4 8 3 4" xfId="15757"/>
    <cellStyle name="Обычный 2 8 3 4 8 4" xfId="15758"/>
    <cellStyle name="Обычный 2 8 3 4 8 5" xfId="15759"/>
    <cellStyle name="Обычный 2 8 3 4 8 6" xfId="15760"/>
    <cellStyle name="Обычный 2 8 3 4 8 7" xfId="15761"/>
    <cellStyle name="Обычный 2 8 3 4 9" xfId="15762"/>
    <cellStyle name="Обычный 2 8 3 4 9 2" xfId="15763"/>
    <cellStyle name="Обычный 2 8 3 4 9 2 2" xfId="15764"/>
    <cellStyle name="Обычный 2 8 3 4 9 2 2 2" xfId="15765"/>
    <cellStyle name="Обычный 2 8 3 4 9 2 3" xfId="15766"/>
    <cellStyle name="Обычный 2 8 3 4 9 2 4" xfId="15767"/>
    <cellStyle name="Обычный 2 8 3 4 9 2 5" xfId="15768"/>
    <cellStyle name="Обычный 2 8 3 4 9 3" xfId="15769"/>
    <cellStyle name="Обычный 2 8 3 4 9 3 2" xfId="15770"/>
    <cellStyle name="Обычный 2 8 3 4 9 3 3" xfId="15771"/>
    <cellStyle name="Обычный 2 8 3 4 9 3 4" xfId="15772"/>
    <cellStyle name="Обычный 2 8 3 4 9 4" xfId="15773"/>
    <cellStyle name="Обычный 2 8 3 4 9 5" xfId="15774"/>
    <cellStyle name="Обычный 2 8 3 4 9 6" xfId="15775"/>
    <cellStyle name="Обычный 2 8 3 4 9 7" xfId="15776"/>
    <cellStyle name="Обычный 2 8 3 5" xfId="15777"/>
    <cellStyle name="Обычный 2 8 3 5 2" xfId="15778"/>
    <cellStyle name="Обычный 2 8 3 5 2 2" xfId="15779"/>
    <cellStyle name="Обычный 2 8 3 5 2 2 2" xfId="15780"/>
    <cellStyle name="Обычный 2 8 3 5 2 2 2 2" xfId="15781"/>
    <cellStyle name="Обычный 2 8 3 5 2 2 3" xfId="15782"/>
    <cellStyle name="Обычный 2 8 3 5 2 2 4" xfId="15783"/>
    <cellStyle name="Обычный 2 8 3 5 2 2 5" xfId="15784"/>
    <cellStyle name="Обычный 2 8 3 5 2 3" xfId="15785"/>
    <cellStyle name="Обычный 2 8 3 5 2 3 2" xfId="15786"/>
    <cellStyle name="Обычный 2 8 3 5 2 3 3" xfId="15787"/>
    <cellStyle name="Обычный 2 8 3 5 2 3 4" xfId="15788"/>
    <cellStyle name="Обычный 2 8 3 5 2 4" xfId="15789"/>
    <cellStyle name="Обычный 2 8 3 5 2 5" xfId="15790"/>
    <cellStyle name="Обычный 2 8 3 5 2 6" xfId="15791"/>
    <cellStyle name="Обычный 2 8 3 5 2 7" xfId="15792"/>
    <cellStyle name="Обычный 2 8 3 5 3" xfId="15793"/>
    <cellStyle name="Обычный 2 8 3 5 3 2" xfId="15794"/>
    <cellStyle name="Обычный 2 8 3 5 3 2 2" xfId="15795"/>
    <cellStyle name="Обычный 2 8 3 5 3 3" xfId="15796"/>
    <cellStyle name="Обычный 2 8 3 5 3 4" xfId="15797"/>
    <cellStyle name="Обычный 2 8 3 5 3 5" xfId="15798"/>
    <cellStyle name="Обычный 2 8 3 5 4" xfId="15799"/>
    <cellStyle name="Обычный 2 8 3 5 4 2" xfId="15800"/>
    <cellStyle name="Обычный 2 8 3 5 4 2 2" xfId="15801"/>
    <cellStyle name="Обычный 2 8 3 5 4 3" xfId="15802"/>
    <cellStyle name="Обычный 2 8 3 5 4 4" xfId="15803"/>
    <cellStyle name="Обычный 2 8 3 5 4 5" xfId="15804"/>
    <cellStyle name="Обычный 2 8 3 5 5" xfId="15805"/>
    <cellStyle name="Обычный 2 8 3 5 5 2" xfId="15806"/>
    <cellStyle name="Обычный 2 8 3 5 5 3" xfId="15807"/>
    <cellStyle name="Обычный 2 8 3 5 5 4" xfId="15808"/>
    <cellStyle name="Обычный 2 8 3 5 6" xfId="15809"/>
    <cellStyle name="Обычный 2 8 3 5 7" xfId="15810"/>
    <cellStyle name="Обычный 2 8 3 5 8" xfId="15811"/>
    <cellStyle name="Обычный 2 8 3 5 9" xfId="15812"/>
    <cellStyle name="Обычный 2 8 3 6" xfId="15813"/>
    <cellStyle name="Обычный 2 8 3 6 2" xfId="15814"/>
    <cellStyle name="Обычный 2 8 3 6 2 2" xfId="15815"/>
    <cellStyle name="Обычный 2 8 3 6 2 2 2" xfId="15816"/>
    <cellStyle name="Обычный 2 8 3 6 2 2 2 2" xfId="15817"/>
    <cellStyle name="Обычный 2 8 3 6 2 2 3" xfId="15818"/>
    <cellStyle name="Обычный 2 8 3 6 2 2 4" xfId="15819"/>
    <cellStyle name="Обычный 2 8 3 6 2 2 5" xfId="15820"/>
    <cellStyle name="Обычный 2 8 3 6 2 3" xfId="15821"/>
    <cellStyle name="Обычный 2 8 3 6 2 3 2" xfId="15822"/>
    <cellStyle name="Обычный 2 8 3 6 2 3 3" xfId="15823"/>
    <cellStyle name="Обычный 2 8 3 6 2 3 4" xfId="15824"/>
    <cellStyle name="Обычный 2 8 3 6 2 4" xfId="15825"/>
    <cellStyle name="Обычный 2 8 3 6 2 5" xfId="15826"/>
    <cellStyle name="Обычный 2 8 3 6 2 6" xfId="15827"/>
    <cellStyle name="Обычный 2 8 3 6 2 7" xfId="15828"/>
    <cellStyle name="Обычный 2 8 3 6 3" xfId="15829"/>
    <cellStyle name="Обычный 2 8 3 6 3 2" xfId="15830"/>
    <cellStyle name="Обычный 2 8 3 6 3 2 2" xfId="15831"/>
    <cellStyle name="Обычный 2 8 3 6 3 3" xfId="15832"/>
    <cellStyle name="Обычный 2 8 3 6 3 4" xfId="15833"/>
    <cellStyle name="Обычный 2 8 3 6 3 5" xfId="15834"/>
    <cellStyle name="Обычный 2 8 3 6 4" xfId="15835"/>
    <cellStyle name="Обычный 2 8 3 6 4 2" xfId="15836"/>
    <cellStyle name="Обычный 2 8 3 6 4 2 2" xfId="15837"/>
    <cellStyle name="Обычный 2 8 3 6 4 3" xfId="15838"/>
    <cellStyle name="Обычный 2 8 3 6 4 4" xfId="15839"/>
    <cellStyle name="Обычный 2 8 3 6 4 5" xfId="15840"/>
    <cellStyle name="Обычный 2 8 3 6 5" xfId="15841"/>
    <cellStyle name="Обычный 2 8 3 6 5 2" xfId="15842"/>
    <cellStyle name="Обычный 2 8 3 6 5 3" xfId="15843"/>
    <cellStyle name="Обычный 2 8 3 6 5 4" xfId="15844"/>
    <cellStyle name="Обычный 2 8 3 6 6" xfId="15845"/>
    <cellStyle name="Обычный 2 8 3 6 7" xfId="15846"/>
    <cellStyle name="Обычный 2 8 3 6 8" xfId="15847"/>
    <cellStyle name="Обычный 2 8 3 6 9" xfId="15848"/>
    <cellStyle name="Обычный 2 8 3 7" xfId="15849"/>
    <cellStyle name="Обычный 2 8 3 7 2" xfId="15850"/>
    <cellStyle name="Обычный 2 8 3 7 2 2" xfId="15851"/>
    <cellStyle name="Обычный 2 8 3 7 2 2 2" xfId="15852"/>
    <cellStyle name="Обычный 2 8 3 7 2 2 2 2" xfId="15853"/>
    <cellStyle name="Обычный 2 8 3 7 2 2 3" xfId="15854"/>
    <cellStyle name="Обычный 2 8 3 7 2 2 4" xfId="15855"/>
    <cellStyle name="Обычный 2 8 3 7 2 2 5" xfId="15856"/>
    <cellStyle name="Обычный 2 8 3 7 2 3" xfId="15857"/>
    <cellStyle name="Обычный 2 8 3 7 2 3 2" xfId="15858"/>
    <cellStyle name="Обычный 2 8 3 7 2 3 3" xfId="15859"/>
    <cellStyle name="Обычный 2 8 3 7 2 3 4" xfId="15860"/>
    <cellStyle name="Обычный 2 8 3 7 2 4" xfId="15861"/>
    <cellStyle name="Обычный 2 8 3 7 2 5" xfId="15862"/>
    <cellStyle name="Обычный 2 8 3 7 2 6" xfId="15863"/>
    <cellStyle name="Обычный 2 8 3 7 2 7" xfId="15864"/>
    <cellStyle name="Обычный 2 8 3 7 3" xfId="15865"/>
    <cellStyle name="Обычный 2 8 3 7 3 2" xfId="15866"/>
    <cellStyle name="Обычный 2 8 3 7 3 2 2" xfId="15867"/>
    <cellStyle name="Обычный 2 8 3 7 3 3" xfId="15868"/>
    <cellStyle name="Обычный 2 8 3 7 3 4" xfId="15869"/>
    <cellStyle name="Обычный 2 8 3 7 3 5" xfId="15870"/>
    <cellStyle name="Обычный 2 8 3 7 4" xfId="15871"/>
    <cellStyle name="Обычный 2 8 3 7 4 2" xfId="15872"/>
    <cellStyle name="Обычный 2 8 3 7 4 2 2" xfId="15873"/>
    <cellStyle name="Обычный 2 8 3 7 4 3" xfId="15874"/>
    <cellStyle name="Обычный 2 8 3 7 4 4" xfId="15875"/>
    <cellStyle name="Обычный 2 8 3 7 4 5" xfId="15876"/>
    <cellStyle name="Обычный 2 8 3 7 5" xfId="15877"/>
    <cellStyle name="Обычный 2 8 3 7 5 2" xfId="15878"/>
    <cellStyle name="Обычный 2 8 3 7 5 3" xfId="15879"/>
    <cellStyle name="Обычный 2 8 3 7 5 4" xfId="15880"/>
    <cellStyle name="Обычный 2 8 3 7 6" xfId="15881"/>
    <cellStyle name="Обычный 2 8 3 7 7" xfId="15882"/>
    <cellStyle name="Обычный 2 8 3 7 8" xfId="15883"/>
    <cellStyle name="Обычный 2 8 3 7 9" xfId="15884"/>
    <cellStyle name="Обычный 2 8 3 8" xfId="15885"/>
    <cellStyle name="Обычный 2 8 3 8 2" xfId="15886"/>
    <cellStyle name="Обычный 2 8 3 8 2 2" xfId="15887"/>
    <cellStyle name="Обычный 2 8 3 8 2 2 2" xfId="15888"/>
    <cellStyle name="Обычный 2 8 3 8 2 2 2 2" xfId="15889"/>
    <cellStyle name="Обычный 2 8 3 8 2 2 3" xfId="15890"/>
    <cellStyle name="Обычный 2 8 3 8 2 2 4" xfId="15891"/>
    <cellStyle name="Обычный 2 8 3 8 2 2 5" xfId="15892"/>
    <cellStyle name="Обычный 2 8 3 8 2 3" xfId="15893"/>
    <cellStyle name="Обычный 2 8 3 8 2 3 2" xfId="15894"/>
    <cellStyle name="Обычный 2 8 3 8 2 3 3" xfId="15895"/>
    <cellStyle name="Обычный 2 8 3 8 2 3 4" xfId="15896"/>
    <cellStyle name="Обычный 2 8 3 8 2 4" xfId="15897"/>
    <cellStyle name="Обычный 2 8 3 8 2 5" xfId="15898"/>
    <cellStyle name="Обычный 2 8 3 8 2 6" xfId="15899"/>
    <cellStyle name="Обычный 2 8 3 8 2 7" xfId="15900"/>
    <cellStyle name="Обычный 2 8 3 8 3" xfId="15901"/>
    <cellStyle name="Обычный 2 8 3 8 3 2" xfId="15902"/>
    <cellStyle name="Обычный 2 8 3 8 3 2 2" xfId="15903"/>
    <cellStyle name="Обычный 2 8 3 8 3 3" xfId="15904"/>
    <cellStyle name="Обычный 2 8 3 8 3 4" xfId="15905"/>
    <cellStyle name="Обычный 2 8 3 8 3 5" xfId="15906"/>
    <cellStyle name="Обычный 2 8 3 8 4" xfId="15907"/>
    <cellStyle name="Обычный 2 8 3 8 4 2" xfId="15908"/>
    <cellStyle name="Обычный 2 8 3 8 4 3" xfId="15909"/>
    <cellStyle name="Обычный 2 8 3 8 4 4" xfId="15910"/>
    <cellStyle name="Обычный 2 8 3 8 5" xfId="15911"/>
    <cellStyle name="Обычный 2 8 3 8 6" xfId="15912"/>
    <cellStyle name="Обычный 2 8 3 8 7" xfId="15913"/>
    <cellStyle name="Обычный 2 8 3 8 8" xfId="15914"/>
    <cellStyle name="Обычный 2 8 3 9" xfId="15915"/>
    <cellStyle name="Обычный 2 8 3 9 2" xfId="15916"/>
    <cellStyle name="Обычный 2 8 3 9 2 2" xfId="15917"/>
    <cellStyle name="Обычный 2 8 3 9 2 2 2" xfId="15918"/>
    <cellStyle name="Обычный 2 8 3 9 2 2 2 2" xfId="15919"/>
    <cellStyle name="Обычный 2 8 3 9 2 2 3" xfId="15920"/>
    <cellStyle name="Обычный 2 8 3 9 2 2 4" xfId="15921"/>
    <cellStyle name="Обычный 2 8 3 9 2 2 5" xfId="15922"/>
    <cellStyle name="Обычный 2 8 3 9 2 3" xfId="15923"/>
    <cellStyle name="Обычный 2 8 3 9 2 3 2" xfId="15924"/>
    <cellStyle name="Обычный 2 8 3 9 2 3 3" xfId="15925"/>
    <cellStyle name="Обычный 2 8 3 9 2 3 4" xfId="15926"/>
    <cellStyle name="Обычный 2 8 3 9 2 4" xfId="15927"/>
    <cellStyle name="Обычный 2 8 3 9 2 5" xfId="15928"/>
    <cellStyle name="Обычный 2 8 3 9 2 6" xfId="15929"/>
    <cellStyle name="Обычный 2 8 3 9 2 7" xfId="15930"/>
    <cellStyle name="Обычный 2 8 3 9 3" xfId="15931"/>
    <cellStyle name="Обычный 2 8 3 9 3 2" xfId="15932"/>
    <cellStyle name="Обычный 2 8 3 9 3 2 2" xfId="15933"/>
    <cellStyle name="Обычный 2 8 3 9 3 3" xfId="15934"/>
    <cellStyle name="Обычный 2 8 3 9 3 4" xfId="15935"/>
    <cellStyle name="Обычный 2 8 3 9 3 5" xfId="15936"/>
    <cellStyle name="Обычный 2 8 3 9 4" xfId="15937"/>
    <cellStyle name="Обычный 2 8 3 9 4 2" xfId="15938"/>
    <cellStyle name="Обычный 2 8 3 9 4 3" xfId="15939"/>
    <cellStyle name="Обычный 2 8 3 9 4 4" xfId="15940"/>
    <cellStyle name="Обычный 2 8 3 9 5" xfId="15941"/>
    <cellStyle name="Обычный 2 8 3 9 6" xfId="15942"/>
    <cellStyle name="Обычный 2 8 3 9 7" xfId="15943"/>
    <cellStyle name="Обычный 2 8 3 9 8" xfId="15944"/>
    <cellStyle name="Обычный 2 8 4" xfId="15945"/>
    <cellStyle name="Обычный 2 8 4 2" xfId="15946"/>
    <cellStyle name="Обычный 2 8 4 2 2" xfId="15947"/>
    <cellStyle name="Обычный 2 8 4 2 2 2" xfId="15948"/>
    <cellStyle name="Обычный 2 8 4 2 2 2 2" xfId="15949"/>
    <cellStyle name="Обычный 2 8 4 2 2 3" xfId="15950"/>
    <cellStyle name="Обычный 2 8 4 2 2 4" xfId="15951"/>
    <cellStyle name="Обычный 2 8 4 2 2 5" xfId="15952"/>
    <cellStyle name="Обычный 2 8 4 2 3" xfId="15953"/>
    <cellStyle name="Обычный 2 8 4 2 3 2" xfId="15954"/>
    <cellStyle name="Обычный 2 8 4 2 3 2 2" xfId="15955"/>
    <cellStyle name="Обычный 2 8 4 2 3 3" xfId="15956"/>
    <cellStyle name="Обычный 2 8 4 2 3 4" xfId="15957"/>
    <cellStyle name="Обычный 2 8 4 2 3 5" xfId="15958"/>
    <cellStyle name="Обычный 2 8 4 2 4" xfId="15959"/>
    <cellStyle name="Обычный 2 8 4 2 4 2" xfId="15960"/>
    <cellStyle name="Обычный 2 8 4 2 4 3" xfId="15961"/>
    <cellStyle name="Обычный 2 8 4 2 4 4" xfId="15962"/>
    <cellStyle name="Обычный 2 8 4 2 5" xfId="15963"/>
    <cellStyle name="Обычный 2 8 4 2 6" xfId="15964"/>
    <cellStyle name="Обычный 2 8 4 2 7" xfId="15965"/>
    <cellStyle name="Обычный 2 8 4 2 8" xfId="15966"/>
    <cellStyle name="Обычный 2 8 4 3" xfId="15967"/>
    <cellStyle name="Обычный 2 8 4 3 2" xfId="15968"/>
    <cellStyle name="Обычный 2 8 4 3 2 2" xfId="15969"/>
    <cellStyle name="Обычный 2 8 4 3 3" xfId="15970"/>
    <cellStyle name="Обычный 2 8 4 3 4" xfId="15971"/>
    <cellStyle name="Обычный 2 8 4 3 5" xfId="15972"/>
    <cellStyle name="Обычный 2 8 4 4" xfId="15973"/>
    <cellStyle name="Обычный 2 8 4 4 2" xfId="15974"/>
    <cellStyle name="Обычный 2 8 4 4 2 2" xfId="15975"/>
    <cellStyle name="Обычный 2 8 4 4 3" xfId="15976"/>
    <cellStyle name="Обычный 2 8 4 4 4" xfId="15977"/>
    <cellStyle name="Обычный 2 8 4 4 5" xfId="15978"/>
    <cellStyle name="Обычный 2 8 4 5" xfId="15979"/>
    <cellStyle name="Обычный 2 8 4 5 2" xfId="15980"/>
    <cellStyle name="Обычный 2 8 4 5 2 2" xfId="15981"/>
    <cellStyle name="Обычный 2 8 4 5 3" xfId="15982"/>
    <cellStyle name="Обычный 2 8 4 5 4" xfId="15983"/>
    <cellStyle name="Обычный 2 8 4 5 5" xfId="15984"/>
    <cellStyle name="Обычный 2 8 4 6" xfId="15985"/>
    <cellStyle name="Обычный 2 8 4 6 2" xfId="15986"/>
    <cellStyle name="Обычный 2 8 4 6 2 2" xfId="15987"/>
    <cellStyle name="Обычный 2 8 4 6 3" xfId="15988"/>
    <cellStyle name="Обычный 2 8 4 7" xfId="15989"/>
    <cellStyle name="Обычный 2 8 4 7 2" xfId="15990"/>
    <cellStyle name="Обычный 2 8 4 8" xfId="15991"/>
    <cellStyle name="Обычный 2 8 4 9" xfId="15992"/>
    <cellStyle name="Обычный 2 8 5" xfId="15993"/>
    <cellStyle name="Обычный 2 8 5 2" xfId="15994"/>
    <cellStyle name="Обычный 2 8 5 2 2" xfId="15995"/>
    <cellStyle name="Обычный 2 8 5 2 2 2" xfId="15996"/>
    <cellStyle name="Обычный 2 8 5 2 2 2 2" xfId="15997"/>
    <cellStyle name="Обычный 2 8 5 2 2 3" xfId="15998"/>
    <cellStyle name="Обычный 2 8 5 2 2 4" xfId="15999"/>
    <cellStyle name="Обычный 2 8 5 2 2 5" xfId="16000"/>
    <cellStyle name="Обычный 2 8 5 2 3" xfId="16001"/>
    <cellStyle name="Обычный 2 8 5 2 3 2" xfId="16002"/>
    <cellStyle name="Обычный 2 8 5 2 3 3" xfId="16003"/>
    <cellStyle name="Обычный 2 8 5 2 3 4" xfId="16004"/>
    <cellStyle name="Обычный 2 8 5 2 4" xfId="16005"/>
    <cellStyle name="Обычный 2 8 5 2 5" xfId="16006"/>
    <cellStyle name="Обычный 2 8 5 2 6" xfId="16007"/>
    <cellStyle name="Обычный 2 8 5 2 7" xfId="16008"/>
    <cellStyle name="Обычный 2 8 5 3" xfId="16009"/>
    <cellStyle name="Обычный 2 8 5 3 2" xfId="16010"/>
    <cellStyle name="Обычный 2 8 5 3 2 2" xfId="16011"/>
    <cellStyle name="Обычный 2 8 5 3 3" xfId="16012"/>
    <cellStyle name="Обычный 2 8 5 3 4" xfId="16013"/>
    <cellStyle name="Обычный 2 8 5 3 5" xfId="16014"/>
    <cellStyle name="Обычный 2 8 5 4" xfId="16015"/>
    <cellStyle name="Обычный 2 8 5 4 2" xfId="16016"/>
    <cellStyle name="Обычный 2 8 5 4 2 2" xfId="16017"/>
    <cellStyle name="Обычный 2 8 5 4 3" xfId="16018"/>
    <cellStyle name="Обычный 2 8 5 4 4" xfId="16019"/>
    <cellStyle name="Обычный 2 8 5 4 5" xfId="16020"/>
    <cellStyle name="Обычный 2 8 5 5" xfId="16021"/>
    <cellStyle name="Обычный 2 8 5 5 2" xfId="16022"/>
    <cellStyle name="Обычный 2 8 5 5 3" xfId="16023"/>
    <cellStyle name="Обычный 2 8 5 5 4" xfId="16024"/>
    <cellStyle name="Обычный 2 8 5 6" xfId="16025"/>
    <cellStyle name="Обычный 2 8 5 7" xfId="16026"/>
    <cellStyle name="Обычный 2 8 5 8" xfId="16027"/>
    <cellStyle name="Обычный 2 8 5 9" xfId="16028"/>
    <cellStyle name="Обычный 2 8 6" xfId="16029"/>
    <cellStyle name="Обычный 2 8 7" xfId="16030"/>
    <cellStyle name="Обычный 2 8 7 2" xfId="16031"/>
    <cellStyle name="Обычный 2 8 7 2 2" xfId="16032"/>
    <cellStyle name="Обычный 2 8 7 3" xfId="16033"/>
    <cellStyle name="Обычный 2 8 8" xfId="16034"/>
    <cellStyle name="Обычный 2 8 8 2" xfId="16035"/>
    <cellStyle name="Обычный 2 8 9" xfId="16036"/>
    <cellStyle name="Обычный 2 9" xfId="16037"/>
    <cellStyle name="Обычный 2 9 2" xfId="16038"/>
    <cellStyle name="Обычный 2 9 2 10" xfId="16039"/>
    <cellStyle name="Обычный 2 9 2 10 2" xfId="16040"/>
    <cellStyle name="Обычный 2 9 2 10 2 2" xfId="16041"/>
    <cellStyle name="Обычный 2 9 2 10 2 2 2" xfId="16042"/>
    <cellStyle name="Обычный 2 9 2 10 2 2 2 2" xfId="16043"/>
    <cellStyle name="Обычный 2 9 2 10 2 2 3" xfId="16044"/>
    <cellStyle name="Обычный 2 9 2 10 2 2 4" xfId="16045"/>
    <cellStyle name="Обычный 2 9 2 10 2 2 5" xfId="16046"/>
    <cellStyle name="Обычный 2 9 2 10 2 3" xfId="16047"/>
    <cellStyle name="Обычный 2 9 2 10 2 3 2" xfId="16048"/>
    <cellStyle name="Обычный 2 9 2 10 2 3 3" xfId="16049"/>
    <cellStyle name="Обычный 2 9 2 10 2 3 4" xfId="16050"/>
    <cellStyle name="Обычный 2 9 2 10 2 4" xfId="16051"/>
    <cellStyle name="Обычный 2 9 2 10 2 5" xfId="16052"/>
    <cellStyle name="Обычный 2 9 2 10 2 6" xfId="16053"/>
    <cellStyle name="Обычный 2 9 2 10 2 7" xfId="16054"/>
    <cellStyle name="Обычный 2 9 2 10 3" xfId="16055"/>
    <cellStyle name="Обычный 2 9 2 10 3 2" xfId="16056"/>
    <cellStyle name="Обычный 2 9 2 10 3 2 2" xfId="16057"/>
    <cellStyle name="Обычный 2 9 2 10 3 3" xfId="16058"/>
    <cellStyle name="Обычный 2 9 2 10 3 4" xfId="16059"/>
    <cellStyle name="Обычный 2 9 2 10 3 5" xfId="16060"/>
    <cellStyle name="Обычный 2 9 2 10 4" xfId="16061"/>
    <cellStyle name="Обычный 2 9 2 10 4 2" xfId="16062"/>
    <cellStyle name="Обычный 2 9 2 10 4 3" xfId="16063"/>
    <cellStyle name="Обычный 2 9 2 10 4 4" xfId="16064"/>
    <cellStyle name="Обычный 2 9 2 10 5" xfId="16065"/>
    <cellStyle name="Обычный 2 9 2 10 6" xfId="16066"/>
    <cellStyle name="Обычный 2 9 2 10 7" xfId="16067"/>
    <cellStyle name="Обычный 2 9 2 10 8" xfId="16068"/>
    <cellStyle name="Обычный 2 9 2 11" xfId="16069"/>
    <cellStyle name="Обычный 2 9 2 11 2" xfId="16070"/>
    <cellStyle name="Обычный 2 9 2 11 2 2" xfId="16071"/>
    <cellStyle name="Обычный 2 9 2 11 2 2 2" xfId="16072"/>
    <cellStyle name="Обычный 2 9 2 11 2 3" xfId="16073"/>
    <cellStyle name="Обычный 2 9 2 11 2 4" xfId="16074"/>
    <cellStyle name="Обычный 2 9 2 11 2 5" xfId="16075"/>
    <cellStyle name="Обычный 2 9 2 11 3" xfId="16076"/>
    <cellStyle name="Обычный 2 9 2 11 3 2" xfId="16077"/>
    <cellStyle name="Обычный 2 9 2 11 3 3" xfId="16078"/>
    <cellStyle name="Обычный 2 9 2 11 3 4" xfId="16079"/>
    <cellStyle name="Обычный 2 9 2 11 4" xfId="16080"/>
    <cellStyle name="Обычный 2 9 2 11 5" xfId="16081"/>
    <cellStyle name="Обычный 2 9 2 11 6" xfId="16082"/>
    <cellStyle name="Обычный 2 9 2 11 7" xfId="16083"/>
    <cellStyle name="Обычный 2 9 2 12" xfId="16084"/>
    <cellStyle name="Обычный 2 9 2 12 2" xfId="16085"/>
    <cellStyle name="Обычный 2 9 2 12 2 2" xfId="16086"/>
    <cellStyle name="Обычный 2 9 2 12 2 2 2" xfId="16087"/>
    <cellStyle name="Обычный 2 9 2 12 2 3" xfId="16088"/>
    <cellStyle name="Обычный 2 9 2 12 2 4" xfId="16089"/>
    <cellStyle name="Обычный 2 9 2 12 2 5" xfId="16090"/>
    <cellStyle name="Обычный 2 9 2 12 3" xfId="16091"/>
    <cellStyle name="Обычный 2 9 2 12 3 2" xfId="16092"/>
    <cellStyle name="Обычный 2 9 2 12 3 3" xfId="16093"/>
    <cellStyle name="Обычный 2 9 2 12 3 4" xfId="16094"/>
    <cellStyle name="Обычный 2 9 2 12 4" xfId="16095"/>
    <cellStyle name="Обычный 2 9 2 12 5" xfId="16096"/>
    <cellStyle name="Обычный 2 9 2 12 6" xfId="16097"/>
    <cellStyle name="Обычный 2 9 2 12 7" xfId="16098"/>
    <cellStyle name="Обычный 2 9 2 13" xfId="16099"/>
    <cellStyle name="Обычный 2 9 2 13 2" xfId="16100"/>
    <cellStyle name="Обычный 2 9 2 13 2 2" xfId="16101"/>
    <cellStyle name="Обычный 2 9 2 13 3" xfId="16102"/>
    <cellStyle name="Обычный 2 9 2 13 4" xfId="16103"/>
    <cellStyle name="Обычный 2 9 2 13 5" xfId="16104"/>
    <cellStyle name="Обычный 2 9 2 14" xfId="16105"/>
    <cellStyle name="Обычный 2 9 2 14 2" xfId="16106"/>
    <cellStyle name="Обычный 2 9 2 14 2 2" xfId="16107"/>
    <cellStyle name="Обычный 2 9 2 14 3" xfId="16108"/>
    <cellStyle name="Обычный 2 9 2 14 4" xfId="16109"/>
    <cellStyle name="Обычный 2 9 2 14 5" xfId="16110"/>
    <cellStyle name="Обычный 2 9 2 15" xfId="16111"/>
    <cellStyle name="Обычный 2 9 2 15 2" xfId="16112"/>
    <cellStyle name="Обычный 2 9 2 15 2 2" xfId="16113"/>
    <cellStyle name="Обычный 2 9 2 15 3" xfId="16114"/>
    <cellStyle name="Обычный 2 9 2 16" xfId="16115"/>
    <cellStyle name="Обычный 2 9 2 16 2" xfId="16116"/>
    <cellStyle name="Обычный 2 9 2 17" xfId="16117"/>
    <cellStyle name="Обычный 2 9 2 18" xfId="16118"/>
    <cellStyle name="Обычный 2 9 2 2" xfId="16119"/>
    <cellStyle name="Обычный 2 9 2 2 10" xfId="16120"/>
    <cellStyle name="Обычный 2 9 2 2 10 2" xfId="16121"/>
    <cellStyle name="Обычный 2 9 2 2 10 2 2" xfId="16122"/>
    <cellStyle name="Обычный 2 9 2 2 10 2 2 2" xfId="16123"/>
    <cellStyle name="Обычный 2 9 2 2 10 2 3" xfId="16124"/>
    <cellStyle name="Обычный 2 9 2 2 10 2 4" xfId="16125"/>
    <cellStyle name="Обычный 2 9 2 2 10 2 5" xfId="16126"/>
    <cellStyle name="Обычный 2 9 2 2 10 3" xfId="16127"/>
    <cellStyle name="Обычный 2 9 2 2 10 3 2" xfId="16128"/>
    <cellStyle name="Обычный 2 9 2 2 10 3 3" xfId="16129"/>
    <cellStyle name="Обычный 2 9 2 2 10 3 4" xfId="16130"/>
    <cellStyle name="Обычный 2 9 2 2 10 4" xfId="16131"/>
    <cellStyle name="Обычный 2 9 2 2 10 5" xfId="16132"/>
    <cellStyle name="Обычный 2 9 2 2 10 6" xfId="16133"/>
    <cellStyle name="Обычный 2 9 2 2 10 7" xfId="16134"/>
    <cellStyle name="Обычный 2 9 2 2 11" xfId="16135"/>
    <cellStyle name="Обычный 2 9 2 2 11 2" xfId="16136"/>
    <cellStyle name="Обычный 2 9 2 2 11 2 2" xfId="16137"/>
    <cellStyle name="Обычный 2 9 2 2 11 3" xfId="16138"/>
    <cellStyle name="Обычный 2 9 2 2 11 4" xfId="16139"/>
    <cellStyle name="Обычный 2 9 2 2 11 5" xfId="16140"/>
    <cellStyle name="Обычный 2 9 2 2 12" xfId="16141"/>
    <cellStyle name="Обычный 2 9 2 2 12 2" xfId="16142"/>
    <cellStyle name="Обычный 2 9 2 2 12 2 2" xfId="16143"/>
    <cellStyle name="Обычный 2 9 2 2 12 3" xfId="16144"/>
    <cellStyle name="Обычный 2 9 2 2 12 4" xfId="16145"/>
    <cellStyle name="Обычный 2 9 2 2 12 5" xfId="16146"/>
    <cellStyle name="Обычный 2 9 2 2 13" xfId="16147"/>
    <cellStyle name="Обычный 2 9 2 2 13 2" xfId="16148"/>
    <cellStyle name="Обычный 2 9 2 2 13 2 2" xfId="16149"/>
    <cellStyle name="Обычный 2 9 2 2 13 3" xfId="16150"/>
    <cellStyle name="Обычный 2 9 2 2 14" xfId="16151"/>
    <cellStyle name="Обычный 2 9 2 2 14 2" xfId="16152"/>
    <cellStyle name="Обычный 2 9 2 2 15" xfId="16153"/>
    <cellStyle name="Обычный 2 9 2 2 16" xfId="16154"/>
    <cellStyle name="Обычный 2 9 2 2 2" xfId="16155"/>
    <cellStyle name="Обычный 2 9 2 2 2 10" xfId="16156"/>
    <cellStyle name="Обычный 2 9 2 2 2 10 2" xfId="16157"/>
    <cellStyle name="Обычный 2 9 2 2 2 10 2 2" xfId="16158"/>
    <cellStyle name="Обычный 2 9 2 2 2 10 3" xfId="16159"/>
    <cellStyle name="Обычный 2 9 2 2 2 10 4" xfId="16160"/>
    <cellStyle name="Обычный 2 9 2 2 2 10 5" xfId="16161"/>
    <cellStyle name="Обычный 2 9 2 2 2 11" xfId="16162"/>
    <cellStyle name="Обычный 2 9 2 2 2 11 2" xfId="16163"/>
    <cellStyle name="Обычный 2 9 2 2 2 11 3" xfId="16164"/>
    <cellStyle name="Обычный 2 9 2 2 2 11 4" xfId="16165"/>
    <cellStyle name="Обычный 2 9 2 2 2 12" xfId="16166"/>
    <cellStyle name="Обычный 2 9 2 2 2 13" xfId="16167"/>
    <cellStyle name="Обычный 2 9 2 2 2 14" xfId="16168"/>
    <cellStyle name="Обычный 2 9 2 2 2 15" xfId="16169"/>
    <cellStyle name="Обычный 2 9 2 2 2 2" xfId="16170"/>
    <cellStyle name="Обычный 2 9 2 2 2 2 2" xfId="16171"/>
    <cellStyle name="Обычный 2 9 2 2 2 2 2 2" xfId="16172"/>
    <cellStyle name="Обычный 2 9 2 2 2 2 2 2 2" xfId="16173"/>
    <cellStyle name="Обычный 2 9 2 2 2 2 2 2 2 2" xfId="16174"/>
    <cellStyle name="Обычный 2 9 2 2 2 2 2 2 3" xfId="16175"/>
    <cellStyle name="Обычный 2 9 2 2 2 2 2 2 4" xfId="16176"/>
    <cellStyle name="Обычный 2 9 2 2 2 2 2 2 5" xfId="16177"/>
    <cellStyle name="Обычный 2 9 2 2 2 2 2 3" xfId="16178"/>
    <cellStyle name="Обычный 2 9 2 2 2 2 2 3 2" xfId="16179"/>
    <cellStyle name="Обычный 2 9 2 2 2 2 2 3 3" xfId="16180"/>
    <cellStyle name="Обычный 2 9 2 2 2 2 2 3 4" xfId="16181"/>
    <cellStyle name="Обычный 2 9 2 2 2 2 2 4" xfId="16182"/>
    <cellStyle name="Обычный 2 9 2 2 2 2 2 5" xfId="16183"/>
    <cellStyle name="Обычный 2 9 2 2 2 2 2 6" xfId="16184"/>
    <cellStyle name="Обычный 2 9 2 2 2 2 2 7" xfId="16185"/>
    <cellStyle name="Обычный 2 9 2 2 2 2 3" xfId="16186"/>
    <cellStyle name="Обычный 2 9 2 2 2 2 3 2" xfId="16187"/>
    <cellStyle name="Обычный 2 9 2 2 2 2 3 2 2" xfId="16188"/>
    <cellStyle name="Обычный 2 9 2 2 2 2 3 3" xfId="16189"/>
    <cellStyle name="Обычный 2 9 2 2 2 2 3 4" xfId="16190"/>
    <cellStyle name="Обычный 2 9 2 2 2 2 3 5" xfId="16191"/>
    <cellStyle name="Обычный 2 9 2 2 2 2 4" xfId="16192"/>
    <cellStyle name="Обычный 2 9 2 2 2 2 4 2" xfId="16193"/>
    <cellStyle name="Обычный 2 9 2 2 2 2 4 2 2" xfId="16194"/>
    <cellStyle name="Обычный 2 9 2 2 2 2 4 3" xfId="16195"/>
    <cellStyle name="Обычный 2 9 2 2 2 2 4 4" xfId="16196"/>
    <cellStyle name="Обычный 2 9 2 2 2 2 4 5" xfId="16197"/>
    <cellStyle name="Обычный 2 9 2 2 2 2 5" xfId="16198"/>
    <cellStyle name="Обычный 2 9 2 2 2 2 5 2" xfId="16199"/>
    <cellStyle name="Обычный 2 9 2 2 2 2 5 3" xfId="16200"/>
    <cellStyle name="Обычный 2 9 2 2 2 2 5 4" xfId="16201"/>
    <cellStyle name="Обычный 2 9 2 2 2 2 6" xfId="16202"/>
    <cellStyle name="Обычный 2 9 2 2 2 2 7" xfId="16203"/>
    <cellStyle name="Обычный 2 9 2 2 2 2 8" xfId="16204"/>
    <cellStyle name="Обычный 2 9 2 2 2 2 9" xfId="16205"/>
    <cellStyle name="Обычный 2 9 2 2 2 3" xfId="16206"/>
    <cellStyle name="Обычный 2 9 2 2 2 3 2" xfId="16207"/>
    <cellStyle name="Обычный 2 9 2 2 2 3 2 2" xfId="16208"/>
    <cellStyle name="Обычный 2 9 2 2 2 3 2 2 2" xfId="16209"/>
    <cellStyle name="Обычный 2 9 2 2 2 3 2 2 2 2" xfId="16210"/>
    <cellStyle name="Обычный 2 9 2 2 2 3 2 2 3" xfId="16211"/>
    <cellStyle name="Обычный 2 9 2 2 2 3 2 2 4" xfId="16212"/>
    <cellStyle name="Обычный 2 9 2 2 2 3 2 2 5" xfId="16213"/>
    <cellStyle name="Обычный 2 9 2 2 2 3 2 3" xfId="16214"/>
    <cellStyle name="Обычный 2 9 2 2 2 3 2 3 2" xfId="16215"/>
    <cellStyle name="Обычный 2 9 2 2 2 3 2 3 3" xfId="16216"/>
    <cellStyle name="Обычный 2 9 2 2 2 3 2 3 4" xfId="16217"/>
    <cellStyle name="Обычный 2 9 2 2 2 3 2 4" xfId="16218"/>
    <cellStyle name="Обычный 2 9 2 2 2 3 2 5" xfId="16219"/>
    <cellStyle name="Обычный 2 9 2 2 2 3 2 6" xfId="16220"/>
    <cellStyle name="Обычный 2 9 2 2 2 3 2 7" xfId="16221"/>
    <cellStyle name="Обычный 2 9 2 2 2 3 3" xfId="16222"/>
    <cellStyle name="Обычный 2 9 2 2 2 3 3 2" xfId="16223"/>
    <cellStyle name="Обычный 2 9 2 2 2 3 3 2 2" xfId="16224"/>
    <cellStyle name="Обычный 2 9 2 2 2 3 3 3" xfId="16225"/>
    <cellStyle name="Обычный 2 9 2 2 2 3 3 4" xfId="16226"/>
    <cellStyle name="Обычный 2 9 2 2 2 3 3 5" xfId="16227"/>
    <cellStyle name="Обычный 2 9 2 2 2 3 4" xfId="16228"/>
    <cellStyle name="Обычный 2 9 2 2 2 3 4 2" xfId="16229"/>
    <cellStyle name="Обычный 2 9 2 2 2 3 4 2 2" xfId="16230"/>
    <cellStyle name="Обычный 2 9 2 2 2 3 4 3" xfId="16231"/>
    <cellStyle name="Обычный 2 9 2 2 2 3 4 4" xfId="16232"/>
    <cellStyle name="Обычный 2 9 2 2 2 3 4 5" xfId="16233"/>
    <cellStyle name="Обычный 2 9 2 2 2 3 5" xfId="16234"/>
    <cellStyle name="Обычный 2 9 2 2 2 3 5 2" xfId="16235"/>
    <cellStyle name="Обычный 2 9 2 2 2 3 5 3" xfId="16236"/>
    <cellStyle name="Обычный 2 9 2 2 2 3 5 4" xfId="16237"/>
    <cellStyle name="Обычный 2 9 2 2 2 3 6" xfId="16238"/>
    <cellStyle name="Обычный 2 9 2 2 2 3 7" xfId="16239"/>
    <cellStyle name="Обычный 2 9 2 2 2 3 8" xfId="16240"/>
    <cellStyle name="Обычный 2 9 2 2 2 3 9" xfId="16241"/>
    <cellStyle name="Обычный 2 9 2 2 2 4" xfId="16242"/>
    <cellStyle name="Обычный 2 9 2 2 2 4 2" xfId="16243"/>
    <cellStyle name="Обычный 2 9 2 2 2 4 2 2" xfId="16244"/>
    <cellStyle name="Обычный 2 9 2 2 2 4 2 2 2" xfId="16245"/>
    <cellStyle name="Обычный 2 9 2 2 2 4 2 2 2 2" xfId="16246"/>
    <cellStyle name="Обычный 2 9 2 2 2 4 2 2 3" xfId="16247"/>
    <cellStyle name="Обычный 2 9 2 2 2 4 2 2 4" xfId="16248"/>
    <cellStyle name="Обычный 2 9 2 2 2 4 2 2 5" xfId="16249"/>
    <cellStyle name="Обычный 2 9 2 2 2 4 2 3" xfId="16250"/>
    <cellStyle name="Обычный 2 9 2 2 2 4 2 3 2" xfId="16251"/>
    <cellStyle name="Обычный 2 9 2 2 2 4 2 3 3" xfId="16252"/>
    <cellStyle name="Обычный 2 9 2 2 2 4 2 3 4" xfId="16253"/>
    <cellStyle name="Обычный 2 9 2 2 2 4 2 4" xfId="16254"/>
    <cellStyle name="Обычный 2 9 2 2 2 4 2 5" xfId="16255"/>
    <cellStyle name="Обычный 2 9 2 2 2 4 2 6" xfId="16256"/>
    <cellStyle name="Обычный 2 9 2 2 2 4 2 7" xfId="16257"/>
    <cellStyle name="Обычный 2 9 2 2 2 4 3" xfId="16258"/>
    <cellStyle name="Обычный 2 9 2 2 2 4 3 2" xfId="16259"/>
    <cellStyle name="Обычный 2 9 2 2 2 4 3 2 2" xfId="16260"/>
    <cellStyle name="Обычный 2 9 2 2 2 4 3 3" xfId="16261"/>
    <cellStyle name="Обычный 2 9 2 2 2 4 3 4" xfId="16262"/>
    <cellStyle name="Обычный 2 9 2 2 2 4 3 5" xfId="16263"/>
    <cellStyle name="Обычный 2 9 2 2 2 4 4" xfId="16264"/>
    <cellStyle name="Обычный 2 9 2 2 2 4 4 2" xfId="16265"/>
    <cellStyle name="Обычный 2 9 2 2 2 4 4 3" xfId="16266"/>
    <cellStyle name="Обычный 2 9 2 2 2 4 4 4" xfId="16267"/>
    <cellStyle name="Обычный 2 9 2 2 2 4 5" xfId="16268"/>
    <cellStyle name="Обычный 2 9 2 2 2 4 6" xfId="16269"/>
    <cellStyle name="Обычный 2 9 2 2 2 4 7" xfId="16270"/>
    <cellStyle name="Обычный 2 9 2 2 2 4 8" xfId="16271"/>
    <cellStyle name="Обычный 2 9 2 2 2 5" xfId="16272"/>
    <cellStyle name="Обычный 2 9 2 2 2 5 2" xfId="16273"/>
    <cellStyle name="Обычный 2 9 2 2 2 5 2 2" xfId="16274"/>
    <cellStyle name="Обычный 2 9 2 2 2 5 2 2 2" xfId="16275"/>
    <cellStyle name="Обычный 2 9 2 2 2 5 2 2 2 2" xfId="16276"/>
    <cellStyle name="Обычный 2 9 2 2 2 5 2 2 3" xfId="16277"/>
    <cellStyle name="Обычный 2 9 2 2 2 5 2 2 4" xfId="16278"/>
    <cellStyle name="Обычный 2 9 2 2 2 5 2 2 5" xfId="16279"/>
    <cellStyle name="Обычный 2 9 2 2 2 5 2 3" xfId="16280"/>
    <cellStyle name="Обычный 2 9 2 2 2 5 2 3 2" xfId="16281"/>
    <cellStyle name="Обычный 2 9 2 2 2 5 2 3 3" xfId="16282"/>
    <cellStyle name="Обычный 2 9 2 2 2 5 2 3 4" xfId="16283"/>
    <cellStyle name="Обычный 2 9 2 2 2 5 2 4" xfId="16284"/>
    <cellStyle name="Обычный 2 9 2 2 2 5 2 5" xfId="16285"/>
    <cellStyle name="Обычный 2 9 2 2 2 5 2 6" xfId="16286"/>
    <cellStyle name="Обычный 2 9 2 2 2 5 2 7" xfId="16287"/>
    <cellStyle name="Обычный 2 9 2 2 2 5 3" xfId="16288"/>
    <cellStyle name="Обычный 2 9 2 2 2 5 3 2" xfId="16289"/>
    <cellStyle name="Обычный 2 9 2 2 2 5 3 2 2" xfId="16290"/>
    <cellStyle name="Обычный 2 9 2 2 2 5 3 3" xfId="16291"/>
    <cellStyle name="Обычный 2 9 2 2 2 5 3 4" xfId="16292"/>
    <cellStyle name="Обычный 2 9 2 2 2 5 3 5" xfId="16293"/>
    <cellStyle name="Обычный 2 9 2 2 2 5 4" xfId="16294"/>
    <cellStyle name="Обычный 2 9 2 2 2 5 4 2" xfId="16295"/>
    <cellStyle name="Обычный 2 9 2 2 2 5 4 3" xfId="16296"/>
    <cellStyle name="Обычный 2 9 2 2 2 5 4 4" xfId="16297"/>
    <cellStyle name="Обычный 2 9 2 2 2 5 5" xfId="16298"/>
    <cellStyle name="Обычный 2 9 2 2 2 5 6" xfId="16299"/>
    <cellStyle name="Обычный 2 9 2 2 2 5 7" xfId="16300"/>
    <cellStyle name="Обычный 2 9 2 2 2 5 8" xfId="16301"/>
    <cellStyle name="Обычный 2 9 2 2 2 6" xfId="16302"/>
    <cellStyle name="Обычный 2 9 2 2 2 6 2" xfId="16303"/>
    <cellStyle name="Обычный 2 9 2 2 2 6 2 2" xfId="16304"/>
    <cellStyle name="Обычный 2 9 2 2 2 6 2 2 2" xfId="16305"/>
    <cellStyle name="Обычный 2 9 2 2 2 6 2 2 2 2" xfId="16306"/>
    <cellStyle name="Обычный 2 9 2 2 2 6 2 2 3" xfId="16307"/>
    <cellStyle name="Обычный 2 9 2 2 2 6 2 2 4" xfId="16308"/>
    <cellStyle name="Обычный 2 9 2 2 2 6 2 2 5" xfId="16309"/>
    <cellStyle name="Обычный 2 9 2 2 2 6 2 3" xfId="16310"/>
    <cellStyle name="Обычный 2 9 2 2 2 6 2 3 2" xfId="16311"/>
    <cellStyle name="Обычный 2 9 2 2 2 6 2 3 3" xfId="16312"/>
    <cellStyle name="Обычный 2 9 2 2 2 6 2 3 4" xfId="16313"/>
    <cellStyle name="Обычный 2 9 2 2 2 6 2 4" xfId="16314"/>
    <cellStyle name="Обычный 2 9 2 2 2 6 2 5" xfId="16315"/>
    <cellStyle name="Обычный 2 9 2 2 2 6 2 6" xfId="16316"/>
    <cellStyle name="Обычный 2 9 2 2 2 6 2 7" xfId="16317"/>
    <cellStyle name="Обычный 2 9 2 2 2 6 3" xfId="16318"/>
    <cellStyle name="Обычный 2 9 2 2 2 6 3 2" xfId="16319"/>
    <cellStyle name="Обычный 2 9 2 2 2 6 3 2 2" xfId="16320"/>
    <cellStyle name="Обычный 2 9 2 2 2 6 3 3" xfId="16321"/>
    <cellStyle name="Обычный 2 9 2 2 2 6 3 4" xfId="16322"/>
    <cellStyle name="Обычный 2 9 2 2 2 6 3 5" xfId="16323"/>
    <cellStyle name="Обычный 2 9 2 2 2 6 4" xfId="16324"/>
    <cellStyle name="Обычный 2 9 2 2 2 6 4 2" xfId="16325"/>
    <cellStyle name="Обычный 2 9 2 2 2 6 4 3" xfId="16326"/>
    <cellStyle name="Обычный 2 9 2 2 2 6 4 4" xfId="16327"/>
    <cellStyle name="Обычный 2 9 2 2 2 6 5" xfId="16328"/>
    <cellStyle name="Обычный 2 9 2 2 2 6 6" xfId="16329"/>
    <cellStyle name="Обычный 2 9 2 2 2 6 7" xfId="16330"/>
    <cellStyle name="Обычный 2 9 2 2 2 6 8" xfId="16331"/>
    <cellStyle name="Обычный 2 9 2 2 2 7" xfId="16332"/>
    <cellStyle name="Обычный 2 9 2 2 2 7 2" xfId="16333"/>
    <cellStyle name="Обычный 2 9 2 2 2 7 2 2" xfId="16334"/>
    <cellStyle name="Обычный 2 9 2 2 2 7 2 2 2" xfId="16335"/>
    <cellStyle name="Обычный 2 9 2 2 2 7 2 2 2 2" xfId="16336"/>
    <cellStyle name="Обычный 2 9 2 2 2 7 2 2 3" xfId="16337"/>
    <cellStyle name="Обычный 2 9 2 2 2 7 2 2 4" xfId="16338"/>
    <cellStyle name="Обычный 2 9 2 2 2 7 2 2 5" xfId="16339"/>
    <cellStyle name="Обычный 2 9 2 2 2 7 2 3" xfId="16340"/>
    <cellStyle name="Обычный 2 9 2 2 2 7 2 3 2" xfId="16341"/>
    <cellStyle name="Обычный 2 9 2 2 2 7 2 3 3" xfId="16342"/>
    <cellStyle name="Обычный 2 9 2 2 2 7 2 3 4" xfId="16343"/>
    <cellStyle name="Обычный 2 9 2 2 2 7 2 4" xfId="16344"/>
    <cellStyle name="Обычный 2 9 2 2 2 7 2 5" xfId="16345"/>
    <cellStyle name="Обычный 2 9 2 2 2 7 2 6" xfId="16346"/>
    <cellStyle name="Обычный 2 9 2 2 2 7 2 7" xfId="16347"/>
    <cellStyle name="Обычный 2 9 2 2 2 7 3" xfId="16348"/>
    <cellStyle name="Обычный 2 9 2 2 2 7 3 2" xfId="16349"/>
    <cellStyle name="Обычный 2 9 2 2 2 7 3 2 2" xfId="16350"/>
    <cellStyle name="Обычный 2 9 2 2 2 7 3 3" xfId="16351"/>
    <cellStyle name="Обычный 2 9 2 2 2 7 3 4" xfId="16352"/>
    <cellStyle name="Обычный 2 9 2 2 2 7 3 5" xfId="16353"/>
    <cellStyle name="Обычный 2 9 2 2 2 7 4" xfId="16354"/>
    <cellStyle name="Обычный 2 9 2 2 2 7 4 2" xfId="16355"/>
    <cellStyle name="Обычный 2 9 2 2 2 7 4 3" xfId="16356"/>
    <cellStyle name="Обычный 2 9 2 2 2 7 4 4" xfId="16357"/>
    <cellStyle name="Обычный 2 9 2 2 2 7 5" xfId="16358"/>
    <cellStyle name="Обычный 2 9 2 2 2 7 6" xfId="16359"/>
    <cellStyle name="Обычный 2 9 2 2 2 7 7" xfId="16360"/>
    <cellStyle name="Обычный 2 9 2 2 2 7 8" xfId="16361"/>
    <cellStyle name="Обычный 2 9 2 2 2 8" xfId="16362"/>
    <cellStyle name="Обычный 2 9 2 2 2 8 2" xfId="16363"/>
    <cellStyle name="Обычный 2 9 2 2 2 8 2 2" xfId="16364"/>
    <cellStyle name="Обычный 2 9 2 2 2 8 2 2 2" xfId="16365"/>
    <cellStyle name="Обычный 2 9 2 2 2 8 2 3" xfId="16366"/>
    <cellStyle name="Обычный 2 9 2 2 2 8 2 4" xfId="16367"/>
    <cellStyle name="Обычный 2 9 2 2 2 8 2 5" xfId="16368"/>
    <cellStyle name="Обычный 2 9 2 2 2 8 3" xfId="16369"/>
    <cellStyle name="Обычный 2 9 2 2 2 8 3 2" xfId="16370"/>
    <cellStyle name="Обычный 2 9 2 2 2 8 3 3" xfId="16371"/>
    <cellStyle name="Обычный 2 9 2 2 2 8 3 4" xfId="16372"/>
    <cellStyle name="Обычный 2 9 2 2 2 8 4" xfId="16373"/>
    <cellStyle name="Обычный 2 9 2 2 2 8 5" xfId="16374"/>
    <cellStyle name="Обычный 2 9 2 2 2 8 6" xfId="16375"/>
    <cellStyle name="Обычный 2 9 2 2 2 8 7" xfId="16376"/>
    <cellStyle name="Обычный 2 9 2 2 2 9" xfId="16377"/>
    <cellStyle name="Обычный 2 9 2 2 2 9 2" xfId="16378"/>
    <cellStyle name="Обычный 2 9 2 2 2 9 2 2" xfId="16379"/>
    <cellStyle name="Обычный 2 9 2 2 2 9 2 2 2" xfId="16380"/>
    <cellStyle name="Обычный 2 9 2 2 2 9 2 3" xfId="16381"/>
    <cellStyle name="Обычный 2 9 2 2 2 9 2 4" xfId="16382"/>
    <cellStyle name="Обычный 2 9 2 2 2 9 2 5" xfId="16383"/>
    <cellStyle name="Обычный 2 9 2 2 2 9 3" xfId="16384"/>
    <cellStyle name="Обычный 2 9 2 2 2 9 3 2" xfId="16385"/>
    <cellStyle name="Обычный 2 9 2 2 2 9 3 3" xfId="16386"/>
    <cellStyle name="Обычный 2 9 2 2 2 9 3 4" xfId="16387"/>
    <cellStyle name="Обычный 2 9 2 2 2 9 4" xfId="16388"/>
    <cellStyle name="Обычный 2 9 2 2 2 9 5" xfId="16389"/>
    <cellStyle name="Обычный 2 9 2 2 2 9 6" xfId="16390"/>
    <cellStyle name="Обычный 2 9 2 2 2 9 7" xfId="16391"/>
    <cellStyle name="Обычный 2 9 2 2 3" xfId="16392"/>
    <cellStyle name="Обычный 2 9 2 2 3 2" xfId="16393"/>
    <cellStyle name="Обычный 2 9 2 2 3 2 2" xfId="16394"/>
    <cellStyle name="Обычный 2 9 2 2 3 2 2 2" xfId="16395"/>
    <cellStyle name="Обычный 2 9 2 2 3 2 2 2 2" xfId="16396"/>
    <cellStyle name="Обычный 2 9 2 2 3 2 2 3" xfId="16397"/>
    <cellStyle name="Обычный 2 9 2 2 3 2 2 4" xfId="16398"/>
    <cellStyle name="Обычный 2 9 2 2 3 2 2 5" xfId="16399"/>
    <cellStyle name="Обычный 2 9 2 2 3 2 3" xfId="16400"/>
    <cellStyle name="Обычный 2 9 2 2 3 2 3 2" xfId="16401"/>
    <cellStyle name="Обычный 2 9 2 2 3 2 3 3" xfId="16402"/>
    <cellStyle name="Обычный 2 9 2 2 3 2 3 4" xfId="16403"/>
    <cellStyle name="Обычный 2 9 2 2 3 2 4" xfId="16404"/>
    <cellStyle name="Обычный 2 9 2 2 3 2 5" xfId="16405"/>
    <cellStyle name="Обычный 2 9 2 2 3 2 6" xfId="16406"/>
    <cellStyle name="Обычный 2 9 2 2 3 2 7" xfId="16407"/>
    <cellStyle name="Обычный 2 9 2 2 3 3" xfId="16408"/>
    <cellStyle name="Обычный 2 9 2 2 3 3 2" xfId="16409"/>
    <cellStyle name="Обычный 2 9 2 2 3 3 2 2" xfId="16410"/>
    <cellStyle name="Обычный 2 9 2 2 3 3 3" xfId="16411"/>
    <cellStyle name="Обычный 2 9 2 2 3 3 4" xfId="16412"/>
    <cellStyle name="Обычный 2 9 2 2 3 3 5" xfId="16413"/>
    <cellStyle name="Обычный 2 9 2 2 3 4" xfId="16414"/>
    <cellStyle name="Обычный 2 9 2 2 3 4 2" xfId="16415"/>
    <cellStyle name="Обычный 2 9 2 2 3 4 2 2" xfId="16416"/>
    <cellStyle name="Обычный 2 9 2 2 3 4 3" xfId="16417"/>
    <cellStyle name="Обычный 2 9 2 2 3 4 4" xfId="16418"/>
    <cellStyle name="Обычный 2 9 2 2 3 4 5" xfId="16419"/>
    <cellStyle name="Обычный 2 9 2 2 3 5" xfId="16420"/>
    <cellStyle name="Обычный 2 9 2 2 3 5 2" xfId="16421"/>
    <cellStyle name="Обычный 2 9 2 2 3 5 3" xfId="16422"/>
    <cellStyle name="Обычный 2 9 2 2 3 5 4" xfId="16423"/>
    <cellStyle name="Обычный 2 9 2 2 3 6" xfId="16424"/>
    <cellStyle name="Обычный 2 9 2 2 3 7" xfId="16425"/>
    <cellStyle name="Обычный 2 9 2 2 3 8" xfId="16426"/>
    <cellStyle name="Обычный 2 9 2 2 3 9" xfId="16427"/>
    <cellStyle name="Обычный 2 9 2 2 4" xfId="16428"/>
    <cellStyle name="Обычный 2 9 2 2 4 2" xfId="16429"/>
    <cellStyle name="Обычный 2 9 2 2 4 2 2" xfId="16430"/>
    <cellStyle name="Обычный 2 9 2 2 4 2 2 2" xfId="16431"/>
    <cellStyle name="Обычный 2 9 2 2 4 2 2 2 2" xfId="16432"/>
    <cellStyle name="Обычный 2 9 2 2 4 2 2 3" xfId="16433"/>
    <cellStyle name="Обычный 2 9 2 2 4 2 2 4" xfId="16434"/>
    <cellStyle name="Обычный 2 9 2 2 4 2 2 5" xfId="16435"/>
    <cellStyle name="Обычный 2 9 2 2 4 2 3" xfId="16436"/>
    <cellStyle name="Обычный 2 9 2 2 4 2 3 2" xfId="16437"/>
    <cellStyle name="Обычный 2 9 2 2 4 2 3 3" xfId="16438"/>
    <cellStyle name="Обычный 2 9 2 2 4 2 3 4" xfId="16439"/>
    <cellStyle name="Обычный 2 9 2 2 4 2 4" xfId="16440"/>
    <cellStyle name="Обычный 2 9 2 2 4 2 5" xfId="16441"/>
    <cellStyle name="Обычный 2 9 2 2 4 2 6" xfId="16442"/>
    <cellStyle name="Обычный 2 9 2 2 4 2 7" xfId="16443"/>
    <cellStyle name="Обычный 2 9 2 2 4 3" xfId="16444"/>
    <cellStyle name="Обычный 2 9 2 2 4 3 2" xfId="16445"/>
    <cellStyle name="Обычный 2 9 2 2 4 3 2 2" xfId="16446"/>
    <cellStyle name="Обычный 2 9 2 2 4 3 3" xfId="16447"/>
    <cellStyle name="Обычный 2 9 2 2 4 3 4" xfId="16448"/>
    <cellStyle name="Обычный 2 9 2 2 4 3 5" xfId="16449"/>
    <cellStyle name="Обычный 2 9 2 2 4 4" xfId="16450"/>
    <cellStyle name="Обычный 2 9 2 2 4 4 2" xfId="16451"/>
    <cellStyle name="Обычный 2 9 2 2 4 4 2 2" xfId="16452"/>
    <cellStyle name="Обычный 2 9 2 2 4 4 3" xfId="16453"/>
    <cellStyle name="Обычный 2 9 2 2 4 4 4" xfId="16454"/>
    <cellStyle name="Обычный 2 9 2 2 4 4 5" xfId="16455"/>
    <cellStyle name="Обычный 2 9 2 2 4 5" xfId="16456"/>
    <cellStyle name="Обычный 2 9 2 2 4 5 2" xfId="16457"/>
    <cellStyle name="Обычный 2 9 2 2 4 5 3" xfId="16458"/>
    <cellStyle name="Обычный 2 9 2 2 4 5 4" xfId="16459"/>
    <cellStyle name="Обычный 2 9 2 2 4 6" xfId="16460"/>
    <cellStyle name="Обычный 2 9 2 2 4 7" xfId="16461"/>
    <cellStyle name="Обычный 2 9 2 2 4 8" xfId="16462"/>
    <cellStyle name="Обычный 2 9 2 2 4 9" xfId="16463"/>
    <cellStyle name="Обычный 2 9 2 2 5" xfId="16464"/>
    <cellStyle name="Обычный 2 9 2 2 5 2" xfId="16465"/>
    <cellStyle name="Обычный 2 9 2 2 5 2 2" xfId="16466"/>
    <cellStyle name="Обычный 2 9 2 2 5 2 2 2" xfId="16467"/>
    <cellStyle name="Обычный 2 9 2 2 5 2 2 2 2" xfId="16468"/>
    <cellStyle name="Обычный 2 9 2 2 5 2 2 3" xfId="16469"/>
    <cellStyle name="Обычный 2 9 2 2 5 2 2 4" xfId="16470"/>
    <cellStyle name="Обычный 2 9 2 2 5 2 2 5" xfId="16471"/>
    <cellStyle name="Обычный 2 9 2 2 5 2 3" xfId="16472"/>
    <cellStyle name="Обычный 2 9 2 2 5 2 3 2" xfId="16473"/>
    <cellStyle name="Обычный 2 9 2 2 5 2 3 3" xfId="16474"/>
    <cellStyle name="Обычный 2 9 2 2 5 2 3 4" xfId="16475"/>
    <cellStyle name="Обычный 2 9 2 2 5 2 4" xfId="16476"/>
    <cellStyle name="Обычный 2 9 2 2 5 2 5" xfId="16477"/>
    <cellStyle name="Обычный 2 9 2 2 5 2 6" xfId="16478"/>
    <cellStyle name="Обычный 2 9 2 2 5 2 7" xfId="16479"/>
    <cellStyle name="Обычный 2 9 2 2 5 3" xfId="16480"/>
    <cellStyle name="Обычный 2 9 2 2 5 3 2" xfId="16481"/>
    <cellStyle name="Обычный 2 9 2 2 5 3 2 2" xfId="16482"/>
    <cellStyle name="Обычный 2 9 2 2 5 3 3" xfId="16483"/>
    <cellStyle name="Обычный 2 9 2 2 5 3 4" xfId="16484"/>
    <cellStyle name="Обычный 2 9 2 2 5 3 5" xfId="16485"/>
    <cellStyle name="Обычный 2 9 2 2 5 4" xfId="16486"/>
    <cellStyle name="Обычный 2 9 2 2 5 4 2" xfId="16487"/>
    <cellStyle name="Обычный 2 9 2 2 5 4 2 2" xfId="16488"/>
    <cellStyle name="Обычный 2 9 2 2 5 4 3" xfId="16489"/>
    <cellStyle name="Обычный 2 9 2 2 5 4 4" xfId="16490"/>
    <cellStyle name="Обычный 2 9 2 2 5 4 5" xfId="16491"/>
    <cellStyle name="Обычный 2 9 2 2 5 5" xfId="16492"/>
    <cellStyle name="Обычный 2 9 2 2 5 5 2" xfId="16493"/>
    <cellStyle name="Обычный 2 9 2 2 5 5 3" xfId="16494"/>
    <cellStyle name="Обычный 2 9 2 2 5 5 4" xfId="16495"/>
    <cellStyle name="Обычный 2 9 2 2 5 6" xfId="16496"/>
    <cellStyle name="Обычный 2 9 2 2 5 7" xfId="16497"/>
    <cellStyle name="Обычный 2 9 2 2 5 8" xfId="16498"/>
    <cellStyle name="Обычный 2 9 2 2 5 9" xfId="16499"/>
    <cellStyle name="Обычный 2 9 2 2 6" xfId="16500"/>
    <cellStyle name="Обычный 2 9 2 2 6 2" xfId="16501"/>
    <cellStyle name="Обычный 2 9 2 2 6 2 2" xfId="16502"/>
    <cellStyle name="Обычный 2 9 2 2 6 2 2 2" xfId="16503"/>
    <cellStyle name="Обычный 2 9 2 2 6 2 2 2 2" xfId="16504"/>
    <cellStyle name="Обычный 2 9 2 2 6 2 2 3" xfId="16505"/>
    <cellStyle name="Обычный 2 9 2 2 6 2 2 4" xfId="16506"/>
    <cellStyle name="Обычный 2 9 2 2 6 2 2 5" xfId="16507"/>
    <cellStyle name="Обычный 2 9 2 2 6 2 3" xfId="16508"/>
    <cellStyle name="Обычный 2 9 2 2 6 2 3 2" xfId="16509"/>
    <cellStyle name="Обычный 2 9 2 2 6 2 3 3" xfId="16510"/>
    <cellStyle name="Обычный 2 9 2 2 6 2 3 4" xfId="16511"/>
    <cellStyle name="Обычный 2 9 2 2 6 2 4" xfId="16512"/>
    <cellStyle name="Обычный 2 9 2 2 6 2 5" xfId="16513"/>
    <cellStyle name="Обычный 2 9 2 2 6 2 6" xfId="16514"/>
    <cellStyle name="Обычный 2 9 2 2 6 2 7" xfId="16515"/>
    <cellStyle name="Обычный 2 9 2 2 6 3" xfId="16516"/>
    <cellStyle name="Обычный 2 9 2 2 6 3 2" xfId="16517"/>
    <cellStyle name="Обычный 2 9 2 2 6 3 2 2" xfId="16518"/>
    <cellStyle name="Обычный 2 9 2 2 6 3 3" xfId="16519"/>
    <cellStyle name="Обычный 2 9 2 2 6 3 4" xfId="16520"/>
    <cellStyle name="Обычный 2 9 2 2 6 3 5" xfId="16521"/>
    <cellStyle name="Обычный 2 9 2 2 6 4" xfId="16522"/>
    <cellStyle name="Обычный 2 9 2 2 6 4 2" xfId="16523"/>
    <cellStyle name="Обычный 2 9 2 2 6 4 3" xfId="16524"/>
    <cellStyle name="Обычный 2 9 2 2 6 4 4" xfId="16525"/>
    <cellStyle name="Обычный 2 9 2 2 6 5" xfId="16526"/>
    <cellStyle name="Обычный 2 9 2 2 6 6" xfId="16527"/>
    <cellStyle name="Обычный 2 9 2 2 6 7" xfId="16528"/>
    <cellStyle name="Обычный 2 9 2 2 6 8" xfId="16529"/>
    <cellStyle name="Обычный 2 9 2 2 7" xfId="16530"/>
    <cellStyle name="Обычный 2 9 2 2 7 2" xfId="16531"/>
    <cellStyle name="Обычный 2 9 2 2 7 2 2" xfId="16532"/>
    <cellStyle name="Обычный 2 9 2 2 7 2 2 2" xfId="16533"/>
    <cellStyle name="Обычный 2 9 2 2 7 2 2 2 2" xfId="16534"/>
    <cellStyle name="Обычный 2 9 2 2 7 2 2 3" xfId="16535"/>
    <cellStyle name="Обычный 2 9 2 2 7 2 2 4" xfId="16536"/>
    <cellStyle name="Обычный 2 9 2 2 7 2 2 5" xfId="16537"/>
    <cellStyle name="Обычный 2 9 2 2 7 2 3" xfId="16538"/>
    <cellStyle name="Обычный 2 9 2 2 7 2 3 2" xfId="16539"/>
    <cellStyle name="Обычный 2 9 2 2 7 2 3 3" xfId="16540"/>
    <cellStyle name="Обычный 2 9 2 2 7 2 3 4" xfId="16541"/>
    <cellStyle name="Обычный 2 9 2 2 7 2 4" xfId="16542"/>
    <cellStyle name="Обычный 2 9 2 2 7 2 5" xfId="16543"/>
    <cellStyle name="Обычный 2 9 2 2 7 2 6" xfId="16544"/>
    <cellStyle name="Обычный 2 9 2 2 7 2 7" xfId="16545"/>
    <cellStyle name="Обычный 2 9 2 2 7 3" xfId="16546"/>
    <cellStyle name="Обычный 2 9 2 2 7 3 2" xfId="16547"/>
    <cellStyle name="Обычный 2 9 2 2 7 3 2 2" xfId="16548"/>
    <cellStyle name="Обычный 2 9 2 2 7 3 3" xfId="16549"/>
    <cellStyle name="Обычный 2 9 2 2 7 3 4" xfId="16550"/>
    <cellStyle name="Обычный 2 9 2 2 7 3 5" xfId="16551"/>
    <cellStyle name="Обычный 2 9 2 2 7 4" xfId="16552"/>
    <cellStyle name="Обычный 2 9 2 2 7 4 2" xfId="16553"/>
    <cellStyle name="Обычный 2 9 2 2 7 4 3" xfId="16554"/>
    <cellStyle name="Обычный 2 9 2 2 7 4 4" xfId="16555"/>
    <cellStyle name="Обычный 2 9 2 2 7 5" xfId="16556"/>
    <cellStyle name="Обычный 2 9 2 2 7 6" xfId="16557"/>
    <cellStyle name="Обычный 2 9 2 2 7 7" xfId="16558"/>
    <cellStyle name="Обычный 2 9 2 2 7 8" xfId="16559"/>
    <cellStyle name="Обычный 2 9 2 2 8" xfId="16560"/>
    <cellStyle name="Обычный 2 9 2 2 8 2" xfId="16561"/>
    <cellStyle name="Обычный 2 9 2 2 8 2 2" xfId="16562"/>
    <cellStyle name="Обычный 2 9 2 2 8 2 2 2" xfId="16563"/>
    <cellStyle name="Обычный 2 9 2 2 8 2 2 2 2" xfId="16564"/>
    <cellStyle name="Обычный 2 9 2 2 8 2 2 3" xfId="16565"/>
    <cellStyle name="Обычный 2 9 2 2 8 2 2 4" xfId="16566"/>
    <cellStyle name="Обычный 2 9 2 2 8 2 2 5" xfId="16567"/>
    <cellStyle name="Обычный 2 9 2 2 8 2 3" xfId="16568"/>
    <cellStyle name="Обычный 2 9 2 2 8 2 3 2" xfId="16569"/>
    <cellStyle name="Обычный 2 9 2 2 8 2 3 3" xfId="16570"/>
    <cellStyle name="Обычный 2 9 2 2 8 2 3 4" xfId="16571"/>
    <cellStyle name="Обычный 2 9 2 2 8 2 4" xfId="16572"/>
    <cellStyle name="Обычный 2 9 2 2 8 2 5" xfId="16573"/>
    <cellStyle name="Обычный 2 9 2 2 8 2 6" xfId="16574"/>
    <cellStyle name="Обычный 2 9 2 2 8 2 7" xfId="16575"/>
    <cellStyle name="Обычный 2 9 2 2 8 3" xfId="16576"/>
    <cellStyle name="Обычный 2 9 2 2 8 3 2" xfId="16577"/>
    <cellStyle name="Обычный 2 9 2 2 8 3 2 2" xfId="16578"/>
    <cellStyle name="Обычный 2 9 2 2 8 3 3" xfId="16579"/>
    <cellStyle name="Обычный 2 9 2 2 8 3 4" xfId="16580"/>
    <cellStyle name="Обычный 2 9 2 2 8 3 5" xfId="16581"/>
    <cellStyle name="Обычный 2 9 2 2 8 4" xfId="16582"/>
    <cellStyle name="Обычный 2 9 2 2 8 4 2" xfId="16583"/>
    <cellStyle name="Обычный 2 9 2 2 8 4 3" xfId="16584"/>
    <cellStyle name="Обычный 2 9 2 2 8 4 4" xfId="16585"/>
    <cellStyle name="Обычный 2 9 2 2 8 5" xfId="16586"/>
    <cellStyle name="Обычный 2 9 2 2 8 6" xfId="16587"/>
    <cellStyle name="Обычный 2 9 2 2 8 7" xfId="16588"/>
    <cellStyle name="Обычный 2 9 2 2 8 8" xfId="16589"/>
    <cellStyle name="Обычный 2 9 2 2 9" xfId="16590"/>
    <cellStyle name="Обычный 2 9 2 2 9 2" xfId="16591"/>
    <cellStyle name="Обычный 2 9 2 2 9 2 2" xfId="16592"/>
    <cellStyle name="Обычный 2 9 2 2 9 2 2 2" xfId="16593"/>
    <cellStyle name="Обычный 2 9 2 2 9 2 3" xfId="16594"/>
    <cellStyle name="Обычный 2 9 2 2 9 2 4" xfId="16595"/>
    <cellStyle name="Обычный 2 9 2 2 9 2 5" xfId="16596"/>
    <cellStyle name="Обычный 2 9 2 2 9 3" xfId="16597"/>
    <cellStyle name="Обычный 2 9 2 2 9 3 2" xfId="16598"/>
    <cellStyle name="Обычный 2 9 2 2 9 3 3" xfId="16599"/>
    <cellStyle name="Обычный 2 9 2 2 9 3 4" xfId="16600"/>
    <cellStyle name="Обычный 2 9 2 2 9 4" xfId="16601"/>
    <cellStyle name="Обычный 2 9 2 2 9 5" xfId="16602"/>
    <cellStyle name="Обычный 2 9 2 2 9 6" xfId="16603"/>
    <cellStyle name="Обычный 2 9 2 2 9 7" xfId="16604"/>
    <cellStyle name="Обычный 2 9 2 3" xfId="16605"/>
    <cellStyle name="Обычный 2 9 2 3 10" xfId="16606"/>
    <cellStyle name="Обычный 2 9 2 3 10 2" xfId="16607"/>
    <cellStyle name="Обычный 2 9 2 3 10 2 2" xfId="16608"/>
    <cellStyle name="Обычный 2 9 2 3 10 3" xfId="16609"/>
    <cellStyle name="Обычный 2 9 2 3 10 4" xfId="16610"/>
    <cellStyle name="Обычный 2 9 2 3 10 5" xfId="16611"/>
    <cellStyle name="Обычный 2 9 2 3 11" xfId="16612"/>
    <cellStyle name="Обычный 2 9 2 3 11 2" xfId="16613"/>
    <cellStyle name="Обычный 2 9 2 3 11 2 2" xfId="16614"/>
    <cellStyle name="Обычный 2 9 2 3 11 3" xfId="16615"/>
    <cellStyle name="Обычный 2 9 2 3 11 4" xfId="16616"/>
    <cellStyle name="Обычный 2 9 2 3 11 5" xfId="16617"/>
    <cellStyle name="Обычный 2 9 2 3 12" xfId="16618"/>
    <cellStyle name="Обычный 2 9 2 3 12 2" xfId="16619"/>
    <cellStyle name="Обычный 2 9 2 3 12 2 2" xfId="16620"/>
    <cellStyle name="Обычный 2 9 2 3 12 3" xfId="16621"/>
    <cellStyle name="Обычный 2 9 2 3 13" xfId="16622"/>
    <cellStyle name="Обычный 2 9 2 3 13 2" xfId="16623"/>
    <cellStyle name="Обычный 2 9 2 3 14" xfId="16624"/>
    <cellStyle name="Обычный 2 9 2 3 15" xfId="16625"/>
    <cellStyle name="Обычный 2 9 2 3 2" xfId="16626"/>
    <cellStyle name="Обычный 2 9 2 3 2 2" xfId="16627"/>
    <cellStyle name="Обычный 2 9 2 3 2 2 2" xfId="16628"/>
    <cellStyle name="Обычный 2 9 2 3 2 2 2 2" xfId="16629"/>
    <cellStyle name="Обычный 2 9 2 3 2 2 2 2 2" xfId="16630"/>
    <cellStyle name="Обычный 2 9 2 3 2 2 2 3" xfId="16631"/>
    <cellStyle name="Обычный 2 9 2 3 2 2 2 4" xfId="16632"/>
    <cellStyle name="Обычный 2 9 2 3 2 2 2 5" xfId="16633"/>
    <cellStyle name="Обычный 2 9 2 3 2 2 3" xfId="16634"/>
    <cellStyle name="Обычный 2 9 2 3 2 2 3 2" xfId="16635"/>
    <cellStyle name="Обычный 2 9 2 3 2 2 3 3" xfId="16636"/>
    <cellStyle name="Обычный 2 9 2 3 2 2 3 4" xfId="16637"/>
    <cellStyle name="Обычный 2 9 2 3 2 2 4" xfId="16638"/>
    <cellStyle name="Обычный 2 9 2 3 2 2 5" xfId="16639"/>
    <cellStyle name="Обычный 2 9 2 3 2 2 6" xfId="16640"/>
    <cellStyle name="Обычный 2 9 2 3 2 2 7" xfId="16641"/>
    <cellStyle name="Обычный 2 9 2 3 2 3" xfId="16642"/>
    <cellStyle name="Обычный 2 9 2 3 2 3 2" xfId="16643"/>
    <cellStyle name="Обычный 2 9 2 3 2 3 2 2" xfId="16644"/>
    <cellStyle name="Обычный 2 9 2 3 2 3 3" xfId="16645"/>
    <cellStyle name="Обычный 2 9 2 3 2 3 4" xfId="16646"/>
    <cellStyle name="Обычный 2 9 2 3 2 3 5" xfId="16647"/>
    <cellStyle name="Обычный 2 9 2 3 2 4" xfId="16648"/>
    <cellStyle name="Обычный 2 9 2 3 2 4 2" xfId="16649"/>
    <cellStyle name="Обычный 2 9 2 3 2 4 2 2" xfId="16650"/>
    <cellStyle name="Обычный 2 9 2 3 2 4 3" xfId="16651"/>
    <cellStyle name="Обычный 2 9 2 3 2 4 4" xfId="16652"/>
    <cellStyle name="Обычный 2 9 2 3 2 4 5" xfId="16653"/>
    <cellStyle name="Обычный 2 9 2 3 2 5" xfId="16654"/>
    <cellStyle name="Обычный 2 9 2 3 2 5 2" xfId="16655"/>
    <cellStyle name="Обычный 2 9 2 3 2 5 3" xfId="16656"/>
    <cellStyle name="Обычный 2 9 2 3 2 5 4" xfId="16657"/>
    <cellStyle name="Обычный 2 9 2 3 2 6" xfId="16658"/>
    <cellStyle name="Обычный 2 9 2 3 2 7" xfId="16659"/>
    <cellStyle name="Обычный 2 9 2 3 2 8" xfId="16660"/>
    <cellStyle name="Обычный 2 9 2 3 2 9" xfId="16661"/>
    <cellStyle name="Обычный 2 9 2 3 3" xfId="16662"/>
    <cellStyle name="Обычный 2 9 2 3 3 2" xfId="16663"/>
    <cellStyle name="Обычный 2 9 2 3 3 2 2" xfId="16664"/>
    <cellStyle name="Обычный 2 9 2 3 3 2 2 2" xfId="16665"/>
    <cellStyle name="Обычный 2 9 2 3 3 2 2 2 2" xfId="16666"/>
    <cellStyle name="Обычный 2 9 2 3 3 2 2 3" xfId="16667"/>
    <cellStyle name="Обычный 2 9 2 3 3 2 2 4" xfId="16668"/>
    <cellStyle name="Обычный 2 9 2 3 3 2 2 5" xfId="16669"/>
    <cellStyle name="Обычный 2 9 2 3 3 2 3" xfId="16670"/>
    <cellStyle name="Обычный 2 9 2 3 3 2 3 2" xfId="16671"/>
    <cellStyle name="Обычный 2 9 2 3 3 2 3 3" xfId="16672"/>
    <cellStyle name="Обычный 2 9 2 3 3 2 3 4" xfId="16673"/>
    <cellStyle name="Обычный 2 9 2 3 3 2 4" xfId="16674"/>
    <cellStyle name="Обычный 2 9 2 3 3 2 5" xfId="16675"/>
    <cellStyle name="Обычный 2 9 2 3 3 2 6" xfId="16676"/>
    <cellStyle name="Обычный 2 9 2 3 3 2 7" xfId="16677"/>
    <cellStyle name="Обычный 2 9 2 3 3 3" xfId="16678"/>
    <cellStyle name="Обычный 2 9 2 3 3 3 2" xfId="16679"/>
    <cellStyle name="Обычный 2 9 2 3 3 3 2 2" xfId="16680"/>
    <cellStyle name="Обычный 2 9 2 3 3 3 3" xfId="16681"/>
    <cellStyle name="Обычный 2 9 2 3 3 3 4" xfId="16682"/>
    <cellStyle name="Обычный 2 9 2 3 3 3 5" xfId="16683"/>
    <cellStyle name="Обычный 2 9 2 3 3 4" xfId="16684"/>
    <cellStyle name="Обычный 2 9 2 3 3 4 2" xfId="16685"/>
    <cellStyle name="Обычный 2 9 2 3 3 4 2 2" xfId="16686"/>
    <cellStyle name="Обычный 2 9 2 3 3 4 3" xfId="16687"/>
    <cellStyle name="Обычный 2 9 2 3 3 4 4" xfId="16688"/>
    <cellStyle name="Обычный 2 9 2 3 3 4 5" xfId="16689"/>
    <cellStyle name="Обычный 2 9 2 3 3 5" xfId="16690"/>
    <cellStyle name="Обычный 2 9 2 3 3 5 2" xfId="16691"/>
    <cellStyle name="Обычный 2 9 2 3 3 5 3" xfId="16692"/>
    <cellStyle name="Обычный 2 9 2 3 3 5 4" xfId="16693"/>
    <cellStyle name="Обычный 2 9 2 3 3 6" xfId="16694"/>
    <cellStyle name="Обычный 2 9 2 3 3 7" xfId="16695"/>
    <cellStyle name="Обычный 2 9 2 3 3 8" xfId="16696"/>
    <cellStyle name="Обычный 2 9 2 3 3 9" xfId="16697"/>
    <cellStyle name="Обычный 2 9 2 3 4" xfId="16698"/>
    <cellStyle name="Обычный 2 9 2 3 4 2" xfId="16699"/>
    <cellStyle name="Обычный 2 9 2 3 4 2 2" xfId="16700"/>
    <cellStyle name="Обычный 2 9 2 3 4 2 2 2" xfId="16701"/>
    <cellStyle name="Обычный 2 9 2 3 4 2 2 2 2" xfId="16702"/>
    <cellStyle name="Обычный 2 9 2 3 4 2 2 3" xfId="16703"/>
    <cellStyle name="Обычный 2 9 2 3 4 2 2 4" xfId="16704"/>
    <cellStyle name="Обычный 2 9 2 3 4 2 2 5" xfId="16705"/>
    <cellStyle name="Обычный 2 9 2 3 4 2 3" xfId="16706"/>
    <cellStyle name="Обычный 2 9 2 3 4 2 3 2" xfId="16707"/>
    <cellStyle name="Обычный 2 9 2 3 4 2 3 3" xfId="16708"/>
    <cellStyle name="Обычный 2 9 2 3 4 2 3 4" xfId="16709"/>
    <cellStyle name="Обычный 2 9 2 3 4 2 4" xfId="16710"/>
    <cellStyle name="Обычный 2 9 2 3 4 2 5" xfId="16711"/>
    <cellStyle name="Обычный 2 9 2 3 4 2 6" xfId="16712"/>
    <cellStyle name="Обычный 2 9 2 3 4 2 7" xfId="16713"/>
    <cellStyle name="Обычный 2 9 2 3 4 3" xfId="16714"/>
    <cellStyle name="Обычный 2 9 2 3 4 3 2" xfId="16715"/>
    <cellStyle name="Обычный 2 9 2 3 4 3 2 2" xfId="16716"/>
    <cellStyle name="Обычный 2 9 2 3 4 3 3" xfId="16717"/>
    <cellStyle name="Обычный 2 9 2 3 4 3 4" xfId="16718"/>
    <cellStyle name="Обычный 2 9 2 3 4 3 5" xfId="16719"/>
    <cellStyle name="Обычный 2 9 2 3 4 4" xfId="16720"/>
    <cellStyle name="Обычный 2 9 2 3 4 4 2" xfId="16721"/>
    <cellStyle name="Обычный 2 9 2 3 4 4 2 2" xfId="16722"/>
    <cellStyle name="Обычный 2 9 2 3 4 4 3" xfId="16723"/>
    <cellStyle name="Обычный 2 9 2 3 4 4 4" xfId="16724"/>
    <cellStyle name="Обычный 2 9 2 3 4 4 5" xfId="16725"/>
    <cellStyle name="Обычный 2 9 2 3 4 5" xfId="16726"/>
    <cellStyle name="Обычный 2 9 2 3 4 5 2" xfId="16727"/>
    <cellStyle name="Обычный 2 9 2 3 4 5 3" xfId="16728"/>
    <cellStyle name="Обычный 2 9 2 3 4 5 4" xfId="16729"/>
    <cellStyle name="Обычный 2 9 2 3 4 6" xfId="16730"/>
    <cellStyle name="Обычный 2 9 2 3 4 7" xfId="16731"/>
    <cellStyle name="Обычный 2 9 2 3 4 8" xfId="16732"/>
    <cellStyle name="Обычный 2 9 2 3 4 9" xfId="16733"/>
    <cellStyle name="Обычный 2 9 2 3 5" xfId="16734"/>
    <cellStyle name="Обычный 2 9 2 3 5 2" xfId="16735"/>
    <cellStyle name="Обычный 2 9 2 3 5 2 2" xfId="16736"/>
    <cellStyle name="Обычный 2 9 2 3 5 2 2 2" xfId="16737"/>
    <cellStyle name="Обычный 2 9 2 3 5 2 2 2 2" xfId="16738"/>
    <cellStyle name="Обычный 2 9 2 3 5 2 2 3" xfId="16739"/>
    <cellStyle name="Обычный 2 9 2 3 5 2 2 4" xfId="16740"/>
    <cellStyle name="Обычный 2 9 2 3 5 2 2 5" xfId="16741"/>
    <cellStyle name="Обычный 2 9 2 3 5 2 3" xfId="16742"/>
    <cellStyle name="Обычный 2 9 2 3 5 2 3 2" xfId="16743"/>
    <cellStyle name="Обычный 2 9 2 3 5 2 3 3" xfId="16744"/>
    <cellStyle name="Обычный 2 9 2 3 5 2 3 4" xfId="16745"/>
    <cellStyle name="Обычный 2 9 2 3 5 2 4" xfId="16746"/>
    <cellStyle name="Обычный 2 9 2 3 5 2 5" xfId="16747"/>
    <cellStyle name="Обычный 2 9 2 3 5 2 6" xfId="16748"/>
    <cellStyle name="Обычный 2 9 2 3 5 2 7" xfId="16749"/>
    <cellStyle name="Обычный 2 9 2 3 5 3" xfId="16750"/>
    <cellStyle name="Обычный 2 9 2 3 5 3 2" xfId="16751"/>
    <cellStyle name="Обычный 2 9 2 3 5 3 2 2" xfId="16752"/>
    <cellStyle name="Обычный 2 9 2 3 5 3 3" xfId="16753"/>
    <cellStyle name="Обычный 2 9 2 3 5 3 4" xfId="16754"/>
    <cellStyle name="Обычный 2 9 2 3 5 3 5" xfId="16755"/>
    <cellStyle name="Обычный 2 9 2 3 5 4" xfId="16756"/>
    <cellStyle name="Обычный 2 9 2 3 5 4 2" xfId="16757"/>
    <cellStyle name="Обычный 2 9 2 3 5 4 3" xfId="16758"/>
    <cellStyle name="Обычный 2 9 2 3 5 4 4" xfId="16759"/>
    <cellStyle name="Обычный 2 9 2 3 5 5" xfId="16760"/>
    <cellStyle name="Обычный 2 9 2 3 5 6" xfId="16761"/>
    <cellStyle name="Обычный 2 9 2 3 5 7" xfId="16762"/>
    <cellStyle name="Обычный 2 9 2 3 5 8" xfId="16763"/>
    <cellStyle name="Обычный 2 9 2 3 6" xfId="16764"/>
    <cellStyle name="Обычный 2 9 2 3 6 2" xfId="16765"/>
    <cellStyle name="Обычный 2 9 2 3 6 2 2" xfId="16766"/>
    <cellStyle name="Обычный 2 9 2 3 6 2 2 2" xfId="16767"/>
    <cellStyle name="Обычный 2 9 2 3 6 2 2 2 2" xfId="16768"/>
    <cellStyle name="Обычный 2 9 2 3 6 2 2 3" xfId="16769"/>
    <cellStyle name="Обычный 2 9 2 3 6 2 2 4" xfId="16770"/>
    <cellStyle name="Обычный 2 9 2 3 6 2 2 5" xfId="16771"/>
    <cellStyle name="Обычный 2 9 2 3 6 2 3" xfId="16772"/>
    <cellStyle name="Обычный 2 9 2 3 6 2 3 2" xfId="16773"/>
    <cellStyle name="Обычный 2 9 2 3 6 2 3 3" xfId="16774"/>
    <cellStyle name="Обычный 2 9 2 3 6 2 3 4" xfId="16775"/>
    <cellStyle name="Обычный 2 9 2 3 6 2 4" xfId="16776"/>
    <cellStyle name="Обычный 2 9 2 3 6 2 5" xfId="16777"/>
    <cellStyle name="Обычный 2 9 2 3 6 2 6" xfId="16778"/>
    <cellStyle name="Обычный 2 9 2 3 6 2 7" xfId="16779"/>
    <cellStyle name="Обычный 2 9 2 3 6 3" xfId="16780"/>
    <cellStyle name="Обычный 2 9 2 3 6 3 2" xfId="16781"/>
    <cellStyle name="Обычный 2 9 2 3 6 3 2 2" xfId="16782"/>
    <cellStyle name="Обычный 2 9 2 3 6 3 3" xfId="16783"/>
    <cellStyle name="Обычный 2 9 2 3 6 3 4" xfId="16784"/>
    <cellStyle name="Обычный 2 9 2 3 6 3 5" xfId="16785"/>
    <cellStyle name="Обычный 2 9 2 3 6 4" xfId="16786"/>
    <cellStyle name="Обычный 2 9 2 3 6 4 2" xfId="16787"/>
    <cellStyle name="Обычный 2 9 2 3 6 4 3" xfId="16788"/>
    <cellStyle name="Обычный 2 9 2 3 6 4 4" xfId="16789"/>
    <cellStyle name="Обычный 2 9 2 3 6 5" xfId="16790"/>
    <cellStyle name="Обычный 2 9 2 3 6 6" xfId="16791"/>
    <cellStyle name="Обычный 2 9 2 3 6 7" xfId="16792"/>
    <cellStyle name="Обычный 2 9 2 3 6 8" xfId="16793"/>
    <cellStyle name="Обычный 2 9 2 3 7" xfId="16794"/>
    <cellStyle name="Обычный 2 9 2 3 7 2" xfId="16795"/>
    <cellStyle name="Обычный 2 9 2 3 7 2 2" xfId="16796"/>
    <cellStyle name="Обычный 2 9 2 3 7 2 2 2" xfId="16797"/>
    <cellStyle name="Обычный 2 9 2 3 7 2 2 2 2" xfId="16798"/>
    <cellStyle name="Обычный 2 9 2 3 7 2 2 3" xfId="16799"/>
    <cellStyle name="Обычный 2 9 2 3 7 2 2 4" xfId="16800"/>
    <cellStyle name="Обычный 2 9 2 3 7 2 2 5" xfId="16801"/>
    <cellStyle name="Обычный 2 9 2 3 7 2 3" xfId="16802"/>
    <cellStyle name="Обычный 2 9 2 3 7 2 3 2" xfId="16803"/>
    <cellStyle name="Обычный 2 9 2 3 7 2 3 3" xfId="16804"/>
    <cellStyle name="Обычный 2 9 2 3 7 2 3 4" xfId="16805"/>
    <cellStyle name="Обычный 2 9 2 3 7 2 4" xfId="16806"/>
    <cellStyle name="Обычный 2 9 2 3 7 2 5" xfId="16807"/>
    <cellStyle name="Обычный 2 9 2 3 7 2 6" xfId="16808"/>
    <cellStyle name="Обычный 2 9 2 3 7 2 7" xfId="16809"/>
    <cellStyle name="Обычный 2 9 2 3 7 3" xfId="16810"/>
    <cellStyle name="Обычный 2 9 2 3 7 3 2" xfId="16811"/>
    <cellStyle name="Обычный 2 9 2 3 7 3 2 2" xfId="16812"/>
    <cellStyle name="Обычный 2 9 2 3 7 3 3" xfId="16813"/>
    <cellStyle name="Обычный 2 9 2 3 7 3 4" xfId="16814"/>
    <cellStyle name="Обычный 2 9 2 3 7 3 5" xfId="16815"/>
    <cellStyle name="Обычный 2 9 2 3 7 4" xfId="16816"/>
    <cellStyle name="Обычный 2 9 2 3 7 4 2" xfId="16817"/>
    <cellStyle name="Обычный 2 9 2 3 7 4 3" xfId="16818"/>
    <cellStyle name="Обычный 2 9 2 3 7 4 4" xfId="16819"/>
    <cellStyle name="Обычный 2 9 2 3 7 5" xfId="16820"/>
    <cellStyle name="Обычный 2 9 2 3 7 6" xfId="16821"/>
    <cellStyle name="Обычный 2 9 2 3 7 7" xfId="16822"/>
    <cellStyle name="Обычный 2 9 2 3 7 8" xfId="16823"/>
    <cellStyle name="Обычный 2 9 2 3 8" xfId="16824"/>
    <cellStyle name="Обычный 2 9 2 3 8 2" xfId="16825"/>
    <cellStyle name="Обычный 2 9 2 3 8 2 2" xfId="16826"/>
    <cellStyle name="Обычный 2 9 2 3 8 2 2 2" xfId="16827"/>
    <cellStyle name="Обычный 2 9 2 3 8 2 3" xfId="16828"/>
    <cellStyle name="Обычный 2 9 2 3 8 2 4" xfId="16829"/>
    <cellStyle name="Обычный 2 9 2 3 8 2 5" xfId="16830"/>
    <cellStyle name="Обычный 2 9 2 3 8 3" xfId="16831"/>
    <cellStyle name="Обычный 2 9 2 3 8 3 2" xfId="16832"/>
    <cellStyle name="Обычный 2 9 2 3 8 3 3" xfId="16833"/>
    <cellStyle name="Обычный 2 9 2 3 8 3 4" xfId="16834"/>
    <cellStyle name="Обычный 2 9 2 3 8 4" xfId="16835"/>
    <cellStyle name="Обычный 2 9 2 3 8 5" xfId="16836"/>
    <cellStyle name="Обычный 2 9 2 3 8 6" xfId="16837"/>
    <cellStyle name="Обычный 2 9 2 3 8 7" xfId="16838"/>
    <cellStyle name="Обычный 2 9 2 3 9" xfId="16839"/>
    <cellStyle name="Обычный 2 9 2 3 9 2" xfId="16840"/>
    <cellStyle name="Обычный 2 9 2 3 9 2 2" xfId="16841"/>
    <cellStyle name="Обычный 2 9 2 3 9 2 2 2" xfId="16842"/>
    <cellStyle name="Обычный 2 9 2 3 9 2 3" xfId="16843"/>
    <cellStyle name="Обычный 2 9 2 3 9 2 4" xfId="16844"/>
    <cellStyle name="Обычный 2 9 2 3 9 2 5" xfId="16845"/>
    <cellStyle name="Обычный 2 9 2 3 9 3" xfId="16846"/>
    <cellStyle name="Обычный 2 9 2 3 9 3 2" xfId="16847"/>
    <cellStyle name="Обычный 2 9 2 3 9 3 3" xfId="16848"/>
    <cellStyle name="Обычный 2 9 2 3 9 3 4" xfId="16849"/>
    <cellStyle name="Обычный 2 9 2 3 9 4" xfId="16850"/>
    <cellStyle name="Обычный 2 9 2 3 9 5" xfId="16851"/>
    <cellStyle name="Обычный 2 9 2 3 9 6" xfId="16852"/>
    <cellStyle name="Обычный 2 9 2 3 9 7" xfId="16853"/>
    <cellStyle name="Обычный 2 9 2 4" xfId="16854"/>
    <cellStyle name="Обычный 2 9 2 4 10" xfId="16855"/>
    <cellStyle name="Обычный 2 9 2 4 10 2" xfId="16856"/>
    <cellStyle name="Обычный 2 9 2 4 10 2 2" xfId="16857"/>
    <cellStyle name="Обычный 2 9 2 4 10 3" xfId="16858"/>
    <cellStyle name="Обычный 2 9 2 4 10 4" xfId="16859"/>
    <cellStyle name="Обычный 2 9 2 4 10 5" xfId="16860"/>
    <cellStyle name="Обычный 2 9 2 4 11" xfId="16861"/>
    <cellStyle name="Обычный 2 9 2 4 11 2" xfId="16862"/>
    <cellStyle name="Обычный 2 9 2 4 11 3" xfId="16863"/>
    <cellStyle name="Обычный 2 9 2 4 11 4" xfId="16864"/>
    <cellStyle name="Обычный 2 9 2 4 12" xfId="16865"/>
    <cellStyle name="Обычный 2 9 2 4 13" xfId="16866"/>
    <cellStyle name="Обычный 2 9 2 4 14" xfId="16867"/>
    <cellStyle name="Обычный 2 9 2 4 15" xfId="16868"/>
    <cellStyle name="Обычный 2 9 2 4 2" xfId="16869"/>
    <cellStyle name="Обычный 2 9 2 4 2 2" xfId="16870"/>
    <cellStyle name="Обычный 2 9 2 4 2 2 2" xfId="16871"/>
    <cellStyle name="Обычный 2 9 2 4 2 2 2 2" xfId="16872"/>
    <cellStyle name="Обычный 2 9 2 4 2 2 2 2 2" xfId="16873"/>
    <cellStyle name="Обычный 2 9 2 4 2 2 2 3" xfId="16874"/>
    <cellStyle name="Обычный 2 9 2 4 2 2 2 4" xfId="16875"/>
    <cellStyle name="Обычный 2 9 2 4 2 2 2 5" xfId="16876"/>
    <cellStyle name="Обычный 2 9 2 4 2 2 3" xfId="16877"/>
    <cellStyle name="Обычный 2 9 2 4 2 2 3 2" xfId="16878"/>
    <cellStyle name="Обычный 2 9 2 4 2 2 3 3" xfId="16879"/>
    <cellStyle name="Обычный 2 9 2 4 2 2 3 4" xfId="16880"/>
    <cellStyle name="Обычный 2 9 2 4 2 2 4" xfId="16881"/>
    <cellStyle name="Обычный 2 9 2 4 2 2 5" xfId="16882"/>
    <cellStyle name="Обычный 2 9 2 4 2 2 6" xfId="16883"/>
    <cellStyle name="Обычный 2 9 2 4 2 2 7" xfId="16884"/>
    <cellStyle name="Обычный 2 9 2 4 2 3" xfId="16885"/>
    <cellStyle name="Обычный 2 9 2 4 2 3 2" xfId="16886"/>
    <cellStyle name="Обычный 2 9 2 4 2 3 2 2" xfId="16887"/>
    <cellStyle name="Обычный 2 9 2 4 2 3 3" xfId="16888"/>
    <cellStyle name="Обычный 2 9 2 4 2 3 4" xfId="16889"/>
    <cellStyle name="Обычный 2 9 2 4 2 3 5" xfId="16890"/>
    <cellStyle name="Обычный 2 9 2 4 2 4" xfId="16891"/>
    <cellStyle name="Обычный 2 9 2 4 2 4 2" xfId="16892"/>
    <cellStyle name="Обычный 2 9 2 4 2 4 2 2" xfId="16893"/>
    <cellStyle name="Обычный 2 9 2 4 2 4 3" xfId="16894"/>
    <cellStyle name="Обычный 2 9 2 4 2 4 4" xfId="16895"/>
    <cellStyle name="Обычный 2 9 2 4 2 4 5" xfId="16896"/>
    <cellStyle name="Обычный 2 9 2 4 2 5" xfId="16897"/>
    <cellStyle name="Обычный 2 9 2 4 2 5 2" xfId="16898"/>
    <cellStyle name="Обычный 2 9 2 4 2 5 3" xfId="16899"/>
    <cellStyle name="Обычный 2 9 2 4 2 5 4" xfId="16900"/>
    <cellStyle name="Обычный 2 9 2 4 2 6" xfId="16901"/>
    <cellStyle name="Обычный 2 9 2 4 2 7" xfId="16902"/>
    <cellStyle name="Обычный 2 9 2 4 2 8" xfId="16903"/>
    <cellStyle name="Обычный 2 9 2 4 2 9" xfId="16904"/>
    <cellStyle name="Обычный 2 9 2 4 3" xfId="16905"/>
    <cellStyle name="Обычный 2 9 2 4 3 2" xfId="16906"/>
    <cellStyle name="Обычный 2 9 2 4 3 2 2" xfId="16907"/>
    <cellStyle name="Обычный 2 9 2 4 3 2 2 2" xfId="16908"/>
    <cellStyle name="Обычный 2 9 2 4 3 2 2 2 2" xfId="16909"/>
    <cellStyle name="Обычный 2 9 2 4 3 2 2 3" xfId="16910"/>
    <cellStyle name="Обычный 2 9 2 4 3 2 2 4" xfId="16911"/>
    <cellStyle name="Обычный 2 9 2 4 3 2 2 5" xfId="16912"/>
    <cellStyle name="Обычный 2 9 2 4 3 2 3" xfId="16913"/>
    <cellStyle name="Обычный 2 9 2 4 3 2 3 2" xfId="16914"/>
    <cellStyle name="Обычный 2 9 2 4 3 2 3 3" xfId="16915"/>
    <cellStyle name="Обычный 2 9 2 4 3 2 3 4" xfId="16916"/>
    <cellStyle name="Обычный 2 9 2 4 3 2 4" xfId="16917"/>
    <cellStyle name="Обычный 2 9 2 4 3 2 5" xfId="16918"/>
    <cellStyle name="Обычный 2 9 2 4 3 2 6" xfId="16919"/>
    <cellStyle name="Обычный 2 9 2 4 3 2 7" xfId="16920"/>
    <cellStyle name="Обычный 2 9 2 4 3 3" xfId="16921"/>
    <cellStyle name="Обычный 2 9 2 4 3 3 2" xfId="16922"/>
    <cellStyle name="Обычный 2 9 2 4 3 3 2 2" xfId="16923"/>
    <cellStyle name="Обычный 2 9 2 4 3 3 3" xfId="16924"/>
    <cellStyle name="Обычный 2 9 2 4 3 3 4" xfId="16925"/>
    <cellStyle name="Обычный 2 9 2 4 3 3 5" xfId="16926"/>
    <cellStyle name="Обычный 2 9 2 4 3 4" xfId="16927"/>
    <cellStyle name="Обычный 2 9 2 4 3 4 2" xfId="16928"/>
    <cellStyle name="Обычный 2 9 2 4 3 4 2 2" xfId="16929"/>
    <cellStyle name="Обычный 2 9 2 4 3 4 3" xfId="16930"/>
    <cellStyle name="Обычный 2 9 2 4 3 4 4" xfId="16931"/>
    <cellStyle name="Обычный 2 9 2 4 3 4 5" xfId="16932"/>
    <cellStyle name="Обычный 2 9 2 4 3 5" xfId="16933"/>
    <cellStyle name="Обычный 2 9 2 4 3 5 2" xfId="16934"/>
    <cellStyle name="Обычный 2 9 2 4 3 5 3" xfId="16935"/>
    <cellStyle name="Обычный 2 9 2 4 3 5 4" xfId="16936"/>
    <cellStyle name="Обычный 2 9 2 4 3 6" xfId="16937"/>
    <cellStyle name="Обычный 2 9 2 4 3 7" xfId="16938"/>
    <cellStyle name="Обычный 2 9 2 4 3 8" xfId="16939"/>
    <cellStyle name="Обычный 2 9 2 4 3 9" xfId="16940"/>
    <cellStyle name="Обычный 2 9 2 4 4" xfId="16941"/>
    <cellStyle name="Обычный 2 9 2 4 4 2" xfId="16942"/>
    <cellStyle name="Обычный 2 9 2 4 4 2 2" xfId="16943"/>
    <cellStyle name="Обычный 2 9 2 4 4 2 2 2" xfId="16944"/>
    <cellStyle name="Обычный 2 9 2 4 4 2 2 2 2" xfId="16945"/>
    <cellStyle name="Обычный 2 9 2 4 4 2 2 3" xfId="16946"/>
    <cellStyle name="Обычный 2 9 2 4 4 2 2 4" xfId="16947"/>
    <cellStyle name="Обычный 2 9 2 4 4 2 2 5" xfId="16948"/>
    <cellStyle name="Обычный 2 9 2 4 4 2 3" xfId="16949"/>
    <cellStyle name="Обычный 2 9 2 4 4 2 3 2" xfId="16950"/>
    <cellStyle name="Обычный 2 9 2 4 4 2 3 3" xfId="16951"/>
    <cellStyle name="Обычный 2 9 2 4 4 2 3 4" xfId="16952"/>
    <cellStyle name="Обычный 2 9 2 4 4 2 4" xfId="16953"/>
    <cellStyle name="Обычный 2 9 2 4 4 2 5" xfId="16954"/>
    <cellStyle name="Обычный 2 9 2 4 4 2 6" xfId="16955"/>
    <cellStyle name="Обычный 2 9 2 4 4 2 7" xfId="16956"/>
    <cellStyle name="Обычный 2 9 2 4 4 3" xfId="16957"/>
    <cellStyle name="Обычный 2 9 2 4 4 3 2" xfId="16958"/>
    <cellStyle name="Обычный 2 9 2 4 4 3 2 2" xfId="16959"/>
    <cellStyle name="Обычный 2 9 2 4 4 3 3" xfId="16960"/>
    <cellStyle name="Обычный 2 9 2 4 4 3 4" xfId="16961"/>
    <cellStyle name="Обычный 2 9 2 4 4 3 5" xfId="16962"/>
    <cellStyle name="Обычный 2 9 2 4 4 4" xfId="16963"/>
    <cellStyle name="Обычный 2 9 2 4 4 4 2" xfId="16964"/>
    <cellStyle name="Обычный 2 9 2 4 4 4 3" xfId="16965"/>
    <cellStyle name="Обычный 2 9 2 4 4 4 4" xfId="16966"/>
    <cellStyle name="Обычный 2 9 2 4 4 5" xfId="16967"/>
    <cellStyle name="Обычный 2 9 2 4 4 6" xfId="16968"/>
    <cellStyle name="Обычный 2 9 2 4 4 7" xfId="16969"/>
    <cellStyle name="Обычный 2 9 2 4 4 8" xfId="16970"/>
    <cellStyle name="Обычный 2 9 2 4 5" xfId="16971"/>
    <cellStyle name="Обычный 2 9 2 4 5 2" xfId="16972"/>
    <cellStyle name="Обычный 2 9 2 4 5 2 2" xfId="16973"/>
    <cellStyle name="Обычный 2 9 2 4 5 2 2 2" xfId="16974"/>
    <cellStyle name="Обычный 2 9 2 4 5 2 2 2 2" xfId="16975"/>
    <cellStyle name="Обычный 2 9 2 4 5 2 2 3" xfId="16976"/>
    <cellStyle name="Обычный 2 9 2 4 5 2 2 4" xfId="16977"/>
    <cellStyle name="Обычный 2 9 2 4 5 2 2 5" xfId="16978"/>
    <cellStyle name="Обычный 2 9 2 4 5 2 3" xfId="16979"/>
    <cellStyle name="Обычный 2 9 2 4 5 2 3 2" xfId="16980"/>
    <cellStyle name="Обычный 2 9 2 4 5 2 3 3" xfId="16981"/>
    <cellStyle name="Обычный 2 9 2 4 5 2 3 4" xfId="16982"/>
    <cellStyle name="Обычный 2 9 2 4 5 2 4" xfId="16983"/>
    <cellStyle name="Обычный 2 9 2 4 5 2 5" xfId="16984"/>
    <cellStyle name="Обычный 2 9 2 4 5 2 6" xfId="16985"/>
    <cellStyle name="Обычный 2 9 2 4 5 2 7" xfId="16986"/>
    <cellStyle name="Обычный 2 9 2 4 5 3" xfId="16987"/>
    <cellStyle name="Обычный 2 9 2 4 5 3 2" xfId="16988"/>
    <cellStyle name="Обычный 2 9 2 4 5 3 2 2" xfId="16989"/>
    <cellStyle name="Обычный 2 9 2 4 5 3 3" xfId="16990"/>
    <cellStyle name="Обычный 2 9 2 4 5 3 4" xfId="16991"/>
    <cellStyle name="Обычный 2 9 2 4 5 3 5" xfId="16992"/>
    <cellStyle name="Обычный 2 9 2 4 5 4" xfId="16993"/>
    <cellStyle name="Обычный 2 9 2 4 5 4 2" xfId="16994"/>
    <cellStyle name="Обычный 2 9 2 4 5 4 3" xfId="16995"/>
    <cellStyle name="Обычный 2 9 2 4 5 4 4" xfId="16996"/>
    <cellStyle name="Обычный 2 9 2 4 5 5" xfId="16997"/>
    <cellStyle name="Обычный 2 9 2 4 5 6" xfId="16998"/>
    <cellStyle name="Обычный 2 9 2 4 5 7" xfId="16999"/>
    <cellStyle name="Обычный 2 9 2 4 5 8" xfId="17000"/>
    <cellStyle name="Обычный 2 9 2 4 6" xfId="17001"/>
    <cellStyle name="Обычный 2 9 2 4 6 2" xfId="17002"/>
    <cellStyle name="Обычный 2 9 2 4 6 2 2" xfId="17003"/>
    <cellStyle name="Обычный 2 9 2 4 6 2 2 2" xfId="17004"/>
    <cellStyle name="Обычный 2 9 2 4 6 2 2 2 2" xfId="17005"/>
    <cellStyle name="Обычный 2 9 2 4 6 2 2 3" xfId="17006"/>
    <cellStyle name="Обычный 2 9 2 4 6 2 2 4" xfId="17007"/>
    <cellStyle name="Обычный 2 9 2 4 6 2 2 5" xfId="17008"/>
    <cellStyle name="Обычный 2 9 2 4 6 2 3" xfId="17009"/>
    <cellStyle name="Обычный 2 9 2 4 6 2 3 2" xfId="17010"/>
    <cellStyle name="Обычный 2 9 2 4 6 2 3 3" xfId="17011"/>
    <cellStyle name="Обычный 2 9 2 4 6 2 3 4" xfId="17012"/>
    <cellStyle name="Обычный 2 9 2 4 6 2 4" xfId="17013"/>
    <cellStyle name="Обычный 2 9 2 4 6 2 5" xfId="17014"/>
    <cellStyle name="Обычный 2 9 2 4 6 2 6" xfId="17015"/>
    <cellStyle name="Обычный 2 9 2 4 6 2 7" xfId="17016"/>
    <cellStyle name="Обычный 2 9 2 4 6 3" xfId="17017"/>
    <cellStyle name="Обычный 2 9 2 4 6 3 2" xfId="17018"/>
    <cellStyle name="Обычный 2 9 2 4 6 3 2 2" xfId="17019"/>
    <cellStyle name="Обычный 2 9 2 4 6 3 3" xfId="17020"/>
    <cellStyle name="Обычный 2 9 2 4 6 3 4" xfId="17021"/>
    <cellStyle name="Обычный 2 9 2 4 6 3 5" xfId="17022"/>
    <cellStyle name="Обычный 2 9 2 4 6 4" xfId="17023"/>
    <cellStyle name="Обычный 2 9 2 4 6 4 2" xfId="17024"/>
    <cellStyle name="Обычный 2 9 2 4 6 4 3" xfId="17025"/>
    <cellStyle name="Обычный 2 9 2 4 6 4 4" xfId="17026"/>
    <cellStyle name="Обычный 2 9 2 4 6 5" xfId="17027"/>
    <cellStyle name="Обычный 2 9 2 4 6 6" xfId="17028"/>
    <cellStyle name="Обычный 2 9 2 4 6 7" xfId="17029"/>
    <cellStyle name="Обычный 2 9 2 4 6 8" xfId="17030"/>
    <cellStyle name="Обычный 2 9 2 4 7" xfId="17031"/>
    <cellStyle name="Обычный 2 9 2 4 7 2" xfId="17032"/>
    <cellStyle name="Обычный 2 9 2 4 7 2 2" xfId="17033"/>
    <cellStyle name="Обычный 2 9 2 4 7 2 2 2" xfId="17034"/>
    <cellStyle name="Обычный 2 9 2 4 7 2 2 2 2" xfId="17035"/>
    <cellStyle name="Обычный 2 9 2 4 7 2 2 3" xfId="17036"/>
    <cellStyle name="Обычный 2 9 2 4 7 2 2 4" xfId="17037"/>
    <cellStyle name="Обычный 2 9 2 4 7 2 2 5" xfId="17038"/>
    <cellStyle name="Обычный 2 9 2 4 7 2 3" xfId="17039"/>
    <cellStyle name="Обычный 2 9 2 4 7 2 3 2" xfId="17040"/>
    <cellStyle name="Обычный 2 9 2 4 7 2 3 3" xfId="17041"/>
    <cellStyle name="Обычный 2 9 2 4 7 2 3 4" xfId="17042"/>
    <cellStyle name="Обычный 2 9 2 4 7 2 4" xfId="17043"/>
    <cellStyle name="Обычный 2 9 2 4 7 2 5" xfId="17044"/>
    <cellStyle name="Обычный 2 9 2 4 7 2 6" xfId="17045"/>
    <cellStyle name="Обычный 2 9 2 4 7 2 7" xfId="17046"/>
    <cellStyle name="Обычный 2 9 2 4 7 3" xfId="17047"/>
    <cellStyle name="Обычный 2 9 2 4 7 3 2" xfId="17048"/>
    <cellStyle name="Обычный 2 9 2 4 7 3 2 2" xfId="17049"/>
    <cellStyle name="Обычный 2 9 2 4 7 3 3" xfId="17050"/>
    <cellStyle name="Обычный 2 9 2 4 7 3 4" xfId="17051"/>
    <cellStyle name="Обычный 2 9 2 4 7 3 5" xfId="17052"/>
    <cellStyle name="Обычный 2 9 2 4 7 4" xfId="17053"/>
    <cellStyle name="Обычный 2 9 2 4 7 4 2" xfId="17054"/>
    <cellStyle name="Обычный 2 9 2 4 7 4 3" xfId="17055"/>
    <cellStyle name="Обычный 2 9 2 4 7 4 4" xfId="17056"/>
    <cellStyle name="Обычный 2 9 2 4 7 5" xfId="17057"/>
    <cellStyle name="Обычный 2 9 2 4 7 6" xfId="17058"/>
    <cellStyle name="Обычный 2 9 2 4 7 7" xfId="17059"/>
    <cellStyle name="Обычный 2 9 2 4 7 8" xfId="17060"/>
    <cellStyle name="Обычный 2 9 2 4 8" xfId="17061"/>
    <cellStyle name="Обычный 2 9 2 4 8 2" xfId="17062"/>
    <cellStyle name="Обычный 2 9 2 4 8 2 2" xfId="17063"/>
    <cellStyle name="Обычный 2 9 2 4 8 2 2 2" xfId="17064"/>
    <cellStyle name="Обычный 2 9 2 4 8 2 3" xfId="17065"/>
    <cellStyle name="Обычный 2 9 2 4 8 2 4" xfId="17066"/>
    <cellStyle name="Обычный 2 9 2 4 8 2 5" xfId="17067"/>
    <cellStyle name="Обычный 2 9 2 4 8 3" xfId="17068"/>
    <cellStyle name="Обычный 2 9 2 4 8 3 2" xfId="17069"/>
    <cellStyle name="Обычный 2 9 2 4 8 3 3" xfId="17070"/>
    <cellStyle name="Обычный 2 9 2 4 8 3 4" xfId="17071"/>
    <cellStyle name="Обычный 2 9 2 4 8 4" xfId="17072"/>
    <cellStyle name="Обычный 2 9 2 4 8 5" xfId="17073"/>
    <cellStyle name="Обычный 2 9 2 4 8 6" xfId="17074"/>
    <cellStyle name="Обычный 2 9 2 4 8 7" xfId="17075"/>
    <cellStyle name="Обычный 2 9 2 4 9" xfId="17076"/>
    <cellStyle name="Обычный 2 9 2 4 9 2" xfId="17077"/>
    <cellStyle name="Обычный 2 9 2 4 9 2 2" xfId="17078"/>
    <cellStyle name="Обычный 2 9 2 4 9 2 2 2" xfId="17079"/>
    <cellStyle name="Обычный 2 9 2 4 9 2 3" xfId="17080"/>
    <cellStyle name="Обычный 2 9 2 4 9 2 4" xfId="17081"/>
    <cellStyle name="Обычный 2 9 2 4 9 2 5" xfId="17082"/>
    <cellStyle name="Обычный 2 9 2 4 9 3" xfId="17083"/>
    <cellStyle name="Обычный 2 9 2 4 9 3 2" xfId="17084"/>
    <cellStyle name="Обычный 2 9 2 4 9 3 3" xfId="17085"/>
    <cellStyle name="Обычный 2 9 2 4 9 3 4" xfId="17086"/>
    <cellStyle name="Обычный 2 9 2 4 9 4" xfId="17087"/>
    <cellStyle name="Обычный 2 9 2 4 9 5" xfId="17088"/>
    <cellStyle name="Обычный 2 9 2 4 9 6" xfId="17089"/>
    <cellStyle name="Обычный 2 9 2 4 9 7" xfId="17090"/>
    <cellStyle name="Обычный 2 9 2 5" xfId="17091"/>
    <cellStyle name="Обычный 2 9 2 5 2" xfId="17092"/>
    <cellStyle name="Обычный 2 9 2 5 2 2" xfId="17093"/>
    <cellStyle name="Обычный 2 9 2 5 2 2 2" xfId="17094"/>
    <cellStyle name="Обычный 2 9 2 5 2 2 2 2" xfId="17095"/>
    <cellStyle name="Обычный 2 9 2 5 2 2 3" xfId="17096"/>
    <cellStyle name="Обычный 2 9 2 5 2 2 4" xfId="17097"/>
    <cellStyle name="Обычный 2 9 2 5 2 2 5" xfId="17098"/>
    <cellStyle name="Обычный 2 9 2 5 2 3" xfId="17099"/>
    <cellStyle name="Обычный 2 9 2 5 2 3 2" xfId="17100"/>
    <cellStyle name="Обычный 2 9 2 5 2 3 3" xfId="17101"/>
    <cellStyle name="Обычный 2 9 2 5 2 3 4" xfId="17102"/>
    <cellStyle name="Обычный 2 9 2 5 2 4" xfId="17103"/>
    <cellStyle name="Обычный 2 9 2 5 2 5" xfId="17104"/>
    <cellStyle name="Обычный 2 9 2 5 2 6" xfId="17105"/>
    <cellStyle name="Обычный 2 9 2 5 2 7" xfId="17106"/>
    <cellStyle name="Обычный 2 9 2 5 3" xfId="17107"/>
    <cellStyle name="Обычный 2 9 2 5 3 2" xfId="17108"/>
    <cellStyle name="Обычный 2 9 2 5 3 2 2" xfId="17109"/>
    <cellStyle name="Обычный 2 9 2 5 3 3" xfId="17110"/>
    <cellStyle name="Обычный 2 9 2 5 3 4" xfId="17111"/>
    <cellStyle name="Обычный 2 9 2 5 3 5" xfId="17112"/>
    <cellStyle name="Обычный 2 9 2 5 4" xfId="17113"/>
    <cellStyle name="Обычный 2 9 2 5 4 2" xfId="17114"/>
    <cellStyle name="Обычный 2 9 2 5 4 2 2" xfId="17115"/>
    <cellStyle name="Обычный 2 9 2 5 4 3" xfId="17116"/>
    <cellStyle name="Обычный 2 9 2 5 4 4" xfId="17117"/>
    <cellStyle name="Обычный 2 9 2 5 4 5" xfId="17118"/>
    <cellStyle name="Обычный 2 9 2 5 5" xfId="17119"/>
    <cellStyle name="Обычный 2 9 2 5 5 2" xfId="17120"/>
    <cellStyle name="Обычный 2 9 2 5 5 3" xfId="17121"/>
    <cellStyle name="Обычный 2 9 2 5 5 4" xfId="17122"/>
    <cellStyle name="Обычный 2 9 2 5 6" xfId="17123"/>
    <cellStyle name="Обычный 2 9 2 5 7" xfId="17124"/>
    <cellStyle name="Обычный 2 9 2 5 8" xfId="17125"/>
    <cellStyle name="Обычный 2 9 2 5 9" xfId="17126"/>
    <cellStyle name="Обычный 2 9 2 6" xfId="17127"/>
    <cellStyle name="Обычный 2 9 2 6 2" xfId="17128"/>
    <cellStyle name="Обычный 2 9 2 6 2 2" xfId="17129"/>
    <cellStyle name="Обычный 2 9 2 6 2 2 2" xfId="17130"/>
    <cellStyle name="Обычный 2 9 2 6 2 2 2 2" xfId="17131"/>
    <cellStyle name="Обычный 2 9 2 6 2 2 3" xfId="17132"/>
    <cellStyle name="Обычный 2 9 2 6 2 2 4" xfId="17133"/>
    <cellStyle name="Обычный 2 9 2 6 2 2 5" xfId="17134"/>
    <cellStyle name="Обычный 2 9 2 6 2 3" xfId="17135"/>
    <cellStyle name="Обычный 2 9 2 6 2 3 2" xfId="17136"/>
    <cellStyle name="Обычный 2 9 2 6 2 3 3" xfId="17137"/>
    <cellStyle name="Обычный 2 9 2 6 2 3 4" xfId="17138"/>
    <cellStyle name="Обычный 2 9 2 6 2 4" xfId="17139"/>
    <cellStyle name="Обычный 2 9 2 6 2 5" xfId="17140"/>
    <cellStyle name="Обычный 2 9 2 6 2 6" xfId="17141"/>
    <cellStyle name="Обычный 2 9 2 6 2 7" xfId="17142"/>
    <cellStyle name="Обычный 2 9 2 6 3" xfId="17143"/>
    <cellStyle name="Обычный 2 9 2 6 3 2" xfId="17144"/>
    <cellStyle name="Обычный 2 9 2 6 3 2 2" xfId="17145"/>
    <cellStyle name="Обычный 2 9 2 6 3 3" xfId="17146"/>
    <cellStyle name="Обычный 2 9 2 6 3 4" xfId="17147"/>
    <cellStyle name="Обычный 2 9 2 6 3 5" xfId="17148"/>
    <cellStyle name="Обычный 2 9 2 6 4" xfId="17149"/>
    <cellStyle name="Обычный 2 9 2 6 4 2" xfId="17150"/>
    <cellStyle name="Обычный 2 9 2 6 4 2 2" xfId="17151"/>
    <cellStyle name="Обычный 2 9 2 6 4 3" xfId="17152"/>
    <cellStyle name="Обычный 2 9 2 6 4 4" xfId="17153"/>
    <cellStyle name="Обычный 2 9 2 6 4 5" xfId="17154"/>
    <cellStyle name="Обычный 2 9 2 6 5" xfId="17155"/>
    <cellStyle name="Обычный 2 9 2 6 5 2" xfId="17156"/>
    <cellStyle name="Обычный 2 9 2 6 5 3" xfId="17157"/>
    <cellStyle name="Обычный 2 9 2 6 5 4" xfId="17158"/>
    <cellStyle name="Обычный 2 9 2 6 6" xfId="17159"/>
    <cellStyle name="Обычный 2 9 2 6 7" xfId="17160"/>
    <cellStyle name="Обычный 2 9 2 6 8" xfId="17161"/>
    <cellStyle name="Обычный 2 9 2 6 9" xfId="17162"/>
    <cellStyle name="Обычный 2 9 2 7" xfId="17163"/>
    <cellStyle name="Обычный 2 9 2 7 2" xfId="17164"/>
    <cellStyle name="Обычный 2 9 2 7 2 2" xfId="17165"/>
    <cellStyle name="Обычный 2 9 2 7 2 2 2" xfId="17166"/>
    <cellStyle name="Обычный 2 9 2 7 2 2 2 2" xfId="17167"/>
    <cellStyle name="Обычный 2 9 2 7 2 2 3" xfId="17168"/>
    <cellStyle name="Обычный 2 9 2 7 2 2 4" xfId="17169"/>
    <cellStyle name="Обычный 2 9 2 7 2 2 5" xfId="17170"/>
    <cellStyle name="Обычный 2 9 2 7 2 3" xfId="17171"/>
    <cellStyle name="Обычный 2 9 2 7 2 3 2" xfId="17172"/>
    <cellStyle name="Обычный 2 9 2 7 2 3 3" xfId="17173"/>
    <cellStyle name="Обычный 2 9 2 7 2 3 4" xfId="17174"/>
    <cellStyle name="Обычный 2 9 2 7 2 4" xfId="17175"/>
    <cellStyle name="Обычный 2 9 2 7 2 5" xfId="17176"/>
    <cellStyle name="Обычный 2 9 2 7 2 6" xfId="17177"/>
    <cellStyle name="Обычный 2 9 2 7 2 7" xfId="17178"/>
    <cellStyle name="Обычный 2 9 2 7 3" xfId="17179"/>
    <cellStyle name="Обычный 2 9 2 7 3 2" xfId="17180"/>
    <cellStyle name="Обычный 2 9 2 7 3 2 2" xfId="17181"/>
    <cellStyle name="Обычный 2 9 2 7 3 3" xfId="17182"/>
    <cellStyle name="Обычный 2 9 2 7 3 4" xfId="17183"/>
    <cellStyle name="Обычный 2 9 2 7 3 5" xfId="17184"/>
    <cellStyle name="Обычный 2 9 2 7 4" xfId="17185"/>
    <cellStyle name="Обычный 2 9 2 7 4 2" xfId="17186"/>
    <cellStyle name="Обычный 2 9 2 7 4 2 2" xfId="17187"/>
    <cellStyle name="Обычный 2 9 2 7 4 3" xfId="17188"/>
    <cellStyle name="Обычный 2 9 2 7 4 4" xfId="17189"/>
    <cellStyle name="Обычный 2 9 2 7 4 5" xfId="17190"/>
    <cellStyle name="Обычный 2 9 2 7 5" xfId="17191"/>
    <cellStyle name="Обычный 2 9 2 7 5 2" xfId="17192"/>
    <cellStyle name="Обычный 2 9 2 7 5 3" xfId="17193"/>
    <cellStyle name="Обычный 2 9 2 7 5 4" xfId="17194"/>
    <cellStyle name="Обычный 2 9 2 7 6" xfId="17195"/>
    <cellStyle name="Обычный 2 9 2 7 7" xfId="17196"/>
    <cellStyle name="Обычный 2 9 2 7 8" xfId="17197"/>
    <cellStyle name="Обычный 2 9 2 7 9" xfId="17198"/>
    <cellStyle name="Обычный 2 9 2 8" xfId="17199"/>
    <cellStyle name="Обычный 2 9 2 8 2" xfId="17200"/>
    <cellStyle name="Обычный 2 9 2 8 2 2" xfId="17201"/>
    <cellStyle name="Обычный 2 9 2 8 2 2 2" xfId="17202"/>
    <cellStyle name="Обычный 2 9 2 8 2 2 2 2" xfId="17203"/>
    <cellStyle name="Обычный 2 9 2 8 2 2 3" xfId="17204"/>
    <cellStyle name="Обычный 2 9 2 8 2 2 4" xfId="17205"/>
    <cellStyle name="Обычный 2 9 2 8 2 2 5" xfId="17206"/>
    <cellStyle name="Обычный 2 9 2 8 2 3" xfId="17207"/>
    <cellStyle name="Обычный 2 9 2 8 2 3 2" xfId="17208"/>
    <cellStyle name="Обычный 2 9 2 8 2 3 3" xfId="17209"/>
    <cellStyle name="Обычный 2 9 2 8 2 3 4" xfId="17210"/>
    <cellStyle name="Обычный 2 9 2 8 2 4" xfId="17211"/>
    <cellStyle name="Обычный 2 9 2 8 2 5" xfId="17212"/>
    <cellStyle name="Обычный 2 9 2 8 2 6" xfId="17213"/>
    <cellStyle name="Обычный 2 9 2 8 2 7" xfId="17214"/>
    <cellStyle name="Обычный 2 9 2 8 3" xfId="17215"/>
    <cellStyle name="Обычный 2 9 2 8 3 2" xfId="17216"/>
    <cellStyle name="Обычный 2 9 2 8 3 2 2" xfId="17217"/>
    <cellStyle name="Обычный 2 9 2 8 3 3" xfId="17218"/>
    <cellStyle name="Обычный 2 9 2 8 3 4" xfId="17219"/>
    <cellStyle name="Обычный 2 9 2 8 3 5" xfId="17220"/>
    <cellStyle name="Обычный 2 9 2 8 4" xfId="17221"/>
    <cellStyle name="Обычный 2 9 2 8 4 2" xfId="17222"/>
    <cellStyle name="Обычный 2 9 2 8 4 3" xfId="17223"/>
    <cellStyle name="Обычный 2 9 2 8 4 4" xfId="17224"/>
    <cellStyle name="Обычный 2 9 2 8 5" xfId="17225"/>
    <cellStyle name="Обычный 2 9 2 8 6" xfId="17226"/>
    <cellStyle name="Обычный 2 9 2 8 7" xfId="17227"/>
    <cellStyle name="Обычный 2 9 2 8 8" xfId="17228"/>
    <cellStyle name="Обычный 2 9 2 9" xfId="17229"/>
    <cellStyle name="Обычный 2 9 2 9 2" xfId="17230"/>
    <cellStyle name="Обычный 2 9 2 9 2 2" xfId="17231"/>
    <cellStyle name="Обычный 2 9 2 9 2 2 2" xfId="17232"/>
    <cellStyle name="Обычный 2 9 2 9 2 2 2 2" xfId="17233"/>
    <cellStyle name="Обычный 2 9 2 9 2 2 3" xfId="17234"/>
    <cellStyle name="Обычный 2 9 2 9 2 2 4" xfId="17235"/>
    <cellStyle name="Обычный 2 9 2 9 2 2 5" xfId="17236"/>
    <cellStyle name="Обычный 2 9 2 9 2 3" xfId="17237"/>
    <cellStyle name="Обычный 2 9 2 9 2 3 2" xfId="17238"/>
    <cellStyle name="Обычный 2 9 2 9 2 3 3" xfId="17239"/>
    <cellStyle name="Обычный 2 9 2 9 2 3 4" xfId="17240"/>
    <cellStyle name="Обычный 2 9 2 9 2 4" xfId="17241"/>
    <cellStyle name="Обычный 2 9 2 9 2 5" xfId="17242"/>
    <cellStyle name="Обычный 2 9 2 9 2 6" xfId="17243"/>
    <cellStyle name="Обычный 2 9 2 9 2 7" xfId="17244"/>
    <cellStyle name="Обычный 2 9 2 9 3" xfId="17245"/>
    <cellStyle name="Обычный 2 9 2 9 3 2" xfId="17246"/>
    <cellStyle name="Обычный 2 9 2 9 3 2 2" xfId="17247"/>
    <cellStyle name="Обычный 2 9 2 9 3 3" xfId="17248"/>
    <cellStyle name="Обычный 2 9 2 9 3 4" xfId="17249"/>
    <cellStyle name="Обычный 2 9 2 9 3 5" xfId="17250"/>
    <cellStyle name="Обычный 2 9 2 9 4" xfId="17251"/>
    <cellStyle name="Обычный 2 9 2 9 4 2" xfId="17252"/>
    <cellStyle name="Обычный 2 9 2 9 4 3" xfId="17253"/>
    <cellStyle name="Обычный 2 9 2 9 4 4" xfId="17254"/>
    <cellStyle name="Обычный 2 9 2 9 5" xfId="17255"/>
    <cellStyle name="Обычный 2 9 2 9 6" xfId="17256"/>
    <cellStyle name="Обычный 2 9 2 9 7" xfId="17257"/>
    <cellStyle name="Обычный 2 9 2 9 8" xfId="17258"/>
    <cellStyle name="Обычный 2 9 3" xfId="17259"/>
    <cellStyle name="Обычный 2 9 3 10" xfId="17260"/>
    <cellStyle name="Обычный 2 9 3 10 2" xfId="17261"/>
    <cellStyle name="Обычный 2 9 3 10 2 2" xfId="17262"/>
    <cellStyle name="Обычный 2 9 3 10 2 2 2" xfId="17263"/>
    <cellStyle name="Обычный 2 9 3 10 2 2 2 2" xfId="17264"/>
    <cellStyle name="Обычный 2 9 3 10 2 2 3" xfId="17265"/>
    <cellStyle name="Обычный 2 9 3 10 2 2 4" xfId="17266"/>
    <cellStyle name="Обычный 2 9 3 10 2 2 5" xfId="17267"/>
    <cellStyle name="Обычный 2 9 3 10 2 3" xfId="17268"/>
    <cellStyle name="Обычный 2 9 3 10 2 3 2" xfId="17269"/>
    <cellStyle name="Обычный 2 9 3 10 2 3 3" xfId="17270"/>
    <cellStyle name="Обычный 2 9 3 10 2 3 4" xfId="17271"/>
    <cellStyle name="Обычный 2 9 3 10 2 4" xfId="17272"/>
    <cellStyle name="Обычный 2 9 3 10 2 5" xfId="17273"/>
    <cellStyle name="Обычный 2 9 3 10 2 6" xfId="17274"/>
    <cellStyle name="Обычный 2 9 3 10 2 7" xfId="17275"/>
    <cellStyle name="Обычный 2 9 3 10 3" xfId="17276"/>
    <cellStyle name="Обычный 2 9 3 10 3 2" xfId="17277"/>
    <cellStyle name="Обычный 2 9 3 10 3 2 2" xfId="17278"/>
    <cellStyle name="Обычный 2 9 3 10 3 3" xfId="17279"/>
    <cellStyle name="Обычный 2 9 3 10 3 4" xfId="17280"/>
    <cellStyle name="Обычный 2 9 3 10 3 5" xfId="17281"/>
    <cellStyle name="Обычный 2 9 3 10 4" xfId="17282"/>
    <cellStyle name="Обычный 2 9 3 10 4 2" xfId="17283"/>
    <cellStyle name="Обычный 2 9 3 10 4 3" xfId="17284"/>
    <cellStyle name="Обычный 2 9 3 10 4 4" xfId="17285"/>
    <cellStyle name="Обычный 2 9 3 10 5" xfId="17286"/>
    <cellStyle name="Обычный 2 9 3 10 6" xfId="17287"/>
    <cellStyle name="Обычный 2 9 3 10 7" xfId="17288"/>
    <cellStyle name="Обычный 2 9 3 10 8" xfId="17289"/>
    <cellStyle name="Обычный 2 9 3 11" xfId="17290"/>
    <cellStyle name="Обычный 2 9 3 11 2" xfId="17291"/>
    <cellStyle name="Обычный 2 9 3 11 2 2" xfId="17292"/>
    <cellStyle name="Обычный 2 9 3 11 2 2 2" xfId="17293"/>
    <cellStyle name="Обычный 2 9 3 11 2 3" xfId="17294"/>
    <cellStyle name="Обычный 2 9 3 11 2 4" xfId="17295"/>
    <cellStyle name="Обычный 2 9 3 11 2 5" xfId="17296"/>
    <cellStyle name="Обычный 2 9 3 11 3" xfId="17297"/>
    <cellStyle name="Обычный 2 9 3 11 3 2" xfId="17298"/>
    <cellStyle name="Обычный 2 9 3 11 3 3" xfId="17299"/>
    <cellStyle name="Обычный 2 9 3 11 3 4" xfId="17300"/>
    <cellStyle name="Обычный 2 9 3 11 4" xfId="17301"/>
    <cellStyle name="Обычный 2 9 3 11 5" xfId="17302"/>
    <cellStyle name="Обычный 2 9 3 11 6" xfId="17303"/>
    <cellStyle name="Обычный 2 9 3 11 7" xfId="17304"/>
    <cellStyle name="Обычный 2 9 3 12" xfId="17305"/>
    <cellStyle name="Обычный 2 9 3 12 2" xfId="17306"/>
    <cellStyle name="Обычный 2 9 3 12 2 2" xfId="17307"/>
    <cellStyle name="Обычный 2 9 3 12 2 2 2" xfId="17308"/>
    <cellStyle name="Обычный 2 9 3 12 2 3" xfId="17309"/>
    <cellStyle name="Обычный 2 9 3 12 2 4" xfId="17310"/>
    <cellStyle name="Обычный 2 9 3 12 2 5" xfId="17311"/>
    <cellStyle name="Обычный 2 9 3 12 3" xfId="17312"/>
    <cellStyle name="Обычный 2 9 3 12 3 2" xfId="17313"/>
    <cellStyle name="Обычный 2 9 3 12 3 3" xfId="17314"/>
    <cellStyle name="Обычный 2 9 3 12 3 4" xfId="17315"/>
    <cellStyle name="Обычный 2 9 3 12 4" xfId="17316"/>
    <cellStyle name="Обычный 2 9 3 12 5" xfId="17317"/>
    <cellStyle name="Обычный 2 9 3 12 6" xfId="17318"/>
    <cellStyle name="Обычный 2 9 3 12 7" xfId="17319"/>
    <cellStyle name="Обычный 2 9 3 13" xfId="17320"/>
    <cellStyle name="Обычный 2 9 3 13 2" xfId="17321"/>
    <cellStyle name="Обычный 2 9 3 13 2 2" xfId="17322"/>
    <cellStyle name="Обычный 2 9 3 13 3" xfId="17323"/>
    <cellStyle name="Обычный 2 9 3 13 4" xfId="17324"/>
    <cellStyle name="Обычный 2 9 3 13 5" xfId="17325"/>
    <cellStyle name="Обычный 2 9 3 14" xfId="17326"/>
    <cellStyle name="Обычный 2 9 3 14 2" xfId="17327"/>
    <cellStyle name="Обычный 2 9 3 14 2 2" xfId="17328"/>
    <cellStyle name="Обычный 2 9 3 14 3" xfId="17329"/>
    <cellStyle name="Обычный 2 9 3 14 4" xfId="17330"/>
    <cellStyle name="Обычный 2 9 3 14 5" xfId="17331"/>
    <cellStyle name="Обычный 2 9 3 15" xfId="17332"/>
    <cellStyle name="Обычный 2 9 3 15 2" xfId="17333"/>
    <cellStyle name="Обычный 2 9 3 15 2 2" xfId="17334"/>
    <cellStyle name="Обычный 2 9 3 15 3" xfId="17335"/>
    <cellStyle name="Обычный 2 9 3 16" xfId="17336"/>
    <cellStyle name="Обычный 2 9 3 16 2" xfId="17337"/>
    <cellStyle name="Обычный 2 9 3 17" xfId="17338"/>
    <cellStyle name="Обычный 2 9 3 18" xfId="17339"/>
    <cellStyle name="Обычный 2 9 3 2" xfId="17340"/>
    <cellStyle name="Обычный 2 9 3 2 10" xfId="17341"/>
    <cellStyle name="Обычный 2 9 3 2 10 2" xfId="17342"/>
    <cellStyle name="Обычный 2 9 3 2 10 2 2" xfId="17343"/>
    <cellStyle name="Обычный 2 9 3 2 10 2 2 2" xfId="17344"/>
    <cellStyle name="Обычный 2 9 3 2 10 2 3" xfId="17345"/>
    <cellStyle name="Обычный 2 9 3 2 10 2 4" xfId="17346"/>
    <cellStyle name="Обычный 2 9 3 2 10 2 5" xfId="17347"/>
    <cellStyle name="Обычный 2 9 3 2 10 3" xfId="17348"/>
    <cellStyle name="Обычный 2 9 3 2 10 3 2" xfId="17349"/>
    <cellStyle name="Обычный 2 9 3 2 10 3 3" xfId="17350"/>
    <cellStyle name="Обычный 2 9 3 2 10 3 4" xfId="17351"/>
    <cellStyle name="Обычный 2 9 3 2 10 4" xfId="17352"/>
    <cellStyle name="Обычный 2 9 3 2 10 5" xfId="17353"/>
    <cellStyle name="Обычный 2 9 3 2 10 6" xfId="17354"/>
    <cellStyle name="Обычный 2 9 3 2 10 7" xfId="17355"/>
    <cellStyle name="Обычный 2 9 3 2 11" xfId="17356"/>
    <cellStyle name="Обычный 2 9 3 2 11 2" xfId="17357"/>
    <cellStyle name="Обычный 2 9 3 2 11 2 2" xfId="17358"/>
    <cellStyle name="Обычный 2 9 3 2 11 3" xfId="17359"/>
    <cellStyle name="Обычный 2 9 3 2 11 4" xfId="17360"/>
    <cellStyle name="Обычный 2 9 3 2 11 5" xfId="17361"/>
    <cellStyle name="Обычный 2 9 3 2 12" xfId="17362"/>
    <cellStyle name="Обычный 2 9 3 2 12 2" xfId="17363"/>
    <cellStyle name="Обычный 2 9 3 2 12 3" xfId="17364"/>
    <cellStyle name="Обычный 2 9 3 2 12 4" xfId="17365"/>
    <cellStyle name="Обычный 2 9 3 2 13" xfId="17366"/>
    <cellStyle name="Обычный 2 9 3 2 14" xfId="17367"/>
    <cellStyle name="Обычный 2 9 3 2 15" xfId="17368"/>
    <cellStyle name="Обычный 2 9 3 2 16" xfId="17369"/>
    <cellStyle name="Обычный 2 9 3 2 2" xfId="17370"/>
    <cellStyle name="Обычный 2 9 3 2 2 10" xfId="17371"/>
    <cellStyle name="Обычный 2 9 3 2 2 10 2" xfId="17372"/>
    <cellStyle name="Обычный 2 9 3 2 2 10 2 2" xfId="17373"/>
    <cellStyle name="Обычный 2 9 3 2 2 10 3" xfId="17374"/>
    <cellStyle name="Обычный 2 9 3 2 2 10 4" xfId="17375"/>
    <cellStyle name="Обычный 2 9 3 2 2 10 5" xfId="17376"/>
    <cellStyle name="Обычный 2 9 3 2 2 11" xfId="17377"/>
    <cellStyle name="Обычный 2 9 3 2 2 11 2" xfId="17378"/>
    <cellStyle name="Обычный 2 9 3 2 2 11 3" xfId="17379"/>
    <cellStyle name="Обычный 2 9 3 2 2 11 4" xfId="17380"/>
    <cellStyle name="Обычный 2 9 3 2 2 12" xfId="17381"/>
    <cellStyle name="Обычный 2 9 3 2 2 13" xfId="17382"/>
    <cellStyle name="Обычный 2 9 3 2 2 14" xfId="17383"/>
    <cellStyle name="Обычный 2 9 3 2 2 15" xfId="17384"/>
    <cellStyle name="Обычный 2 9 3 2 2 2" xfId="17385"/>
    <cellStyle name="Обычный 2 9 3 2 2 2 2" xfId="17386"/>
    <cellStyle name="Обычный 2 9 3 2 2 2 2 2" xfId="17387"/>
    <cellStyle name="Обычный 2 9 3 2 2 2 2 2 2" xfId="17388"/>
    <cellStyle name="Обычный 2 9 3 2 2 2 2 2 2 2" xfId="17389"/>
    <cellStyle name="Обычный 2 9 3 2 2 2 2 2 3" xfId="17390"/>
    <cellStyle name="Обычный 2 9 3 2 2 2 2 2 4" xfId="17391"/>
    <cellStyle name="Обычный 2 9 3 2 2 2 2 2 5" xfId="17392"/>
    <cellStyle name="Обычный 2 9 3 2 2 2 2 3" xfId="17393"/>
    <cellStyle name="Обычный 2 9 3 2 2 2 2 3 2" xfId="17394"/>
    <cellStyle name="Обычный 2 9 3 2 2 2 2 3 3" xfId="17395"/>
    <cellStyle name="Обычный 2 9 3 2 2 2 2 3 4" xfId="17396"/>
    <cellStyle name="Обычный 2 9 3 2 2 2 2 4" xfId="17397"/>
    <cellStyle name="Обычный 2 9 3 2 2 2 2 5" xfId="17398"/>
    <cellStyle name="Обычный 2 9 3 2 2 2 2 6" xfId="17399"/>
    <cellStyle name="Обычный 2 9 3 2 2 2 2 7" xfId="17400"/>
    <cellStyle name="Обычный 2 9 3 2 2 2 3" xfId="17401"/>
    <cellStyle name="Обычный 2 9 3 2 2 2 3 2" xfId="17402"/>
    <cellStyle name="Обычный 2 9 3 2 2 2 3 2 2" xfId="17403"/>
    <cellStyle name="Обычный 2 9 3 2 2 2 3 3" xfId="17404"/>
    <cellStyle name="Обычный 2 9 3 2 2 2 3 4" xfId="17405"/>
    <cellStyle name="Обычный 2 9 3 2 2 2 3 5" xfId="17406"/>
    <cellStyle name="Обычный 2 9 3 2 2 2 4" xfId="17407"/>
    <cellStyle name="Обычный 2 9 3 2 2 2 4 2" xfId="17408"/>
    <cellStyle name="Обычный 2 9 3 2 2 2 4 2 2" xfId="17409"/>
    <cellStyle name="Обычный 2 9 3 2 2 2 4 3" xfId="17410"/>
    <cellStyle name="Обычный 2 9 3 2 2 2 4 4" xfId="17411"/>
    <cellStyle name="Обычный 2 9 3 2 2 2 4 5" xfId="17412"/>
    <cellStyle name="Обычный 2 9 3 2 2 2 5" xfId="17413"/>
    <cellStyle name="Обычный 2 9 3 2 2 2 5 2" xfId="17414"/>
    <cellStyle name="Обычный 2 9 3 2 2 2 5 3" xfId="17415"/>
    <cellStyle name="Обычный 2 9 3 2 2 2 5 4" xfId="17416"/>
    <cellStyle name="Обычный 2 9 3 2 2 2 6" xfId="17417"/>
    <cellStyle name="Обычный 2 9 3 2 2 2 7" xfId="17418"/>
    <cellStyle name="Обычный 2 9 3 2 2 2 8" xfId="17419"/>
    <cellStyle name="Обычный 2 9 3 2 2 2 9" xfId="17420"/>
    <cellStyle name="Обычный 2 9 3 2 2 3" xfId="17421"/>
    <cellStyle name="Обычный 2 9 3 2 2 3 2" xfId="17422"/>
    <cellStyle name="Обычный 2 9 3 2 2 3 2 2" xfId="17423"/>
    <cellStyle name="Обычный 2 9 3 2 2 3 2 2 2" xfId="17424"/>
    <cellStyle name="Обычный 2 9 3 2 2 3 2 2 2 2" xfId="17425"/>
    <cellStyle name="Обычный 2 9 3 2 2 3 2 2 3" xfId="17426"/>
    <cellStyle name="Обычный 2 9 3 2 2 3 2 2 4" xfId="17427"/>
    <cellStyle name="Обычный 2 9 3 2 2 3 2 2 5" xfId="17428"/>
    <cellStyle name="Обычный 2 9 3 2 2 3 2 3" xfId="17429"/>
    <cellStyle name="Обычный 2 9 3 2 2 3 2 3 2" xfId="17430"/>
    <cellStyle name="Обычный 2 9 3 2 2 3 2 3 3" xfId="17431"/>
    <cellStyle name="Обычный 2 9 3 2 2 3 2 3 4" xfId="17432"/>
    <cellStyle name="Обычный 2 9 3 2 2 3 2 4" xfId="17433"/>
    <cellStyle name="Обычный 2 9 3 2 2 3 2 5" xfId="17434"/>
    <cellStyle name="Обычный 2 9 3 2 2 3 2 6" xfId="17435"/>
    <cellStyle name="Обычный 2 9 3 2 2 3 2 7" xfId="17436"/>
    <cellStyle name="Обычный 2 9 3 2 2 3 3" xfId="17437"/>
    <cellStyle name="Обычный 2 9 3 2 2 3 3 2" xfId="17438"/>
    <cellStyle name="Обычный 2 9 3 2 2 3 3 2 2" xfId="17439"/>
    <cellStyle name="Обычный 2 9 3 2 2 3 3 3" xfId="17440"/>
    <cellStyle name="Обычный 2 9 3 2 2 3 3 4" xfId="17441"/>
    <cellStyle name="Обычный 2 9 3 2 2 3 3 5" xfId="17442"/>
    <cellStyle name="Обычный 2 9 3 2 2 3 4" xfId="17443"/>
    <cellStyle name="Обычный 2 9 3 2 2 3 4 2" xfId="17444"/>
    <cellStyle name="Обычный 2 9 3 2 2 3 4 2 2" xfId="17445"/>
    <cellStyle name="Обычный 2 9 3 2 2 3 4 3" xfId="17446"/>
    <cellStyle name="Обычный 2 9 3 2 2 3 4 4" xfId="17447"/>
    <cellStyle name="Обычный 2 9 3 2 2 3 4 5" xfId="17448"/>
    <cellStyle name="Обычный 2 9 3 2 2 3 5" xfId="17449"/>
    <cellStyle name="Обычный 2 9 3 2 2 3 5 2" xfId="17450"/>
    <cellStyle name="Обычный 2 9 3 2 2 3 5 3" xfId="17451"/>
    <cellStyle name="Обычный 2 9 3 2 2 3 5 4" xfId="17452"/>
    <cellStyle name="Обычный 2 9 3 2 2 3 6" xfId="17453"/>
    <cellStyle name="Обычный 2 9 3 2 2 3 7" xfId="17454"/>
    <cellStyle name="Обычный 2 9 3 2 2 3 8" xfId="17455"/>
    <cellStyle name="Обычный 2 9 3 2 2 3 9" xfId="17456"/>
    <cellStyle name="Обычный 2 9 3 2 2 4" xfId="17457"/>
    <cellStyle name="Обычный 2 9 3 2 2 4 2" xfId="17458"/>
    <cellStyle name="Обычный 2 9 3 2 2 4 2 2" xfId="17459"/>
    <cellStyle name="Обычный 2 9 3 2 2 4 2 2 2" xfId="17460"/>
    <cellStyle name="Обычный 2 9 3 2 2 4 2 2 2 2" xfId="17461"/>
    <cellStyle name="Обычный 2 9 3 2 2 4 2 2 3" xfId="17462"/>
    <cellStyle name="Обычный 2 9 3 2 2 4 2 2 4" xfId="17463"/>
    <cellStyle name="Обычный 2 9 3 2 2 4 2 2 5" xfId="17464"/>
    <cellStyle name="Обычный 2 9 3 2 2 4 2 3" xfId="17465"/>
    <cellStyle name="Обычный 2 9 3 2 2 4 2 3 2" xfId="17466"/>
    <cellStyle name="Обычный 2 9 3 2 2 4 2 3 3" xfId="17467"/>
    <cellStyle name="Обычный 2 9 3 2 2 4 2 3 4" xfId="17468"/>
    <cellStyle name="Обычный 2 9 3 2 2 4 2 4" xfId="17469"/>
    <cellStyle name="Обычный 2 9 3 2 2 4 2 5" xfId="17470"/>
    <cellStyle name="Обычный 2 9 3 2 2 4 2 6" xfId="17471"/>
    <cellStyle name="Обычный 2 9 3 2 2 4 2 7" xfId="17472"/>
    <cellStyle name="Обычный 2 9 3 2 2 4 3" xfId="17473"/>
    <cellStyle name="Обычный 2 9 3 2 2 4 3 2" xfId="17474"/>
    <cellStyle name="Обычный 2 9 3 2 2 4 3 2 2" xfId="17475"/>
    <cellStyle name="Обычный 2 9 3 2 2 4 3 3" xfId="17476"/>
    <cellStyle name="Обычный 2 9 3 2 2 4 3 4" xfId="17477"/>
    <cellStyle name="Обычный 2 9 3 2 2 4 3 5" xfId="17478"/>
    <cellStyle name="Обычный 2 9 3 2 2 4 4" xfId="17479"/>
    <cellStyle name="Обычный 2 9 3 2 2 4 4 2" xfId="17480"/>
    <cellStyle name="Обычный 2 9 3 2 2 4 4 3" xfId="17481"/>
    <cellStyle name="Обычный 2 9 3 2 2 4 4 4" xfId="17482"/>
    <cellStyle name="Обычный 2 9 3 2 2 4 5" xfId="17483"/>
    <cellStyle name="Обычный 2 9 3 2 2 4 6" xfId="17484"/>
    <cellStyle name="Обычный 2 9 3 2 2 4 7" xfId="17485"/>
    <cellStyle name="Обычный 2 9 3 2 2 4 8" xfId="17486"/>
    <cellStyle name="Обычный 2 9 3 2 2 5" xfId="17487"/>
    <cellStyle name="Обычный 2 9 3 2 2 5 2" xfId="17488"/>
    <cellStyle name="Обычный 2 9 3 2 2 5 2 2" xfId="17489"/>
    <cellStyle name="Обычный 2 9 3 2 2 5 2 2 2" xfId="17490"/>
    <cellStyle name="Обычный 2 9 3 2 2 5 2 2 2 2" xfId="17491"/>
    <cellStyle name="Обычный 2 9 3 2 2 5 2 2 3" xfId="17492"/>
    <cellStyle name="Обычный 2 9 3 2 2 5 2 2 4" xfId="17493"/>
    <cellStyle name="Обычный 2 9 3 2 2 5 2 2 5" xfId="17494"/>
    <cellStyle name="Обычный 2 9 3 2 2 5 2 3" xfId="17495"/>
    <cellStyle name="Обычный 2 9 3 2 2 5 2 3 2" xfId="17496"/>
    <cellStyle name="Обычный 2 9 3 2 2 5 2 3 3" xfId="17497"/>
    <cellStyle name="Обычный 2 9 3 2 2 5 2 3 4" xfId="17498"/>
    <cellStyle name="Обычный 2 9 3 2 2 5 2 4" xfId="17499"/>
    <cellStyle name="Обычный 2 9 3 2 2 5 2 5" xfId="17500"/>
    <cellStyle name="Обычный 2 9 3 2 2 5 2 6" xfId="17501"/>
    <cellStyle name="Обычный 2 9 3 2 2 5 2 7" xfId="17502"/>
    <cellStyle name="Обычный 2 9 3 2 2 5 3" xfId="17503"/>
    <cellStyle name="Обычный 2 9 3 2 2 5 3 2" xfId="17504"/>
    <cellStyle name="Обычный 2 9 3 2 2 5 3 2 2" xfId="17505"/>
    <cellStyle name="Обычный 2 9 3 2 2 5 3 3" xfId="17506"/>
    <cellStyle name="Обычный 2 9 3 2 2 5 3 4" xfId="17507"/>
    <cellStyle name="Обычный 2 9 3 2 2 5 3 5" xfId="17508"/>
    <cellStyle name="Обычный 2 9 3 2 2 5 4" xfId="17509"/>
    <cellStyle name="Обычный 2 9 3 2 2 5 4 2" xfId="17510"/>
    <cellStyle name="Обычный 2 9 3 2 2 5 4 3" xfId="17511"/>
    <cellStyle name="Обычный 2 9 3 2 2 5 4 4" xfId="17512"/>
    <cellStyle name="Обычный 2 9 3 2 2 5 5" xfId="17513"/>
    <cellStyle name="Обычный 2 9 3 2 2 5 6" xfId="17514"/>
    <cellStyle name="Обычный 2 9 3 2 2 5 7" xfId="17515"/>
    <cellStyle name="Обычный 2 9 3 2 2 5 8" xfId="17516"/>
    <cellStyle name="Обычный 2 9 3 2 2 6" xfId="17517"/>
    <cellStyle name="Обычный 2 9 3 2 2 6 2" xfId="17518"/>
    <cellStyle name="Обычный 2 9 3 2 2 6 2 2" xfId="17519"/>
    <cellStyle name="Обычный 2 9 3 2 2 6 2 2 2" xfId="17520"/>
    <cellStyle name="Обычный 2 9 3 2 2 6 2 2 2 2" xfId="17521"/>
    <cellStyle name="Обычный 2 9 3 2 2 6 2 2 3" xfId="17522"/>
    <cellStyle name="Обычный 2 9 3 2 2 6 2 2 4" xfId="17523"/>
    <cellStyle name="Обычный 2 9 3 2 2 6 2 2 5" xfId="17524"/>
    <cellStyle name="Обычный 2 9 3 2 2 6 2 3" xfId="17525"/>
    <cellStyle name="Обычный 2 9 3 2 2 6 2 3 2" xfId="17526"/>
    <cellStyle name="Обычный 2 9 3 2 2 6 2 3 3" xfId="17527"/>
    <cellStyle name="Обычный 2 9 3 2 2 6 2 3 4" xfId="17528"/>
    <cellStyle name="Обычный 2 9 3 2 2 6 2 4" xfId="17529"/>
    <cellStyle name="Обычный 2 9 3 2 2 6 2 5" xfId="17530"/>
    <cellStyle name="Обычный 2 9 3 2 2 6 2 6" xfId="17531"/>
    <cellStyle name="Обычный 2 9 3 2 2 6 2 7" xfId="17532"/>
    <cellStyle name="Обычный 2 9 3 2 2 6 3" xfId="17533"/>
    <cellStyle name="Обычный 2 9 3 2 2 6 3 2" xfId="17534"/>
    <cellStyle name="Обычный 2 9 3 2 2 6 3 2 2" xfId="17535"/>
    <cellStyle name="Обычный 2 9 3 2 2 6 3 3" xfId="17536"/>
    <cellStyle name="Обычный 2 9 3 2 2 6 3 4" xfId="17537"/>
    <cellStyle name="Обычный 2 9 3 2 2 6 3 5" xfId="17538"/>
    <cellStyle name="Обычный 2 9 3 2 2 6 4" xfId="17539"/>
    <cellStyle name="Обычный 2 9 3 2 2 6 4 2" xfId="17540"/>
    <cellStyle name="Обычный 2 9 3 2 2 6 4 3" xfId="17541"/>
    <cellStyle name="Обычный 2 9 3 2 2 6 4 4" xfId="17542"/>
    <cellStyle name="Обычный 2 9 3 2 2 6 5" xfId="17543"/>
    <cellStyle name="Обычный 2 9 3 2 2 6 6" xfId="17544"/>
    <cellStyle name="Обычный 2 9 3 2 2 6 7" xfId="17545"/>
    <cellStyle name="Обычный 2 9 3 2 2 6 8" xfId="17546"/>
    <cellStyle name="Обычный 2 9 3 2 2 7" xfId="17547"/>
    <cellStyle name="Обычный 2 9 3 2 2 7 2" xfId="17548"/>
    <cellStyle name="Обычный 2 9 3 2 2 7 2 2" xfId="17549"/>
    <cellStyle name="Обычный 2 9 3 2 2 7 2 2 2" xfId="17550"/>
    <cellStyle name="Обычный 2 9 3 2 2 7 2 2 2 2" xfId="17551"/>
    <cellStyle name="Обычный 2 9 3 2 2 7 2 2 3" xfId="17552"/>
    <cellStyle name="Обычный 2 9 3 2 2 7 2 2 4" xfId="17553"/>
    <cellStyle name="Обычный 2 9 3 2 2 7 2 2 5" xfId="17554"/>
    <cellStyle name="Обычный 2 9 3 2 2 7 2 3" xfId="17555"/>
    <cellStyle name="Обычный 2 9 3 2 2 7 2 3 2" xfId="17556"/>
    <cellStyle name="Обычный 2 9 3 2 2 7 2 3 3" xfId="17557"/>
    <cellStyle name="Обычный 2 9 3 2 2 7 2 3 4" xfId="17558"/>
    <cellStyle name="Обычный 2 9 3 2 2 7 2 4" xfId="17559"/>
    <cellStyle name="Обычный 2 9 3 2 2 7 2 5" xfId="17560"/>
    <cellStyle name="Обычный 2 9 3 2 2 7 2 6" xfId="17561"/>
    <cellStyle name="Обычный 2 9 3 2 2 7 2 7" xfId="17562"/>
    <cellStyle name="Обычный 2 9 3 2 2 7 3" xfId="17563"/>
    <cellStyle name="Обычный 2 9 3 2 2 7 3 2" xfId="17564"/>
    <cellStyle name="Обычный 2 9 3 2 2 7 3 2 2" xfId="17565"/>
    <cellStyle name="Обычный 2 9 3 2 2 7 3 3" xfId="17566"/>
    <cellStyle name="Обычный 2 9 3 2 2 7 3 4" xfId="17567"/>
    <cellStyle name="Обычный 2 9 3 2 2 7 3 5" xfId="17568"/>
    <cellStyle name="Обычный 2 9 3 2 2 7 4" xfId="17569"/>
    <cellStyle name="Обычный 2 9 3 2 2 7 4 2" xfId="17570"/>
    <cellStyle name="Обычный 2 9 3 2 2 7 4 3" xfId="17571"/>
    <cellStyle name="Обычный 2 9 3 2 2 7 4 4" xfId="17572"/>
    <cellStyle name="Обычный 2 9 3 2 2 7 5" xfId="17573"/>
    <cellStyle name="Обычный 2 9 3 2 2 7 6" xfId="17574"/>
    <cellStyle name="Обычный 2 9 3 2 2 7 7" xfId="17575"/>
    <cellStyle name="Обычный 2 9 3 2 2 7 8" xfId="17576"/>
    <cellStyle name="Обычный 2 9 3 2 2 8" xfId="17577"/>
    <cellStyle name="Обычный 2 9 3 2 2 8 2" xfId="17578"/>
    <cellStyle name="Обычный 2 9 3 2 2 8 2 2" xfId="17579"/>
    <cellStyle name="Обычный 2 9 3 2 2 8 2 2 2" xfId="17580"/>
    <cellStyle name="Обычный 2 9 3 2 2 8 2 3" xfId="17581"/>
    <cellStyle name="Обычный 2 9 3 2 2 8 2 4" xfId="17582"/>
    <cellStyle name="Обычный 2 9 3 2 2 8 2 5" xfId="17583"/>
    <cellStyle name="Обычный 2 9 3 2 2 8 3" xfId="17584"/>
    <cellStyle name="Обычный 2 9 3 2 2 8 3 2" xfId="17585"/>
    <cellStyle name="Обычный 2 9 3 2 2 8 3 3" xfId="17586"/>
    <cellStyle name="Обычный 2 9 3 2 2 8 3 4" xfId="17587"/>
    <cellStyle name="Обычный 2 9 3 2 2 8 4" xfId="17588"/>
    <cellStyle name="Обычный 2 9 3 2 2 8 5" xfId="17589"/>
    <cellStyle name="Обычный 2 9 3 2 2 8 6" xfId="17590"/>
    <cellStyle name="Обычный 2 9 3 2 2 8 7" xfId="17591"/>
    <cellStyle name="Обычный 2 9 3 2 2 9" xfId="17592"/>
    <cellStyle name="Обычный 2 9 3 2 2 9 2" xfId="17593"/>
    <cellStyle name="Обычный 2 9 3 2 2 9 2 2" xfId="17594"/>
    <cellStyle name="Обычный 2 9 3 2 2 9 2 2 2" xfId="17595"/>
    <cellStyle name="Обычный 2 9 3 2 2 9 2 3" xfId="17596"/>
    <cellStyle name="Обычный 2 9 3 2 2 9 2 4" xfId="17597"/>
    <cellStyle name="Обычный 2 9 3 2 2 9 2 5" xfId="17598"/>
    <cellStyle name="Обычный 2 9 3 2 2 9 3" xfId="17599"/>
    <cellStyle name="Обычный 2 9 3 2 2 9 3 2" xfId="17600"/>
    <cellStyle name="Обычный 2 9 3 2 2 9 3 3" xfId="17601"/>
    <cellStyle name="Обычный 2 9 3 2 2 9 3 4" xfId="17602"/>
    <cellStyle name="Обычный 2 9 3 2 2 9 4" xfId="17603"/>
    <cellStyle name="Обычный 2 9 3 2 2 9 5" xfId="17604"/>
    <cellStyle name="Обычный 2 9 3 2 2 9 6" xfId="17605"/>
    <cellStyle name="Обычный 2 9 3 2 2 9 7" xfId="17606"/>
    <cellStyle name="Обычный 2 9 3 2 3" xfId="17607"/>
    <cellStyle name="Обычный 2 9 3 2 3 2" xfId="17608"/>
    <cellStyle name="Обычный 2 9 3 2 3 2 2" xfId="17609"/>
    <cellStyle name="Обычный 2 9 3 2 3 2 2 2" xfId="17610"/>
    <cellStyle name="Обычный 2 9 3 2 3 2 2 2 2" xfId="17611"/>
    <cellStyle name="Обычный 2 9 3 2 3 2 2 3" xfId="17612"/>
    <cellStyle name="Обычный 2 9 3 2 3 2 2 4" xfId="17613"/>
    <cellStyle name="Обычный 2 9 3 2 3 2 2 5" xfId="17614"/>
    <cellStyle name="Обычный 2 9 3 2 3 2 3" xfId="17615"/>
    <cellStyle name="Обычный 2 9 3 2 3 2 3 2" xfId="17616"/>
    <cellStyle name="Обычный 2 9 3 2 3 2 3 3" xfId="17617"/>
    <cellStyle name="Обычный 2 9 3 2 3 2 3 4" xfId="17618"/>
    <cellStyle name="Обычный 2 9 3 2 3 2 4" xfId="17619"/>
    <cellStyle name="Обычный 2 9 3 2 3 2 5" xfId="17620"/>
    <cellStyle name="Обычный 2 9 3 2 3 2 6" xfId="17621"/>
    <cellStyle name="Обычный 2 9 3 2 3 2 7" xfId="17622"/>
    <cellStyle name="Обычный 2 9 3 2 3 3" xfId="17623"/>
    <cellStyle name="Обычный 2 9 3 2 3 3 2" xfId="17624"/>
    <cellStyle name="Обычный 2 9 3 2 3 3 2 2" xfId="17625"/>
    <cellStyle name="Обычный 2 9 3 2 3 3 3" xfId="17626"/>
    <cellStyle name="Обычный 2 9 3 2 3 3 4" xfId="17627"/>
    <cellStyle name="Обычный 2 9 3 2 3 3 5" xfId="17628"/>
    <cellStyle name="Обычный 2 9 3 2 3 4" xfId="17629"/>
    <cellStyle name="Обычный 2 9 3 2 3 4 2" xfId="17630"/>
    <cellStyle name="Обычный 2 9 3 2 3 4 2 2" xfId="17631"/>
    <cellStyle name="Обычный 2 9 3 2 3 4 3" xfId="17632"/>
    <cellStyle name="Обычный 2 9 3 2 3 4 4" xfId="17633"/>
    <cellStyle name="Обычный 2 9 3 2 3 4 5" xfId="17634"/>
    <cellStyle name="Обычный 2 9 3 2 3 5" xfId="17635"/>
    <cellStyle name="Обычный 2 9 3 2 3 5 2" xfId="17636"/>
    <cellStyle name="Обычный 2 9 3 2 3 5 3" xfId="17637"/>
    <cellStyle name="Обычный 2 9 3 2 3 5 4" xfId="17638"/>
    <cellStyle name="Обычный 2 9 3 2 3 6" xfId="17639"/>
    <cellStyle name="Обычный 2 9 3 2 3 7" xfId="17640"/>
    <cellStyle name="Обычный 2 9 3 2 3 8" xfId="17641"/>
    <cellStyle name="Обычный 2 9 3 2 3 9" xfId="17642"/>
    <cellStyle name="Обычный 2 9 3 2 4" xfId="17643"/>
    <cellStyle name="Обычный 2 9 3 2 4 2" xfId="17644"/>
    <cellStyle name="Обычный 2 9 3 2 4 2 2" xfId="17645"/>
    <cellStyle name="Обычный 2 9 3 2 4 2 2 2" xfId="17646"/>
    <cellStyle name="Обычный 2 9 3 2 4 2 2 2 2" xfId="17647"/>
    <cellStyle name="Обычный 2 9 3 2 4 2 2 3" xfId="17648"/>
    <cellStyle name="Обычный 2 9 3 2 4 2 2 4" xfId="17649"/>
    <cellStyle name="Обычный 2 9 3 2 4 2 2 5" xfId="17650"/>
    <cellStyle name="Обычный 2 9 3 2 4 2 3" xfId="17651"/>
    <cellStyle name="Обычный 2 9 3 2 4 2 3 2" xfId="17652"/>
    <cellStyle name="Обычный 2 9 3 2 4 2 3 3" xfId="17653"/>
    <cellStyle name="Обычный 2 9 3 2 4 2 3 4" xfId="17654"/>
    <cellStyle name="Обычный 2 9 3 2 4 2 4" xfId="17655"/>
    <cellStyle name="Обычный 2 9 3 2 4 2 5" xfId="17656"/>
    <cellStyle name="Обычный 2 9 3 2 4 2 6" xfId="17657"/>
    <cellStyle name="Обычный 2 9 3 2 4 2 7" xfId="17658"/>
    <cellStyle name="Обычный 2 9 3 2 4 3" xfId="17659"/>
    <cellStyle name="Обычный 2 9 3 2 4 3 2" xfId="17660"/>
    <cellStyle name="Обычный 2 9 3 2 4 3 2 2" xfId="17661"/>
    <cellStyle name="Обычный 2 9 3 2 4 3 3" xfId="17662"/>
    <cellStyle name="Обычный 2 9 3 2 4 3 4" xfId="17663"/>
    <cellStyle name="Обычный 2 9 3 2 4 3 5" xfId="17664"/>
    <cellStyle name="Обычный 2 9 3 2 4 4" xfId="17665"/>
    <cellStyle name="Обычный 2 9 3 2 4 4 2" xfId="17666"/>
    <cellStyle name="Обычный 2 9 3 2 4 4 2 2" xfId="17667"/>
    <cellStyle name="Обычный 2 9 3 2 4 4 3" xfId="17668"/>
    <cellStyle name="Обычный 2 9 3 2 4 4 4" xfId="17669"/>
    <cellStyle name="Обычный 2 9 3 2 4 4 5" xfId="17670"/>
    <cellStyle name="Обычный 2 9 3 2 4 5" xfId="17671"/>
    <cellStyle name="Обычный 2 9 3 2 4 5 2" xfId="17672"/>
    <cellStyle name="Обычный 2 9 3 2 4 5 3" xfId="17673"/>
    <cellStyle name="Обычный 2 9 3 2 4 5 4" xfId="17674"/>
    <cellStyle name="Обычный 2 9 3 2 4 6" xfId="17675"/>
    <cellStyle name="Обычный 2 9 3 2 4 7" xfId="17676"/>
    <cellStyle name="Обычный 2 9 3 2 4 8" xfId="17677"/>
    <cellStyle name="Обычный 2 9 3 2 4 9" xfId="17678"/>
    <cellStyle name="Обычный 2 9 3 2 5" xfId="17679"/>
    <cellStyle name="Обычный 2 9 3 2 5 2" xfId="17680"/>
    <cellStyle name="Обычный 2 9 3 2 5 2 2" xfId="17681"/>
    <cellStyle name="Обычный 2 9 3 2 5 2 2 2" xfId="17682"/>
    <cellStyle name="Обычный 2 9 3 2 5 2 2 2 2" xfId="17683"/>
    <cellStyle name="Обычный 2 9 3 2 5 2 2 3" xfId="17684"/>
    <cellStyle name="Обычный 2 9 3 2 5 2 2 4" xfId="17685"/>
    <cellStyle name="Обычный 2 9 3 2 5 2 2 5" xfId="17686"/>
    <cellStyle name="Обычный 2 9 3 2 5 2 3" xfId="17687"/>
    <cellStyle name="Обычный 2 9 3 2 5 2 3 2" xfId="17688"/>
    <cellStyle name="Обычный 2 9 3 2 5 2 3 3" xfId="17689"/>
    <cellStyle name="Обычный 2 9 3 2 5 2 3 4" xfId="17690"/>
    <cellStyle name="Обычный 2 9 3 2 5 2 4" xfId="17691"/>
    <cellStyle name="Обычный 2 9 3 2 5 2 5" xfId="17692"/>
    <cellStyle name="Обычный 2 9 3 2 5 2 6" xfId="17693"/>
    <cellStyle name="Обычный 2 9 3 2 5 2 7" xfId="17694"/>
    <cellStyle name="Обычный 2 9 3 2 5 3" xfId="17695"/>
    <cellStyle name="Обычный 2 9 3 2 5 3 2" xfId="17696"/>
    <cellStyle name="Обычный 2 9 3 2 5 3 2 2" xfId="17697"/>
    <cellStyle name="Обычный 2 9 3 2 5 3 3" xfId="17698"/>
    <cellStyle name="Обычный 2 9 3 2 5 3 4" xfId="17699"/>
    <cellStyle name="Обычный 2 9 3 2 5 3 5" xfId="17700"/>
    <cellStyle name="Обычный 2 9 3 2 5 4" xfId="17701"/>
    <cellStyle name="Обычный 2 9 3 2 5 4 2" xfId="17702"/>
    <cellStyle name="Обычный 2 9 3 2 5 4 3" xfId="17703"/>
    <cellStyle name="Обычный 2 9 3 2 5 4 4" xfId="17704"/>
    <cellStyle name="Обычный 2 9 3 2 5 5" xfId="17705"/>
    <cellStyle name="Обычный 2 9 3 2 5 6" xfId="17706"/>
    <cellStyle name="Обычный 2 9 3 2 5 7" xfId="17707"/>
    <cellStyle name="Обычный 2 9 3 2 5 8" xfId="17708"/>
    <cellStyle name="Обычный 2 9 3 2 6" xfId="17709"/>
    <cellStyle name="Обычный 2 9 3 2 6 2" xfId="17710"/>
    <cellStyle name="Обычный 2 9 3 2 6 2 2" xfId="17711"/>
    <cellStyle name="Обычный 2 9 3 2 6 2 2 2" xfId="17712"/>
    <cellStyle name="Обычный 2 9 3 2 6 2 2 2 2" xfId="17713"/>
    <cellStyle name="Обычный 2 9 3 2 6 2 2 3" xfId="17714"/>
    <cellStyle name="Обычный 2 9 3 2 6 2 2 4" xfId="17715"/>
    <cellStyle name="Обычный 2 9 3 2 6 2 2 5" xfId="17716"/>
    <cellStyle name="Обычный 2 9 3 2 6 2 3" xfId="17717"/>
    <cellStyle name="Обычный 2 9 3 2 6 2 3 2" xfId="17718"/>
    <cellStyle name="Обычный 2 9 3 2 6 2 3 3" xfId="17719"/>
    <cellStyle name="Обычный 2 9 3 2 6 2 3 4" xfId="17720"/>
    <cellStyle name="Обычный 2 9 3 2 6 2 4" xfId="17721"/>
    <cellStyle name="Обычный 2 9 3 2 6 2 5" xfId="17722"/>
    <cellStyle name="Обычный 2 9 3 2 6 2 6" xfId="17723"/>
    <cellStyle name="Обычный 2 9 3 2 6 2 7" xfId="17724"/>
    <cellStyle name="Обычный 2 9 3 2 6 3" xfId="17725"/>
    <cellStyle name="Обычный 2 9 3 2 6 3 2" xfId="17726"/>
    <cellStyle name="Обычный 2 9 3 2 6 3 2 2" xfId="17727"/>
    <cellStyle name="Обычный 2 9 3 2 6 3 3" xfId="17728"/>
    <cellStyle name="Обычный 2 9 3 2 6 3 4" xfId="17729"/>
    <cellStyle name="Обычный 2 9 3 2 6 3 5" xfId="17730"/>
    <cellStyle name="Обычный 2 9 3 2 6 4" xfId="17731"/>
    <cellStyle name="Обычный 2 9 3 2 6 4 2" xfId="17732"/>
    <cellStyle name="Обычный 2 9 3 2 6 4 3" xfId="17733"/>
    <cellStyle name="Обычный 2 9 3 2 6 4 4" xfId="17734"/>
    <cellStyle name="Обычный 2 9 3 2 6 5" xfId="17735"/>
    <cellStyle name="Обычный 2 9 3 2 6 6" xfId="17736"/>
    <cellStyle name="Обычный 2 9 3 2 6 7" xfId="17737"/>
    <cellStyle name="Обычный 2 9 3 2 6 8" xfId="17738"/>
    <cellStyle name="Обычный 2 9 3 2 7" xfId="17739"/>
    <cellStyle name="Обычный 2 9 3 2 7 2" xfId="17740"/>
    <cellStyle name="Обычный 2 9 3 2 7 2 2" xfId="17741"/>
    <cellStyle name="Обычный 2 9 3 2 7 2 2 2" xfId="17742"/>
    <cellStyle name="Обычный 2 9 3 2 7 2 2 2 2" xfId="17743"/>
    <cellStyle name="Обычный 2 9 3 2 7 2 2 3" xfId="17744"/>
    <cellStyle name="Обычный 2 9 3 2 7 2 2 4" xfId="17745"/>
    <cellStyle name="Обычный 2 9 3 2 7 2 2 5" xfId="17746"/>
    <cellStyle name="Обычный 2 9 3 2 7 2 3" xfId="17747"/>
    <cellStyle name="Обычный 2 9 3 2 7 2 3 2" xfId="17748"/>
    <cellStyle name="Обычный 2 9 3 2 7 2 3 3" xfId="17749"/>
    <cellStyle name="Обычный 2 9 3 2 7 2 3 4" xfId="17750"/>
    <cellStyle name="Обычный 2 9 3 2 7 2 4" xfId="17751"/>
    <cellStyle name="Обычный 2 9 3 2 7 2 5" xfId="17752"/>
    <cellStyle name="Обычный 2 9 3 2 7 2 6" xfId="17753"/>
    <cellStyle name="Обычный 2 9 3 2 7 2 7" xfId="17754"/>
    <cellStyle name="Обычный 2 9 3 2 7 3" xfId="17755"/>
    <cellStyle name="Обычный 2 9 3 2 7 3 2" xfId="17756"/>
    <cellStyle name="Обычный 2 9 3 2 7 3 2 2" xfId="17757"/>
    <cellStyle name="Обычный 2 9 3 2 7 3 3" xfId="17758"/>
    <cellStyle name="Обычный 2 9 3 2 7 3 4" xfId="17759"/>
    <cellStyle name="Обычный 2 9 3 2 7 3 5" xfId="17760"/>
    <cellStyle name="Обычный 2 9 3 2 7 4" xfId="17761"/>
    <cellStyle name="Обычный 2 9 3 2 7 4 2" xfId="17762"/>
    <cellStyle name="Обычный 2 9 3 2 7 4 3" xfId="17763"/>
    <cellStyle name="Обычный 2 9 3 2 7 4 4" xfId="17764"/>
    <cellStyle name="Обычный 2 9 3 2 7 5" xfId="17765"/>
    <cellStyle name="Обычный 2 9 3 2 7 6" xfId="17766"/>
    <cellStyle name="Обычный 2 9 3 2 7 7" xfId="17767"/>
    <cellStyle name="Обычный 2 9 3 2 7 8" xfId="17768"/>
    <cellStyle name="Обычный 2 9 3 2 8" xfId="17769"/>
    <cellStyle name="Обычный 2 9 3 2 8 2" xfId="17770"/>
    <cellStyle name="Обычный 2 9 3 2 8 2 2" xfId="17771"/>
    <cellStyle name="Обычный 2 9 3 2 8 2 2 2" xfId="17772"/>
    <cellStyle name="Обычный 2 9 3 2 8 2 2 2 2" xfId="17773"/>
    <cellStyle name="Обычный 2 9 3 2 8 2 2 3" xfId="17774"/>
    <cellStyle name="Обычный 2 9 3 2 8 2 2 4" xfId="17775"/>
    <cellStyle name="Обычный 2 9 3 2 8 2 2 5" xfId="17776"/>
    <cellStyle name="Обычный 2 9 3 2 8 2 3" xfId="17777"/>
    <cellStyle name="Обычный 2 9 3 2 8 2 3 2" xfId="17778"/>
    <cellStyle name="Обычный 2 9 3 2 8 2 3 3" xfId="17779"/>
    <cellStyle name="Обычный 2 9 3 2 8 2 3 4" xfId="17780"/>
    <cellStyle name="Обычный 2 9 3 2 8 2 4" xfId="17781"/>
    <cellStyle name="Обычный 2 9 3 2 8 2 5" xfId="17782"/>
    <cellStyle name="Обычный 2 9 3 2 8 2 6" xfId="17783"/>
    <cellStyle name="Обычный 2 9 3 2 8 2 7" xfId="17784"/>
    <cellStyle name="Обычный 2 9 3 2 8 3" xfId="17785"/>
    <cellStyle name="Обычный 2 9 3 2 8 3 2" xfId="17786"/>
    <cellStyle name="Обычный 2 9 3 2 8 3 2 2" xfId="17787"/>
    <cellStyle name="Обычный 2 9 3 2 8 3 3" xfId="17788"/>
    <cellStyle name="Обычный 2 9 3 2 8 3 4" xfId="17789"/>
    <cellStyle name="Обычный 2 9 3 2 8 3 5" xfId="17790"/>
    <cellStyle name="Обычный 2 9 3 2 8 4" xfId="17791"/>
    <cellStyle name="Обычный 2 9 3 2 8 4 2" xfId="17792"/>
    <cellStyle name="Обычный 2 9 3 2 8 4 3" xfId="17793"/>
    <cellStyle name="Обычный 2 9 3 2 8 4 4" xfId="17794"/>
    <cellStyle name="Обычный 2 9 3 2 8 5" xfId="17795"/>
    <cellStyle name="Обычный 2 9 3 2 8 6" xfId="17796"/>
    <cellStyle name="Обычный 2 9 3 2 8 7" xfId="17797"/>
    <cellStyle name="Обычный 2 9 3 2 8 8" xfId="17798"/>
    <cellStyle name="Обычный 2 9 3 2 9" xfId="17799"/>
    <cellStyle name="Обычный 2 9 3 2 9 2" xfId="17800"/>
    <cellStyle name="Обычный 2 9 3 2 9 2 2" xfId="17801"/>
    <cellStyle name="Обычный 2 9 3 2 9 2 2 2" xfId="17802"/>
    <cellStyle name="Обычный 2 9 3 2 9 2 3" xfId="17803"/>
    <cellStyle name="Обычный 2 9 3 2 9 2 4" xfId="17804"/>
    <cellStyle name="Обычный 2 9 3 2 9 2 5" xfId="17805"/>
    <cellStyle name="Обычный 2 9 3 2 9 3" xfId="17806"/>
    <cellStyle name="Обычный 2 9 3 2 9 3 2" xfId="17807"/>
    <cellStyle name="Обычный 2 9 3 2 9 3 3" xfId="17808"/>
    <cellStyle name="Обычный 2 9 3 2 9 3 4" xfId="17809"/>
    <cellStyle name="Обычный 2 9 3 2 9 4" xfId="17810"/>
    <cellStyle name="Обычный 2 9 3 2 9 5" xfId="17811"/>
    <cellStyle name="Обычный 2 9 3 2 9 6" xfId="17812"/>
    <cellStyle name="Обычный 2 9 3 2 9 7" xfId="17813"/>
    <cellStyle name="Обычный 2 9 3 3" xfId="17814"/>
    <cellStyle name="Обычный 2 9 3 3 10" xfId="17815"/>
    <cellStyle name="Обычный 2 9 3 3 10 2" xfId="17816"/>
    <cellStyle name="Обычный 2 9 3 3 10 2 2" xfId="17817"/>
    <cellStyle name="Обычный 2 9 3 3 10 3" xfId="17818"/>
    <cellStyle name="Обычный 2 9 3 3 10 4" xfId="17819"/>
    <cellStyle name="Обычный 2 9 3 3 10 5" xfId="17820"/>
    <cellStyle name="Обычный 2 9 3 3 11" xfId="17821"/>
    <cellStyle name="Обычный 2 9 3 3 11 2" xfId="17822"/>
    <cellStyle name="Обычный 2 9 3 3 11 3" xfId="17823"/>
    <cellStyle name="Обычный 2 9 3 3 11 4" xfId="17824"/>
    <cellStyle name="Обычный 2 9 3 3 12" xfId="17825"/>
    <cellStyle name="Обычный 2 9 3 3 13" xfId="17826"/>
    <cellStyle name="Обычный 2 9 3 3 14" xfId="17827"/>
    <cellStyle name="Обычный 2 9 3 3 15" xfId="17828"/>
    <cellStyle name="Обычный 2 9 3 3 2" xfId="17829"/>
    <cellStyle name="Обычный 2 9 3 3 2 2" xfId="17830"/>
    <cellStyle name="Обычный 2 9 3 3 2 2 2" xfId="17831"/>
    <cellStyle name="Обычный 2 9 3 3 2 2 2 2" xfId="17832"/>
    <cellStyle name="Обычный 2 9 3 3 2 2 2 2 2" xfId="17833"/>
    <cellStyle name="Обычный 2 9 3 3 2 2 2 3" xfId="17834"/>
    <cellStyle name="Обычный 2 9 3 3 2 2 2 4" xfId="17835"/>
    <cellStyle name="Обычный 2 9 3 3 2 2 2 5" xfId="17836"/>
    <cellStyle name="Обычный 2 9 3 3 2 2 3" xfId="17837"/>
    <cellStyle name="Обычный 2 9 3 3 2 2 3 2" xfId="17838"/>
    <cellStyle name="Обычный 2 9 3 3 2 2 3 3" xfId="17839"/>
    <cellStyle name="Обычный 2 9 3 3 2 2 3 4" xfId="17840"/>
    <cellStyle name="Обычный 2 9 3 3 2 2 4" xfId="17841"/>
    <cellStyle name="Обычный 2 9 3 3 2 2 5" xfId="17842"/>
    <cellStyle name="Обычный 2 9 3 3 2 2 6" xfId="17843"/>
    <cellStyle name="Обычный 2 9 3 3 2 2 7" xfId="17844"/>
    <cellStyle name="Обычный 2 9 3 3 2 3" xfId="17845"/>
    <cellStyle name="Обычный 2 9 3 3 2 3 2" xfId="17846"/>
    <cellStyle name="Обычный 2 9 3 3 2 3 2 2" xfId="17847"/>
    <cellStyle name="Обычный 2 9 3 3 2 3 3" xfId="17848"/>
    <cellStyle name="Обычный 2 9 3 3 2 3 4" xfId="17849"/>
    <cellStyle name="Обычный 2 9 3 3 2 3 5" xfId="17850"/>
    <cellStyle name="Обычный 2 9 3 3 2 4" xfId="17851"/>
    <cellStyle name="Обычный 2 9 3 3 2 4 2" xfId="17852"/>
    <cellStyle name="Обычный 2 9 3 3 2 4 2 2" xfId="17853"/>
    <cellStyle name="Обычный 2 9 3 3 2 4 3" xfId="17854"/>
    <cellStyle name="Обычный 2 9 3 3 2 4 4" xfId="17855"/>
    <cellStyle name="Обычный 2 9 3 3 2 4 5" xfId="17856"/>
    <cellStyle name="Обычный 2 9 3 3 2 5" xfId="17857"/>
    <cellStyle name="Обычный 2 9 3 3 2 5 2" xfId="17858"/>
    <cellStyle name="Обычный 2 9 3 3 2 5 3" xfId="17859"/>
    <cellStyle name="Обычный 2 9 3 3 2 5 4" xfId="17860"/>
    <cellStyle name="Обычный 2 9 3 3 2 6" xfId="17861"/>
    <cellStyle name="Обычный 2 9 3 3 2 7" xfId="17862"/>
    <cellStyle name="Обычный 2 9 3 3 2 8" xfId="17863"/>
    <cellStyle name="Обычный 2 9 3 3 2 9" xfId="17864"/>
    <cellStyle name="Обычный 2 9 3 3 3" xfId="17865"/>
    <cellStyle name="Обычный 2 9 3 3 3 2" xfId="17866"/>
    <cellStyle name="Обычный 2 9 3 3 3 2 2" xfId="17867"/>
    <cellStyle name="Обычный 2 9 3 3 3 2 2 2" xfId="17868"/>
    <cellStyle name="Обычный 2 9 3 3 3 2 2 2 2" xfId="17869"/>
    <cellStyle name="Обычный 2 9 3 3 3 2 2 3" xfId="17870"/>
    <cellStyle name="Обычный 2 9 3 3 3 2 2 4" xfId="17871"/>
    <cellStyle name="Обычный 2 9 3 3 3 2 2 5" xfId="17872"/>
    <cellStyle name="Обычный 2 9 3 3 3 2 3" xfId="17873"/>
    <cellStyle name="Обычный 2 9 3 3 3 2 3 2" xfId="17874"/>
    <cellStyle name="Обычный 2 9 3 3 3 2 3 3" xfId="17875"/>
    <cellStyle name="Обычный 2 9 3 3 3 2 3 4" xfId="17876"/>
    <cellStyle name="Обычный 2 9 3 3 3 2 4" xfId="17877"/>
    <cellStyle name="Обычный 2 9 3 3 3 2 5" xfId="17878"/>
    <cellStyle name="Обычный 2 9 3 3 3 2 6" xfId="17879"/>
    <cellStyle name="Обычный 2 9 3 3 3 2 7" xfId="17880"/>
    <cellStyle name="Обычный 2 9 3 3 3 3" xfId="17881"/>
    <cellStyle name="Обычный 2 9 3 3 3 3 2" xfId="17882"/>
    <cellStyle name="Обычный 2 9 3 3 3 3 2 2" xfId="17883"/>
    <cellStyle name="Обычный 2 9 3 3 3 3 3" xfId="17884"/>
    <cellStyle name="Обычный 2 9 3 3 3 3 4" xfId="17885"/>
    <cellStyle name="Обычный 2 9 3 3 3 3 5" xfId="17886"/>
    <cellStyle name="Обычный 2 9 3 3 3 4" xfId="17887"/>
    <cellStyle name="Обычный 2 9 3 3 3 4 2" xfId="17888"/>
    <cellStyle name="Обычный 2 9 3 3 3 4 2 2" xfId="17889"/>
    <cellStyle name="Обычный 2 9 3 3 3 4 3" xfId="17890"/>
    <cellStyle name="Обычный 2 9 3 3 3 4 4" xfId="17891"/>
    <cellStyle name="Обычный 2 9 3 3 3 4 5" xfId="17892"/>
    <cellStyle name="Обычный 2 9 3 3 3 5" xfId="17893"/>
    <cellStyle name="Обычный 2 9 3 3 3 5 2" xfId="17894"/>
    <cellStyle name="Обычный 2 9 3 3 3 5 3" xfId="17895"/>
    <cellStyle name="Обычный 2 9 3 3 3 5 4" xfId="17896"/>
    <cellStyle name="Обычный 2 9 3 3 3 6" xfId="17897"/>
    <cellStyle name="Обычный 2 9 3 3 3 7" xfId="17898"/>
    <cellStyle name="Обычный 2 9 3 3 3 8" xfId="17899"/>
    <cellStyle name="Обычный 2 9 3 3 3 9" xfId="17900"/>
    <cellStyle name="Обычный 2 9 3 3 4" xfId="17901"/>
    <cellStyle name="Обычный 2 9 3 3 4 2" xfId="17902"/>
    <cellStyle name="Обычный 2 9 3 3 4 2 2" xfId="17903"/>
    <cellStyle name="Обычный 2 9 3 3 4 2 2 2" xfId="17904"/>
    <cellStyle name="Обычный 2 9 3 3 4 2 2 2 2" xfId="17905"/>
    <cellStyle name="Обычный 2 9 3 3 4 2 2 3" xfId="17906"/>
    <cellStyle name="Обычный 2 9 3 3 4 2 2 4" xfId="17907"/>
    <cellStyle name="Обычный 2 9 3 3 4 2 2 5" xfId="17908"/>
    <cellStyle name="Обычный 2 9 3 3 4 2 3" xfId="17909"/>
    <cellStyle name="Обычный 2 9 3 3 4 2 3 2" xfId="17910"/>
    <cellStyle name="Обычный 2 9 3 3 4 2 3 3" xfId="17911"/>
    <cellStyle name="Обычный 2 9 3 3 4 2 3 4" xfId="17912"/>
    <cellStyle name="Обычный 2 9 3 3 4 2 4" xfId="17913"/>
    <cellStyle name="Обычный 2 9 3 3 4 2 5" xfId="17914"/>
    <cellStyle name="Обычный 2 9 3 3 4 2 6" xfId="17915"/>
    <cellStyle name="Обычный 2 9 3 3 4 2 7" xfId="17916"/>
    <cellStyle name="Обычный 2 9 3 3 4 3" xfId="17917"/>
    <cellStyle name="Обычный 2 9 3 3 4 3 2" xfId="17918"/>
    <cellStyle name="Обычный 2 9 3 3 4 3 2 2" xfId="17919"/>
    <cellStyle name="Обычный 2 9 3 3 4 3 3" xfId="17920"/>
    <cellStyle name="Обычный 2 9 3 3 4 3 4" xfId="17921"/>
    <cellStyle name="Обычный 2 9 3 3 4 3 5" xfId="17922"/>
    <cellStyle name="Обычный 2 9 3 3 4 4" xfId="17923"/>
    <cellStyle name="Обычный 2 9 3 3 4 4 2" xfId="17924"/>
    <cellStyle name="Обычный 2 9 3 3 4 4 3" xfId="17925"/>
    <cellStyle name="Обычный 2 9 3 3 4 4 4" xfId="17926"/>
    <cellStyle name="Обычный 2 9 3 3 4 5" xfId="17927"/>
    <cellStyle name="Обычный 2 9 3 3 4 6" xfId="17928"/>
    <cellStyle name="Обычный 2 9 3 3 4 7" xfId="17929"/>
    <cellStyle name="Обычный 2 9 3 3 4 8" xfId="17930"/>
    <cellStyle name="Обычный 2 9 3 3 5" xfId="17931"/>
    <cellStyle name="Обычный 2 9 3 3 5 2" xfId="17932"/>
    <cellStyle name="Обычный 2 9 3 3 5 2 2" xfId="17933"/>
    <cellStyle name="Обычный 2 9 3 3 5 2 2 2" xfId="17934"/>
    <cellStyle name="Обычный 2 9 3 3 5 2 2 2 2" xfId="17935"/>
    <cellStyle name="Обычный 2 9 3 3 5 2 2 3" xfId="17936"/>
    <cellStyle name="Обычный 2 9 3 3 5 2 2 4" xfId="17937"/>
    <cellStyle name="Обычный 2 9 3 3 5 2 2 5" xfId="17938"/>
    <cellStyle name="Обычный 2 9 3 3 5 2 3" xfId="17939"/>
    <cellStyle name="Обычный 2 9 3 3 5 2 3 2" xfId="17940"/>
    <cellStyle name="Обычный 2 9 3 3 5 2 3 3" xfId="17941"/>
    <cellStyle name="Обычный 2 9 3 3 5 2 3 4" xfId="17942"/>
    <cellStyle name="Обычный 2 9 3 3 5 2 4" xfId="17943"/>
    <cellStyle name="Обычный 2 9 3 3 5 2 5" xfId="17944"/>
    <cellStyle name="Обычный 2 9 3 3 5 2 6" xfId="17945"/>
    <cellStyle name="Обычный 2 9 3 3 5 2 7" xfId="17946"/>
    <cellStyle name="Обычный 2 9 3 3 5 3" xfId="17947"/>
    <cellStyle name="Обычный 2 9 3 3 5 3 2" xfId="17948"/>
    <cellStyle name="Обычный 2 9 3 3 5 3 2 2" xfId="17949"/>
    <cellStyle name="Обычный 2 9 3 3 5 3 3" xfId="17950"/>
    <cellStyle name="Обычный 2 9 3 3 5 3 4" xfId="17951"/>
    <cellStyle name="Обычный 2 9 3 3 5 3 5" xfId="17952"/>
    <cellStyle name="Обычный 2 9 3 3 5 4" xfId="17953"/>
    <cellStyle name="Обычный 2 9 3 3 5 4 2" xfId="17954"/>
    <cellStyle name="Обычный 2 9 3 3 5 4 3" xfId="17955"/>
    <cellStyle name="Обычный 2 9 3 3 5 4 4" xfId="17956"/>
    <cellStyle name="Обычный 2 9 3 3 5 5" xfId="17957"/>
    <cellStyle name="Обычный 2 9 3 3 5 6" xfId="17958"/>
    <cellStyle name="Обычный 2 9 3 3 5 7" xfId="17959"/>
    <cellStyle name="Обычный 2 9 3 3 5 8" xfId="17960"/>
    <cellStyle name="Обычный 2 9 3 3 6" xfId="17961"/>
    <cellStyle name="Обычный 2 9 3 3 6 2" xfId="17962"/>
    <cellStyle name="Обычный 2 9 3 3 6 2 2" xfId="17963"/>
    <cellStyle name="Обычный 2 9 3 3 6 2 2 2" xfId="17964"/>
    <cellStyle name="Обычный 2 9 3 3 6 2 2 2 2" xfId="17965"/>
    <cellStyle name="Обычный 2 9 3 3 6 2 2 3" xfId="17966"/>
    <cellStyle name="Обычный 2 9 3 3 6 2 2 4" xfId="17967"/>
    <cellStyle name="Обычный 2 9 3 3 6 2 2 5" xfId="17968"/>
    <cellStyle name="Обычный 2 9 3 3 6 2 3" xfId="17969"/>
    <cellStyle name="Обычный 2 9 3 3 6 2 3 2" xfId="17970"/>
    <cellStyle name="Обычный 2 9 3 3 6 2 3 3" xfId="17971"/>
    <cellStyle name="Обычный 2 9 3 3 6 2 3 4" xfId="17972"/>
    <cellStyle name="Обычный 2 9 3 3 6 2 4" xfId="17973"/>
    <cellStyle name="Обычный 2 9 3 3 6 2 5" xfId="17974"/>
    <cellStyle name="Обычный 2 9 3 3 6 2 6" xfId="17975"/>
    <cellStyle name="Обычный 2 9 3 3 6 2 7" xfId="17976"/>
    <cellStyle name="Обычный 2 9 3 3 6 3" xfId="17977"/>
    <cellStyle name="Обычный 2 9 3 3 6 3 2" xfId="17978"/>
    <cellStyle name="Обычный 2 9 3 3 6 3 2 2" xfId="17979"/>
    <cellStyle name="Обычный 2 9 3 3 6 3 3" xfId="17980"/>
    <cellStyle name="Обычный 2 9 3 3 6 3 4" xfId="17981"/>
    <cellStyle name="Обычный 2 9 3 3 6 3 5" xfId="17982"/>
    <cellStyle name="Обычный 2 9 3 3 6 4" xfId="17983"/>
    <cellStyle name="Обычный 2 9 3 3 6 4 2" xfId="17984"/>
    <cellStyle name="Обычный 2 9 3 3 6 4 3" xfId="17985"/>
    <cellStyle name="Обычный 2 9 3 3 6 4 4" xfId="17986"/>
    <cellStyle name="Обычный 2 9 3 3 6 5" xfId="17987"/>
    <cellStyle name="Обычный 2 9 3 3 6 6" xfId="17988"/>
    <cellStyle name="Обычный 2 9 3 3 6 7" xfId="17989"/>
    <cellStyle name="Обычный 2 9 3 3 6 8" xfId="17990"/>
    <cellStyle name="Обычный 2 9 3 3 7" xfId="17991"/>
    <cellStyle name="Обычный 2 9 3 3 7 2" xfId="17992"/>
    <cellStyle name="Обычный 2 9 3 3 7 2 2" xfId="17993"/>
    <cellStyle name="Обычный 2 9 3 3 7 2 2 2" xfId="17994"/>
    <cellStyle name="Обычный 2 9 3 3 7 2 2 2 2" xfId="17995"/>
    <cellStyle name="Обычный 2 9 3 3 7 2 2 3" xfId="17996"/>
    <cellStyle name="Обычный 2 9 3 3 7 2 2 4" xfId="17997"/>
    <cellStyle name="Обычный 2 9 3 3 7 2 2 5" xfId="17998"/>
    <cellStyle name="Обычный 2 9 3 3 7 2 3" xfId="17999"/>
    <cellStyle name="Обычный 2 9 3 3 7 2 3 2" xfId="18000"/>
    <cellStyle name="Обычный 2 9 3 3 7 2 3 3" xfId="18001"/>
    <cellStyle name="Обычный 2 9 3 3 7 2 3 4" xfId="18002"/>
    <cellStyle name="Обычный 2 9 3 3 7 2 4" xfId="18003"/>
    <cellStyle name="Обычный 2 9 3 3 7 2 5" xfId="18004"/>
    <cellStyle name="Обычный 2 9 3 3 7 2 6" xfId="18005"/>
    <cellStyle name="Обычный 2 9 3 3 7 2 7" xfId="18006"/>
    <cellStyle name="Обычный 2 9 3 3 7 3" xfId="18007"/>
    <cellStyle name="Обычный 2 9 3 3 7 3 2" xfId="18008"/>
    <cellStyle name="Обычный 2 9 3 3 7 3 2 2" xfId="18009"/>
    <cellStyle name="Обычный 2 9 3 3 7 3 3" xfId="18010"/>
    <cellStyle name="Обычный 2 9 3 3 7 3 4" xfId="18011"/>
    <cellStyle name="Обычный 2 9 3 3 7 3 5" xfId="18012"/>
    <cellStyle name="Обычный 2 9 3 3 7 4" xfId="18013"/>
    <cellStyle name="Обычный 2 9 3 3 7 4 2" xfId="18014"/>
    <cellStyle name="Обычный 2 9 3 3 7 4 3" xfId="18015"/>
    <cellStyle name="Обычный 2 9 3 3 7 4 4" xfId="18016"/>
    <cellStyle name="Обычный 2 9 3 3 7 5" xfId="18017"/>
    <cellStyle name="Обычный 2 9 3 3 7 6" xfId="18018"/>
    <cellStyle name="Обычный 2 9 3 3 7 7" xfId="18019"/>
    <cellStyle name="Обычный 2 9 3 3 7 8" xfId="18020"/>
    <cellStyle name="Обычный 2 9 3 3 8" xfId="18021"/>
    <cellStyle name="Обычный 2 9 3 3 8 2" xfId="18022"/>
    <cellStyle name="Обычный 2 9 3 3 8 2 2" xfId="18023"/>
    <cellStyle name="Обычный 2 9 3 3 8 2 2 2" xfId="18024"/>
    <cellStyle name="Обычный 2 9 3 3 8 2 3" xfId="18025"/>
    <cellStyle name="Обычный 2 9 3 3 8 2 4" xfId="18026"/>
    <cellStyle name="Обычный 2 9 3 3 8 2 5" xfId="18027"/>
    <cellStyle name="Обычный 2 9 3 3 8 3" xfId="18028"/>
    <cellStyle name="Обычный 2 9 3 3 8 3 2" xfId="18029"/>
    <cellStyle name="Обычный 2 9 3 3 8 3 3" xfId="18030"/>
    <cellStyle name="Обычный 2 9 3 3 8 3 4" xfId="18031"/>
    <cellStyle name="Обычный 2 9 3 3 8 4" xfId="18032"/>
    <cellStyle name="Обычный 2 9 3 3 8 5" xfId="18033"/>
    <cellStyle name="Обычный 2 9 3 3 8 6" xfId="18034"/>
    <cellStyle name="Обычный 2 9 3 3 8 7" xfId="18035"/>
    <cellStyle name="Обычный 2 9 3 3 9" xfId="18036"/>
    <cellStyle name="Обычный 2 9 3 3 9 2" xfId="18037"/>
    <cellStyle name="Обычный 2 9 3 3 9 2 2" xfId="18038"/>
    <cellStyle name="Обычный 2 9 3 3 9 2 2 2" xfId="18039"/>
    <cellStyle name="Обычный 2 9 3 3 9 2 3" xfId="18040"/>
    <cellStyle name="Обычный 2 9 3 3 9 2 4" xfId="18041"/>
    <cellStyle name="Обычный 2 9 3 3 9 2 5" xfId="18042"/>
    <cellStyle name="Обычный 2 9 3 3 9 3" xfId="18043"/>
    <cellStyle name="Обычный 2 9 3 3 9 3 2" xfId="18044"/>
    <cellStyle name="Обычный 2 9 3 3 9 3 3" xfId="18045"/>
    <cellStyle name="Обычный 2 9 3 3 9 3 4" xfId="18046"/>
    <cellStyle name="Обычный 2 9 3 3 9 4" xfId="18047"/>
    <cellStyle name="Обычный 2 9 3 3 9 5" xfId="18048"/>
    <cellStyle name="Обычный 2 9 3 3 9 6" xfId="18049"/>
    <cellStyle name="Обычный 2 9 3 3 9 7" xfId="18050"/>
    <cellStyle name="Обычный 2 9 3 4" xfId="18051"/>
    <cellStyle name="Обычный 2 9 3 4 10" xfId="18052"/>
    <cellStyle name="Обычный 2 9 3 4 10 2" xfId="18053"/>
    <cellStyle name="Обычный 2 9 3 4 10 2 2" xfId="18054"/>
    <cellStyle name="Обычный 2 9 3 4 10 3" xfId="18055"/>
    <cellStyle name="Обычный 2 9 3 4 10 4" xfId="18056"/>
    <cellStyle name="Обычный 2 9 3 4 10 5" xfId="18057"/>
    <cellStyle name="Обычный 2 9 3 4 11" xfId="18058"/>
    <cellStyle name="Обычный 2 9 3 4 11 2" xfId="18059"/>
    <cellStyle name="Обычный 2 9 3 4 11 3" xfId="18060"/>
    <cellStyle name="Обычный 2 9 3 4 11 4" xfId="18061"/>
    <cellStyle name="Обычный 2 9 3 4 12" xfId="18062"/>
    <cellStyle name="Обычный 2 9 3 4 13" xfId="18063"/>
    <cellStyle name="Обычный 2 9 3 4 14" xfId="18064"/>
    <cellStyle name="Обычный 2 9 3 4 15" xfId="18065"/>
    <cellStyle name="Обычный 2 9 3 4 2" xfId="18066"/>
    <cellStyle name="Обычный 2 9 3 4 2 2" xfId="18067"/>
    <cellStyle name="Обычный 2 9 3 4 2 2 2" xfId="18068"/>
    <cellStyle name="Обычный 2 9 3 4 2 2 2 2" xfId="18069"/>
    <cellStyle name="Обычный 2 9 3 4 2 2 2 2 2" xfId="18070"/>
    <cellStyle name="Обычный 2 9 3 4 2 2 2 3" xfId="18071"/>
    <cellStyle name="Обычный 2 9 3 4 2 2 2 4" xfId="18072"/>
    <cellStyle name="Обычный 2 9 3 4 2 2 2 5" xfId="18073"/>
    <cellStyle name="Обычный 2 9 3 4 2 2 3" xfId="18074"/>
    <cellStyle name="Обычный 2 9 3 4 2 2 3 2" xfId="18075"/>
    <cellStyle name="Обычный 2 9 3 4 2 2 3 3" xfId="18076"/>
    <cellStyle name="Обычный 2 9 3 4 2 2 3 4" xfId="18077"/>
    <cellStyle name="Обычный 2 9 3 4 2 2 4" xfId="18078"/>
    <cellStyle name="Обычный 2 9 3 4 2 2 5" xfId="18079"/>
    <cellStyle name="Обычный 2 9 3 4 2 2 6" xfId="18080"/>
    <cellStyle name="Обычный 2 9 3 4 2 2 7" xfId="18081"/>
    <cellStyle name="Обычный 2 9 3 4 2 3" xfId="18082"/>
    <cellStyle name="Обычный 2 9 3 4 2 3 2" xfId="18083"/>
    <cellStyle name="Обычный 2 9 3 4 2 3 2 2" xfId="18084"/>
    <cellStyle name="Обычный 2 9 3 4 2 3 3" xfId="18085"/>
    <cellStyle name="Обычный 2 9 3 4 2 3 4" xfId="18086"/>
    <cellStyle name="Обычный 2 9 3 4 2 3 5" xfId="18087"/>
    <cellStyle name="Обычный 2 9 3 4 2 4" xfId="18088"/>
    <cellStyle name="Обычный 2 9 3 4 2 4 2" xfId="18089"/>
    <cellStyle name="Обычный 2 9 3 4 2 4 2 2" xfId="18090"/>
    <cellStyle name="Обычный 2 9 3 4 2 4 3" xfId="18091"/>
    <cellStyle name="Обычный 2 9 3 4 2 4 4" xfId="18092"/>
    <cellStyle name="Обычный 2 9 3 4 2 4 5" xfId="18093"/>
    <cellStyle name="Обычный 2 9 3 4 2 5" xfId="18094"/>
    <cellStyle name="Обычный 2 9 3 4 2 5 2" xfId="18095"/>
    <cellStyle name="Обычный 2 9 3 4 2 5 3" xfId="18096"/>
    <cellStyle name="Обычный 2 9 3 4 2 5 4" xfId="18097"/>
    <cellStyle name="Обычный 2 9 3 4 2 6" xfId="18098"/>
    <cellStyle name="Обычный 2 9 3 4 2 7" xfId="18099"/>
    <cellStyle name="Обычный 2 9 3 4 2 8" xfId="18100"/>
    <cellStyle name="Обычный 2 9 3 4 2 9" xfId="18101"/>
    <cellStyle name="Обычный 2 9 3 4 3" xfId="18102"/>
    <cellStyle name="Обычный 2 9 3 4 3 2" xfId="18103"/>
    <cellStyle name="Обычный 2 9 3 4 3 2 2" xfId="18104"/>
    <cellStyle name="Обычный 2 9 3 4 3 2 2 2" xfId="18105"/>
    <cellStyle name="Обычный 2 9 3 4 3 2 2 2 2" xfId="18106"/>
    <cellStyle name="Обычный 2 9 3 4 3 2 2 3" xfId="18107"/>
    <cellStyle name="Обычный 2 9 3 4 3 2 2 4" xfId="18108"/>
    <cellStyle name="Обычный 2 9 3 4 3 2 2 5" xfId="18109"/>
    <cellStyle name="Обычный 2 9 3 4 3 2 3" xfId="18110"/>
    <cellStyle name="Обычный 2 9 3 4 3 2 3 2" xfId="18111"/>
    <cellStyle name="Обычный 2 9 3 4 3 2 3 3" xfId="18112"/>
    <cellStyle name="Обычный 2 9 3 4 3 2 3 4" xfId="18113"/>
    <cellStyle name="Обычный 2 9 3 4 3 2 4" xfId="18114"/>
    <cellStyle name="Обычный 2 9 3 4 3 2 5" xfId="18115"/>
    <cellStyle name="Обычный 2 9 3 4 3 2 6" xfId="18116"/>
    <cellStyle name="Обычный 2 9 3 4 3 2 7" xfId="18117"/>
    <cellStyle name="Обычный 2 9 3 4 3 3" xfId="18118"/>
    <cellStyle name="Обычный 2 9 3 4 3 3 2" xfId="18119"/>
    <cellStyle name="Обычный 2 9 3 4 3 3 2 2" xfId="18120"/>
    <cellStyle name="Обычный 2 9 3 4 3 3 3" xfId="18121"/>
    <cellStyle name="Обычный 2 9 3 4 3 3 4" xfId="18122"/>
    <cellStyle name="Обычный 2 9 3 4 3 3 5" xfId="18123"/>
    <cellStyle name="Обычный 2 9 3 4 3 4" xfId="18124"/>
    <cellStyle name="Обычный 2 9 3 4 3 4 2" xfId="18125"/>
    <cellStyle name="Обычный 2 9 3 4 3 4 2 2" xfId="18126"/>
    <cellStyle name="Обычный 2 9 3 4 3 4 3" xfId="18127"/>
    <cellStyle name="Обычный 2 9 3 4 3 4 4" xfId="18128"/>
    <cellStyle name="Обычный 2 9 3 4 3 4 5" xfId="18129"/>
    <cellStyle name="Обычный 2 9 3 4 3 5" xfId="18130"/>
    <cellStyle name="Обычный 2 9 3 4 3 5 2" xfId="18131"/>
    <cellStyle name="Обычный 2 9 3 4 3 5 3" xfId="18132"/>
    <cellStyle name="Обычный 2 9 3 4 3 5 4" xfId="18133"/>
    <cellStyle name="Обычный 2 9 3 4 3 6" xfId="18134"/>
    <cellStyle name="Обычный 2 9 3 4 3 7" xfId="18135"/>
    <cellStyle name="Обычный 2 9 3 4 3 8" xfId="18136"/>
    <cellStyle name="Обычный 2 9 3 4 3 9" xfId="18137"/>
    <cellStyle name="Обычный 2 9 3 4 4" xfId="18138"/>
    <cellStyle name="Обычный 2 9 3 4 4 2" xfId="18139"/>
    <cellStyle name="Обычный 2 9 3 4 4 2 2" xfId="18140"/>
    <cellStyle name="Обычный 2 9 3 4 4 2 2 2" xfId="18141"/>
    <cellStyle name="Обычный 2 9 3 4 4 2 2 2 2" xfId="18142"/>
    <cellStyle name="Обычный 2 9 3 4 4 2 2 3" xfId="18143"/>
    <cellStyle name="Обычный 2 9 3 4 4 2 2 4" xfId="18144"/>
    <cellStyle name="Обычный 2 9 3 4 4 2 2 5" xfId="18145"/>
    <cellStyle name="Обычный 2 9 3 4 4 2 3" xfId="18146"/>
    <cellStyle name="Обычный 2 9 3 4 4 2 3 2" xfId="18147"/>
    <cellStyle name="Обычный 2 9 3 4 4 2 3 3" xfId="18148"/>
    <cellStyle name="Обычный 2 9 3 4 4 2 3 4" xfId="18149"/>
    <cellStyle name="Обычный 2 9 3 4 4 2 4" xfId="18150"/>
    <cellStyle name="Обычный 2 9 3 4 4 2 5" xfId="18151"/>
    <cellStyle name="Обычный 2 9 3 4 4 2 6" xfId="18152"/>
    <cellStyle name="Обычный 2 9 3 4 4 2 7" xfId="18153"/>
    <cellStyle name="Обычный 2 9 3 4 4 3" xfId="18154"/>
    <cellStyle name="Обычный 2 9 3 4 4 3 2" xfId="18155"/>
    <cellStyle name="Обычный 2 9 3 4 4 3 2 2" xfId="18156"/>
    <cellStyle name="Обычный 2 9 3 4 4 3 3" xfId="18157"/>
    <cellStyle name="Обычный 2 9 3 4 4 3 4" xfId="18158"/>
    <cellStyle name="Обычный 2 9 3 4 4 3 5" xfId="18159"/>
    <cellStyle name="Обычный 2 9 3 4 4 4" xfId="18160"/>
    <cellStyle name="Обычный 2 9 3 4 4 4 2" xfId="18161"/>
    <cellStyle name="Обычный 2 9 3 4 4 4 3" xfId="18162"/>
    <cellStyle name="Обычный 2 9 3 4 4 4 4" xfId="18163"/>
    <cellStyle name="Обычный 2 9 3 4 4 5" xfId="18164"/>
    <cellStyle name="Обычный 2 9 3 4 4 6" xfId="18165"/>
    <cellStyle name="Обычный 2 9 3 4 4 7" xfId="18166"/>
    <cellStyle name="Обычный 2 9 3 4 4 8" xfId="18167"/>
    <cellStyle name="Обычный 2 9 3 4 5" xfId="18168"/>
    <cellStyle name="Обычный 2 9 3 4 5 2" xfId="18169"/>
    <cellStyle name="Обычный 2 9 3 4 5 2 2" xfId="18170"/>
    <cellStyle name="Обычный 2 9 3 4 5 2 2 2" xfId="18171"/>
    <cellStyle name="Обычный 2 9 3 4 5 2 2 2 2" xfId="18172"/>
    <cellStyle name="Обычный 2 9 3 4 5 2 2 3" xfId="18173"/>
    <cellStyle name="Обычный 2 9 3 4 5 2 2 4" xfId="18174"/>
    <cellStyle name="Обычный 2 9 3 4 5 2 2 5" xfId="18175"/>
    <cellStyle name="Обычный 2 9 3 4 5 2 3" xfId="18176"/>
    <cellStyle name="Обычный 2 9 3 4 5 2 3 2" xfId="18177"/>
    <cellStyle name="Обычный 2 9 3 4 5 2 3 3" xfId="18178"/>
    <cellStyle name="Обычный 2 9 3 4 5 2 3 4" xfId="18179"/>
    <cellStyle name="Обычный 2 9 3 4 5 2 4" xfId="18180"/>
    <cellStyle name="Обычный 2 9 3 4 5 2 5" xfId="18181"/>
    <cellStyle name="Обычный 2 9 3 4 5 2 6" xfId="18182"/>
    <cellStyle name="Обычный 2 9 3 4 5 2 7" xfId="18183"/>
    <cellStyle name="Обычный 2 9 3 4 5 3" xfId="18184"/>
    <cellStyle name="Обычный 2 9 3 4 5 3 2" xfId="18185"/>
    <cellStyle name="Обычный 2 9 3 4 5 3 2 2" xfId="18186"/>
    <cellStyle name="Обычный 2 9 3 4 5 3 3" xfId="18187"/>
    <cellStyle name="Обычный 2 9 3 4 5 3 4" xfId="18188"/>
    <cellStyle name="Обычный 2 9 3 4 5 3 5" xfId="18189"/>
    <cellStyle name="Обычный 2 9 3 4 5 4" xfId="18190"/>
    <cellStyle name="Обычный 2 9 3 4 5 4 2" xfId="18191"/>
    <cellStyle name="Обычный 2 9 3 4 5 4 3" xfId="18192"/>
    <cellStyle name="Обычный 2 9 3 4 5 4 4" xfId="18193"/>
    <cellStyle name="Обычный 2 9 3 4 5 5" xfId="18194"/>
    <cellStyle name="Обычный 2 9 3 4 5 6" xfId="18195"/>
    <cellStyle name="Обычный 2 9 3 4 5 7" xfId="18196"/>
    <cellStyle name="Обычный 2 9 3 4 5 8" xfId="18197"/>
    <cellStyle name="Обычный 2 9 3 4 6" xfId="18198"/>
    <cellStyle name="Обычный 2 9 3 4 6 2" xfId="18199"/>
    <cellStyle name="Обычный 2 9 3 4 6 2 2" xfId="18200"/>
    <cellStyle name="Обычный 2 9 3 4 6 2 2 2" xfId="18201"/>
    <cellStyle name="Обычный 2 9 3 4 6 2 2 2 2" xfId="18202"/>
    <cellStyle name="Обычный 2 9 3 4 6 2 2 3" xfId="18203"/>
    <cellStyle name="Обычный 2 9 3 4 6 2 2 4" xfId="18204"/>
    <cellStyle name="Обычный 2 9 3 4 6 2 2 5" xfId="18205"/>
    <cellStyle name="Обычный 2 9 3 4 6 2 3" xfId="18206"/>
    <cellStyle name="Обычный 2 9 3 4 6 2 3 2" xfId="18207"/>
    <cellStyle name="Обычный 2 9 3 4 6 2 3 3" xfId="18208"/>
    <cellStyle name="Обычный 2 9 3 4 6 2 3 4" xfId="18209"/>
    <cellStyle name="Обычный 2 9 3 4 6 2 4" xfId="18210"/>
    <cellStyle name="Обычный 2 9 3 4 6 2 5" xfId="18211"/>
    <cellStyle name="Обычный 2 9 3 4 6 2 6" xfId="18212"/>
    <cellStyle name="Обычный 2 9 3 4 6 2 7" xfId="18213"/>
    <cellStyle name="Обычный 2 9 3 4 6 3" xfId="18214"/>
    <cellStyle name="Обычный 2 9 3 4 6 3 2" xfId="18215"/>
    <cellStyle name="Обычный 2 9 3 4 6 3 2 2" xfId="18216"/>
    <cellStyle name="Обычный 2 9 3 4 6 3 3" xfId="18217"/>
    <cellStyle name="Обычный 2 9 3 4 6 3 4" xfId="18218"/>
    <cellStyle name="Обычный 2 9 3 4 6 3 5" xfId="18219"/>
    <cellStyle name="Обычный 2 9 3 4 6 4" xfId="18220"/>
    <cellStyle name="Обычный 2 9 3 4 6 4 2" xfId="18221"/>
    <cellStyle name="Обычный 2 9 3 4 6 4 3" xfId="18222"/>
    <cellStyle name="Обычный 2 9 3 4 6 4 4" xfId="18223"/>
    <cellStyle name="Обычный 2 9 3 4 6 5" xfId="18224"/>
    <cellStyle name="Обычный 2 9 3 4 6 6" xfId="18225"/>
    <cellStyle name="Обычный 2 9 3 4 6 7" xfId="18226"/>
    <cellStyle name="Обычный 2 9 3 4 6 8" xfId="18227"/>
    <cellStyle name="Обычный 2 9 3 4 7" xfId="18228"/>
    <cellStyle name="Обычный 2 9 3 4 7 2" xfId="18229"/>
    <cellStyle name="Обычный 2 9 3 4 7 2 2" xfId="18230"/>
    <cellStyle name="Обычный 2 9 3 4 7 2 2 2" xfId="18231"/>
    <cellStyle name="Обычный 2 9 3 4 7 2 2 2 2" xfId="18232"/>
    <cellStyle name="Обычный 2 9 3 4 7 2 2 3" xfId="18233"/>
    <cellStyle name="Обычный 2 9 3 4 7 2 2 4" xfId="18234"/>
    <cellStyle name="Обычный 2 9 3 4 7 2 2 5" xfId="18235"/>
    <cellStyle name="Обычный 2 9 3 4 7 2 3" xfId="18236"/>
    <cellStyle name="Обычный 2 9 3 4 7 2 3 2" xfId="18237"/>
    <cellStyle name="Обычный 2 9 3 4 7 2 3 3" xfId="18238"/>
    <cellStyle name="Обычный 2 9 3 4 7 2 3 4" xfId="18239"/>
    <cellStyle name="Обычный 2 9 3 4 7 2 4" xfId="18240"/>
    <cellStyle name="Обычный 2 9 3 4 7 2 5" xfId="18241"/>
    <cellStyle name="Обычный 2 9 3 4 7 2 6" xfId="18242"/>
    <cellStyle name="Обычный 2 9 3 4 7 2 7" xfId="18243"/>
    <cellStyle name="Обычный 2 9 3 4 7 3" xfId="18244"/>
    <cellStyle name="Обычный 2 9 3 4 7 3 2" xfId="18245"/>
    <cellStyle name="Обычный 2 9 3 4 7 3 2 2" xfId="18246"/>
    <cellStyle name="Обычный 2 9 3 4 7 3 3" xfId="18247"/>
    <cellStyle name="Обычный 2 9 3 4 7 3 4" xfId="18248"/>
    <cellStyle name="Обычный 2 9 3 4 7 3 5" xfId="18249"/>
    <cellStyle name="Обычный 2 9 3 4 7 4" xfId="18250"/>
    <cellStyle name="Обычный 2 9 3 4 7 4 2" xfId="18251"/>
    <cellStyle name="Обычный 2 9 3 4 7 4 3" xfId="18252"/>
    <cellStyle name="Обычный 2 9 3 4 7 4 4" xfId="18253"/>
    <cellStyle name="Обычный 2 9 3 4 7 5" xfId="18254"/>
    <cellStyle name="Обычный 2 9 3 4 7 6" xfId="18255"/>
    <cellStyle name="Обычный 2 9 3 4 7 7" xfId="18256"/>
    <cellStyle name="Обычный 2 9 3 4 7 8" xfId="18257"/>
    <cellStyle name="Обычный 2 9 3 4 8" xfId="18258"/>
    <cellStyle name="Обычный 2 9 3 4 8 2" xfId="18259"/>
    <cellStyle name="Обычный 2 9 3 4 8 2 2" xfId="18260"/>
    <cellStyle name="Обычный 2 9 3 4 8 2 2 2" xfId="18261"/>
    <cellStyle name="Обычный 2 9 3 4 8 2 3" xfId="18262"/>
    <cellStyle name="Обычный 2 9 3 4 8 2 4" xfId="18263"/>
    <cellStyle name="Обычный 2 9 3 4 8 2 5" xfId="18264"/>
    <cellStyle name="Обычный 2 9 3 4 8 3" xfId="18265"/>
    <cellStyle name="Обычный 2 9 3 4 8 3 2" xfId="18266"/>
    <cellStyle name="Обычный 2 9 3 4 8 3 3" xfId="18267"/>
    <cellStyle name="Обычный 2 9 3 4 8 3 4" xfId="18268"/>
    <cellStyle name="Обычный 2 9 3 4 8 4" xfId="18269"/>
    <cellStyle name="Обычный 2 9 3 4 8 5" xfId="18270"/>
    <cellStyle name="Обычный 2 9 3 4 8 6" xfId="18271"/>
    <cellStyle name="Обычный 2 9 3 4 8 7" xfId="18272"/>
    <cellStyle name="Обычный 2 9 3 4 9" xfId="18273"/>
    <cellStyle name="Обычный 2 9 3 4 9 2" xfId="18274"/>
    <cellStyle name="Обычный 2 9 3 4 9 2 2" xfId="18275"/>
    <cellStyle name="Обычный 2 9 3 4 9 2 2 2" xfId="18276"/>
    <cellStyle name="Обычный 2 9 3 4 9 2 3" xfId="18277"/>
    <cellStyle name="Обычный 2 9 3 4 9 2 4" xfId="18278"/>
    <cellStyle name="Обычный 2 9 3 4 9 2 5" xfId="18279"/>
    <cellStyle name="Обычный 2 9 3 4 9 3" xfId="18280"/>
    <cellStyle name="Обычный 2 9 3 4 9 3 2" xfId="18281"/>
    <cellStyle name="Обычный 2 9 3 4 9 3 3" xfId="18282"/>
    <cellStyle name="Обычный 2 9 3 4 9 3 4" xfId="18283"/>
    <cellStyle name="Обычный 2 9 3 4 9 4" xfId="18284"/>
    <cellStyle name="Обычный 2 9 3 4 9 5" xfId="18285"/>
    <cellStyle name="Обычный 2 9 3 4 9 6" xfId="18286"/>
    <cellStyle name="Обычный 2 9 3 4 9 7" xfId="18287"/>
    <cellStyle name="Обычный 2 9 3 5" xfId="18288"/>
    <cellStyle name="Обычный 2 9 3 5 2" xfId="18289"/>
    <cellStyle name="Обычный 2 9 3 5 2 2" xfId="18290"/>
    <cellStyle name="Обычный 2 9 3 5 2 2 2" xfId="18291"/>
    <cellStyle name="Обычный 2 9 3 5 2 2 2 2" xfId="18292"/>
    <cellStyle name="Обычный 2 9 3 5 2 2 3" xfId="18293"/>
    <cellStyle name="Обычный 2 9 3 5 2 2 4" xfId="18294"/>
    <cellStyle name="Обычный 2 9 3 5 2 2 5" xfId="18295"/>
    <cellStyle name="Обычный 2 9 3 5 2 3" xfId="18296"/>
    <cellStyle name="Обычный 2 9 3 5 2 3 2" xfId="18297"/>
    <cellStyle name="Обычный 2 9 3 5 2 3 3" xfId="18298"/>
    <cellStyle name="Обычный 2 9 3 5 2 3 4" xfId="18299"/>
    <cellStyle name="Обычный 2 9 3 5 2 4" xfId="18300"/>
    <cellStyle name="Обычный 2 9 3 5 2 5" xfId="18301"/>
    <cellStyle name="Обычный 2 9 3 5 2 6" xfId="18302"/>
    <cellStyle name="Обычный 2 9 3 5 2 7" xfId="18303"/>
    <cellStyle name="Обычный 2 9 3 5 3" xfId="18304"/>
    <cellStyle name="Обычный 2 9 3 5 3 2" xfId="18305"/>
    <cellStyle name="Обычный 2 9 3 5 3 2 2" xfId="18306"/>
    <cellStyle name="Обычный 2 9 3 5 3 3" xfId="18307"/>
    <cellStyle name="Обычный 2 9 3 5 3 4" xfId="18308"/>
    <cellStyle name="Обычный 2 9 3 5 3 5" xfId="18309"/>
    <cellStyle name="Обычный 2 9 3 5 4" xfId="18310"/>
    <cellStyle name="Обычный 2 9 3 5 4 2" xfId="18311"/>
    <cellStyle name="Обычный 2 9 3 5 4 2 2" xfId="18312"/>
    <cellStyle name="Обычный 2 9 3 5 4 3" xfId="18313"/>
    <cellStyle name="Обычный 2 9 3 5 4 4" xfId="18314"/>
    <cellStyle name="Обычный 2 9 3 5 4 5" xfId="18315"/>
    <cellStyle name="Обычный 2 9 3 5 5" xfId="18316"/>
    <cellStyle name="Обычный 2 9 3 5 5 2" xfId="18317"/>
    <cellStyle name="Обычный 2 9 3 5 5 3" xfId="18318"/>
    <cellStyle name="Обычный 2 9 3 5 5 4" xfId="18319"/>
    <cellStyle name="Обычный 2 9 3 5 6" xfId="18320"/>
    <cellStyle name="Обычный 2 9 3 5 7" xfId="18321"/>
    <cellStyle name="Обычный 2 9 3 5 8" xfId="18322"/>
    <cellStyle name="Обычный 2 9 3 5 9" xfId="18323"/>
    <cellStyle name="Обычный 2 9 3 6" xfId="18324"/>
    <cellStyle name="Обычный 2 9 3 6 2" xfId="18325"/>
    <cellStyle name="Обычный 2 9 3 6 2 2" xfId="18326"/>
    <cellStyle name="Обычный 2 9 3 6 2 2 2" xfId="18327"/>
    <cellStyle name="Обычный 2 9 3 6 2 2 2 2" xfId="18328"/>
    <cellStyle name="Обычный 2 9 3 6 2 2 3" xfId="18329"/>
    <cellStyle name="Обычный 2 9 3 6 2 2 4" xfId="18330"/>
    <cellStyle name="Обычный 2 9 3 6 2 2 5" xfId="18331"/>
    <cellStyle name="Обычный 2 9 3 6 2 3" xfId="18332"/>
    <cellStyle name="Обычный 2 9 3 6 2 3 2" xfId="18333"/>
    <cellStyle name="Обычный 2 9 3 6 2 3 3" xfId="18334"/>
    <cellStyle name="Обычный 2 9 3 6 2 3 4" xfId="18335"/>
    <cellStyle name="Обычный 2 9 3 6 2 4" xfId="18336"/>
    <cellStyle name="Обычный 2 9 3 6 2 5" xfId="18337"/>
    <cellStyle name="Обычный 2 9 3 6 2 6" xfId="18338"/>
    <cellStyle name="Обычный 2 9 3 6 2 7" xfId="18339"/>
    <cellStyle name="Обычный 2 9 3 6 3" xfId="18340"/>
    <cellStyle name="Обычный 2 9 3 6 3 2" xfId="18341"/>
    <cellStyle name="Обычный 2 9 3 6 3 2 2" xfId="18342"/>
    <cellStyle name="Обычный 2 9 3 6 3 3" xfId="18343"/>
    <cellStyle name="Обычный 2 9 3 6 3 4" xfId="18344"/>
    <cellStyle name="Обычный 2 9 3 6 3 5" xfId="18345"/>
    <cellStyle name="Обычный 2 9 3 6 4" xfId="18346"/>
    <cellStyle name="Обычный 2 9 3 6 4 2" xfId="18347"/>
    <cellStyle name="Обычный 2 9 3 6 4 2 2" xfId="18348"/>
    <cellStyle name="Обычный 2 9 3 6 4 3" xfId="18349"/>
    <cellStyle name="Обычный 2 9 3 6 4 4" xfId="18350"/>
    <cellStyle name="Обычный 2 9 3 6 4 5" xfId="18351"/>
    <cellStyle name="Обычный 2 9 3 6 5" xfId="18352"/>
    <cellStyle name="Обычный 2 9 3 6 5 2" xfId="18353"/>
    <cellStyle name="Обычный 2 9 3 6 5 3" xfId="18354"/>
    <cellStyle name="Обычный 2 9 3 6 5 4" xfId="18355"/>
    <cellStyle name="Обычный 2 9 3 6 6" xfId="18356"/>
    <cellStyle name="Обычный 2 9 3 6 7" xfId="18357"/>
    <cellStyle name="Обычный 2 9 3 6 8" xfId="18358"/>
    <cellStyle name="Обычный 2 9 3 6 9" xfId="18359"/>
    <cellStyle name="Обычный 2 9 3 7" xfId="18360"/>
    <cellStyle name="Обычный 2 9 3 7 2" xfId="18361"/>
    <cellStyle name="Обычный 2 9 3 7 2 2" xfId="18362"/>
    <cellStyle name="Обычный 2 9 3 7 2 2 2" xfId="18363"/>
    <cellStyle name="Обычный 2 9 3 7 2 2 2 2" xfId="18364"/>
    <cellStyle name="Обычный 2 9 3 7 2 2 3" xfId="18365"/>
    <cellStyle name="Обычный 2 9 3 7 2 2 4" xfId="18366"/>
    <cellStyle name="Обычный 2 9 3 7 2 2 5" xfId="18367"/>
    <cellStyle name="Обычный 2 9 3 7 2 3" xfId="18368"/>
    <cellStyle name="Обычный 2 9 3 7 2 3 2" xfId="18369"/>
    <cellStyle name="Обычный 2 9 3 7 2 3 3" xfId="18370"/>
    <cellStyle name="Обычный 2 9 3 7 2 3 4" xfId="18371"/>
    <cellStyle name="Обычный 2 9 3 7 2 4" xfId="18372"/>
    <cellStyle name="Обычный 2 9 3 7 2 5" xfId="18373"/>
    <cellStyle name="Обычный 2 9 3 7 2 6" xfId="18374"/>
    <cellStyle name="Обычный 2 9 3 7 2 7" xfId="18375"/>
    <cellStyle name="Обычный 2 9 3 7 3" xfId="18376"/>
    <cellStyle name="Обычный 2 9 3 7 3 2" xfId="18377"/>
    <cellStyle name="Обычный 2 9 3 7 3 2 2" xfId="18378"/>
    <cellStyle name="Обычный 2 9 3 7 3 3" xfId="18379"/>
    <cellStyle name="Обычный 2 9 3 7 3 4" xfId="18380"/>
    <cellStyle name="Обычный 2 9 3 7 3 5" xfId="18381"/>
    <cellStyle name="Обычный 2 9 3 7 4" xfId="18382"/>
    <cellStyle name="Обычный 2 9 3 7 4 2" xfId="18383"/>
    <cellStyle name="Обычный 2 9 3 7 4 2 2" xfId="18384"/>
    <cellStyle name="Обычный 2 9 3 7 4 3" xfId="18385"/>
    <cellStyle name="Обычный 2 9 3 7 4 4" xfId="18386"/>
    <cellStyle name="Обычный 2 9 3 7 4 5" xfId="18387"/>
    <cellStyle name="Обычный 2 9 3 7 5" xfId="18388"/>
    <cellStyle name="Обычный 2 9 3 7 5 2" xfId="18389"/>
    <cellStyle name="Обычный 2 9 3 7 5 3" xfId="18390"/>
    <cellStyle name="Обычный 2 9 3 7 5 4" xfId="18391"/>
    <cellStyle name="Обычный 2 9 3 7 6" xfId="18392"/>
    <cellStyle name="Обычный 2 9 3 7 7" xfId="18393"/>
    <cellStyle name="Обычный 2 9 3 7 8" xfId="18394"/>
    <cellStyle name="Обычный 2 9 3 7 9" xfId="18395"/>
    <cellStyle name="Обычный 2 9 3 8" xfId="18396"/>
    <cellStyle name="Обычный 2 9 3 8 2" xfId="18397"/>
    <cellStyle name="Обычный 2 9 3 8 2 2" xfId="18398"/>
    <cellStyle name="Обычный 2 9 3 8 2 2 2" xfId="18399"/>
    <cellStyle name="Обычный 2 9 3 8 2 2 2 2" xfId="18400"/>
    <cellStyle name="Обычный 2 9 3 8 2 2 3" xfId="18401"/>
    <cellStyle name="Обычный 2 9 3 8 2 2 4" xfId="18402"/>
    <cellStyle name="Обычный 2 9 3 8 2 2 5" xfId="18403"/>
    <cellStyle name="Обычный 2 9 3 8 2 3" xfId="18404"/>
    <cellStyle name="Обычный 2 9 3 8 2 3 2" xfId="18405"/>
    <cellStyle name="Обычный 2 9 3 8 2 3 3" xfId="18406"/>
    <cellStyle name="Обычный 2 9 3 8 2 3 4" xfId="18407"/>
    <cellStyle name="Обычный 2 9 3 8 2 4" xfId="18408"/>
    <cellStyle name="Обычный 2 9 3 8 2 5" xfId="18409"/>
    <cellStyle name="Обычный 2 9 3 8 2 6" xfId="18410"/>
    <cellStyle name="Обычный 2 9 3 8 2 7" xfId="18411"/>
    <cellStyle name="Обычный 2 9 3 8 3" xfId="18412"/>
    <cellStyle name="Обычный 2 9 3 8 3 2" xfId="18413"/>
    <cellStyle name="Обычный 2 9 3 8 3 2 2" xfId="18414"/>
    <cellStyle name="Обычный 2 9 3 8 3 3" xfId="18415"/>
    <cellStyle name="Обычный 2 9 3 8 3 4" xfId="18416"/>
    <cellStyle name="Обычный 2 9 3 8 3 5" xfId="18417"/>
    <cellStyle name="Обычный 2 9 3 8 4" xfId="18418"/>
    <cellStyle name="Обычный 2 9 3 8 4 2" xfId="18419"/>
    <cellStyle name="Обычный 2 9 3 8 4 3" xfId="18420"/>
    <cellStyle name="Обычный 2 9 3 8 4 4" xfId="18421"/>
    <cellStyle name="Обычный 2 9 3 8 5" xfId="18422"/>
    <cellStyle name="Обычный 2 9 3 8 6" xfId="18423"/>
    <cellStyle name="Обычный 2 9 3 8 7" xfId="18424"/>
    <cellStyle name="Обычный 2 9 3 8 8" xfId="18425"/>
    <cellStyle name="Обычный 2 9 3 9" xfId="18426"/>
    <cellStyle name="Обычный 2 9 3 9 2" xfId="18427"/>
    <cellStyle name="Обычный 2 9 3 9 2 2" xfId="18428"/>
    <cellStyle name="Обычный 2 9 3 9 2 2 2" xfId="18429"/>
    <cellStyle name="Обычный 2 9 3 9 2 2 2 2" xfId="18430"/>
    <cellStyle name="Обычный 2 9 3 9 2 2 3" xfId="18431"/>
    <cellStyle name="Обычный 2 9 3 9 2 2 4" xfId="18432"/>
    <cellStyle name="Обычный 2 9 3 9 2 2 5" xfId="18433"/>
    <cellStyle name="Обычный 2 9 3 9 2 3" xfId="18434"/>
    <cellStyle name="Обычный 2 9 3 9 2 3 2" xfId="18435"/>
    <cellStyle name="Обычный 2 9 3 9 2 3 3" xfId="18436"/>
    <cellStyle name="Обычный 2 9 3 9 2 3 4" xfId="18437"/>
    <cellStyle name="Обычный 2 9 3 9 2 4" xfId="18438"/>
    <cellStyle name="Обычный 2 9 3 9 2 5" xfId="18439"/>
    <cellStyle name="Обычный 2 9 3 9 2 6" xfId="18440"/>
    <cellStyle name="Обычный 2 9 3 9 2 7" xfId="18441"/>
    <cellStyle name="Обычный 2 9 3 9 3" xfId="18442"/>
    <cellStyle name="Обычный 2 9 3 9 3 2" xfId="18443"/>
    <cellStyle name="Обычный 2 9 3 9 3 2 2" xfId="18444"/>
    <cellStyle name="Обычный 2 9 3 9 3 3" xfId="18445"/>
    <cellStyle name="Обычный 2 9 3 9 3 4" xfId="18446"/>
    <cellStyle name="Обычный 2 9 3 9 3 5" xfId="18447"/>
    <cellStyle name="Обычный 2 9 3 9 4" xfId="18448"/>
    <cellStyle name="Обычный 2 9 3 9 4 2" xfId="18449"/>
    <cellStyle name="Обычный 2 9 3 9 4 3" xfId="18450"/>
    <cellStyle name="Обычный 2 9 3 9 4 4" xfId="18451"/>
    <cellStyle name="Обычный 2 9 3 9 5" xfId="18452"/>
    <cellStyle name="Обычный 2 9 3 9 6" xfId="18453"/>
    <cellStyle name="Обычный 2 9 3 9 7" xfId="18454"/>
    <cellStyle name="Обычный 2 9 3 9 8" xfId="18455"/>
    <cellStyle name="Обычный 2 9 4" xfId="18456"/>
    <cellStyle name="Обычный 2 9 4 2" xfId="18457"/>
    <cellStyle name="Обычный 2 9 4 2 2" xfId="18458"/>
    <cellStyle name="Обычный 2 9 4 2 2 2" xfId="18459"/>
    <cellStyle name="Обычный 2 9 4 2 2 2 2" xfId="18460"/>
    <cellStyle name="Обычный 2 9 4 2 2 3" xfId="18461"/>
    <cellStyle name="Обычный 2 9 4 2 2 4" xfId="18462"/>
    <cellStyle name="Обычный 2 9 4 2 2 5" xfId="18463"/>
    <cellStyle name="Обычный 2 9 4 2 3" xfId="18464"/>
    <cellStyle name="Обычный 2 9 4 2 3 2" xfId="18465"/>
    <cellStyle name="Обычный 2 9 4 2 3 2 2" xfId="18466"/>
    <cellStyle name="Обычный 2 9 4 2 3 3" xfId="18467"/>
    <cellStyle name="Обычный 2 9 4 2 3 4" xfId="18468"/>
    <cellStyle name="Обычный 2 9 4 2 3 5" xfId="18469"/>
    <cellStyle name="Обычный 2 9 4 2 4" xfId="18470"/>
    <cellStyle name="Обычный 2 9 4 2 4 2" xfId="18471"/>
    <cellStyle name="Обычный 2 9 4 2 4 3" xfId="18472"/>
    <cellStyle name="Обычный 2 9 4 2 4 4" xfId="18473"/>
    <cellStyle name="Обычный 2 9 4 2 5" xfId="18474"/>
    <cellStyle name="Обычный 2 9 4 2 6" xfId="18475"/>
    <cellStyle name="Обычный 2 9 4 2 7" xfId="18476"/>
    <cellStyle name="Обычный 2 9 4 2 8" xfId="18477"/>
    <cellStyle name="Обычный 2 9 4 3" xfId="18478"/>
    <cellStyle name="Обычный 2 9 4 3 2" xfId="18479"/>
    <cellStyle name="Обычный 2 9 4 3 2 2" xfId="18480"/>
    <cellStyle name="Обычный 2 9 4 3 3" xfId="18481"/>
    <cellStyle name="Обычный 2 9 4 3 4" xfId="18482"/>
    <cellStyle name="Обычный 2 9 4 3 5" xfId="18483"/>
    <cellStyle name="Обычный 2 9 4 4" xfId="18484"/>
    <cellStyle name="Обычный 2 9 4 4 2" xfId="18485"/>
    <cellStyle name="Обычный 2 9 4 4 2 2" xfId="18486"/>
    <cellStyle name="Обычный 2 9 4 4 3" xfId="18487"/>
    <cellStyle name="Обычный 2 9 4 4 4" xfId="18488"/>
    <cellStyle name="Обычный 2 9 4 4 5" xfId="18489"/>
    <cellStyle name="Обычный 2 9 4 5" xfId="18490"/>
    <cellStyle name="Обычный 2 9 4 5 2" xfId="18491"/>
    <cellStyle name="Обычный 2 9 4 5 2 2" xfId="18492"/>
    <cellStyle name="Обычный 2 9 4 5 3" xfId="18493"/>
    <cellStyle name="Обычный 2 9 4 5 4" xfId="18494"/>
    <cellStyle name="Обычный 2 9 4 5 5" xfId="18495"/>
    <cellStyle name="Обычный 2 9 4 6" xfId="18496"/>
    <cellStyle name="Обычный 2 9 4 6 2" xfId="18497"/>
    <cellStyle name="Обычный 2 9 4 6 2 2" xfId="18498"/>
    <cellStyle name="Обычный 2 9 4 6 3" xfId="18499"/>
    <cellStyle name="Обычный 2 9 4 7" xfId="18500"/>
    <cellStyle name="Обычный 2 9 4 7 2" xfId="18501"/>
    <cellStyle name="Обычный 2 9 4 8" xfId="18502"/>
    <cellStyle name="Обычный 2 9 4 9" xfId="18503"/>
    <cellStyle name="Обычный 2 9 5" xfId="18504"/>
    <cellStyle name="Обычный 2 9 5 2" xfId="18505"/>
    <cellStyle name="Обычный 2 9 5 2 2" xfId="18506"/>
    <cellStyle name="Обычный 2 9 5 2 2 2" xfId="18507"/>
    <cellStyle name="Обычный 2 9 5 2 2 2 2" xfId="18508"/>
    <cellStyle name="Обычный 2 9 5 2 2 3" xfId="18509"/>
    <cellStyle name="Обычный 2 9 5 2 2 4" xfId="18510"/>
    <cellStyle name="Обычный 2 9 5 2 2 5" xfId="18511"/>
    <cellStyle name="Обычный 2 9 5 2 3" xfId="18512"/>
    <cellStyle name="Обычный 2 9 5 2 3 2" xfId="18513"/>
    <cellStyle name="Обычный 2 9 5 2 3 3" xfId="18514"/>
    <cellStyle name="Обычный 2 9 5 2 3 4" xfId="18515"/>
    <cellStyle name="Обычный 2 9 5 2 4" xfId="18516"/>
    <cellStyle name="Обычный 2 9 5 2 5" xfId="18517"/>
    <cellStyle name="Обычный 2 9 5 2 6" xfId="18518"/>
    <cellStyle name="Обычный 2 9 5 2 7" xfId="18519"/>
    <cellStyle name="Обычный 2 9 5 3" xfId="18520"/>
    <cellStyle name="Обычный 2 9 5 3 2" xfId="18521"/>
    <cellStyle name="Обычный 2 9 5 3 2 2" xfId="18522"/>
    <cellStyle name="Обычный 2 9 5 3 3" xfId="18523"/>
    <cellStyle name="Обычный 2 9 5 3 4" xfId="18524"/>
    <cellStyle name="Обычный 2 9 5 3 5" xfId="18525"/>
    <cellStyle name="Обычный 2 9 5 4" xfId="18526"/>
    <cellStyle name="Обычный 2 9 5 4 2" xfId="18527"/>
    <cellStyle name="Обычный 2 9 5 4 2 2" xfId="18528"/>
    <cellStyle name="Обычный 2 9 5 4 3" xfId="18529"/>
    <cellStyle name="Обычный 2 9 5 4 4" xfId="18530"/>
    <cellStyle name="Обычный 2 9 5 4 5" xfId="18531"/>
    <cellStyle name="Обычный 2 9 5 5" xfId="18532"/>
    <cellStyle name="Обычный 2 9 5 5 2" xfId="18533"/>
    <cellStyle name="Обычный 2 9 5 5 3" xfId="18534"/>
    <cellStyle name="Обычный 2 9 5 5 4" xfId="18535"/>
    <cellStyle name="Обычный 2 9 5 6" xfId="18536"/>
    <cellStyle name="Обычный 2 9 5 7" xfId="18537"/>
    <cellStyle name="Обычный 2 9 5 8" xfId="18538"/>
    <cellStyle name="Обычный 2 9 5 9" xfId="18539"/>
    <cellStyle name="Обычный 2 9 6" xfId="18540"/>
    <cellStyle name="Обычный 2 9 7" xfId="18541"/>
    <cellStyle name="Обычный 2 9 7 2" xfId="18542"/>
    <cellStyle name="Обычный 2 9 7 2 2" xfId="18543"/>
    <cellStyle name="Обычный 2 9 7 3" xfId="18544"/>
    <cellStyle name="Обычный 2 9 8" xfId="18545"/>
    <cellStyle name="Обычный 2 9 8 2" xfId="18546"/>
    <cellStyle name="Обычный 2 9 9" xfId="18547"/>
    <cellStyle name="Обычный 2__940_РВвВА свод за 1 полугодие 2009" xfId="18548"/>
    <cellStyle name="Обычный 20" xfId="18549"/>
    <cellStyle name="Обычный 20 2" xfId="18550"/>
    <cellStyle name="Обычный 21" xfId="18551"/>
    <cellStyle name="Обычный 21 2" xfId="18552"/>
    <cellStyle name="Обычный 21 3" xfId="18553"/>
    <cellStyle name="Обычный 22" xfId="18554"/>
    <cellStyle name="Обычный 22 2" xfId="18555"/>
    <cellStyle name="Обычный 22 2 2" xfId="18556"/>
    <cellStyle name="Обычный 22 3" xfId="18557"/>
    <cellStyle name="Обычный 22 4" xfId="18558"/>
    <cellStyle name="Обычный 23" xfId="18559"/>
    <cellStyle name="Обычный 23 2" xfId="18560"/>
    <cellStyle name="Обычный 24" xfId="18561"/>
    <cellStyle name="Обычный 24 2" xfId="18562"/>
    <cellStyle name="Обычный 25" xfId="18563"/>
    <cellStyle name="Обычный 25 2" xfId="18564"/>
    <cellStyle name="Обычный 25 3" xfId="18565"/>
    <cellStyle name="Обычный 25 4" xfId="18566"/>
    <cellStyle name="Обычный 26" xfId="18567"/>
    <cellStyle name="Обычный 26 2" xfId="18568"/>
    <cellStyle name="Обычный 26 3" xfId="18569"/>
    <cellStyle name="Обычный 26 4" xfId="18570"/>
    <cellStyle name="Обычный 27" xfId="18571"/>
    <cellStyle name="Обычный 27 2" xfId="18572"/>
    <cellStyle name="Обычный 27 3" xfId="18573"/>
    <cellStyle name="Обычный 27 4" xfId="18574"/>
    <cellStyle name="Обычный 28" xfId="18575"/>
    <cellStyle name="Обычный 28 2" xfId="18576"/>
    <cellStyle name="Обычный 29" xfId="18577"/>
    <cellStyle name="Обычный 29 2" xfId="18578"/>
    <cellStyle name="Обычный 3" xfId="18579"/>
    <cellStyle name="Обычный 3 10" xfId="18580"/>
    <cellStyle name="Обычный 3 11" xfId="18581"/>
    <cellStyle name="Обычный 3 12" xfId="18582"/>
    <cellStyle name="Обычный 3 13" xfId="18583"/>
    <cellStyle name="Обычный 3 14" xfId="18584"/>
    <cellStyle name="Обычный 3 15" xfId="18585"/>
    <cellStyle name="Обычный 3 16" xfId="18586"/>
    <cellStyle name="Обычный 3 17" xfId="18587"/>
    <cellStyle name="Обычный 3 18" xfId="18588"/>
    <cellStyle name="Обычный 3 19" xfId="18589"/>
    <cellStyle name="Обычный 3 2" xfId="18590"/>
    <cellStyle name="Обычный 3 2 10" xfId="18591"/>
    <cellStyle name="Обычный 3 2 11" xfId="18592"/>
    <cellStyle name="Обычный 3 2 2" xfId="18593"/>
    <cellStyle name="Обычный 3 2 2 10" xfId="18594"/>
    <cellStyle name="Обычный 3 2 2 10 2" xfId="18595"/>
    <cellStyle name="Обычный 3 2 2 10 2 2" xfId="18596"/>
    <cellStyle name="Обычный 3 2 2 10 2 2 2" xfId="18597"/>
    <cellStyle name="Обычный 3 2 2 10 2 2 2 2" xfId="18598"/>
    <cellStyle name="Обычный 3 2 2 10 2 2 3" xfId="18599"/>
    <cellStyle name="Обычный 3 2 2 10 2 2 4" xfId="18600"/>
    <cellStyle name="Обычный 3 2 2 10 2 2 5" xfId="18601"/>
    <cellStyle name="Обычный 3 2 2 10 2 3" xfId="18602"/>
    <cellStyle name="Обычный 3 2 2 10 2 3 2" xfId="18603"/>
    <cellStyle name="Обычный 3 2 2 10 2 3 3" xfId="18604"/>
    <cellStyle name="Обычный 3 2 2 10 2 3 4" xfId="18605"/>
    <cellStyle name="Обычный 3 2 2 10 2 4" xfId="18606"/>
    <cellStyle name="Обычный 3 2 2 10 2 5" xfId="18607"/>
    <cellStyle name="Обычный 3 2 2 10 2 6" xfId="18608"/>
    <cellStyle name="Обычный 3 2 2 10 2 7" xfId="18609"/>
    <cellStyle name="Обычный 3 2 2 10 3" xfId="18610"/>
    <cellStyle name="Обычный 3 2 2 10 3 2" xfId="18611"/>
    <cellStyle name="Обычный 3 2 2 10 3 2 2" xfId="18612"/>
    <cellStyle name="Обычный 3 2 2 10 3 3" xfId="18613"/>
    <cellStyle name="Обычный 3 2 2 10 3 4" xfId="18614"/>
    <cellStyle name="Обычный 3 2 2 10 3 5" xfId="18615"/>
    <cellStyle name="Обычный 3 2 2 10 4" xfId="18616"/>
    <cellStyle name="Обычный 3 2 2 10 4 2" xfId="18617"/>
    <cellStyle name="Обычный 3 2 2 10 4 3" xfId="18618"/>
    <cellStyle name="Обычный 3 2 2 10 4 4" xfId="18619"/>
    <cellStyle name="Обычный 3 2 2 10 5" xfId="18620"/>
    <cellStyle name="Обычный 3 2 2 10 6" xfId="18621"/>
    <cellStyle name="Обычный 3 2 2 10 7" xfId="18622"/>
    <cellStyle name="Обычный 3 2 2 10 8" xfId="18623"/>
    <cellStyle name="Обычный 3 2 2 11" xfId="18624"/>
    <cellStyle name="Обычный 3 2 2 11 2" xfId="18625"/>
    <cellStyle name="Обычный 3 2 2 11 2 2" xfId="18626"/>
    <cellStyle name="Обычный 3 2 2 11 2 2 2" xfId="18627"/>
    <cellStyle name="Обычный 3 2 2 11 2 3" xfId="18628"/>
    <cellStyle name="Обычный 3 2 2 11 2 4" xfId="18629"/>
    <cellStyle name="Обычный 3 2 2 11 2 5" xfId="18630"/>
    <cellStyle name="Обычный 3 2 2 11 3" xfId="18631"/>
    <cellStyle name="Обычный 3 2 2 11 3 2" xfId="18632"/>
    <cellStyle name="Обычный 3 2 2 11 3 3" xfId="18633"/>
    <cellStyle name="Обычный 3 2 2 11 3 4" xfId="18634"/>
    <cellStyle name="Обычный 3 2 2 11 4" xfId="18635"/>
    <cellStyle name="Обычный 3 2 2 11 5" xfId="18636"/>
    <cellStyle name="Обычный 3 2 2 11 6" xfId="18637"/>
    <cellStyle name="Обычный 3 2 2 11 7" xfId="18638"/>
    <cellStyle name="Обычный 3 2 2 12" xfId="18639"/>
    <cellStyle name="Обычный 3 2 2 12 2" xfId="18640"/>
    <cellStyle name="Обычный 3 2 2 12 2 2" xfId="18641"/>
    <cellStyle name="Обычный 3 2 2 12 2 2 2" xfId="18642"/>
    <cellStyle name="Обычный 3 2 2 12 2 3" xfId="18643"/>
    <cellStyle name="Обычный 3 2 2 12 2 4" xfId="18644"/>
    <cellStyle name="Обычный 3 2 2 12 2 5" xfId="18645"/>
    <cellStyle name="Обычный 3 2 2 12 3" xfId="18646"/>
    <cellStyle name="Обычный 3 2 2 12 3 2" xfId="18647"/>
    <cellStyle name="Обычный 3 2 2 12 3 3" xfId="18648"/>
    <cellStyle name="Обычный 3 2 2 12 3 4" xfId="18649"/>
    <cellStyle name="Обычный 3 2 2 12 4" xfId="18650"/>
    <cellStyle name="Обычный 3 2 2 12 5" xfId="18651"/>
    <cellStyle name="Обычный 3 2 2 12 6" xfId="18652"/>
    <cellStyle name="Обычный 3 2 2 12 7" xfId="18653"/>
    <cellStyle name="Обычный 3 2 2 13" xfId="18654"/>
    <cellStyle name="Обычный 3 2 2 13 2" xfId="18655"/>
    <cellStyle name="Обычный 3 2 2 13 2 2" xfId="18656"/>
    <cellStyle name="Обычный 3 2 2 13 3" xfId="18657"/>
    <cellStyle name="Обычный 3 2 2 13 4" xfId="18658"/>
    <cellStyle name="Обычный 3 2 2 13 5" xfId="18659"/>
    <cellStyle name="Обычный 3 2 2 14" xfId="18660"/>
    <cellStyle name="Обычный 3 2 2 14 2" xfId="18661"/>
    <cellStyle name="Обычный 3 2 2 14 2 2" xfId="18662"/>
    <cellStyle name="Обычный 3 2 2 14 3" xfId="18663"/>
    <cellStyle name="Обычный 3 2 2 14 4" xfId="18664"/>
    <cellStyle name="Обычный 3 2 2 14 5" xfId="18665"/>
    <cellStyle name="Обычный 3 2 2 15" xfId="18666"/>
    <cellStyle name="Обычный 3 2 2 15 2" xfId="18667"/>
    <cellStyle name="Обычный 3 2 2 15 2 2" xfId="18668"/>
    <cellStyle name="Обычный 3 2 2 15 3" xfId="18669"/>
    <cellStyle name="Обычный 3 2 2 16" xfId="18670"/>
    <cellStyle name="Обычный 3 2 2 16 2" xfId="18671"/>
    <cellStyle name="Обычный 3 2 2 17" xfId="18672"/>
    <cellStyle name="Обычный 3 2 2 18" xfId="18673"/>
    <cellStyle name="Обычный 3 2 2 2" xfId="18674"/>
    <cellStyle name="Обычный 3 2 2 2 10" xfId="18675"/>
    <cellStyle name="Обычный 3 2 2 2 10 2" xfId="18676"/>
    <cellStyle name="Обычный 3 2 2 2 10 2 2" xfId="18677"/>
    <cellStyle name="Обычный 3 2 2 2 10 2 2 2" xfId="18678"/>
    <cellStyle name="Обычный 3 2 2 2 10 2 3" xfId="18679"/>
    <cellStyle name="Обычный 3 2 2 2 10 2 4" xfId="18680"/>
    <cellStyle name="Обычный 3 2 2 2 10 2 5" xfId="18681"/>
    <cellStyle name="Обычный 3 2 2 2 10 3" xfId="18682"/>
    <cellStyle name="Обычный 3 2 2 2 10 3 2" xfId="18683"/>
    <cellStyle name="Обычный 3 2 2 2 10 3 3" xfId="18684"/>
    <cellStyle name="Обычный 3 2 2 2 10 3 4" xfId="18685"/>
    <cellStyle name="Обычный 3 2 2 2 10 4" xfId="18686"/>
    <cellStyle name="Обычный 3 2 2 2 10 5" xfId="18687"/>
    <cellStyle name="Обычный 3 2 2 2 10 6" xfId="18688"/>
    <cellStyle name="Обычный 3 2 2 2 10 7" xfId="18689"/>
    <cellStyle name="Обычный 3 2 2 2 11" xfId="18690"/>
    <cellStyle name="Обычный 3 2 2 2 11 2" xfId="18691"/>
    <cellStyle name="Обычный 3 2 2 2 11 2 2" xfId="18692"/>
    <cellStyle name="Обычный 3 2 2 2 11 3" xfId="18693"/>
    <cellStyle name="Обычный 3 2 2 2 11 4" xfId="18694"/>
    <cellStyle name="Обычный 3 2 2 2 11 5" xfId="18695"/>
    <cellStyle name="Обычный 3 2 2 2 12" xfId="18696"/>
    <cellStyle name="Обычный 3 2 2 2 12 2" xfId="18697"/>
    <cellStyle name="Обычный 3 2 2 2 12 2 2" xfId="18698"/>
    <cellStyle name="Обычный 3 2 2 2 12 3" xfId="18699"/>
    <cellStyle name="Обычный 3 2 2 2 12 4" xfId="18700"/>
    <cellStyle name="Обычный 3 2 2 2 12 5" xfId="18701"/>
    <cellStyle name="Обычный 3 2 2 2 13" xfId="18702"/>
    <cellStyle name="Обычный 3 2 2 2 13 2" xfId="18703"/>
    <cellStyle name="Обычный 3 2 2 2 13 2 2" xfId="18704"/>
    <cellStyle name="Обычный 3 2 2 2 13 3" xfId="18705"/>
    <cellStyle name="Обычный 3 2 2 2 14" xfId="18706"/>
    <cellStyle name="Обычный 3 2 2 2 14 2" xfId="18707"/>
    <cellStyle name="Обычный 3 2 2 2 15" xfId="18708"/>
    <cellStyle name="Обычный 3 2 2 2 16" xfId="18709"/>
    <cellStyle name="Обычный 3 2 2 2 2" xfId="18710"/>
    <cellStyle name="Обычный 3 2 2 2 2 10" xfId="18711"/>
    <cellStyle name="Обычный 3 2 2 2 2 10 2" xfId="18712"/>
    <cellStyle name="Обычный 3 2 2 2 2 10 2 2" xfId="18713"/>
    <cellStyle name="Обычный 3 2 2 2 2 10 3" xfId="18714"/>
    <cellStyle name="Обычный 3 2 2 2 2 10 4" xfId="18715"/>
    <cellStyle name="Обычный 3 2 2 2 2 10 5" xfId="18716"/>
    <cellStyle name="Обычный 3 2 2 2 2 11" xfId="18717"/>
    <cellStyle name="Обычный 3 2 2 2 2 11 2" xfId="18718"/>
    <cellStyle name="Обычный 3 2 2 2 2 11 3" xfId="18719"/>
    <cellStyle name="Обычный 3 2 2 2 2 11 4" xfId="18720"/>
    <cellStyle name="Обычный 3 2 2 2 2 12" xfId="18721"/>
    <cellStyle name="Обычный 3 2 2 2 2 13" xfId="18722"/>
    <cellStyle name="Обычный 3 2 2 2 2 14" xfId="18723"/>
    <cellStyle name="Обычный 3 2 2 2 2 15" xfId="18724"/>
    <cellStyle name="Обычный 3 2 2 2 2 2" xfId="18725"/>
    <cellStyle name="Обычный 3 2 2 2 2 2 2" xfId="18726"/>
    <cellStyle name="Обычный 3 2 2 2 2 2 2 2" xfId="18727"/>
    <cellStyle name="Обычный 3 2 2 2 2 2 2 2 2" xfId="18728"/>
    <cellStyle name="Обычный 3 2 2 2 2 2 2 2 2 2" xfId="18729"/>
    <cellStyle name="Обычный 3 2 2 2 2 2 2 2 3" xfId="18730"/>
    <cellStyle name="Обычный 3 2 2 2 2 2 2 2 4" xfId="18731"/>
    <cellStyle name="Обычный 3 2 2 2 2 2 2 2 5" xfId="18732"/>
    <cellStyle name="Обычный 3 2 2 2 2 2 2 3" xfId="18733"/>
    <cellStyle name="Обычный 3 2 2 2 2 2 2 3 2" xfId="18734"/>
    <cellStyle name="Обычный 3 2 2 2 2 2 2 3 3" xfId="18735"/>
    <cellStyle name="Обычный 3 2 2 2 2 2 2 3 4" xfId="18736"/>
    <cellStyle name="Обычный 3 2 2 2 2 2 2 4" xfId="18737"/>
    <cellStyle name="Обычный 3 2 2 2 2 2 2 5" xfId="18738"/>
    <cellStyle name="Обычный 3 2 2 2 2 2 2 6" xfId="18739"/>
    <cellStyle name="Обычный 3 2 2 2 2 2 2 7" xfId="18740"/>
    <cellStyle name="Обычный 3 2 2 2 2 2 3" xfId="18741"/>
    <cellStyle name="Обычный 3 2 2 2 2 2 3 2" xfId="18742"/>
    <cellStyle name="Обычный 3 2 2 2 2 2 3 2 2" xfId="18743"/>
    <cellStyle name="Обычный 3 2 2 2 2 2 3 3" xfId="18744"/>
    <cellStyle name="Обычный 3 2 2 2 2 2 3 4" xfId="18745"/>
    <cellStyle name="Обычный 3 2 2 2 2 2 3 5" xfId="18746"/>
    <cellStyle name="Обычный 3 2 2 2 2 2 4" xfId="18747"/>
    <cellStyle name="Обычный 3 2 2 2 2 2 4 2" xfId="18748"/>
    <cellStyle name="Обычный 3 2 2 2 2 2 4 2 2" xfId="18749"/>
    <cellStyle name="Обычный 3 2 2 2 2 2 4 3" xfId="18750"/>
    <cellStyle name="Обычный 3 2 2 2 2 2 4 4" xfId="18751"/>
    <cellStyle name="Обычный 3 2 2 2 2 2 4 5" xfId="18752"/>
    <cellStyle name="Обычный 3 2 2 2 2 2 5" xfId="18753"/>
    <cellStyle name="Обычный 3 2 2 2 2 2 5 2" xfId="18754"/>
    <cellStyle name="Обычный 3 2 2 2 2 2 5 3" xfId="18755"/>
    <cellStyle name="Обычный 3 2 2 2 2 2 5 4" xfId="18756"/>
    <cellStyle name="Обычный 3 2 2 2 2 2 6" xfId="18757"/>
    <cellStyle name="Обычный 3 2 2 2 2 2 7" xfId="18758"/>
    <cellStyle name="Обычный 3 2 2 2 2 2 8" xfId="18759"/>
    <cellStyle name="Обычный 3 2 2 2 2 2 9" xfId="18760"/>
    <cellStyle name="Обычный 3 2 2 2 2 3" xfId="18761"/>
    <cellStyle name="Обычный 3 2 2 2 2 3 2" xfId="18762"/>
    <cellStyle name="Обычный 3 2 2 2 2 3 2 2" xfId="18763"/>
    <cellStyle name="Обычный 3 2 2 2 2 3 2 2 2" xfId="18764"/>
    <cellStyle name="Обычный 3 2 2 2 2 3 2 2 2 2" xfId="18765"/>
    <cellStyle name="Обычный 3 2 2 2 2 3 2 2 3" xfId="18766"/>
    <cellStyle name="Обычный 3 2 2 2 2 3 2 2 4" xfId="18767"/>
    <cellStyle name="Обычный 3 2 2 2 2 3 2 2 5" xfId="18768"/>
    <cellStyle name="Обычный 3 2 2 2 2 3 2 3" xfId="18769"/>
    <cellStyle name="Обычный 3 2 2 2 2 3 2 3 2" xfId="18770"/>
    <cellStyle name="Обычный 3 2 2 2 2 3 2 3 3" xfId="18771"/>
    <cellStyle name="Обычный 3 2 2 2 2 3 2 3 4" xfId="18772"/>
    <cellStyle name="Обычный 3 2 2 2 2 3 2 4" xfId="18773"/>
    <cellStyle name="Обычный 3 2 2 2 2 3 2 5" xfId="18774"/>
    <cellStyle name="Обычный 3 2 2 2 2 3 2 6" xfId="18775"/>
    <cellStyle name="Обычный 3 2 2 2 2 3 2 7" xfId="18776"/>
    <cellStyle name="Обычный 3 2 2 2 2 3 3" xfId="18777"/>
    <cellStyle name="Обычный 3 2 2 2 2 3 3 2" xfId="18778"/>
    <cellStyle name="Обычный 3 2 2 2 2 3 3 2 2" xfId="18779"/>
    <cellStyle name="Обычный 3 2 2 2 2 3 3 3" xfId="18780"/>
    <cellStyle name="Обычный 3 2 2 2 2 3 3 4" xfId="18781"/>
    <cellStyle name="Обычный 3 2 2 2 2 3 3 5" xfId="18782"/>
    <cellStyle name="Обычный 3 2 2 2 2 3 4" xfId="18783"/>
    <cellStyle name="Обычный 3 2 2 2 2 3 4 2" xfId="18784"/>
    <cellStyle name="Обычный 3 2 2 2 2 3 4 2 2" xfId="18785"/>
    <cellStyle name="Обычный 3 2 2 2 2 3 4 3" xfId="18786"/>
    <cellStyle name="Обычный 3 2 2 2 2 3 4 4" xfId="18787"/>
    <cellStyle name="Обычный 3 2 2 2 2 3 4 5" xfId="18788"/>
    <cellStyle name="Обычный 3 2 2 2 2 3 5" xfId="18789"/>
    <cellStyle name="Обычный 3 2 2 2 2 3 5 2" xfId="18790"/>
    <cellStyle name="Обычный 3 2 2 2 2 3 5 3" xfId="18791"/>
    <cellStyle name="Обычный 3 2 2 2 2 3 5 4" xfId="18792"/>
    <cellStyle name="Обычный 3 2 2 2 2 3 6" xfId="18793"/>
    <cellStyle name="Обычный 3 2 2 2 2 3 7" xfId="18794"/>
    <cellStyle name="Обычный 3 2 2 2 2 3 8" xfId="18795"/>
    <cellStyle name="Обычный 3 2 2 2 2 3 9" xfId="18796"/>
    <cellStyle name="Обычный 3 2 2 2 2 4" xfId="18797"/>
    <cellStyle name="Обычный 3 2 2 2 2 4 2" xfId="18798"/>
    <cellStyle name="Обычный 3 2 2 2 2 4 2 2" xfId="18799"/>
    <cellStyle name="Обычный 3 2 2 2 2 4 2 2 2" xfId="18800"/>
    <cellStyle name="Обычный 3 2 2 2 2 4 2 2 2 2" xfId="18801"/>
    <cellStyle name="Обычный 3 2 2 2 2 4 2 2 3" xfId="18802"/>
    <cellStyle name="Обычный 3 2 2 2 2 4 2 2 4" xfId="18803"/>
    <cellStyle name="Обычный 3 2 2 2 2 4 2 2 5" xfId="18804"/>
    <cellStyle name="Обычный 3 2 2 2 2 4 2 3" xfId="18805"/>
    <cellStyle name="Обычный 3 2 2 2 2 4 2 3 2" xfId="18806"/>
    <cellStyle name="Обычный 3 2 2 2 2 4 2 3 3" xfId="18807"/>
    <cellStyle name="Обычный 3 2 2 2 2 4 2 3 4" xfId="18808"/>
    <cellStyle name="Обычный 3 2 2 2 2 4 2 4" xfId="18809"/>
    <cellStyle name="Обычный 3 2 2 2 2 4 2 5" xfId="18810"/>
    <cellStyle name="Обычный 3 2 2 2 2 4 2 6" xfId="18811"/>
    <cellStyle name="Обычный 3 2 2 2 2 4 2 7" xfId="18812"/>
    <cellStyle name="Обычный 3 2 2 2 2 4 3" xfId="18813"/>
    <cellStyle name="Обычный 3 2 2 2 2 4 3 2" xfId="18814"/>
    <cellStyle name="Обычный 3 2 2 2 2 4 3 2 2" xfId="18815"/>
    <cellStyle name="Обычный 3 2 2 2 2 4 3 3" xfId="18816"/>
    <cellStyle name="Обычный 3 2 2 2 2 4 3 4" xfId="18817"/>
    <cellStyle name="Обычный 3 2 2 2 2 4 3 5" xfId="18818"/>
    <cellStyle name="Обычный 3 2 2 2 2 4 4" xfId="18819"/>
    <cellStyle name="Обычный 3 2 2 2 2 4 4 2" xfId="18820"/>
    <cellStyle name="Обычный 3 2 2 2 2 4 4 3" xfId="18821"/>
    <cellStyle name="Обычный 3 2 2 2 2 4 4 4" xfId="18822"/>
    <cellStyle name="Обычный 3 2 2 2 2 4 5" xfId="18823"/>
    <cellStyle name="Обычный 3 2 2 2 2 4 6" xfId="18824"/>
    <cellStyle name="Обычный 3 2 2 2 2 4 7" xfId="18825"/>
    <cellStyle name="Обычный 3 2 2 2 2 4 8" xfId="18826"/>
    <cellStyle name="Обычный 3 2 2 2 2 5" xfId="18827"/>
    <cellStyle name="Обычный 3 2 2 2 2 5 2" xfId="18828"/>
    <cellStyle name="Обычный 3 2 2 2 2 5 2 2" xfId="18829"/>
    <cellStyle name="Обычный 3 2 2 2 2 5 2 2 2" xfId="18830"/>
    <cellStyle name="Обычный 3 2 2 2 2 5 2 2 2 2" xfId="18831"/>
    <cellStyle name="Обычный 3 2 2 2 2 5 2 2 3" xfId="18832"/>
    <cellStyle name="Обычный 3 2 2 2 2 5 2 2 4" xfId="18833"/>
    <cellStyle name="Обычный 3 2 2 2 2 5 2 2 5" xfId="18834"/>
    <cellStyle name="Обычный 3 2 2 2 2 5 2 3" xfId="18835"/>
    <cellStyle name="Обычный 3 2 2 2 2 5 2 3 2" xfId="18836"/>
    <cellStyle name="Обычный 3 2 2 2 2 5 2 3 3" xfId="18837"/>
    <cellStyle name="Обычный 3 2 2 2 2 5 2 3 4" xfId="18838"/>
    <cellStyle name="Обычный 3 2 2 2 2 5 2 4" xfId="18839"/>
    <cellStyle name="Обычный 3 2 2 2 2 5 2 5" xfId="18840"/>
    <cellStyle name="Обычный 3 2 2 2 2 5 2 6" xfId="18841"/>
    <cellStyle name="Обычный 3 2 2 2 2 5 2 7" xfId="18842"/>
    <cellStyle name="Обычный 3 2 2 2 2 5 3" xfId="18843"/>
    <cellStyle name="Обычный 3 2 2 2 2 5 3 2" xfId="18844"/>
    <cellStyle name="Обычный 3 2 2 2 2 5 3 2 2" xfId="18845"/>
    <cellStyle name="Обычный 3 2 2 2 2 5 3 3" xfId="18846"/>
    <cellStyle name="Обычный 3 2 2 2 2 5 3 4" xfId="18847"/>
    <cellStyle name="Обычный 3 2 2 2 2 5 3 5" xfId="18848"/>
    <cellStyle name="Обычный 3 2 2 2 2 5 4" xfId="18849"/>
    <cellStyle name="Обычный 3 2 2 2 2 5 4 2" xfId="18850"/>
    <cellStyle name="Обычный 3 2 2 2 2 5 4 3" xfId="18851"/>
    <cellStyle name="Обычный 3 2 2 2 2 5 4 4" xfId="18852"/>
    <cellStyle name="Обычный 3 2 2 2 2 5 5" xfId="18853"/>
    <cellStyle name="Обычный 3 2 2 2 2 5 6" xfId="18854"/>
    <cellStyle name="Обычный 3 2 2 2 2 5 7" xfId="18855"/>
    <cellStyle name="Обычный 3 2 2 2 2 5 8" xfId="18856"/>
    <cellStyle name="Обычный 3 2 2 2 2 6" xfId="18857"/>
    <cellStyle name="Обычный 3 2 2 2 2 6 2" xfId="18858"/>
    <cellStyle name="Обычный 3 2 2 2 2 6 2 2" xfId="18859"/>
    <cellStyle name="Обычный 3 2 2 2 2 6 2 2 2" xfId="18860"/>
    <cellStyle name="Обычный 3 2 2 2 2 6 2 2 2 2" xfId="18861"/>
    <cellStyle name="Обычный 3 2 2 2 2 6 2 2 3" xfId="18862"/>
    <cellStyle name="Обычный 3 2 2 2 2 6 2 2 4" xfId="18863"/>
    <cellStyle name="Обычный 3 2 2 2 2 6 2 2 5" xfId="18864"/>
    <cellStyle name="Обычный 3 2 2 2 2 6 2 3" xfId="18865"/>
    <cellStyle name="Обычный 3 2 2 2 2 6 2 3 2" xfId="18866"/>
    <cellStyle name="Обычный 3 2 2 2 2 6 2 3 3" xfId="18867"/>
    <cellStyle name="Обычный 3 2 2 2 2 6 2 3 4" xfId="18868"/>
    <cellStyle name="Обычный 3 2 2 2 2 6 2 4" xfId="18869"/>
    <cellStyle name="Обычный 3 2 2 2 2 6 2 5" xfId="18870"/>
    <cellStyle name="Обычный 3 2 2 2 2 6 2 6" xfId="18871"/>
    <cellStyle name="Обычный 3 2 2 2 2 6 2 7" xfId="18872"/>
    <cellStyle name="Обычный 3 2 2 2 2 6 3" xfId="18873"/>
    <cellStyle name="Обычный 3 2 2 2 2 6 3 2" xfId="18874"/>
    <cellStyle name="Обычный 3 2 2 2 2 6 3 2 2" xfId="18875"/>
    <cellStyle name="Обычный 3 2 2 2 2 6 3 3" xfId="18876"/>
    <cellStyle name="Обычный 3 2 2 2 2 6 3 4" xfId="18877"/>
    <cellStyle name="Обычный 3 2 2 2 2 6 3 5" xfId="18878"/>
    <cellStyle name="Обычный 3 2 2 2 2 6 4" xfId="18879"/>
    <cellStyle name="Обычный 3 2 2 2 2 6 4 2" xfId="18880"/>
    <cellStyle name="Обычный 3 2 2 2 2 6 4 3" xfId="18881"/>
    <cellStyle name="Обычный 3 2 2 2 2 6 4 4" xfId="18882"/>
    <cellStyle name="Обычный 3 2 2 2 2 6 5" xfId="18883"/>
    <cellStyle name="Обычный 3 2 2 2 2 6 6" xfId="18884"/>
    <cellStyle name="Обычный 3 2 2 2 2 6 7" xfId="18885"/>
    <cellStyle name="Обычный 3 2 2 2 2 6 8" xfId="18886"/>
    <cellStyle name="Обычный 3 2 2 2 2 7" xfId="18887"/>
    <cellStyle name="Обычный 3 2 2 2 2 7 2" xfId="18888"/>
    <cellStyle name="Обычный 3 2 2 2 2 7 2 2" xfId="18889"/>
    <cellStyle name="Обычный 3 2 2 2 2 7 2 2 2" xfId="18890"/>
    <cellStyle name="Обычный 3 2 2 2 2 7 2 2 2 2" xfId="18891"/>
    <cellStyle name="Обычный 3 2 2 2 2 7 2 2 3" xfId="18892"/>
    <cellStyle name="Обычный 3 2 2 2 2 7 2 2 4" xfId="18893"/>
    <cellStyle name="Обычный 3 2 2 2 2 7 2 2 5" xfId="18894"/>
    <cellStyle name="Обычный 3 2 2 2 2 7 2 3" xfId="18895"/>
    <cellStyle name="Обычный 3 2 2 2 2 7 2 3 2" xfId="18896"/>
    <cellStyle name="Обычный 3 2 2 2 2 7 2 3 3" xfId="18897"/>
    <cellStyle name="Обычный 3 2 2 2 2 7 2 3 4" xfId="18898"/>
    <cellStyle name="Обычный 3 2 2 2 2 7 2 4" xfId="18899"/>
    <cellStyle name="Обычный 3 2 2 2 2 7 2 5" xfId="18900"/>
    <cellStyle name="Обычный 3 2 2 2 2 7 2 6" xfId="18901"/>
    <cellStyle name="Обычный 3 2 2 2 2 7 2 7" xfId="18902"/>
    <cellStyle name="Обычный 3 2 2 2 2 7 3" xfId="18903"/>
    <cellStyle name="Обычный 3 2 2 2 2 7 3 2" xfId="18904"/>
    <cellStyle name="Обычный 3 2 2 2 2 7 3 2 2" xfId="18905"/>
    <cellStyle name="Обычный 3 2 2 2 2 7 3 3" xfId="18906"/>
    <cellStyle name="Обычный 3 2 2 2 2 7 3 4" xfId="18907"/>
    <cellStyle name="Обычный 3 2 2 2 2 7 3 5" xfId="18908"/>
    <cellStyle name="Обычный 3 2 2 2 2 7 4" xfId="18909"/>
    <cellStyle name="Обычный 3 2 2 2 2 7 4 2" xfId="18910"/>
    <cellStyle name="Обычный 3 2 2 2 2 7 4 3" xfId="18911"/>
    <cellStyle name="Обычный 3 2 2 2 2 7 4 4" xfId="18912"/>
    <cellStyle name="Обычный 3 2 2 2 2 7 5" xfId="18913"/>
    <cellStyle name="Обычный 3 2 2 2 2 7 6" xfId="18914"/>
    <cellStyle name="Обычный 3 2 2 2 2 7 7" xfId="18915"/>
    <cellStyle name="Обычный 3 2 2 2 2 7 8" xfId="18916"/>
    <cellStyle name="Обычный 3 2 2 2 2 8" xfId="18917"/>
    <cellStyle name="Обычный 3 2 2 2 2 8 2" xfId="18918"/>
    <cellStyle name="Обычный 3 2 2 2 2 8 2 2" xfId="18919"/>
    <cellStyle name="Обычный 3 2 2 2 2 8 2 2 2" xfId="18920"/>
    <cellStyle name="Обычный 3 2 2 2 2 8 2 3" xfId="18921"/>
    <cellStyle name="Обычный 3 2 2 2 2 8 2 4" xfId="18922"/>
    <cellStyle name="Обычный 3 2 2 2 2 8 2 5" xfId="18923"/>
    <cellStyle name="Обычный 3 2 2 2 2 8 3" xfId="18924"/>
    <cellStyle name="Обычный 3 2 2 2 2 8 3 2" xfId="18925"/>
    <cellStyle name="Обычный 3 2 2 2 2 8 3 3" xfId="18926"/>
    <cellStyle name="Обычный 3 2 2 2 2 8 3 4" xfId="18927"/>
    <cellStyle name="Обычный 3 2 2 2 2 8 4" xfId="18928"/>
    <cellStyle name="Обычный 3 2 2 2 2 8 5" xfId="18929"/>
    <cellStyle name="Обычный 3 2 2 2 2 8 6" xfId="18930"/>
    <cellStyle name="Обычный 3 2 2 2 2 8 7" xfId="18931"/>
    <cellStyle name="Обычный 3 2 2 2 2 9" xfId="18932"/>
    <cellStyle name="Обычный 3 2 2 2 2 9 2" xfId="18933"/>
    <cellStyle name="Обычный 3 2 2 2 2 9 2 2" xfId="18934"/>
    <cellStyle name="Обычный 3 2 2 2 2 9 2 2 2" xfId="18935"/>
    <cellStyle name="Обычный 3 2 2 2 2 9 2 3" xfId="18936"/>
    <cellStyle name="Обычный 3 2 2 2 2 9 2 4" xfId="18937"/>
    <cellStyle name="Обычный 3 2 2 2 2 9 2 5" xfId="18938"/>
    <cellStyle name="Обычный 3 2 2 2 2 9 3" xfId="18939"/>
    <cellStyle name="Обычный 3 2 2 2 2 9 3 2" xfId="18940"/>
    <cellStyle name="Обычный 3 2 2 2 2 9 3 3" xfId="18941"/>
    <cellStyle name="Обычный 3 2 2 2 2 9 3 4" xfId="18942"/>
    <cellStyle name="Обычный 3 2 2 2 2 9 4" xfId="18943"/>
    <cellStyle name="Обычный 3 2 2 2 2 9 5" xfId="18944"/>
    <cellStyle name="Обычный 3 2 2 2 2 9 6" xfId="18945"/>
    <cellStyle name="Обычный 3 2 2 2 2 9 7" xfId="18946"/>
    <cellStyle name="Обычный 3 2 2 2 3" xfId="18947"/>
    <cellStyle name="Обычный 3 2 2 2 3 2" xfId="18948"/>
    <cellStyle name="Обычный 3 2 2 2 3 2 2" xfId="18949"/>
    <cellStyle name="Обычный 3 2 2 2 3 2 2 2" xfId="18950"/>
    <cellStyle name="Обычный 3 2 2 2 3 2 2 2 2" xfId="18951"/>
    <cellStyle name="Обычный 3 2 2 2 3 2 2 3" xfId="18952"/>
    <cellStyle name="Обычный 3 2 2 2 3 2 2 4" xfId="18953"/>
    <cellStyle name="Обычный 3 2 2 2 3 2 2 5" xfId="18954"/>
    <cellStyle name="Обычный 3 2 2 2 3 2 3" xfId="18955"/>
    <cellStyle name="Обычный 3 2 2 2 3 2 3 2" xfId="18956"/>
    <cellStyle name="Обычный 3 2 2 2 3 2 3 3" xfId="18957"/>
    <cellStyle name="Обычный 3 2 2 2 3 2 3 4" xfId="18958"/>
    <cellStyle name="Обычный 3 2 2 2 3 2 4" xfId="18959"/>
    <cellStyle name="Обычный 3 2 2 2 3 2 5" xfId="18960"/>
    <cellStyle name="Обычный 3 2 2 2 3 2 6" xfId="18961"/>
    <cellStyle name="Обычный 3 2 2 2 3 2 7" xfId="18962"/>
    <cellStyle name="Обычный 3 2 2 2 3 3" xfId="18963"/>
    <cellStyle name="Обычный 3 2 2 2 3 3 2" xfId="18964"/>
    <cellStyle name="Обычный 3 2 2 2 3 3 2 2" xfId="18965"/>
    <cellStyle name="Обычный 3 2 2 2 3 3 3" xfId="18966"/>
    <cellStyle name="Обычный 3 2 2 2 3 3 4" xfId="18967"/>
    <cellStyle name="Обычный 3 2 2 2 3 3 5" xfId="18968"/>
    <cellStyle name="Обычный 3 2 2 2 3 4" xfId="18969"/>
    <cellStyle name="Обычный 3 2 2 2 3 4 2" xfId="18970"/>
    <cellStyle name="Обычный 3 2 2 2 3 4 2 2" xfId="18971"/>
    <cellStyle name="Обычный 3 2 2 2 3 4 3" xfId="18972"/>
    <cellStyle name="Обычный 3 2 2 2 3 4 4" xfId="18973"/>
    <cellStyle name="Обычный 3 2 2 2 3 4 5" xfId="18974"/>
    <cellStyle name="Обычный 3 2 2 2 3 5" xfId="18975"/>
    <cellStyle name="Обычный 3 2 2 2 3 5 2" xfId="18976"/>
    <cellStyle name="Обычный 3 2 2 2 3 5 3" xfId="18977"/>
    <cellStyle name="Обычный 3 2 2 2 3 5 4" xfId="18978"/>
    <cellStyle name="Обычный 3 2 2 2 3 6" xfId="18979"/>
    <cellStyle name="Обычный 3 2 2 2 3 7" xfId="18980"/>
    <cellStyle name="Обычный 3 2 2 2 3 8" xfId="18981"/>
    <cellStyle name="Обычный 3 2 2 2 3 9" xfId="18982"/>
    <cellStyle name="Обычный 3 2 2 2 4" xfId="18983"/>
    <cellStyle name="Обычный 3 2 2 2 4 2" xfId="18984"/>
    <cellStyle name="Обычный 3 2 2 2 4 2 2" xfId="18985"/>
    <cellStyle name="Обычный 3 2 2 2 4 2 2 2" xfId="18986"/>
    <cellStyle name="Обычный 3 2 2 2 4 2 2 2 2" xfId="18987"/>
    <cellStyle name="Обычный 3 2 2 2 4 2 2 3" xfId="18988"/>
    <cellStyle name="Обычный 3 2 2 2 4 2 2 4" xfId="18989"/>
    <cellStyle name="Обычный 3 2 2 2 4 2 2 5" xfId="18990"/>
    <cellStyle name="Обычный 3 2 2 2 4 2 3" xfId="18991"/>
    <cellStyle name="Обычный 3 2 2 2 4 2 3 2" xfId="18992"/>
    <cellStyle name="Обычный 3 2 2 2 4 2 3 3" xfId="18993"/>
    <cellStyle name="Обычный 3 2 2 2 4 2 3 4" xfId="18994"/>
    <cellStyle name="Обычный 3 2 2 2 4 2 4" xfId="18995"/>
    <cellStyle name="Обычный 3 2 2 2 4 2 5" xfId="18996"/>
    <cellStyle name="Обычный 3 2 2 2 4 2 6" xfId="18997"/>
    <cellStyle name="Обычный 3 2 2 2 4 2 7" xfId="18998"/>
    <cellStyle name="Обычный 3 2 2 2 4 3" xfId="18999"/>
    <cellStyle name="Обычный 3 2 2 2 4 3 2" xfId="19000"/>
    <cellStyle name="Обычный 3 2 2 2 4 3 2 2" xfId="19001"/>
    <cellStyle name="Обычный 3 2 2 2 4 3 3" xfId="19002"/>
    <cellStyle name="Обычный 3 2 2 2 4 3 4" xfId="19003"/>
    <cellStyle name="Обычный 3 2 2 2 4 3 5" xfId="19004"/>
    <cellStyle name="Обычный 3 2 2 2 4 4" xfId="19005"/>
    <cellStyle name="Обычный 3 2 2 2 4 4 2" xfId="19006"/>
    <cellStyle name="Обычный 3 2 2 2 4 4 2 2" xfId="19007"/>
    <cellStyle name="Обычный 3 2 2 2 4 4 3" xfId="19008"/>
    <cellStyle name="Обычный 3 2 2 2 4 4 4" xfId="19009"/>
    <cellStyle name="Обычный 3 2 2 2 4 4 5" xfId="19010"/>
    <cellStyle name="Обычный 3 2 2 2 4 5" xfId="19011"/>
    <cellStyle name="Обычный 3 2 2 2 4 5 2" xfId="19012"/>
    <cellStyle name="Обычный 3 2 2 2 4 5 3" xfId="19013"/>
    <cellStyle name="Обычный 3 2 2 2 4 5 4" xfId="19014"/>
    <cellStyle name="Обычный 3 2 2 2 4 6" xfId="19015"/>
    <cellStyle name="Обычный 3 2 2 2 4 7" xfId="19016"/>
    <cellStyle name="Обычный 3 2 2 2 4 8" xfId="19017"/>
    <cellStyle name="Обычный 3 2 2 2 4 9" xfId="19018"/>
    <cellStyle name="Обычный 3 2 2 2 5" xfId="19019"/>
    <cellStyle name="Обычный 3 2 2 2 5 2" xfId="19020"/>
    <cellStyle name="Обычный 3 2 2 2 5 2 2" xfId="19021"/>
    <cellStyle name="Обычный 3 2 2 2 5 2 2 2" xfId="19022"/>
    <cellStyle name="Обычный 3 2 2 2 5 2 2 2 2" xfId="19023"/>
    <cellStyle name="Обычный 3 2 2 2 5 2 2 3" xfId="19024"/>
    <cellStyle name="Обычный 3 2 2 2 5 2 2 4" xfId="19025"/>
    <cellStyle name="Обычный 3 2 2 2 5 2 2 5" xfId="19026"/>
    <cellStyle name="Обычный 3 2 2 2 5 2 3" xfId="19027"/>
    <cellStyle name="Обычный 3 2 2 2 5 2 3 2" xfId="19028"/>
    <cellStyle name="Обычный 3 2 2 2 5 2 3 3" xfId="19029"/>
    <cellStyle name="Обычный 3 2 2 2 5 2 3 4" xfId="19030"/>
    <cellStyle name="Обычный 3 2 2 2 5 2 4" xfId="19031"/>
    <cellStyle name="Обычный 3 2 2 2 5 2 5" xfId="19032"/>
    <cellStyle name="Обычный 3 2 2 2 5 2 6" xfId="19033"/>
    <cellStyle name="Обычный 3 2 2 2 5 2 7" xfId="19034"/>
    <cellStyle name="Обычный 3 2 2 2 5 3" xfId="19035"/>
    <cellStyle name="Обычный 3 2 2 2 5 3 2" xfId="19036"/>
    <cellStyle name="Обычный 3 2 2 2 5 3 2 2" xfId="19037"/>
    <cellStyle name="Обычный 3 2 2 2 5 3 3" xfId="19038"/>
    <cellStyle name="Обычный 3 2 2 2 5 3 4" xfId="19039"/>
    <cellStyle name="Обычный 3 2 2 2 5 3 5" xfId="19040"/>
    <cellStyle name="Обычный 3 2 2 2 5 4" xfId="19041"/>
    <cellStyle name="Обычный 3 2 2 2 5 4 2" xfId="19042"/>
    <cellStyle name="Обычный 3 2 2 2 5 4 2 2" xfId="19043"/>
    <cellStyle name="Обычный 3 2 2 2 5 4 3" xfId="19044"/>
    <cellStyle name="Обычный 3 2 2 2 5 4 4" xfId="19045"/>
    <cellStyle name="Обычный 3 2 2 2 5 4 5" xfId="19046"/>
    <cellStyle name="Обычный 3 2 2 2 5 5" xfId="19047"/>
    <cellStyle name="Обычный 3 2 2 2 5 5 2" xfId="19048"/>
    <cellStyle name="Обычный 3 2 2 2 5 5 3" xfId="19049"/>
    <cellStyle name="Обычный 3 2 2 2 5 5 4" xfId="19050"/>
    <cellStyle name="Обычный 3 2 2 2 5 6" xfId="19051"/>
    <cellStyle name="Обычный 3 2 2 2 5 7" xfId="19052"/>
    <cellStyle name="Обычный 3 2 2 2 5 8" xfId="19053"/>
    <cellStyle name="Обычный 3 2 2 2 5 9" xfId="19054"/>
    <cellStyle name="Обычный 3 2 2 2 6" xfId="19055"/>
    <cellStyle name="Обычный 3 2 2 2 6 2" xfId="19056"/>
    <cellStyle name="Обычный 3 2 2 2 6 2 2" xfId="19057"/>
    <cellStyle name="Обычный 3 2 2 2 6 2 2 2" xfId="19058"/>
    <cellStyle name="Обычный 3 2 2 2 6 2 2 2 2" xfId="19059"/>
    <cellStyle name="Обычный 3 2 2 2 6 2 2 3" xfId="19060"/>
    <cellStyle name="Обычный 3 2 2 2 6 2 2 4" xfId="19061"/>
    <cellStyle name="Обычный 3 2 2 2 6 2 2 5" xfId="19062"/>
    <cellStyle name="Обычный 3 2 2 2 6 2 3" xfId="19063"/>
    <cellStyle name="Обычный 3 2 2 2 6 2 3 2" xfId="19064"/>
    <cellStyle name="Обычный 3 2 2 2 6 2 3 3" xfId="19065"/>
    <cellStyle name="Обычный 3 2 2 2 6 2 3 4" xfId="19066"/>
    <cellStyle name="Обычный 3 2 2 2 6 2 4" xfId="19067"/>
    <cellStyle name="Обычный 3 2 2 2 6 2 5" xfId="19068"/>
    <cellStyle name="Обычный 3 2 2 2 6 2 6" xfId="19069"/>
    <cellStyle name="Обычный 3 2 2 2 6 2 7" xfId="19070"/>
    <cellStyle name="Обычный 3 2 2 2 6 3" xfId="19071"/>
    <cellStyle name="Обычный 3 2 2 2 6 3 2" xfId="19072"/>
    <cellStyle name="Обычный 3 2 2 2 6 3 2 2" xfId="19073"/>
    <cellStyle name="Обычный 3 2 2 2 6 3 3" xfId="19074"/>
    <cellStyle name="Обычный 3 2 2 2 6 3 4" xfId="19075"/>
    <cellStyle name="Обычный 3 2 2 2 6 3 5" xfId="19076"/>
    <cellStyle name="Обычный 3 2 2 2 6 4" xfId="19077"/>
    <cellStyle name="Обычный 3 2 2 2 6 4 2" xfId="19078"/>
    <cellStyle name="Обычный 3 2 2 2 6 4 3" xfId="19079"/>
    <cellStyle name="Обычный 3 2 2 2 6 4 4" xfId="19080"/>
    <cellStyle name="Обычный 3 2 2 2 6 5" xfId="19081"/>
    <cellStyle name="Обычный 3 2 2 2 6 6" xfId="19082"/>
    <cellStyle name="Обычный 3 2 2 2 6 7" xfId="19083"/>
    <cellStyle name="Обычный 3 2 2 2 6 8" xfId="19084"/>
    <cellStyle name="Обычный 3 2 2 2 7" xfId="19085"/>
    <cellStyle name="Обычный 3 2 2 2 7 2" xfId="19086"/>
    <cellStyle name="Обычный 3 2 2 2 7 2 2" xfId="19087"/>
    <cellStyle name="Обычный 3 2 2 2 7 2 2 2" xfId="19088"/>
    <cellStyle name="Обычный 3 2 2 2 7 2 2 2 2" xfId="19089"/>
    <cellStyle name="Обычный 3 2 2 2 7 2 2 3" xfId="19090"/>
    <cellStyle name="Обычный 3 2 2 2 7 2 2 4" xfId="19091"/>
    <cellStyle name="Обычный 3 2 2 2 7 2 2 5" xfId="19092"/>
    <cellStyle name="Обычный 3 2 2 2 7 2 3" xfId="19093"/>
    <cellStyle name="Обычный 3 2 2 2 7 2 3 2" xfId="19094"/>
    <cellStyle name="Обычный 3 2 2 2 7 2 3 3" xfId="19095"/>
    <cellStyle name="Обычный 3 2 2 2 7 2 3 4" xfId="19096"/>
    <cellStyle name="Обычный 3 2 2 2 7 2 4" xfId="19097"/>
    <cellStyle name="Обычный 3 2 2 2 7 2 5" xfId="19098"/>
    <cellStyle name="Обычный 3 2 2 2 7 2 6" xfId="19099"/>
    <cellStyle name="Обычный 3 2 2 2 7 2 7" xfId="19100"/>
    <cellStyle name="Обычный 3 2 2 2 7 3" xfId="19101"/>
    <cellStyle name="Обычный 3 2 2 2 7 3 2" xfId="19102"/>
    <cellStyle name="Обычный 3 2 2 2 7 3 2 2" xfId="19103"/>
    <cellStyle name="Обычный 3 2 2 2 7 3 3" xfId="19104"/>
    <cellStyle name="Обычный 3 2 2 2 7 3 4" xfId="19105"/>
    <cellStyle name="Обычный 3 2 2 2 7 3 5" xfId="19106"/>
    <cellStyle name="Обычный 3 2 2 2 7 4" xfId="19107"/>
    <cellStyle name="Обычный 3 2 2 2 7 4 2" xfId="19108"/>
    <cellStyle name="Обычный 3 2 2 2 7 4 3" xfId="19109"/>
    <cellStyle name="Обычный 3 2 2 2 7 4 4" xfId="19110"/>
    <cellStyle name="Обычный 3 2 2 2 7 5" xfId="19111"/>
    <cellStyle name="Обычный 3 2 2 2 7 6" xfId="19112"/>
    <cellStyle name="Обычный 3 2 2 2 7 7" xfId="19113"/>
    <cellStyle name="Обычный 3 2 2 2 7 8" xfId="19114"/>
    <cellStyle name="Обычный 3 2 2 2 8" xfId="19115"/>
    <cellStyle name="Обычный 3 2 2 2 8 2" xfId="19116"/>
    <cellStyle name="Обычный 3 2 2 2 8 2 2" xfId="19117"/>
    <cellStyle name="Обычный 3 2 2 2 8 2 2 2" xfId="19118"/>
    <cellStyle name="Обычный 3 2 2 2 8 2 2 2 2" xfId="19119"/>
    <cellStyle name="Обычный 3 2 2 2 8 2 2 3" xfId="19120"/>
    <cellStyle name="Обычный 3 2 2 2 8 2 2 4" xfId="19121"/>
    <cellStyle name="Обычный 3 2 2 2 8 2 2 5" xfId="19122"/>
    <cellStyle name="Обычный 3 2 2 2 8 2 3" xfId="19123"/>
    <cellStyle name="Обычный 3 2 2 2 8 2 3 2" xfId="19124"/>
    <cellStyle name="Обычный 3 2 2 2 8 2 3 3" xfId="19125"/>
    <cellStyle name="Обычный 3 2 2 2 8 2 3 4" xfId="19126"/>
    <cellStyle name="Обычный 3 2 2 2 8 2 4" xfId="19127"/>
    <cellStyle name="Обычный 3 2 2 2 8 2 5" xfId="19128"/>
    <cellStyle name="Обычный 3 2 2 2 8 2 6" xfId="19129"/>
    <cellStyle name="Обычный 3 2 2 2 8 2 7" xfId="19130"/>
    <cellStyle name="Обычный 3 2 2 2 8 3" xfId="19131"/>
    <cellStyle name="Обычный 3 2 2 2 8 3 2" xfId="19132"/>
    <cellStyle name="Обычный 3 2 2 2 8 3 2 2" xfId="19133"/>
    <cellStyle name="Обычный 3 2 2 2 8 3 3" xfId="19134"/>
    <cellStyle name="Обычный 3 2 2 2 8 3 4" xfId="19135"/>
    <cellStyle name="Обычный 3 2 2 2 8 3 5" xfId="19136"/>
    <cellStyle name="Обычный 3 2 2 2 8 4" xfId="19137"/>
    <cellStyle name="Обычный 3 2 2 2 8 4 2" xfId="19138"/>
    <cellStyle name="Обычный 3 2 2 2 8 4 3" xfId="19139"/>
    <cellStyle name="Обычный 3 2 2 2 8 4 4" xfId="19140"/>
    <cellStyle name="Обычный 3 2 2 2 8 5" xfId="19141"/>
    <cellStyle name="Обычный 3 2 2 2 8 6" xfId="19142"/>
    <cellStyle name="Обычный 3 2 2 2 8 7" xfId="19143"/>
    <cellStyle name="Обычный 3 2 2 2 8 8" xfId="19144"/>
    <cellStyle name="Обычный 3 2 2 2 9" xfId="19145"/>
    <cellStyle name="Обычный 3 2 2 2 9 2" xfId="19146"/>
    <cellStyle name="Обычный 3 2 2 2 9 2 2" xfId="19147"/>
    <cellStyle name="Обычный 3 2 2 2 9 2 2 2" xfId="19148"/>
    <cellStyle name="Обычный 3 2 2 2 9 2 3" xfId="19149"/>
    <cellStyle name="Обычный 3 2 2 2 9 2 4" xfId="19150"/>
    <cellStyle name="Обычный 3 2 2 2 9 2 5" xfId="19151"/>
    <cellStyle name="Обычный 3 2 2 2 9 3" xfId="19152"/>
    <cellStyle name="Обычный 3 2 2 2 9 3 2" xfId="19153"/>
    <cellStyle name="Обычный 3 2 2 2 9 3 3" xfId="19154"/>
    <cellStyle name="Обычный 3 2 2 2 9 3 4" xfId="19155"/>
    <cellStyle name="Обычный 3 2 2 2 9 4" xfId="19156"/>
    <cellStyle name="Обычный 3 2 2 2 9 5" xfId="19157"/>
    <cellStyle name="Обычный 3 2 2 2 9 6" xfId="19158"/>
    <cellStyle name="Обычный 3 2 2 2 9 7" xfId="19159"/>
    <cellStyle name="Обычный 3 2 2 3" xfId="19160"/>
    <cellStyle name="Обычный 3 2 2 3 10" xfId="19161"/>
    <cellStyle name="Обычный 3 2 2 3 10 2" xfId="19162"/>
    <cellStyle name="Обычный 3 2 2 3 10 2 2" xfId="19163"/>
    <cellStyle name="Обычный 3 2 2 3 10 3" xfId="19164"/>
    <cellStyle name="Обычный 3 2 2 3 10 4" xfId="19165"/>
    <cellStyle name="Обычный 3 2 2 3 10 5" xfId="19166"/>
    <cellStyle name="Обычный 3 2 2 3 11" xfId="19167"/>
    <cellStyle name="Обычный 3 2 2 3 11 2" xfId="19168"/>
    <cellStyle name="Обычный 3 2 2 3 11 2 2" xfId="19169"/>
    <cellStyle name="Обычный 3 2 2 3 11 3" xfId="19170"/>
    <cellStyle name="Обычный 3 2 2 3 11 4" xfId="19171"/>
    <cellStyle name="Обычный 3 2 2 3 11 5" xfId="19172"/>
    <cellStyle name="Обычный 3 2 2 3 12" xfId="19173"/>
    <cellStyle name="Обычный 3 2 2 3 12 2" xfId="19174"/>
    <cellStyle name="Обычный 3 2 2 3 12 2 2" xfId="19175"/>
    <cellStyle name="Обычный 3 2 2 3 12 3" xfId="19176"/>
    <cellStyle name="Обычный 3 2 2 3 13" xfId="19177"/>
    <cellStyle name="Обычный 3 2 2 3 13 2" xfId="19178"/>
    <cellStyle name="Обычный 3 2 2 3 14" xfId="19179"/>
    <cellStyle name="Обычный 3 2 2 3 15" xfId="19180"/>
    <cellStyle name="Обычный 3 2 2 3 2" xfId="19181"/>
    <cellStyle name="Обычный 3 2 2 3 2 2" xfId="19182"/>
    <cellStyle name="Обычный 3 2 2 3 2 2 2" xfId="19183"/>
    <cellStyle name="Обычный 3 2 2 3 2 2 2 2" xfId="19184"/>
    <cellStyle name="Обычный 3 2 2 3 2 2 2 2 2" xfId="19185"/>
    <cellStyle name="Обычный 3 2 2 3 2 2 2 3" xfId="19186"/>
    <cellStyle name="Обычный 3 2 2 3 2 2 2 4" xfId="19187"/>
    <cellStyle name="Обычный 3 2 2 3 2 2 2 5" xfId="19188"/>
    <cellStyle name="Обычный 3 2 2 3 2 2 3" xfId="19189"/>
    <cellStyle name="Обычный 3 2 2 3 2 2 3 2" xfId="19190"/>
    <cellStyle name="Обычный 3 2 2 3 2 2 3 3" xfId="19191"/>
    <cellStyle name="Обычный 3 2 2 3 2 2 3 4" xfId="19192"/>
    <cellStyle name="Обычный 3 2 2 3 2 2 4" xfId="19193"/>
    <cellStyle name="Обычный 3 2 2 3 2 2 5" xfId="19194"/>
    <cellStyle name="Обычный 3 2 2 3 2 2 6" xfId="19195"/>
    <cellStyle name="Обычный 3 2 2 3 2 2 7" xfId="19196"/>
    <cellStyle name="Обычный 3 2 2 3 2 3" xfId="19197"/>
    <cellStyle name="Обычный 3 2 2 3 2 3 2" xfId="19198"/>
    <cellStyle name="Обычный 3 2 2 3 2 3 2 2" xfId="19199"/>
    <cellStyle name="Обычный 3 2 2 3 2 3 3" xfId="19200"/>
    <cellStyle name="Обычный 3 2 2 3 2 3 4" xfId="19201"/>
    <cellStyle name="Обычный 3 2 2 3 2 3 5" xfId="19202"/>
    <cellStyle name="Обычный 3 2 2 3 2 4" xfId="19203"/>
    <cellStyle name="Обычный 3 2 2 3 2 4 2" xfId="19204"/>
    <cellStyle name="Обычный 3 2 2 3 2 4 2 2" xfId="19205"/>
    <cellStyle name="Обычный 3 2 2 3 2 4 3" xfId="19206"/>
    <cellStyle name="Обычный 3 2 2 3 2 4 4" xfId="19207"/>
    <cellStyle name="Обычный 3 2 2 3 2 4 5" xfId="19208"/>
    <cellStyle name="Обычный 3 2 2 3 2 5" xfId="19209"/>
    <cellStyle name="Обычный 3 2 2 3 2 5 2" xfId="19210"/>
    <cellStyle name="Обычный 3 2 2 3 2 5 3" xfId="19211"/>
    <cellStyle name="Обычный 3 2 2 3 2 5 4" xfId="19212"/>
    <cellStyle name="Обычный 3 2 2 3 2 6" xfId="19213"/>
    <cellStyle name="Обычный 3 2 2 3 2 7" xfId="19214"/>
    <cellStyle name="Обычный 3 2 2 3 2 8" xfId="19215"/>
    <cellStyle name="Обычный 3 2 2 3 2 9" xfId="19216"/>
    <cellStyle name="Обычный 3 2 2 3 3" xfId="19217"/>
    <cellStyle name="Обычный 3 2 2 3 3 2" xfId="19218"/>
    <cellStyle name="Обычный 3 2 2 3 3 2 2" xfId="19219"/>
    <cellStyle name="Обычный 3 2 2 3 3 2 2 2" xfId="19220"/>
    <cellStyle name="Обычный 3 2 2 3 3 2 2 2 2" xfId="19221"/>
    <cellStyle name="Обычный 3 2 2 3 3 2 2 3" xfId="19222"/>
    <cellStyle name="Обычный 3 2 2 3 3 2 2 4" xfId="19223"/>
    <cellStyle name="Обычный 3 2 2 3 3 2 2 5" xfId="19224"/>
    <cellStyle name="Обычный 3 2 2 3 3 2 3" xfId="19225"/>
    <cellStyle name="Обычный 3 2 2 3 3 2 3 2" xfId="19226"/>
    <cellStyle name="Обычный 3 2 2 3 3 2 3 3" xfId="19227"/>
    <cellStyle name="Обычный 3 2 2 3 3 2 3 4" xfId="19228"/>
    <cellStyle name="Обычный 3 2 2 3 3 2 4" xfId="19229"/>
    <cellStyle name="Обычный 3 2 2 3 3 2 5" xfId="19230"/>
    <cellStyle name="Обычный 3 2 2 3 3 2 6" xfId="19231"/>
    <cellStyle name="Обычный 3 2 2 3 3 2 7" xfId="19232"/>
    <cellStyle name="Обычный 3 2 2 3 3 3" xfId="19233"/>
    <cellStyle name="Обычный 3 2 2 3 3 3 2" xfId="19234"/>
    <cellStyle name="Обычный 3 2 2 3 3 3 2 2" xfId="19235"/>
    <cellStyle name="Обычный 3 2 2 3 3 3 3" xfId="19236"/>
    <cellStyle name="Обычный 3 2 2 3 3 3 4" xfId="19237"/>
    <cellStyle name="Обычный 3 2 2 3 3 3 5" xfId="19238"/>
    <cellStyle name="Обычный 3 2 2 3 3 4" xfId="19239"/>
    <cellStyle name="Обычный 3 2 2 3 3 4 2" xfId="19240"/>
    <cellStyle name="Обычный 3 2 2 3 3 4 2 2" xfId="19241"/>
    <cellStyle name="Обычный 3 2 2 3 3 4 3" xfId="19242"/>
    <cellStyle name="Обычный 3 2 2 3 3 4 4" xfId="19243"/>
    <cellStyle name="Обычный 3 2 2 3 3 4 5" xfId="19244"/>
    <cellStyle name="Обычный 3 2 2 3 3 5" xfId="19245"/>
    <cellStyle name="Обычный 3 2 2 3 3 5 2" xfId="19246"/>
    <cellStyle name="Обычный 3 2 2 3 3 5 3" xfId="19247"/>
    <cellStyle name="Обычный 3 2 2 3 3 5 4" xfId="19248"/>
    <cellStyle name="Обычный 3 2 2 3 3 6" xfId="19249"/>
    <cellStyle name="Обычный 3 2 2 3 3 7" xfId="19250"/>
    <cellStyle name="Обычный 3 2 2 3 3 8" xfId="19251"/>
    <cellStyle name="Обычный 3 2 2 3 3 9" xfId="19252"/>
    <cellStyle name="Обычный 3 2 2 3 4" xfId="19253"/>
    <cellStyle name="Обычный 3 2 2 3 4 2" xfId="19254"/>
    <cellStyle name="Обычный 3 2 2 3 4 2 2" xfId="19255"/>
    <cellStyle name="Обычный 3 2 2 3 4 2 2 2" xfId="19256"/>
    <cellStyle name="Обычный 3 2 2 3 4 2 2 2 2" xfId="19257"/>
    <cellStyle name="Обычный 3 2 2 3 4 2 2 3" xfId="19258"/>
    <cellStyle name="Обычный 3 2 2 3 4 2 2 4" xfId="19259"/>
    <cellStyle name="Обычный 3 2 2 3 4 2 2 5" xfId="19260"/>
    <cellStyle name="Обычный 3 2 2 3 4 2 3" xfId="19261"/>
    <cellStyle name="Обычный 3 2 2 3 4 2 3 2" xfId="19262"/>
    <cellStyle name="Обычный 3 2 2 3 4 2 3 3" xfId="19263"/>
    <cellStyle name="Обычный 3 2 2 3 4 2 3 4" xfId="19264"/>
    <cellStyle name="Обычный 3 2 2 3 4 2 4" xfId="19265"/>
    <cellStyle name="Обычный 3 2 2 3 4 2 5" xfId="19266"/>
    <cellStyle name="Обычный 3 2 2 3 4 2 6" xfId="19267"/>
    <cellStyle name="Обычный 3 2 2 3 4 2 7" xfId="19268"/>
    <cellStyle name="Обычный 3 2 2 3 4 3" xfId="19269"/>
    <cellStyle name="Обычный 3 2 2 3 4 3 2" xfId="19270"/>
    <cellStyle name="Обычный 3 2 2 3 4 3 2 2" xfId="19271"/>
    <cellStyle name="Обычный 3 2 2 3 4 3 3" xfId="19272"/>
    <cellStyle name="Обычный 3 2 2 3 4 3 4" xfId="19273"/>
    <cellStyle name="Обычный 3 2 2 3 4 3 5" xfId="19274"/>
    <cellStyle name="Обычный 3 2 2 3 4 4" xfId="19275"/>
    <cellStyle name="Обычный 3 2 2 3 4 4 2" xfId="19276"/>
    <cellStyle name="Обычный 3 2 2 3 4 4 2 2" xfId="19277"/>
    <cellStyle name="Обычный 3 2 2 3 4 4 3" xfId="19278"/>
    <cellStyle name="Обычный 3 2 2 3 4 4 4" xfId="19279"/>
    <cellStyle name="Обычный 3 2 2 3 4 4 5" xfId="19280"/>
    <cellStyle name="Обычный 3 2 2 3 4 5" xfId="19281"/>
    <cellStyle name="Обычный 3 2 2 3 4 5 2" xfId="19282"/>
    <cellStyle name="Обычный 3 2 2 3 4 5 3" xfId="19283"/>
    <cellStyle name="Обычный 3 2 2 3 4 5 4" xfId="19284"/>
    <cellStyle name="Обычный 3 2 2 3 4 6" xfId="19285"/>
    <cellStyle name="Обычный 3 2 2 3 4 7" xfId="19286"/>
    <cellStyle name="Обычный 3 2 2 3 4 8" xfId="19287"/>
    <cellStyle name="Обычный 3 2 2 3 4 9" xfId="19288"/>
    <cellStyle name="Обычный 3 2 2 3 5" xfId="19289"/>
    <cellStyle name="Обычный 3 2 2 3 5 2" xfId="19290"/>
    <cellStyle name="Обычный 3 2 2 3 5 2 2" xfId="19291"/>
    <cellStyle name="Обычный 3 2 2 3 5 2 2 2" xfId="19292"/>
    <cellStyle name="Обычный 3 2 2 3 5 2 2 2 2" xfId="19293"/>
    <cellStyle name="Обычный 3 2 2 3 5 2 2 3" xfId="19294"/>
    <cellStyle name="Обычный 3 2 2 3 5 2 2 4" xfId="19295"/>
    <cellStyle name="Обычный 3 2 2 3 5 2 2 5" xfId="19296"/>
    <cellStyle name="Обычный 3 2 2 3 5 2 3" xfId="19297"/>
    <cellStyle name="Обычный 3 2 2 3 5 2 3 2" xfId="19298"/>
    <cellStyle name="Обычный 3 2 2 3 5 2 3 3" xfId="19299"/>
    <cellStyle name="Обычный 3 2 2 3 5 2 3 4" xfId="19300"/>
    <cellStyle name="Обычный 3 2 2 3 5 2 4" xfId="19301"/>
    <cellStyle name="Обычный 3 2 2 3 5 2 5" xfId="19302"/>
    <cellStyle name="Обычный 3 2 2 3 5 2 6" xfId="19303"/>
    <cellStyle name="Обычный 3 2 2 3 5 2 7" xfId="19304"/>
    <cellStyle name="Обычный 3 2 2 3 5 3" xfId="19305"/>
    <cellStyle name="Обычный 3 2 2 3 5 3 2" xfId="19306"/>
    <cellStyle name="Обычный 3 2 2 3 5 3 2 2" xfId="19307"/>
    <cellStyle name="Обычный 3 2 2 3 5 3 3" xfId="19308"/>
    <cellStyle name="Обычный 3 2 2 3 5 3 4" xfId="19309"/>
    <cellStyle name="Обычный 3 2 2 3 5 3 5" xfId="19310"/>
    <cellStyle name="Обычный 3 2 2 3 5 4" xfId="19311"/>
    <cellStyle name="Обычный 3 2 2 3 5 4 2" xfId="19312"/>
    <cellStyle name="Обычный 3 2 2 3 5 4 3" xfId="19313"/>
    <cellStyle name="Обычный 3 2 2 3 5 4 4" xfId="19314"/>
    <cellStyle name="Обычный 3 2 2 3 5 5" xfId="19315"/>
    <cellStyle name="Обычный 3 2 2 3 5 6" xfId="19316"/>
    <cellStyle name="Обычный 3 2 2 3 5 7" xfId="19317"/>
    <cellStyle name="Обычный 3 2 2 3 5 8" xfId="19318"/>
    <cellStyle name="Обычный 3 2 2 3 6" xfId="19319"/>
    <cellStyle name="Обычный 3 2 2 3 6 2" xfId="19320"/>
    <cellStyle name="Обычный 3 2 2 3 6 2 2" xfId="19321"/>
    <cellStyle name="Обычный 3 2 2 3 6 2 2 2" xfId="19322"/>
    <cellStyle name="Обычный 3 2 2 3 6 2 2 2 2" xfId="19323"/>
    <cellStyle name="Обычный 3 2 2 3 6 2 2 3" xfId="19324"/>
    <cellStyle name="Обычный 3 2 2 3 6 2 2 4" xfId="19325"/>
    <cellStyle name="Обычный 3 2 2 3 6 2 2 5" xfId="19326"/>
    <cellStyle name="Обычный 3 2 2 3 6 2 3" xfId="19327"/>
    <cellStyle name="Обычный 3 2 2 3 6 2 3 2" xfId="19328"/>
    <cellStyle name="Обычный 3 2 2 3 6 2 3 3" xfId="19329"/>
    <cellStyle name="Обычный 3 2 2 3 6 2 3 4" xfId="19330"/>
    <cellStyle name="Обычный 3 2 2 3 6 2 4" xfId="19331"/>
    <cellStyle name="Обычный 3 2 2 3 6 2 5" xfId="19332"/>
    <cellStyle name="Обычный 3 2 2 3 6 2 6" xfId="19333"/>
    <cellStyle name="Обычный 3 2 2 3 6 2 7" xfId="19334"/>
    <cellStyle name="Обычный 3 2 2 3 6 3" xfId="19335"/>
    <cellStyle name="Обычный 3 2 2 3 6 3 2" xfId="19336"/>
    <cellStyle name="Обычный 3 2 2 3 6 3 2 2" xfId="19337"/>
    <cellStyle name="Обычный 3 2 2 3 6 3 3" xfId="19338"/>
    <cellStyle name="Обычный 3 2 2 3 6 3 4" xfId="19339"/>
    <cellStyle name="Обычный 3 2 2 3 6 3 5" xfId="19340"/>
    <cellStyle name="Обычный 3 2 2 3 6 4" xfId="19341"/>
    <cellStyle name="Обычный 3 2 2 3 6 4 2" xfId="19342"/>
    <cellStyle name="Обычный 3 2 2 3 6 4 3" xfId="19343"/>
    <cellStyle name="Обычный 3 2 2 3 6 4 4" xfId="19344"/>
    <cellStyle name="Обычный 3 2 2 3 6 5" xfId="19345"/>
    <cellStyle name="Обычный 3 2 2 3 6 6" xfId="19346"/>
    <cellStyle name="Обычный 3 2 2 3 6 7" xfId="19347"/>
    <cellStyle name="Обычный 3 2 2 3 6 8" xfId="19348"/>
    <cellStyle name="Обычный 3 2 2 3 7" xfId="19349"/>
    <cellStyle name="Обычный 3 2 2 3 7 2" xfId="19350"/>
    <cellStyle name="Обычный 3 2 2 3 7 2 2" xfId="19351"/>
    <cellStyle name="Обычный 3 2 2 3 7 2 2 2" xfId="19352"/>
    <cellStyle name="Обычный 3 2 2 3 7 2 2 2 2" xfId="19353"/>
    <cellStyle name="Обычный 3 2 2 3 7 2 2 3" xfId="19354"/>
    <cellStyle name="Обычный 3 2 2 3 7 2 2 4" xfId="19355"/>
    <cellStyle name="Обычный 3 2 2 3 7 2 2 5" xfId="19356"/>
    <cellStyle name="Обычный 3 2 2 3 7 2 3" xfId="19357"/>
    <cellStyle name="Обычный 3 2 2 3 7 2 3 2" xfId="19358"/>
    <cellStyle name="Обычный 3 2 2 3 7 2 3 3" xfId="19359"/>
    <cellStyle name="Обычный 3 2 2 3 7 2 3 4" xfId="19360"/>
    <cellStyle name="Обычный 3 2 2 3 7 2 4" xfId="19361"/>
    <cellStyle name="Обычный 3 2 2 3 7 2 5" xfId="19362"/>
    <cellStyle name="Обычный 3 2 2 3 7 2 6" xfId="19363"/>
    <cellStyle name="Обычный 3 2 2 3 7 2 7" xfId="19364"/>
    <cellStyle name="Обычный 3 2 2 3 7 3" xfId="19365"/>
    <cellStyle name="Обычный 3 2 2 3 7 3 2" xfId="19366"/>
    <cellStyle name="Обычный 3 2 2 3 7 3 2 2" xfId="19367"/>
    <cellStyle name="Обычный 3 2 2 3 7 3 3" xfId="19368"/>
    <cellStyle name="Обычный 3 2 2 3 7 3 4" xfId="19369"/>
    <cellStyle name="Обычный 3 2 2 3 7 3 5" xfId="19370"/>
    <cellStyle name="Обычный 3 2 2 3 7 4" xfId="19371"/>
    <cellStyle name="Обычный 3 2 2 3 7 4 2" xfId="19372"/>
    <cellStyle name="Обычный 3 2 2 3 7 4 3" xfId="19373"/>
    <cellStyle name="Обычный 3 2 2 3 7 4 4" xfId="19374"/>
    <cellStyle name="Обычный 3 2 2 3 7 5" xfId="19375"/>
    <cellStyle name="Обычный 3 2 2 3 7 6" xfId="19376"/>
    <cellStyle name="Обычный 3 2 2 3 7 7" xfId="19377"/>
    <cellStyle name="Обычный 3 2 2 3 7 8" xfId="19378"/>
    <cellStyle name="Обычный 3 2 2 3 8" xfId="19379"/>
    <cellStyle name="Обычный 3 2 2 3 8 2" xfId="19380"/>
    <cellStyle name="Обычный 3 2 2 3 8 2 2" xfId="19381"/>
    <cellStyle name="Обычный 3 2 2 3 8 2 2 2" xfId="19382"/>
    <cellStyle name="Обычный 3 2 2 3 8 2 3" xfId="19383"/>
    <cellStyle name="Обычный 3 2 2 3 8 2 4" xfId="19384"/>
    <cellStyle name="Обычный 3 2 2 3 8 2 5" xfId="19385"/>
    <cellStyle name="Обычный 3 2 2 3 8 3" xfId="19386"/>
    <cellStyle name="Обычный 3 2 2 3 8 3 2" xfId="19387"/>
    <cellStyle name="Обычный 3 2 2 3 8 3 3" xfId="19388"/>
    <cellStyle name="Обычный 3 2 2 3 8 3 4" xfId="19389"/>
    <cellStyle name="Обычный 3 2 2 3 8 4" xfId="19390"/>
    <cellStyle name="Обычный 3 2 2 3 8 5" xfId="19391"/>
    <cellStyle name="Обычный 3 2 2 3 8 6" xfId="19392"/>
    <cellStyle name="Обычный 3 2 2 3 8 7" xfId="19393"/>
    <cellStyle name="Обычный 3 2 2 3 9" xfId="19394"/>
    <cellStyle name="Обычный 3 2 2 3 9 2" xfId="19395"/>
    <cellStyle name="Обычный 3 2 2 3 9 2 2" xfId="19396"/>
    <cellStyle name="Обычный 3 2 2 3 9 2 2 2" xfId="19397"/>
    <cellStyle name="Обычный 3 2 2 3 9 2 3" xfId="19398"/>
    <cellStyle name="Обычный 3 2 2 3 9 2 4" xfId="19399"/>
    <cellStyle name="Обычный 3 2 2 3 9 2 5" xfId="19400"/>
    <cellStyle name="Обычный 3 2 2 3 9 3" xfId="19401"/>
    <cellStyle name="Обычный 3 2 2 3 9 3 2" xfId="19402"/>
    <cellStyle name="Обычный 3 2 2 3 9 3 3" xfId="19403"/>
    <cellStyle name="Обычный 3 2 2 3 9 3 4" xfId="19404"/>
    <cellStyle name="Обычный 3 2 2 3 9 4" xfId="19405"/>
    <cellStyle name="Обычный 3 2 2 3 9 5" xfId="19406"/>
    <cellStyle name="Обычный 3 2 2 3 9 6" xfId="19407"/>
    <cellStyle name="Обычный 3 2 2 3 9 7" xfId="19408"/>
    <cellStyle name="Обычный 3 2 2 4" xfId="19409"/>
    <cellStyle name="Обычный 3 2 2 4 10" xfId="19410"/>
    <cellStyle name="Обычный 3 2 2 4 10 2" xfId="19411"/>
    <cellStyle name="Обычный 3 2 2 4 10 2 2" xfId="19412"/>
    <cellStyle name="Обычный 3 2 2 4 10 3" xfId="19413"/>
    <cellStyle name="Обычный 3 2 2 4 10 4" xfId="19414"/>
    <cellStyle name="Обычный 3 2 2 4 10 5" xfId="19415"/>
    <cellStyle name="Обычный 3 2 2 4 11" xfId="19416"/>
    <cellStyle name="Обычный 3 2 2 4 11 2" xfId="19417"/>
    <cellStyle name="Обычный 3 2 2 4 11 3" xfId="19418"/>
    <cellStyle name="Обычный 3 2 2 4 11 4" xfId="19419"/>
    <cellStyle name="Обычный 3 2 2 4 12" xfId="19420"/>
    <cellStyle name="Обычный 3 2 2 4 13" xfId="19421"/>
    <cellStyle name="Обычный 3 2 2 4 14" xfId="19422"/>
    <cellStyle name="Обычный 3 2 2 4 15" xfId="19423"/>
    <cellStyle name="Обычный 3 2 2 4 2" xfId="19424"/>
    <cellStyle name="Обычный 3 2 2 4 2 2" xfId="19425"/>
    <cellStyle name="Обычный 3 2 2 4 2 2 2" xfId="19426"/>
    <cellStyle name="Обычный 3 2 2 4 2 2 2 2" xfId="19427"/>
    <cellStyle name="Обычный 3 2 2 4 2 2 2 2 2" xfId="19428"/>
    <cellStyle name="Обычный 3 2 2 4 2 2 2 3" xfId="19429"/>
    <cellStyle name="Обычный 3 2 2 4 2 2 2 4" xfId="19430"/>
    <cellStyle name="Обычный 3 2 2 4 2 2 2 5" xfId="19431"/>
    <cellStyle name="Обычный 3 2 2 4 2 2 3" xfId="19432"/>
    <cellStyle name="Обычный 3 2 2 4 2 2 3 2" xfId="19433"/>
    <cellStyle name="Обычный 3 2 2 4 2 2 3 3" xfId="19434"/>
    <cellStyle name="Обычный 3 2 2 4 2 2 3 4" xfId="19435"/>
    <cellStyle name="Обычный 3 2 2 4 2 2 4" xfId="19436"/>
    <cellStyle name="Обычный 3 2 2 4 2 2 5" xfId="19437"/>
    <cellStyle name="Обычный 3 2 2 4 2 2 6" xfId="19438"/>
    <cellStyle name="Обычный 3 2 2 4 2 2 7" xfId="19439"/>
    <cellStyle name="Обычный 3 2 2 4 2 3" xfId="19440"/>
    <cellStyle name="Обычный 3 2 2 4 2 3 2" xfId="19441"/>
    <cellStyle name="Обычный 3 2 2 4 2 3 2 2" xfId="19442"/>
    <cellStyle name="Обычный 3 2 2 4 2 3 3" xfId="19443"/>
    <cellStyle name="Обычный 3 2 2 4 2 3 4" xfId="19444"/>
    <cellStyle name="Обычный 3 2 2 4 2 3 5" xfId="19445"/>
    <cellStyle name="Обычный 3 2 2 4 2 4" xfId="19446"/>
    <cellStyle name="Обычный 3 2 2 4 2 4 2" xfId="19447"/>
    <cellStyle name="Обычный 3 2 2 4 2 4 2 2" xfId="19448"/>
    <cellStyle name="Обычный 3 2 2 4 2 4 3" xfId="19449"/>
    <cellStyle name="Обычный 3 2 2 4 2 4 4" xfId="19450"/>
    <cellStyle name="Обычный 3 2 2 4 2 4 5" xfId="19451"/>
    <cellStyle name="Обычный 3 2 2 4 2 5" xfId="19452"/>
    <cellStyle name="Обычный 3 2 2 4 2 5 2" xfId="19453"/>
    <cellStyle name="Обычный 3 2 2 4 2 5 3" xfId="19454"/>
    <cellStyle name="Обычный 3 2 2 4 2 5 4" xfId="19455"/>
    <cellStyle name="Обычный 3 2 2 4 2 6" xfId="19456"/>
    <cellStyle name="Обычный 3 2 2 4 2 7" xfId="19457"/>
    <cellStyle name="Обычный 3 2 2 4 2 8" xfId="19458"/>
    <cellStyle name="Обычный 3 2 2 4 2 9" xfId="19459"/>
    <cellStyle name="Обычный 3 2 2 4 3" xfId="19460"/>
    <cellStyle name="Обычный 3 2 2 4 3 2" xfId="19461"/>
    <cellStyle name="Обычный 3 2 2 4 3 2 2" xfId="19462"/>
    <cellStyle name="Обычный 3 2 2 4 3 2 2 2" xfId="19463"/>
    <cellStyle name="Обычный 3 2 2 4 3 2 2 2 2" xfId="19464"/>
    <cellStyle name="Обычный 3 2 2 4 3 2 2 3" xfId="19465"/>
    <cellStyle name="Обычный 3 2 2 4 3 2 2 4" xfId="19466"/>
    <cellStyle name="Обычный 3 2 2 4 3 2 2 5" xfId="19467"/>
    <cellStyle name="Обычный 3 2 2 4 3 2 3" xfId="19468"/>
    <cellStyle name="Обычный 3 2 2 4 3 2 3 2" xfId="19469"/>
    <cellStyle name="Обычный 3 2 2 4 3 2 3 3" xfId="19470"/>
    <cellStyle name="Обычный 3 2 2 4 3 2 3 4" xfId="19471"/>
    <cellStyle name="Обычный 3 2 2 4 3 2 4" xfId="19472"/>
    <cellStyle name="Обычный 3 2 2 4 3 2 5" xfId="19473"/>
    <cellStyle name="Обычный 3 2 2 4 3 2 6" xfId="19474"/>
    <cellStyle name="Обычный 3 2 2 4 3 2 7" xfId="19475"/>
    <cellStyle name="Обычный 3 2 2 4 3 3" xfId="19476"/>
    <cellStyle name="Обычный 3 2 2 4 3 3 2" xfId="19477"/>
    <cellStyle name="Обычный 3 2 2 4 3 3 2 2" xfId="19478"/>
    <cellStyle name="Обычный 3 2 2 4 3 3 3" xfId="19479"/>
    <cellStyle name="Обычный 3 2 2 4 3 3 4" xfId="19480"/>
    <cellStyle name="Обычный 3 2 2 4 3 3 5" xfId="19481"/>
    <cellStyle name="Обычный 3 2 2 4 3 4" xfId="19482"/>
    <cellStyle name="Обычный 3 2 2 4 3 4 2" xfId="19483"/>
    <cellStyle name="Обычный 3 2 2 4 3 4 2 2" xfId="19484"/>
    <cellStyle name="Обычный 3 2 2 4 3 4 3" xfId="19485"/>
    <cellStyle name="Обычный 3 2 2 4 3 4 4" xfId="19486"/>
    <cellStyle name="Обычный 3 2 2 4 3 4 5" xfId="19487"/>
    <cellStyle name="Обычный 3 2 2 4 3 5" xfId="19488"/>
    <cellStyle name="Обычный 3 2 2 4 3 5 2" xfId="19489"/>
    <cellStyle name="Обычный 3 2 2 4 3 5 3" xfId="19490"/>
    <cellStyle name="Обычный 3 2 2 4 3 5 4" xfId="19491"/>
    <cellStyle name="Обычный 3 2 2 4 3 6" xfId="19492"/>
    <cellStyle name="Обычный 3 2 2 4 3 7" xfId="19493"/>
    <cellStyle name="Обычный 3 2 2 4 3 8" xfId="19494"/>
    <cellStyle name="Обычный 3 2 2 4 3 9" xfId="19495"/>
    <cellStyle name="Обычный 3 2 2 4 4" xfId="19496"/>
    <cellStyle name="Обычный 3 2 2 4 4 2" xfId="19497"/>
    <cellStyle name="Обычный 3 2 2 4 4 2 2" xfId="19498"/>
    <cellStyle name="Обычный 3 2 2 4 4 2 2 2" xfId="19499"/>
    <cellStyle name="Обычный 3 2 2 4 4 2 2 2 2" xfId="19500"/>
    <cellStyle name="Обычный 3 2 2 4 4 2 2 3" xfId="19501"/>
    <cellStyle name="Обычный 3 2 2 4 4 2 2 4" xfId="19502"/>
    <cellStyle name="Обычный 3 2 2 4 4 2 2 5" xfId="19503"/>
    <cellStyle name="Обычный 3 2 2 4 4 2 3" xfId="19504"/>
    <cellStyle name="Обычный 3 2 2 4 4 2 3 2" xfId="19505"/>
    <cellStyle name="Обычный 3 2 2 4 4 2 3 3" xfId="19506"/>
    <cellStyle name="Обычный 3 2 2 4 4 2 3 4" xfId="19507"/>
    <cellStyle name="Обычный 3 2 2 4 4 2 4" xfId="19508"/>
    <cellStyle name="Обычный 3 2 2 4 4 2 5" xfId="19509"/>
    <cellStyle name="Обычный 3 2 2 4 4 2 6" xfId="19510"/>
    <cellStyle name="Обычный 3 2 2 4 4 2 7" xfId="19511"/>
    <cellStyle name="Обычный 3 2 2 4 4 3" xfId="19512"/>
    <cellStyle name="Обычный 3 2 2 4 4 3 2" xfId="19513"/>
    <cellStyle name="Обычный 3 2 2 4 4 3 2 2" xfId="19514"/>
    <cellStyle name="Обычный 3 2 2 4 4 3 3" xfId="19515"/>
    <cellStyle name="Обычный 3 2 2 4 4 3 4" xfId="19516"/>
    <cellStyle name="Обычный 3 2 2 4 4 3 5" xfId="19517"/>
    <cellStyle name="Обычный 3 2 2 4 4 4" xfId="19518"/>
    <cellStyle name="Обычный 3 2 2 4 4 4 2" xfId="19519"/>
    <cellStyle name="Обычный 3 2 2 4 4 4 3" xfId="19520"/>
    <cellStyle name="Обычный 3 2 2 4 4 4 4" xfId="19521"/>
    <cellStyle name="Обычный 3 2 2 4 4 5" xfId="19522"/>
    <cellStyle name="Обычный 3 2 2 4 4 6" xfId="19523"/>
    <cellStyle name="Обычный 3 2 2 4 4 7" xfId="19524"/>
    <cellStyle name="Обычный 3 2 2 4 4 8" xfId="19525"/>
    <cellStyle name="Обычный 3 2 2 4 5" xfId="19526"/>
    <cellStyle name="Обычный 3 2 2 4 5 2" xfId="19527"/>
    <cellStyle name="Обычный 3 2 2 4 5 2 2" xfId="19528"/>
    <cellStyle name="Обычный 3 2 2 4 5 2 2 2" xfId="19529"/>
    <cellStyle name="Обычный 3 2 2 4 5 2 2 2 2" xfId="19530"/>
    <cellStyle name="Обычный 3 2 2 4 5 2 2 3" xfId="19531"/>
    <cellStyle name="Обычный 3 2 2 4 5 2 2 4" xfId="19532"/>
    <cellStyle name="Обычный 3 2 2 4 5 2 2 5" xfId="19533"/>
    <cellStyle name="Обычный 3 2 2 4 5 2 3" xfId="19534"/>
    <cellStyle name="Обычный 3 2 2 4 5 2 3 2" xfId="19535"/>
    <cellStyle name="Обычный 3 2 2 4 5 2 3 3" xfId="19536"/>
    <cellStyle name="Обычный 3 2 2 4 5 2 3 4" xfId="19537"/>
    <cellStyle name="Обычный 3 2 2 4 5 2 4" xfId="19538"/>
    <cellStyle name="Обычный 3 2 2 4 5 2 5" xfId="19539"/>
    <cellStyle name="Обычный 3 2 2 4 5 2 6" xfId="19540"/>
    <cellStyle name="Обычный 3 2 2 4 5 2 7" xfId="19541"/>
    <cellStyle name="Обычный 3 2 2 4 5 3" xfId="19542"/>
    <cellStyle name="Обычный 3 2 2 4 5 3 2" xfId="19543"/>
    <cellStyle name="Обычный 3 2 2 4 5 3 2 2" xfId="19544"/>
    <cellStyle name="Обычный 3 2 2 4 5 3 3" xfId="19545"/>
    <cellStyle name="Обычный 3 2 2 4 5 3 4" xfId="19546"/>
    <cellStyle name="Обычный 3 2 2 4 5 3 5" xfId="19547"/>
    <cellStyle name="Обычный 3 2 2 4 5 4" xfId="19548"/>
    <cellStyle name="Обычный 3 2 2 4 5 4 2" xfId="19549"/>
    <cellStyle name="Обычный 3 2 2 4 5 4 3" xfId="19550"/>
    <cellStyle name="Обычный 3 2 2 4 5 4 4" xfId="19551"/>
    <cellStyle name="Обычный 3 2 2 4 5 5" xfId="19552"/>
    <cellStyle name="Обычный 3 2 2 4 5 6" xfId="19553"/>
    <cellStyle name="Обычный 3 2 2 4 5 7" xfId="19554"/>
    <cellStyle name="Обычный 3 2 2 4 5 8" xfId="19555"/>
    <cellStyle name="Обычный 3 2 2 4 6" xfId="19556"/>
    <cellStyle name="Обычный 3 2 2 4 6 2" xfId="19557"/>
    <cellStyle name="Обычный 3 2 2 4 6 2 2" xfId="19558"/>
    <cellStyle name="Обычный 3 2 2 4 6 2 2 2" xfId="19559"/>
    <cellStyle name="Обычный 3 2 2 4 6 2 2 2 2" xfId="19560"/>
    <cellStyle name="Обычный 3 2 2 4 6 2 2 3" xfId="19561"/>
    <cellStyle name="Обычный 3 2 2 4 6 2 2 4" xfId="19562"/>
    <cellStyle name="Обычный 3 2 2 4 6 2 2 5" xfId="19563"/>
    <cellStyle name="Обычный 3 2 2 4 6 2 3" xfId="19564"/>
    <cellStyle name="Обычный 3 2 2 4 6 2 3 2" xfId="19565"/>
    <cellStyle name="Обычный 3 2 2 4 6 2 3 3" xfId="19566"/>
    <cellStyle name="Обычный 3 2 2 4 6 2 3 4" xfId="19567"/>
    <cellStyle name="Обычный 3 2 2 4 6 2 4" xfId="19568"/>
    <cellStyle name="Обычный 3 2 2 4 6 2 5" xfId="19569"/>
    <cellStyle name="Обычный 3 2 2 4 6 2 6" xfId="19570"/>
    <cellStyle name="Обычный 3 2 2 4 6 2 7" xfId="19571"/>
    <cellStyle name="Обычный 3 2 2 4 6 3" xfId="19572"/>
    <cellStyle name="Обычный 3 2 2 4 6 3 2" xfId="19573"/>
    <cellStyle name="Обычный 3 2 2 4 6 3 2 2" xfId="19574"/>
    <cellStyle name="Обычный 3 2 2 4 6 3 3" xfId="19575"/>
    <cellStyle name="Обычный 3 2 2 4 6 3 4" xfId="19576"/>
    <cellStyle name="Обычный 3 2 2 4 6 3 5" xfId="19577"/>
    <cellStyle name="Обычный 3 2 2 4 6 4" xfId="19578"/>
    <cellStyle name="Обычный 3 2 2 4 6 4 2" xfId="19579"/>
    <cellStyle name="Обычный 3 2 2 4 6 4 3" xfId="19580"/>
    <cellStyle name="Обычный 3 2 2 4 6 4 4" xfId="19581"/>
    <cellStyle name="Обычный 3 2 2 4 6 5" xfId="19582"/>
    <cellStyle name="Обычный 3 2 2 4 6 6" xfId="19583"/>
    <cellStyle name="Обычный 3 2 2 4 6 7" xfId="19584"/>
    <cellStyle name="Обычный 3 2 2 4 6 8" xfId="19585"/>
    <cellStyle name="Обычный 3 2 2 4 7" xfId="19586"/>
    <cellStyle name="Обычный 3 2 2 4 7 2" xfId="19587"/>
    <cellStyle name="Обычный 3 2 2 4 7 2 2" xfId="19588"/>
    <cellStyle name="Обычный 3 2 2 4 7 2 2 2" xfId="19589"/>
    <cellStyle name="Обычный 3 2 2 4 7 2 2 2 2" xfId="19590"/>
    <cellStyle name="Обычный 3 2 2 4 7 2 2 3" xfId="19591"/>
    <cellStyle name="Обычный 3 2 2 4 7 2 2 4" xfId="19592"/>
    <cellStyle name="Обычный 3 2 2 4 7 2 2 5" xfId="19593"/>
    <cellStyle name="Обычный 3 2 2 4 7 2 3" xfId="19594"/>
    <cellStyle name="Обычный 3 2 2 4 7 2 3 2" xfId="19595"/>
    <cellStyle name="Обычный 3 2 2 4 7 2 3 3" xfId="19596"/>
    <cellStyle name="Обычный 3 2 2 4 7 2 3 4" xfId="19597"/>
    <cellStyle name="Обычный 3 2 2 4 7 2 4" xfId="19598"/>
    <cellStyle name="Обычный 3 2 2 4 7 2 5" xfId="19599"/>
    <cellStyle name="Обычный 3 2 2 4 7 2 6" xfId="19600"/>
    <cellStyle name="Обычный 3 2 2 4 7 2 7" xfId="19601"/>
    <cellStyle name="Обычный 3 2 2 4 7 3" xfId="19602"/>
    <cellStyle name="Обычный 3 2 2 4 7 3 2" xfId="19603"/>
    <cellStyle name="Обычный 3 2 2 4 7 3 2 2" xfId="19604"/>
    <cellStyle name="Обычный 3 2 2 4 7 3 3" xfId="19605"/>
    <cellStyle name="Обычный 3 2 2 4 7 3 4" xfId="19606"/>
    <cellStyle name="Обычный 3 2 2 4 7 3 5" xfId="19607"/>
    <cellStyle name="Обычный 3 2 2 4 7 4" xfId="19608"/>
    <cellStyle name="Обычный 3 2 2 4 7 4 2" xfId="19609"/>
    <cellStyle name="Обычный 3 2 2 4 7 4 3" xfId="19610"/>
    <cellStyle name="Обычный 3 2 2 4 7 4 4" xfId="19611"/>
    <cellStyle name="Обычный 3 2 2 4 7 5" xfId="19612"/>
    <cellStyle name="Обычный 3 2 2 4 7 6" xfId="19613"/>
    <cellStyle name="Обычный 3 2 2 4 7 7" xfId="19614"/>
    <cellStyle name="Обычный 3 2 2 4 7 8" xfId="19615"/>
    <cellStyle name="Обычный 3 2 2 4 8" xfId="19616"/>
    <cellStyle name="Обычный 3 2 2 4 8 2" xfId="19617"/>
    <cellStyle name="Обычный 3 2 2 4 8 2 2" xfId="19618"/>
    <cellStyle name="Обычный 3 2 2 4 8 2 2 2" xfId="19619"/>
    <cellStyle name="Обычный 3 2 2 4 8 2 3" xfId="19620"/>
    <cellStyle name="Обычный 3 2 2 4 8 2 4" xfId="19621"/>
    <cellStyle name="Обычный 3 2 2 4 8 2 5" xfId="19622"/>
    <cellStyle name="Обычный 3 2 2 4 8 3" xfId="19623"/>
    <cellStyle name="Обычный 3 2 2 4 8 3 2" xfId="19624"/>
    <cellStyle name="Обычный 3 2 2 4 8 3 3" xfId="19625"/>
    <cellStyle name="Обычный 3 2 2 4 8 3 4" xfId="19626"/>
    <cellStyle name="Обычный 3 2 2 4 8 4" xfId="19627"/>
    <cellStyle name="Обычный 3 2 2 4 8 5" xfId="19628"/>
    <cellStyle name="Обычный 3 2 2 4 8 6" xfId="19629"/>
    <cellStyle name="Обычный 3 2 2 4 8 7" xfId="19630"/>
    <cellStyle name="Обычный 3 2 2 4 9" xfId="19631"/>
    <cellStyle name="Обычный 3 2 2 4 9 2" xfId="19632"/>
    <cellStyle name="Обычный 3 2 2 4 9 2 2" xfId="19633"/>
    <cellStyle name="Обычный 3 2 2 4 9 2 2 2" xfId="19634"/>
    <cellStyle name="Обычный 3 2 2 4 9 2 3" xfId="19635"/>
    <cellStyle name="Обычный 3 2 2 4 9 2 4" xfId="19636"/>
    <cellStyle name="Обычный 3 2 2 4 9 2 5" xfId="19637"/>
    <cellStyle name="Обычный 3 2 2 4 9 3" xfId="19638"/>
    <cellStyle name="Обычный 3 2 2 4 9 3 2" xfId="19639"/>
    <cellStyle name="Обычный 3 2 2 4 9 3 3" xfId="19640"/>
    <cellStyle name="Обычный 3 2 2 4 9 3 4" xfId="19641"/>
    <cellStyle name="Обычный 3 2 2 4 9 4" xfId="19642"/>
    <cellStyle name="Обычный 3 2 2 4 9 5" xfId="19643"/>
    <cellStyle name="Обычный 3 2 2 4 9 6" xfId="19644"/>
    <cellStyle name="Обычный 3 2 2 4 9 7" xfId="19645"/>
    <cellStyle name="Обычный 3 2 2 5" xfId="19646"/>
    <cellStyle name="Обычный 3 2 2 5 2" xfId="19647"/>
    <cellStyle name="Обычный 3 2 2 5 2 2" xfId="19648"/>
    <cellStyle name="Обычный 3 2 2 5 2 2 2" xfId="19649"/>
    <cellStyle name="Обычный 3 2 2 5 2 2 2 2" xfId="19650"/>
    <cellStyle name="Обычный 3 2 2 5 2 2 3" xfId="19651"/>
    <cellStyle name="Обычный 3 2 2 5 2 2 4" xfId="19652"/>
    <cellStyle name="Обычный 3 2 2 5 2 2 5" xfId="19653"/>
    <cellStyle name="Обычный 3 2 2 5 2 3" xfId="19654"/>
    <cellStyle name="Обычный 3 2 2 5 2 3 2" xfId="19655"/>
    <cellStyle name="Обычный 3 2 2 5 2 3 3" xfId="19656"/>
    <cellStyle name="Обычный 3 2 2 5 2 3 4" xfId="19657"/>
    <cellStyle name="Обычный 3 2 2 5 2 4" xfId="19658"/>
    <cellStyle name="Обычный 3 2 2 5 2 5" xfId="19659"/>
    <cellStyle name="Обычный 3 2 2 5 2 6" xfId="19660"/>
    <cellStyle name="Обычный 3 2 2 5 2 7" xfId="19661"/>
    <cellStyle name="Обычный 3 2 2 5 3" xfId="19662"/>
    <cellStyle name="Обычный 3 2 2 5 3 2" xfId="19663"/>
    <cellStyle name="Обычный 3 2 2 5 3 2 2" xfId="19664"/>
    <cellStyle name="Обычный 3 2 2 5 3 3" xfId="19665"/>
    <cellStyle name="Обычный 3 2 2 5 3 4" xfId="19666"/>
    <cellStyle name="Обычный 3 2 2 5 3 5" xfId="19667"/>
    <cellStyle name="Обычный 3 2 2 5 4" xfId="19668"/>
    <cellStyle name="Обычный 3 2 2 5 4 2" xfId="19669"/>
    <cellStyle name="Обычный 3 2 2 5 4 2 2" xfId="19670"/>
    <cellStyle name="Обычный 3 2 2 5 4 3" xfId="19671"/>
    <cellStyle name="Обычный 3 2 2 5 4 4" xfId="19672"/>
    <cellStyle name="Обычный 3 2 2 5 4 5" xfId="19673"/>
    <cellStyle name="Обычный 3 2 2 5 5" xfId="19674"/>
    <cellStyle name="Обычный 3 2 2 5 5 2" xfId="19675"/>
    <cellStyle name="Обычный 3 2 2 5 5 3" xfId="19676"/>
    <cellStyle name="Обычный 3 2 2 5 5 4" xfId="19677"/>
    <cellStyle name="Обычный 3 2 2 5 6" xfId="19678"/>
    <cellStyle name="Обычный 3 2 2 5 7" xfId="19679"/>
    <cellStyle name="Обычный 3 2 2 5 8" xfId="19680"/>
    <cellStyle name="Обычный 3 2 2 5 9" xfId="19681"/>
    <cellStyle name="Обычный 3 2 2 6" xfId="19682"/>
    <cellStyle name="Обычный 3 2 2 6 2" xfId="19683"/>
    <cellStyle name="Обычный 3 2 2 6 2 2" xfId="19684"/>
    <cellStyle name="Обычный 3 2 2 6 2 2 2" xfId="19685"/>
    <cellStyle name="Обычный 3 2 2 6 2 2 2 2" xfId="19686"/>
    <cellStyle name="Обычный 3 2 2 6 2 2 3" xfId="19687"/>
    <cellStyle name="Обычный 3 2 2 6 2 2 4" xfId="19688"/>
    <cellStyle name="Обычный 3 2 2 6 2 2 5" xfId="19689"/>
    <cellStyle name="Обычный 3 2 2 6 2 3" xfId="19690"/>
    <cellStyle name="Обычный 3 2 2 6 2 3 2" xfId="19691"/>
    <cellStyle name="Обычный 3 2 2 6 2 3 3" xfId="19692"/>
    <cellStyle name="Обычный 3 2 2 6 2 3 4" xfId="19693"/>
    <cellStyle name="Обычный 3 2 2 6 2 4" xfId="19694"/>
    <cellStyle name="Обычный 3 2 2 6 2 5" xfId="19695"/>
    <cellStyle name="Обычный 3 2 2 6 2 6" xfId="19696"/>
    <cellStyle name="Обычный 3 2 2 6 2 7" xfId="19697"/>
    <cellStyle name="Обычный 3 2 2 6 3" xfId="19698"/>
    <cellStyle name="Обычный 3 2 2 6 3 2" xfId="19699"/>
    <cellStyle name="Обычный 3 2 2 6 3 2 2" xfId="19700"/>
    <cellStyle name="Обычный 3 2 2 6 3 3" xfId="19701"/>
    <cellStyle name="Обычный 3 2 2 6 3 4" xfId="19702"/>
    <cellStyle name="Обычный 3 2 2 6 3 5" xfId="19703"/>
    <cellStyle name="Обычный 3 2 2 6 4" xfId="19704"/>
    <cellStyle name="Обычный 3 2 2 6 4 2" xfId="19705"/>
    <cellStyle name="Обычный 3 2 2 6 4 2 2" xfId="19706"/>
    <cellStyle name="Обычный 3 2 2 6 4 3" xfId="19707"/>
    <cellStyle name="Обычный 3 2 2 6 4 4" xfId="19708"/>
    <cellStyle name="Обычный 3 2 2 6 4 5" xfId="19709"/>
    <cellStyle name="Обычный 3 2 2 6 5" xfId="19710"/>
    <cellStyle name="Обычный 3 2 2 6 5 2" xfId="19711"/>
    <cellStyle name="Обычный 3 2 2 6 5 3" xfId="19712"/>
    <cellStyle name="Обычный 3 2 2 6 5 4" xfId="19713"/>
    <cellStyle name="Обычный 3 2 2 6 6" xfId="19714"/>
    <cellStyle name="Обычный 3 2 2 6 7" xfId="19715"/>
    <cellStyle name="Обычный 3 2 2 6 8" xfId="19716"/>
    <cellStyle name="Обычный 3 2 2 6 9" xfId="19717"/>
    <cellStyle name="Обычный 3 2 2 7" xfId="19718"/>
    <cellStyle name="Обычный 3 2 2 7 2" xfId="19719"/>
    <cellStyle name="Обычный 3 2 2 7 2 2" xfId="19720"/>
    <cellStyle name="Обычный 3 2 2 7 2 2 2" xfId="19721"/>
    <cellStyle name="Обычный 3 2 2 7 2 2 2 2" xfId="19722"/>
    <cellStyle name="Обычный 3 2 2 7 2 2 3" xfId="19723"/>
    <cellStyle name="Обычный 3 2 2 7 2 2 4" xfId="19724"/>
    <cellStyle name="Обычный 3 2 2 7 2 2 5" xfId="19725"/>
    <cellStyle name="Обычный 3 2 2 7 2 3" xfId="19726"/>
    <cellStyle name="Обычный 3 2 2 7 2 3 2" xfId="19727"/>
    <cellStyle name="Обычный 3 2 2 7 2 3 3" xfId="19728"/>
    <cellStyle name="Обычный 3 2 2 7 2 3 4" xfId="19729"/>
    <cellStyle name="Обычный 3 2 2 7 2 4" xfId="19730"/>
    <cellStyle name="Обычный 3 2 2 7 2 5" xfId="19731"/>
    <cellStyle name="Обычный 3 2 2 7 2 6" xfId="19732"/>
    <cellStyle name="Обычный 3 2 2 7 2 7" xfId="19733"/>
    <cellStyle name="Обычный 3 2 2 7 3" xfId="19734"/>
    <cellStyle name="Обычный 3 2 2 7 3 2" xfId="19735"/>
    <cellStyle name="Обычный 3 2 2 7 3 2 2" xfId="19736"/>
    <cellStyle name="Обычный 3 2 2 7 3 3" xfId="19737"/>
    <cellStyle name="Обычный 3 2 2 7 3 4" xfId="19738"/>
    <cellStyle name="Обычный 3 2 2 7 3 5" xfId="19739"/>
    <cellStyle name="Обычный 3 2 2 7 4" xfId="19740"/>
    <cellStyle name="Обычный 3 2 2 7 4 2" xfId="19741"/>
    <cellStyle name="Обычный 3 2 2 7 4 2 2" xfId="19742"/>
    <cellStyle name="Обычный 3 2 2 7 4 3" xfId="19743"/>
    <cellStyle name="Обычный 3 2 2 7 4 4" xfId="19744"/>
    <cellStyle name="Обычный 3 2 2 7 4 5" xfId="19745"/>
    <cellStyle name="Обычный 3 2 2 7 5" xfId="19746"/>
    <cellStyle name="Обычный 3 2 2 7 5 2" xfId="19747"/>
    <cellStyle name="Обычный 3 2 2 7 5 3" xfId="19748"/>
    <cellStyle name="Обычный 3 2 2 7 5 4" xfId="19749"/>
    <cellStyle name="Обычный 3 2 2 7 6" xfId="19750"/>
    <cellStyle name="Обычный 3 2 2 7 7" xfId="19751"/>
    <cellStyle name="Обычный 3 2 2 7 8" xfId="19752"/>
    <cellStyle name="Обычный 3 2 2 7 9" xfId="19753"/>
    <cellStyle name="Обычный 3 2 2 8" xfId="19754"/>
    <cellStyle name="Обычный 3 2 2 8 2" xfId="19755"/>
    <cellStyle name="Обычный 3 2 2 8 2 2" xfId="19756"/>
    <cellStyle name="Обычный 3 2 2 8 2 2 2" xfId="19757"/>
    <cellStyle name="Обычный 3 2 2 8 2 2 2 2" xfId="19758"/>
    <cellStyle name="Обычный 3 2 2 8 2 2 3" xfId="19759"/>
    <cellStyle name="Обычный 3 2 2 8 2 2 4" xfId="19760"/>
    <cellStyle name="Обычный 3 2 2 8 2 2 5" xfId="19761"/>
    <cellStyle name="Обычный 3 2 2 8 2 3" xfId="19762"/>
    <cellStyle name="Обычный 3 2 2 8 2 3 2" xfId="19763"/>
    <cellStyle name="Обычный 3 2 2 8 2 3 3" xfId="19764"/>
    <cellStyle name="Обычный 3 2 2 8 2 3 4" xfId="19765"/>
    <cellStyle name="Обычный 3 2 2 8 2 4" xfId="19766"/>
    <cellStyle name="Обычный 3 2 2 8 2 5" xfId="19767"/>
    <cellStyle name="Обычный 3 2 2 8 2 6" xfId="19768"/>
    <cellStyle name="Обычный 3 2 2 8 2 7" xfId="19769"/>
    <cellStyle name="Обычный 3 2 2 8 3" xfId="19770"/>
    <cellStyle name="Обычный 3 2 2 8 3 2" xfId="19771"/>
    <cellStyle name="Обычный 3 2 2 8 3 2 2" xfId="19772"/>
    <cellStyle name="Обычный 3 2 2 8 3 3" xfId="19773"/>
    <cellStyle name="Обычный 3 2 2 8 3 4" xfId="19774"/>
    <cellStyle name="Обычный 3 2 2 8 3 5" xfId="19775"/>
    <cellStyle name="Обычный 3 2 2 8 4" xfId="19776"/>
    <cellStyle name="Обычный 3 2 2 8 4 2" xfId="19777"/>
    <cellStyle name="Обычный 3 2 2 8 4 3" xfId="19778"/>
    <cellStyle name="Обычный 3 2 2 8 4 4" xfId="19779"/>
    <cellStyle name="Обычный 3 2 2 8 5" xfId="19780"/>
    <cellStyle name="Обычный 3 2 2 8 6" xfId="19781"/>
    <cellStyle name="Обычный 3 2 2 8 7" xfId="19782"/>
    <cellStyle name="Обычный 3 2 2 8 8" xfId="19783"/>
    <cellStyle name="Обычный 3 2 2 9" xfId="19784"/>
    <cellStyle name="Обычный 3 2 2 9 2" xfId="19785"/>
    <cellStyle name="Обычный 3 2 2 9 2 2" xfId="19786"/>
    <cellStyle name="Обычный 3 2 2 9 2 2 2" xfId="19787"/>
    <cellStyle name="Обычный 3 2 2 9 2 2 2 2" xfId="19788"/>
    <cellStyle name="Обычный 3 2 2 9 2 2 3" xfId="19789"/>
    <cellStyle name="Обычный 3 2 2 9 2 2 4" xfId="19790"/>
    <cellStyle name="Обычный 3 2 2 9 2 2 5" xfId="19791"/>
    <cellStyle name="Обычный 3 2 2 9 2 3" xfId="19792"/>
    <cellStyle name="Обычный 3 2 2 9 2 3 2" xfId="19793"/>
    <cellStyle name="Обычный 3 2 2 9 2 3 3" xfId="19794"/>
    <cellStyle name="Обычный 3 2 2 9 2 3 4" xfId="19795"/>
    <cellStyle name="Обычный 3 2 2 9 2 4" xfId="19796"/>
    <cellStyle name="Обычный 3 2 2 9 2 5" xfId="19797"/>
    <cellStyle name="Обычный 3 2 2 9 2 6" xfId="19798"/>
    <cellStyle name="Обычный 3 2 2 9 2 7" xfId="19799"/>
    <cellStyle name="Обычный 3 2 2 9 3" xfId="19800"/>
    <cellStyle name="Обычный 3 2 2 9 3 2" xfId="19801"/>
    <cellStyle name="Обычный 3 2 2 9 3 2 2" xfId="19802"/>
    <cellStyle name="Обычный 3 2 2 9 3 3" xfId="19803"/>
    <cellStyle name="Обычный 3 2 2 9 3 4" xfId="19804"/>
    <cellStyle name="Обычный 3 2 2 9 3 5" xfId="19805"/>
    <cellStyle name="Обычный 3 2 2 9 4" xfId="19806"/>
    <cellStyle name="Обычный 3 2 2 9 4 2" xfId="19807"/>
    <cellStyle name="Обычный 3 2 2 9 4 3" xfId="19808"/>
    <cellStyle name="Обычный 3 2 2 9 4 4" xfId="19809"/>
    <cellStyle name="Обычный 3 2 2 9 5" xfId="19810"/>
    <cellStyle name="Обычный 3 2 2 9 6" xfId="19811"/>
    <cellStyle name="Обычный 3 2 2 9 7" xfId="19812"/>
    <cellStyle name="Обычный 3 2 2 9 8" xfId="19813"/>
    <cellStyle name="Обычный 3 2 3" xfId="19814"/>
    <cellStyle name="Обычный 3 2 3 10" xfId="19815"/>
    <cellStyle name="Обычный 3 2 3 10 2" xfId="19816"/>
    <cellStyle name="Обычный 3 2 3 10 2 2" xfId="19817"/>
    <cellStyle name="Обычный 3 2 3 10 2 2 2" xfId="19818"/>
    <cellStyle name="Обычный 3 2 3 10 2 2 2 2" xfId="19819"/>
    <cellStyle name="Обычный 3 2 3 10 2 2 3" xfId="19820"/>
    <cellStyle name="Обычный 3 2 3 10 2 2 4" xfId="19821"/>
    <cellStyle name="Обычный 3 2 3 10 2 2 5" xfId="19822"/>
    <cellStyle name="Обычный 3 2 3 10 2 3" xfId="19823"/>
    <cellStyle name="Обычный 3 2 3 10 2 3 2" xfId="19824"/>
    <cellStyle name="Обычный 3 2 3 10 2 3 3" xfId="19825"/>
    <cellStyle name="Обычный 3 2 3 10 2 3 4" xfId="19826"/>
    <cellStyle name="Обычный 3 2 3 10 2 4" xfId="19827"/>
    <cellStyle name="Обычный 3 2 3 10 2 5" xfId="19828"/>
    <cellStyle name="Обычный 3 2 3 10 2 6" xfId="19829"/>
    <cellStyle name="Обычный 3 2 3 10 2 7" xfId="19830"/>
    <cellStyle name="Обычный 3 2 3 10 3" xfId="19831"/>
    <cellStyle name="Обычный 3 2 3 10 3 2" xfId="19832"/>
    <cellStyle name="Обычный 3 2 3 10 3 2 2" xfId="19833"/>
    <cellStyle name="Обычный 3 2 3 10 3 3" xfId="19834"/>
    <cellStyle name="Обычный 3 2 3 10 3 4" xfId="19835"/>
    <cellStyle name="Обычный 3 2 3 10 3 5" xfId="19836"/>
    <cellStyle name="Обычный 3 2 3 10 4" xfId="19837"/>
    <cellStyle name="Обычный 3 2 3 10 4 2" xfId="19838"/>
    <cellStyle name="Обычный 3 2 3 10 4 3" xfId="19839"/>
    <cellStyle name="Обычный 3 2 3 10 4 4" xfId="19840"/>
    <cellStyle name="Обычный 3 2 3 10 5" xfId="19841"/>
    <cellStyle name="Обычный 3 2 3 10 6" xfId="19842"/>
    <cellStyle name="Обычный 3 2 3 10 7" xfId="19843"/>
    <cellStyle name="Обычный 3 2 3 10 8" xfId="19844"/>
    <cellStyle name="Обычный 3 2 3 11" xfId="19845"/>
    <cellStyle name="Обычный 3 2 3 11 2" xfId="19846"/>
    <cellStyle name="Обычный 3 2 3 11 2 2" xfId="19847"/>
    <cellStyle name="Обычный 3 2 3 11 2 2 2" xfId="19848"/>
    <cellStyle name="Обычный 3 2 3 11 2 3" xfId="19849"/>
    <cellStyle name="Обычный 3 2 3 11 2 4" xfId="19850"/>
    <cellStyle name="Обычный 3 2 3 11 2 5" xfId="19851"/>
    <cellStyle name="Обычный 3 2 3 11 3" xfId="19852"/>
    <cellStyle name="Обычный 3 2 3 11 3 2" xfId="19853"/>
    <cellStyle name="Обычный 3 2 3 11 3 3" xfId="19854"/>
    <cellStyle name="Обычный 3 2 3 11 3 4" xfId="19855"/>
    <cellStyle name="Обычный 3 2 3 11 4" xfId="19856"/>
    <cellStyle name="Обычный 3 2 3 11 5" xfId="19857"/>
    <cellStyle name="Обычный 3 2 3 11 6" xfId="19858"/>
    <cellStyle name="Обычный 3 2 3 11 7" xfId="19859"/>
    <cellStyle name="Обычный 3 2 3 12" xfId="19860"/>
    <cellStyle name="Обычный 3 2 3 12 2" xfId="19861"/>
    <cellStyle name="Обычный 3 2 3 12 2 2" xfId="19862"/>
    <cellStyle name="Обычный 3 2 3 12 2 2 2" xfId="19863"/>
    <cellStyle name="Обычный 3 2 3 12 2 3" xfId="19864"/>
    <cellStyle name="Обычный 3 2 3 12 2 4" xfId="19865"/>
    <cellStyle name="Обычный 3 2 3 12 2 5" xfId="19866"/>
    <cellStyle name="Обычный 3 2 3 12 3" xfId="19867"/>
    <cellStyle name="Обычный 3 2 3 12 3 2" xfId="19868"/>
    <cellStyle name="Обычный 3 2 3 12 3 3" xfId="19869"/>
    <cellStyle name="Обычный 3 2 3 12 3 4" xfId="19870"/>
    <cellStyle name="Обычный 3 2 3 12 4" xfId="19871"/>
    <cellStyle name="Обычный 3 2 3 12 5" xfId="19872"/>
    <cellStyle name="Обычный 3 2 3 12 6" xfId="19873"/>
    <cellStyle name="Обычный 3 2 3 12 7" xfId="19874"/>
    <cellStyle name="Обычный 3 2 3 13" xfId="19875"/>
    <cellStyle name="Обычный 3 2 3 13 2" xfId="19876"/>
    <cellStyle name="Обычный 3 2 3 13 2 2" xfId="19877"/>
    <cellStyle name="Обычный 3 2 3 13 3" xfId="19878"/>
    <cellStyle name="Обычный 3 2 3 13 4" xfId="19879"/>
    <cellStyle name="Обычный 3 2 3 13 5" xfId="19880"/>
    <cellStyle name="Обычный 3 2 3 14" xfId="19881"/>
    <cellStyle name="Обычный 3 2 3 14 2" xfId="19882"/>
    <cellStyle name="Обычный 3 2 3 14 2 2" xfId="19883"/>
    <cellStyle name="Обычный 3 2 3 14 3" xfId="19884"/>
    <cellStyle name="Обычный 3 2 3 14 4" xfId="19885"/>
    <cellStyle name="Обычный 3 2 3 14 5" xfId="19886"/>
    <cellStyle name="Обычный 3 2 3 15" xfId="19887"/>
    <cellStyle name="Обычный 3 2 3 15 2" xfId="19888"/>
    <cellStyle name="Обычный 3 2 3 15 2 2" xfId="19889"/>
    <cellStyle name="Обычный 3 2 3 15 3" xfId="19890"/>
    <cellStyle name="Обычный 3 2 3 16" xfId="19891"/>
    <cellStyle name="Обычный 3 2 3 16 2" xfId="19892"/>
    <cellStyle name="Обычный 3 2 3 17" xfId="19893"/>
    <cellStyle name="Обычный 3 2 3 18" xfId="19894"/>
    <cellStyle name="Обычный 3 2 3 2" xfId="19895"/>
    <cellStyle name="Обычный 3 2 3 2 10" xfId="19896"/>
    <cellStyle name="Обычный 3 2 3 2 10 2" xfId="19897"/>
    <cellStyle name="Обычный 3 2 3 2 10 2 2" xfId="19898"/>
    <cellStyle name="Обычный 3 2 3 2 10 2 2 2" xfId="19899"/>
    <cellStyle name="Обычный 3 2 3 2 10 2 3" xfId="19900"/>
    <cellStyle name="Обычный 3 2 3 2 10 2 4" xfId="19901"/>
    <cellStyle name="Обычный 3 2 3 2 10 2 5" xfId="19902"/>
    <cellStyle name="Обычный 3 2 3 2 10 3" xfId="19903"/>
    <cellStyle name="Обычный 3 2 3 2 10 3 2" xfId="19904"/>
    <cellStyle name="Обычный 3 2 3 2 10 3 3" xfId="19905"/>
    <cellStyle name="Обычный 3 2 3 2 10 3 4" xfId="19906"/>
    <cellStyle name="Обычный 3 2 3 2 10 4" xfId="19907"/>
    <cellStyle name="Обычный 3 2 3 2 10 5" xfId="19908"/>
    <cellStyle name="Обычный 3 2 3 2 10 6" xfId="19909"/>
    <cellStyle name="Обычный 3 2 3 2 10 7" xfId="19910"/>
    <cellStyle name="Обычный 3 2 3 2 11" xfId="19911"/>
    <cellStyle name="Обычный 3 2 3 2 11 2" xfId="19912"/>
    <cellStyle name="Обычный 3 2 3 2 11 2 2" xfId="19913"/>
    <cellStyle name="Обычный 3 2 3 2 11 3" xfId="19914"/>
    <cellStyle name="Обычный 3 2 3 2 11 4" xfId="19915"/>
    <cellStyle name="Обычный 3 2 3 2 11 5" xfId="19916"/>
    <cellStyle name="Обычный 3 2 3 2 12" xfId="19917"/>
    <cellStyle name="Обычный 3 2 3 2 12 2" xfId="19918"/>
    <cellStyle name="Обычный 3 2 3 2 12 3" xfId="19919"/>
    <cellStyle name="Обычный 3 2 3 2 12 4" xfId="19920"/>
    <cellStyle name="Обычный 3 2 3 2 13" xfId="19921"/>
    <cellStyle name="Обычный 3 2 3 2 14" xfId="19922"/>
    <cellStyle name="Обычный 3 2 3 2 15" xfId="19923"/>
    <cellStyle name="Обычный 3 2 3 2 16" xfId="19924"/>
    <cellStyle name="Обычный 3 2 3 2 2" xfId="19925"/>
    <cellStyle name="Обычный 3 2 3 2 2 10" xfId="19926"/>
    <cellStyle name="Обычный 3 2 3 2 2 10 2" xfId="19927"/>
    <cellStyle name="Обычный 3 2 3 2 2 10 2 2" xfId="19928"/>
    <cellStyle name="Обычный 3 2 3 2 2 10 3" xfId="19929"/>
    <cellStyle name="Обычный 3 2 3 2 2 10 4" xfId="19930"/>
    <cellStyle name="Обычный 3 2 3 2 2 10 5" xfId="19931"/>
    <cellStyle name="Обычный 3 2 3 2 2 11" xfId="19932"/>
    <cellStyle name="Обычный 3 2 3 2 2 11 2" xfId="19933"/>
    <cellStyle name="Обычный 3 2 3 2 2 11 3" xfId="19934"/>
    <cellStyle name="Обычный 3 2 3 2 2 11 4" xfId="19935"/>
    <cellStyle name="Обычный 3 2 3 2 2 12" xfId="19936"/>
    <cellStyle name="Обычный 3 2 3 2 2 13" xfId="19937"/>
    <cellStyle name="Обычный 3 2 3 2 2 14" xfId="19938"/>
    <cellStyle name="Обычный 3 2 3 2 2 15" xfId="19939"/>
    <cellStyle name="Обычный 3 2 3 2 2 2" xfId="19940"/>
    <cellStyle name="Обычный 3 2 3 2 2 2 2" xfId="19941"/>
    <cellStyle name="Обычный 3 2 3 2 2 2 2 2" xfId="19942"/>
    <cellStyle name="Обычный 3 2 3 2 2 2 2 2 2" xfId="19943"/>
    <cellStyle name="Обычный 3 2 3 2 2 2 2 2 2 2" xfId="19944"/>
    <cellStyle name="Обычный 3 2 3 2 2 2 2 2 3" xfId="19945"/>
    <cellStyle name="Обычный 3 2 3 2 2 2 2 2 4" xfId="19946"/>
    <cellStyle name="Обычный 3 2 3 2 2 2 2 2 5" xfId="19947"/>
    <cellStyle name="Обычный 3 2 3 2 2 2 2 3" xfId="19948"/>
    <cellStyle name="Обычный 3 2 3 2 2 2 2 3 2" xfId="19949"/>
    <cellStyle name="Обычный 3 2 3 2 2 2 2 3 3" xfId="19950"/>
    <cellStyle name="Обычный 3 2 3 2 2 2 2 3 4" xfId="19951"/>
    <cellStyle name="Обычный 3 2 3 2 2 2 2 4" xfId="19952"/>
    <cellStyle name="Обычный 3 2 3 2 2 2 2 5" xfId="19953"/>
    <cellStyle name="Обычный 3 2 3 2 2 2 2 6" xfId="19954"/>
    <cellStyle name="Обычный 3 2 3 2 2 2 2 7" xfId="19955"/>
    <cellStyle name="Обычный 3 2 3 2 2 2 3" xfId="19956"/>
    <cellStyle name="Обычный 3 2 3 2 2 2 3 2" xfId="19957"/>
    <cellStyle name="Обычный 3 2 3 2 2 2 3 2 2" xfId="19958"/>
    <cellStyle name="Обычный 3 2 3 2 2 2 3 3" xfId="19959"/>
    <cellStyle name="Обычный 3 2 3 2 2 2 3 4" xfId="19960"/>
    <cellStyle name="Обычный 3 2 3 2 2 2 3 5" xfId="19961"/>
    <cellStyle name="Обычный 3 2 3 2 2 2 4" xfId="19962"/>
    <cellStyle name="Обычный 3 2 3 2 2 2 4 2" xfId="19963"/>
    <cellStyle name="Обычный 3 2 3 2 2 2 4 2 2" xfId="19964"/>
    <cellStyle name="Обычный 3 2 3 2 2 2 4 3" xfId="19965"/>
    <cellStyle name="Обычный 3 2 3 2 2 2 4 4" xfId="19966"/>
    <cellStyle name="Обычный 3 2 3 2 2 2 4 5" xfId="19967"/>
    <cellStyle name="Обычный 3 2 3 2 2 2 5" xfId="19968"/>
    <cellStyle name="Обычный 3 2 3 2 2 2 5 2" xfId="19969"/>
    <cellStyle name="Обычный 3 2 3 2 2 2 5 3" xfId="19970"/>
    <cellStyle name="Обычный 3 2 3 2 2 2 5 4" xfId="19971"/>
    <cellStyle name="Обычный 3 2 3 2 2 2 6" xfId="19972"/>
    <cellStyle name="Обычный 3 2 3 2 2 2 7" xfId="19973"/>
    <cellStyle name="Обычный 3 2 3 2 2 2 8" xfId="19974"/>
    <cellStyle name="Обычный 3 2 3 2 2 2 9" xfId="19975"/>
    <cellStyle name="Обычный 3 2 3 2 2 3" xfId="19976"/>
    <cellStyle name="Обычный 3 2 3 2 2 3 2" xfId="19977"/>
    <cellStyle name="Обычный 3 2 3 2 2 3 2 2" xfId="19978"/>
    <cellStyle name="Обычный 3 2 3 2 2 3 2 2 2" xfId="19979"/>
    <cellStyle name="Обычный 3 2 3 2 2 3 2 2 2 2" xfId="19980"/>
    <cellStyle name="Обычный 3 2 3 2 2 3 2 2 3" xfId="19981"/>
    <cellStyle name="Обычный 3 2 3 2 2 3 2 2 4" xfId="19982"/>
    <cellStyle name="Обычный 3 2 3 2 2 3 2 2 5" xfId="19983"/>
    <cellStyle name="Обычный 3 2 3 2 2 3 2 3" xfId="19984"/>
    <cellStyle name="Обычный 3 2 3 2 2 3 2 3 2" xfId="19985"/>
    <cellStyle name="Обычный 3 2 3 2 2 3 2 3 3" xfId="19986"/>
    <cellStyle name="Обычный 3 2 3 2 2 3 2 3 4" xfId="19987"/>
    <cellStyle name="Обычный 3 2 3 2 2 3 2 4" xfId="19988"/>
    <cellStyle name="Обычный 3 2 3 2 2 3 2 5" xfId="19989"/>
    <cellStyle name="Обычный 3 2 3 2 2 3 2 6" xfId="19990"/>
    <cellStyle name="Обычный 3 2 3 2 2 3 2 7" xfId="19991"/>
    <cellStyle name="Обычный 3 2 3 2 2 3 3" xfId="19992"/>
    <cellStyle name="Обычный 3 2 3 2 2 3 3 2" xfId="19993"/>
    <cellStyle name="Обычный 3 2 3 2 2 3 3 2 2" xfId="19994"/>
    <cellStyle name="Обычный 3 2 3 2 2 3 3 3" xfId="19995"/>
    <cellStyle name="Обычный 3 2 3 2 2 3 3 4" xfId="19996"/>
    <cellStyle name="Обычный 3 2 3 2 2 3 3 5" xfId="19997"/>
    <cellStyle name="Обычный 3 2 3 2 2 3 4" xfId="19998"/>
    <cellStyle name="Обычный 3 2 3 2 2 3 4 2" xfId="19999"/>
    <cellStyle name="Обычный 3 2 3 2 2 3 4 2 2" xfId="20000"/>
    <cellStyle name="Обычный 3 2 3 2 2 3 4 3" xfId="20001"/>
    <cellStyle name="Обычный 3 2 3 2 2 3 4 4" xfId="20002"/>
    <cellStyle name="Обычный 3 2 3 2 2 3 4 5" xfId="20003"/>
    <cellStyle name="Обычный 3 2 3 2 2 3 5" xfId="20004"/>
    <cellStyle name="Обычный 3 2 3 2 2 3 5 2" xfId="20005"/>
    <cellStyle name="Обычный 3 2 3 2 2 3 5 3" xfId="20006"/>
    <cellStyle name="Обычный 3 2 3 2 2 3 5 4" xfId="20007"/>
    <cellStyle name="Обычный 3 2 3 2 2 3 6" xfId="20008"/>
    <cellStyle name="Обычный 3 2 3 2 2 3 7" xfId="20009"/>
    <cellStyle name="Обычный 3 2 3 2 2 3 8" xfId="20010"/>
    <cellStyle name="Обычный 3 2 3 2 2 3 9" xfId="20011"/>
    <cellStyle name="Обычный 3 2 3 2 2 4" xfId="20012"/>
    <cellStyle name="Обычный 3 2 3 2 2 4 2" xfId="20013"/>
    <cellStyle name="Обычный 3 2 3 2 2 4 2 2" xfId="20014"/>
    <cellStyle name="Обычный 3 2 3 2 2 4 2 2 2" xfId="20015"/>
    <cellStyle name="Обычный 3 2 3 2 2 4 2 2 2 2" xfId="20016"/>
    <cellStyle name="Обычный 3 2 3 2 2 4 2 2 3" xfId="20017"/>
    <cellStyle name="Обычный 3 2 3 2 2 4 2 2 4" xfId="20018"/>
    <cellStyle name="Обычный 3 2 3 2 2 4 2 2 5" xfId="20019"/>
    <cellStyle name="Обычный 3 2 3 2 2 4 2 3" xfId="20020"/>
    <cellStyle name="Обычный 3 2 3 2 2 4 2 3 2" xfId="20021"/>
    <cellStyle name="Обычный 3 2 3 2 2 4 2 3 3" xfId="20022"/>
    <cellStyle name="Обычный 3 2 3 2 2 4 2 3 4" xfId="20023"/>
    <cellStyle name="Обычный 3 2 3 2 2 4 2 4" xfId="20024"/>
    <cellStyle name="Обычный 3 2 3 2 2 4 2 5" xfId="20025"/>
    <cellStyle name="Обычный 3 2 3 2 2 4 2 6" xfId="20026"/>
    <cellStyle name="Обычный 3 2 3 2 2 4 2 7" xfId="20027"/>
    <cellStyle name="Обычный 3 2 3 2 2 4 3" xfId="20028"/>
    <cellStyle name="Обычный 3 2 3 2 2 4 3 2" xfId="20029"/>
    <cellStyle name="Обычный 3 2 3 2 2 4 3 2 2" xfId="20030"/>
    <cellStyle name="Обычный 3 2 3 2 2 4 3 3" xfId="20031"/>
    <cellStyle name="Обычный 3 2 3 2 2 4 3 4" xfId="20032"/>
    <cellStyle name="Обычный 3 2 3 2 2 4 3 5" xfId="20033"/>
    <cellStyle name="Обычный 3 2 3 2 2 4 4" xfId="20034"/>
    <cellStyle name="Обычный 3 2 3 2 2 4 4 2" xfId="20035"/>
    <cellStyle name="Обычный 3 2 3 2 2 4 4 3" xfId="20036"/>
    <cellStyle name="Обычный 3 2 3 2 2 4 4 4" xfId="20037"/>
    <cellStyle name="Обычный 3 2 3 2 2 4 5" xfId="20038"/>
    <cellStyle name="Обычный 3 2 3 2 2 4 6" xfId="20039"/>
    <cellStyle name="Обычный 3 2 3 2 2 4 7" xfId="20040"/>
    <cellStyle name="Обычный 3 2 3 2 2 4 8" xfId="20041"/>
    <cellStyle name="Обычный 3 2 3 2 2 5" xfId="20042"/>
    <cellStyle name="Обычный 3 2 3 2 2 5 2" xfId="20043"/>
    <cellStyle name="Обычный 3 2 3 2 2 5 2 2" xfId="20044"/>
    <cellStyle name="Обычный 3 2 3 2 2 5 2 2 2" xfId="20045"/>
    <cellStyle name="Обычный 3 2 3 2 2 5 2 2 2 2" xfId="20046"/>
    <cellStyle name="Обычный 3 2 3 2 2 5 2 2 3" xfId="20047"/>
    <cellStyle name="Обычный 3 2 3 2 2 5 2 2 4" xfId="20048"/>
    <cellStyle name="Обычный 3 2 3 2 2 5 2 2 5" xfId="20049"/>
    <cellStyle name="Обычный 3 2 3 2 2 5 2 3" xfId="20050"/>
    <cellStyle name="Обычный 3 2 3 2 2 5 2 3 2" xfId="20051"/>
    <cellStyle name="Обычный 3 2 3 2 2 5 2 3 3" xfId="20052"/>
    <cellStyle name="Обычный 3 2 3 2 2 5 2 3 4" xfId="20053"/>
    <cellStyle name="Обычный 3 2 3 2 2 5 2 4" xfId="20054"/>
    <cellStyle name="Обычный 3 2 3 2 2 5 2 5" xfId="20055"/>
    <cellStyle name="Обычный 3 2 3 2 2 5 2 6" xfId="20056"/>
    <cellStyle name="Обычный 3 2 3 2 2 5 2 7" xfId="20057"/>
    <cellStyle name="Обычный 3 2 3 2 2 5 3" xfId="20058"/>
    <cellStyle name="Обычный 3 2 3 2 2 5 3 2" xfId="20059"/>
    <cellStyle name="Обычный 3 2 3 2 2 5 3 2 2" xfId="20060"/>
    <cellStyle name="Обычный 3 2 3 2 2 5 3 3" xfId="20061"/>
    <cellStyle name="Обычный 3 2 3 2 2 5 3 4" xfId="20062"/>
    <cellStyle name="Обычный 3 2 3 2 2 5 3 5" xfId="20063"/>
    <cellStyle name="Обычный 3 2 3 2 2 5 4" xfId="20064"/>
    <cellStyle name="Обычный 3 2 3 2 2 5 4 2" xfId="20065"/>
    <cellStyle name="Обычный 3 2 3 2 2 5 4 3" xfId="20066"/>
    <cellStyle name="Обычный 3 2 3 2 2 5 4 4" xfId="20067"/>
    <cellStyle name="Обычный 3 2 3 2 2 5 5" xfId="20068"/>
    <cellStyle name="Обычный 3 2 3 2 2 5 6" xfId="20069"/>
    <cellStyle name="Обычный 3 2 3 2 2 5 7" xfId="20070"/>
    <cellStyle name="Обычный 3 2 3 2 2 5 8" xfId="20071"/>
    <cellStyle name="Обычный 3 2 3 2 2 6" xfId="20072"/>
    <cellStyle name="Обычный 3 2 3 2 2 6 2" xfId="20073"/>
    <cellStyle name="Обычный 3 2 3 2 2 6 2 2" xfId="20074"/>
    <cellStyle name="Обычный 3 2 3 2 2 6 2 2 2" xfId="20075"/>
    <cellStyle name="Обычный 3 2 3 2 2 6 2 2 2 2" xfId="20076"/>
    <cellStyle name="Обычный 3 2 3 2 2 6 2 2 3" xfId="20077"/>
    <cellStyle name="Обычный 3 2 3 2 2 6 2 2 4" xfId="20078"/>
    <cellStyle name="Обычный 3 2 3 2 2 6 2 2 5" xfId="20079"/>
    <cellStyle name="Обычный 3 2 3 2 2 6 2 3" xfId="20080"/>
    <cellStyle name="Обычный 3 2 3 2 2 6 2 3 2" xfId="20081"/>
    <cellStyle name="Обычный 3 2 3 2 2 6 2 3 3" xfId="20082"/>
    <cellStyle name="Обычный 3 2 3 2 2 6 2 3 4" xfId="20083"/>
    <cellStyle name="Обычный 3 2 3 2 2 6 2 4" xfId="20084"/>
    <cellStyle name="Обычный 3 2 3 2 2 6 2 5" xfId="20085"/>
    <cellStyle name="Обычный 3 2 3 2 2 6 2 6" xfId="20086"/>
    <cellStyle name="Обычный 3 2 3 2 2 6 2 7" xfId="20087"/>
    <cellStyle name="Обычный 3 2 3 2 2 6 3" xfId="20088"/>
    <cellStyle name="Обычный 3 2 3 2 2 6 3 2" xfId="20089"/>
    <cellStyle name="Обычный 3 2 3 2 2 6 3 2 2" xfId="20090"/>
    <cellStyle name="Обычный 3 2 3 2 2 6 3 3" xfId="20091"/>
    <cellStyle name="Обычный 3 2 3 2 2 6 3 4" xfId="20092"/>
    <cellStyle name="Обычный 3 2 3 2 2 6 3 5" xfId="20093"/>
    <cellStyle name="Обычный 3 2 3 2 2 6 4" xfId="20094"/>
    <cellStyle name="Обычный 3 2 3 2 2 6 4 2" xfId="20095"/>
    <cellStyle name="Обычный 3 2 3 2 2 6 4 3" xfId="20096"/>
    <cellStyle name="Обычный 3 2 3 2 2 6 4 4" xfId="20097"/>
    <cellStyle name="Обычный 3 2 3 2 2 6 5" xfId="20098"/>
    <cellStyle name="Обычный 3 2 3 2 2 6 6" xfId="20099"/>
    <cellStyle name="Обычный 3 2 3 2 2 6 7" xfId="20100"/>
    <cellStyle name="Обычный 3 2 3 2 2 6 8" xfId="20101"/>
    <cellStyle name="Обычный 3 2 3 2 2 7" xfId="20102"/>
    <cellStyle name="Обычный 3 2 3 2 2 7 2" xfId="20103"/>
    <cellStyle name="Обычный 3 2 3 2 2 7 2 2" xfId="20104"/>
    <cellStyle name="Обычный 3 2 3 2 2 7 2 2 2" xfId="20105"/>
    <cellStyle name="Обычный 3 2 3 2 2 7 2 2 2 2" xfId="20106"/>
    <cellStyle name="Обычный 3 2 3 2 2 7 2 2 3" xfId="20107"/>
    <cellStyle name="Обычный 3 2 3 2 2 7 2 2 4" xfId="20108"/>
    <cellStyle name="Обычный 3 2 3 2 2 7 2 2 5" xfId="20109"/>
    <cellStyle name="Обычный 3 2 3 2 2 7 2 3" xfId="20110"/>
    <cellStyle name="Обычный 3 2 3 2 2 7 2 3 2" xfId="20111"/>
    <cellStyle name="Обычный 3 2 3 2 2 7 2 3 3" xfId="20112"/>
    <cellStyle name="Обычный 3 2 3 2 2 7 2 3 4" xfId="20113"/>
    <cellStyle name="Обычный 3 2 3 2 2 7 2 4" xfId="20114"/>
    <cellStyle name="Обычный 3 2 3 2 2 7 2 5" xfId="20115"/>
    <cellStyle name="Обычный 3 2 3 2 2 7 2 6" xfId="20116"/>
    <cellStyle name="Обычный 3 2 3 2 2 7 2 7" xfId="20117"/>
    <cellStyle name="Обычный 3 2 3 2 2 7 3" xfId="20118"/>
    <cellStyle name="Обычный 3 2 3 2 2 7 3 2" xfId="20119"/>
    <cellStyle name="Обычный 3 2 3 2 2 7 3 2 2" xfId="20120"/>
    <cellStyle name="Обычный 3 2 3 2 2 7 3 3" xfId="20121"/>
    <cellStyle name="Обычный 3 2 3 2 2 7 3 4" xfId="20122"/>
    <cellStyle name="Обычный 3 2 3 2 2 7 3 5" xfId="20123"/>
    <cellStyle name="Обычный 3 2 3 2 2 7 4" xfId="20124"/>
    <cellStyle name="Обычный 3 2 3 2 2 7 4 2" xfId="20125"/>
    <cellStyle name="Обычный 3 2 3 2 2 7 4 3" xfId="20126"/>
    <cellStyle name="Обычный 3 2 3 2 2 7 4 4" xfId="20127"/>
    <cellStyle name="Обычный 3 2 3 2 2 7 5" xfId="20128"/>
    <cellStyle name="Обычный 3 2 3 2 2 7 6" xfId="20129"/>
    <cellStyle name="Обычный 3 2 3 2 2 7 7" xfId="20130"/>
    <cellStyle name="Обычный 3 2 3 2 2 7 8" xfId="20131"/>
    <cellStyle name="Обычный 3 2 3 2 2 8" xfId="20132"/>
    <cellStyle name="Обычный 3 2 3 2 2 8 2" xfId="20133"/>
    <cellStyle name="Обычный 3 2 3 2 2 8 2 2" xfId="20134"/>
    <cellStyle name="Обычный 3 2 3 2 2 8 2 2 2" xfId="20135"/>
    <cellStyle name="Обычный 3 2 3 2 2 8 2 3" xfId="20136"/>
    <cellStyle name="Обычный 3 2 3 2 2 8 2 4" xfId="20137"/>
    <cellStyle name="Обычный 3 2 3 2 2 8 2 5" xfId="20138"/>
    <cellStyle name="Обычный 3 2 3 2 2 8 3" xfId="20139"/>
    <cellStyle name="Обычный 3 2 3 2 2 8 3 2" xfId="20140"/>
    <cellStyle name="Обычный 3 2 3 2 2 8 3 3" xfId="20141"/>
    <cellStyle name="Обычный 3 2 3 2 2 8 3 4" xfId="20142"/>
    <cellStyle name="Обычный 3 2 3 2 2 8 4" xfId="20143"/>
    <cellStyle name="Обычный 3 2 3 2 2 8 5" xfId="20144"/>
    <cellStyle name="Обычный 3 2 3 2 2 8 6" xfId="20145"/>
    <cellStyle name="Обычный 3 2 3 2 2 8 7" xfId="20146"/>
    <cellStyle name="Обычный 3 2 3 2 2 9" xfId="20147"/>
    <cellStyle name="Обычный 3 2 3 2 2 9 2" xfId="20148"/>
    <cellStyle name="Обычный 3 2 3 2 2 9 2 2" xfId="20149"/>
    <cellStyle name="Обычный 3 2 3 2 2 9 2 2 2" xfId="20150"/>
    <cellStyle name="Обычный 3 2 3 2 2 9 2 3" xfId="20151"/>
    <cellStyle name="Обычный 3 2 3 2 2 9 2 4" xfId="20152"/>
    <cellStyle name="Обычный 3 2 3 2 2 9 2 5" xfId="20153"/>
    <cellStyle name="Обычный 3 2 3 2 2 9 3" xfId="20154"/>
    <cellStyle name="Обычный 3 2 3 2 2 9 3 2" xfId="20155"/>
    <cellStyle name="Обычный 3 2 3 2 2 9 3 3" xfId="20156"/>
    <cellStyle name="Обычный 3 2 3 2 2 9 3 4" xfId="20157"/>
    <cellStyle name="Обычный 3 2 3 2 2 9 4" xfId="20158"/>
    <cellStyle name="Обычный 3 2 3 2 2 9 5" xfId="20159"/>
    <cellStyle name="Обычный 3 2 3 2 2 9 6" xfId="20160"/>
    <cellStyle name="Обычный 3 2 3 2 2 9 7" xfId="20161"/>
    <cellStyle name="Обычный 3 2 3 2 3" xfId="20162"/>
    <cellStyle name="Обычный 3 2 3 2 3 2" xfId="20163"/>
    <cellStyle name="Обычный 3 2 3 2 3 2 2" xfId="20164"/>
    <cellStyle name="Обычный 3 2 3 2 3 2 2 2" xfId="20165"/>
    <cellStyle name="Обычный 3 2 3 2 3 2 2 2 2" xfId="20166"/>
    <cellStyle name="Обычный 3 2 3 2 3 2 2 3" xfId="20167"/>
    <cellStyle name="Обычный 3 2 3 2 3 2 2 4" xfId="20168"/>
    <cellStyle name="Обычный 3 2 3 2 3 2 2 5" xfId="20169"/>
    <cellStyle name="Обычный 3 2 3 2 3 2 3" xfId="20170"/>
    <cellStyle name="Обычный 3 2 3 2 3 2 3 2" xfId="20171"/>
    <cellStyle name="Обычный 3 2 3 2 3 2 3 3" xfId="20172"/>
    <cellStyle name="Обычный 3 2 3 2 3 2 3 4" xfId="20173"/>
    <cellStyle name="Обычный 3 2 3 2 3 2 4" xfId="20174"/>
    <cellStyle name="Обычный 3 2 3 2 3 2 5" xfId="20175"/>
    <cellStyle name="Обычный 3 2 3 2 3 2 6" xfId="20176"/>
    <cellStyle name="Обычный 3 2 3 2 3 2 7" xfId="20177"/>
    <cellStyle name="Обычный 3 2 3 2 3 3" xfId="20178"/>
    <cellStyle name="Обычный 3 2 3 2 3 3 2" xfId="20179"/>
    <cellStyle name="Обычный 3 2 3 2 3 3 2 2" xfId="20180"/>
    <cellStyle name="Обычный 3 2 3 2 3 3 3" xfId="20181"/>
    <cellStyle name="Обычный 3 2 3 2 3 3 4" xfId="20182"/>
    <cellStyle name="Обычный 3 2 3 2 3 3 5" xfId="20183"/>
    <cellStyle name="Обычный 3 2 3 2 3 4" xfId="20184"/>
    <cellStyle name="Обычный 3 2 3 2 3 4 2" xfId="20185"/>
    <cellStyle name="Обычный 3 2 3 2 3 4 2 2" xfId="20186"/>
    <cellStyle name="Обычный 3 2 3 2 3 4 3" xfId="20187"/>
    <cellStyle name="Обычный 3 2 3 2 3 4 4" xfId="20188"/>
    <cellStyle name="Обычный 3 2 3 2 3 4 5" xfId="20189"/>
    <cellStyle name="Обычный 3 2 3 2 3 5" xfId="20190"/>
    <cellStyle name="Обычный 3 2 3 2 3 5 2" xfId="20191"/>
    <cellStyle name="Обычный 3 2 3 2 3 5 3" xfId="20192"/>
    <cellStyle name="Обычный 3 2 3 2 3 5 4" xfId="20193"/>
    <cellStyle name="Обычный 3 2 3 2 3 6" xfId="20194"/>
    <cellStyle name="Обычный 3 2 3 2 3 7" xfId="20195"/>
    <cellStyle name="Обычный 3 2 3 2 3 8" xfId="20196"/>
    <cellStyle name="Обычный 3 2 3 2 3 9" xfId="20197"/>
    <cellStyle name="Обычный 3 2 3 2 4" xfId="20198"/>
    <cellStyle name="Обычный 3 2 3 2 4 2" xfId="20199"/>
    <cellStyle name="Обычный 3 2 3 2 4 2 2" xfId="20200"/>
    <cellStyle name="Обычный 3 2 3 2 4 2 2 2" xfId="20201"/>
    <cellStyle name="Обычный 3 2 3 2 4 2 2 2 2" xfId="20202"/>
    <cellStyle name="Обычный 3 2 3 2 4 2 2 3" xfId="20203"/>
    <cellStyle name="Обычный 3 2 3 2 4 2 2 4" xfId="20204"/>
    <cellStyle name="Обычный 3 2 3 2 4 2 2 5" xfId="20205"/>
    <cellStyle name="Обычный 3 2 3 2 4 2 3" xfId="20206"/>
    <cellStyle name="Обычный 3 2 3 2 4 2 3 2" xfId="20207"/>
    <cellStyle name="Обычный 3 2 3 2 4 2 3 3" xfId="20208"/>
    <cellStyle name="Обычный 3 2 3 2 4 2 3 4" xfId="20209"/>
    <cellStyle name="Обычный 3 2 3 2 4 2 4" xfId="20210"/>
    <cellStyle name="Обычный 3 2 3 2 4 2 5" xfId="20211"/>
    <cellStyle name="Обычный 3 2 3 2 4 2 6" xfId="20212"/>
    <cellStyle name="Обычный 3 2 3 2 4 2 7" xfId="20213"/>
    <cellStyle name="Обычный 3 2 3 2 4 3" xfId="20214"/>
    <cellStyle name="Обычный 3 2 3 2 4 3 2" xfId="20215"/>
    <cellStyle name="Обычный 3 2 3 2 4 3 2 2" xfId="20216"/>
    <cellStyle name="Обычный 3 2 3 2 4 3 3" xfId="20217"/>
    <cellStyle name="Обычный 3 2 3 2 4 3 4" xfId="20218"/>
    <cellStyle name="Обычный 3 2 3 2 4 3 5" xfId="20219"/>
    <cellStyle name="Обычный 3 2 3 2 4 4" xfId="20220"/>
    <cellStyle name="Обычный 3 2 3 2 4 4 2" xfId="20221"/>
    <cellStyle name="Обычный 3 2 3 2 4 4 2 2" xfId="20222"/>
    <cellStyle name="Обычный 3 2 3 2 4 4 3" xfId="20223"/>
    <cellStyle name="Обычный 3 2 3 2 4 4 4" xfId="20224"/>
    <cellStyle name="Обычный 3 2 3 2 4 4 5" xfId="20225"/>
    <cellStyle name="Обычный 3 2 3 2 4 5" xfId="20226"/>
    <cellStyle name="Обычный 3 2 3 2 4 5 2" xfId="20227"/>
    <cellStyle name="Обычный 3 2 3 2 4 5 3" xfId="20228"/>
    <cellStyle name="Обычный 3 2 3 2 4 5 4" xfId="20229"/>
    <cellStyle name="Обычный 3 2 3 2 4 6" xfId="20230"/>
    <cellStyle name="Обычный 3 2 3 2 4 7" xfId="20231"/>
    <cellStyle name="Обычный 3 2 3 2 4 8" xfId="20232"/>
    <cellStyle name="Обычный 3 2 3 2 4 9" xfId="20233"/>
    <cellStyle name="Обычный 3 2 3 2 5" xfId="20234"/>
    <cellStyle name="Обычный 3 2 3 2 5 2" xfId="20235"/>
    <cellStyle name="Обычный 3 2 3 2 5 2 2" xfId="20236"/>
    <cellStyle name="Обычный 3 2 3 2 5 2 2 2" xfId="20237"/>
    <cellStyle name="Обычный 3 2 3 2 5 2 2 2 2" xfId="20238"/>
    <cellStyle name="Обычный 3 2 3 2 5 2 2 3" xfId="20239"/>
    <cellStyle name="Обычный 3 2 3 2 5 2 2 4" xfId="20240"/>
    <cellStyle name="Обычный 3 2 3 2 5 2 2 5" xfId="20241"/>
    <cellStyle name="Обычный 3 2 3 2 5 2 3" xfId="20242"/>
    <cellStyle name="Обычный 3 2 3 2 5 2 3 2" xfId="20243"/>
    <cellStyle name="Обычный 3 2 3 2 5 2 3 3" xfId="20244"/>
    <cellStyle name="Обычный 3 2 3 2 5 2 3 4" xfId="20245"/>
    <cellStyle name="Обычный 3 2 3 2 5 2 4" xfId="20246"/>
    <cellStyle name="Обычный 3 2 3 2 5 2 5" xfId="20247"/>
    <cellStyle name="Обычный 3 2 3 2 5 2 6" xfId="20248"/>
    <cellStyle name="Обычный 3 2 3 2 5 2 7" xfId="20249"/>
    <cellStyle name="Обычный 3 2 3 2 5 3" xfId="20250"/>
    <cellStyle name="Обычный 3 2 3 2 5 3 2" xfId="20251"/>
    <cellStyle name="Обычный 3 2 3 2 5 3 2 2" xfId="20252"/>
    <cellStyle name="Обычный 3 2 3 2 5 3 3" xfId="20253"/>
    <cellStyle name="Обычный 3 2 3 2 5 3 4" xfId="20254"/>
    <cellStyle name="Обычный 3 2 3 2 5 3 5" xfId="20255"/>
    <cellStyle name="Обычный 3 2 3 2 5 4" xfId="20256"/>
    <cellStyle name="Обычный 3 2 3 2 5 4 2" xfId="20257"/>
    <cellStyle name="Обычный 3 2 3 2 5 4 3" xfId="20258"/>
    <cellStyle name="Обычный 3 2 3 2 5 4 4" xfId="20259"/>
    <cellStyle name="Обычный 3 2 3 2 5 5" xfId="20260"/>
    <cellStyle name="Обычный 3 2 3 2 5 6" xfId="20261"/>
    <cellStyle name="Обычный 3 2 3 2 5 7" xfId="20262"/>
    <cellStyle name="Обычный 3 2 3 2 5 8" xfId="20263"/>
    <cellStyle name="Обычный 3 2 3 2 6" xfId="20264"/>
    <cellStyle name="Обычный 3 2 3 2 6 2" xfId="20265"/>
    <cellStyle name="Обычный 3 2 3 2 6 2 2" xfId="20266"/>
    <cellStyle name="Обычный 3 2 3 2 6 2 2 2" xfId="20267"/>
    <cellStyle name="Обычный 3 2 3 2 6 2 2 2 2" xfId="20268"/>
    <cellStyle name="Обычный 3 2 3 2 6 2 2 3" xfId="20269"/>
    <cellStyle name="Обычный 3 2 3 2 6 2 2 4" xfId="20270"/>
    <cellStyle name="Обычный 3 2 3 2 6 2 2 5" xfId="20271"/>
    <cellStyle name="Обычный 3 2 3 2 6 2 3" xfId="20272"/>
    <cellStyle name="Обычный 3 2 3 2 6 2 3 2" xfId="20273"/>
    <cellStyle name="Обычный 3 2 3 2 6 2 3 3" xfId="20274"/>
    <cellStyle name="Обычный 3 2 3 2 6 2 3 4" xfId="20275"/>
    <cellStyle name="Обычный 3 2 3 2 6 2 4" xfId="20276"/>
    <cellStyle name="Обычный 3 2 3 2 6 2 5" xfId="20277"/>
    <cellStyle name="Обычный 3 2 3 2 6 2 6" xfId="20278"/>
    <cellStyle name="Обычный 3 2 3 2 6 2 7" xfId="20279"/>
    <cellStyle name="Обычный 3 2 3 2 6 3" xfId="20280"/>
    <cellStyle name="Обычный 3 2 3 2 6 3 2" xfId="20281"/>
    <cellStyle name="Обычный 3 2 3 2 6 3 2 2" xfId="20282"/>
    <cellStyle name="Обычный 3 2 3 2 6 3 3" xfId="20283"/>
    <cellStyle name="Обычный 3 2 3 2 6 3 4" xfId="20284"/>
    <cellStyle name="Обычный 3 2 3 2 6 3 5" xfId="20285"/>
    <cellStyle name="Обычный 3 2 3 2 6 4" xfId="20286"/>
    <cellStyle name="Обычный 3 2 3 2 6 4 2" xfId="20287"/>
    <cellStyle name="Обычный 3 2 3 2 6 4 3" xfId="20288"/>
    <cellStyle name="Обычный 3 2 3 2 6 4 4" xfId="20289"/>
    <cellStyle name="Обычный 3 2 3 2 6 5" xfId="20290"/>
    <cellStyle name="Обычный 3 2 3 2 6 6" xfId="20291"/>
    <cellStyle name="Обычный 3 2 3 2 6 7" xfId="20292"/>
    <cellStyle name="Обычный 3 2 3 2 6 8" xfId="20293"/>
    <cellStyle name="Обычный 3 2 3 2 7" xfId="20294"/>
    <cellStyle name="Обычный 3 2 3 2 7 2" xfId="20295"/>
    <cellStyle name="Обычный 3 2 3 2 7 2 2" xfId="20296"/>
    <cellStyle name="Обычный 3 2 3 2 7 2 2 2" xfId="20297"/>
    <cellStyle name="Обычный 3 2 3 2 7 2 2 2 2" xfId="20298"/>
    <cellStyle name="Обычный 3 2 3 2 7 2 2 3" xfId="20299"/>
    <cellStyle name="Обычный 3 2 3 2 7 2 2 4" xfId="20300"/>
    <cellStyle name="Обычный 3 2 3 2 7 2 2 5" xfId="20301"/>
    <cellStyle name="Обычный 3 2 3 2 7 2 3" xfId="20302"/>
    <cellStyle name="Обычный 3 2 3 2 7 2 3 2" xfId="20303"/>
    <cellStyle name="Обычный 3 2 3 2 7 2 3 3" xfId="20304"/>
    <cellStyle name="Обычный 3 2 3 2 7 2 3 4" xfId="20305"/>
    <cellStyle name="Обычный 3 2 3 2 7 2 4" xfId="20306"/>
    <cellStyle name="Обычный 3 2 3 2 7 2 5" xfId="20307"/>
    <cellStyle name="Обычный 3 2 3 2 7 2 6" xfId="20308"/>
    <cellStyle name="Обычный 3 2 3 2 7 2 7" xfId="20309"/>
    <cellStyle name="Обычный 3 2 3 2 7 3" xfId="20310"/>
    <cellStyle name="Обычный 3 2 3 2 7 3 2" xfId="20311"/>
    <cellStyle name="Обычный 3 2 3 2 7 3 2 2" xfId="20312"/>
    <cellStyle name="Обычный 3 2 3 2 7 3 3" xfId="20313"/>
    <cellStyle name="Обычный 3 2 3 2 7 3 4" xfId="20314"/>
    <cellStyle name="Обычный 3 2 3 2 7 3 5" xfId="20315"/>
    <cellStyle name="Обычный 3 2 3 2 7 4" xfId="20316"/>
    <cellStyle name="Обычный 3 2 3 2 7 4 2" xfId="20317"/>
    <cellStyle name="Обычный 3 2 3 2 7 4 3" xfId="20318"/>
    <cellStyle name="Обычный 3 2 3 2 7 4 4" xfId="20319"/>
    <cellStyle name="Обычный 3 2 3 2 7 5" xfId="20320"/>
    <cellStyle name="Обычный 3 2 3 2 7 6" xfId="20321"/>
    <cellStyle name="Обычный 3 2 3 2 7 7" xfId="20322"/>
    <cellStyle name="Обычный 3 2 3 2 7 8" xfId="20323"/>
    <cellStyle name="Обычный 3 2 3 2 8" xfId="20324"/>
    <cellStyle name="Обычный 3 2 3 2 8 2" xfId="20325"/>
    <cellStyle name="Обычный 3 2 3 2 8 2 2" xfId="20326"/>
    <cellStyle name="Обычный 3 2 3 2 8 2 2 2" xfId="20327"/>
    <cellStyle name="Обычный 3 2 3 2 8 2 2 2 2" xfId="20328"/>
    <cellStyle name="Обычный 3 2 3 2 8 2 2 3" xfId="20329"/>
    <cellStyle name="Обычный 3 2 3 2 8 2 2 4" xfId="20330"/>
    <cellStyle name="Обычный 3 2 3 2 8 2 2 5" xfId="20331"/>
    <cellStyle name="Обычный 3 2 3 2 8 2 3" xfId="20332"/>
    <cellStyle name="Обычный 3 2 3 2 8 2 3 2" xfId="20333"/>
    <cellStyle name="Обычный 3 2 3 2 8 2 3 3" xfId="20334"/>
    <cellStyle name="Обычный 3 2 3 2 8 2 3 4" xfId="20335"/>
    <cellStyle name="Обычный 3 2 3 2 8 2 4" xfId="20336"/>
    <cellStyle name="Обычный 3 2 3 2 8 2 5" xfId="20337"/>
    <cellStyle name="Обычный 3 2 3 2 8 2 6" xfId="20338"/>
    <cellStyle name="Обычный 3 2 3 2 8 2 7" xfId="20339"/>
    <cellStyle name="Обычный 3 2 3 2 8 3" xfId="20340"/>
    <cellStyle name="Обычный 3 2 3 2 8 3 2" xfId="20341"/>
    <cellStyle name="Обычный 3 2 3 2 8 3 2 2" xfId="20342"/>
    <cellStyle name="Обычный 3 2 3 2 8 3 3" xfId="20343"/>
    <cellStyle name="Обычный 3 2 3 2 8 3 4" xfId="20344"/>
    <cellStyle name="Обычный 3 2 3 2 8 3 5" xfId="20345"/>
    <cellStyle name="Обычный 3 2 3 2 8 4" xfId="20346"/>
    <cellStyle name="Обычный 3 2 3 2 8 4 2" xfId="20347"/>
    <cellStyle name="Обычный 3 2 3 2 8 4 3" xfId="20348"/>
    <cellStyle name="Обычный 3 2 3 2 8 4 4" xfId="20349"/>
    <cellStyle name="Обычный 3 2 3 2 8 5" xfId="20350"/>
    <cellStyle name="Обычный 3 2 3 2 8 6" xfId="20351"/>
    <cellStyle name="Обычный 3 2 3 2 8 7" xfId="20352"/>
    <cellStyle name="Обычный 3 2 3 2 8 8" xfId="20353"/>
    <cellStyle name="Обычный 3 2 3 2 9" xfId="20354"/>
    <cellStyle name="Обычный 3 2 3 2 9 2" xfId="20355"/>
    <cellStyle name="Обычный 3 2 3 2 9 2 2" xfId="20356"/>
    <cellStyle name="Обычный 3 2 3 2 9 2 2 2" xfId="20357"/>
    <cellStyle name="Обычный 3 2 3 2 9 2 3" xfId="20358"/>
    <cellStyle name="Обычный 3 2 3 2 9 2 4" xfId="20359"/>
    <cellStyle name="Обычный 3 2 3 2 9 2 5" xfId="20360"/>
    <cellStyle name="Обычный 3 2 3 2 9 3" xfId="20361"/>
    <cellStyle name="Обычный 3 2 3 2 9 3 2" xfId="20362"/>
    <cellStyle name="Обычный 3 2 3 2 9 3 3" xfId="20363"/>
    <cellStyle name="Обычный 3 2 3 2 9 3 4" xfId="20364"/>
    <cellStyle name="Обычный 3 2 3 2 9 4" xfId="20365"/>
    <cellStyle name="Обычный 3 2 3 2 9 5" xfId="20366"/>
    <cellStyle name="Обычный 3 2 3 2 9 6" xfId="20367"/>
    <cellStyle name="Обычный 3 2 3 2 9 7" xfId="20368"/>
    <cellStyle name="Обычный 3 2 3 3" xfId="20369"/>
    <cellStyle name="Обычный 3 2 3 3 10" xfId="20370"/>
    <cellStyle name="Обычный 3 2 3 3 10 2" xfId="20371"/>
    <cellStyle name="Обычный 3 2 3 3 10 2 2" xfId="20372"/>
    <cellStyle name="Обычный 3 2 3 3 10 3" xfId="20373"/>
    <cellStyle name="Обычный 3 2 3 3 10 4" xfId="20374"/>
    <cellStyle name="Обычный 3 2 3 3 10 5" xfId="20375"/>
    <cellStyle name="Обычный 3 2 3 3 11" xfId="20376"/>
    <cellStyle name="Обычный 3 2 3 3 11 2" xfId="20377"/>
    <cellStyle name="Обычный 3 2 3 3 11 3" xfId="20378"/>
    <cellStyle name="Обычный 3 2 3 3 11 4" xfId="20379"/>
    <cellStyle name="Обычный 3 2 3 3 12" xfId="20380"/>
    <cellStyle name="Обычный 3 2 3 3 13" xfId="20381"/>
    <cellStyle name="Обычный 3 2 3 3 14" xfId="20382"/>
    <cellStyle name="Обычный 3 2 3 3 15" xfId="20383"/>
    <cellStyle name="Обычный 3 2 3 3 2" xfId="20384"/>
    <cellStyle name="Обычный 3 2 3 3 2 2" xfId="20385"/>
    <cellStyle name="Обычный 3 2 3 3 2 2 2" xfId="20386"/>
    <cellStyle name="Обычный 3 2 3 3 2 2 2 2" xfId="20387"/>
    <cellStyle name="Обычный 3 2 3 3 2 2 2 2 2" xfId="20388"/>
    <cellStyle name="Обычный 3 2 3 3 2 2 2 3" xfId="20389"/>
    <cellStyle name="Обычный 3 2 3 3 2 2 2 4" xfId="20390"/>
    <cellStyle name="Обычный 3 2 3 3 2 2 2 5" xfId="20391"/>
    <cellStyle name="Обычный 3 2 3 3 2 2 3" xfId="20392"/>
    <cellStyle name="Обычный 3 2 3 3 2 2 3 2" xfId="20393"/>
    <cellStyle name="Обычный 3 2 3 3 2 2 3 3" xfId="20394"/>
    <cellStyle name="Обычный 3 2 3 3 2 2 3 4" xfId="20395"/>
    <cellStyle name="Обычный 3 2 3 3 2 2 4" xfId="20396"/>
    <cellStyle name="Обычный 3 2 3 3 2 2 5" xfId="20397"/>
    <cellStyle name="Обычный 3 2 3 3 2 2 6" xfId="20398"/>
    <cellStyle name="Обычный 3 2 3 3 2 2 7" xfId="20399"/>
    <cellStyle name="Обычный 3 2 3 3 2 3" xfId="20400"/>
    <cellStyle name="Обычный 3 2 3 3 2 3 2" xfId="20401"/>
    <cellStyle name="Обычный 3 2 3 3 2 3 2 2" xfId="20402"/>
    <cellStyle name="Обычный 3 2 3 3 2 3 3" xfId="20403"/>
    <cellStyle name="Обычный 3 2 3 3 2 3 4" xfId="20404"/>
    <cellStyle name="Обычный 3 2 3 3 2 3 5" xfId="20405"/>
    <cellStyle name="Обычный 3 2 3 3 2 4" xfId="20406"/>
    <cellStyle name="Обычный 3 2 3 3 2 4 2" xfId="20407"/>
    <cellStyle name="Обычный 3 2 3 3 2 4 2 2" xfId="20408"/>
    <cellStyle name="Обычный 3 2 3 3 2 4 3" xfId="20409"/>
    <cellStyle name="Обычный 3 2 3 3 2 4 4" xfId="20410"/>
    <cellStyle name="Обычный 3 2 3 3 2 4 5" xfId="20411"/>
    <cellStyle name="Обычный 3 2 3 3 2 5" xfId="20412"/>
    <cellStyle name="Обычный 3 2 3 3 2 5 2" xfId="20413"/>
    <cellStyle name="Обычный 3 2 3 3 2 5 3" xfId="20414"/>
    <cellStyle name="Обычный 3 2 3 3 2 5 4" xfId="20415"/>
    <cellStyle name="Обычный 3 2 3 3 2 6" xfId="20416"/>
    <cellStyle name="Обычный 3 2 3 3 2 7" xfId="20417"/>
    <cellStyle name="Обычный 3 2 3 3 2 8" xfId="20418"/>
    <cellStyle name="Обычный 3 2 3 3 2 9" xfId="20419"/>
    <cellStyle name="Обычный 3 2 3 3 3" xfId="20420"/>
    <cellStyle name="Обычный 3 2 3 3 3 2" xfId="20421"/>
    <cellStyle name="Обычный 3 2 3 3 3 2 2" xfId="20422"/>
    <cellStyle name="Обычный 3 2 3 3 3 2 2 2" xfId="20423"/>
    <cellStyle name="Обычный 3 2 3 3 3 2 2 2 2" xfId="20424"/>
    <cellStyle name="Обычный 3 2 3 3 3 2 2 3" xfId="20425"/>
    <cellStyle name="Обычный 3 2 3 3 3 2 2 4" xfId="20426"/>
    <cellStyle name="Обычный 3 2 3 3 3 2 2 5" xfId="20427"/>
    <cellStyle name="Обычный 3 2 3 3 3 2 3" xfId="20428"/>
    <cellStyle name="Обычный 3 2 3 3 3 2 3 2" xfId="20429"/>
    <cellStyle name="Обычный 3 2 3 3 3 2 3 3" xfId="20430"/>
    <cellStyle name="Обычный 3 2 3 3 3 2 3 4" xfId="20431"/>
    <cellStyle name="Обычный 3 2 3 3 3 2 4" xfId="20432"/>
    <cellStyle name="Обычный 3 2 3 3 3 2 5" xfId="20433"/>
    <cellStyle name="Обычный 3 2 3 3 3 2 6" xfId="20434"/>
    <cellStyle name="Обычный 3 2 3 3 3 2 7" xfId="20435"/>
    <cellStyle name="Обычный 3 2 3 3 3 3" xfId="20436"/>
    <cellStyle name="Обычный 3 2 3 3 3 3 2" xfId="20437"/>
    <cellStyle name="Обычный 3 2 3 3 3 3 2 2" xfId="20438"/>
    <cellStyle name="Обычный 3 2 3 3 3 3 3" xfId="20439"/>
    <cellStyle name="Обычный 3 2 3 3 3 3 4" xfId="20440"/>
    <cellStyle name="Обычный 3 2 3 3 3 3 5" xfId="20441"/>
    <cellStyle name="Обычный 3 2 3 3 3 4" xfId="20442"/>
    <cellStyle name="Обычный 3 2 3 3 3 4 2" xfId="20443"/>
    <cellStyle name="Обычный 3 2 3 3 3 4 2 2" xfId="20444"/>
    <cellStyle name="Обычный 3 2 3 3 3 4 3" xfId="20445"/>
    <cellStyle name="Обычный 3 2 3 3 3 4 4" xfId="20446"/>
    <cellStyle name="Обычный 3 2 3 3 3 4 5" xfId="20447"/>
    <cellStyle name="Обычный 3 2 3 3 3 5" xfId="20448"/>
    <cellStyle name="Обычный 3 2 3 3 3 5 2" xfId="20449"/>
    <cellStyle name="Обычный 3 2 3 3 3 5 3" xfId="20450"/>
    <cellStyle name="Обычный 3 2 3 3 3 5 4" xfId="20451"/>
    <cellStyle name="Обычный 3 2 3 3 3 6" xfId="20452"/>
    <cellStyle name="Обычный 3 2 3 3 3 7" xfId="20453"/>
    <cellStyle name="Обычный 3 2 3 3 3 8" xfId="20454"/>
    <cellStyle name="Обычный 3 2 3 3 3 9" xfId="20455"/>
    <cellStyle name="Обычный 3 2 3 3 4" xfId="20456"/>
    <cellStyle name="Обычный 3 2 3 3 4 2" xfId="20457"/>
    <cellStyle name="Обычный 3 2 3 3 4 2 2" xfId="20458"/>
    <cellStyle name="Обычный 3 2 3 3 4 2 2 2" xfId="20459"/>
    <cellStyle name="Обычный 3 2 3 3 4 2 2 2 2" xfId="20460"/>
    <cellStyle name="Обычный 3 2 3 3 4 2 2 3" xfId="20461"/>
    <cellStyle name="Обычный 3 2 3 3 4 2 2 4" xfId="20462"/>
    <cellStyle name="Обычный 3 2 3 3 4 2 2 5" xfId="20463"/>
    <cellStyle name="Обычный 3 2 3 3 4 2 3" xfId="20464"/>
    <cellStyle name="Обычный 3 2 3 3 4 2 3 2" xfId="20465"/>
    <cellStyle name="Обычный 3 2 3 3 4 2 3 3" xfId="20466"/>
    <cellStyle name="Обычный 3 2 3 3 4 2 3 4" xfId="20467"/>
    <cellStyle name="Обычный 3 2 3 3 4 2 4" xfId="20468"/>
    <cellStyle name="Обычный 3 2 3 3 4 2 5" xfId="20469"/>
    <cellStyle name="Обычный 3 2 3 3 4 2 6" xfId="20470"/>
    <cellStyle name="Обычный 3 2 3 3 4 2 7" xfId="20471"/>
    <cellStyle name="Обычный 3 2 3 3 4 3" xfId="20472"/>
    <cellStyle name="Обычный 3 2 3 3 4 3 2" xfId="20473"/>
    <cellStyle name="Обычный 3 2 3 3 4 3 2 2" xfId="20474"/>
    <cellStyle name="Обычный 3 2 3 3 4 3 3" xfId="20475"/>
    <cellStyle name="Обычный 3 2 3 3 4 3 4" xfId="20476"/>
    <cellStyle name="Обычный 3 2 3 3 4 3 5" xfId="20477"/>
    <cellStyle name="Обычный 3 2 3 3 4 4" xfId="20478"/>
    <cellStyle name="Обычный 3 2 3 3 4 4 2" xfId="20479"/>
    <cellStyle name="Обычный 3 2 3 3 4 4 3" xfId="20480"/>
    <cellStyle name="Обычный 3 2 3 3 4 4 4" xfId="20481"/>
    <cellStyle name="Обычный 3 2 3 3 4 5" xfId="20482"/>
    <cellStyle name="Обычный 3 2 3 3 4 6" xfId="20483"/>
    <cellStyle name="Обычный 3 2 3 3 4 7" xfId="20484"/>
    <cellStyle name="Обычный 3 2 3 3 4 8" xfId="20485"/>
    <cellStyle name="Обычный 3 2 3 3 5" xfId="20486"/>
    <cellStyle name="Обычный 3 2 3 3 5 2" xfId="20487"/>
    <cellStyle name="Обычный 3 2 3 3 5 2 2" xfId="20488"/>
    <cellStyle name="Обычный 3 2 3 3 5 2 2 2" xfId="20489"/>
    <cellStyle name="Обычный 3 2 3 3 5 2 2 2 2" xfId="20490"/>
    <cellStyle name="Обычный 3 2 3 3 5 2 2 3" xfId="20491"/>
    <cellStyle name="Обычный 3 2 3 3 5 2 2 4" xfId="20492"/>
    <cellStyle name="Обычный 3 2 3 3 5 2 2 5" xfId="20493"/>
    <cellStyle name="Обычный 3 2 3 3 5 2 3" xfId="20494"/>
    <cellStyle name="Обычный 3 2 3 3 5 2 3 2" xfId="20495"/>
    <cellStyle name="Обычный 3 2 3 3 5 2 3 3" xfId="20496"/>
    <cellStyle name="Обычный 3 2 3 3 5 2 3 4" xfId="20497"/>
    <cellStyle name="Обычный 3 2 3 3 5 2 4" xfId="20498"/>
    <cellStyle name="Обычный 3 2 3 3 5 2 5" xfId="20499"/>
    <cellStyle name="Обычный 3 2 3 3 5 2 6" xfId="20500"/>
    <cellStyle name="Обычный 3 2 3 3 5 2 7" xfId="20501"/>
    <cellStyle name="Обычный 3 2 3 3 5 3" xfId="20502"/>
    <cellStyle name="Обычный 3 2 3 3 5 3 2" xfId="20503"/>
    <cellStyle name="Обычный 3 2 3 3 5 3 2 2" xfId="20504"/>
    <cellStyle name="Обычный 3 2 3 3 5 3 3" xfId="20505"/>
    <cellStyle name="Обычный 3 2 3 3 5 3 4" xfId="20506"/>
    <cellStyle name="Обычный 3 2 3 3 5 3 5" xfId="20507"/>
    <cellStyle name="Обычный 3 2 3 3 5 4" xfId="20508"/>
    <cellStyle name="Обычный 3 2 3 3 5 4 2" xfId="20509"/>
    <cellStyle name="Обычный 3 2 3 3 5 4 3" xfId="20510"/>
    <cellStyle name="Обычный 3 2 3 3 5 4 4" xfId="20511"/>
    <cellStyle name="Обычный 3 2 3 3 5 5" xfId="20512"/>
    <cellStyle name="Обычный 3 2 3 3 5 6" xfId="20513"/>
    <cellStyle name="Обычный 3 2 3 3 5 7" xfId="20514"/>
    <cellStyle name="Обычный 3 2 3 3 5 8" xfId="20515"/>
    <cellStyle name="Обычный 3 2 3 3 6" xfId="20516"/>
    <cellStyle name="Обычный 3 2 3 3 6 2" xfId="20517"/>
    <cellStyle name="Обычный 3 2 3 3 6 2 2" xfId="20518"/>
    <cellStyle name="Обычный 3 2 3 3 6 2 2 2" xfId="20519"/>
    <cellStyle name="Обычный 3 2 3 3 6 2 2 2 2" xfId="20520"/>
    <cellStyle name="Обычный 3 2 3 3 6 2 2 3" xfId="20521"/>
    <cellStyle name="Обычный 3 2 3 3 6 2 2 4" xfId="20522"/>
    <cellStyle name="Обычный 3 2 3 3 6 2 2 5" xfId="20523"/>
    <cellStyle name="Обычный 3 2 3 3 6 2 3" xfId="20524"/>
    <cellStyle name="Обычный 3 2 3 3 6 2 3 2" xfId="20525"/>
    <cellStyle name="Обычный 3 2 3 3 6 2 3 3" xfId="20526"/>
    <cellStyle name="Обычный 3 2 3 3 6 2 3 4" xfId="20527"/>
    <cellStyle name="Обычный 3 2 3 3 6 2 4" xfId="20528"/>
    <cellStyle name="Обычный 3 2 3 3 6 2 5" xfId="20529"/>
    <cellStyle name="Обычный 3 2 3 3 6 2 6" xfId="20530"/>
    <cellStyle name="Обычный 3 2 3 3 6 2 7" xfId="20531"/>
    <cellStyle name="Обычный 3 2 3 3 6 3" xfId="20532"/>
    <cellStyle name="Обычный 3 2 3 3 6 3 2" xfId="20533"/>
    <cellStyle name="Обычный 3 2 3 3 6 3 2 2" xfId="20534"/>
    <cellStyle name="Обычный 3 2 3 3 6 3 3" xfId="20535"/>
    <cellStyle name="Обычный 3 2 3 3 6 3 4" xfId="20536"/>
    <cellStyle name="Обычный 3 2 3 3 6 3 5" xfId="20537"/>
    <cellStyle name="Обычный 3 2 3 3 6 4" xfId="20538"/>
    <cellStyle name="Обычный 3 2 3 3 6 4 2" xfId="20539"/>
    <cellStyle name="Обычный 3 2 3 3 6 4 3" xfId="20540"/>
    <cellStyle name="Обычный 3 2 3 3 6 4 4" xfId="20541"/>
    <cellStyle name="Обычный 3 2 3 3 6 5" xfId="20542"/>
    <cellStyle name="Обычный 3 2 3 3 6 6" xfId="20543"/>
    <cellStyle name="Обычный 3 2 3 3 6 7" xfId="20544"/>
    <cellStyle name="Обычный 3 2 3 3 6 8" xfId="20545"/>
    <cellStyle name="Обычный 3 2 3 3 7" xfId="20546"/>
    <cellStyle name="Обычный 3 2 3 3 7 2" xfId="20547"/>
    <cellStyle name="Обычный 3 2 3 3 7 2 2" xfId="20548"/>
    <cellStyle name="Обычный 3 2 3 3 7 2 2 2" xfId="20549"/>
    <cellStyle name="Обычный 3 2 3 3 7 2 2 2 2" xfId="20550"/>
    <cellStyle name="Обычный 3 2 3 3 7 2 2 3" xfId="20551"/>
    <cellStyle name="Обычный 3 2 3 3 7 2 2 4" xfId="20552"/>
    <cellStyle name="Обычный 3 2 3 3 7 2 2 5" xfId="20553"/>
    <cellStyle name="Обычный 3 2 3 3 7 2 3" xfId="20554"/>
    <cellStyle name="Обычный 3 2 3 3 7 2 3 2" xfId="20555"/>
    <cellStyle name="Обычный 3 2 3 3 7 2 3 3" xfId="20556"/>
    <cellStyle name="Обычный 3 2 3 3 7 2 3 4" xfId="20557"/>
    <cellStyle name="Обычный 3 2 3 3 7 2 4" xfId="20558"/>
    <cellStyle name="Обычный 3 2 3 3 7 2 5" xfId="20559"/>
    <cellStyle name="Обычный 3 2 3 3 7 2 6" xfId="20560"/>
    <cellStyle name="Обычный 3 2 3 3 7 2 7" xfId="20561"/>
    <cellStyle name="Обычный 3 2 3 3 7 3" xfId="20562"/>
    <cellStyle name="Обычный 3 2 3 3 7 3 2" xfId="20563"/>
    <cellStyle name="Обычный 3 2 3 3 7 3 2 2" xfId="20564"/>
    <cellStyle name="Обычный 3 2 3 3 7 3 3" xfId="20565"/>
    <cellStyle name="Обычный 3 2 3 3 7 3 4" xfId="20566"/>
    <cellStyle name="Обычный 3 2 3 3 7 3 5" xfId="20567"/>
    <cellStyle name="Обычный 3 2 3 3 7 4" xfId="20568"/>
    <cellStyle name="Обычный 3 2 3 3 7 4 2" xfId="20569"/>
    <cellStyle name="Обычный 3 2 3 3 7 4 3" xfId="20570"/>
    <cellStyle name="Обычный 3 2 3 3 7 4 4" xfId="20571"/>
    <cellStyle name="Обычный 3 2 3 3 7 5" xfId="20572"/>
    <cellStyle name="Обычный 3 2 3 3 7 6" xfId="20573"/>
    <cellStyle name="Обычный 3 2 3 3 7 7" xfId="20574"/>
    <cellStyle name="Обычный 3 2 3 3 7 8" xfId="20575"/>
    <cellStyle name="Обычный 3 2 3 3 8" xfId="20576"/>
    <cellStyle name="Обычный 3 2 3 3 8 2" xfId="20577"/>
    <cellStyle name="Обычный 3 2 3 3 8 2 2" xfId="20578"/>
    <cellStyle name="Обычный 3 2 3 3 8 2 2 2" xfId="20579"/>
    <cellStyle name="Обычный 3 2 3 3 8 2 3" xfId="20580"/>
    <cellStyle name="Обычный 3 2 3 3 8 2 4" xfId="20581"/>
    <cellStyle name="Обычный 3 2 3 3 8 2 5" xfId="20582"/>
    <cellStyle name="Обычный 3 2 3 3 8 3" xfId="20583"/>
    <cellStyle name="Обычный 3 2 3 3 8 3 2" xfId="20584"/>
    <cellStyle name="Обычный 3 2 3 3 8 3 3" xfId="20585"/>
    <cellStyle name="Обычный 3 2 3 3 8 3 4" xfId="20586"/>
    <cellStyle name="Обычный 3 2 3 3 8 4" xfId="20587"/>
    <cellStyle name="Обычный 3 2 3 3 8 5" xfId="20588"/>
    <cellStyle name="Обычный 3 2 3 3 8 6" xfId="20589"/>
    <cellStyle name="Обычный 3 2 3 3 8 7" xfId="20590"/>
    <cellStyle name="Обычный 3 2 3 3 9" xfId="20591"/>
    <cellStyle name="Обычный 3 2 3 3 9 2" xfId="20592"/>
    <cellStyle name="Обычный 3 2 3 3 9 2 2" xfId="20593"/>
    <cellStyle name="Обычный 3 2 3 3 9 2 2 2" xfId="20594"/>
    <cellStyle name="Обычный 3 2 3 3 9 2 3" xfId="20595"/>
    <cellStyle name="Обычный 3 2 3 3 9 2 4" xfId="20596"/>
    <cellStyle name="Обычный 3 2 3 3 9 2 5" xfId="20597"/>
    <cellStyle name="Обычный 3 2 3 3 9 3" xfId="20598"/>
    <cellStyle name="Обычный 3 2 3 3 9 3 2" xfId="20599"/>
    <cellStyle name="Обычный 3 2 3 3 9 3 3" xfId="20600"/>
    <cellStyle name="Обычный 3 2 3 3 9 3 4" xfId="20601"/>
    <cellStyle name="Обычный 3 2 3 3 9 4" xfId="20602"/>
    <cellStyle name="Обычный 3 2 3 3 9 5" xfId="20603"/>
    <cellStyle name="Обычный 3 2 3 3 9 6" xfId="20604"/>
    <cellStyle name="Обычный 3 2 3 3 9 7" xfId="20605"/>
    <cellStyle name="Обычный 3 2 3 4" xfId="20606"/>
    <cellStyle name="Обычный 3 2 3 4 10" xfId="20607"/>
    <cellStyle name="Обычный 3 2 3 4 10 2" xfId="20608"/>
    <cellStyle name="Обычный 3 2 3 4 10 2 2" xfId="20609"/>
    <cellStyle name="Обычный 3 2 3 4 10 3" xfId="20610"/>
    <cellStyle name="Обычный 3 2 3 4 10 4" xfId="20611"/>
    <cellStyle name="Обычный 3 2 3 4 10 5" xfId="20612"/>
    <cellStyle name="Обычный 3 2 3 4 11" xfId="20613"/>
    <cellStyle name="Обычный 3 2 3 4 11 2" xfId="20614"/>
    <cellStyle name="Обычный 3 2 3 4 11 3" xfId="20615"/>
    <cellStyle name="Обычный 3 2 3 4 11 4" xfId="20616"/>
    <cellStyle name="Обычный 3 2 3 4 12" xfId="20617"/>
    <cellStyle name="Обычный 3 2 3 4 13" xfId="20618"/>
    <cellStyle name="Обычный 3 2 3 4 14" xfId="20619"/>
    <cellStyle name="Обычный 3 2 3 4 15" xfId="20620"/>
    <cellStyle name="Обычный 3 2 3 4 2" xfId="20621"/>
    <cellStyle name="Обычный 3 2 3 4 2 2" xfId="20622"/>
    <cellStyle name="Обычный 3 2 3 4 2 2 2" xfId="20623"/>
    <cellStyle name="Обычный 3 2 3 4 2 2 2 2" xfId="20624"/>
    <cellStyle name="Обычный 3 2 3 4 2 2 2 2 2" xfId="20625"/>
    <cellStyle name="Обычный 3 2 3 4 2 2 2 3" xfId="20626"/>
    <cellStyle name="Обычный 3 2 3 4 2 2 2 4" xfId="20627"/>
    <cellStyle name="Обычный 3 2 3 4 2 2 2 5" xfId="20628"/>
    <cellStyle name="Обычный 3 2 3 4 2 2 3" xfId="20629"/>
    <cellStyle name="Обычный 3 2 3 4 2 2 3 2" xfId="20630"/>
    <cellStyle name="Обычный 3 2 3 4 2 2 3 3" xfId="20631"/>
    <cellStyle name="Обычный 3 2 3 4 2 2 3 4" xfId="20632"/>
    <cellStyle name="Обычный 3 2 3 4 2 2 4" xfId="20633"/>
    <cellStyle name="Обычный 3 2 3 4 2 2 5" xfId="20634"/>
    <cellStyle name="Обычный 3 2 3 4 2 2 6" xfId="20635"/>
    <cellStyle name="Обычный 3 2 3 4 2 2 7" xfId="20636"/>
    <cellStyle name="Обычный 3 2 3 4 2 3" xfId="20637"/>
    <cellStyle name="Обычный 3 2 3 4 2 3 2" xfId="20638"/>
    <cellStyle name="Обычный 3 2 3 4 2 3 2 2" xfId="20639"/>
    <cellStyle name="Обычный 3 2 3 4 2 3 3" xfId="20640"/>
    <cellStyle name="Обычный 3 2 3 4 2 3 4" xfId="20641"/>
    <cellStyle name="Обычный 3 2 3 4 2 3 5" xfId="20642"/>
    <cellStyle name="Обычный 3 2 3 4 2 4" xfId="20643"/>
    <cellStyle name="Обычный 3 2 3 4 2 4 2" xfId="20644"/>
    <cellStyle name="Обычный 3 2 3 4 2 4 2 2" xfId="20645"/>
    <cellStyle name="Обычный 3 2 3 4 2 4 3" xfId="20646"/>
    <cellStyle name="Обычный 3 2 3 4 2 4 4" xfId="20647"/>
    <cellStyle name="Обычный 3 2 3 4 2 4 5" xfId="20648"/>
    <cellStyle name="Обычный 3 2 3 4 2 5" xfId="20649"/>
    <cellStyle name="Обычный 3 2 3 4 2 5 2" xfId="20650"/>
    <cellStyle name="Обычный 3 2 3 4 2 5 3" xfId="20651"/>
    <cellStyle name="Обычный 3 2 3 4 2 5 4" xfId="20652"/>
    <cellStyle name="Обычный 3 2 3 4 2 6" xfId="20653"/>
    <cellStyle name="Обычный 3 2 3 4 2 7" xfId="20654"/>
    <cellStyle name="Обычный 3 2 3 4 2 8" xfId="20655"/>
    <cellStyle name="Обычный 3 2 3 4 2 9" xfId="20656"/>
    <cellStyle name="Обычный 3 2 3 4 3" xfId="20657"/>
    <cellStyle name="Обычный 3 2 3 4 3 2" xfId="20658"/>
    <cellStyle name="Обычный 3 2 3 4 3 2 2" xfId="20659"/>
    <cellStyle name="Обычный 3 2 3 4 3 2 2 2" xfId="20660"/>
    <cellStyle name="Обычный 3 2 3 4 3 2 2 2 2" xfId="20661"/>
    <cellStyle name="Обычный 3 2 3 4 3 2 2 3" xfId="20662"/>
    <cellStyle name="Обычный 3 2 3 4 3 2 2 4" xfId="20663"/>
    <cellStyle name="Обычный 3 2 3 4 3 2 2 5" xfId="20664"/>
    <cellStyle name="Обычный 3 2 3 4 3 2 3" xfId="20665"/>
    <cellStyle name="Обычный 3 2 3 4 3 2 3 2" xfId="20666"/>
    <cellStyle name="Обычный 3 2 3 4 3 2 3 3" xfId="20667"/>
    <cellStyle name="Обычный 3 2 3 4 3 2 3 4" xfId="20668"/>
    <cellStyle name="Обычный 3 2 3 4 3 2 4" xfId="20669"/>
    <cellStyle name="Обычный 3 2 3 4 3 2 5" xfId="20670"/>
    <cellStyle name="Обычный 3 2 3 4 3 2 6" xfId="20671"/>
    <cellStyle name="Обычный 3 2 3 4 3 2 7" xfId="20672"/>
    <cellStyle name="Обычный 3 2 3 4 3 3" xfId="20673"/>
    <cellStyle name="Обычный 3 2 3 4 3 3 2" xfId="20674"/>
    <cellStyle name="Обычный 3 2 3 4 3 3 2 2" xfId="20675"/>
    <cellStyle name="Обычный 3 2 3 4 3 3 3" xfId="20676"/>
    <cellStyle name="Обычный 3 2 3 4 3 3 4" xfId="20677"/>
    <cellStyle name="Обычный 3 2 3 4 3 3 5" xfId="20678"/>
    <cellStyle name="Обычный 3 2 3 4 3 4" xfId="20679"/>
    <cellStyle name="Обычный 3 2 3 4 3 4 2" xfId="20680"/>
    <cellStyle name="Обычный 3 2 3 4 3 4 2 2" xfId="20681"/>
    <cellStyle name="Обычный 3 2 3 4 3 4 3" xfId="20682"/>
    <cellStyle name="Обычный 3 2 3 4 3 4 4" xfId="20683"/>
    <cellStyle name="Обычный 3 2 3 4 3 4 5" xfId="20684"/>
    <cellStyle name="Обычный 3 2 3 4 3 5" xfId="20685"/>
    <cellStyle name="Обычный 3 2 3 4 3 5 2" xfId="20686"/>
    <cellStyle name="Обычный 3 2 3 4 3 5 3" xfId="20687"/>
    <cellStyle name="Обычный 3 2 3 4 3 5 4" xfId="20688"/>
    <cellStyle name="Обычный 3 2 3 4 3 6" xfId="20689"/>
    <cellStyle name="Обычный 3 2 3 4 3 7" xfId="20690"/>
    <cellStyle name="Обычный 3 2 3 4 3 8" xfId="20691"/>
    <cellStyle name="Обычный 3 2 3 4 3 9" xfId="20692"/>
    <cellStyle name="Обычный 3 2 3 4 4" xfId="20693"/>
    <cellStyle name="Обычный 3 2 3 4 4 2" xfId="20694"/>
    <cellStyle name="Обычный 3 2 3 4 4 2 2" xfId="20695"/>
    <cellStyle name="Обычный 3 2 3 4 4 2 2 2" xfId="20696"/>
    <cellStyle name="Обычный 3 2 3 4 4 2 2 2 2" xfId="20697"/>
    <cellStyle name="Обычный 3 2 3 4 4 2 2 3" xfId="20698"/>
    <cellStyle name="Обычный 3 2 3 4 4 2 2 4" xfId="20699"/>
    <cellStyle name="Обычный 3 2 3 4 4 2 2 5" xfId="20700"/>
    <cellStyle name="Обычный 3 2 3 4 4 2 3" xfId="20701"/>
    <cellStyle name="Обычный 3 2 3 4 4 2 3 2" xfId="20702"/>
    <cellStyle name="Обычный 3 2 3 4 4 2 3 3" xfId="20703"/>
    <cellStyle name="Обычный 3 2 3 4 4 2 3 4" xfId="20704"/>
    <cellStyle name="Обычный 3 2 3 4 4 2 4" xfId="20705"/>
    <cellStyle name="Обычный 3 2 3 4 4 2 5" xfId="20706"/>
    <cellStyle name="Обычный 3 2 3 4 4 2 6" xfId="20707"/>
    <cellStyle name="Обычный 3 2 3 4 4 2 7" xfId="20708"/>
    <cellStyle name="Обычный 3 2 3 4 4 3" xfId="20709"/>
    <cellStyle name="Обычный 3 2 3 4 4 3 2" xfId="20710"/>
    <cellStyle name="Обычный 3 2 3 4 4 3 2 2" xfId="20711"/>
    <cellStyle name="Обычный 3 2 3 4 4 3 3" xfId="20712"/>
    <cellStyle name="Обычный 3 2 3 4 4 3 4" xfId="20713"/>
    <cellStyle name="Обычный 3 2 3 4 4 3 5" xfId="20714"/>
    <cellStyle name="Обычный 3 2 3 4 4 4" xfId="20715"/>
    <cellStyle name="Обычный 3 2 3 4 4 4 2" xfId="20716"/>
    <cellStyle name="Обычный 3 2 3 4 4 4 3" xfId="20717"/>
    <cellStyle name="Обычный 3 2 3 4 4 4 4" xfId="20718"/>
    <cellStyle name="Обычный 3 2 3 4 4 5" xfId="20719"/>
    <cellStyle name="Обычный 3 2 3 4 4 6" xfId="20720"/>
    <cellStyle name="Обычный 3 2 3 4 4 7" xfId="20721"/>
    <cellStyle name="Обычный 3 2 3 4 4 8" xfId="20722"/>
    <cellStyle name="Обычный 3 2 3 4 5" xfId="20723"/>
    <cellStyle name="Обычный 3 2 3 4 5 2" xfId="20724"/>
    <cellStyle name="Обычный 3 2 3 4 5 2 2" xfId="20725"/>
    <cellStyle name="Обычный 3 2 3 4 5 2 2 2" xfId="20726"/>
    <cellStyle name="Обычный 3 2 3 4 5 2 2 2 2" xfId="20727"/>
    <cellStyle name="Обычный 3 2 3 4 5 2 2 3" xfId="20728"/>
    <cellStyle name="Обычный 3 2 3 4 5 2 2 4" xfId="20729"/>
    <cellStyle name="Обычный 3 2 3 4 5 2 2 5" xfId="20730"/>
    <cellStyle name="Обычный 3 2 3 4 5 2 3" xfId="20731"/>
    <cellStyle name="Обычный 3 2 3 4 5 2 3 2" xfId="20732"/>
    <cellStyle name="Обычный 3 2 3 4 5 2 3 3" xfId="20733"/>
    <cellStyle name="Обычный 3 2 3 4 5 2 3 4" xfId="20734"/>
    <cellStyle name="Обычный 3 2 3 4 5 2 4" xfId="20735"/>
    <cellStyle name="Обычный 3 2 3 4 5 2 5" xfId="20736"/>
    <cellStyle name="Обычный 3 2 3 4 5 2 6" xfId="20737"/>
    <cellStyle name="Обычный 3 2 3 4 5 2 7" xfId="20738"/>
    <cellStyle name="Обычный 3 2 3 4 5 3" xfId="20739"/>
    <cellStyle name="Обычный 3 2 3 4 5 3 2" xfId="20740"/>
    <cellStyle name="Обычный 3 2 3 4 5 3 2 2" xfId="20741"/>
    <cellStyle name="Обычный 3 2 3 4 5 3 3" xfId="20742"/>
    <cellStyle name="Обычный 3 2 3 4 5 3 4" xfId="20743"/>
    <cellStyle name="Обычный 3 2 3 4 5 3 5" xfId="20744"/>
    <cellStyle name="Обычный 3 2 3 4 5 4" xfId="20745"/>
    <cellStyle name="Обычный 3 2 3 4 5 4 2" xfId="20746"/>
    <cellStyle name="Обычный 3 2 3 4 5 4 3" xfId="20747"/>
    <cellStyle name="Обычный 3 2 3 4 5 4 4" xfId="20748"/>
    <cellStyle name="Обычный 3 2 3 4 5 5" xfId="20749"/>
    <cellStyle name="Обычный 3 2 3 4 5 6" xfId="20750"/>
    <cellStyle name="Обычный 3 2 3 4 5 7" xfId="20751"/>
    <cellStyle name="Обычный 3 2 3 4 5 8" xfId="20752"/>
    <cellStyle name="Обычный 3 2 3 4 6" xfId="20753"/>
    <cellStyle name="Обычный 3 2 3 4 6 2" xfId="20754"/>
    <cellStyle name="Обычный 3 2 3 4 6 2 2" xfId="20755"/>
    <cellStyle name="Обычный 3 2 3 4 6 2 2 2" xfId="20756"/>
    <cellStyle name="Обычный 3 2 3 4 6 2 2 2 2" xfId="20757"/>
    <cellStyle name="Обычный 3 2 3 4 6 2 2 3" xfId="20758"/>
    <cellStyle name="Обычный 3 2 3 4 6 2 2 4" xfId="20759"/>
    <cellStyle name="Обычный 3 2 3 4 6 2 2 5" xfId="20760"/>
    <cellStyle name="Обычный 3 2 3 4 6 2 3" xfId="20761"/>
    <cellStyle name="Обычный 3 2 3 4 6 2 3 2" xfId="20762"/>
    <cellStyle name="Обычный 3 2 3 4 6 2 3 3" xfId="20763"/>
    <cellStyle name="Обычный 3 2 3 4 6 2 3 4" xfId="20764"/>
    <cellStyle name="Обычный 3 2 3 4 6 2 4" xfId="20765"/>
    <cellStyle name="Обычный 3 2 3 4 6 2 5" xfId="20766"/>
    <cellStyle name="Обычный 3 2 3 4 6 2 6" xfId="20767"/>
    <cellStyle name="Обычный 3 2 3 4 6 2 7" xfId="20768"/>
    <cellStyle name="Обычный 3 2 3 4 6 3" xfId="20769"/>
    <cellStyle name="Обычный 3 2 3 4 6 3 2" xfId="20770"/>
    <cellStyle name="Обычный 3 2 3 4 6 3 2 2" xfId="20771"/>
    <cellStyle name="Обычный 3 2 3 4 6 3 3" xfId="20772"/>
    <cellStyle name="Обычный 3 2 3 4 6 3 4" xfId="20773"/>
    <cellStyle name="Обычный 3 2 3 4 6 3 5" xfId="20774"/>
    <cellStyle name="Обычный 3 2 3 4 6 4" xfId="20775"/>
    <cellStyle name="Обычный 3 2 3 4 6 4 2" xfId="20776"/>
    <cellStyle name="Обычный 3 2 3 4 6 4 3" xfId="20777"/>
    <cellStyle name="Обычный 3 2 3 4 6 4 4" xfId="20778"/>
    <cellStyle name="Обычный 3 2 3 4 6 5" xfId="20779"/>
    <cellStyle name="Обычный 3 2 3 4 6 6" xfId="20780"/>
    <cellStyle name="Обычный 3 2 3 4 6 7" xfId="20781"/>
    <cellStyle name="Обычный 3 2 3 4 6 8" xfId="20782"/>
    <cellStyle name="Обычный 3 2 3 4 7" xfId="20783"/>
    <cellStyle name="Обычный 3 2 3 4 7 2" xfId="20784"/>
    <cellStyle name="Обычный 3 2 3 4 7 2 2" xfId="20785"/>
    <cellStyle name="Обычный 3 2 3 4 7 2 2 2" xfId="20786"/>
    <cellStyle name="Обычный 3 2 3 4 7 2 2 2 2" xfId="20787"/>
    <cellStyle name="Обычный 3 2 3 4 7 2 2 3" xfId="20788"/>
    <cellStyle name="Обычный 3 2 3 4 7 2 2 4" xfId="20789"/>
    <cellStyle name="Обычный 3 2 3 4 7 2 2 5" xfId="20790"/>
    <cellStyle name="Обычный 3 2 3 4 7 2 3" xfId="20791"/>
    <cellStyle name="Обычный 3 2 3 4 7 2 3 2" xfId="20792"/>
    <cellStyle name="Обычный 3 2 3 4 7 2 3 3" xfId="20793"/>
    <cellStyle name="Обычный 3 2 3 4 7 2 3 4" xfId="20794"/>
    <cellStyle name="Обычный 3 2 3 4 7 2 4" xfId="20795"/>
    <cellStyle name="Обычный 3 2 3 4 7 2 5" xfId="20796"/>
    <cellStyle name="Обычный 3 2 3 4 7 2 6" xfId="20797"/>
    <cellStyle name="Обычный 3 2 3 4 7 2 7" xfId="20798"/>
    <cellStyle name="Обычный 3 2 3 4 7 3" xfId="20799"/>
    <cellStyle name="Обычный 3 2 3 4 7 3 2" xfId="20800"/>
    <cellStyle name="Обычный 3 2 3 4 7 3 2 2" xfId="20801"/>
    <cellStyle name="Обычный 3 2 3 4 7 3 3" xfId="20802"/>
    <cellStyle name="Обычный 3 2 3 4 7 3 4" xfId="20803"/>
    <cellStyle name="Обычный 3 2 3 4 7 3 5" xfId="20804"/>
    <cellStyle name="Обычный 3 2 3 4 7 4" xfId="20805"/>
    <cellStyle name="Обычный 3 2 3 4 7 4 2" xfId="20806"/>
    <cellStyle name="Обычный 3 2 3 4 7 4 3" xfId="20807"/>
    <cellStyle name="Обычный 3 2 3 4 7 4 4" xfId="20808"/>
    <cellStyle name="Обычный 3 2 3 4 7 5" xfId="20809"/>
    <cellStyle name="Обычный 3 2 3 4 7 6" xfId="20810"/>
    <cellStyle name="Обычный 3 2 3 4 7 7" xfId="20811"/>
    <cellStyle name="Обычный 3 2 3 4 7 8" xfId="20812"/>
    <cellStyle name="Обычный 3 2 3 4 8" xfId="20813"/>
    <cellStyle name="Обычный 3 2 3 4 8 2" xfId="20814"/>
    <cellStyle name="Обычный 3 2 3 4 8 2 2" xfId="20815"/>
    <cellStyle name="Обычный 3 2 3 4 8 2 2 2" xfId="20816"/>
    <cellStyle name="Обычный 3 2 3 4 8 2 3" xfId="20817"/>
    <cellStyle name="Обычный 3 2 3 4 8 2 4" xfId="20818"/>
    <cellStyle name="Обычный 3 2 3 4 8 2 5" xfId="20819"/>
    <cellStyle name="Обычный 3 2 3 4 8 3" xfId="20820"/>
    <cellStyle name="Обычный 3 2 3 4 8 3 2" xfId="20821"/>
    <cellStyle name="Обычный 3 2 3 4 8 3 3" xfId="20822"/>
    <cellStyle name="Обычный 3 2 3 4 8 3 4" xfId="20823"/>
    <cellStyle name="Обычный 3 2 3 4 8 4" xfId="20824"/>
    <cellStyle name="Обычный 3 2 3 4 8 5" xfId="20825"/>
    <cellStyle name="Обычный 3 2 3 4 8 6" xfId="20826"/>
    <cellStyle name="Обычный 3 2 3 4 8 7" xfId="20827"/>
    <cellStyle name="Обычный 3 2 3 4 9" xfId="20828"/>
    <cellStyle name="Обычный 3 2 3 4 9 2" xfId="20829"/>
    <cellStyle name="Обычный 3 2 3 4 9 2 2" xfId="20830"/>
    <cellStyle name="Обычный 3 2 3 4 9 2 2 2" xfId="20831"/>
    <cellStyle name="Обычный 3 2 3 4 9 2 3" xfId="20832"/>
    <cellStyle name="Обычный 3 2 3 4 9 2 4" xfId="20833"/>
    <cellStyle name="Обычный 3 2 3 4 9 2 5" xfId="20834"/>
    <cellStyle name="Обычный 3 2 3 4 9 3" xfId="20835"/>
    <cellStyle name="Обычный 3 2 3 4 9 3 2" xfId="20836"/>
    <cellStyle name="Обычный 3 2 3 4 9 3 3" xfId="20837"/>
    <cellStyle name="Обычный 3 2 3 4 9 3 4" xfId="20838"/>
    <cellStyle name="Обычный 3 2 3 4 9 4" xfId="20839"/>
    <cellStyle name="Обычный 3 2 3 4 9 5" xfId="20840"/>
    <cellStyle name="Обычный 3 2 3 4 9 6" xfId="20841"/>
    <cellStyle name="Обычный 3 2 3 4 9 7" xfId="20842"/>
    <cellStyle name="Обычный 3 2 3 5" xfId="20843"/>
    <cellStyle name="Обычный 3 2 3 5 2" xfId="20844"/>
    <cellStyle name="Обычный 3 2 3 5 2 2" xfId="20845"/>
    <cellStyle name="Обычный 3 2 3 5 2 2 2" xfId="20846"/>
    <cellStyle name="Обычный 3 2 3 5 2 2 2 2" xfId="20847"/>
    <cellStyle name="Обычный 3 2 3 5 2 2 3" xfId="20848"/>
    <cellStyle name="Обычный 3 2 3 5 2 2 4" xfId="20849"/>
    <cellStyle name="Обычный 3 2 3 5 2 2 5" xfId="20850"/>
    <cellStyle name="Обычный 3 2 3 5 2 3" xfId="20851"/>
    <cellStyle name="Обычный 3 2 3 5 2 3 2" xfId="20852"/>
    <cellStyle name="Обычный 3 2 3 5 2 3 3" xfId="20853"/>
    <cellStyle name="Обычный 3 2 3 5 2 3 4" xfId="20854"/>
    <cellStyle name="Обычный 3 2 3 5 2 4" xfId="20855"/>
    <cellStyle name="Обычный 3 2 3 5 2 5" xfId="20856"/>
    <cellStyle name="Обычный 3 2 3 5 2 6" xfId="20857"/>
    <cellStyle name="Обычный 3 2 3 5 2 7" xfId="20858"/>
    <cellStyle name="Обычный 3 2 3 5 3" xfId="20859"/>
    <cellStyle name="Обычный 3 2 3 5 3 2" xfId="20860"/>
    <cellStyle name="Обычный 3 2 3 5 3 2 2" xfId="20861"/>
    <cellStyle name="Обычный 3 2 3 5 3 3" xfId="20862"/>
    <cellStyle name="Обычный 3 2 3 5 3 4" xfId="20863"/>
    <cellStyle name="Обычный 3 2 3 5 3 5" xfId="20864"/>
    <cellStyle name="Обычный 3 2 3 5 4" xfId="20865"/>
    <cellStyle name="Обычный 3 2 3 5 4 2" xfId="20866"/>
    <cellStyle name="Обычный 3 2 3 5 4 2 2" xfId="20867"/>
    <cellStyle name="Обычный 3 2 3 5 4 3" xfId="20868"/>
    <cellStyle name="Обычный 3 2 3 5 4 4" xfId="20869"/>
    <cellStyle name="Обычный 3 2 3 5 4 5" xfId="20870"/>
    <cellStyle name="Обычный 3 2 3 5 5" xfId="20871"/>
    <cellStyle name="Обычный 3 2 3 5 5 2" xfId="20872"/>
    <cellStyle name="Обычный 3 2 3 5 5 3" xfId="20873"/>
    <cellStyle name="Обычный 3 2 3 5 5 4" xfId="20874"/>
    <cellStyle name="Обычный 3 2 3 5 6" xfId="20875"/>
    <cellStyle name="Обычный 3 2 3 5 7" xfId="20876"/>
    <cellStyle name="Обычный 3 2 3 5 8" xfId="20877"/>
    <cellStyle name="Обычный 3 2 3 5 9" xfId="20878"/>
    <cellStyle name="Обычный 3 2 3 6" xfId="20879"/>
    <cellStyle name="Обычный 3 2 3 6 2" xfId="20880"/>
    <cellStyle name="Обычный 3 2 3 6 2 2" xfId="20881"/>
    <cellStyle name="Обычный 3 2 3 6 2 2 2" xfId="20882"/>
    <cellStyle name="Обычный 3 2 3 6 2 2 2 2" xfId="20883"/>
    <cellStyle name="Обычный 3 2 3 6 2 2 3" xfId="20884"/>
    <cellStyle name="Обычный 3 2 3 6 2 2 4" xfId="20885"/>
    <cellStyle name="Обычный 3 2 3 6 2 2 5" xfId="20886"/>
    <cellStyle name="Обычный 3 2 3 6 2 3" xfId="20887"/>
    <cellStyle name="Обычный 3 2 3 6 2 3 2" xfId="20888"/>
    <cellStyle name="Обычный 3 2 3 6 2 3 3" xfId="20889"/>
    <cellStyle name="Обычный 3 2 3 6 2 3 4" xfId="20890"/>
    <cellStyle name="Обычный 3 2 3 6 2 4" xfId="20891"/>
    <cellStyle name="Обычный 3 2 3 6 2 5" xfId="20892"/>
    <cellStyle name="Обычный 3 2 3 6 2 6" xfId="20893"/>
    <cellStyle name="Обычный 3 2 3 6 2 7" xfId="20894"/>
    <cellStyle name="Обычный 3 2 3 6 3" xfId="20895"/>
    <cellStyle name="Обычный 3 2 3 6 3 2" xfId="20896"/>
    <cellStyle name="Обычный 3 2 3 6 3 2 2" xfId="20897"/>
    <cellStyle name="Обычный 3 2 3 6 3 3" xfId="20898"/>
    <cellStyle name="Обычный 3 2 3 6 3 4" xfId="20899"/>
    <cellStyle name="Обычный 3 2 3 6 3 5" xfId="20900"/>
    <cellStyle name="Обычный 3 2 3 6 4" xfId="20901"/>
    <cellStyle name="Обычный 3 2 3 6 4 2" xfId="20902"/>
    <cellStyle name="Обычный 3 2 3 6 4 2 2" xfId="20903"/>
    <cellStyle name="Обычный 3 2 3 6 4 3" xfId="20904"/>
    <cellStyle name="Обычный 3 2 3 6 4 4" xfId="20905"/>
    <cellStyle name="Обычный 3 2 3 6 4 5" xfId="20906"/>
    <cellStyle name="Обычный 3 2 3 6 5" xfId="20907"/>
    <cellStyle name="Обычный 3 2 3 6 5 2" xfId="20908"/>
    <cellStyle name="Обычный 3 2 3 6 5 3" xfId="20909"/>
    <cellStyle name="Обычный 3 2 3 6 5 4" xfId="20910"/>
    <cellStyle name="Обычный 3 2 3 6 6" xfId="20911"/>
    <cellStyle name="Обычный 3 2 3 6 7" xfId="20912"/>
    <cellStyle name="Обычный 3 2 3 6 8" xfId="20913"/>
    <cellStyle name="Обычный 3 2 3 6 9" xfId="20914"/>
    <cellStyle name="Обычный 3 2 3 7" xfId="20915"/>
    <cellStyle name="Обычный 3 2 3 7 2" xfId="20916"/>
    <cellStyle name="Обычный 3 2 3 7 2 2" xfId="20917"/>
    <cellStyle name="Обычный 3 2 3 7 2 2 2" xfId="20918"/>
    <cellStyle name="Обычный 3 2 3 7 2 2 2 2" xfId="20919"/>
    <cellStyle name="Обычный 3 2 3 7 2 2 3" xfId="20920"/>
    <cellStyle name="Обычный 3 2 3 7 2 2 4" xfId="20921"/>
    <cellStyle name="Обычный 3 2 3 7 2 2 5" xfId="20922"/>
    <cellStyle name="Обычный 3 2 3 7 2 3" xfId="20923"/>
    <cellStyle name="Обычный 3 2 3 7 2 3 2" xfId="20924"/>
    <cellStyle name="Обычный 3 2 3 7 2 3 3" xfId="20925"/>
    <cellStyle name="Обычный 3 2 3 7 2 3 4" xfId="20926"/>
    <cellStyle name="Обычный 3 2 3 7 2 4" xfId="20927"/>
    <cellStyle name="Обычный 3 2 3 7 2 5" xfId="20928"/>
    <cellStyle name="Обычный 3 2 3 7 2 6" xfId="20929"/>
    <cellStyle name="Обычный 3 2 3 7 2 7" xfId="20930"/>
    <cellStyle name="Обычный 3 2 3 7 3" xfId="20931"/>
    <cellStyle name="Обычный 3 2 3 7 3 2" xfId="20932"/>
    <cellStyle name="Обычный 3 2 3 7 3 2 2" xfId="20933"/>
    <cellStyle name="Обычный 3 2 3 7 3 3" xfId="20934"/>
    <cellStyle name="Обычный 3 2 3 7 3 4" xfId="20935"/>
    <cellStyle name="Обычный 3 2 3 7 3 5" xfId="20936"/>
    <cellStyle name="Обычный 3 2 3 7 4" xfId="20937"/>
    <cellStyle name="Обычный 3 2 3 7 4 2" xfId="20938"/>
    <cellStyle name="Обычный 3 2 3 7 4 2 2" xfId="20939"/>
    <cellStyle name="Обычный 3 2 3 7 4 3" xfId="20940"/>
    <cellStyle name="Обычный 3 2 3 7 4 4" xfId="20941"/>
    <cellStyle name="Обычный 3 2 3 7 4 5" xfId="20942"/>
    <cellStyle name="Обычный 3 2 3 7 5" xfId="20943"/>
    <cellStyle name="Обычный 3 2 3 7 5 2" xfId="20944"/>
    <cellStyle name="Обычный 3 2 3 7 5 3" xfId="20945"/>
    <cellStyle name="Обычный 3 2 3 7 5 4" xfId="20946"/>
    <cellStyle name="Обычный 3 2 3 7 6" xfId="20947"/>
    <cellStyle name="Обычный 3 2 3 7 7" xfId="20948"/>
    <cellStyle name="Обычный 3 2 3 7 8" xfId="20949"/>
    <cellStyle name="Обычный 3 2 3 7 9" xfId="20950"/>
    <cellStyle name="Обычный 3 2 3 8" xfId="20951"/>
    <cellStyle name="Обычный 3 2 3 8 2" xfId="20952"/>
    <cellStyle name="Обычный 3 2 3 8 2 2" xfId="20953"/>
    <cellStyle name="Обычный 3 2 3 8 2 2 2" xfId="20954"/>
    <cellStyle name="Обычный 3 2 3 8 2 2 2 2" xfId="20955"/>
    <cellStyle name="Обычный 3 2 3 8 2 2 3" xfId="20956"/>
    <cellStyle name="Обычный 3 2 3 8 2 2 4" xfId="20957"/>
    <cellStyle name="Обычный 3 2 3 8 2 2 5" xfId="20958"/>
    <cellStyle name="Обычный 3 2 3 8 2 3" xfId="20959"/>
    <cellStyle name="Обычный 3 2 3 8 2 3 2" xfId="20960"/>
    <cellStyle name="Обычный 3 2 3 8 2 3 3" xfId="20961"/>
    <cellStyle name="Обычный 3 2 3 8 2 3 4" xfId="20962"/>
    <cellStyle name="Обычный 3 2 3 8 2 4" xfId="20963"/>
    <cellStyle name="Обычный 3 2 3 8 2 5" xfId="20964"/>
    <cellStyle name="Обычный 3 2 3 8 2 6" xfId="20965"/>
    <cellStyle name="Обычный 3 2 3 8 2 7" xfId="20966"/>
    <cellStyle name="Обычный 3 2 3 8 3" xfId="20967"/>
    <cellStyle name="Обычный 3 2 3 8 3 2" xfId="20968"/>
    <cellStyle name="Обычный 3 2 3 8 3 2 2" xfId="20969"/>
    <cellStyle name="Обычный 3 2 3 8 3 3" xfId="20970"/>
    <cellStyle name="Обычный 3 2 3 8 3 4" xfId="20971"/>
    <cellStyle name="Обычный 3 2 3 8 3 5" xfId="20972"/>
    <cellStyle name="Обычный 3 2 3 8 4" xfId="20973"/>
    <cellStyle name="Обычный 3 2 3 8 4 2" xfId="20974"/>
    <cellStyle name="Обычный 3 2 3 8 4 3" xfId="20975"/>
    <cellStyle name="Обычный 3 2 3 8 4 4" xfId="20976"/>
    <cellStyle name="Обычный 3 2 3 8 5" xfId="20977"/>
    <cellStyle name="Обычный 3 2 3 8 6" xfId="20978"/>
    <cellStyle name="Обычный 3 2 3 8 7" xfId="20979"/>
    <cellStyle name="Обычный 3 2 3 8 8" xfId="20980"/>
    <cellStyle name="Обычный 3 2 3 9" xfId="20981"/>
    <cellStyle name="Обычный 3 2 3 9 2" xfId="20982"/>
    <cellStyle name="Обычный 3 2 3 9 2 2" xfId="20983"/>
    <cellStyle name="Обычный 3 2 3 9 2 2 2" xfId="20984"/>
    <cellStyle name="Обычный 3 2 3 9 2 2 2 2" xfId="20985"/>
    <cellStyle name="Обычный 3 2 3 9 2 2 3" xfId="20986"/>
    <cellStyle name="Обычный 3 2 3 9 2 2 4" xfId="20987"/>
    <cellStyle name="Обычный 3 2 3 9 2 2 5" xfId="20988"/>
    <cellStyle name="Обычный 3 2 3 9 2 3" xfId="20989"/>
    <cellStyle name="Обычный 3 2 3 9 2 3 2" xfId="20990"/>
    <cellStyle name="Обычный 3 2 3 9 2 3 3" xfId="20991"/>
    <cellStyle name="Обычный 3 2 3 9 2 3 4" xfId="20992"/>
    <cellStyle name="Обычный 3 2 3 9 2 4" xfId="20993"/>
    <cellStyle name="Обычный 3 2 3 9 2 5" xfId="20994"/>
    <cellStyle name="Обычный 3 2 3 9 2 6" xfId="20995"/>
    <cellStyle name="Обычный 3 2 3 9 2 7" xfId="20996"/>
    <cellStyle name="Обычный 3 2 3 9 3" xfId="20997"/>
    <cellStyle name="Обычный 3 2 3 9 3 2" xfId="20998"/>
    <cellStyle name="Обычный 3 2 3 9 3 2 2" xfId="20999"/>
    <cellStyle name="Обычный 3 2 3 9 3 3" xfId="21000"/>
    <cellStyle name="Обычный 3 2 3 9 3 4" xfId="21001"/>
    <cellStyle name="Обычный 3 2 3 9 3 5" xfId="21002"/>
    <cellStyle name="Обычный 3 2 3 9 4" xfId="21003"/>
    <cellStyle name="Обычный 3 2 3 9 4 2" xfId="21004"/>
    <cellStyle name="Обычный 3 2 3 9 4 3" xfId="21005"/>
    <cellStyle name="Обычный 3 2 3 9 4 4" xfId="21006"/>
    <cellStyle name="Обычный 3 2 3 9 5" xfId="21007"/>
    <cellStyle name="Обычный 3 2 3 9 6" xfId="21008"/>
    <cellStyle name="Обычный 3 2 3 9 7" xfId="21009"/>
    <cellStyle name="Обычный 3 2 3 9 8" xfId="21010"/>
    <cellStyle name="Обычный 3 2 4" xfId="21011"/>
    <cellStyle name="Обычный 3 2 4 2" xfId="21012"/>
    <cellStyle name="Обычный 3 2 4 2 2" xfId="21013"/>
    <cellStyle name="Обычный 3 2 4 2 2 2" xfId="21014"/>
    <cellStyle name="Обычный 3 2 4 2 2 2 2" xfId="21015"/>
    <cellStyle name="Обычный 3 2 4 2 2 3" xfId="21016"/>
    <cellStyle name="Обычный 3 2 4 2 2 4" xfId="21017"/>
    <cellStyle name="Обычный 3 2 4 2 2 5" xfId="21018"/>
    <cellStyle name="Обычный 3 2 4 2 3" xfId="21019"/>
    <cellStyle name="Обычный 3 2 4 2 3 2" xfId="21020"/>
    <cellStyle name="Обычный 3 2 4 2 3 2 2" xfId="21021"/>
    <cellStyle name="Обычный 3 2 4 2 3 3" xfId="21022"/>
    <cellStyle name="Обычный 3 2 4 2 3 4" xfId="21023"/>
    <cellStyle name="Обычный 3 2 4 2 3 5" xfId="21024"/>
    <cellStyle name="Обычный 3 2 4 2 4" xfId="21025"/>
    <cellStyle name="Обычный 3 2 4 2 4 2" xfId="21026"/>
    <cellStyle name="Обычный 3 2 4 2 4 3" xfId="21027"/>
    <cellStyle name="Обычный 3 2 4 2 4 4" xfId="21028"/>
    <cellStyle name="Обычный 3 2 4 2 5" xfId="21029"/>
    <cellStyle name="Обычный 3 2 4 2 6" xfId="21030"/>
    <cellStyle name="Обычный 3 2 4 2 7" xfId="21031"/>
    <cellStyle name="Обычный 3 2 4 2 8" xfId="21032"/>
    <cellStyle name="Обычный 3 2 4 3" xfId="21033"/>
    <cellStyle name="Обычный 3 2 4 3 2" xfId="21034"/>
    <cellStyle name="Обычный 3 2 4 3 2 2" xfId="21035"/>
    <cellStyle name="Обычный 3 2 4 3 3" xfId="21036"/>
    <cellStyle name="Обычный 3 2 4 3 4" xfId="21037"/>
    <cellStyle name="Обычный 3 2 4 3 5" xfId="21038"/>
    <cellStyle name="Обычный 3 2 4 4" xfId="21039"/>
    <cellStyle name="Обычный 3 2 4 4 2" xfId="21040"/>
    <cellStyle name="Обычный 3 2 4 4 2 2" xfId="21041"/>
    <cellStyle name="Обычный 3 2 4 4 3" xfId="21042"/>
    <cellStyle name="Обычный 3 2 4 4 4" xfId="21043"/>
    <cellStyle name="Обычный 3 2 4 4 5" xfId="21044"/>
    <cellStyle name="Обычный 3 2 4 5" xfId="21045"/>
    <cellStyle name="Обычный 3 2 4 5 2" xfId="21046"/>
    <cellStyle name="Обычный 3 2 4 5 2 2" xfId="21047"/>
    <cellStyle name="Обычный 3 2 4 5 3" xfId="21048"/>
    <cellStyle name="Обычный 3 2 4 5 4" xfId="21049"/>
    <cellStyle name="Обычный 3 2 4 5 5" xfId="21050"/>
    <cellStyle name="Обычный 3 2 4 6" xfId="21051"/>
    <cellStyle name="Обычный 3 2 4 6 2" xfId="21052"/>
    <cellStyle name="Обычный 3 2 4 6 2 2" xfId="21053"/>
    <cellStyle name="Обычный 3 2 4 6 3" xfId="21054"/>
    <cellStyle name="Обычный 3 2 4 7" xfId="21055"/>
    <cellStyle name="Обычный 3 2 4 7 2" xfId="21056"/>
    <cellStyle name="Обычный 3 2 4 8" xfId="21057"/>
    <cellStyle name="Обычный 3 2 4 9" xfId="21058"/>
    <cellStyle name="Обычный 3 2 5" xfId="21059"/>
    <cellStyle name="Обычный 3 2 5 10" xfId="21060"/>
    <cellStyle name="Обычный 3 2 5 2" xfId="21061"/>
    <cellStyle name="Обычный 3 2 5 2 2" xfId="21062"/>
    <cellStyle name="Обычный 3 2 5 2 2 2" xfId="21063"/>
    <cellStyle name="Обычный 3 2 5 2 2 2 2" xfId="21064"/>
    <cellStyle name="Обычный 3 2 5 2 2 3" xfId="21065"/>
    <cellStyle name="Обычный 3 2 5 2 2 4" xfId="21066"/>
    <cellStyle name="Обычный 3 2 5 2 2 5" xfId="21067"/>
    <cellStyle name="Обычный 3 2 5 2 3" xfId="21068"/>
    <cellStyle name="Обычный 3 2 5 2 3 2" xfId="21069"/>
    <cellStyle name="Обычный 3 2 5 2 3 3" xfId="21070"/>
    <cellStyle name="Обычный 3 2 5 2 3 4" xfId="21071"/>
    <cellStyle name="Обычный 3 2 5 2 4" xfId="21072"/>
    <cellStyle name="Обычный 3 2 5 2 5" xfId="21073"/>
    <cellStyle name="Обычный 3 2 5 2 6" xfId="21074"/>
    <cellStyle name="Обычный 3 2 5 2 7" xfId="21075"/>
    <cellStyle name="Обычный 3 2 5 3" xfId="21076"/>
    <cellStyle name="Обычный 3 2 5 3 2" xfId="21077"/>
    <cellStyle name="Обычный 3 2 5 3 2 2" xfId="21078"/>
    <cellStyle name="Обычный 3 2 5 3 3" xfId="21079"/>
    <cellStyle name="Обычный 3 2 5 3 4" xfId="21080"/>
    <cellStyle name="Обычный 3 2 5 3 5" xfId="21081"/>
    <cellStyle name="Обычный 3 2 5 4" xfId="21082"/>
    <cellStyle name="Обычный 3 2 5 4 2" xfId="21083"/>
    <cellStyle name="Обычный 3 2 5 4 2 2" xfId="21084"/>
    <cellStyle name="Обычный 3 2 5 4 3" xfId="21085"/>
    <cellStyle name="Обычный 3 2 5 4 4" xfId="21086"/>
    <cellStyle name="Обычный 3 2 5 4 5" xfId="21087"/>
    <cellStyle name="Обычный 3 2 5 5" xfId="21088"/>
    <cellStyle name="Обычный 3 2 5 5 2" xfId="21089"/>
    <cellStyle name="Обычный 3 2 5 5 2 2" xfId="21090"/>
    <cellStyle name="Обычный 3 2 5 5 3" xfId="21091"/>
    <cellStyle name="Обычный 3 2 5 5 4" xfId="21092"/>
    <cellStyle name="Обычный 3 2 5 6" xfId="21093"/>
    <cellStyle name="Обычный 3 2 5 7" xfId="21094"/>
    <cellStyle name="Обычный 3 2 5 8" xfId="21095"/>
    <cellStyle name="Обычный 3 2 5 9" xfId="21096"/>
    <cellStyle name="Обычный 3 2 6" xfId="21097"/>
    <cellStyle name="Обычный 3 2 7" xfId="21098"/>
    <cellStyle name="Обычный 3 2 7 2" xfId="21099"/>
    <cellStyle name="Обычный 3 2 7 2 2" xfId="21100"/>
    <cellStyle name="Обычный 3 2 7 3" xfId="21101"/>
    <cellStyle name="Обычный 3 2 8" xfId="21102"/>
    <cellStyle name="Обычный 3 2 8 2" xfId="21103"/>
    <cellStyle name="Обычный 3 2 9" xfId="21104"/>
    <cellStyle name="Обычный 3 20" xfId="21105"/>
    <cellStyle name="Обычный 3 21" xfId="21106"/>
    <cellStyle name="Обычный 3 22" xfId="21107"/>
    <cellStyle name="Обычный 3 22 2" xfId="21108"/>
    <cellStyle name="Обычный 3 23" xfId="21109"/>
    <cellStyle name="Обычный 3 24" xfId="21110"/>
    <cellStyle name="Обычный 3 25" xfId="21111"/>
    <cellStyle name="Обычный 3 3" xfId="21112"/>
    <cellStyle name="Обычный 3 3 2" xfId="21113"/>
    <cellStyle name="Обычный 3 3 2 2" xfId="21114"/>
    <cellStyle name="Обычный 3 3 2 2 2" xfId="21115"/>
    <cellStyle name="Обычный 3 3 2 3" xfId="21116"/>
    <cellStyle name="Обычный 3 3 3" xfId="21117"/>
    <cellStyle name="Обычный 3 3 3 2" xfId="21118"/>
    <cellStyle name="Обычный 3 3 4" xfId="21119"/>
    <cellStyle name="Обычный 3 3 5" xfId="21120"/>
    <cellStyle name="Обычный 3 4" xfId="21121"/>
    <cellStyle name="Обычный 3 4 2" xfId="21122"/>
    <cellStyle name="Обычный 3 4 2 2" xfId="21123"/>
    <cellStyle name="Обычный 3 4 2 2 2" xfId="21124"/>
    <cellStyle name="Обычный 3 4 2 3" xfId="21125"/>
    <cellStyle name="Обычный 3 4 3" xfId="21126"/>
    <cellStyle name="Обычный 3 4 3 2" xfId="21127"/>
    <cellStyle name="Обычный 3 5" xfId="21128"/>
    <cellStyle name="Обычный 3 5 2" xfId="21129"/>
    <cellStyle name="Обычный 3 5 2 2" xfId="21130"/>
    <cellStyle name="Обычный 3 5 2 2 2" xfId="21131"/>
    <cellStyle name="Обычный 3 5 2 3" xfId="21132"/>
    <cellStyle name="Обычный 3 5 3" xfId="21133"/>
    <cellStyle name="Обычный 3 5 3 2" xfId="21134"/>
    <cellStyle name="Обычный 3 5 4" xfId="21135"/>
    <cellStyle name="Обычный 3 5 4 2" xfId="21136"/>
    <cellStyle name="Обычный 3 5 5" xfId="21137"/>
    <cellStyle name="Обычный 3 6" xfId="21138"/>
    <cellStyle name="Обычный 3 6 2" xfId="21139"/>
    <cellStyle name="Обычный 3 6 2 2" xfId="21140"/>
    <cellStyle name="Обычный 3 6 3" xfId="21141"/>
    <cellStyle name="Обычный 3 7" xfId="21142"/>
    <cellStyle name="Обычный 3 7 2" xfId="21143"/>
    <cellStyle name="Обычный 3 7 2 2" xfId="21144"/>
    <cellStyle name="Обычный 3 7 3" xfId="21145"/>
    <cellStyle name="Обычный 3 8" xfId="21146"/>
    <cellStyle name="Обычный 3 8 2" xfId="21147"/>
    <cellStyle name="Обычный 3 9" xfId="21148"/>
    <cellStyle name="Обычный 3_Допматериалы ДБП" xfId="21149"/>
    <cellStyle name="Обычный 30" xfId="21150"/>
    <cellStyle name="Обычный 30 2" xfId="21151"/>
    <cellStyle name="Обычный 31" xfId="21152"/>
    <cellStyle name="Обычный 31 2" xfId="21153"/>
    <cellStyle name="Обычный 32" xfId="21154"/>
    <cellStyle name="Обычный 32 2" xfId="21155"/>
    <cellStyle name="Обычный 33" xfId="21156"/>
    <cellStyle name="Обычный 33 2" xfId="21157"/>
    <cellStyle name="Обычный 34" xfId="21158"/>
    <cellStyle name="Обычный 34 2" xfId="21159"/>
    <cellStyle name="Обычный 34 3" xfId="21160"/>
    <cellStyle name="Обычный 35" xfId="21161"/>
    <cellStyle name="Обычный 35 2" xfId="21162"/>
    <cellStyle name="Обычный 36" xfId="21163"/>
    <cellStyle name="Обычный 36 2" xfId="21164"/>
    <cellStyle name="Обычный 37" xfId="21165"/>
    <cellStyle name="Обычный 37 2" xfId="21166"/>
    <cellStyle name="Обычный 38" xfId="21167"/>
    <cellStyle name="Обычный 38 2" xfId="21168"/>
    <cellStyle name="Обычный 38 3" xfId="21169"/>
    <cellStyle name="Обычный 39" xfId="21170"/>
    <cellStyle name="Обычный 39 2" xfId="21171"/>
    <cellStyle name="Обычный 39 3" xfId="21172"/>
    <cellStyle name="Обычный 4" xfId="21173"/>
    <cellStyle name="Обычный 4 10" xfId="21174"/>
    <cellStyle name="Обычный 4 10 10" xfId="21175"/>
    <cellStyle name="Обычный 4 10 10 2" xfId="21176"/>
    <cellStyle name="Обычный 4 10 10 2 2" xfId="21177"/>
    <cellStyle name="Обычный 4 10 10 2 2 2" xfId="21178"/>
    <cellStyle name="Обычный 4 10 10 2 2 2 2" xfId="21179"/>
    <cellStyle name="Обычный 4 10 10 2 2 2 2 2" xfId="21180"/>
    <cellStyle name="Обычный 4 10 10 2 2 3" xfId="21181"/>
    <cellStyle name="Обычный 4 10 10 2 2 4" xfId="21182"/>
    <cellStyle name="Обычный 4 10 10 2 2 5" xfId="21183"/>
    <cellStyle name="Обычный 4 10 10 2 3" xfId="21184"/>
    <cellStyle name="Обычный 4 10 10 2 3 2" xfId="21185"/>
    <cellStyle name="Обычный 4 10 10 2 3 3" xfId="21186"/>
    <cellStyle name="Обычный 4 10 10 2 3 4" xfId="21187"/>
    <cellStyle name="Обычный 4 10 10 2 4" xfId="21188"/>
    <cellStyle name="Обычный 4 10 10 2 5" xfId="21189"/>
    <cellStyle name="Обычный 4 10 10 2 6" xfId="21190"/>
    <cellStyle name="Обычный 4 10 10 2 7" xfId="21191"/>
    <cellStyle name="Обычный 4 10 10 3" xfId="21192"/>
    <cellStyle name="Обычный 4 10 10 3 2" xfId="21193"/>
    <cellStyle name="Обычный 4 10 10 3 2 2" xfId="21194"/>
    <cellStyle name="Обычный 4 10 10 3 3" xfId="21195"/>
    <cellStyle name="Обычный 4 10 10 3 4" xfId="21196"/>
    <cellStyle name="Обычный 4 10 10 3 5" xfId="21197"/>
    <cellStyle name="Обычный 4 10 10 4" xfId="21198"/>
    <cellStyle name="Обычный 4 10 10 4 2" xfId="21199"/>
    <cellStyle name="Обычный 4 10 10 4 3" xfId="21200"/>
    <cellStyle name="Обычный 4 10 10 4 4" xfId="21201"/>
    <cellStyle name="Обычный 4 10 10 5" xfId="21202"/>
    <cellStyle name="Обычный 4 10 10 6" xfId="21203"/>
    <cellStyle name="Обычный 4 10 10 7" xfId="21204"/>
    <cellStyle name="Обычный 4 10 10 8" xfId="21205"/>
    <cellStyle name="Обычный 4 10 11" xfId="21206"/>
    <cellStyle name="Обычный 4 10 11 2" xfId="21207"/>
    <cellStyle name="Обычный 4 10 11 2 2" xfId="21208"/>
    <cellStyle name="Обычный 4 10 11 2 2 2" xfId="21209"/>
    <cellStyle name="Обычный 4 10 11 2 3" xfId="21210"/>
    <cellStyle name="Обычный 4 10 11 2 4" xfId="21211"/>
    <cellStyle name="Обычный 4 10 11 2 5" xfId="21212"/>
    <cellStyle name="Обычный 4 10 11 3" xfId="21213"/>
    <cellStyle name="Обычный 4 10 11 3 2" xfId="21214"/>
    <cellStyle name="Обычный 4 10 11 3 3" xfId="21215"/>
    <cellStyle name="Обычный 4 10 11 3 4" xfId="21216"/>
    <cellStyle name="Обычный 4 10 11 4" xfId="21217"/>
    <cellStyle name="Обычный 4 10 11 5" xfId="21218"/>
    <cellStyle name="Обычный 4 10 11 6" xfId="21219"/>
    <cellStyle name="Обычный 4 10 11 7" xfId="21220"/>
    <cellStyle name="Обычный 4 10 12" xfId="21221"/>
    <cellStyle name="Обычный 4 10 12 2" xfId="21222"/>
    <cellStyle name="Обычный 4 10 12 2 2" xfId="21223"/>
    <cellStyle name="Обычный 4 10 12 2 2 2" xfId="21224"/>
    <cellStyle name="Обычный 4 10 12 2 3" xfId="21225"/>
    <cellStyle name="Обычный 4 10 12 2 4" xfId="21226"/>
    <cellStyle name="Обычный 4 10 12 2 5" xfId="21227"/>
    <cellStyle name="Обычный 4 10 12 3" xfId="21228"/>
    <cellStyle name="Обычный 4 10 12 3 2" xfId="21229"/>
    <cellStyle name="Обычный 4 10 12 3 3" xfId="21230"/>
    <cellStyle name="Обычный 4 10 12 3 4" xfId="21231"/>
    <cellStyle name="Обычный 4 10 12 4" xfId="21232"/>
    <cellStyle name="Обычный 4 10 12 5" xfId="21233"/>
    <cellStyle name="Обычный 4 10 12 6" xfId="21234"/>
    <cellStyle name="Обычный 4 10 12 7" xfId="21235"/>
    <cellStyle name="Обычный 4 10 13" xfId="21236"/>
    <cellStyle name="Обычный 4 10 13 2" xfId="21237"/>
    <cellStyle name="Обычный 4 10 13 2 2" xfId="21238"/>
    <cellStyle name="Обычный 4 10 13 3" xfId="21239"/>
    <cellStyle name="Обычный 4 10 13 4" xfId="21240"/>
    <cellStyle name="Обычный 4 10 13 5" xfId="21241"/>
    <cellStyle name="Обычный 4 10 14" xfId="21242"/>
    <cellStyle name="Обычный 4 10 14 2" xfId="21243"/>
    <cellStyle name="Обычный 4 10 14 3" xfId="21244"/>
    <cellStyle name="Обычный 4 10 14 4" xfId="21245"/>
    <cellStyle name="Обычный 4 10 15" xfId="21246"/>
    <cellStyle name="Обычный 4 10 16" xfId="21247"/>
    <cellStyle name="Обычный 4 10 17" xfId="21248"/>
    <cellStyle name="Обычный 4 10 18" xfId="21249"/>
    <cellStyle name="Обычный 4 10 2" xfId="21250"/>
    <cellStyle name="Обычный 4 10 2 10" xfId="21251"/>
    <cellStyle name="Обычный 4 10 2 10 2" xfId="21252"/>
    <cellStyle name="Обычный 4 10 2 10 2 2" xfId="21253"/>
    <cellStyle name="Обычный 4 10 2 10 2 2 2" xfId="21254"/>
    <cellStyle name="Обычный 4 10 2 10 2 3" xfId="21255"/>
    <cellStyle name="Обычный 4 10 2 10 2 4" xfId="21256"/>
    <cellStyle name="Обычный 4 10 2 10 2 5" xfId="21257"/>
    <cellStyle name="Обычный 4 10 2 10 3" xfId="21258"/>
    <cellStyle name="Обычный 4 10 2 10 3 2" xfId="21259"/>
    <cellStyle name="Обычный 4 10 2 10 3 3" xfId="21260"/>
    <cellStyle name="Обычный 4 10 2 10 3 4" xfId="21261"/>
    <cellStyle name="Обычный 4 10 2 10 4" xfId="21262"/>
    <cellStyle name="Обычный 4 10 2 10 5" xfId="21263"/>
    <cellStyle name="Обычный 4 10 2 10 6" xfId="21264"/>
    <cellStyle name="Обычный 4 10 2 10 7" xfId="21265"/>
    <cellStyle name="Обычный 4 10 2 11" xfId="21266"/>
    <cellStyle name="Обычный 4 10 2 11 2" xfId="21267"/>
    <cellStyle name="Обычный 4 10 2 11 2 2" xfId="21268"/>
    <cellStyle name="Обычный 4 10 2 11 3" xfId="21269"/>
    <cellStyle name="Обычный 4 10 2 11 4" xfId="21270"/>
    <cellStyle name="Обычный 4 10 2 11 5" xfId="21271"/>
    <cellStyle name="Обычный 4 10 2 12" xfId="21272"/>
    <cellStyle name="Обычный 4 10 2 12 2" xfId="21273"/>
    <cellStyle name="Обычный 4 10 2 12 3" xfId="21274"/>
    <cellStyle name="Обычный 4 10 2 12 4" xfId="21275"/>
    <cellStyle name="Обычный 4 10 2 13" xfId="21276"/>
    <cellStyle name="Обычный 4 10 2 14" xfId="21277"/>
    <cellStyle name="Обычный 4 10 2 15" xfId="21278"/>
    <cellStyle name="Обычный 4 10 2 16" xfId="21279"/>
    <cellStyle name="Обычный 4 10 2 2" xfId="21280"/>
    <cellStyle name="Обычный 4 10 2 2 10" xfId="21281"/>
    <cellStyle name="Обычный 4 10 2 2 10 2" xfId="21282"/>
    <cellStyle name="Обычный 4 10 2 2 10 2 2" xfId="21283"/>
    <cellStyle name="Обычный 4 10 2 2 10 3" xfId="21284"/>
    <cellStyle name="Обычный 4 10 2 2 10 4" xfId="21285"/>
    <cellStyle name="Обычный 4 10 2 2 10 5" xfId="21286"/>
    <cellStyle name="Обычный 4 10 2 2 11" xfId="21287"/>
    <cellStyle name="Обычный 4 10 2 2 11 2" xfId="21288"/>
    <cellStyle name="Обычный 4 10 2 2 11 3" xfId="21289"/>
    <cellStyle name="Обычный 4 10 2 2 11 4" xfId="21290"/>
    <cellStyle name="Обычный 4 10 2 2 12" xfId="21291"/>
    <cellStyle name="Обычный 4 10 2 2 13" xfId="21292"/>
    <cellStyle name="Обычный 4 10 2 2 14" xfId="21293"/>
    <cellStyle name="Обычный 4 10 2 2 15" xfId="21294"/>
    <cellStyle name="Обычный 4 10 2 2 2" xfId="21295"/>
    <cellStyle name="Обычный 4 10 2 2 2 2" xfId="21296"/>
    <cellStyle name="Обычный 4 10 2 2 2 2 2" xfId="21297"/>
    <cellStyle name="Обычный 4 10 2 2 2 2 2 2" xfId="21298"/>
    <cellStyle name="Обычный 4 10 2 2 2 2 2 2 2" xfId="21299"/>
    <cellStyle name="Обычный 4 10 2 2 2 2 2 3" xfId="21300"/>
    <cellStyle name="Обычный 4 10 2 2 2 2 2 4" xfId="21301"/>
    <cellStyle name="Обычный 4 10 2 2 2 2 2 5" xfId="21302"/>
    <cellStyle name="Обычный 4 10 2 2 2 2 3" xfId="21303"/>
    <cellStyle name="Обычный 4 10 2 2 2 2 3 2" xfId="21304"/>
    <cellStyle name="Обычный 4 10 2 2 2 2 3 3" xfId="21305"/>
    <cellStyle name="Обычный 4 10 2 2 2 2 3 4" xfId="21306"/>
    <cellStyle name="Обычный 4 10 2 2 2 2 4" xfId="21307"/>
    <cellStyle name="Обычный 4 10 2 2 2 2 5" xfId="21308"/>
    <cellStyle name="Обычный 4 10 2 2 2 2 6" xfId="21309"/>
    <cellStyle name="Обычный 4 10 2 2 2 2 7" xfId="21310"/>
    <cellStyle name="Обычный 4 10 2 2 2 3" xfId="21311"/>
    <cellStyle name="Обычный 4 10 2 2 2 3 2" xfId="21312"/>
    <cellStyle name="Обычный 4 10 2 2 2 3 2 2" xfId="21313"/>
    <cellStyle name="Обычный 4 10 2 2 2 3 3" xfId="21314"/>
    <cellStyle name="Обычный 4 10 2 2 2 3 4" xfId="21315"/>
    <cellStyle name="Обычный 4 10 2 2 2 3 5" xfId="21316"/>
    <cellStyle name="Обычный 4 10 2 2 2 4" xfId="21317"/>
    <cellStyle name="Обычный 4 10 2 2 2 4 2" xfId="21318"/>
    <cellStyle name="Обычный 4 10 2 2 2 4 2 2" xfId="21319"/>
    <cellStyle name="Обычный 4 10 2 2 2 4 3" xfId="21320"/>
    <cellStyle name="Обычный 4 10 2 2 2 4 4" xfId="21321"/>
    <cellStyle name="Обычный 4 10 2 2 2 4 5" xfId="21322"/>
    <cellStyle name="Обычный 4 10 2 2 2 5" xfId="21323"/>
    <cellStyle name="Обычный 4 10 2 2 2 5 2" xfId="21324"/>
    <cellStyle name="Обычный 4 10 2 2 2 5 3" xfId="21325"/>
    <cellStyle name="Обычный 4 10 2 2 2 5 4" xfId="21326"/>
    <cellStyle name="Обычный 4 10 2 2 2 6" xfId="21327"/>
    <cellStyle name="Обычный 4 10 2 2 2 7" xfId="21328"/>
    <cellStyle name="Обычный 4 10 2 2 2 8" xfId="21329"/>
    <cellStyle name="Обычный 4 10 2 2 2 9" xfId="21330"/>
    <cellStyle name="Обычный 4 10 2 2 3" xfId="21331"/>
    <cellStyle name="Обычный 4 10 2 2 3 2" xfId="21332"/>
    <cellStyle name="Обычный 4 10 2 2 3 2 2" xfId="21333"/>
    <cellStyle name="Обычный 4 10 2 2 3 2 2 2" xfId="21334"/>
    <cellStyle name="Обычный 4 10 2 2 3 2 2 2 2" xfId="21335"/>
    <cellStyle name="Обычный 4 10 2 2 3 2 2 3" xfId="21336"/>
    <cellStyle name="Обычный 4 10 2 2 3 2 2 4" xfId="21337"/>
    <cellStyle name="Обычный 4 10 2 2 3 2 2 5" xfId="21338"/>
    <cellStyle name="Обычный 4 10 2 2 3 2 3" xfId="21339"/>
    <cellStyle name="Обычный 4 10 2 2 3 2 3 2" xfId="21340"/>
    <cellStyle name="Обычный 4 10 2 2 3 2 3 3" xfId="21341"/>
    <cellStyle name="Обычный 4 10 2 2 3 2 3 4" xfId="21342"/>
    <cellStyle name="Обычный 4 10 2 2 3 2 4" xfId="21343"/>
    <cellStyle name="Обычный 4 10 2 2 3 2 5" xfId="21344"/>
    <cellStyle name="Обычный 4 10 2 2 3 2 6" xfId="21345"/>
    <cellStyle name="Обычный 4 10 2 2 3 2 7" xfId="21346"/>
    <cellStyle name="Обычный 4 10 2 2 3 3" xfId="21347"/>
    <cellStyle name="Обычный 4 10 2 2 3 3 2" xfId="21348"/>
    <cellStyle name="Обычный 4 10 2 2 3 3 2 2" xfId="21349"/>
    <cellStyle name="Обычный 4 10 2 2 3 3 3" xfId="21350"/>
    <cellStyle name="Обычный 4 10 2 2 3 3 4" xfId="21351"/>
    <cellStyle name="Обычный 4 10 2 2 3 3 5" xfId="21352"/>
    <cellStyle name="Обычный 4 10 2 2 3 4" xfId="21353"/>
    <cellStyle name="Обычный 4 10 2 2 3 4 2" xfId="21354"/>
    <cellStyle name="Обычный 4 10 2 2 3 4 2 2" xfId="21355"/>
    <cellStyle name="Обычный 4 10 2 2 3 4 3" xfId="21356"/>
    <cellStyle name="Обычный 4 10 2 2 3 4 4" xfId="21357"/>
    <cellStyle name="Обычный 4 10 2 2 3 4 5" xfId="21358"/>
    <cellStyle name="Обычный 4 10 2 2 3 5" xfId="21359"/>
    <cellStyle name="Обычный 4 10 2 2 3 5 2" xfId="21360"/>
    <cellStyle name="Обычный 4 10 2 2 3 5 3" xfId="21361"/>
    <cellStyle name="Обычный 4 10 2 2 3 5 4" xfId="21362"/>
    <cellStyle name="Обычный 4 10 2 2 3 6" xfId="21363"/>
    <cellStyle name="Обычный 4 10 2 2 3 7" xfId="21364"/>
    <cellStyle name="Обычный 4 10 2 2 3 8" xfId="21365"/>
    <cellStyle name="Обычный 4 10 2 2 3 9" xfId="21366"/>
    <cellStyle name="Обычный 4 10 2 2 4" xfId="21367"/>
    <cellStyle name="Обычный 4 10 2 2 4 2" xfId="21368"/>
    <cellStyle name="Обычный 4 10 2 2 4 2 2" xfId="21369"/>
    <cellStyle name="Обычный 4 10 2 2 4 2 2 2" xfId="21370"/>
    <cellStyle name="Обычный 4 10 2 2 4 2 2 2 2" xfId="21371"/>
    <cellStyle name="Обычный 4 10 2 2 4 2 2 3" xfId="21372"/>
    <cellStyle name="Обычный 4 10 2 2 4 2 2 4" xfId="21373"/>
    <cellStyle name="Обычный 4 10 2 2 4 2 2 5" xfId="21374"/>
    <cellStyle name="Обычный 4 10 2 2 4 2 3" xfId="21375"/>
    <cellStyle name="Обычный 4 10 2 2 4 2 3 2" xfId="21376"/>
    <cellStyle name="Обычный 4 10 2 2 4 2 3 3" xfId="21377"/>
    <cellStyle name="Обычный 4 10 2 2 4 2 3 4" xfId="21378"/>
    <cellStyle name="Обычный 4 10 2 2 4 2 4" xfId="21379"/>
    <cellStyle name="Обычный 4 10 2 2 4 2 5" xfId="21380"/>
    <cellStyle name="Обычный 4 10 2 2 4 2 6" xfId="21381"/>
    <cellStyle name="Обычный 4 10 2 2 4 2 7" xfId="21382"/>
    <cellStyle name="Обычный 4 10 2 2 4 3" xfId="21383"/>
    <cellStyle name="Обычный 4 10 2 2 4 3 2" xfId="21384"/>
    <cellStyle name="Обычный 4 10 2 2 4 3 2 2" xfId="21385"/>
    <cellStyle name="Обычный 4 10 2 2 4 3 3" xfId="21386"/>
    <cellStyle name="Обычный 4 10 2 2 4 3 4" xfId="21387"/>
    <cellStyle name="Обычный 4 10 2 2 4 3 5" xfId="21388"/>
    <cellStyle name="Обычный 4 10 2 2 4 4" xfId="21389"/>
    <cellStyle name="Обычный 4 10 2 2 4 4 2" xfId="21390"/>
    <cellStyle name="Обычный 4 10 2 2 4 4 3" xfId="21391"/>
    <cellStyle name="Обычный 4 10 2 2 4 4 4" xfId="21392"/>
    <cellStyle name="Обычный 4 10 2 2 4 5" xfId="21393"/>
    <cellStyle name="Обычный 4 10 2 2 4 6" xfId="21394"/>
    <cellStyle name="Обычный 4 10 2 2 4 7" xfId="21395"/>
    <cellStyle name="Обычный 4 10 2 2 4 8" xfId="21396"/>
    <cellStyle name="Обычный 4 10 2 2 5" xfId="21397"/>
    <cellStyle name="Обычный 4 10 2 2 5 2" xfId="21398"/>
    <cellStyle name="Обычный 4 10 2 2 5 2 2" xfId="21399"/>
    <cellStyle name="Обычный 4 10 2 2 5 2 2 2" xfId="21400"/>
    <cellStyle name="Обычный 4 10 2 2 5 2 2 2 2" xfId="21401"/>
    <cellStyle name="Обычный 4 10 2 2 5 2 2 3" xfId="21402"/>
    <cellStyle name="Обычный 4 10 2 2 5 2 2 4" xfId="21403"/>
    <cellStyle name="Обычный 4 10 2 2 5 2 2 5" xfId="21404"/>
    <cellStyle name="Обычный 4 10 2 2 5 2 3" xfId="21405"/>
    <cellStyle name="Обычный 4 10 2 2 5 2 3 2" xfId="21406"/>
    <cellStyle name="Обычный 4 10 2 2 5 2 3 3" xfId="21407"/>
    <cellStyle name="Обычный 4 10 2 2 5 2 3 4" xfId="21408"/>
    <cellStyle name="Обычный 4 10 2 2 5 2 4" xfId="21409"/>
    <cellStyle name="Обычный 4 10 2 2 5 2 5" xfId="21410"/>
    <cellStyle name="Обычный 4 10 2 2 5 2 6" xfId="21411"/>
    <cellStyle name="Обычный 4 10 2 2 5 2 7" xfId="21412"/>
    <cellStyle name="Обычный 4 10 2 2 5 3" xfId="21413"/>
    <cellStyle name="Обычный 4 10 2 2 5 3 2" xfId="21414"/>
    <cellStyle name="Обычный 4 10 2 2 5 3 2 2" xfId="21415"/>
    <cellStyle name="Обычный 4 10 2 2 5 3 3" xfId="21416"/>
    <cellStyle name="Обычный 4 10 2 2 5 3 4" xfId="21417"/>
    <cellStyle name="Обычный 4 10 2 2 5 3 5" xfId="21418"/>
    <cellStyle name="Обычный 4 10 2 2 5 4" xfId="21419"/>
    <cellStyle name="Обычный 4 10 2 2 5 4 2" xfId="21420"/>
    <cellStyle name="Обычный 4 10 2 2 5 4 3" xfId="21421"/>
    <cellStyle name="Обычный 4 10 2 2 5 4 4" xfId="21422"/>
    <cellStyle name="Обычный 4 10 2 2 5 5" xfId="21423"/>
    <cellStyle name="Обычный 4 10 2 2 5 6" xfId="21424"/>
    <cellStyle name="Обычный 4 10 2 2 5 7" xfId="21425"/>
    <cellStyle name="Обычный 4 10 2 2 5 8" xfId="21426"/>
    <cellStyle name="Обычный 4 10 2 2 6" xfId="21427"/>
    <cellStyle name="Обычный 4 10 2 2 6 2" xfId="21428"/>
    <cellStyle name="Обычный 4 10 2 2 6 2 2" xfId="21429"/>
    <cellStyle name="Обычный 4 10 2 2 6 2 2 2" xfId="21430"/>
    <cellStyle name="Обычный 4 10 2 2 6 2 2 2 2" xfId="21431"/>
    <cellStyle name="Обычный 4 10 2 2 6 2 2 3" xfId="21432"/>
    <cellStyle name="Обычный 4 10 2 2 6 2 2 4" xfId="21433"/>
    <cellStyle name="Обычный 4 10 2 2 6 2 2 5" xfId="21434"/>
    <cellStyle name="Обычный 4 10 2 2 6 2 3" xfId="21435"/>
    <cellStyle name="Обычный 4 10 2 2 6 2 3 2" xfId="21436"/>
    <cellStyle name="Обычный 4 10 2 2 6 2 3 3" xfId="21437"/>
    <cellStyle name="Обычный 4 10 2 2 6 2 3 4" xfId="21438"/>
    <cellStyle name="Обычный 4 10 2 2 6 2 4" xfId="21439"/>
    <cellStyle name="Обычный 4 10 2 2 6 2 5" xfId="21440"/>
    <cellStyle name="Обычный 4 10 2 2 6 2 6" xfId="21441"/>
    <cellStyle name="Обычный 4 10 2 2 6 2 7" xfId="21442"/>
    <cellStyle name="Обычный 4 10 2 2 6 3" xfId="21443"/>
    <cellStyle name="Обычный 4 10 2 2 6 3 2" xfId="21444"/>
    <cellStyle name="Обычный 4 10 2 2 6 3 2 2" xfId="21445"/>
    <cellStyle name="Обычный 4 10 2 2 6 3 3" xfId="21446"/>
    <cellStyle name="Обычный 4 10 2 2 6 3 4" xfId="21447"/>
    <cellStyle name="Обычный 4 10 2 2 6 3 5" xfId="21448"/>
    <cellStyle name="Обычный 4 10 2 2 6 4" xfId="21449"/>
    <cellStyle name="Обычный 4 10 2 2 6 4 2" xfId="21450"/>
    <cellStyle name="Обычный 4 10 2 2 6 4 3" xfId="21451"/>
    <cellStyle name="Обычный 4 10 2 2 6 4 4" xfId="21452"/>
    <cellStyle name="Обычный 4 10 2 2 6 5" xfId="21453"/>
    <cellStyle name="Обычный 4 10 2 2 6 6" xfId="21454"/>
    <cellStyle name="Обычный 4 10 2 2 6 7" xfId="21455"/>
    <cellStyle name="Обычный 4 10 2 2 6 8" xfId="21456"/>
    <cellStyle name="Обычный 4 10 2 2 7" xfId="21457"/>
    <cellStyle name="Обычный 4 10 2 2 7 2" xfId="21458"/>
    <cellStyle name="Обычный 4 10 2 2 7 2 2" xfId="21459"/>
    <cellStyle name="Обычный 4 10 2 2 7 2 2 2" xfId="21460"/>
    <cellStyle name="Обычный 4 10 2 2 7 2 2 2 2" xfId="21461"/>
    <cellStyle name="Обычный 4 10 2 2 7 2 2 3" xfId="21462"/>
    <cellStyle name="Обычный 4 10 2 2 7 2 2 4" xfId="21463"/>
    <cellStyle name="Обычный 4 10 2 2 7 2 2 5" xfId="21464"/>
    <cellStyle name="Обычный 4 10 2 2 7 2 3" xfId="21465"/>
    <cellStyle name="Обычный 4 10 2 2 7 2 3 2" xfId="21466"/>
    <cellStyle name="Обычный 4 10 2 2 7 2 3 3" xfId="21467"/>
    <cellStyle name="Обычный 4 10 2 2 7 2 3 4" xfId="21468"/>
    <cellStyle name="Обычный 4 10 2 2 7 2 4" xfId="21469"/>
    <cellStyle name="Обычный 4 10 2 2 7 2 5" xfId="21470"/>
    <cellStyle name="Обычный 4 10 2 2 7 2 6" xfId="21471"/>
    <cellStyle name="Обычный 4 10 2 2 7 2 7" xfId="21472"/>
    <cellStyle name="Обычный 4 10 2 2 7 3" xfId="21473"/>
    <cellStyle name="Обычный 4 10 2 2 7 3 2" xfId="21474"/>
    <cellStyle name="Обычный 4 10 2 2 7 3 2 2" xfId="21475"/>
    <cellStyle name="Обычный 4 10 2 2 7 3 3" xfId="21476"/>
    <cellStyle name="Обычный 4 10 2 2 7 3 4" xfId="21477"/>
    <cellStyle name="Обычный 4 10 2 2 7 3 5" xfId="21478"/>
    <cellStyle name="Обычный 4 10 2 2 7 4" xfId="21479"/>
    <cellStyle name="Обычный 4 10 2 2 7 4 2" xfId="21480"/>
    <cellStyle name="Обычный 4 10 2 2 7 4 3" xfId="21481"/>
    <cellStyle name="Обычный 4 10 2 2 7 4 4" xfId="21482"/>
    <cellStyle name="Обычный 4 10 2 2 7 5" xfId="21483"/>
    <cellStyle name="Обычный 4 10 2 2 7 6" xfId="21484"/>
    <cellStyle name="Обычный 4 10 2 2 7 7" xfId="21485"/>
    <cellStyle name="Обычный 4 10 2 2 7 8" xfId="21486"/>
    <cellStyle name="Обычный 4 10 2 2 8" xfId="21487"/>
    <cellStyle name="Обычный 4 10 2 2 8 2" xfId="21488"/>
    <cellStyle name="Обычный 4 10 2 2 8 2 2" xfId="21489"/>
    <cellStyle name="Обычный 4 10 2 2 8 2 2 2" xfId="21490"/>
    <cellStyle name="Обычный 4 10 2 2 8 2 3" xfId="21491"/>
    <cellStyle name="Обычный 4 10 2 2 8 2 4" xfId="21492"/>
    <cellStyle name="Обычный 4 10 2 2 8 2 5" xfId="21493"/>
    <cellStyle name="Обычный 4 10 2 2 8 3" xfId="21494"/>
    <cellStyle name="Обычный 4 10 2 2 8 3 2" xfId="21495"/>
    <cellStyle name="Обычный 4 10 2 2 8 3 3" xfId="21496"/>
    <cellStyle name="Обычный 4 10 2 2 8 3 4" xfId="21497"/>
    <cellStyle name="Обычный 4 10 2 2 8 4" xfId="21498"/>
    <cellStyle name="Обычный 4 10 2 2 8 5" xfId="21499"/>
    <cellStyle name="Обычный 4 10 2 2 8 6" xfId="21500"/>
    <cellStyle name="Обычный 4 10 2 2 8 7" xfId="21501"/>
    <cellStyle name="Обычный 4 10 2 2 9" xfId="21502"/>
    <cellStyle name="Обычный 4 10 2 2 9 2" xfId="21503"/>
    <cellStyle name="Обычный 4 10 2 2 9 2 2" xfId="21504"/>
    <cellStyle name="Обычный 4 10 2 2 9 2 2 2" xfId="21505"/>
    <cellStyle name="Обычный 4 10 2 2 9 2 3" xfId="21506"/>
    <cellStyle name="Обычный 4 10 2 2 9 2 4" xfId="21507"/>
    <cellStyle name="Обычный 4 10 2 2 9 2 5" xfId="21508"/>
    <cellStyle name="Обычный 4 10 2 2 9 3" xfId="21509"/>
    <cellStyle name="Обычный 4 10 2 2 9 3 2" xfId="21510"/>
    <cellStyle name="Обычный 4 10 2 2 9 3 3" xfId="21511"/>
    <cellStyle name="Обычный 4 10 2 2 9 3 4" xfId="21512"/>
    <cellStyle name="Обычный 4 10 2 2 9 4" xfId="21513"/>
    <cellStyle name="Обычный 4 10 2 2 9 5" xfId="21514"/>
    <cellStyle name="Обычный 4 10 2 2 9 6" xfId="21515"/>
    <cellStyle name="Обычный 4 10 2 2 9 7" xfId="21516"/>
    <cellStyle name="Обычный 4 10 2 3" xfId="21517"/>
    <cellStyle name="Обычный 4 10 2 3 2" xfId="21518"/>
    <cellStyle name="Обычный 4 10 2 3 2 2" xfId="21519"/>
    <cellStyle name="Обычный 4 10 2 3 2 2 2" xfId="21520"/>
    <cellStyle name="Обычный 4 10 2 3 2 2 2 2" xfId="21521"/>
    <cellStyle name="Обычный 4 10 2 3 2 2 3" xfId="21522"/>
    <cellStyle name="Обычный 4 10 2 3 2 2 4" xfId="21523"/>
    <cellStyle name="Обычный 4 10 2 3 2 2 5" xfId="21524"/>
    <cellStyle name="Обычный 4 10 2 3 2 3" xfId="21525"/>
    <cellStyle name="Обычный 4 10 2 3 2 3 2" xfId="21526"/>
    <cellStyle name="Обычный 4 10 2 3 2 3 3" xfId="21527"/>
    <cellStyle name="Обычный 4 10 2 3 2 3 4" xfId="21528"/>
    <cellStyle name="Обычный 4 10 2 3 2 4" xfId="21529"/>
    <cellStyle name="Обычный 4 10 2 3 2 5" xfId="21530"/>
    <cellStyle name="Обычный 4 10 2 3 2 6" xfId="21531"/>
    <cellStyle name="Обычный 4 10 2 3 2 7" xfId="21532"/>
    <cellStyle name="Обычный 4 10 2 3 3" xfId="21533"/>
    <cellStyle name="Обычный 4 10 2 3 3 2" xfId="21534"/>
    <cellStyle name="Обычный 4 10 2 3 3 2 2" xfId="21535"/>
    <cellStyle name="Обычный 4 10 2 3 3 3" xfId="21536"/>
    <cellStyle name="Обычный 4 10 2 3 3 4" xfId="21537"/>
    <cellStyle name="Обычный 4 10 2 3 3 5" xfId="21538"/>
    <cellStyle name="Обычный 4 10 2 3 4" xfId="21539"/>
    <cellStyle name="Обычный 4 10 2 3 4 2" xfId="21540"/>
    <cellStyle name="Обычный 4 10 2 3 4 2 2" xfId="21541"/>
    <cellStyle name="Обычный 4 10 2 3 4 3" xfId="21542"/>
    <cellStyle name="Обычный 4 10 2 3 4 4" xfId="21543"/>
    <cellStyle name="Обычный 4 10 2 3 4 5" xfId="21544"/>
    <cellStyle name="Обычный 4 10 2 3 5" xfId="21545"/>
    <cellStyle name="Обычный 4 10 2 3 5 2" xfId="21546"/>
    <cellStyle name="Обычный 4 10 2 3 5 3" xfId="21547"/>
    <cellStyle name="Обычный 4 10 2 3 5 4" xfId="21548"/>
    <cellStyle name="Обычный 4 10 2 3 6" xfId="21549"/>
    <cellStyle name="Обычный 4 10 2 3 7" xfId="21550"/>
    <cellStyle name="Обычный 4 10 2 3 8" xfId="21551"/>
    <cellStyle name="Обычный 4 10 2 3 9" xfId="21552"/>
    <cellStyle name="Обычный 4 10 2 4" xfId="21553"/>
    <cellStyle name="Обычный 4 10 2 4 2" xfId="21554"/>
    <cellStyle name="Обычный 4 10 2 4 2 2" xfId="21555"/>
    <cellStyle name="Обычный 4 10 2 4 2 2 2" xfId="21556"/>
    <cellStyle name="Обычный 4 10 2 4 2 2 2 2" xfId="21557"/>
    <cellStyle name="Обычный 4 10 2 4 2 2 3" xfId="21558"/>
    <cellStyle name="Обычный 4 10 2 4 2 2 4" xfId="21559"/>
    <cellStyle name="Обычный 4 10 2 4 2 2 5" xfId="21560"/>
    <cellStyle name="Обычный 4 10 2 4 2 3" xfId="21561"/>
    <cellStyle name="Обычный 4 10 2 4 2 3 2" xfId="21562"/>
    <cellStyle name="Обычный 4 10 2 4 2 3 3" xfId="21563"/>
    <cellStyle name="Обычный 4 10 2 4 2 3 4" xfId="21564"/>
    <cellStyle name="Обычный 4 10 2 4 2 4" xfId="21565"/>
    <cellStyle name="Обычный 4 10 2 4 2 5" xfId="21566"/>
    <cellStyle name="Обычный 4 10 2 4 2 6" xfId="21567"/>
    <cellStyle name="Обычный 4 10 2 4 2 7" xfId="21568"/>
    <cellStyle name="Обычный 4 10 2 4 3" xfId="21569"/>
    <cellStyle name="Обычный 4 10 2 4 3 2" xfId="21570"/>
    <cellStyle name="Обычный 4 10 2 4 3 2 2" xfId="21571"/>
    <cellStyle name="Обычный 4 10 2 4 3 3" xfId="21572"/>
    <cellStyle name="Обычный 4 10 2 4 3 4" xfId="21573"/>
    <cellStyle name="Обычный 4 10 2 4 3 5" xfId="21574"/>
    <cellStyle name="Обычный 4 10 2 4 4" xfId="21575"/>
    <cellStyle name="Обычный 4 10 2 4 4 2" xfId="21576"/>
    <cellStyle name="Обычный 4 10 2 4 4 2 2" xfId="21577"/>
    <cellStyle name="Обычный 4 10 2 4 4 3" xfId="21578"/>
    <cellStyle name="Обычный 4 10 2 4 4 4" xfId="21579"/>
    <cellStyle name="Обычный 4 10 2 4 4 5" xfId="21580"/>
    <cellStyle name="Обычный 4 10 2 4 5" xfId="21581"/>
    <cellStyle name="Обычный 4 10 2 4 5 2" xfId="21582"/>
    <cellStyle name="Обычный 4 10 2 4 5 3" xfId="21583"/>
    <cellStyle name="Обычный 4 10 2 4 5 4" xfId="21584"/>
    <cellStyle name="Обычный 4 10 2 4 6" xfId="21585"/>
    <cellStyle name="Обычный 4 10 2 4 7" xfId="21586"/>
    <cellStyle name="Обычный 4 10 2 4 8" xfId="21587"/>
    <cellStyle name="Обычный 4 10 2 4 9" xfId="21588"/>
    <cellStyle name="Обычный 4 10 2 5" xfId="21589"/>
    <cellStyle name="Обычный 4 10 2 5 2" xfId="21590"/>
    <cellStyle name="Обычный 4 10 2 5 2 2" xfId="21591"/>
    <cellStyle name="Обычный 4 10 2 5 2 2 2" xfId="21592"/>
    <cellStyle name="Обычный 4 10 2 5 2 2 2 2" xfId="21593"/>
    <cellStyle name="Обычный 4 10 2 5 2 2 3" xfId="21594"/>
    <cellStyle name="Обычный 4 10 2 5 2 2 4" xfId="21595"/>
    <cellStyle name="Обычный 4 10 2 5 2 2 5" xfId="21596"/>
    <cellStyle name="Обычный 4 10 2 5 2 3" xfId="21597"/>
    <cellStyle name="Обычный 4 10 2 5 2 3 2" xfId="21598"/>
    <cellStyle name="Обычный 4 10 2 5 2 3 3" xfId="21599"/>
    <cellStyle name="Обычный 4 10 2 5 2 3 4" xfId="21600"/>
    <cellStyle name="Обычный 4 10 2 5 2 4" xfId="21601"/>
    <cellStyle name="Обычный 4 10 2 5 2 5" xfId="21602"/>
    <cellStyle name="Обычный 4 10 2 5 2 6" xfId="21603"/>
    <cellStyle name="Обычный 4 10 2 5 2 7" xfId="21604"/>
    <cellStyle name="Обычный 4 10 2 5 3" xfId="21605"/>
    <cellStyle name="Обычный 4 10 2 5 3 2" xfId="21606"/>
    <cellStyle name="Обычный 4 10 2 5 3 2 2" xfId="21607"/>
    <cellStyle name="Обычный 4 10 2 5 3 3" xfId="21608"/>
    <cellStyle name="Обычный 4 10 2 5 3 4" xfId="21609"/>
    <cellStyle name="Обычный 4 10 2 5 3 5" xfId="21610"/>
    <cellStyle name="Обычный 4 10 2 5 4" xfId="21611"/>
    <cellStyle name="Обычный 4 10 2 5 4 2" xfId="21612"/>
    <cellStyle name="Обычный 4 10 2 5 4 3" xfId="21613"/>
    <cellStyle name="Обычный 4 10 2 5 4 4" xfId="21614"/>
    <cellStyle name="Обычный 4 10 2 5 5" xfId="21615"/>
    <cellStyle name="Обычный 4 10 2 5 6" xfId="21616"/>
    <cellStyle name="Обычный 4 10 2 5 7" xfId="21617"/>
    <cellStyle name="Обычный 4 10 2 5 8" xfId="21618"/>
    <cellStyle name="Обычный 4 10 2 6" xfId="21619"/>
    <cellStyle name="Обычный 4 10 2 6 2" xfId="21620"/>
    <cellStyle name="Обычный 4 10 2 6 2 2" xfId="21621"/>
    <cellStyle name="Обычный 4 10 2 6 2 2 2" xfId="21622"/>
    <cellStyle name="Обычный 4 10 2 6 2 2 2 2" xfId="21623"/>
    <cellStyle name="Обычный 4 10 2 6 2 2 3" xfId="21624"/>
    <cellStyle name="Обычный 4 10 2 6 2 2 4" xfId="21625"/>
    <cellStyle name="Обычный 4 10 2 6 2 2 5" xfId="21626"/>
    <cellStyle name="Обычный 4 10 2 6 2 3" xfId="21627"/>
    <cellStyle name="Обычный 4 10 2 6 2 3 2" xfId="21628"/>
    <cellStyle name="Обычный 4 10 2 6 2 3 3" xfId="21629"/>
    <cellStyle name="Обычный 4 10 2 6 2 3 4" xfId="21630"/>
    <cellStyle name="Обычный 4 10 2 6 2 4" xfId="21631"/>
    <cellStyle name="Обычный 4 10 2 6 2 5" xfId="21632"/>
    <cellStyle name="Обычный 4 10 2 6 2 6" xfId="21633"/>
    <cellStyle name="Обычный 4 10 2 6 2 7" xfId="21634"/>
    <cellStyle name="Обычный 4 10 2 6 3" xfId="21635"/>
    <cellStyle name="Обычный 4 10 2 6 3 2" xfId="21636"/>
    <cellStyle name="Обычный 4 10 2 6 3 2 2" xfId="21637"/>
    <cellStyle name="Обычный 4 10 2 6 3 3" xfId="21638"/>
    <cellStyle name="Обычный 4 10 2 6 3 4" xfId="21639"/>
    <cellStyle name="Обычный 4 10 2 6 3 5" xfId="21640"/>
    <cellStyle name="Обычный 4 10 2 6 4" xfId="21641"/>
    <cellStyle name="Обычный 4 10 2 6 4 2" xfId="21642"/>
    <cellStyle name="Обычный 4 10 2 6 4 3" xfId="21643"/>
    <cellStyle name="Обычный 4 10 2 6 4 4" xfId="21644"/>
    <cellStyle name="Обычный 4 10 2 6 5" xfId="21645"/>
    <cellStyle name="Обычный 4 10 2 6 6" xfId="21646"/>
    <cellStyle name="Обычный 4 10 2 6 7" xfId="21647"/>
    <cellStyle name="Обычный 4 10 2 6 8" xfId="21648"/>
    <cellStyle name="Обычный 4 10 2 7" xfId="21649"/>
    <cellStyle name="Обычный 4 10 2 7 2" xfId="21650"/>
    <cellStyle name="Обычный 4 10 2 7 2 2" xfId="21651"/>
    <cellStyle name="Обычный 4 10 2 7 2 2 2" xfId="21652"/>
    <cellStyle name="Обычный 4 10 2 7 2 2 2 2" xfId="21653"/>
    <cellStyle name="Обычный 4 10 2 7 2 2 3" xfId="21654"/>
    <cellStyle name="Обычный 4 10 2 7 2 2 4" xfId="21655"/>
    <cellStyle name="Обычный 4 10 2 7 2 2 5" xfId="21656"/>
    <cellStyle name="Обычный 4 10 2 7 2 3" xfId="21657"/>
    <cellStyle name="Обычный 4 10 2 7 2 3 2" xfId="21658"/>
    <cellStyle name="Обычный 4 10 2 7 2 3 3" xfId="21659"/>
    <cellStyle name="Обычный 4 10 2 7 2 3 4" xfId="21660"/>
    <cellStyle name="Обычный 4 10 2 7 2 4" xfId="21661"/>
    <cellStyle name="Обычный 4 10 2 7 2 5" xfId="21662"/>
    <cellStyle name="Обычный 4 10 2 7 2 6" xfId="21663"/>
    <cellStyle name="Обычный 4 10 2 7 2 7" xfId="21664"/>
    <cellStyle name="Обычный 4 10 2 7 3" xfId="21665"/>
    <cellStyle name="Обычный 4 10 2 7 3 2" xfId="21666"/>
    <cellStyle name="Обычный 4 10 2 7 3 2 2" xfId="21667"/>
    <cellStyle name="Обычный 4 10 2 7 3 3" xfId="21668"/>
    <cellStyle name="Обычный 4 10 2 7 3 4" xfId="21669"/>
    <cellStyle name="Обычный 4 10 2 7 3 5" xfId="21670"/>
    <cellStyle name="Обычный 4 10 2 7 4" xfId="21671"/>
    <cellStyle name="Обычный 4 10 2 7 4 2" xfId="21672"/>
    <cellStyle name="Обычный 4 10 2 7 4 3" xfId="21673"/>
    <cellStyle name="Обычный 4 10 2 7 4 4" xfId="21674"/>
    <cellStyle name="Обычный 4 10 2 7 5" xfId="21675"/>
    <cellStyle name="Обычный 4 10 2 7 6" xfId="21676"/>
    <cellStyle name="Обычный 4 10 2 7 7" xfId="21677"/>
    <cellStyle name="Обычный 4 10 2 7 8" xfId="21678"/>
    <cellStyle name="Обычный 4 10 2 8" xfId="21679"/>
    <cellStyle name="Обычный 4 10 2 8 2" xfId="21680"/>
    <cellStyle name="Обычный 4 10 2 8 2 2" xfId="21681"/>
    <cellStyle name="Обычный 4 10 2 8 2 2 2" xfId="21682"/>
    <cellStyle name="Обычный 4 10 2 8 2 2 2 2" xfId="21683"/>
    <cellStyle name="Обычный 4 10 2 8 2 2 3" xfId="21684"/>
    <cellStyle name="Обычный 4 10 2 8 2 2 4" xfId="21685"/>
    <cellStyle name="Обычный 4 10 2 8 2 2 5" xfId="21686"/>
    <cellStyle name="Обычный 4 10 2 8 2 3" xfId="21687"/>
    <cellStyle name="Обычный 4 10 2 8 2 3 2" xfId="21688"/>
    <cellStyle name="Обычный 4 10 2 8 2 3 3" xfId="21689"/>
    <cellStyle name="Обычный 4 10 2 8 2 3 4" xfId="21690"/>
    <cellStyle name="Обычный 4 10 2 8 2 4" xfId="21691"/>
    <cellStyle name="Обычный 4 10 2 8 2 5" xfId="21692"/>
    <cellStyle name="Обычный 4 10 2 8 2 6" xfId="21693"/>
    <cellStyle name="Обычный 4 10 2 8 2 7" xfId="21694"/>
    <cellStyle name="Обычный 4 10 2 8 3" xfId="21695"/>
    <cellStyle name="Обычный 4 10 2 8 3 2" xfId="21696"/>
    <cellStyle name="Обычный 4 10 2 8 3 2 2" xfId="21697"/>
    <cellStyle name="Обычный 4 10 2 8 3 3" xfId="21698"/>
    <cellStyle name="Обычный 4 10 2 8 3 4" xfId="21699"/>
    <cellStyle name="Обычный 4 10 2 8 3 5" xfId="21700"/>
    <cellStyle name="Обычный 4 10 2 8 4" xfId="21701"/>
    <cellStyle name="Обычный 4 10 2 8 4 2" xfId="21702"/>
    <cellStyle name="Обычный 4 10 2 8 4 3" xfId="21703"/>
    <cellStyle name="Обычный 4 10 2 8 4 4" xfId="21704"/>
    <cellStyle name="Обычный 4 10 2 8 5" xfId="21705"/>
    <cellStyle name="Обычный 4 10 2 8 6" xfId="21706"/>
    <cellStyle name="Обычный 4 10 2 8 7" xfId="21707"/>
    <cellStyle name="Обычный 4 10 2 8 8" xfId="21708"/>
    <cellStyle name="Обычный 4 10 2 9" xfId="21709"/>
    <cellStyle name="Обычный 4 10 2 9 2" xfId="21710"/>
    <cellStyle name="Обычный 4 10 2 9 2 2" xfId="21711"/>
    <cellStyle name="Обычный 4 10 2 9 2 2 2" xfId="21712"/>
    <cellStyle name="Обычный 4 10 2 9 2 3" xfId="21713"/>
    <cellStyle name="Обычный 4 10 2 9 2 4" xfId="21714"/>
    <cellStyle name="Обычный 4 10 2 9 2 5" xfId="21715"/>
    <cellStyle name="Обычный 4 10 2 9 3" xfId="21716"/>
    <cellStyle name="Обычный 4 10 2 9 3 2" xfId="21717"/>
    <cellStyle name="Обычный 4 10 2 9 3 3" xfId="21718"/>
    <cellStyle name="Обычный 4 10 2 9 3 4" xfId="21719"/>
    <cellStyle name="Обычный 4 10 2 9 4" xfId="21720"/>
    <cellStyle name="Обычный 4 10 2 9 5" xfId="21721"/>
    <cellStyle name="Обычный 4 10 2 9 6" xfId="21722"/>
    <cellStyle name="Обычный 4 10 2 9 7" xfId="21723"/>
    <cellStyle name="Обычный 4 10 3" xfId="21724"/>
    <cellStyle name="Обычный 4 10 3 10" xfId="21725"/>
    <cellStyle name="Обычный 4 10 3 10 2" xfId="21726"/>
    <cellStyle name="Обычный 4 10 3 10 2 2" xfId="21727"/>
    <cellStyle name="Обычный 4 10 3 10 3" xfId="21728"/>
    <cellStyle name="Обычный 4 10 3 10 4" xfId="21729"/>
    <cellStyle name="Обычный 4 10 3 10 5" xfId="21730"/>
    <cellStyle name="Обычный 4 10 3 11" xfId="21731"/>
    <cellStyle name="Обычный 4 10 3 11 2" xfId="21732"/>
    <cellStyle name="Обычный 4 10 3 11 3" xfId="21733"/>
    <cellStyle name="Обычный 4 10 3 11 4" xfId="21734"/>
    <cellStyle name="Обычный 4 10 3 12" xfId="21735"/>
    <cellStyle name="Обычный 4 10 3 13" xfId="21736"/>
    <cellStyle name="Обычный 4 10 3 14" xfId="21737"/>
    <cellStyle name="Обычный 4 10 3 15" xfId="21738"/>
    <cellStyle name="Обычный 4 10 3 2" xfId="21739"/>
    <cellStyle name="Обычный 4 10 3 2 2" xfId="21740"/>
    <cellStyle name="Обычный 4 10 3 2 2 2" xfId="21741"/>
    <cellStyle name="Обычный 4 10 3 2 2 2 2" xfId="21742"/>
    <cellStyle name="Обычный 4 10 3 2 2 2 2 2" xfId="21743"/>
    <cellStyle name="Обычный 4 10 3 2 2 2 3" xfId="21744"/>
    <cellStyle name="Обычный 4 10 3 2 2 2 4" xfId="21745"/>
    <cellStyle name="Обычный 4 10 3 2 2 2 5" xfId="21746"/>
    <cellStyle name="Обычный 4 10 3 2 2 3" xfId="21747"/>
    <cellStyle name="Обычный 4 10 3 2 2 3 2" xfId="21748"/>
    <cellStyle name="Обычный 4 10 3 2 2 3 3" xfId="21749"/>
    <cellStyle name="Обычный 4 10 3 2 2 3 4" xfId="21750"/>
    <cellStyle name="Обычный 4 10 3 2 2 4" xfId="21751"/>
    <cellStyle name="Обычный 4 10 3 2 2 5" xfId="21752"/>
    <cellStyle name="Обычный 4 10 3 2 2 6" xfId="21753"/>
    <cellStyle name="Обычный 4 10 3 2 2 7" xfId="21754"/>
    <cellStyle name="Обычный 4 10 3 2 3" xfId="21755"/>
    <cellStyle name="Обычный 4 10 3 2 3 2" xfId="21756"/>
    <cellStyle name="Обычный 4 10 3 2 3 2 2" xfId="21757"/>
    <cellStyle name="Обычный 4 10 3 2 3 3" xfId="21758"/>
    <cellStyle name="Обычный 4 10 3 2 3 4" xfId="21759"/>
    <cellStyle name="Обычный 4 10 3 2 3 5" xfId="21760"/>
    <cellStyle name="Обычный 4 10 3 2 4" xfId="21761"/>
    <cellStyle name="Обычный 4 10 3 2 4 2" xfId="21762"/>
    <cellStyle name="Обычный 4 10 3 2 4 2 2" xfId="21763"/>
    <cellStyle name="Обычный 4 10 3 2 4 3" xfId="21764"/>
    <cellStyle name="Обычный 4 10 3 2 4 4" xfId="21765"/>
    <cellStyle name="Обычный 4 10 3 2 4 5" xfId="21766"/>
    <cellStyle name="Обычный 4 10 3 2 5" xfId="21767"/>
    <cellStyle name="Обычный 4 10 3 2 5 2" xfId="21768"/>
    <cellStyle name="Обычный 4 10 3 2 5 3" xfId="21769"/>
    <cellStyle name="Обычный 4 10 3 2 5 4" xfId="21770"/>
    <cellStyle name="Обычный 4 10 3 2 6" xfId="21771"/>
    <cellStyle name="Обычный 4 10 3 2 7" xfId="21772"/>
    <cellStyle name="Обычный 4 10 3 2 8" xfId="21773"/>
    <cellStyle name="Обычный 4 10 3 2 9" xfId="21774"/>
    <cellStyle name="Обычный 4 10 3 3" xfId="21775"/>
    <cellStyle name="Обычный 4 10 3 3 2" xfId="21776"/>
    <cellStyle name="Обычный 4 10 3 3 2 2" xfId="21777"/>
    <cellStyle name="Обычный 4 10 3 3 2 2 2" xfId="21778"/>
    <cellStyle name="Обычный 4 10 3 3 2 2 2 2" xfId="21779"/>
    <cellStyle name="Обычный 4 10 3 3 2 2 3" xfId="21780"/>
    <cellStyle name="Обычный 4 10 3 3 2 2 4" xfId="21781"/>
    <cellStyle name="Обычный 4 10 3 3 2 2 5" xfId="21782"/>
    <cellStyle name="Обычный 4 10 3 3 2 3" xfId="21783"/>
    <cellStyle name="Обычный 4 10 3 3 2 3 2" xfId="21784"/>
    <cellStyle name="Обычный 4 10 3 3 2 3 3" xfId="21785"/>
    <cellStyle name="Обычный 4 10 3 3 2 3 4" xfId="21786"/>
    <cellStyle name="Обычный 4 10 3 3 2 4" xfId="21787"/>
    <cellStyle name="Обычный 4 10 3 3 2 5" xfId="21788"/>
    <cellStyle name="Обычный 4 10 3 3 2 6" xfId="21789"/>
    <cellStyle name="Обычный 4 10 3 3 2 7" xfId="21790"/>
    <cellStyle name="Обычный 4 10 3 3 3" xfId="21791"/>
    <cellStyle name="Обычный 4 10 3 3 3 2" xfId="21792"/>
    <cellStyle name="Обычный 4 10 3 3 3 2 2" xfId="21793"/>
    <cellStyle name="Обычный 4 10 3 3 3 3" xfId="21794"/>
    <cellStyle name="Обычный 4 10 3 3 3 4" xfId="21795"/>
    <cellStyle name="Обычный 4 10 3 3 3 5" xfId="21796"/>
    <cellStyle name="Обычный 4 10 3 3 4" xfId="21797"/>
    <cellStyle name="Обычный 4 10 3 3 4 2" xfId="21798"/>
    <cellStyle name="Обычный 4 10 3 3 4 2 2" xfId="21799"/>
    <cellStyle name="Обычный 4 10 3 3 4 3" xfId="21800"/>
    <cellStyle name="Обычный 4 10 3 3 4 4" xfId="21801"/>
    <cellStyle name="Обычный 4 10 3 3 4 5" xfId="21802"/>
    <cellStyle name="Обычный 4 10 3 3 5" xfId="21803"/>
    <cellStyle name="Обычный 4 10 3 3 5 2" xfId="21804"/>
    <cellStyle name="Обычный 4 10 3 3 5 3" xfId="21805"/>
    <cellStyle name="Обычный 4 10 3 3 5 4" xfId="21806"/>
    <cellStyle name="Обычный 4 10 3 3 6" xfId="21807"/>
    <cellStyle name="Обычный 4 10 3 3 7" xfId="21808"/>
    <cellStyle name="Обычный 4 10 3 3 8" xfId="21809"/>
    <cellStyle name="Обычный 4 10 3 3 9" xfId="21810"/>
    <cellStyle name="Обычный 4 10 3 4" xfId="21811"/>
    <cellStyle name="Обычный 4 10 3 4 2" xfId="21812"/>
    <cellStyle name="Обычный 4 10 3 4 2 2" xfId="21813"/>
    <cellStyle name="Обычный 4 10 3 4 2 2 2" xfId="21814"/>
    <cellStyle name="Обычный 4 10 3 4 2 2 2 2" xfId="21815"/>
    <cellStyle name="Обычный 4 10 3 4 2 2 3" xfId="21816"/>
    <cellStyle name="Обычный 4 10 3 4 2 2 4" xfId="21817"/>
    <cellStyle name="Обычный 4 10 3 4 2 2 5" xfId="21818"/>
    <cellStyle name="Обычный 4 10 3 4 2 3" xfId="21819"/>
    <cellStyle name="Обычный 4 10 3 4 2 3 2" xfId="21820"/>
    <cellStyle name="Обычный 4 10 3 4 2 3 3" xfId="21821"/>
    <cellStyle name="Обычный 4 10 3 4 2 3 4" xfId="21822"/>
    <cellStyle name="Обычный 4 10 3 4 2 4" xfId="21823"/>
    <cellStyle name="Обычный 4 10 3 4 2 5" xfId="21824"/>
    <cellStyle name="Обычный 4 10 3 4 2 6" xfId="21825"/>
    <cellStyle name="Обычный 4 10 3 4 2 7" xfId="21826"/>
    <cellStyle name="Обычный 4 10 3 4 3" xfId="21827"/>
    <cellStyle name="Обычный 4 10 3 4 3 2" xfId="21828"/>
    <cellStyle name="Обычный 4 10 3 4 3 2 2" xfId="21829"/>
    <cellStyle name="Обычный 4 10 3 4 3 3" xfId="21830"/>
    <cellStyle name="Обычный 4 10 3 4 3 4" xfId="21831"/>
    <cellStyle name="Обычный 4 10 3 4 3 5" xfId="21832"/>
    <cellStyle name="Обычный 4 10 3 4 4" xfId="21833"/>
    <cellStyle name="Обычный 4 10 3 4 4 2" xfId="21834"/>
    <cellStyle name="Обычный 4 10 3 4 4 3" xfId="21835"/>
    <cellStyle name="Обычный 4 10 3 4 4 4" xfId="21836"/>
    <cellStyle name="Обычный 4 10 3 4 5" xfId="21837"/>
    <cellStyle name="Обычный 4 10 3 4 6" xfId="21838"/>
    <cellStyle name="Обычный 4 10 3 4 7" xfId="21839"/>
    <cellStyle name="Обычный 4 10 3 4 8" xfId="21840"/>
    <cellStyle name="Обычный 4 10 3 5" xfId="21841"/>
    <cellStyle name="Обычный 4 10 3 5 2" xfId="21842"/>
    <cellStyle name="Обычный 4 10 3 5 2 2" xfId="21843"/>
    <cellStyle name="Обычный 4 10 3 5 2 2 2" xfId="21844"/>
    <cellStyle name="Обычный 4 10 3 5 2 2 2 2" xfId="21845"/>
    <cellStyle name="Обычный 4 10 3 5 2 2 3" xfId="21846"/>
    <cellStyle name="Обычный 4 10 3 5 2 2 4" xfId="21847"/>
    <cellStyle name="Обычный 4 10 3 5 2 2 5" xfId="21848"/>
    <cellStyle name="Обычный 4 10 3 5 2 3" xfId="21849"/>
    <cellStyle name="Обычный 4 10 3 5 2 3 2" xfId="21850"/>
    <cellStyle name="Обычный 4 10 3 5 2 3 3" xfId="21851"/>
    <cellStyle name="Обычный 4 10 3 5 2 3 4" xfId="21852"/>
    <cellStyle name="Обычный 4 10 3 5 2 4" xfId="21853"/>
    <cellStyle name="Обычный 4 10 3 5 2 5" xfId="21854"/>
    <cellStyle name="Обычный 4 10 3 5 2 6" xfId="21855"/>
    <cellStyle name="Обычный 4 10 3 5 2 7" xfId="21856"/>
    <cellStyle name="Обычный 4 10 3 5 3" xfId="21857"/>
    <cellStyle name="Обычный 4 10 3 5 3 2" xfId="21858"/>
    <cellStyle name="Обычный 4 10 3 5 3 2 2" xfId="21859"/>
    <cellStyle name="Обычный 4 10 3 5 3 3" xfId="21860"/>
    <cellStyle name="Обычный 4 10 3 5 3 4" xfId="21861"/>
    <cellStyle name="Обычный 4 10 3 5 3 5" xfId="21862"/>
    <cellStyle name="Обычный 4 10 3 5 4" xfId="21863"/>
    <cellStyle name="Обычный 4 10 3 5 4 2" xfId="21864"/>
    <cellStyle name="Обычный 4 10 3 5 4 3" xfId="21865"/>
    <cellStyle name="Обычный 4 10 3 5 4 4" xfId="21866"/>
    <cellStyle name="Обычный 4 10 3 5 5" xfId="21867"/>
    <cellStyle name="Обычный 4 10 3 5 6" xfId="21868"/>
    <cellStyle name="Обычный 4 10 3 5 7" xfId="21869"/>
    <cellStyle name="Обычный 4 10 3 5 8" xfId="21870"/>
    <cellStyle name="Обычный 4 10 3 6" xfId="21871"/>
    <cellStyle name="Обычный 4 10 3 6 2" xfId="21872"/>
    <cellStyle name="Обычный 4 10 3 6 2 2" xfId="21873"/>
    <cellStyle name="Обычный 4 10 3 6 2 2 2" xfId="21874"/>
    <cellStyle name="Обычный 4 10 3 6 2 2 2 2" xfId="21875"/>
    <cellStyle name="Обычный 4 10 3 6 2 2 3" xfId="21876"/>
    <cellStyle name="Обычный 4 10 3 6 2 2 4" xfId="21877"/>
    <cellStyle name="Обычный 4 10 3 6 2 2 5" xfId="21878"/>
    <cellStyle name="Обычный 4 10 3 6 2 3" xfId="21879"/>
    <cellStyle name="Обычный 4 10 3 6 2 3 2" xfId="21880"/>
    <cellStyle name="Обычный 4 10 3 6 2 3 3" xfId="21881"/>
    <cellStyle name="Обычный 4 10 3 6 2 3 4" xfId="21882"/>
    <cellStyle name="Обычный 4 10 3 6 2 4" xfId="21883"/>
    <cellStyle name="Обычный 4 10 3 6 2 5" xfId="21884"/>
    <cellStyle name="Обычный 4 10 3 6 2 6" xfId="21885"/>
    <cellStyle name="Обычный 4 10 3 6 2 7" xfId="21886"/>
    <cellStyle name="Обычный 4 10 3 6 3" xfId="21887"/>
    <cellStyle name="Обычный 4 10 3 6 3 2" xfId="21888"/>
    <cellStyle name="Обычный 4 10 3 6 3 2 2" xfId="21889"/>
    <cellStyle name="Обычный 4 10 3 6 3 3" xfId="21890"/>
    <cellStyle name="Обычный 4 10 3 6 3 4" xfId="21891"/>
    <cellStyle name="Обычный 4 10 3 6 3 5" xfId="21892"/>
    <cellStyle name="Обычный 4 10 3 6 4" xfId="21893"/>
    <cellStyle name="Обычный 4 10 3 6 4 2" xfId="21894"/>
    <cellStyle name="Обычный 4 10 3 6 4 3" xfId="21895"/>
    <cellStyle name="Обычный 4 10 3 6 4 4" xfId="21896"/>
    <cellStyle name="Обычный 4 10 3 6 5" xfId="21897"/>
    <cellStyle name="Обычный 4 10 3 6 6" xfId="21898"/>
    <cellStyle name="Обычный 4 10 3 6 7" xfId="21899"/>
    <cellStyle name="Обычный 4 10 3 6 8" xfId="21900"/>
    <cellStyle name="Обычный 4 10 3 7" xfId="21901"/>
    <cellStyle name="Обычный 4 10 3 7 2" xfId="21902"/>
    <cellStyle name="Обычный 4 10 3 7 2 2" xfId="21903"/>
    <cellStyle name="Обычный 4 10 3 7 2 2 2" xfId="21904"/>
    <cellStyle name="Обычный 4 10 3 7 2 2 2 2" xfId="21905"/>
    <cellStyle name="Обычный 4 10 3 7 2 2 3" xfId="21906"/>
    <cellStyle name="Обычный 4 10 3 7 2 2 4" xfId="21907"/>
    <cellStyle name="Обычный 4 10 3 7 2 2 5" xfId="21908"/>
    <cellStyle name="Обычный 4 10 3 7 2 3" xfId="21909"/>
    <cellStyle name="Обычный 4 10 3 7 2 3 2" xfId="21910"/>
    <cellStyle name="Обычный 4 10 3 7 2 3 3" xfId="21911"/>
    <cellStyle name="Обычный 4 10 3 7 2 3 4" xfId="21912"/>
    <cellStyle name="Обычный 4 10 3 7 2 4" xfId="21913"/>
    <cellStyle name="Обычный 4 10 3 7 2 5" xfId="21914"/>
    <cellStyle name="Обычный 4 10 3 7 2 6" xfId="21915"/>
    <cellStyle name="Обычный 4 10 3 7 2 7" xfId="21916"/>
    <cellStyle name="Обычный 4 10 3 7 3" xfId="21917"/>
    <cellStyle name="Обычный 4 10 3 7 3 2" xfId="21918"/>
    <cellStyle name="Обычный 4 10 3 7 3 2 2" xfId="21919"/>
    <cellStyle name="Обычный 4 10 3 7 3 3" xfId="21920"/>
    <cellStyle name="Обычный 4 10 3 7 3 4" xfId="21921"/>
    <cellStyle name="Обычный 4 10 3 7 3 5" xfId="21922"/>
    <cellStyle name="Обычный 4 10 3 7 4" xfId="21923"/>
    <cellStyle name="Обычный 4 10 3 7 4 2" xfId="21924"/>
    <cellStyle name="Обычный 4 10 3 7 4 3" xfId="21925"/>
    <cellStyle name="Обычный 4 10 3 7 4 4" xfId="21926"/>
    <cellStyle name="Обычный 4 10 3 7 5" xfId="21927"/>
    <cellStyle name="Обычный 4 10 3 7 6" xfId="21928"/>
    <cellStyle name="Обычный 4 10 3 7 7" xfId="21929"/>
    <cellStyle name="Обычный 4 10 3 7 8" xfId="21930"/>
    <cellStyle name="Обычный 4 10 3 8" xfId="21931"/>
    <cellStyle name="Обычный 4 10 3 8 2" xfId="21932"/>
    <cellStyle name="Обычный 4 10 3 8 2 2" xfId="21933"/>
    <cellStyle name="Обычный 4 10 3 8 2 2 2" xfId="21934"/>
    <cellStyle name="Обычный 4 10 3 8 2 3" xfId="21935"/>
    <cellStyle name="Обычный 4 10 3 8 2 4" xfId="21936"/>
    <cellStyle name="Обычный 4 10 3 8 2 5" xfId="21937"/>
    <cellStyle name="Обычный 4 10 3 8 3" xfId="21938"/>
    <cellStyle name="Обычный 4 10 3 8 3 2" xfId="21939"/>
    <cellStyle name="Обычный 4 10 3 8 3 3" xfId="21940"/>
    <cellStyle name="Обычный 4 10 3 8 3 4" xfId="21941"/>
    <cellStyle name="Обычный 4 10 3 8 4" xfId="21942"/>
    <cellStyle name="Обычный 4 10 3 8 5" xfId="21943"/>
    <cellStyle name="Обычный 4 10 3 8 6" xfId="21944"/>
    <cellStyle name="Обычный 4 10 3 8 7" xfId="21945"/>
    <cellStyle name="Обычный 4 10 3 9" xfId="21946"/>
    <cellStyle name="Обычный 4 10 3 9 2" xfId="21947"/>
    <cellStyle name="Обычный 4 10 3 9 2 2" xfId="21948"/>
    <cellStyle name="Обычный 4 10 3 9 2 2 2" xfId="21949"/>
    <cellStyle name="Обычный 4 10 3 9 2 3" xfId="21950"/>
    <cellStyle name="Обычный 4 10 3 9 2 4" xfId="21951"/>
    <cellStyle name="Обычный 4 10 3 9 2 5" xfId="21952"/>
    <cellStyle name="Обычный 4 10 3 9 3" xfId="21953"/>
    <cellStyle name="Обычный 4 10 3 9 3 2" xfId="21954"/>
    <cellStyle name="Обычный 4 10 3 9 3 3" xfId="21955"/>
    <cellStyle name="Обычный 4 10 3 9 3 4" xfId="21956"/>
    <cellStyle name="Обычный 4 10 3 9 4" xfId="21957"/>
    <cellStyle name="Обычный 4 10 3 9 5" xfId="21958"/>
    <cellStyle name="Обычный 4 10 3 9 6" xfId="21959"/>
    <cellStyle name="Обычный 4 10 3 9 7" xfId="21960"/>
    <cellStyle name="Обычный 4 10 4" xfId="21961"/>
    <cellStyle name="Обычный 4 10 4 10" xfId="21962"/>
    <cellStyle name="Обычный 4 10 4 10 2" xfId="21963"/>
    <cellStyle name="Обычный 4 10 4 10 2 2" xfId="21964"/>
    <cellStyle name="Обычный 4 10 4 10 3" xfId="21965"/>
    <cellStyle name="Обычный 4 10 4 10 4" xfId="21966"/>
    <cellStyle name="Обычный 4 10 4 10 5" xfId="21967"/>
    <cellStyle name="Обычный 4 10 4 11" xfId="21968"/>
    <cellStyle name="Обычный 4 10 4 11 2" xfId="21969"/>
    <cellStyle name="Обычный 4 10 4 11 3" xfId="21970"/>
    <cellStyle name="Обычный 4 10 4 11 4" xfId="21971"/>
    <cellStyle name="Обычный 4 10 4 12" xfId="21972"/>
    <cellStyle name="Обычный 4 10 4 13" xfId="21973"/>
    <cellStyle name="Обычный 4 10 4 14" xfId="21974"/>
    <cellStyle name="Обычный 4 10 4 15" xfId="21975"/>
    <cellStyle name="Обычный 4 10 4 2" xfId="21976"/>
    <cellStyle name="Обычный 4 10 4 2 2" xfId="21977"/>
    <cellStyle name="Обычный 4 10 4 2 2 2" xfId="21978"/>
    <cellStyle name="Обычный 4 10 4 2 2 2 2" xfId="21979"/>
    <cellStyle name="Обычный 4 10 4 2 2 2 2 2" xfId="21980"/>
    <cellStyle name="Обычный 4 10 4 2 2 2 3" xfId="21981"/>
    <cellStyle name="Обычный 4 10 4 2 2 2 4" xfId="21982"/>
    <cellStyle name="Обычный 4 10 4 2 2 2 5" xfId="21983"/>
    <cellStyle name="Обычный 4 10 4 2 2 3" xfId="21984"/>
    <cellStyle name="Обычный 4 10 4 2 2 3 2" xfId="21985"/>
    <cellStyle name="Обычный 4 10 4 2 2 3 3" xfId="21986"/>
    <cellStyle name="Обычный 4 10 4 2 2 3 4" xfId="21987"/>
    <cellStyle name="Обычный 4 10 4 2 2 4" xfId="21988"/>
    <cellStyle name="Обычный 4 10 4 2 2 5" xfId="21989"/>
    <cellStyle name="Обычный 4 10 4 2 2 6" xfId="21990"/>
    <cellStyle name="Обычный 4 10 4 2 2 7" xfId="21991"/>
    <cellStyle name="Обычный 4 10 4 2 3" xfId="21992"/>
    <cellStyle name="Обычный 4 10 4 2 3 2" xfId="21993"/>
    <cellStyle name="Обычный 4 10 4 2 3 2 2" xfId="21994"/>
    <cellStyle name="Обычный 4 10 4 2 3 3" xfId="21995"/>
    <cellStyle name="Обычный 4 10 4 2 3 4" xfId="21996"/>
    <cellStyle name="Обычный 4 10 4 2 3 5" xfId="21997"/>
    <cellStyle name="Обычный 4 10 4 2 4" xfId="21998"/>
    <cellStyle name="Обычный 4 10 4 2 4 2" xfId="21999"/>
    <cellStyle name="Обычный 4 10 4 2 4 2 2" xfId="22000"/>
    <cellStyle name="Обычный 4 10 4 2 4 3" xfId="22001"/>
    <cellStyle name="Обычный 4 10 4 2 4 4" xfId="22002"/>
    <cellStyle name="Обычный 4 10 4 2 4 5" xfId="22003"/>
    <cellStyle name="Обычный 4 10 4 2 5" xfId="22004"/>
    <cellStyle name="Обычный 4 10 4 2 5 2" xfId="22005"/>
    <cellStyle name="Обычный 4 10 4 2 5 3" xfId="22006"/>
    <cellStyle name="Обычный 4 10 4 2 5 4" xfId="22007"/>
    <cellStyle name="Обычный 4 10 4 2 6" xfId="22008"/>
    <cellStyle name="Обычный 4 10 4 2 7" xfId="22009"/>
    <cellStyle name="Обычный 4 10 4 2 8" xfId="22010"/>
    <cellStyle name="Обычный 4 10 4 2 9" xfId="22011"/>
    <cellStyle name="Обычный 4 10 4 3" xfId="22012"/>
    <cellStyle name="Обычный 4 10 4 3 2" xfId="22013"/>
    <cellStyle name="Обычный 4 10 4 3 2 2" xfId="22014"/>
    <cellStyle name="Обычный 4 10 4 3 2 2 2" xfId="22015"/>
    <cellStyle name="Обычный 4 10 4 3 2 2 2 2" xfId="22016"/>
    <cellStyle name="Обычный 4 10 4 3 2 2 3" xfId="22017"/>
    <cellStyle name="Обычный 4 10 4 3 2 2 4" xfId="22018"/>
    <cellStyle name="Обычный 4 10 4 3 2 2 5" xfId="22019"/>
    <cellStyle name="Обычный 4 10 4 3 2 3" xfId="22020"/>
    <cellStyle name="Обычный 4 10 4 3 2 3 2" xfId="22021"/>
    <cellStyle name="Обычный 4 10 4 3 2 3 3" xfId="22022"/>
    <cellStyle name="Обычный 4 10 4 3 2 3 4" xfId="22023"/>
    <cellStyle name="Обычный 4 10 4 3 2 4" xfId="22024"/>
    <cellStyle name="Обычный 4 10 4 3 2 5" xfId="22025"/>
    <cellStyle name="Обычный 4 10 4 3 2 6" xfId="22026"/>
    <cellStyle name="Обычный 4 10 4 3 2 7" xfId="22027"/>
    <cellStyle name="Обычный 4 10 4 3 3" xfId="22028"/>
    <cellStyle name="Обычный 4 10 4 3 3 2" xfId="22029"/>
    <cellStyle name="Обычный 4 10 4 3 3 2 2" xfId="22030"/>
    <cellStyle name="Обычный 4 10 4 3 3 3" xfId="22031"/>
    <cellStyle name="Обычный 4 10 4 3 3 4" xfId="22032"/>
    <cellStyle name="Обычный 4 10 4 3 3 5" xfId="22033"/>
    <cellStyle name="Обычный 4 10 4 3 4" xfId="22034"/>
    <cellStyle name="Обычный 4 10 4 3 4 2" xfId="22035"/>
    <cellStyle name="Обычный 4 10 4 3 4 2 2" xfId="22036"/>
    <cellStyle name="Обычный 4 10 4 3 4 3" xfId="22037"/>
    <cellStyle name="Обычный 4 10 4 3 4 4" xfId="22038"/>
    <cellStyle name="Обычный 4 10 4 3 4 5" xfId="22039"/>
    <cellStyle name="Обычный 4 10 4 3 5" xfId="22040"/>
    <cellStyle name="Обычный 4 10 4 3 5 2" xfId="22041"/>
    <cellStyle name="Обычный 4 10 4 3 5 3" xfId="22042"/>
    <cellStyle name="Обычный 4 10 4 3 5 4" xfId="22043"/>
    <cellStyle name="Обычный 4 10 4 3 6" xfId="22044"/>
    <cellStyle name="Обычный 4 10 4 3 7" xfId="22045"/>
    <cellStyle name="Обычный 4 10 4 3 8" xfId="22046"/>
    <cellStyle name="Обычный 4 10 4 3 9" xfId="22047"/>
    <cellStyle name="Обычный 4 10 4 4" xfId="22048"/>
    <cellStyle name="Обычный 4 10 4 4 2" xfId="22049"/>
    <cellStyle name="Обычный 4 10 4 4 2 2" xfId="22050"/>
    <cellStyle name="Обычный 4 10 4 4 2 2 2" xfId="22051"/>
    <cellStyle name="Обычный 4 10 4 4 2 2 2 2" xfId="22052"/>
    <cellStyle name="Обычный 4 10 4 4 2 2 3" xfId="22053"/>
    <cellStyle name="Обычный 4 10 4 4 2 2 4" xfId="22054"/>
    <cellStyle name="Обычный 4 10 4 4 2 2 5" xfId="22055"/>
    <cellStyle name="Обычный 4 10 4 4 2 3" xfId="22056"/>
    <cellStyle name="Обычный 4 10 4 4 2 3 2" xfId="22057"/>
    <cellStyle name="Обычный 4 10 4 4 2 3 3" xfId="22058"/>
    <cellStyle name="Обычный 4 10 4 4 2 3 4" xfId="22059"/>
    <cellStyle name="Обычный 4 10 4 4 2 4" xfId="22060"/>
    <cellStyle name="Обычный 4 10 4 4 2 5" xfId="22061"/>
    <cellStyle name="Обычный 4 10 4 4 2 6" xfId="22062"/>
    <cellStyle name="Обычный 4 10 4 4 2 7" xfId="22063"/>
    <cellStyle name="Обычный 4 10 4 4 3" xfId="22064"/>
    <cellStyle name="Обычный 4 10 4 4 3 2" xfId="22065"/>
    <cellStyle name="Обычный 4 10 4 4 3 2 2" xfId="22066"/>
    <cellStyle name="Обычный 4 10 4 4 3 3" xfId="22067"/>
    <cellStyle name="Обычный 4 10 4 4 3 4" xfId="22068"/>
    <cellStyle name="Обычный 4 10 4 4 3 5" xfId="22069"/>
    <cellStyle name="Обычный 4 10 4 4 4" xfId="22070"/>
    <cellStyle name="Обычный 4 10 4 4 4 2" xfId="22071"/>
    <cellStyle name="Обычный 4 10 4 4 4 3" xfId="22072"/>
    <cellStyle name="Обычный 4 10 4 4 4 4" xfId="22073"/>
    <cellStyle name="Обычный 4 10 4 4 5" xfId="22074"/>
    <cellStyle name="Обычный 4 10 4 4 6" xfId="22075"/>
    <cellStyle name="Обычный 4 10 4 4 7" xfId="22076"/>
    <cellStyle name="Обычный 4 10 4 4 8" xfId="22077"/>
    <cellStyle name="Обычный 4 10 4 5" xfId="22078"/>
    <cellStyle name="Обычный 4 10 4 5 2" xfId="22079"/>
    <cellStyle name="Обычный 4 10 4 5 2 2" xfId="22080"/>
    <cellStyle name="Обычный 4 10 4 5 2 2 2" xfId="22081"/>
    <cellStyle name="Обычный 4 10 4 5 2 2 2 2" xfId="22082"/>
    <cellStyle name="Обычный 4 10 4 5 2 2 3" xfId="22083"/>
    <cellStyle name="Обычный 4 10 4 5 2 2 4" xfId="22084"/>
    <cellStyle name="Обычный 4 10 4 5 2 2 5" xfId="22085"/>
    <cellStyle name="Обычный 4 10 4 5 2 3" xfId="22086"/>
    <cellStyle name="Обычный 4 10 4 5 2 3 2" xfId="22087"/>
    <cellStyle name="Обычный 4 10 4 5 2 3 3" xfId="22088"/>
    <cellStyle name="Обычный 4 10 4 5 2 3 4" xfId="22089"/>
    <cellStyle name="Обычный 4 10 4 5 2 4" xfId="22090"/>
    <cellStyle name="Обычный 4 10 4 5 2 5" xfId="22091"/>
    <cellStyle name="Обычный 4 10 4 5 2 6" xfId="22092"/>
    <cellStyle name="Обычный 4 10 4 5 2 7" xfId="22093"/>
    <cellStyle name="Обычный 4 10 4 5 3" xfId="22094"/>
    <cellStyle name="Обычный 4 10 4 5 3 2" xfId="22095"/>
    <cellStyle name="Обычный 4 10 4 5 3 2 2" xfId="22096"/>
    <cellStyle name="Обычный 4 10 4 5 3 3" xfId="22097"/>
    <cellStyle name="Обычный 4 10 4 5 3 4" xfId="22098"/>
    <cellStyle name="Обычный 4 10 4 5 3 5" xfId="22099"/>
    <cellStyle name="Обычный 4 10 4 5 4" xfId="22100"/>
    <cellStyle name="Обычный 4 10 4 5 4 2" xfId="22101"/>
    <cellStyle name="Обычный 4 10 4 5 4 3" xfId="22102"/>
    <cellStyle name="Обычный 4 10 4 5 4 4" xfId="22103"/>
    <cellStyle name="Обычный 4 10 4 5 5" xfId="22104"/>
    <cellStyle name="Обычный 4 10 4 5 6" xfId="22105"/>
    <cellStyle name="Обычный 4 10 4 5 7" xfId="22106"/>
    <cellStyle name="Обычный 4 10 4 5 8" xfId="22107"/>
    <cellStyle name="Обычный 4 10 4 6" xfId="22108"/>
    <cellStyle name="Обычный 4 10 4 6 2" xfId="22109"/>
    <cellStyle name="Обычный 4 10 4 6 2 2" xfId="22110"/>
    <cellStyle name="Обычный 4 10 4 6 2 2 2" xfId="22111"/>
    <cellStyle name="Обычный 4 10 4 6 2 2 2 2" xfId="22112"/>
    <cellStyle name="Обычный 4 10 4 6 2 2 3" xfId="22113"/>
    <cellStyle name="Обычный 4 10 4 6 2 2 4" xfId="22114"/>
    <cellStyle name="Обычный 4 10 4 6 2 2 5" xfId="22115"/>
    <cellStyle name="Обычный 4 10 4 6 2 3" xfId="22116"/>
    <cellStyle name="Обычный 4 10 4 6 2 3 2" xfId="22117"/>
    <cellStyle name="Обычный 4 10 4 6 2 3 3" xfId="22118"/>
    <cellStyle name="Обычный 4 10 4 6 2 3 4" xfId="22119"/>
    <cellStyle name="Обычный 4 10 4 6 2 4" xfId="22120"/>
    <cellStyle name="Обычный 4 10 4 6 2 5" xfId="22121"/>
    <cellStyle name="Обычный 4 10 4 6 2 6" xfId="22122"/>
    <cellStyle name="Обычный 4 10 4 6 2 7" xfId="22123"/>
    <cellStyle name="Обычный 4 10 4 6 3" xfId="22124"/>
    <cellStyle name="Обычный 4 10 4 6 3 2" xfId="22125"/>
    <cellStyle name="Обычный 4 10 4 6 3 2 2" xfId="22126"/>
    <cellStyle name="Обычный 4 10 4 6 3 3" xfId="22127"/>
    <cellStyle name="Обычный 4 10 4 6 3 4" xfId="22128"/>
    <cellStyle name="Обычный 4 10 4 6 3 5" xfId="22129"/>
    <cellStyle name="Обычный 4 10 4 6 4" xfId="22130"/>
    <cellStyle name="Обычный 4 10 4 6 4 2" xfId="22131"/>
    <cellStyle name="Обычный 4 10 4 6 4 3" xfId="22132"/>
    <cellStyle name="Обычный 4 10 4 6 4 4" xfId="22133"/>
    <cellStyle name="Обычный 4 10 4 6 5" xfId="22134"/>
    <cellStyle name="Обычный 4 10 4 6 6" xfId="22135"/>
    <cellStyle name="Обычный 4 10 4 6 7" xfId="22136"/>
    <cellStyle name="Обычный 4 10 4 6 8" xfId="22137"/>
    <cellStyle name="Обычный 4 10 4 7" xfId="22138"/>
    <cellStyle name="Обычный 4 10 4 7 2" xfId="22139"/>
    <cellStyle name="Обычный 4 10 4 7 2 2" xfId="22140"/>
    <cellStyle name="Обычный 4 10 4 7 2 2 2" xfId="22141"/>
    <cellStyle name="Обычный 4 10 4 7 2 2 2 2" xfId="22142"/>
    <cellStyle name="Обычный 4 10 4 7 2 2 3" xfId="22143"/>
    <cellStyle name="Обычный 4 10 4 7 2 2 4" xfId="22144"/>
    <cellStyle name="Обычный 4 10 4 7 2 2 5" xfId="22145"/>
    <cellStyle name="Обычный 4 10 4 7 2 3" xfId="22146"/>
    <cellStyle name="Обычный 4 10 4 7 2 3 2" xfId="22147"/>
    <cellStyle name="Обычный 4 10 4 7 2 3 3" xfId="22148"/>
    <cellStyle name="Обычный 4 10 4 7 2 3 4" xfId="22149"/>
    <cellStyle name="Обычный 4 10 4 7 2 4" xfId="22150"/>
    <cellStyle name="Обычный 4 10 4 7 2 5" xfId="22151"/>
    <cellStyle name="Обычный 4 10 4 7 2 6" xfId="22152"/>
    <cellStyle name="Обычный 4 10 4 7 2 7" xfId="22153"/>
    <cellStyle name="Обычный 4 10 4 7 3" xfId="22154"/>
    <cellStyle name="Обычный 4 10 4 7 3 2" xfId="22155"/>
    <cellStyle name="Обычный 4 10 4 7 3 2 2" xfId="22156"/>
    <cellStyle name="Обычный 4 10 4 7 3 3" xfId="22157"/>
    <cellStyle name="Обычный 4 10 4 7 3 4" xfId="22158"/>
    <cellStyle name="Обычный 4 10 4 7 3 5" xfId="22159"/>
    <cellStyle name="Обычный 4 10 4 7 4" xfId="22160"/>
    <cellStyle name="Обычный 4 10 4 7 4 2" xfId="22161"/>
    <cellStyle name="Обычный 4 10 4 7 4 3" xfId="22162"/>
    <cellStyle name="Обычный 4 10 4 7 4 4" xfId="22163"/>
    <cellStyle name="Обычный 4 10 4 7 5" xfId="22164"/>
    <cellStyle name="Обычный 4 10 4 7 6" xfId="22165"/>
    <cellStyle name="Обычный 4 10 4 7 7" xfId="22166"/>
    <cellStyle name="Обычный 4 10 4 7 8" xfId="22167"/>
    <cellStyle name="Обычный 4 10 4 8" xfId="22168"/>
    <cellStyle name="Обычный 4 10 4 8 2" xfId="22169"/>
    <cellStyle name="Обычный 4 10 4 8 2 2" xfId="22170"/>
    <cellStyle name="Обычный 4 10 4 8 2 2 2" xfId="22171"/>
    <cellStyle name="Обычный 4 10 4 8 2 3" xfId="22172"/>
    <cellStyle name="Обычный 4 10 4 8 2 4" xfId="22173"/>
    <cellStyle name="Обычный 4 10 4 8 2 5" xfId="22174"/>
    <cellStyle name="Обычный 4 10 4 8 3" xfId="22175"/>
    <cellStyle name="Обычный 4 10 4 8 3 2" xfId="22176"/>
    <cellStyle name="Обычный 4 10 4 8 3 3" xfId="22177"/>
    <cellStyle name="Обычный 4 10 4 8 3 4" xfId="22178"/>
    <cellStyle name="Обычный 4 10 4 8 4" xfId="22179"/>
    <cellStyle name="Обычный 4 10 4 8 5" xfId="22180"/>
    <cellStyle name="Обычный 4 10 4 8 6" xfId="22181"/>
    <cellStyle name="Обычный 4 10 4 8 7" xfId="22182"/>
    <cellStyle name="Обычный 4 10 4 9" xfId="22183"/>
    <cellStyle name="Обычный 4 10 4 9 2" xfId="22184"/>
    <cellStyle name="Обычный 4 10 4 9 2 2" xfId="22185"/>
    <cellStyle name="Обычный 4 10 4 9 2 2 2" xfId="22186"/>
    <cellStyle name="Обычный 4 10 4 9 2 3" xfId="22187"/>
    <cellStyle name="Обычный 4 10 4 9 2 4" xfId="22188"/>
    <cellStyle name="Обычный 4 10 4 9 2 5" xfId="22189"/>
    <cellStyle name="Обычный 4 10 4 9 3" xfId="22190"/>
    <cellStyle name="Обычный 4 10 4 9 3 2" xfId="22191"/>
    <cellStyle name="Обычный 4 10 4 9 3 3" xfId="22192"/>
    <cellStyle name="Обычный 4 10 4 9 3 4" xfId="22193"/>
    <cellStyle name="Обычный 4 10 4 9 4" xfId="22194"/>
    <cellStyle name="Обычный 4 10 4 9 5" xfId="22195"/>
    <cellStyle name="Обычный 4 10 4 9 6" xfId="22196"/>
    <cellStyle name="Обычный 4 10 4 9 7" xfId="22197"/>
    <cellStyle name="Обычный 4 10 5" xfId="22198"/>
    <cellStyle name="Обычный 4 10 5 2" xfId="22199"/>
    <cellStyle name="Обычный 4 10 5 2 2" xfId="22200"/>
    <cellStyle name="Обычный 4 10 5 2 2 2" xfId="22201"/>
    <cellStyle name="Обычный 4 10 5 2 2 2 2" xfId="22202"/>
    <cellStyle name="Обычный 4 10 5 2 2 3" xfId="22203"/>
    <cellStyle name="Обычный 4 10 5 2 2 4" xfId="22204"/>
    <cellStyle name="Обычный 4 10 5 2 2 5" xfId="22205"/>
    <cellStyle name="Обычный 4 10 5 2 3" xfId="22206"/>
    <cellStyle name="Обычный 4 10 5 2 3 2" xfId="22207"/>
    <cellStyle name="Обычный 4 10 5 2 3 3" xfId="22208"/>
    <cellStyle name="Обычный 4 10 5 2 3 4" xfId="22209"/>
    <cellStyle name="Обычный 4 10 5 2 4" xfId="22210"/>
    <cellStyle name="Обычный 4 10 5 2 5" xfId="22211"/>
    <cellStyle name="Обычный 4 10 5 2 6" xfId="22212"/>
    <cellStyle name="Обычный 4 10 5 2 7" xfId="22213"/>
    <cellStyle name="Обычный 4 10 5 3" xfId="22214"/>
    <cellStyle name="Обычный 4 10 5 3 2" xfId="22215"/>
    <cellStyle name="Обычный 4 10 5 3 2 2" xfId="22216"/>
    <cellStyle name="Обычный 4 10 5 3 3" xfId="22217"/>
    <cellStyle name="Обычный 4 10 5 3 4" xfId="22218"/>
    <cellStyle name="Обычный 4 10 5 3 5" xfId="22219"/>
    <cellStyle name="Обычный 4 10 5 4" xfId="22220"/>
    <cellStyle name="Обычный 4 10 5 4 2" xfId="22221"/>
    <cellStyle name="Обычный 4 10 5 4 2 2" xfId="22222"/>
    <cellStyle name="Обычный 4 10 5 4 3" xfId="22223"/>
    <cellStyle name="Обычный 4 10 5 4 4" xfId="22224"/>
    <cellStyle name="Обычный 4 10 5 4 5" xfId="22225"/>
    <cellStyle name="Обычный 4 10 5 5" xfId="22226"/>
    <cellStyle name="Обычный 4 10 5 5 2" xfId="22227"/>
    <cellStyle name="Обычный 4 10 5 5 3" xfId="22228"/>
    <cellStyle name="Обычный 4 10 5 5 4" xfId="22229"/>
    <cellStyle name="Обычный 4 10 5 6" xfId="22230"/>
    <cellStyle name="Обычный 4 10 5 7" xfId="22231"/>
    <cellStyle name="Обычный 4 10 5 8" xfId="22232"/>
    <cellStyle name="Обычный 4 10 5 9" xfId="22233"/>
    <cellStyle name="Обычный 4 10 6" xfId="22234"/>
    <cellStyle name="Обычный 4 10 6 2" xfId="22235"/>
    <cellStyle name="Обычный 4 10 6 2 2" xfId="22236"/>
    <cellStyle name="Обычный 4 10 6 2 2 2" xfId="22237"/>
    <cellStyle name="Обычный 4 10 6 2 2 2 2" xfId="22238"/>
    <cellStyle name="Обычный 4 10 6 2 2 3" xfId="22239"/>
    <cellStyle name="Обычный 4 10 6 2 2 4" xfId="22240"/>
    <cellStyle name="Обычный 4 10 6 2 2 5" xfId="22241"/>
    <cellStyle name="Обычный 4 10 6 2 3" xfId="22242"/>
    <cellStyle name="Обычный 4 10 6 2 3 2" xfId="22243"/>
    <cellStyle name="Обычный 4 10 6 2 3 3" xfId="22244"/>
    <cellStyle name="Обычный 4 10 6 2 3 4" xfId="22245"/>
    <cellStyle name="Обычный 4 10 6 2 4" xfId="22246"/>
    <cellStyle name="Обычный 4 10 6 2 5" xfId="22247"/>
    <cellStyle name="Обычный 4 10 6 2 6" xfId="22248"/>
    <cellStyle name="Обычный 4 10 6 2 7" xfId="22249"/>
    <cellStyle name="Обычный 4 10 6 3" xfId="22250"/>
    <cellStyle name="Обычный 4 10 6 3 2" xfId="22251"/>
    <cellStyle name="Обычный 4 10 6 3 2 2" xfId="22252"/>
    <cellStyle name="Обычный 4 10 6 3 3" xfId="22253"/>
    <cellStyle name="Обычный 4 10 6 3 4" xfId="22254"/>
    <cellStyle name="Обычный 4 10 6 3 5" xfId="22255"/>
    <cellStyle name="Обычный 4 10 6 4" xfId="22256"/>
    <cellStyle name="Обычный 4 10 6 4 2" xfId="22257"/>
    <cellStyle name="Обычный 4 10 6 4 2 2" xfId="22258"/>
    <cellStyle name="Обычный 4 10 6 4 3" xfId="22259"/>
    <cellStyle name="Обычный 4 10 6 4 4" xfId="22260"/>
    <cellStyle name="Обычный 4 10 6 4 5" xfId="22261"/>
    <cellStyle name="Обычный 4 10 6 5" xfId="22262"/>
    <cellStyle name="Обычный 4 10 6 5 2" xfId="22263"/>
    <cellStyle name="Обычный 4 10 6 5 3" xfId="22264"/>
    <cellStyle name="Обычный 4 10 6 5 4" xfId="22265"/>
    <cellStyle name="Обычный 4 10 6 6" xfId="22266"/>
    <cellStyle name="Обычный 4 10 6 7" xfId="22267"/>
    <cellStyle name="Обычный 4 10 6 8" xfId="22268"/>
    <cellStyle name="Обычный 4 10 6 9" xfId="22269"/>
    <cellStyle name="Обычный 4 10 7" xfId="22270"/>
    <cellStyle name="Обычный 4 10 7 2" xfId="22271"/>
    <cellStyle name="Обычный 4 10 7 2 2" xfId="22272"/>
    <cellStyle name="Обычный 4 10 7 2 2 2" xfId="22273"/>
    <cellStyle name="Обычный 4 10 7 2 2 2 2" xfId="22274"/>
    <cellStyle name="Обычный 4 10 7 2 2 3" xfId="22275"/>
    <cellStyle name="Обычный 4 10 7 2 2 4" xfId="22276"/>
    <cellStyle name="Обычный 4 10 7 2 2 5" xfId="22277"/>
    <cellStyle name="Обычный 4 10 7 2 3" xfId="22278"/>
    <cellStyle name="Обычный 4 10 7 2 3 2" xfId="22279"/>
    <cellStyle name="Обычный 4 10 7 2 3 3" xfId="22280"/>
    <cellStyle name="Обычный 4 10 7 2 3 4" xfId="22281"/>
    <cellStyle name="Обычный 4 10 7 2 4" xfId="22282"/>
    <cellStyle name="Обычный 4 10 7 2 5" xfId="22283"/>
    <cellStyle name="Обычный 4 10 7 2 6" xfId="22284"/>
    <cellStyle name="Обычный 4 10 7 2 7" xfId="22285"/>
    <cellStyle name="Обычный 4 10 7 3" xfId="22286"/>
    <cellStyle name="Обычный 4 10 7 3 2" xfId="22287"/>
    <cellStyle name="Обычный 4 10 7 3 2 2" xfId="22288"/>
    <cellStyle name="Обычный 4 10 7 3 3" xfId="22289"/>
    <cellStyle name="Обычный 4 10 7 3 4" xfId="22290"/>
    <cellStyle name="Обычный 4 10 7 3 5" xfId="22291"/>
    <cellStyle name="Обычный 4 10 7 4" xfId="22292"/>
    <cellStyle name="Обычный 4 10 7 4 2" xfId="22293"/>
    <cellStyle name="Обычный 4 10 7 4 3" xfId="22294"/>
    <cellStyle name="Обычный 4 10 7 4 4" xfId="22295"/>
    <cellStyle name="Обычный 4 10 7 5" xfId="22296"/>
    <cellStyle name="Обычный 4 10 7 6" xfId="22297"/>
    <cellStyle name="Обычный 4 10 7 7" xfId="22298"/>
    <cellStyle name="Обычный 4 10 7 8" xfId="22299"/>
    <cellStyle name="Обычный 4 10 8" xfId="22300"/>
    <cellStyle name="Обычный 4 10 8 2" xfId="22301"/>
    <cellStyle name="Обычный 4 10 8 2 2" xfId="22302"/>
    <cellStyle name="Обычный 4 10 8 2 2 2" xfId="22303"/>
    <cellStyle name="Обычный 4 10 8 2 2 2 2" xfId="22304"/>
    <cellStyle name="Обычный 4 10 8 2 2 3" xfId="22305"/>
    <cellStyle name="Обычный 4 10 8 2 2 4" xfId="22306"/>
    <cellStyle name="Обычный 4 10 8 2 2 5" xfId="22307"/>
    <cellStyle name="Обычный 4 10 8 2 3" xfId="22308"/>
    <cellStyle name="Обычный 4 10 8 2 3 2" xfId="22309"/>
    <cellStyle name="Обычный 4 10 8 2 3 3" xfId="22310"/>
    <cellStyle name="Обычный 4 10 8 2 3 4" xfId="22311"/>
    <cellStyle name="Обычный 4 10 8 2 4" xfId="22312"/>
    <cellStyle name="Обычный 4 10 8 2 5" xfId="22313"/>
    <cellStyle name="Обычный 4 10 8 2 6" xfId="22314"/>
    <cellStyle name="Обычный 4 10 8 2 7" xfId="22315"/>
    <cellStyle name="Обычный 4 10 8 3" xfId="22316"/>
    <cellStyle name="Обычный 4 10 8 3 2" xfId="22317"/>
    <cellStyle name="Обычный 4 10 8 3 2 2" xfId="22318"/>
    <cellStyle name="Обычный 4 10 8 3 3" xfId="22319"/>
    <cellStyle name="Обычный 4 10 8 3 4" xfId="22320"/>
    <cellStyle name="Обычный 4 10 8 3 5" xfId="22321"/>
    <cellStyle name="Обычный 4 10 8 4" xfId="22322"/>
    <cellStyle name="Обычный 4 10 8 4 2" xfId="22323"/>
    <cellStyle name="Обычный 4 10 8 4 3" xfId="22324"/>
    <cellStyle name="Обычный 4 10 8 4 4" xfId="22325"/>
    <cellStyle name="Обычный 4 10 8 5" xfId="22326"/>
    <cellStyle name="Обычный 4 10 8 6" xfId="22327"/>
    <cellStyle name="Обычный 4 10 8 7" xfId="22328"/>
    <cellStyle name="Обычный 4 10 8 8" xfId="22329"/>
    <cellStyle name="Обычный 4 10 9" xfId="22330"/>
    <cellStyle name="Обычный 4 10 9 2" xfId="22331"/>
    <cellStyle name="Обычный 4 10 9 2 2" xfId="22332"/>
    <cellStyle name="Обычный 4 10 9 2 2 2" xfId="22333"/>
    <cellStyle name="Обычный 4 10 9 2 2 2 2" xfId="22334"/>
    <cellStyle name="Обычный 4 10 9 2 2 3" xfId="22335"/>
    <cellStyle name="Обычный 4 10 9 2 2 4" xfId="22336"/>
    <cellStyle name="Обычный 4 10 9 2 2 5" xfId="22337"/>
    <cellStyle name="Обычный 4 10 9 2 3" xfId="22338"/>
    <cellStyle name="Обычный 4 10 9 2 3 2" xfId="22339"/>
    <cellStyle name="Обычный 4 10 9 2 3 3" xfId="22340"/>
    <cellStyle name="Обычный 4 10 9 2 3 4" xfId="22341"/>
    <cellStyle name="Обычный 4 10 9 2 4" xfId="22342"/>
    <cellStyle name="Обычный 4 10 9 2 5" xfId="22343"/>
    <cellStyle name="Обычный 4 10 9 2 6" xfId="22344"/>
    <cellStyle name="Обычный 4 10 9 2 7" xfId="22345"/>
    <cellStyle name="Обычный 4 10 9 3" xfId="22346"/>
    <cellStyle name="Обычный 4 10 9 3 2" xfId="22347"/>
    <cellStyle name="Обычный 4 10 9 3 2 2" xfId="22348"/>
    <cellStyle name="Обычный 4 10 9 3 3" xfId="22349"/>
    <cellStyle name="Обычный 4 10 9 3 4" xfId="22350"/>
    <cellStyle name="Обычный 4 10 9 3 5" xfId="22351"/>
    <cellStyle name="Обычный 4 10 9 4" xfId="22352"/>
    <cellStyle name="Обычный 4 10 9 4 2" xfId="22353"/>
    <cellStyle name="Обычный 4 10 9 4 3" xfId="22354"/>
    <cellStyle name="Обычный 4 10 9 4 4" xfId="22355"/>
    <cellStyle name="Обычный 4 10 9 5" xfId="22356"/>
    <cellStyle name="Обычный 4 10 9 6" xfId="22357"/>
    <cellStyle name="Обычный 4 10 9 7" xfId="22358"/>
    <cellStyle name="Обычный 4 10 9 8" xfId="22359"/>
    <cellStyle name="Обычный 4 11" xfId="22360"/>
    <cellStyle name="Обычный 4 11 10" xfId="22361"/>
    <cellStyle name="Обычный 4 11 10 2" xfId="22362"/>
    <cellStyle name="Обычный 4 11 10 2 2" xfId="22363"/>
    <cellStyle name="Обычный 4 11 10 3" xfId="22364"/>
    <cellStyle name="Обычный 4 11 10 4" xfId="22365"/>
    <cellStyle name="Обычный 4 11 10 5" xfId="22366"/>
    <cellStyle name="Обычный 4 11 11" xfId="22367"/>
    <cellStyle name="Обычный 4 11 11 2" xfId="22368"/>
    <cellStyle name="Обычный 4 11 11 3" xfId="22369"/>
    <cellStyle name="Обычный 4 11 11 4" xfId="22370"/>
    <cellStyle name="Обычный 4 11 12" xfId="22371"/>
    <cellStyle name="Обычный 4 11 13" xfId="22372"/>
    <cellStyle name="Обычный 4 11 14" xfId="22373"/>
    <cellStyle name="Обычный 4 11 15" xfId="22374"/>
    <cellStyle name="Обычный 4 11 2" xfId="22375"/>
    <cellStyle name="Обычный 4 11 2 2" xfId="22376"/>
    <cellStyle name="Обычный 4 11 2 2 2" xfId="22377"/>
    <cellStyle name="Обычный 4 11 2 2 2 2" xfId="22378"/>
    <cellStyle name="Обычный 4 11 2 2 2 2 2" xfId="22379"/>
    <cellStyle name="Обычный 4 11 2 2 2 3" xfId="22380"/>
    <cellStyle name="Обычный 4 11 2 2 2 4" xfId="22381"/>
    <cellStyle name="Обычный 4 11 2 2 2 5" xfId="22382"/>
    <cellStyle name="Обычный 4 11 2 2 3" xfId="22383"/>
    <cellStyle name="Обычный 4 11 2 2 3 2" xfId="22384"/>
    <cellStyle name="Обычный 4 11 2 2 3 3" xfId="22385"/>
    <cellStyle name="Обычный 4 11 2 2 3 4" xfId="22386"/>
    <cellStyle name="Обычный 4 11 2 2 4" xfId="22387"/>
    <cellStyle name="Обычный 4 11 2 2 5" xfId="22388"/>
    <cellStyle name="Обычный 4 11 2 2 6" xfId="22389"/>
    <cellStyle name="Обычный 4 11 2 2 7" xfId="22390"/>
    <cellStyle name="Обычный 4 11 2 3" xfId="22391"/>
    <cellStyle name="Обычный 4 11 2 3 2" xfId="22392"/>
    <cellStyle name="Обычный 4 11 2 3 2 2" xfId="22393"/>
    <cellStyle name="Обычный 4 11 2 3 3" xfId="22394"/>
    <cellStyle name="Обычный 4 11 2 3 4" xfId="22395"/>
    <cellStyle name="Обычный 4 11 2 3 5" xfId="22396"/>
    <cellStyle name="Обычный 4 11 2 4" xfId="22397"/>
    <cellStyle name="Обычный 4 11 2 4 2" xfId="22398"/>
    <cellStyle name="Обычный 4 11 2 4 2 2" xfId="22399"/>
    <cellStyle name="Обычный 4 11 2 4 3" xfId="22400"/>
    <cellStyle name="Обычный 4 11 2 4 4" xfId="22401"/>
    <cellStyle name="Обычный 4 11 2 4 5" xfId="22402"/>
    <cellStyle name="Обычный 4 11 2 5" xfId="22403"/>
    <cellStyle name="Обычный 4 11 2 5 2" xfId="22404"/>
    <cellStyle name="Обычный 4 11 2 5 3" xfId="22405"/>
    <cellStyle name="Обычный 4 11 2 5 4" xfId="22406"/>
    <cellStyle name="Обычный 4 11 2 6" xfId="22407"/>
    <cellStyle name="Обычный 4 11 2 7" xfId="22408"/>
    <cellStyle name="Обычный 4 11 2 8" xfId="22409"/>
    <cellStyle name="Обычный 4 11 2 9" xfId="22410"/>
    <cellStyle name="Обычный 4 11 3" xfId="22411"/>
    <cellStyle name="Обычный 4 11 3 2" xfId="22412"/>
    <cellStyle name="Обычный 4 11 3 2 2" xfId="22413"/>
    <cellStyle name="Обычный 4 11 3 2 2 2" xfId="22414"/>
    <cellStyle name="Обычный 4 11 3 2 2 2 2" xfId="22415"/>
    <cellStyle name="Обычный 4 11 3 2 2 3" xfId="22416"/>
    <cellStyle name="Обычный 4 11 3 2 2 4" xfId="22417"/>
    <cellStyle name="Обычный 4 11 3 2 2 5" xfId="22418"/>
    <cellStyle name="Обычный 4 11 3 2 3" xfId="22419"/>
    <cellStyle name="Обычный 4 11 3 2 3 2" xfId="22420"/>
    <cellStyle name="Обычный 4 11 3 2 3 3" xfId="22421"/>
    <cellStyle name="Обычный 4 11 3 2 3 4" xfId="22422"/>
    <cellStyle name="Обычный 4 11 3 2 4" xfId="22423"/>
    <cellStyle name="Обычный 4 11 3 2 5" xfId="22424"/>
    <cellStyle name="Обычный 4 11 3 2 6" xfId="22425"/>
    <cellStyle name="Обычный 4 11 3 2 7" xfId="22426"/>
    <cellStyle name="Обычный 4 11 3 3" xfId="22427"/>
    <cellStyle name="Обычный 4 11 3 3 2" xfId="22428"/>
    <cellStyle name="Обычный 4 11 3 3 2 2" xfId="22429"/>
    <cellStyle name="Обычный 4 11 3 3 3" xfId="22430"/>
    <cellStyle name="Обычный 4 11 3 3 4" xfId="22431"/>
    <cellStyle name="Обычный 4 11 3 3 5" xfId="22432"/>
    <cellStyle name="Обычный 4 11 3 4" xfId="22433"/>
    <cellStyle name="Обычный 4 11 3 4 2" xfId="22434"/>
    <cellStyle name="Обычный 4 11 3 4 2 2" xfId="22435"/>
    <cellStyle name="Обычный 4 11 3 4 3" xfId="22436"/>
    <cellStyle name="Обычный 4 11 3 4 4" xfId="22437"/>
    <cellStyle name="Обычный 4 11 3 4 5" xfId="22438"/>
    <cellStyle name="Обычный 4 11 3 5" xfId="22439"/>
    <cellStyle name="Обычный 4 11 3 5 2" xfId="22440"/>
    <cellStyle name="Обычный 4 11 3 5 3" xfId="22441"/>
    <cellStyle name="Обычный 4 11 3 5 4" xfId="22442"/>
    <cellStyle name="Обычный 4 11 3 6" xfId="22443"/>
    <cellStyle name="Обычный 4 11 3 7" xfId="22444"/>
    <cellStyle name="Обычный 4 11 3 8" xfId="22445"/>
    <cellStyle name="Обычный 4 11 3 9" xfId="22446"/>
    <cellStyle name="Обычный 4 11 4" xfId="22447"/>
    <cellStyle name="Обычный 4 11 4 2" xfId="22448"/>
    <cellStyle name="Обычный 4 11 4 2 2" xfId="22449"/>
    <cellStyle name="Обычный 4 11 4 2 2 2" xfId="22450"/>
    <cellStyle name="Обычный 4 11 4 2 2 2 2" xfId="22451"/>
    <cellStyle name="Обычный 4 11 4 2 2 3" xfId="22452"/>
    <cellStyle name="Обычный 4 11 4 2 2 4" xfId="22453"/>
    <cellStyle name="Обычный 4 11 4 2 2 5" xfId="22454"/>
    <cellStyle name="Обычный 4 11 4 2 3" xfId="22455"/>
    <cellStyle name="Обычный 4 11 4 2 3 2" xfId="22456"/>
    <cellStyle name="Обычный 4 11 4 2 3 3" xfId="22457"/>
    <cellStyle name="Обычный 4 11 4 2 3 4" xfId="22458"/>
    <cellStyle name="Обычный 4 11 4 2 4" xfId="22459"/>
    <cellStyle name="Обычный 4 11 4 2 5" xfId="22460"/>
    <cellStyle name="Обычный 4 11 4 2 6" xfId="22461"/>
    <cellStyle name="Обычный 4 11 4 2 7" xfId="22462"/>
    <cellStyle name="Обычный 4 11 4 3" xfId="22463"/>
    <cellStyle name="Обычный 4 11 4 3 2" xfId="22464"/>
    <cellStyle name="Обычный 4 11 4 3 2 2" xfId="22465"/>
    <cellStyle name="Обычный 4 11 4 3 3" xfId="22466"/>
    <cellStyle name="Обычный 4 11 4 3 4" xfId="22467"/>
    <cellStyle name="Обычный 4 11 4 3 5" xfId="22468"/>
    <cellStyle name="Обычный 4 11 4 4" xfId="22469"/>
    <cellStyle name="Обычный 4 11 4 4 2" xfId="22470"/>
    <cellStyle name="Обычный 4 11 4 4 3" xfId="22471"/>
    <cellStyle name="Обычный 4 11 4 4 4" xfId="22472"/>
    <cellStyle name="Обычный 4 11 4 5" xfId="22473"/>
    <cellStyle name="Обычный 4 11 4 6" xfId="22474"/>
    <cellStyle name="Обычный 4 11 4 7" xfId="22475"/>
    <cellStyle name="Обычный 4 11 4 8" xfId="22476"/>
    <cellStyle name="Обычный 4 11 5" xfId="22477"/>
    <cellStyle name="Обычный 4 11 5 2" xfId="22478"/>
    <cellStyle name="Обычный 4 11 5 2 2" xfId="22479"/>
    <cellStyle name="Обычный 4 11 5 2 2 2" xfId="22480"/>
    <cellStyle name="Обычный 4 11 5 2 2 2 2" xfId="22481"/>
    <cellStyle name="Обычный 4 11 5 2 2 3" xfId="22482"/>
    <cellStyle name="Обычный 4 11 5 2 2 4" xfId="22483"/>
    <cellStyle name="Обычный 4 11 5 2 2 5" xfId="22484"/>
    <cellStyle name="Обычный 4 11 5 2 3" xfId="22485"/>
    <cellStyle name="Обычный 4 11 5 2 3 2" xfId="22486"/>
    <cellStyle name="Обычный 4 11 5 2 3 3" xfId="22487"/>
    <cellStyle name="Обычный 4 11 5 2 3 4" xfId="22488"/>
    <cellStyle name="Обычный 4 11 5 2 4" xfId="22489"/>
    <cellStyle name="Обычный 4 11 5 2 5" xfId="22490"/>
    <cellStyle name="Обычный 4 11 5 2 6" xfId="22491"/>
    <cellStyle name="Обычный 4 11 5 2 7" xfId="22492"/>
    <cellStyle name="Обычный 4 11 5 3" xfId="22493"/>
    <cellStyle name="Обычный 4 11 5 3 2" xfId="22494"/>
    <cellStyle name="Обычный 4 11 5 3 2 2" xfId="22495"/>
    <cellStyle name="Обычный 4 11 5 3 3" xfId="22496"/>
    <cellStyle name="Обычный 4 11 5 3 4" xfId="22497"/>
    <cellStyle name="Обычный 4 11 5 3 5" xfId="22498"/>
    <cellStyle name="Обычный 4 11 5 4" xfId="22499"/>
    <cellStyle name="Обычный 4 11 5 4 2" xfId="22500"/>
    <cellStyle name="Обычный 4 11 5 4 3" xfId="22501"/>
    <cellStyle name="Обычный 4 11 5 4 4" xfId="22502"/>
    <cellStyle name="Обычный 4 11 5 5" xfId="22503"/>
    <cellStyle name="Обычный 4 11 5 6" xfId="22504"/>
    <cellStyle name="Обычный 4 11 5 7" xfId="22505"/>
    <cellStyle name="Обычный 4 11 5 8" xfId="22506"/>
    <cellStyle name="Обычный 4 11 6" xfId="22507"/>
    <cellStyle name="Обычный 4 11 6 2" xfId="22508"/>
    <cellStyle name="Обычный 4 11 6 2 2" xfId="22509"/>
    <cellStyle name="Обычный 4 11 6 2 2 2" xfId="22510"/>
    <cellStyle name="Обычный 4 11 6 2 2 2 2" xfId="22511"/>
    <cellStyle name="Обычный 4 11 6 2 2 3" xfId="22512"/>
    <cellStyle name="Обычный 4 11 6 2 2 4" xfId="22513"/>
    <cellStyle name="Обычный 4 11 6 2 2 5" xfId="22514"/>
    <cellStyle name="Обычный 4 11 6 2 3" xfId="22515"/>
    <cellStyle name="Обычный 4 11 6 2 3 2" xfId="22516"/>
    <cellStyle name="Обычный 4 11 6 2 3 3" xfId="22517"/>
    <cellStyle name="Обычный 4 11 6 2 3 4" xfId="22518"/>
    <cellStyle name="Обычный 4 11 6 2 4" xfId="22519"/>
    <cellStyle name="Обычный 4 11 6 2 5" xfId="22520"/>
    <cellStyle name="Обычный 4 11 6 2 6" xfId="22521"/>
    <cellStyle name="Обычный 4 11 6 2 7" xfId="22522"/>
    <cellStyle name="Обычный 4 11 6 3" xfId="22523"/>
    <cellStyle name="Обычный 4 11 6 3 2" xfId="22524"/>
    <cellStyle name="Обычный 4 11 6 3 2 2" xfId="22525"/>
    <cellStyle name="Обычный 4 11 6 3 3" xfId="22526"/>
    <cellStyle name="Обычный 4 11 6 3 4" xfId="22527"/>
    <cellStyle name="Обычный 4 11 6 3 5" xfId="22528"/>
    <cellStyle name="Обычный 4 11 6 4" xfId="22529"/>
    <cellStyle name="Обычный 4 11 6 4 2" xfId="22530"/>
    <cellStyle name="Обычный 4 11 6 4 3" xfId="22531"/>
    <cellStyle name="Обычный 4 11 6 4 4" xfId="22532"/>
    <cellStyle name="Обычный 4 11 6 5" xfId="22533"/>
    <cellStyle name="Обычный 4 11 6 6" xfId="22534"/>
    <cellStyle name="Обычный 4 11 6 7" xfId="22535"/>
    <cellStyle name="Обычный 4 11 6 8" xfId="22536"/>
    <cellStyle name="Обычный 4 11 7" xfId="22537"/>
    <cellStyle name="Обычный 4 11 7 2" xfId="22538"/>
    <cellStyle name="Обычный 4 11 7 2 2" xfId="22539"/>
    <cellStyle name="Обычный 4 11 7 2 2 2" xfId="22540"/>
    <cellStyle name="Обычный 4 11 7 2 2 2 2" xfId="22541"/>
    <cellStyle name="Обычный 4 11 7 2 2 3" xfId="22542"/>
    <cellStyle name="Обычный 4 11 7 2 2 4" xfId="22543"/>
    <cellStyle name="Обычный 4 11 7 2 2 5" xfId="22544"/>
    <cellStyle name="Обычный 4 11 7 2 3" xfId="22545"/>
    <cellStyle name="Обычный 4 11 7 2 3 2" xfId="22546"/>
    <cellStyle name="Обычный 4 11 7 2 3 3" xfId="22547"/>
    <cellStyle name="Обычный 4 11 7 2 3 4" xfId="22548"/>
    <cellStyle name="Обычный 4 11 7 2 4" xfId="22549"/>
    <cellStyle name="Обычный 4 11 7 2 5" xfId="22550"/>
    <cellStyle name="Обычный 4 11 7 2 6" xfId="22551"/>
    <cellStyle name="Обычный 4 11 7 2 7" xfId="22552"/>
    <cellStyle name="Обычный 4 11 7 3" xfId="22553"/>
    <cellStyle name="Обычный 4 11 7 3 2" xfId="22554"/>
    <cellStyle name="Обычный 4 11 7 3 2 2" xfId="22555"/>
    <cellStyle name="Обычный 4 11 7 3 3" xfId="22556"/>
    <cellStyle name="Обычный 4 11 7 3 4" xfId="22557"/>
    <cellStyle name="Обычный 4 11 7 3 5" xfId="22558"/>
    <cellStyle name="Обычный 4 11 7 4" xfId="22559"/>
    <cellStyle name="Обычный 4 11 7 4 2" xfId="22560"/>
    <cellStyle name="Обычный 4 11 7 4 3" xfId="22561"/>
    <cellStyle name="Обычный 4 11 7 4 4" xfId="22562"/>
    <cellStyle name="Обычный 4 11 7 5" xfId="22563"/>
    <cellStyle name="Обычный 4 11 7 6" xfId="22564"/>
    <cellStyle name="Обычный 4 11 7 7" xfId="22565"/>
    <cellStyle name="Обычный 4 11 7 8" xfId="22566"/>
    <cellStyle name="Обычный 4 11 8" xfId="22567"/>
    <cellStyle name="Обычный 4 11 8 2" xfId="22568"/>
    <cellStyle name="Обычный 4 11 8 2 2" xfId="22569"/>
    <cellStyle name="Обычный 4 11 8 2 2 2" xfId="22570"/>
    <cellStyle name="Обычный 4 11 8 2 3" xfId="22571"/>
    <cellStyle name="Обычный 4 11 8 2 4" xfId="22572"/>
    <cellStyle name="Обычный 4 11 8 2 5" xfId="22573"/>
    <cellStyle name="Обычный 4 11 8 3" xfId="22574"/>
    <cellStyle name="Обычный 4 11 8 3 2" xfId="22575"/>
    <cellStyle name="Обычный 4 11 8 3 3" xfId="22576"/>
    <cellStyle name="Обычный 4 11 8 3 4" xfId="22577"/>
    <cellStyle name="Обычный 4 11 8 4" xfId="22578"/>
    <cellStyle name="Обычный 4 11 8 5" xfId="22579"/>
    <cellStyle name="Обычный 4 11 8 6" xfId="22580"/>
    <cellStyle name="Обычный 4 11 8 7" xfId="22581"/>
    <cellStyle name="Обычный 4 11 9" xfId="22582"/>
    <cellStyle name="Обычный 4 11 9 2" xfId="22583"/>
    <cellStyle name="Обычный 4 11 9 2 2" xfId="22584"/>
    <cellStyle name="Обычный 4 11 9 2 2 2" xfId="22585"/>
    <cellStyle name="Обычный 4 11 9 2 3" xfId="22586"/>
    <cellStyle name="Обычный 4 11 9 2 4" xfId="22587"/>
    <cellStyle name="Обычный 4 11 9 2 5" xfId="22588"/>
    <cellStyle name="Обычный 4 11 9 3" xfId="22589"/>
    <cellStyle name="Обычный 4 11 9 3 2" xfId="22590"/>
    <cellStyle name="Обычный 4 11 9 3 3" xfId="22591"/>
    <cellStyle name="Обычный 4 11 9 3 4" xfId="22592"/>
    <cellStyle name="Обычный 4 11 9 4" xfId="22593"/>
    <cellStyle name="Обычный 4 11 9 5" xfId="22594"/>
    <cellStyle name="Обычный 4 11 9 6" xfId="22595"/>
    <cellStyle name="Обычный 4 11 9 7" xfId="22596"/>
    <cellStyle name="Обычный 4 12" xfId="22597"/>
    <cellStyle name="Обычный 4 12 10" xfId="22598"/>
    <cellStyle name="Обычный 4 12 10 2" xfId="22599"/>
    <cellStyle name="Обычный 4 12 10 2 2" xfId="22600"/>
    <cellStyle name="Обычный 4 12 10 3" xfId="22601"/>
    <cellStyle name="Обычный 4 12 10 4" xfId="22602"/>
    <cellStyle name="Обычный 4 12 10 5" xfId="22603"/>
    <cellStyle name="Обычный 4 12 11" xfId="22604"/>
    <cellStyle name="Обычный 4 12 11 2" xfId="22605"/>
    <cellStyle name="Обычный 4 12 11 3" xfId="22606"/>
    <cellStyle name="Обычный 4 12 11 4" xfId="22607"/>
    <cellStyle name="Обычный 4 12 12" xfId="22608"/>
    <cellStyle name="Обычный 4 12 13" xfId="22609"/>
    <cellStyle name="Обычный 4 12 14" xfId="22610"/>
    <cellStyle name="Обычный 4 12 15" xfId="22611"/>
    <cellStyle name="Обычный 4 12 2" xfId="22612"/>
    <cellStyle name="Обычный 4 12 2 2" xfId="22613"/>
    <cellStyle name="Обычный 4 12 2 2 2" xfId="22614"/>
    <cellStyle name="Обычный 4 12 2 2 2 2" xfId="22615"/>
    <cellStyle name="Обычный 4 12 2 2 2 2 2" xfId="22616"/>
    <cellStyle name="Обычный 4 12 2 2 2 3" xfId="22617"/>
    <cellStyle name="Обычный 4 12 2 2 2 4" xfId="22618"/>
    <cellStyle name="Обычный 4 12 2 2 2 5" xfId="22619"/>
    <cellStyle name="Обычный 4 12 2 2 3" xfId="22620"/>
    <cellStyle name="Обычный 4 12 2 2 3 2" xfId="22621"/>
    <cellStyle name="Обычный 4 12 2 2 3 3" xfId="22622"/>
    <cellStyle name="Обычный 4 12 2 2 3 4" xfId="22623"/>
    <cellStyle name="Обычный 4 12 2 2 4" xfId="22624"/>
    <cellStyle name="Обычный 4 12 2 2 5" xfId="22625"/>
    <cellStyle name="Обычный 4 12 2 2 6" xfId="22626"/>
    <cellStyle name="Обычный 4 12 2 2 7" xfId="22627"/>
    <cellStyle name="Обычный 4 12 2 3" xfId="22628"/>
    <cellStyle name="Обычный 4 12 2 3 2" xfId="22629"/>
    <cellStyle name="Обычный 4 12 2 3 2 2" xfId="22630"/>
    <cellStyle name="Обычный 4 12 2 3 3" xfId="22631"/>
    <cellStyle name="Обычный 4 12 2 3 4" xfId="22632"/>
    <cellStyle name="Обычный 4 12 2 3 5" xfId="22633"/>
    <cellStyle name="Обычный 4 12 2 4" xfId="22634"/>
    <cellStyle name="Обычный 4 12 2 4 2" xfId="22635"/>
    <cellStyle name="Обычный 4 12 2 4 2 2" xfId="22636"/>
    <cellStyle name="Обычный 4 12 2 4 3" xfId="22637"/>
    <cellStyle name="Обычный 4 12 2 4 4" xfId="22638"/>
    <cellStyle name="Обычный 4 12 2 4 5" xfId="22639"/>
    <cellStyle name="Обычный 4 12 2 5" xfId="22640"/>
    <cellStyle name="Обычный 4 12 2 5 2" xfId="22641"/>
    <cellStyle name="Обычный 4 12 2 5 3" xfId="22642"/>
    <cellStyle name="Обычный 4 12 2 5 4" xfId="22643"/>
    <cellStyle name="Обычный 4 12 2 6" xfId="22644"/>
    <cellStyle name="Обычный 4 12 2 7" xfId="22645"/>
    <cellStyle name="Обычный 4 12 2 8" xfId="22646"/>
    <cellStyle name="Обычный 4 12 2 9" xfId="22647"/>
    <cellStyle name="Обычный 4 12 3" xfId="22648"/>
    <cellStyle name="Обычный 4 12 3 2" xfId="22649"/>
    <cellStyle name="Обычный 4 12 3 2 2" xfId="22650"/>
    <cellStyle name="Обычный 4 12 3 2 2 2" xfId="22651"/>
    <cellStyle name="Обычный 4 12 3 2 2 2 2" xfId="22652"/>
    <cellStyle name="Обычный 4 12 3 2 2 3" xfId="22653"/>
    <cellStyle name="Обычный 4 12 3 2 2 4" xfId="22654"/>
    <cellStyle name="Обычный 4 12 3 2 2 5" xfId="22655"/>
    <cellStyle name="Обычный 4 12 3 2 3" xfId="22656"/>
    <cellStyle name="Обычный 4 12 3 2 3 2" xfId="22657"/>
    <cellStyle name="Обычный 4 12 3 2 3 3" xfId="22658"/>
    <cellStyle name="Обычный 4 12 3 2 3 4" xfId="22659"/>
    <cellStyle name="Обычный 4 12 3 2 4" xfId="22660"/>
    <cellStyle name="Обычный 4 12 3 2 5" xfId="22661"/>
    <cellStyle name="Обычный 4 12 3 2 6" xfId="22662"/>
    <cellStyle name="Обычный 4 12 3 2 7" xfId="22663"/>
    <cellStyle name="Обычный 4 12 3 3" xfId="22664"/>
    <cellStyle name="Обычный 4 12 3 3 2" xfId="22665"/>
    <cellStyle name="Обычный 4 12 3 3 2 2" xfId="22666"/>
    <cellStyle name="Обычный 4 12 3 3 3" xfId="22667"/>
    <cellStyle name="Обычный 4 12 3 3 4" xfId="22668"/>
    <cellStyle name="Обычный 4 12 3 3 5" xfId="22669"/>
    <cellStyle name="Обычный 4 12 3 4" xfId="22670"/>
    <cellStyle name="Обычный 4 12 3 4 2" xfId="22671"/>
    <cellStyle name="Обычный 4 12 3 4 2 2" xfId="22672"/>
    <cellStyle name="Обычный 4 12 3 4 3" xfId="22673"/>
    <cellStyle name="Обычный 4 12 3 4 4" xfId="22674"/>
    <cellStyle name="Обычный 4 12 3 4 5" xfId="22675"/>
    <cellStyle name="Обычный 4 12 3 5" xfId="22676"/>
    <cellStyle name="Обычный 4 12 3 5 2" xfId="22677"/>
    <cellStyle name="Обычный 4 12 3 5 3" xfId="22678"/>
    <cellStyle name="Обычный 4 12 3 5 4" xfId="22679"/>
    <cellStyle name="Обычный 4 12 3 6" xfId="22680"/>
    <cellStyle name="Обычный 4 12 3 7" xfId="22681"/>
    <cellStyle name="Обычный 4 12 3 8" xfId="22682"/>
    <cellStyle name="Обычный 4 12 3 9" xfId="22683"/>
    <cellStyle name="Обычный 4 12 4" xfId="22684"/>
    <cellStyle name="Обычный 4 12 4 2" xfId="22685"/>
    <cellStyle name="Обычный 4 12 4 2 2" xfId="22686"/>
    <cellStyle name="Обычный 4 12 4 2 2 2" xfId="22687"/>
    <cellStyle name="Обычный 4 12 4 2 2 2 2" xfId="22688"/>
    <cellStyle name="Обычный 4 12 4 2 2 3" xfId="22689"/>
    <cellStyle name="Обычный 4 12 4 2 2 4" xfId="22690"/>
    <cellStyle name="Обычный 4 12 4 2 2 5" xfId="22691"/>
    <cellStyle name="Обычный 4 12 4 2 3" xfId="22692"/>
    <cellStyle name="Обычный 4 12 4 2 3 2" xfId="22693"/>
    <cellStyle name="Обычный 4 12 4 2 3 3" xfId="22694"/>
    <cellStyle name="Обычный 4 12 4 2 3 4" xfId="22695"/>
    <cellStyle name="Обычный 4 12 4 2 4" xfId="22696"/>
    <cellStyle name="Обычный 4 12 4 2 5" xfId="22697"/>
    <cellStyle name="Обычный 4 12 4 2 6" xfId="22698"/>
    <cellStyle name="Обычный 4 12 4 2 7" xfId="22699"/>
    <cellStyle name="Обычный 4 12 4 3" xfId="22700"/>
    <cellStyle name="Обычный 4 12 4 3 2" xfId="22701"/>
    <cellStyle name="Обычный 4 12 4 3 2 2" xfId="22702"/>
    <cellStyle name="Обычный 4 12 4 3 3" xfId="22703"/>
    <cellStyle name="Обычный 4 12 4 3 4" xfId="22704"/>
    <cellStyle name="Обычный 4 12 4 3 5" xfId="22705"/>
    <cellStyle name="Обычный 4 12 4 4" xfId="22706"/>
    <cellStyle name="Обычный 4 12 4 4 2" xfId="22707"/>
    <cellStyle name="Обычный 4 12 4 4 3" xfId="22708"/>
    <cellStyle name="Обычный 4 12 4 4 4" xfId="22709"/>
    <cellStyle name="Обычный 4 12 4 5" xfId="22710"/>
    <cellStyle name="Обычный 4 12 4 6" xfId="22711"/>
    <cellStyle name="Обычный 4 12 4 7" xfId="22712"/>
    <cellStyle name="Обычный 4 12 4 8" xfId="22713"/>
    <cellStyle name="Обычный 4 12 5" xfId="22714"/>
    <cellStyle name="Обычный 4 12 5 2" xfId="22715"/>
    <cellStyle name="Обычный 4 12 5 2 2" xfId="22716"/>
    <cellStyle name="Обычный 4 12 5 2 2 2" xfId="22717"/>
    <cellStyle name="Обычный 4 12 5 2 2 2 2" xfId="22718"/>
    <cellStyle name="Обычный 4 12 5 2 2 3" xfId="22719"/>
    <cellStyle name="Обычный 4 12 5 2 2 4" xfId="22720"/>
    <cellStyle name="Обычный 4 12 5 2 2 5" xfId="22721"/>
    <cellStyle name="Обычный 4 12 5 2 3" xfId="22722"/>
    <cellStyle name="Обычный 4 12 5 2 3 2" xfId="22723"/>
    <cellStyle name="Обычный 4 12 5 2 3 3" xfId="22724"/>
    <cellStyle name="Обычный 4 12 5 2 3 4" xfId="22725"/>
    <cellStyle name="Обычный 4 12 5 2 4" xfId="22726"/>
    <cellStyle name="Обычный 4 12 5 2 5" xfId="22727"/>
    <cellStyle name="Обычный 4 12 5 2 6" xfId="22728"/>
    <cellStyle name="Обычный 4 12 5 2 7" xfId="22729"/>
    <cellStyle name="Обычный 4 12 5 3" xfId="22730"/>
    <cellStyle name="Обычный 4 12 5 3 2" xfId="22731"/>
    <cellStyle name="Обычный 4 12 5 3 2 2" xfId="22732"/>
    <cellStyle name="Обычный 4 12 5 3 3" xfId="22733"/>
    <cellStyle name="Обычный 4 12 5 3 4" xfId="22734"/>
    <cellStyle name="Обычный 4 12 5 3 5" xfId="22735"/>
    <cellStyle name="Обычный 4 12 5 4" xfId="22736"/>
    <cellStyle name="Обычный 4 12 5 4 2" xfId="22737"/>
    <cellStyle name="Обычный 4 12 5 4 3" xfId="22738"/>
    <cellStyle name="Обычный 4 12 5 4 4" xfId="22739"/>
    <cellStyle name="Обычный 4 12 5 5" xfId="22740"/>
    <cellStyle name="Обычный 4 12 5 6" xfId="22741"/>
    <cellStyle name="Обычный 4 12 5 7" xfId="22742"/>
    <cellStyle name="Обычный 4 12 5 8" xfId="22743"/>
    <cellStyle name="Обычный 4 12 6" xfId="22744"/>
    <cellStyle name="Обычный 4 12 6 2" xfId="22745"/>
    <cellStyle name="Обычный 4 12 6 2 2" xfId="22746"/>
    <cellStyle name="Обычный 4 12 6 2 2 2" xfId="22747"/>
    <cellStyle name="Обычный 4 12 6 2 2 2 2" xfId="22748"/>
    <cellStyle name="Обычный 4 12 6 2 2 3" xfId="22749"/>
    <cellStyle name="Обычный 4 12 6 2 2 4" xfId="22750"/>
    <cellStyle name="Обычный 4 12 6 2 2 5" xfId="22751"/>
    <cellStyle name="Обычный 4 12 6 2 3" xfId="22752"/>
    <cellStyle name="Обычный 4 12 6 2 3 2" xfId="22753"/>
    <cellStyle name="Обычный 4 12 6 2 3 3" xfId="22754"/>
    <cellStyle name="Обычный 4 12 6 2 3 4" xfId="22755"/>
    <cellStyle name="Обычный 4 12 6 2 4" xfId="22756"/>
    <cellStyle name="Обычный 4 12 6 2 5" xfId="22757"/>
    <cellStyle name="Обычный 4 12 6 2 6" xfId="22758"/>
    <cellStyle name="Обычный 4 12 6 2 7" xfId="22759"/>
    <cellStyle name="Обычный 4 12 6 3" xfId="22760"/>
    <cellStyle name="Обычный 4 12 6 3 2" xfId="22761"/>
    <cellStyle name="Обычный 4 12 6 3 2 2" xfId="22762"/>
    <cellStyle name="Обычный 4 12 6 3 3" xfId="22763"/>
    <cellStyle name="Обычный 4 12 6 3 4" xfId="22764"/>
    <cellStyle name="Обычный 4 12 6 3 5" xfId="22765"/>
    <cellStyle name="Обычный 4 12 6 4" xfId="22766"/>
    <cellStyle name="Обычный 4 12 6 4 2" xfId="22767"/>
    <cellStyle name="Обычный 4 12 6 4 3" xfId="22768"/>
    <cellStyle name="Обычный 4 12 6 4 4" xfId="22769"/>
    <cellStyle name="Обычный 4 12 6 5" xfId="22770"/>
    <cellStyle name="Обычный 4 12 6 6" xfId="22771"/>
    <cellStyle name="Обычный 4 12 6 7" xfId="22772"/>
    <cellStyle name="Обычный 4 12 6 8" xfId="22773"/>
    <cellStyle name="Обычный 4 12 7" xfId="22774"/>
    <cellStyle name="Обычный 4 12 7 2" xfId="22775"/>
    <cellStyle name="Обычный 4 12 7 2 2" xfId="22776"/>
    <cellStyle name="Обычный 4 12 7 2 2 2" xfId="22777"/>
    <cellStyle name="Обычный 4 12 7 2 2 2 2" xfId="22778"/>
    <cellStyle name="Обычный 4 12 7 2 2 3" xfId="22779"/>
    <cellStyle name="Обычный 4 12 7 2 2 4" xfId="22780"/>
    <cellStyle name="Обычный 4 12 7 2 2 5" xfId="22781"/>
    <cellStyle name="Обычный 4 12 7 2 3" xfId="22782"/>
    <cellStyle name="Обычный 4 12 7 2 3 2" xfId="22783"/>
    <cellStyle name="Обычный 4 12 7 2 3 3" xfId="22784"/>
    <cellStyle name="Обычный 4 12 7 2 3 4" xfId="22785"/>
    <cellStyle name="Обычный 4 12 7 2 4" xfId="22786"/>
    <cellStyle name="Обычный 4 12 7 2 5" xfId="22787"/>
    <cellStyle name="Обычный 4 12 7 2 6" xfId="22788"/>
    <cellStyle name="Обычный 4 12 7 2 7" xfId="22789"/>
    <cellStyle name="Обычный 4 12 7 3" xfId="22790"/>
    <cellStyle name="Обычный 4 12 7 3 2" xfId="22791"/>
    <cellStyle name="Обычный 4 12 7 3 2 2" xfId="22792"/>
    <cellStyle name="Обычный 4 12 7 3 3" xfId="22793"/>
    <cellStyle name="Обычный 4 12 7 3 4" xfId="22794"/>
    <cellStyle name="Обычный 4 12 7 3 5" xfId="22795"/>
    <cellStyle name="Обычный 4 12 7 4" xfId="22796"/>
    <cellStyle name="Обычный 4 12 7 4 2" xfId="22797"/>
    <cellStyle name="Обычный 4 12 7 4 3" xfId="22798"/>
    <cellStyle name="Обычный 4 12 7 4 4" xfId="22799"/>
    <cellStyle name="Обычный 4 12 7 5" xfId="22800"/>
    <cellStyle name="Обычный 4 12 7 6" xfId="22801"/>
    <cellStyle name="Обычный 4 12 7 7" xfId="22802"/>
    <cellStyle name="Обычный 4 12 7 8" xfId="22803"/>
    <cellStyle name="Обычный 4 12 8" xfId="22804"/>
    <cellStyle name="Обычный 4 12 8 2" xfId="22805"/>
    <cellStyle name="Обычный 4 12 8 2 2" xfId="22806"/>
    <cellStyle name="Обычный 4 12 8 2 2 2" xfId="22807"/>
    <cellStyle name="Обычный 4 12 8 2 3" xfId="22808"/>
    <cellStyle name="Обычный 4 12 8 2 4" xfId="22809"/>
    <cellStyle name="Обычный 4 12 8 2 5" xfId="22810"/>
    <cellStyle name="Обычный 4 12 8 3" xfId="22811"/>
    <cellStyle name="Обычный 4 12 8 3 2" xfId="22812"/>
    <cellStyle name="Обычный 4 12 8 3 3" xfId="22813"/>
    <cellStyle name="Обычный 4 12 8 3 4" xfId="22814"/>
    <cellStyle name="Обычный 4 12 8 4" xfId="22815"/>
    <cellStyle name="Обычный 4 12 8 5" xfId="22816"/>
    <cellStyle name="Обычный 4 12 8 6" xfId="22817"/>
    <cellStyle name="Обычный 4 12 8 7" xfId="22818"/>
    <cellStyle name="Обычный 4 12 9" xfId="22819"/>
    <cellStyle name="Обычный 4 12 9 2" xfId="22820"/>
    <cellStyle name="Обычный 4 12 9 2 2" xfId="22821"/>
    <cellStyle name="Обычный 4 12 9 2 2 2" xfId="22822"/>
    <cellStyle name="Обычный 4 12 9 2 3" xfId="22823"/>
    <cellStyle name="Обычный 4 12 9 2 4" xfId="22824"/>
    <cellStyle name="Обычный 4 12 9 2 5" xfId="22825"/>
    <cellStyle name="Обычный 4 12 9 3" xfId="22826"/>
    <cellStyle name="Обычный 4 12 9 3 2" xfId="22827"/>
    <cellStyle name="Обычный 4 12 9 3 3" xfId="22828"/>
    <cellStyle name="Обычный 4 12 9 3 4" xfId="22829"/>
    <cellStyle name="Обычный 4 12 9 4" xfId="22830"/>
    <cellStyle name="Обычный 4 12 9 5" xfId="22831"/>
    <cellStyle name="Обычный 4 12 9 6" xfId="22832"/>
    <cellStyle name="Обычный 4 12 9 7" xfId="22833"/>
    <cellStyle name="Обычный 4 13" xfId="22834"/>
    <cellStyle name="Обычный 4 13 10" xfId="22835"/>
    <cellStyle name="Обычный 4 13 11" xfId="22836"/>
    <cellStyle name="Обычный 4 13 2" xfId="22837"/>
    <cellStyle name="Обычный 4 13 2 2" xfId="22838"/>
    <cellStyle name="Обычный 4 13 2 2 2" xfId="22839"/>
    <cellStyle name="Обычный 4 13 2 2 2 2" xfId="22840"/>
    <cellStyle name="Обычный 4 13 2 2 2 2 2" xfId="22841"/>
    <cellStyle name="Обычный 4 13 2 2 2 3" xfId="22842"/>
    <cellStyle name="Обычный 4 13 2 2 2 4" xfId="22843"/>
    <cellStyle name="Обычный 4 13 2 2 2 5" xfId="22844"/>
    <cellStyle name="Обычный 4 13 2 2 3" xfId="22845"/>
    <cellStyle name="Обычный 4 13 2 2 3 2" xfId="22846"/>
    <cellStyle name="Обычный 4 13 2 2 3 3" xfId="22847"/>
    <cellStyle name="Обычный 4 13 2 2 3 4" xfId="22848"/>
    <cellStyle name="Обычный 4 13 2 2 4" xfId="22849"/>
    <cellStyle name="Обычный 4 13 2 2 5" xfId="22850"/>
    <cellStyle name="Обычный 4 13 2 2 6" xfId="22851"/>
    <cellStyle name="Обычный 4 13 2 2 7" xfId="22852"/>
    <cellStyle name="Обычный 4 13 2 3" xfId="22853"/>
    <cellStyle name="Обычный 4 13 2 3 2" xfId="22854"/>
    <cellStyle name="Обычный 4 13 2 3 2 2" xfId="22855"/>
    <cellStyle name="Обычный 4 13 2 3 3" xfId="22856"/>
    <cellStyle name="Обычный 4 13 2 3 4" xfId="22857"/>
    <cellStyle name="Обычный 4 13 2 3 5" xfId="22858"/>
    <cellStyle name="Обычный 4 13 2 4" xfId="22859"/>
    <cellStyle name="Обычный 4 13 2 4 2" xfId="22860"/>
    <cellStyle name="Обычный 4 13 2 4 2 2" xfId="22861"/>
    <cellStyle name="Обычный 4 13 2 4 3" xfId="22862"/>
    <cellStyle name="Обычный 4 13 2 4 4" xfId="22863"/>
    <cellStyle name="Обычный 4 13 2 4 5" xfId="22864"/>
    <cellStyle name="Обычный 4 13 2 5" xfId="22865"/>
    <cellStyle name="Обычный 4 13 2 5 2" xfId="22866"/>
    <cellStyle name="Обычный 4 13 2 5 3" xfId="22867"/>
    <cellStyle name="Обычный 4 13 2 5 4" xfId="22868"/>
    <cellStyle name="Обычный 4 13 2 6" xfId="22869"/>
    <cellStyle name="Обычный 4 13 2 7" xfId="22870"/>
    <cellStyle name="Обычный 4 13 2 8" xfId="22871"/>
    <cellStyle name="Обычный 4 13 2 9" xfId="22872"/>
    <cellStyle name="Обычный 4 13 3" xfId="22873"/>
    <cellStyle name="Обычный 4 13 3 2" xfId="22874"/>
    <cellStyle name="Обычный 4 13 3 2 2" xfId="22875"/>
    <cellStyle name="Обычный 4 13 3 2 2 2" xfId="22876"/>
    <cellStyle name="Обычный 4 13 3 2 2 2 2" xfId="22877"/>
    <cellStyle name="Обычный 4 13 3 2 2 3" xfId="22878"/>
    <cellStyle name="Обычный 4 13 3 2 2 4" xfId="22879"/>
    <cellStyle name="Обычный 4 13 3 2 2 5" xfId="22880"/>
    <cellStyle name="Обычный 4 13 3 2 3" xfId="22881"/>
    <cellStyle name="Обычный 4 13 3 2 3 2" xfId="22882"/>
    <cellStyle name="Обычный 4 13 3 2 3 3" xfId="22883"/>
    <cellStyle name="Обычный 4 13 3 2 3 4" xfId="22884"/>
    <cellStyle name="Обычный 4 13 3 2 4" xfId="22885"/>
    <cellStyle name="Обычный 4 13 3 2 5" xfId="22886"/>
    <cellStyle name="Обычный 4 13 3 2 6" xfId="22887"/>
    <cellStyle name="Обычный 4 13 3 2 7" xfId="22888"/>
    <cellStyle name="Обычный 4 13 3 3" xfId="22889"/>
    <cellStyle name="Обычный 4 13 3 3 2" xfId="22890"/>
    <cellStyle name="Обычный 4 13 3 3 2 2" xfId="22891"/>
    <cellStyle name="Обычный 4 13 3 3 3" xfId="22892"/>
    <cellStyle name="Обычный 4 13 3 3 4" xfId="22893"/>
    <cellStyle name="Обычный 4 13 3 3 5" xfId="22894"/>
    <cellStyle name="Обычный 4 13 3 4" xfId="22895"/>
    <cellStyle name="Обычный 4 13 3 4 2" xfId="22896"/>
    <cellStyle name="Обычный 4 13 3 4 3" xfId="22897"/>
    <cellStyle name="Обычный 4 13 3 4 4" xfId="22898"/>
    <cellStyle name="Обычный 4 13 3 5" xfId="22899"/>
    <cellStyle name="Обычный 4 13 3 6" xfId="22900"/>
    <cellStyle name="Обычный 4 13 3 7" xfId="22901"/>
    <cellStyle name="Обычный 4 13 3 8" xfId="22902"/>
    <cellStyle name="Обычный 4 13 4" xfId="22903"/>
    <cellStyle name="Обычный 4 13 4 2" xfId="22904"/>
    <cellStyle name="Обычный 4 13 4 2 2" xfId="22905"/>
    <cellStyle name="Обычный 4 13 4 2 2 2" xfId="22906"/>
    <cellStyle name="Обычный 4 13 4 2 3" xfId="22907"/>
    <cellStyle name="Обычный 4 13 4 2 4" xfId="22908"/>
    <cellStyle name="Обычный 4 13 4 2 5" xfId="22909"/>
    <cellStyle name="Обычный 4 13 4 3" xfId="22910"/>
    <cellStyle name="Обычный 4 13 4 3 2" xfId="22911"/>
    <cellStyle name="Обычный 4 13 4 3 3" xfId="22912"/>
    <cellStyle name="Обычный 4 13 4 3 4" xfId="22913"/>
    <cellStyle name="Обычный 4 13 4 4" xfId="22914"/>
    <cellStyle name="Обычный 4 13 4 5" xfId="22915"/>
    <cellStyle name="Обычный 4 13 4 6" xfId="22916"/>
    <cellStyle name="Обычный 4 13 4 7" xfId="22917"/>
    <cellStyle name="Обычный 4 13 5" xfId="22918"/>
    <cellStyle name="Обычный 4 13 5 2" xfId="22919"/>
    <cellStyle name="Обычный 4 13 5 3" xfId="22920"/>
    <cellStyle name="Обычный 4 13 5 3 2" xfId="22921"/>
    <cellStyle name="Обычный 4 13 5 4" xfId="22922"/>
    <cellStyle name="Обычный 4 13 5 5" xfId="22923"/>
    <cellStyle name="Обычный 4 13 5 6" xfId="22924"/>
    <cellStyle name="Обычный 4 13 6" xfId="22925"/>
    <cellStyle name="Обычный 4 13 6 2" xfId="22926"/>
    <cellStyle name="Обычный 4 13 6 2 2" xfId="22927"/>
    <cellStyle name="Обычный 4 13 6 3" xfId="22928"/>
    <cellStyle name="Обычный 4 13 6 4" xfId="22929"/>
    <cellStyle name="Обычный 4 13 6 5" xfId="22930"/>
    <cellStyle name="Обычный 4 13 7" xfId="22931"/>
    <cellStyle name="Обычный 4 13 7 2" xfId="22932"/>
    <cellStyle name="Обычный 4 13 7 3" xfId="22933"/>
    <cellStyle name="Обычный 4 13 7 4" xfId="22934"/>
    <cellStyle name="Обычный 4 13 8" xfId="22935"/>
    <cellStyle name="Обычный 4 13 9" xfId="22936"/>
    <cellStyle name="Обычный 4 14" xfId="22937"/>
    <cellStyle name="Обычный 4 15" xfId="22938"/>
    <cellStyle name="Обычный 4 15 2" xfId="22939"/>
    <cellStyle name="Обычный 4 15 2 2" xfId="22940"/>
    <cellStyle name="Обычный 4 15 2 2 2" xfId="22941"/>
    <cellStyle name="Обычный 4 15 2 2 2 2" xfId="22942"/>
    <cellStyle name="Обычный 4 15 2 2 3" xfId="22943"/>
    <cellStyle name="Обычный 4 15 2 2 4" xfId="22944"/>
    <cellStyle name="Обычный 4 15 2 2 5" xfId="22945"/>
    <cellStyle name="Обычный 4 15 2 3" xfId="22946"/>
    <cellStyle name="Обычный 4 15 2 3 2" xfId="22947"/>
    <cellStyle name="Обычный 4 15 2 3 3" xfId="22948"/>
    <cellStyle name="Обычный 4 15 2 3 4" xfId="22949"/>
    <cellStyle name="Обычный 4 15 2 4" xfId="22950"/>
    <cellStyle name="Обычный 4 15 2 5" xfId="22951"/>
    <cellStyle name="Обычный 4 15 2 6" xfId="22952"/>
    <cellStyle name="Обычный 4 15 2 7" xfId="22953"/>
    <cellStyle name="Обычный 4 15 3" xfId="22954"/>
    <cellStyle name="Обычный 4 15 3 2" xfId="22955"/>
    <cellStyle name="Обычный 4 15 3 2 2" xfId="22956"/>
    <cellStyle name="Обычный 4 15 3 3" xfId="22957"/>
    <cellStyle name="Обычный 4 15 3 4" xfId="22958"/>
    <cellStyle name="Обычный 4 15 3 5" xfId="22959"/>
    <cellStyle name="Обычный 4 15 4" xfId="22960"/>
    <cellStyle name="Обычный 4 15 4 2" xfId="22961"/>
    <cellStyle name="Обычный 4 15 4 2 2" xfId="22962"/>
    <cellStyle name="Обычный 4 15 4 3" xfId="22963"/>
    <cellStyle name="Обычный 4 15 4 4" xfId="22964"/>
    <cellStyle name="Обычный 4 15 4 5" xfId="22965"/>
    <cellStyle name="Обычный 4 15 5" xfId="22966"/>
    <cellStyle name="Обычный 4 15 5 2" xfId="22967"/>
    <cellStyle name="Обычный 4 15 5 3" xfId="22968"/>
    <cellStyle name="Обычный 4 15 5 4" xfId="22969"/>
    <cellStyle name="Обычный 4 15 6" xfId="22970"/>
    <cellStyle name="Обычный 4 15 7" xfId="22971"/>
    <cellStyle name="Обычный 4 15 8" xfId="22972"/>
    <cellStyle name="Обычный 4 15 9" xfId="22973"/>
    <cellStyle name="Обычный 4 16" xfId="22974"/>
    <cellStyle name="Обычный 4 16 2" xfId="22975"/>
    <cellStyle name="Обычный 4 16 2 2" xfId="22976"/>
    <cellStyle name="Обычный 4 16 2 3" xfId="22977"/>
    <cellStyle name="Обычный 4 16 2 4" xfId="22978"/>
    <cellStyle name="Обычный 4 16 3" xfId="22979"/>
    <cellStyle name="Обычный 4 16 4" xfId="22980"/>
    <cellStyle name="Обычный 4 16 5" xfId="22981"/>
    <cellStyle name="Обычный 4 16 6" xfId="22982"/>
    <cellStyle name="Обычный 4 17" xfId="22983"/>
    <cellStyle name="Обычный 4 18" xfId="22984"/>
    <cellStyle name="Обычный 4 18 2" xfId="22985"/>
    <cellStyle name="Обычный 4 18 2 2" xfId="22986"/>
    <cellStyle name="Обычный 4 18 3" xfId="22987"/>
    <cellStyle name="Обычный 4 19" xfId="22988"/>
    <cellStyle name="Обычный 4 19 2" xfId="22989"/>
    <cellStyle name="Обычный 4 2" xfId="22990"/>
    <cellStyle name="Обычный 4 2 2" xfId="22991"/>
    <cellStyle name="Обычный 4 2 2 2" xfId="22992"/>
    <cellStyle name="Обычный 4 2 2 2 2" xfId="22993"/>
    <cellStyle name="Обычный 4 2 2 2 2 2" xfId="22994"/>
    <cellStyle name="Обычный 4 2 2 2 2 2 2" xfId="22995"/>
    <cellStyle name="Обычный 4 2 2 2 2 2 2 2" xfId="22996"/>
    <cellStyle name="Обычный 4 2 2 2 2 2 3" xfId="22997"/>
    <cellStyle name="Обычный 4 2 2 2 2 2 4" xfId="22998"/>
    <cellStyle name="Обычный 4 2 2 2 2 2 5" xfId="22999"/>
    <cellStyle name="Обычный 4 2 2 2 2 3" xfId="23000"/>
    <cellStyle name="Обычный 4 2 2 2 2 3 2" xfId="23001"/>
    <cellStyle name="Обычный 4 2 2 2 2 3 3" xfId="23002"/>
    <cellStyle name="Обычный 4 2 2 2 2 3 4" xfId="23003"/>
    <cellStyle name="Обычный 4 2 2 2 2 4" xfId="23004"/>
    <cellStyle name="Обычный 4 2 2 2 2 5" xfId="23005"/>
    <cellStyle name="Обычный 4 2 2 2 2 6" xfId="23006"/>
    <cellStyle name="Обычный 4 2 2 2 2 7" xfId="23007"/>
    <cellStyle name="Обычный 4 2 2 2 3" xfId="23008"/>
    <cellStyle name="Обычный 4 2 2 2 3 2" xfId="23009"/>
    <cellStyle name="Обычный 4 2 2 2 3 2 2" xfId="23010"/>
    <cellStyle name="Обычный 4 2 2 2 3 3" xfId="23011"/>
    <cellStyle name="Обычный 4 2 2 2 3 4" xfId="23012"/>
    <cellStyle name="Обычный 4 2 2 2 3 5" xfId="23013"/>
    <cellStyle name="Обычный 4 2 2 2 4" xfId="23014"/>
    <cellStyle name="Обычный 4 2 2 2 4 2" xfId="23015"/>
    <cellStyle name="Обычный 4 2 2 2 4 3" xfId="23016"/>
    <cellStyle name="Обычный 4 2 2 2 4 4" xfId="23017"/>
    <cellStyle name="Обычный 4 2 2 2 5" xfId="23018"/>
    <cellStyle name="Обычный 4 2 2 2 6" xfId="23019"/>
    <cellStyle name="Обычный 4 2 2 2 7" xfId="23020"/>
    <cellStyle name="Обычный 4 2 2 2 8" xfId="23021"/>
    <cellStyle name="Обычный 4 2 2 3" xfId="23022"/>
    <cellStyle name="Обычный 4 2 2 3 2" xfId="23023"/>
    <cellStyle name="Обычный 4 2 2 3 2 2" xfId="23024"/>
    <cellStyle name="Обычный 4 2 2 3 2 2 2" xfId="23025"/>
    <cellStyle name="Обычный 4 2 2 3 2 3" xfId="23026"/>
    <cellStyle name="Обычный 4 2 2 3 2 4" xfId="23027"/>
    <cellStyle name="Обычный 4 2 2 3 2 5" xfId="23028"/>
    <cellStyle name="Обычный 4 2 2 3 3" xfId="23029"/>
    <cellStyle name="Обычный 4 2 2 3 3 2" xfId="23030"/>
    <cellStyle name="Обычный 4 2 2 3 3 3" xfId="23031"/>
    <cellStyle name="Обычный 4 2 2 3 3 4" xfId="23032"/>
    <cellStyle name="Обычный 4 2 2 3 4" xfId="23033"/>
    <cellStyle name="Обычный 4 2 2 3 5" xfId="23034"/>
    <cellStyle name="Обычный 4 2 2 3 6" xfId="23035"/>
    <cellStyle name="Обычный 4 2 2 3 7" xfId="23036"/>
    <cellStyle name="Обычный 4 2 2 4" xfId="23037"/>
    <cellStyle name="Обычный 4 2 2 4 2" xfId="23038"/>
    <cellStyle name="Обычный 4 2 2 4 2 2" xfId="23039"/>
    <cellStyle name="Обычный 4 2 2 4 3" xfId="23040"/>
    <cellStyle name="Обычный 4 2 2 4 4" xfId="23041"/>
    <cellStyle name="Обычный 4 2 2 4 5" xfId="23042"/>
    <cellStyle name="Обычный 4 2 2 5" xfId="23043"/>
    <cellStyle name="Обычный 4 2 2 5 2" xfId="23044"/>
    <cellStyle name="Обычный 4 2 2 5 3" xfId="23045"/>
    <cellStyle name="Обычный 4 2 2 5 4" xfId="23046"/>
    <cellStyle name="Обычный 4 2 2 6" xfId="23047"/>
    <cellStyle name="Обычный 4 2 2 7" xfId="23048"/>
    <cellStyle name="Обычный 4 2 2 8" xfId="23049"/>
    <cellStyle name="Обычный 4 2 2 9" xfId="23050"/>
    <cellStyle name="Обычный 4 2 3" xfId="23051"/>
    <cellStyle name="Обычный 4 2 4" xfId="23052"/>
    <cellStyle name="Обычный 4 2 5" xfId="23053"/>
    <cellStyle name="Обычный 4 2 6" xfId="23054"/>
    <cellStyle name="Обычный 4 2 7" xfId="23055"/>
    <cellStyle name="Обычный 4 2 8" xfId="23056"/>
    <cellStyle name="Обычный 4 20" xfId="23057"/>
    <cellStyle name="Обычный 4 20 2" xfId="23058"/>
    <cellStyle name="Обычный 4 21" xfId="23059"/>
    <cellStyle name="Обычный 4 22" xfId="23060"/>
    <cellStyle name="Обычный 4 22 2" xfId="23061"/>
    <cellStyle name="Обычный 4 23" xfId="23062"/>
    <cellStyle name="Обычный 4 24" xfId="23063"/>
    <cellStyle name="Обычный 4 25" xfId="23064"/>
    <cellStyle name="Обычный 4 25 10" xfId="23065"/>
    <cellStyle name="Обычный 4 25 2" xfId="23066"/>
    <cellStyle name="Обычный 4 25 3" xfId="23067"/>
    <cellStyle name="Обычный 4 25 4" xfId="23068"/>
    <cellStyle name="Обычный 4 25 5" xfId="23069"/>
    <cellStyle name="Обычный 4 25 5 2" xfId="23070"/>
    <cellStyle name="Обычный 4 25 5 2 2" xfId="23071"/>
    <cellStyle name="Обычный 4 25 6" xfId="23072"/>
    <cellStyle name="Обычный 4 25 6 2" xfId="23073"/>
    <cellStyle name="Обычный 4 25 7" xfId="23074"/>
    <cellStyle name="Обычный 4 25 8" xfId="23075"/>
    <cellStyle name="Обычный 4 25 9" xfId="23076"/>
    <cellStyle name="Обычный 4 26" xfId="23077"/>
    <cellStyle name="Обычный 4 26 2" xfId="23078"/>
    <cellStyle name="Обычный 4 27" xfId="23079"/>
    <cellStyle name="Обычный 4 28" xfId="23080"/>
    <cellStyle name="Обычный 4 28 2" xfId="23081"/>
    <cellStyle name="Обычный 4 28 3" xfId="23082"/>
    <cellStyle name="Обычный 4 28 3 2" xfId="23083"/>
    <cellStyle name="Обычный 4 28 4" xfId="23084"/>
    <cellStyle name="Обычный 4 28 5" xfId="23085"/>
    <cellStyle name="Обычный 4 28 6" xfId="23086"/>
    <cellStyle name="Обычный 4 28 7" xfId="23087"/>
    <cellStyle name="Обычный 4 29" xfId="23088"/>
    <cellStyle name="Обычный 4 29 2" xfId="23089"/>
    <cellStyle name="Обычный 4 29 2 2" xfId="23090"/>
    <cellStyle name="Обычный 4 29 3" xfId="23091"/>
    <cellStyle name="Обычный 4 29 4" xfId="23092"/>
    <cellStyle name="Обычный 4 29 5" xfId="23093"/>
    <cellStyle name="Обычный 4 3" xfId="23094"/>
    <cellStyle name="Обычный 4 3 2" xfId="23095"/>
    <cellStyle name="Обычный 4 3 3" xfId="23096"/>
    <cellStyle name="Обычный 4 4" xfId="23097"/>
    <cellStyle name="Обычный 4 4 10" xfId="23098"/>
    <cellStyle name="Обычный 4 4 10 2" xfId="23099"/>
    <cellStyle name="Обычный 4 4 11" xfId="23100"/>
    <cellStyle name="Обычный 4 4 2" xfId="23101"/>
    <cellStyle name="Обычный 4 4 2 2" xfId="23102"/>
    <cellStyle name="Обычный 4 4 2 2 2" xfId="23103"/>
    <cellStyle name="Обычный 4 4 2 2 2 2" xfId="23104"/>
    <cellStyle name="Обычный 4 4 2 2 2 2 2" xfId="23105"/>
    <cellStyle name="Обычный 4 4 2 2 2 3" xfId="23106"/>
    <cellStyle name="Обычный 4 4 2 2 2 4" xfId="23107"/>
    <cellStyle name="Обычный 4 4 2 2 2 5" xfId="23108"/>
    <cellStyle name="Обычный 4 4 2 2 3" xfId="23109"/>
    <cellStyle name="Обычный 4 4 2 2 3 2" xfId="23110"/>
    <cellStyle name="Обычный 4 4 2 2 3 2 2" xfId="23111"/>
    <cellStyle name="Обычный 4 4 2 2 3 3" xfId="23112"/>
    <cellStyle name="Обычный 4 4 2 2 3 4" xfId="23113"/>
    <cellStyle name="Обычный 4 4 2 2 3 5" xfId="23114"/>
    <cellStyle name="Обычный 4 4 2 2 4" xfId="23115"/>
    <cellStyle name="Обычный 4 4 2 2 4 2" xfId="23116"/>
    <cellStyle name="Обычный 4 4 2 2 4 2 2" xfId="23117"/>
    <cellStyle name="Обычный 4 4 2 2 4 3" xfId="23118"/>
    <cellStyle name="Обычный 4 4 2 2 5" xfId="23119"/>
    <cellStyle name="Обычный 4 4 2 2 5 2" xfId="23120"/>
    <cellStyle name="Обычный 4 4 2 2 5 2 2" xfId="23121"/>
    <cellStyle name="Обычный 4 4 2 2 5 3" xfId="23122"/>
    <cellStyle name="Обычный 4 4 2 2 6" xfId="23123"/>
    <cellStyle name="Обычный 4 4 2 2 6 2" xfId="23124"/>
    <cellStyle name="Обычный 4 4 2 2 7" xfId="23125"/>
    <cellStyle name="Обычный 4 4 2 3" xfId="23126"/>
    <cellStyle name="Обычный 4 4 2 3 2" xfId="23127"/>
    <cellStyle name="Обычный 4 4 2 3 2 2" xfId="23128"/>
    <cellStyle name="Обычный 4 4 2 3 2 2 2" xfId="23129"/>
    <cellStyle name="Обычный 4 4 2 3 2 3" xfId="23130"/>
    <cellStyle name="Обычный 4 4 2 3 2 4" xfId="23131"/>
    <cellStyle name="Обычный 4 4 2 3 2 5" xfId="23132"/>
    <cellStyle name="Обычный 4 4 2 3 3" xfId="23133"/>
    <cellStyle name="Обычный 4 4 2 3 3 2" xfId="23134"/>
    <cellStyle name="Обычный 4 4 2 3 3 2 2" xfId="23135"/>
    <cellStyle name="Обычный 4 4 2 3 3 3" xfId="23136"/>
    <cellStyle name="Обычный 4 4 2 3 3 4" xfId="23137"/>
    <cellStyle name="Обычный 4 4 2 3 3 5" xfId="23138"/>
    <cellStyle name="Обычный 4 4 2 3 4" xfId="23139"/>
    <cellStyle name="Обычный 4 4 2 3 4 2" xfId="23140"/>
    <cellStyle name="Обычный 4 4 2 3 4 2 2" xfId="23141"/>
    <cellStyle name="Обычный 4 4 2 3 4 3" xfId="23142"/>
    <cellStyle name="Обычный 4 4 2 3 5" xfId="23143"/>
    <cellStyle name="Обычный 4 4 2 3 5 2" xfId="23144"/>
    <cellStyle name="Обычный 4 4 2 3 5 2 2" xfId="23145"/>
    <cellStyle name="Обычный 4 4 2 3 5 3" xfId="23146"/>
    <cellStyle name="Обычный 4 4 2 3 6" xfId="23147"/>
    <cellStyle name="Обычный 4 4 2 3 6 2" xfId="23148"/>
    <cellStyle name="Обычный 4 4 2 3 7" xfId="23149"/>
    <cellStyle name="Обычный 4 4 2 4" xfId="23150"/>
    <cellStyle name="Обычный 4 4 2 4 2" xfId="23151"/>
    <cellStyle name="Обычный 4 4 2 4 2 2" xfId="23152"/>
    <cellStyle name="Обычный 4 4 2 4 3" xfId="23153"/>
    <cellStyle name="Обычный 4 4 2 4 4" xfId="23154"/>
    <cellStyle name="Обычный 4 4 2 4 5" xfId="23155"/>
    <cellStyle name="Обычный 4 4 2 5" xfId="23156"/>
    <cellStyle name="Обычный 4 4 2 5 2" xfId="23157"/>
    <cellStyle name="Обычный 4 4 2 5 2 2" xfId="23158"/>
    <cellStyle name="Обычный 4 4 2 5 3" xfId="23159"/>
    <cellStyle name="Обычный 4 4 2 5 4" xfId="23160"/>
    <cellStyle name="Обычный 4 4 2 5 5" xfId="23161"/>
    <cellStyle name="Обычный 4 4 2 6" xfId="23162"/>
    <cellStyle name="Обычный 4 4 2 6 2" xfId="23163"/>
    <cellStyle name="Обычный 4 4 2 6 2 2" xfId="23164"/>
    <cellStyle name="Обычный 4 4 2 6 3" xfId="23165"/>
    <cellStyle name="Обычный 4 4 2 7" xfId="23166"/>
    <cellStyle name="Обычный 4 4 2 7 2" xfId="23167"/>
    <cellStyle name="Обычный 4 4 2 7 2 2" xfId="23168"/>
    <cellStyle name="Обычный 4 4 2 7 3" xfId="23169"/>
    <cellStyle name="Обычный 4 4 2 8" xfId="23170"/>
    <cellStyle name="Обычный 4 4 2 8 2" xfId="23171"/>
    <cellStyle name="Обычный 4 4 2 9" xfId="23172"/>
    <cellStyle name="Обычный 4 4 3" xfId="23173"/>
    <cellStyle name="Обычный 4 4 3 2" xfId="23174"/>
    <cellStyle name="Обычный 4 4 3 2 2" xfId="23175"/>
    <cellStyle name="Обычный 4 4 3 2 2 2" xfId="23176"/>
    <cellStyle name="Обычный 4 4 3 2 3" xfId="23177"/>
    <cellStyle name="Обычный 4 4 3 2 4" xfId="23178"/>
    <cellStyle name="Обычный 4 4 3 2 5" xfId="23179"/>
    <cellStyle name="Обычный 4 4 3 3" xfId="23180"/>
    <cellStyle name="Обычный 4 4 3 3 2" xfId="23181"/>
    <cellStyle name="Обычный 4 4 3 3 2 2" xfId="23182"/>
    <cellStyle name="Обычный 4 4 3 3 3" xfId="23183"/>
    <cellStyle name="Обычный 4 4 3 3 4" xfId="23184"/>
    <cellStyle name="Обычный 4 4 3 3 5" xfId="23185"/>
    <cellStyle name="Обычный 4 4 3 4" xfId="23186"/>
    <cellStyle name="Обычный 4 4 3 4 2" xfId="23187"/>
    <cellStyle name="Обычный 4 4 3 4 2 2" xfId="23188"/>
    <cellStyle name="Обычный 4 4 3 4 3" xfId="23189"/>
    <cellStyle name="Обычный 4 4 3 5" xfId="23190"/>
    <cellStyle name="Обычный 4 4 3 5 2" xfId="23191"/>
    <cellStyle name="Обычный 4 4 3 5 2 2" xfId="23192"/>
    <cellStyle name="Обычный 4 4 3 5 3" xfId="23193"/>
    <cellStyle name="Обычный 4 4 3 6" xfId="23194"/>
    <cellStyle name="Обычный 4 4 3 6 2" xfId="23195"/>
    <cellStyle name="Обычный 4 4 3 7" xfId="23196"/>
    <cellStyle name="Обычный 4 4 4" xfId="23197"/>
    <cellStyle name="Обычный 4 4 4 2" xfId="23198"/>
    <cellStyle name="Обычный 4 4 4 2 2" xfId="23199"/>
    <cellStyle name="Обычный 4 4 4 2 2 2" xfId="23200"/>
    <cellStyle name="Обычный 4 4 4 2 3" xfId="23201"/>
    <cellStyle name="Обычный 4 4 4 2 4" xfId="23202"/>
    <cellStyle name="Обычный 4 4 4 2 5" xfId="23203"/>
    <cellStyle name="Обычный 4 4 4 3" xfId="23204"/>
    <cellStyle name="Обычный 4 4 4 3 2" xfId="23205"/>
    <cellStyle name="Обычный 4 4 4 3 2 2" xfId="23206"/>
    <cellStyle name="Обычный 4 4 4 3 3" xfId="23207"/>
    <cellStyle name="Обычный 4 4 4 3 4" xfId="23208"/>
    <cellStyle name="Обычный 4 4 4 3 5" xfId="23209"/>
    <cellStyle name="Обычный 4 4 4 4" xfId="23210"/>
    <cellStyle name="Обычный 4 4 4 4 2" xfId="23211"/>
    <cellStyle name="Обычный 4 4 4 4 2 2" xfId="23212"/>
    <cellStyle name="Обычный 4 4 4 4 3" xfId="23213"/>
    <cellStyle name="Обычный 4 4 4 5" xfId="23214"/>
    <cellStyle name="Обычный 4 4 4 5 2" xfId="23215"/>
    <cellStyle name="Обычный 4 4 4 5 2 2" xfId="23216"/>
    <cellStyle name="Обычный 4 4 4 5 3" xfId="23217"/>
    <cellStyle name="Обычный 4 4 4 6" xfId="23218"/>
    <cellStyle name="Обычный 4 4 4 6 2" xfId="23219"/>
    <cellStyle name="Обычный 4 4 4 7" xfId="23220"/>
    <cellStyle name="Обычный 4 4 5" xfId="23221"/>
    <cellStyle name="Обычный 4 4 5 2" xfId="23222"/>
    <cellStyle name="Обычный 4 4 5 2 2" xfId="23223"/>
    <cellStyle name="Обычный 4 4 5 3" xfId="23224"/>
    <cellStyle name="Обычный 4 4 5 4" xfId="23225"/>
    <cellStyle name="Обычный 4 4 5 5" xfId="23226"/>
    <cellStyle name="Обычный 4 4 6" xfId="23227"/>
    <cellStyle name="Обычный 4 4 6 2" xfId="23228"/>
    <cellStyle name="Обычный 4 4 6 2 2" xfId="23229"/>
    <cellStyle name="Обычный 4 4 6 3" xfId="23230"/>
    <cellStyle name="Обычный 4 4 6 4" xfId="23231"/>
    <cellStyle name="Обычный 4 4 6 5" xfId="23232"/>
    <cellStyle name="Обычный 4 4 7" xfId="23233"/>
    <cellStyle name="Обычный 4 4 7 2" xfId="23234"/>
    <cellStyle name="Обычный 4 4 7 2 2" xfId="23235"/>
    <cellStyle name="Обычный 4 4 7 3" xfId="23236"/>
    <cellStyle name="Обычный 4 4 7 4" xfId="23237"/>
    <cellStyle name="Обычный 4 4 7 5" xfId="23238"/>
    <cellStyle name="Обычный 4 4 8" xfId="23239"/>
    <cellStyle name="Обычный 4 4 9" xfId="23240"/>
    <cellStyle name="Обычный 4 4 9 2" xfId="23241"/>
    <cellStyle name="Обычный 4 4 9 2 2" xfId="23242"/>
    <cellStyle name="Обычный 4 4 9 3" xfId="23243"/>
    <cellStyle name="Обычный 4 5" xfId="23244"/>
    <cellStyle name="Обычный 4 5 10" xfId="23245"/>
    <cellStyle name="Обычный 4 5 10 2" xfId="23246"/>
    <cellStyle name="Обычный 4 5 11" xfId="23247"/>
    <cellStyle name="Обычный 4 5 2" xfId="23248"/>
    <cellStyle name="Обычный 4 5 2 2" xfId="23249"/>
    <cellStyle name="Обычный 4 5 2 2 2" xfId="23250"/>
    <cellStyle name="Обычный 4 5 2 2 2 2" xfId="23251"/>
    <cellStyle name="Обычный 4 5 2 2 2 2 2" xfId="23252"/>
    <cellStyle name="Обычный 4 5 2 2 2 3" xfId="23253"/>
    <cellStyle name="Обычный 4 5 2 2 2 4" xfId="23254"/>
    <cellStyle name="Обычный 4 5 2 2 2 5" xfId="23255"/>
    <cellStyle name="Обычный 4 5 2 2 3" xfId="23256"/>
    <cellStyle name="Обычный 4 5 2 2 3 2" xfId="23257"/>
    <cellStyle name="Обычный 4 5 2 2 3 2 2" xfId="23258"/>
    <cellStyle name="Обычный 4 5 2 2 3 3" xfId="23259"/>
    <cellStyle name="Обычный 4 5 2 2 3 4" xfId="23260"/>
    <cellStyle name="Обычный 4 5 2 2 3 5" xfId="23261"/>
    <cellStyle name="Обычный 4 5 2 2 4" xfId="23262"/>
    <cellStyle name="Обычный 4 5 2 2 4 2" xfId="23263"/>
    <cellStyle name="Обычный 4 5 2 2 4 2 2" xfId="23264"/>
    <cellStyle name="Обычный 4 5 2 2 4 3" xfId="23265"/>
    <cellStyle name="Обычный 4 5 2 2 5" xfId="23266"/>
    <cellStyle name="Обычный 4 5 2 2 5 2" xfId="23267"/>
    <cellStyle name="Обычный 4 5 2 2 5 2 2" xfId="23268"/>
    <cellStyle name="Обычный 4 5 2 2 5 3" xfId="23269"/>
    <cellStyle name="Обычный 4 5 2 2 6" xfId="23270"/>
    <cellStyle name="Обычный 4 5 2 2 6 2" xfId="23271"/>
    <cellStyle name="Обычный 4 5 2 2 7" xfId="23272"/>
    <cellStyle name="Обычный 4 5 2 3" xfId="23273"/>
    <cellStyle name="Обычный 4 5 2 3 2" xfId="23274"/>
    <cellStyle name="Обычный 4 5 2 3 2 2" xfId="23275"/>
    <cellStyle name="Обычный 4 5 2 3 2 2 2" xfId="23276"/>
    <cellStyle name="Обычный 4 5 2 3 2 3" xfId="23277"/>
    <cellStyle name="Обычный 4 5 2 3 2 4" xfId="23278"/>
    <cellStyle name="Обычный 4 5 2 3 2 5" xfId="23279"/>
    <cellStyle name="Обычный 4 5 2 3 3" xfId="23280"/>
    <cellStyle name="Обычный 4 5 2 3 3 2" xfId="23281"/>
    <cellStyle name="Обычный 4 5 2 3 3 2 2" xfId="23282"/>
    <cellStyle name="Обычный 4 5 2 3 3 3" xfId="23283"/>
    <cellStyle name="Обычный 4 5 2 3 3 4" xfId="23284"/>
    <cellStyle name="Обычный 4 5 2 3 3 5" xfId="23285"/>
    <cellStyle name="Обычный 4 5 2 3 4" xfId="23286"/>
    <cellStyle name="Обычный 4 5 2 3 4 2" xfId="23287"/>
    <cellStyle name="Обычный 4 5 2 3 4 2 2" xfId="23288"/>
    <cellStyle name="Обычный 4 5 2 3 4 3" xfId="23289"/>
    <cellStyle name="Обычный 4 5 2 3 5" xfId="23290"/>
    <cellStyle name="Обычный 4 5 2 3 5 2" xfId="23291"/>
    <cellStyle name="Обычный 4 5 2 3 5 2 2" xfId="23292"/>
    <cellStyle name="Обычный 4 5 2 3 5 3" xfId="23293"/>
    <cellStyle name="Обычный 4 5 2 3 6" xfId="23294"/>
    <cellStyle name="Обычный 4 5 2 3 6 2" xfId="23295"/>
    <cellStyle name="Обычный 4 5 2 3 7" xfId="23296"/>
    <cellStyle name="Обычный 4 5 2 4" xfId="23297"/>
    <cellStyle name="Обычный 4 5 2 4 2" xfId="23298"/>
    <cellStyle name="Обычный 4 5 2 4 2 2" xfId="23299"/>
    <cellStyle name="Обычный 4 5 2 4 3" xfId="23300"/>
    <cellStyle name="Обычный 4 5 2 4 4" xfId="23301"/>
    <cellStyle name="Обычный 4 5 2 4 5" xfId="23302"/>
    <cellStyle name="Обычный 4 5 2 5" xfId="23303"/>
    <cellStyle name="Обычный 4 5 2 5 2" xfId="23304"/>
    <cellStyle name="Обычный 4 5 2 5 2 2" xfId="23305"/>
    <cellStyle name="Обычный 4 5 2 5 3" xfId="23306"/>
    <cellStyle name="Обычный 4 5 2 5 4" xfId="23307"/>
    <cellStyle name="Обычный 4 5 2 5 5" xfId="23308"/>
    <cellStyle name="Обычный 4 5 2 6" xfId="23309"/>
    <cellStyle name="Обычный 4 5 2 6 2" xfId="23310"/>
    <cellStyle name="Обычный 4 5 2 6 2 2" xfId="23311"/>
    <cellStyle name="Обычный 4 5 2 6 3" xfId="23312"/>
    <cellStyle name="Обычный 4 5 2 7" xfId="23313"/>
    <cellStyle name="Обычный 4 5 2 7 2" xfId="23314"/>
    <cellStyle name="Обычный 4 5 2 7 2 2" xfId="23315"/>
    <cellStyle name="Обычный 4 5 2 7 3" xfId="23316"/>
    <cellStyle name="Обычный 4 5 2 8" xfId="23317"/>
    <cellStyle name="Обычный 4 5 2 8 2" xfId="23318"/>
    <cellStyle name="Обычный 4 5 2 9" xfId="23319"/>
    <cellStyle name="Обычный 4 5 3" xfId="23320"/>
    <cellStyle name="Обычный 4 5 3 2" xfId="23321"/>
    <cellStyle name="Обычный 4 5 3 2 2" xfId="23322"/>
    <cellStyle name="Обычный 4 5 3 2 2 2" xfId="23323"/>
    <cellStyle name="Обычный 4 5 3 2 3" xfId="23324"/>
    <cellStyle name="Обычный 4 5 3 2 4" xfId="23325"/>
    <cellStyle name="Обычный 4 5 3 2 5" xfId="23326"/>
    <cellStyle name="Обычный 4 5 3 3" xfId="23327"/>
    <cellStyle name="Обычный 4 5 3 3 2" xfId="23328"/>
    <cellStyle name="Обычный 4 5 3 3 2 2" xfId="23329"/>
    <cellStyle name="Обычный 4 5 3 3 3" xfId="23330"/>
    <cellStyle name="Обычный 4 5 3 3 4" xfId="23331"/>
    <cellStyle name="Обычный 4 5 3 3 5" xfId="23332"/>
    <cellStyle name="Обычный 4 5 3 4" xfId="23333"/>
    <cellStyle name="Обычный 4 5 3 4 2" xfId="23334"/>
    <cellStyle name="Обычный 4 5 3 4 2 2" xfId="23335"/>
    <cellStyle name="Обычный 4 5 3 4 3" xfId="23336"/>
    <cellStyle name="Обычный 4 5 3 5" xfId="23337"/>
    <cellStyle name="Обычный 4 5 3 5 2" xfId="23338"/>
    <cellStyle name="Обычный 4 5 3 5 2 2" xfId="23339"/>
    <cellStyle name="Обычный 4 5 3 5 3" xfId="23340"/>
    <cellStyle name="Обычный 4 5 3 6" xfId="23341"/>
    <cellStyle name="Обычный 4 5 3 6 2" xfId="23342"/>
    <cellStyle name="Обычный 4 5 3 7" xfId="23343"/>
    <cellStyle name="Обычный 4 5 4" xfId="23344"/>
    <cellStyle name="Обычный 4 5 4 2" xfId="23345"/>
    <cellStyle name="Обычный 4 5 4 2 2" xfId="23346"/>
    <cellStyle name="Обычный 4 5 4 2 2 2" xfId="23347"/>
    <cellStyle name="Обычный 4 5 4 2 3" xfId="23348"/>
    <cellStyle name="Обычный 4 5 4 2 4" xfId="23349"/>
    <cellStyle name="Обычный 4 5 4 2 5" xfId="23350"/>
    <cellStyle name="Обычный 4 5 4 3" xfId="23351"/>
    <cellStyle name="Обычный 4 5 4 3 2" xfId="23352"/>
    <cellStyle name="Обычный 4 5 4 3 2 2" xfId="23353"/>
    <cellStyle name="Обычный 4 5 4 3 3" xfId="23354"/>
    <cellStyle name="Обычный 4 5 4 3 4" xfId="23355"/>
    <cellStyle name="Обычный 4 5 4 3 5" xfId="23356"/>
    <cellStyle name="Обычный 4 5 4 4" xfId="23357"/>
    <cellStyle name="Обычный 4 5 4 4 2" xfId="23358"/>
    <cellStyle name="Обычный 4 5 4 4 2 2" xfId="23359"/>
    <cellStyle name="Обычный 4 5 4 4 3" xfId="23360"/>
    <cellStyle name="Обычный 4 5 4 5" xfId="23361"/>
    <cellStyle name="Обычный 4 5 4 5 2" xfId="23362"/>
    <cellStyle name="Обычный 4 5 4 5 2 2" xfId="23363"/>
    <cellStyle name="Обычный 4 5 4 5 3" xfId="23364"/>
    <cellStyle name="Обычный 4 5 4 6" xfId="23365"/>
    <cellStyle name="Обычный 4 5 4 6 2" xfId="23366"/>
    <cellStyle name="Обычный 4 5 4 7" xfId="23367"/>
    <cellStyle name="Обычный 4 5 5" xfId="23368"/>
    <cellStyle name="Обычный 4 5 5 2" xfId="23369"/>
    <cellStyle name="Обычный 4 5 5 2 2" xfId="23370"/>
    <cellStyle name="Обычный 4 5 5 3" xfId="23371"/>
    <cellStyle name="Обычный 4 5 5 4" xfId="23372"/>
    <cellStyle name="Обычный 4 5 5 5" xfId="23373"/>
    <cellStyle name="Обычный 4 5 6" xfId="23374"/>
    <cellStyle name="Обычный 4 5 6 2" xfId="23375"/>
    <cellStyle name="Обычный 4 5 6 2 2" xfId="23376"/>
    <cellStyle name="Обычный 4 5 6 3" xfId="23377"/>
    <cellStyle name="Обычный 4 5 6 4" xfId="23378"/>
    <cellStyle name="Обычный 4 5 6 5" xfId="23379"/>
    <cellStyle name="Обычный 4 5 7" xfId="23380"/>
    <cellStyle name="Обычный 4 5 7 2" xfId="23381"/>
    <cellStyle name="Обычный 4 5 7 2 2" xfId="23382"/>
    <cellStyle name="Обычный 4 5 7 3" xfId="23383"/>
    <cellStyle name="Обычный 4 5 7 4" xfId="23384"/>
    <cellStyle name="Обычный 4 5 7 5" xfId="23385"/>
    <cellStyle name="Обычный 4 5 8" xfId="23386"/>
    <cellStyle name="Обычный 4 5 9" xfId="23387"/>
    <cellStyle name="Обычный 4 5 9 2" xfId="23388"/>
    <cellStyle name="Обычный 4 5 9 2 2" xfId="23389"/>
    <cellStyle name="Обычный 4 5 9 3" xfId="23390"/>
    <cellStyle name="Обычный 4 6" xfId="23391"/>
    <cellStyle name="Обычный 4 6 10" xfId="23392"/>
    <cellStyle name="Обычный 4 6 10 2" xfId="23393"/>
    <cellStyle name="Обычный 4 6 11" xfId="23394"/>
    <cellStyle name="Обычный 4 6 2" xfId="23395"/>
    <cellStyle name="Обычный 4 6 2 2" xfId="23396"/>
    <cellStyle name="Обычный 4 6 2 2 2" xfId="23397"/>
    <cellStyle name="Обычный 4 6 2 2 2 2" xfId="23398"/>
    <cellStyle name="Обычный 4 6 2 2 2 2 2" xfId="23399"/>
    <cellStyle name="Обычный 4 6 2 2 2 3" xfId="23400"/>
    <cellStyle name="Обычный 4 6 2 2 2 4" xfId="23401"/>
    <cellStyle name="Обычный 4 6 2 2 2 5" xfId="23402"/>
    <cellStyle name="Обычный 4 6 2 2 3" xfId="23403"/>
    <cellStyle name="Обычный 4 6 2 2 3 2" xfId="23404"/>
    <cellStyle name="Обычный 4 6 2 2 3 2 2" xfId="23405"/>
    <cellStyle name="Обычный 4 6 2 2 3 3" xfId="23406"/>
    <cellStyle name="Обычный 4 6 2 2 3 4" xfId="23407"/>
    <cellStyle name="Обычный 4 6 2 2 3 5" xfId="23408"/>
    <cellStyle name="Обычный 4 6 2 2 4" xfId="23409"/>
    <cellStyle name="Обычный 4 6 2 2 4 2" xfId="23410"/>
    <cellStyle name="Обычный 4 6 2 2 4 2 2" xfId="23411"/>
    <cellStyle name="Обычный 4 6 2 2 4 3" xfId="23412"/>
    <cellStyle name="Обычный 4 6 2 2 5" xfId="23413"/>
    <cellStyle name="Обычный 4 6 2 2 5 2" xfId="23414"/>
    <cellStyle name="Обычный 4 6 2 2 5 2 2" xfId="23415"/>
    <cellStyle name="Обычный 4 6 2 2 5 3" xfId="23416"/>
    <cellStyle name="Обычный 4 6 2 2 6" xfId="23417"/>
    <cellStyle name="Обычный 4 6 2 2 6 2" xfId="23418"/>
    <cellStyle name="Обычный 4 6 2 2 7" xfId="23419"/>
    <cellStyle name="Обычный 4 6 2 3" xfId="23420"/>
    <cellStyle name="Обычный 4 6 2 3 2" xfId="23421"/>
    <cellStyle name="Обычный 4 6 2 3 2 2" xfId="23422"/>
    <cellStyle name="Обычный 4 6 2 3 2 2 2" xfId="23423"/>
    <cellStyle name="Обычный 4 6 2 3 2 3" xfId="23424"/>
    <cellStyle name="Обычный 4 6 2 3 2 4" xfId="23425"/>
    <cellStyle name="Обычный 4 6 2 3 2 5" xfId="23426"/>
    <cellStyle name="Обычный 4 6 2 3 3" xfId="23427"/>
    <cellStyle name="Обычный 4 6 2 3 3 2" xfId="23428"/>
    <cellStyle name="Обычный 4 6 2 3 3 2 2" xfId="23429"/>
    <cellStyle name="Обычный 4 6 2 3 3 3" xfId="23430"/>
    <cellStyle name="Обычный 4 6 2 3 3 4" xfId="23431"/>
    <cellStyle name="Обычный 4 6 2 3 3 5" xfId="23432"/>
    <cellStyle name="Обычный 4 6 2 3 4" xfId="23433"/>
    <cellStyle name="Обычный 4 6 2 3 4 2" xfId="23434"/>
    <cellStyle name="Обычный 4 6 2 3 4 2 2" xfId="23435"/>
    <cellStyle name="Обычный 4 6 2 3 4 3" xfId="23436"/>
    <cellStyle name="Обычный 4 6 2 3 5" xfId="23437"/>
    <cellStyle name="Обычный 4 6 2 3 5 2" xfId="23438"/>
    <cellStyle name="Обычный 4 6 2 3 5 2 2" xfId="23439"/>
    <cellStyle name="Обычный 4 6 2 3 5 3" xfId="23440"/>
    <cellStyle name="Обычный 4 6 2 3 6" xfId="23441"/>
    <cellStyle name="Обычный 4 6 2 3 6 2" xfId="23442"/>
    <cellStyle name="Обычный 4 6 2 3 7" xfId="23443"/>
    <cellStyle name="Обычный 4 6 2 4" xfId="23444"/>
    <cellStyle name="Обычный 4 6 2 4 2" xfId="23445"/>
    <cellStyle name="Обычный 4 6 2 4 2 2" xfId="23446"/>
    <cellStyle name="Обычный 4 6 2 4 3" xfId="23447"/>
    <cellStyle name="Обычный 4 6 2 4 4" xfId="23448"/>
    <cellStyle name="Обычный 4 6 2 4 5" xfId="23449"/>
    <cellStyle name="Обычный 4 6 2 5" xfId="23450"/>
    <cellStyle name="Обычный 4 6 2 5 2" xfId="23451"/>
    <cellStyle name="Обычный 4 6 2 5 2 2" xfId="23452"/>
    <cellStyle name="Обычный 4 6 2 5 3" xfId="23453"/>
    <cellStyle name="Обычный 4 6 2 5 4" xfId="23454"/>
    <cellStyle name="Обычный 4 6 2 5 5" xfId="23455"/>
    <cellStyle name="Обычный 4 6 2 6" xfId="23456"/>
    <cellStyle name="Обычный 4 6 2 6 2" xfId="23457"/>
    <cellStyle name="Обычный 4 6 2 6 2 2" xfId="23458"/>
    <cellStyle name="Обычный 4 6 2 6 3" xfId="23459"/>
    <cellStyle name="Обычный 4 6 2 7" xfId="23460"/>
    <cellStyle name="Обычный 4 6 2 7 2" xfId="23461"/>
    <cellStyle name="Обычный 4 6 2 7 2 2" xfId="23462"/>
    <cellStyle name="Обычный 4 6 2 7 3" xfId="23463"/>
    <cellStyle name="Обычный 4 6 2 8" xfId="23464"/>
    <cellStyle name="Обычный 4 6 2 8 2" xfId="23465"/>
    <cellStyle name="Обычный 4 6 2 9" xfId="23466"/>
    <cellStyle name="Обычный 4 6 3" xfId="23467"/>
    <cellStyle name="Обычный 4 6 3 2" xfId="23468"/>
    <cellStyle name="Обычный 4 6 3 2 2" xfId="23469"/>
    <cellStyle name="Обычный 4 6 3 2 2 2" xfId="23470"/>
    <cellStyle name="Обычный 4 6 3 2 3" xfId="23471"/>
    <cellStyle name="Обычный 4 6 3 2 4" xfId="23472"/>
    <cellStyle name="Обычный 4 6 3 2 5" xfId="23473"/>
    <cellStyle name="Обычный 4 6 3 3" xfId="23474"/>
    <cellStyle name="Обычный 4 6 3 3 2" xfId="23475"/>
    <cellStyle name="Обычный 4 6 3 3 2 2" xfId="23476"/>
    <cellStyle name="Обычный 4 6 3 3 3" xfId="23477"/>
    <cellStyle name="Обычный 4 6 3 3 4" xfId="23478"/>
    <cellStyle name="Обычный 4 6 3 3 5" xfId="23479"/>
    <cellStyle name="Обычный 4 6 3 4" xfId="23480"/>
    <cellStyle name="Обычный 4 6 3 4 2" xfId="23481"/>
    <cellStyle name="Обычный 4 6 3 4 2 2" xfId="23482"/>
    <cellStyle name="Обычный 4 6 3 4 3" xfId="23483"/>
    <cellStyle name="Обычный 4 6 3 5" xfId="23484"/>
    <cellStyle name="Обычный 4 6 3 5 2" xfId="23485"/>
    <cellStyle name="Обычный 4 6 3 5 2 2" xfId="23486"/>
    <cellStyle name="Обычный 4 6 3 5 3" xfId="23487"/>
    <cellStyle name="Обычный 4 6 3 6" xfId="23488"/>
    <cellStyle name="Обычный 4 6 3 6 2" xfId="23489"/>
    <cellStyle name="Обычный 4 6 3 7" xfId="23490"/>
    <cellStyle name="Обычный 4 6 4" xfId="23491"/>
    <cellStyle name="Обычный 4 6 4 2" xfId="23492"/>
    <cellStyle name="Обычный 4 6 4 2 2" xfId="23493"/>
    <cellStyle name="Обычный 4 6 4 2 2 2" xfId="23494"/>
    <cellStyle name="Обычный 4 6 4 2 3" xfId="23495"/>
    <cellStyle name="Обычный 4 6 4 2 4" xfId="23496"/>
    <cellStyle name="Обычный 4 6 4 2 5" xfId="23497"/>
    <cellStyle name="Обычный 4 6 4 3" xfId="23498"/>
    <cellStyle name="Обычный 4 6 4 3 2" xfId="23499"/>
    <cellStyle name="Обычный 4 6 4 3 2 2" xfId="23500"/>
    <cellStyle name="Обычный 4 6 4 3 3" xfId="23501"/>
    <cellStyle name="Обычный 4 6 4 3 4" xfId="23502"/>
    <cellStyle name="Обычный 4 6 4 3 5" xfId="23503"/>
    <cellStyle name="Обычный 4 6 4 4" xfId="23504"/>
    <cellStyle name="Обычный 4 6 4 4 2" xfId="23505"/>
    <cellStyle name="Обычный 4 6 4 4 2 2" xfId="23506"/>
    <cellStyle name="Обычный 4 6 4 4 3" xfId="23507"/>
    <cellStyle name="Обычный 4 6 4 5" xfId="23508"/>
    <cellStyle name="Обычный 4 6 4 5 2" xfId="23509"/>
    <cellStyle name="Обычный 4 6 4 5 2 2" xfId="23510"/>
    <cellStyle name="Обычный 4 6 4 5 3" xfId="23511"/>
    <cellStyle name="Обычный 4 6 4 6" xfId="23512"/>
    <cellStyle name="Обычный 4 6 4 6 2" xfId="23513"/>
    <cellStyle name="Обычный 4 6 4 7" xfId="23514"/>
    <cellStyle name="Обычный 4 6 5" xfId="23515"/>
    <cellStyle name="Обычный 4 6 5 2" xfId="23516"/>
    <cellStyle name="Обычный 4 6 5 2 2" xfId="23517"/>
    <cellStyle name="Обычный 4 6 5 3" xfId="23518"/>
    <cellStyle name="Обычный 4 6 5 4" xfId="23519"/>
    <cellStyle name="Обычный 4 6 5 5" xfId="23520"/>
    <cellStyle name="Обычный 4 6 6" xfId="23521"/>
    <cellStyle name="Обычный 4 6 6 2" xfId="23522"/>
    <cellStyle name="Обычный 4 6 6 2 2" xfId="23523"/>
    <cellStyle name="Обычный 4 6 6 3" xfId="23524"/>
    <cellStyle name="Обычный 4 6 6 4" xfId="23525"/>
    <cellStyle name="Обычный 4 6 6 5" xfId="23526"/>
    <cellStyle name="Обычный 4 6 7" xfId="23527"/>
    <cellStyle name="Обычный 4 6 7 2" xfId="23528"/>
    <cellStyle name="Обычный 4 6 7 2 2" xfId="23529"/>
    <cellStyle name="Обычный 4 6 7 3" xfId="23530"/>
    <cellStyle name="Обычный 4 6 7 4" xfId="23531"/>
    <cellStyle name="Обычный 4 6 7 5" xfId="23532"/>
    <cellStyle name="Обычный 4 6 8" xfId="23533"/>
    <cellStyle name="Обычный 4 6 9" xfId="23534"/>
    <cellStyle name="Обычный 4 6 9 2" xfId="23535"/>
    <cellStyle name="Обычный 4 6 9 2 2" xfId="23536"/>
    <cellStyle name="Обычный 4 6 9 3" xfId="23537"/>
    <cellStyle name="Обычный 4 7" xfId="23538"/>
    <cellStyle name="Обычный 4 7 10" xfId="23539"/>
    <cellStyle name="Обычный 4 7 2" xfId="23540"/>
    <cellStyle name="Обычный 4 7 2 2" xfId="23541"/>
    <cellStyle name="Обычный 4 7 2 2 2" xfId="23542"/>
    <cellStyle name="Обычный 4 7 2 2 2 2" xfId="23543"/>
    <cellStyle name="Обычный 4 7 2 2 3" xfId="23544"/>
    <cellStyle name="Обычный 4 7 2 2 4" xfId="23545"/>
    <cellStyle name="Обычный 4 7 2 2 5" xfId="23546"/>
    <cellStyle name="Обычный 4 7 2 3" xfId="23547"/>
    <cellStyle name="Обычный 4 7 2 3 2" xfId="23548"/>
    <cellStyle name="Обычный 4 7 2 3 2 2" xfId="23549"/>
    <cellStyle name="Обычный 4 7 2 3 3" xfId="23550"/>
    <cellStyle name="Обычный 4 7 2 3 4" xfId="23551"/>
    <cellStyle name="Обычный 4 7 2 3 5" xfId="23552"/>
    <cellStyle name="Обычный 4 7 2 4" xfId="23553"/>
    <cellStyle name="Обычный 4 7 2 4 2" xfId="23554"/>
    <cellStyle name="Обычный 4 7 2 4 2 2" xfId="23555"/>
    <cellStyle name="Обычный 4 7 2 4 3" xfId="23556"/>
    <cellStyle name="Обычный 4 7 2 5" xfId="23557"/>
    <cellStyle name="Обычный 4 7 2 5 2" xfId="23558"/>
    <cellStyle name="Обычный 4 7 2 5 2 2" xfId="23559"/>
    <cellStyle name="Обычный 4 7 2 5 3" xfId="23560"/>
    <cellStyle name="Обычный 4 7 2 6" xfId="23561"/>
    <cellStyle name="Обычный 4 7 2 6 2" xfId="23562"/>
    <cellStyle name="Обычный 4 7 2 7" xfId="23563"/>
    <cellStyle name="Обычный 4 7 3" xfId="23564"/>
    <cellStyle name="Обычный 4 7 3 2" xfId="23565"/>
    <cellStyle name="Обычный 4 7 3 2 2" xfId="23566"/>
    <cellStyle name="Обычный 4 7 3 2 2 2" xfId="23567"/>
    <cellStyle name="Обычный 4 7 3 2 3" xfId="23568"/>
    <cellStyle name="Обычный 4 7 3 2 4" xfId="23569"/>
    <cellStyle name="Обычный 4 7 3 2 5" xfId="23570"/>
    <cellStyle name="Обычный 4 7 3 3" xfId="23571"/>
    <cellStyle name="Обычный 4 7 3 3 2" xfId="23572"/>
    <cellStyle name="Обычный 4 7 3 3 2 2" xfId="23573"/>
    <cellStyle name="Обычный 4 7 3 3 3" xfId="23574"/>
    <cellStyle name="Обычный 4 7 3 3 4" xfId="23575"/>
    <cellStyle name="Обычный 4 7 3 3 5" xfId="23576"/>
    <cellStyle name="Обычный 4 7 3 4" xfId="23577"/>
    <cellStyle name="Обычный 4 7 3 4 2" xfId="23578"/>
    <cellStyle name="Обычный 4 7 3 4 2 2" xfId="23579"/>
    <cellStyle name="Обычный 4 7 3 4 3" xfId="23580"/>
    <cellStyle name="Обычный 4 7 3 5" xfId="23581"/>
    <cellStyle name="Обычный 4 7 3 5 2" xfId="23582"/>
    <cellStyle name="Обычный 4 7 3 5 2 2" xfId="23583"/>
    <cellStyle name="Обычный 4 7 3 5 3" xfId="23584"/>
    <cellStyle name="Обычный 4 7 3 6" xfId="23585"/>
    <cellStyle name="Обычный 4 7 3 6 2" xfId="23586"/>
    <cellStyle name="Обычный 4 7 3 7" xfId="23587"/>
    <cellStyle name="Обычный 4 7 4" xfId="23588"/>
    <cellStyle name="Обычный 4 7 4 2" xfId="23589"/>
    <cellStyle name="Обычный 4 7 4 2 2" xfId="23590"/>
    <cellStyle name="Обычный 4 7 4 3" xfId="23591"/>
    <cellStyle name="Обычный 4 7 4 4" xfId="23592"/>
    <cellStyle name="Обычный 4 7 4 5" xfId="23593"/>
    <cellStyle name="Обычный 4 7 5" xfId="23594"/>
    <cellStyle name="Обычный 4 7 5 2" xfId="23595"/>
    <cellStyle name="Обычный 4 7 5 2 2" xfId="23596"/>
    <cellStyle name="Обычный 4 7 5 3" xfId="23597"/>
    <cellStyle name="Обычный 4 7 5 4" xfId="23598"/>
    <cellStyle name="Обычный 4 7 5 5" xfId="23599"/>
    <cellStyle name="Обычный 4 7 6" xfId="23600"/>
    <cellStyle name="Обычный 4 7 6 2" xfId="23601"/>
    <cellStyle name="Обычный 4 7 6 2 2" xfId="23602"/>
    <cellStyle name="Обычный 4 7 6 3" xfId="23603"/>
    <cellStyle name="Обычный 4 7 6 4" xfId="23604"/>
    <cellStyle name="Обычный 4 7 6 5" xfId="23605"/>
    <cellStyle name="Обычный 4 7 7" xfId="23606"/>
    <cellStyle name="Обычный 4 7 8" xfId="23607"/>
    <cellStyle name="Обычный 4 7 8 2" xfId="23608"/>
    <cellStyle name="Обычный 4 7 8 2 2" xfId="23609"/>
    <cellStyle name="Обычный 4 7 8 3" xfId="23610"/>
    <cellStyle name="Обычный 4 7 9" xfId="23611"/>
    <cellStyle name="Обычный 4 7 9 2" xfId="23612"/>
    <cellStyle name="Обычный 4 8" xfId="23613"/>
    <cellStyle name="Обычный 4 8 2" xfId="23614"/>
    <cellStyle name="Обычный 4 8 2 2" xfId="23615"/>
    <cellStyle name="Обычный 4 8 2 2 2" xfId="23616"/>
    <cellStyle name="Обычный 4 8 2 3" xfId="23617"/>
    <cellStyle name="Обычный 4 8 2 4" xfId="23618"/>
    <cellStyle name="Обычный 4 8 2 5" xfId="23619"/>
    <cellStyle name="Обычный 4 8 3" xfId="23620"/>
    <cellStyle name="Обычный 4 8 3 2" xfId="23621"/>
    <cellStyle name="Обычный 4 8 3 2 2" xfId="23622"/>
    <cellStyle name="Обычный 4 8 3 3" xfId="23623"/>
    <cellStyle name="Обычный 4 8 3 4" xfId="23624"/>
    <cellStyle name="Обычный 4 8 3 5" xfId="23625"/>
    <cellStyle name="Обычный 4 8 4" xfId="23626"/>
    <cellStyle name="Обычный 4 8 4 2" xfId="23627"/>
    <cellStyle name="Обычный 4 8 4 2 2" xfId="23628"/>
    <cellStyle name="Обычный 4 8 4 3" xfId="23629"/>
    <cellStyle name="Обычный 4 8 4 4" xfId="23630"/>
    <cellStyle name="Обычный 4 8 4 5" xfId="23631"/>
    <cellStyle name="Обычный 4 8 5" xfId="23632"/>
    <cellStyle name="Обычный 4 8 6" xfId="23633"/>
    <cellStyle name="Обычный 4 8 6 2" xfId="23634"/>
    <cellStyle name="Обычный 4 8 6 2 2" xfId="23635"/>
    <cellStyle name="Обычный 4 8 6 3" xfId="23636"/>
    <cellStyle name="Обычный 4 8 7" xfId="23637"/>
    <cellStyle name="Обычный 4 8 7 2" xfId="23638"/>
    <cellStyle name="Обычный 4 8 8" xfId="23639"/>
    <cellStyle name="Обычный 4 9" xfId="23640"/>
    <cellStyle name="Обычный 4 9 10" xfId="23641"/>
    <cellStyle name="Обычный 4 9 10 2" xfId="23642"/>
    <cellStyle name="Обычный 4 9 10 2 2" xfId="23643"/>
    <cellStyle name="Обычный 4 9 10 2 2 2" xfId="23644"/>
    <cellStyle name="Обычный 4 9 10 2 2 2 2" xfId="23645"/>
    <cellStyle name="Обычный 4 9 10 2 2 3" xfId="23646"/>
    <cellStyle name="Обычный 4 9 10 2 2 4" xfId="23647"/>
    <cellStyle name="Обычный 4 9 10 2 2 5" xfId="23648"/>
    <cellStyle name="Обычный 4 9 10 2 3" xfId="23649"/>
    <cellStyle name="Обычный 4 9 10 2 3 2" xfId="23650"/>
    <cellStyle name="Обычный 4 9 10 2 3 3" xfId="23651"/>
    <cellStyle name="Обычный 4 9 10 2 3 4" xfId="23652"/>
    <cellStyle name="Обычный 4 9 10 2 4" xfId="23653"/>
    <cellStyle name="Обычный 4 9 10 2 5" xfId="23654"/>
    <cellStyle name="Обычный 4 9 10 2 6" xfId="23655"/>
    <cellStyle name="Обычный 4 9 10 2 7" xfId="23656"/>
    <cellStyle name="Обычный 4 9 10 3" xfId="23657"/>
    <cellStyle name="Обычный 4 9 10 3 2" xfId="23658"/>
    <cellStyle name="Обычный 4 9 10 3 2 2" xfId="23659"/>
    <cellStyle name="Обычный 4 9 10 3 3" xfId="23660"/>
    <cellStyle name="Обычный 4 9 10 3 4" xfId="23661"/>
    <cellStyle name="Обычный 4 9 10 3 5" xfId="23662"/>
    <cellStyle name="Обычный 4 9 10 4" xfId="23663"/>
    <cellStyle name="Обычный 4 9 10 4 2" xfId="23664"/>
    <cellStyle name="Обычный 4 9 10 4 3" xfId="23665"/>
    <cellStyle name="Обычный 4 9 10 4 4" xfId="23666"/>
    <cellStyle name="Обычный 4 9 10 5" xfId="23667"/>
    <cellStyle name="Обычный 4 9 10 6" xfId="23668"/>
    <cellStyle name="Обычный 4 9 10 7" xfId="23669"/>
    <cellStyle name="Обычный 4 9 10 8" xfId="23670"/>
    <cellStyle name="Обычный 4 9 11" xfId="23671"/>
    <cellStyle name="Обычный 4 9 11 2" xfId="23672"/>
    <cellStyle name="Обычный 4 9 11 2 2" xfId="23673"/>
    <cellStyle name="Обычный 4 9 11 2 2 2" xfId="23674"/>
    <cellStyle name="Обычный 4 9 11 2 3" xfId="23675"/>
    <cellStyle name="Обычный 4 9 11 2 4" xfId="23676"/>
    <cellStyle name="Обычный 4 9 11 2 5" xfId="23677"/>
    <cellStyle name="Обычный 4 9 11 3" xfId="23678"/>
    <cellStyle name="Обычный 4 9 11 3 2" xfId="23679"/>
    <cellStyle name="Обычный 4 9 11 3 3" xfId="23680"/>
    <cellStyle name="Обычный 4 9 11 3 4" xfId="23681"/>
    <cellStyle name="Обычный 4 9 11 4" xfId="23682"/>
    <cellStyle name="Обычный 4 9 11 5" xfId="23683"/>
    <cellStyle name="Обычный 4 9 11 6" xfId="23684"/>
    <cellStyle name="Обычный 4 9 11 7" xfId="23685"/>
    <cellStyle name="Обычный 4 9 12" xfId="23686"/>
    <cellStyle name="Обычный 4 9 12 2" xfId="23687"/>
    <cellStyle name="Обычный 4 9 12 2 2" xfId="23688"/>
    <cellStyle name="Обычный 4 9 12 2 2 2" xfId="23689"/>
    <cellStyle name="Обычный 4 9 12 2 3" xfId="23690"/>
    <cellStyle name="Обычный 4 9 12 2 4" xfId="23691"/>
    <cellStyle name="Обычный 4 9 12 2 5" xfId="23692"/>
    <cellStyle name="Обычный 4 9 12 3" xfId="23693"/>
    <cellStyle name="Обычный 4 9 12 3 2" xfId="23694"/>
    <cellStyle name="Обычный 4 9 12 3 3" xfId="23695"/>
    <cellStyle name="Обычный 4 9 12 3 4" xfId="23696"/>
    <cellStyle name="Обычный 4 9 12 4" xfId="23697"/>
    <cellStyle name="Обычный 4 9 12 5" xfId="23698"/>
    <cellStyle name="Обычный 4 9 12 6" xfId="23699"/>
    <cellStyle name="Обычный 4 9 12 7" xfId="23700"/>
    <cellStyle name="Обычный 4 9 13" xfId="23701"/>
    <cellStyle name="Обычный 4 9 13 2" xfId="23702"/>
    <cellStyle name="Обычный 4 9 13 2 2" xfId="23703"/>
    <cellStyle name="Обычный 4 9 13 3" xfId="23704"/>
    <cellStyle name="Обычный 4 9 13 4" xfId="23705"/>
    <cellStyle name="Обычный 4 9 13 5" xfId="23706"/>
    <cellStyle name="Обычный 4 9 14" xfId="23707"/>
    <cellStyle name="Обычный 4 9 14 2" xfId="23708"/>
    <cellStyle name="Обычный 4 9 14 2 2" xfId="23709"/>
    <cellStyle name="Обычный 4 9 14 3" xfId="23710"/>
    <cellStyle name="Обычный 4 9 14 4" xfId="23711"/>
    <cellStyle name="Обычный 4 9 14 5" xfId="23712"/>
    <cellStyle name="Обычный 4 9 15" xfId="23713"/>
    <cellStyle name="Обычный 4 9 15 2" xfId="23714"/>
    <cellStyle name="Обычный 4 9 15 2 2" xfId="23715"/>
    <cellStyle name="Обычный 4 9 15 3" xfId="23716"/>
    <cellStyle name="Обычный 4 9 16" xfId="23717"/>
    <cellStyle name="Обычный 4 9 16 2" xfId="23718"/>
    <cellStyle name="Обычный 4 9 17" xfId="23719"/>
    <cellStyle name="Обычный 4 9 18" xfId="23720"/>
    <cellStyle name="Обычный 4 9 2" xfId="23721"/>
    <cellStyle name="Обычный 4 9 2 10" xfId="23722"/>
    <cellStyle name="Обычный 4 9 2 10 2" xfId="23723"/>
    <cellStyle name="Обычный 4 9 2 10 2 2" xfId="23724"/>
    <cellStyle name="Обычный 4 9 2 10 2 2 2" xfId="23725"/>
    <cellStyle name="Обычный 4 9 2 10 2 3" xfId="23726"/>
    <cellStyle name="Обычный 4 9 2 10 2 4" xfId="23727"/>
    <cellStyle name="Обычный 4 9 2 10 2 5" xfId="23728"/>
    <cellStyle name="Обычный 4 9 2 10 3" xfId="23729"/>
    <cellStyle name="Обычный 4 9 2 10 3 2" xfId="23730"/>
    <cellStyle name="Обычный 4 9 2 10 3 3" xfId="23731"/>
    <cellStyle name="Обычный 4 9 2 10 3 4" xfId="23732"/>
    <cellStyle name="Обычный 4 9 2 10 4" xfId="23733"/>
    <cellStyle name="Обычный 4 9 2 10 5" xfId="23734"/>
    <cellStyle name="Обычный 4 9 2 10 6" xfId="23735"/>
    <cellStyle name="Обычный 4 9 2 10 7" xfId="23736"/>
    <cellStyle name="Обычный 4 9 2 11" xfId="23737"/>
    <cellStyle name="Обычный 4 9 2 11 2" xfId="23738"/>
    <cellStyle name="Обычный 4 9 2 11 2 2" xfId="23739"/>
    <cellStyle name="Обычный 4 9 2 11 3" xfId="23740"/>
    <cellStyle name="Обычный 4 9 2 11 4" xfId="23741"/>
    <cellStyle name="Обычный 4 9 2 11 5" xfId="23742"/>
    <cellStyle name="Обычный 4 9 2 12" xfId="23743"/>
    <cellStyle name="Обычный 4 9 2 12 2" xfId="23744"/>
    <cellStyle name="Обычный 4 9 2 12 3" xfId="23745"/>
    <cellStyle name="Обычный 4 9 2 12 4" xfId="23746"/>
    <cellStyle name="Обычный 4 9 2 13" xfId="23747"/>
    <cellStyle name="Обычный 4 9 2 14" xfId="23748"/>
    <cellStyle name="Обычный 4 9 2 15" xfId="23749"/>
    <cellStyle name="Обычный 4 9 2 16" xfId="23750"/>
    <cellStyle name="Обычный 4 9 2 2" xfId="23751"/>
    <cellStyle name="Обычный 4 9 2 2 10" xfId="23752"/>
    <cellStyle name="Обычный 4 9 2 2 10 2" xfId="23753"/>
    <cellStyle name="Обычный 4 9 2 2 10 2 2" xfId="23754"/>
    <cellStyle name="Обычный 4 9 2 2 10 3" xfId="23755"/>
    <cellStyle name="Обычный 4 9 2 2 10 4" xfId="23756"/>
    <cellStyle name="Обычный 4 9 2 2 10 5" xfId="23757"/>
    <cellStyle name="Обычный 4 9 2 2 11" xfId="23758"/>
    <cellStyle name="Обычный 4 9 2 2 11 2" xfId="23759"/>
    <cellStyle name="Обычный 4 9 2 2 11 3" xfId="23760"/>
    <cellStyle name="Обычный 4 9 2 2 11 4" xfId="23761"/>
    <cellStyle name="Обычный 4 9 2 2 12" xfId="23762"/>
    <cellStyle name="Обычный 4 9 2 2 13" xfId="23763"/>
    <cellStyle name="Обычный 4 9 2 2 14" xfId="23764"/>
    <cellStyle name="Обычный 4 9 2 2 15" xfId="23765"/>
    <cellStyle name="Обычный 4 9 2 2 2" xfId="23766"/>
    <cellStyle name="Обычный 4 9 2 2 2 2" xfId="23767"/>
    <cellStyle name="Обычный 4 9 2 2 2 2 2" xfId="23768"/>
    <cellStyle name="Обычный 4 9 2 2 2 2 2 2" xfId="23769"/>
    <cellStyle name="Обычный 4 9 2 2 2 2 2 2 2" xfId="23770"/>
    <cellStyle name="Обычный 4 9 2 2 2 2 2 3" xfId="23771"/>
    <cellStyle name="Обычный 4 9 2 2 2 2 2 4" xfId="23772"/>
    <cellStyle name="Обычный 4 9 2 2 2 2 2 5" xfId="23773"/>
    <cellStyle name="Обычный 4 9 2 2 2 2 3" xfId="23774"/>
    <cellStyle name="Обычный 4 9 2 2 2 2 3 2" xfId="23775"/>
    <cellStyle name="Обычный 4 9 2 2 2 2 3 3" xfId="23776"/>
    <cellStyle name="Обычный 4 9 2 2 2 2 3 4" xfId="23777"/>
    <cellStyle name="Обычный 4 9 2 2 2 2 4" xfId="23778"/>
    <cellStyle name="Обычный 4 9 2 2 2 2 5" xfId="23779"/>
    <cellStyle name="Обычный 4 9 2 2 2 2 6" xfId="23780"/>
    <cellStyle name="Обычный 4 9 2 2 2 2 7" xfId="23781"/>
    <cellStyle name="Обычный 4 9 2 2 2 3" xfId="23782"/>
    <cellStyle name="Обычный 4 9 2 2 2 3 2" xfId="23783"/>
    <cellStyle name="Обычный 4 9 2 2 2 3 2 2" xfId="23784"/>
    <cellStyle name="Обычный 4 9 2 2 2 3 3" xfId="23785"/>
    <cellStyle name="Обычный 4 9 2 2 2 3 4" xfId="23786"/>
    <cellStyle name="Обычный 4 9 2 2 2 3 5" xfId="23787"/>
    <cellStyle name="Обычный 4 9 2 2 2 4" xfId="23788"/>
    <cellStyle name="Обычный 4 9 2 2 2 4 2" xfId="23789"/>
    <cellStyle name="Обычный 4 9 2 2 2 4 2 2" xfId="23790"/>
    <cellStyle name="Обычный 4 9 2 2 2 4 3" xfId="23791"/>
    <cellStyle name="Обычный 4 9 2 2 2 4 4" xfId="23792"/>
    <cellStyle name="Обычный 4 9 2 2 2 4 5" xfId="23793"/>
    <cellStyle name="Обычный 4 9 2 2 2 5" xfId="23794"/>
    <cellStyle name="Обычный 4 9 2 2 2 5 2" xfId="23795"/>
    <cellStyle name="Обычный 4 9 2 2 2 5 3" xfId="23796"/>
    <cellStyle name="Обычный 4 9 2 2 2 5 4" xfId="23797"/>
    <cellStyle name="Обычный 4 9 2 2 2 6" xfId="23798"/>
    <cellStyle name="Обычный 4 9 2 2 2 7" xfId="23799"/>
    <cellStyle name="Обычный 4 9 2 2 2 8" xfId="23800"/>
    <cellStyle name="Обычный 4 9 2 2 2 9" xfId="23801"/>
    <cellStyle name="Обычный 4 9 2 2 3" xfId="23802"/>
    <cellStyle name="Обычный 4 9 2 2 3 2" xfId="23803"/>
    <cellStyle name="Обычный 4 9 2 2 3 2 2" xfId="23804"/>
    <cellStyle name="Обычный 4 9 2 2 3 2 2 2" xfId="23805"/>
    <cellStyle name="Обычный 4 9 2 2 3 2 2 2 2" xfId="23806"/>
    <cellStyle name="Обычный 4 9 2 2 3 2 2 3" xfId="23807"/>
    <cellStyle name="Обычный 4 9 2 2 3 2 2 4" xfId="23808"/>
    <cellStyle name="Обычный 4 9 2 2 3 2 2 5" xfId="23809"/>
    <cellStyle name="Обычный 4 9 2 2 3 2 3" xfId="23810"/>
    <cellStyle name="Обычный 4 9 2 2 3 2 3 2" xfId="23811"/>
    <cellStyle name="Обычный 4 9 2 2 3 2 3 3" xfId="23812"/>
    <cellStyle name="Обычный 4 9 2 2 3 2 3 4" xfId="23813"/>
    <cellStyle name="Обычный 4 9 2 2 3 2 4" xfId="23814"/>
    <cellStyle name="Обычный 4 9 2 2 3 2 5" xfId="23815"/>
    <cellStyle name="Обычный 4 9 2 2 3 2 6" xfId="23816"/>
    <cellStyle name="Обычный 4 9 2 2 3 2 7" xfId="23817"/>
    <cellStyle name="Обычный 4 9 2 2 3 3" xfId="23818"/>
    <cellStyle name="Обычный 4 9 2 2 3 3 2" xfId="23819"/>
    <cellStyle name="Обычный 4 9 2 2 3 3 2 2" xfId="23820"/>
    <cellStyle name="Обычный 4 9 2 2 3 3 3" xfId="23821"/>
    <cellStyle name="Обычный 4 9 2 2 3 3 4" xfId="23822"/>
    <cellStyle name="Обычный 4 9 2 2 3 3 5" xfId="23823"/>
    <cellStyle name="Обычный 4 9 2 2 3 4" xfId="23824"/>
    <cellStyle name="Обычный 4 9 2 2 3 4 2" xfId="23825"/>
    <cellStyle name="Обычный 4 9 2 2 3 4 2 2" xfId="23826"/>
    <cellStyle name="Обычный 4 9 2 2 3 4 3" xfId="23827"/>
    <cellStyle name="Обычный 4 9 2 2 3 4 4" xfId="23828"/>
    <cellStyle name="Обычный 4 9 2 2 3 4 5" xfId="23829"/>
    <cellStyle name="Обычный 4 9 2 2 3 5" xfId="23830"/>
    <cellStyle name="Обычный 4 9 2 2 3 5 2" xfId="23831"/>
    <cellStyle name="Обычный 4 9 2 2 3 5 3" xfId="23832"/>
    <cellStyle name="Обычный 4 9 2 2 3 5 4" xfId="23833"/>
    <cellStyle name="Обычный 4 9 2 2 3 6" xfId="23834"/>
    <cellStyle name="Обычный 4 9 2 2 3 7" xfId="23835"/>
    <cellStyle name="Обычный 4 9 2 2 3 8" xfId="23836"/>
    <cellStyle name="Обычный 4 9 2 2 3 9" xfId="23837"/>
    <cellStyle name="Обычный 4 9 2 2 4" xfId="23838"/>
    <cellStyle name="Обычный 4 9 2 2 4 2" xfId="23839"/>
    <cellStyle name="Обычный 4 9 2 2 4 2 2" xfId="23840"/>
    <cellStyle name="Обычный 4 9 2 2 4 2 2 2" xfId="23841"/>
    <cellStyle name="Обычный 4 9 2 2 4 2 2 2 2" xfId="23842"/>
    <cellStyle name="Обычный 4 9 2 2 4 2 2 3" xfId="23843"/>
    <cellStyle name="Обычный 4 9 2 2 4 2 2 4" xfId="23844"/>
    <cellStyle name="Обычный 4 9 2 2 4 2 2 5" xfId="23845"/>
    <cellStyle name="Обычный 4 9 2 2 4 2 3" xfId="23846"/>
    <cellStyle name="Обычный 4 9 2 2 4 2 3 2" xfId="23847"/>
    <cellStyle name="Обычный 4 9 2 2 4 2 3 3" xfId="23848"/>
    <cellStyle name="Обычный 4 9 2 2 4 2 3 4" xfId="23849"/>
    <cellStyle name="Обычный 4 9 2 2 4 2 4" xfId="23850"/>
    <cellStyle name="Обычный 4 9 2 2 4 2 5" xfId="23851"/>
    <cellStyle name="Обычный 4 9 2 2 4 2 6" xfId="23852"/>
    <cellStyle name="Обычный 4 9 2 2 4 2 7" xfId="23853"/>
    <cellStyle name="Обычный 4 9 2 2 4 3" xfId="23854"/>
    <cellStyle name="Обычный 4 9 2 2 4 3 2" xfId="23855"/>
    <cellStyle name="Обычный 4 9 2 2 4 3 2 2" xfId="23856"/>
    <cellStyle name="Обычный 4 9 2 2 4 3 3" xfId="23857"/>
    <cellStyle name="Обычный 4 9 2 2 4 3 4" xfId="23858"/>
    <cellStyle name="Обычный 4 9 2 2 4 3 5" xfId="23859"/>
    <cellStyle name="Обычный 4 9 2 2 4 4" xfId="23860"/>
    <cellStyle name="Обычный 4 9 2 2 4 4 2" xfId="23861"/>
    <cellStyle name="Обычный 4 9 2 2 4 4 3" xfId="23862"/>
    <cellStyle name="Обычный 4 9 2 2 4 4 4" xfId="23863"/>
    <cellStyle name="Обычный 4 9 2 2 4 5" xfId="23864"/>
    <cellStyle name="Обычный 4 9 2 2 4 6" xfId="23865"/>
    <cellStyle name="Обычный 4 9 2 2 4 7" xfId="23866"/>
    <cellStyle name="Обычный 4 9 2 2 4 8" xfId="23867"/>
    <cellStyle name="Обычный 4 9 2 2 5" xfId="23868"/>
    <cellStyle name="Обычный 4 9 2 2 5 2" xfId="23869"/>
    <cellStyle name="Обычный 4 9 2 2 5 2 2" xfId="23870"/>
    <cellStyle name="Обычный 4 9 2 2 5 2 2 2" xfId="23871"/>
    <cellStyle name="Обычный 4 9 2 2 5 2 2 2 2" xfId="23872"/>
    <cellStyle name="Обычный 4 9 2 2 5 2 2 3" xfId="23873"/>
    <cellStyle name="Обычный 4 9 2 2 5 2 2 4" xfId="23874"/>
    <cellStyle name="Обычный 4 9 2 2 5 2 2 5" xfId="23875"/>
    <cellStyle name="Обычный 4 9 2 2 5 2 3" xfId="23876"/>
    <cellStyle name="Обычный 4 9 2 2 5 2 3 2" xfId="23877"/>
    <cellStyle name="Обычный 4 9 2 2 5 2 3 3" xfId="23878"/>
    <cellStyle name="Обычный 4 9 2 2 5 2 3 4" xfId="23879"/>
    <cellStyle name="Обычный 4 9 2 2 5 2 4" xfId="23880"/>
    <cellStyle name="Обычный 4 9 2 2 5 2 5" xfId="23881"/>
    <cellStyle name="Обычный 4 9 2 2 5 2 6" xfId="23882"/>
    <cellStyle name="Обычный 4 9 2 2 5 2 7" xfId="23883"/>
    <cellStyle name="Обычный 4 9 2 2 5 3" xfId="23884"/>
    <cellStyle name="Обычный 4 9 2 2 5 3 2" xfId="23885"/>
    <cellStyle name="Обычный 4 9 2 2 5 3 2 2" xfId="23886"/>
    <cellStyle name="Обычный 4 9 2 2 5 3 3" xfId="23887"/>
    <cellStyle name="Обычный 4 9 2 2 5 3 4" xfId="23888"/>
    <cellStyle name="Обычный 4 9 2 2 5 3 5" xfId="23889"/>
    <cellStyle name="Обычный 4 9 2 2 5 4" xfId="23890"/>
    <cellStyle name="Обычный 4 9 2 2 5 4 2" xfId="23891"/>
    <cellStyle name="Обычный 4 9 2 2 5 4 3" xfId="23892"/>
    <cellStyle name="Обычный 4 9 2 2 5 4 4" xfId="23893"/>
    <cellStyle name="Обычный 4 9 2 2 5 5" xfId="23894"/>
    <cellStyle name="Обычный 4 9 2 2 5 6" xfId="23895"/>
    <cellStyle name="Обычный 4 9 2 2 5 7" xfId="23896"/>
    <cellStyle name="Обычный 4 9 2 2 5 8" xfId="23897"/>
    <cellStyle name="Обычный 4 9 2 2 6" xfId="23898"/>
    <cellStyle name="Обычный 4 9 2 2 6 2" xfId="23899"/>
    <cellStyle name="Обычный 4 9 2 2 6 2 2" xfId="23900"/>
    <cellStyle name="Обычный 4 9 2 2 6 2 2 2" xfId="23901"/>
    <cellStyle name="Обычный 4 9 2 2 6 2 2 2 2" xfId="23902"/>
    <cellStyle name="Обычный 4 9 2 2 6 2 2 3" xfId="23903"/>
    <cellStyle name="Обычный 4 9 2 2 6 2 2 4" xfId="23904"/>
    <cellStyle name="Обычный 4 9 2 2 6 2 2 5" xfId="23905"/>
    <cellStyle name="Обычный 4 9 2 2 6 2 3" xfId="23906"/>
    <cellStyle name="Обычный 4 9 2 2 6 2 3 2" xfId="23907"/>
    <cellStyle name="Обычный 4 9 2 2 6 2 3 3" xfId="23908"/>
    <cellStyle name="Обычный 4 9 2 2 6 2 3 4" xfId="23909"/>
    <cellStyle name="Обычный 4 9 2 2 6 2 4" xfId="23910"/>
    <cellStyle name="Обычный 4 9 2 2 6 2 5" xfId="23911"/>
    <cellStyle name="Обычный 4 9 2 2 6 2 6" xfId="23912"/>
    <cellStyle name="Обычный 4 9 2 2 6 2 7" xfId="23913"/>
    <cellStyle name="Обычный 4 9 2 2 6 3" xfId="23914"/>
    <cellStyle name="Обычный 4 9 2 2 6 3 2" xfId="23915"/>
    <cellStyle name="Обычный 4 9 2 2 6 3 2 2" xfId="23916"/>
    <cellStyle name="Обычный 4 9 2 2 6 3 3" xfId="23917"/>
    <cellStyle name="Обычный 4 9 2 2 6 3 4" xfId="23918"/>
    <cellStyle name="Обычный 4 9 2 2 6 3 5" xfId="23919"/>
    <cellStyle name="Обычный 4 9 2 2 6 4" xfId="23920"/>
    <cellStyle name="Обычный 4 9 2 2 6 4 2" xfId="23921"/>
    <cellStyle name="Обычный 4 9 2 2 6 4 3" xfId="23922"/>
    <cellStyle name="Обычный 4 9 2 2 6 4 4" xfId="23923"/>
    <cellStyle name="Обычный 4 9 2 2 6 5" xfId="23924"/>
    <cellStyle name="Обычный 4 9 2 2 6 6" xfId="23925"/>
    <cellStyle name="Обычный 4 9 2 2 6 7" xfId="23926"/>
    <cellStyle name="Обычный 4 9 2 2 6 8" xfId="23927"/>
    <cellStyle name="Обычный 4 9 2 2 7" xfId="23928"/>
    <cellStyle name="Обычный 4 9 2 2 7 2" xfId="23929"/>
    <cellStyle name="Обычный 4 9 2 2 7 2 2" xfId="23930"/>
    <cellStyle name="Обычный 4 9 2 2 7 2 2 2" xfId="23931"/>
    <cellStyle name="Обычный 4 9 2 2 7 2 2 2 2" xfId="23932"/>
    <cellStyle name="Обычный 4 9 2 2 7 2 2 3" xfId="23933"/>
    <cellStyle name="Обычный 4 9 2 2 7 2 2 4" xfId="23934"/>
    <cellStyle name="Обычный 4 9 2 2 7 2 2 5" xfId="23935"/>
    <cellStyle name="Обычный 4 9 2 2 7 2 3" xfId="23936"/>
    <cellStyle name="Обычный 4 9 2 2 7 2 3 2" xfId="23937"/>
    <cellStyle name="Обычный 4 9 2 2 7 2 3 3" xfId="23938"/>
    <cellStyle name="Обычный 4 9 2 2 7 2 3 4" xfId="23939"/>
    <cellStyle name="Обычный 4 9 2 2 7 2 4" xfId="23940"/>
    <cellStyle name="Обычный 4 9 2 2 7 2 5" xfId="23941"/>
    <cellStyle name="Обычный 4 9 2 2 7 2 6" xfId="23942"/>
    <cellStyle name="Обычный 4 9 2 2 7 2 7" xfId="23943"/>
    <cellStyle name="Обычный 4 9 2 2 7 3" xfId="23944"/>
    <cellStyle name="Обычный 4 9 2 2 7 3 2" xfId="23945"/>
    <cellStyle name="Обычный 4 9 2 2 7 3 2 2" xfId="23946"/>
    <cellStyle name="Обычный 4 9 2 2 7 3 3" xfId="23947"/>
    <cellStyle name="Обычный 4 9 2 2 7 3 4" xfId="23948"/>
    <cellStyle name="Обычный 4 9 2 2 7 3 5" xfId="23949"/>
    <cellStyle name="Обычный 4 9 2 2 7 4" xfId="23950"/>
    <cellStyle name="Обычный 4 9 2 2 7 4 2" xfId="23951"/>
    <cellStyle name="Обычный 4 9 2 2 7 4 3" xfId="23952"/>
    <cellStyle name="Обычный 4 9 2 2 7 4 4" xfId="23953"/>
    <cellStyle name="Обычный 4 9 2 2 7 5" xfId="23954"/>
    <cellStyle name="Обычный 4 9 2 2 7 6" xfId="23955"/>
    <cellStyle name="Обычный 4 9 2 2 7 7" xfId="23956"/>
    <cellStyle name="Обычный 4 9 2 2 7 8" xfId="23957"/>
    <cellStyle name="Обычный 4 9 2 2 8" xfId="23958"/>
    <cellStyle name="Обычный 4 9 2 2 8 2" xfId="23959"/>
    <cellStyle name="Обычный 4 9 2 2 8 2 2" xfId="23960"/>
    <cellStyle name="Обычный 4 9 2 2 8 2 2 2" xfId="23961"/>
    <cellStyle name="Обычный 4 9 2 2 8 2 3" xfId="23962"/>
    <cellStyle name="Обычный 4 9 2 2 8 2 4" xfId="23963"/>
    <cellStyle name="Обычный 4 9 2 2 8 2 5" xfId="23964"/>
    <cellStyle name="Обычный 4 9 2 2 8 3" xfId="23965"/>
    <cellStyle name="Обычный 4 9 2 2 8 3 2" xfId="23966"/>
    <cellStyle name="Обычный 4 9 2 2 8 3 3" xfId="23967"/>
    <cellStyle name="Обычный 4 9 2 2 8 3 4" xfId="23968"/>
    <cellStyle name="Обычный 4 9 2 2 8 4" xfId="23969"/>
    <cellStyle name="Обычный 4 9 2 2 8 5" xfId="23970"/>
    <cellStyle name="Обычный 4 9 2 2 8 6" xfId="23971"/>
    <cellStyle name="Обычный 4 9 2 2 8 7" xfId="23972"/>
    <cellStyle name="Обычный 4 9 2 2 9" xfId="23973"/>
    <cellStyle name="Обычный 4 9 2 2 9 2" xfId="23974"/>
    <cellStyle name="Обычный 4 9 2 2 9 2 2" xfId="23975"/>
    <cellStyle name="Обычный 4 9 2 2 9 2 2 2" xfId="23976"/>
    <cellStyle name="Обычный 4 9 2 2 9 2 3" xfId="23977"/>
    <cellStyle name="Обычный 4 9 2 2 9 2 4" xfId="23978"/>
    <cellStyle name="Обычный 4 9 2 2 9 2 5" xfId="23979"/>
    <cellStyle name="Обычный 4 9 2 2 9 3" xfId="23980"/>
    <cellStyle name="Обычный 4 9 2 2 9 3 2" xfId="23981"/>
    <cellStyle name="Обычный 4 9 2 2 9 3 3" xfId="23982"/>
    <cellStyle name="Обычный 4 9 2 2 9 3 4" xfId="23983"/>
    <cellStyle name="Обычный 4 9 2 2 9 4" xfId="23984"/>
    <cellStyle name="Обычный 4 9 2 2 9 5" xfId="23985"/>
    <cellStyle name="Обычный 4 9 2 2 9 6" xfId="23986"/>
    <cellStyle name="Обычный 4 9 2 2 9 7" xfId="23987"/>
    <cellStyle name="Обычный 4 9 2 3" xfId="23988"/>
    <cellStyle name="Обычный 4 9 2 3 2" xfId="23989"/>
    <cellStyle name="Обычный 4 9 2 3 2 2" xfId="23990"/>
    <cellStyle name="Обычный 4 9 2 3 2 2 2" xfId="23991"/>
    <cellStyle name="Обычный 4 9 2 3 2 2 2 2" xfId="23992"/>
    <cellStyle name="Обычный 4 9 2 3 2 2 3" xfId="23993"/>
    <cellStyle name="Обычный 4 9 2 3 2 2 4" xfId="23994"/>
    <cellStyle name="Обычный 4 9 2 3 2 2 5" xfId="23995"/>
    <cellStyle name="Обычный 4 9 2 3 2 3" xfId="23996"/>
    <cellStyle name="Обычный 4 9 2 3 2 3 2" xfId="23997"/>
    <cellStyle name="Обычный 4 9 2 3 2 3 3" xfId="23998"/>
    <cellStyle name="Обычный 4 9 2 3 2 3 4" xfId="23999"/>
    <cellStyle name="Обычный 4 9 2 3 2 4" xfId="24000"/>
    <cellStyle name="Обычный 4 9 2 3 2 5" xfId="24001"/>
    <cellStyle name="Обычный 4 9 2 3 2 6" xfId="24002"/>
    <cellStyle name="Обычный 4 9 2 3 2 7" xfId="24003"/>
    <cellStyle name="Обычный 4 9 2 3 3" xfId="24004"/>
    <cellStyle name="Обычный 4 9 2 3 3 2" xfId="24005"/>
    <cellStyle name="Обычный 4 9 2 3 3 2 2" xfId="24006"/>
    <cellStyle name="Обычный 4 9 2 3 3 3" xfId="24007"/>
    <cellStyle name="Обычный 4 9 2 3 3 4" xfId="24008"/>
    <cellStyle name="Обычный 4 9 2 3 3 5" xfId="24009"/>
    <cellStyle name="Обычный 4 9 2 3 4" xfId="24010"/>
    <cellStyle name="Обычный 4 9 2 3 4 2" xfId="24011"/>
    <cellStyle name="Обычный 4 9 2 3 4 2 2" xfId="24012"/>
    <cellStyle name="Обычный 4 9 2 3 4 3" xfId="24013"/>
    <cellStyle name="Обычный 4 9 2 3 4 4" xfId="24014"/>
    <cellStyle name="Обычный 4 9 2 3 4 5" xfId="24015"/>
    <cellStyle name="Обычный 4 9 2 3 5" xfId="24016"/>
    <cellStyle name="Обычный 4 9 2 3 5 2" xfId="24017"/>
    <cellStyle name="Обычный 4 9 2 3 5 3" xfId="24018"/>
    <cellStyle name="Обычный 4 9 2 3 5 4" xfId="24019"/>
    <cellStyle name="Обычный 4 9 2 3 6" xfId="24020"/>
    <cellStyle name="Обычный 4 9 2 3 7" xfId="24021"/>
    <cellStyle name="Обычный 4 9 2 3 8" xfId="24022"/>
    <cellStyle name="Обычный 4 9 2 3 9" xfId="24023"/>
    <cellStyle name="Обычный 4 9 2 4" xfId="24024"/>
    <cellStyle name="Обычный 4 9 2 4 2" xfId="24025"/>
    <cellStyle name="Обычный 4 9 2 4 2 2" xfId="24026"/>
    <cellStyle name="Обычный 4 9 2 4 2 2 2" xfId="24027"/>
    <cellStyle name="Обычный 4 9 2 4 2 2 2 2" xfId="24028"/>
    <cellStyle name="Обычный 4 9 2 4 2 2 3" xfId="24029"/>
    <cellStyle name="Обычный 4 9 2 4 2 2 4" xfId="24030"/>
    <cellStyle name="Обычный 4 9 2 4 2 2 5" xfId="24031"/>
    <cellStyle name="Обычный 4 9 2 4 2 3" xfId="24032"/>
    <cellStyle name="Обычный 4 9 2 4 2 3 2" xfId="24033"/>
    <cellStyle name="Обычный 4 9 2 4 2 3 3" xfId="24034"/>
    <cellStyle name="Обычный 4 9 2 4 2 3 4" xfId="24035"/>
    <cellStyle name="Обычный 4 9 2 4 2 4" xfId="24036"/>
    <cellStyle name="Обычный 4 9 2 4 2 5" xfId="24037"/>
    <cellStyle name="Обычный 4 9 2 4 2 6" xfId="24038"/>
    <cellStyle name="Обычный 4 9 2 4 2 7" xfId="24039"/>
    <cellStyle name="Обычный 4 9 2 4 3" xfId="24040"/>
    <cellStyle name="Обычный 4 9 2 4 3 2" xfId="24041"/>
    <cellStyle name="Обычный 4 9 2 4 3 2 2" xfId="24042"/>
    <cellStyle name="Обычный 4 9 2 4 3 3" xfId="24043"/>
    <cellStyle name="Обычный 4 9 2 4 3 4" xfId="24044"/>
    <cellStyle name="Обычный 4 9 2 4 3 5" xfId="24045"/>
    <cellStyle name="Обычный 4 9 2 4 4" xfId="24046"/>
    <cellStyle name="Обычный 4 9 2 4 4 2" xfId="24047"/>
    <cellStyle name="Обычный 4 9 2 4 4 2 2" xfId="24048"/>
    <cellStyle name="Обычный 4 9 2 4 4 3" xfId="24049"/>
    <cellStyle name="Обычный 4 9 2 4 4 4" xfId="24050"/>
    <cellStyle name="Обычный 4 9 2 4 4 5" xfId="24051"/>
    <cellStyle name="Обычный 4 9 2 4 5" xfId="24052"/>
    <cellStyle name="Обычный 4 9 2 4 5 2" xfId="24053"/>
    <cellStyle name="Обычный 4 9 2 4 5 3" xfId="24054"/>
    <cellStyle name="Обычный 4 9 2 4 5 4" xfId="24055"/>
    <cellStyle name="Обычный 4 9 2 4 6" xfId="24056"/>
    <cellStyle name="Обычный 4 9 2 4 7" xfId="24057"/>
    <cellStyle name="Обычный 4 9 2 4 8" xfId="24058"/>
    <cellStyle name="Обычный 4 9 2 4 9" xfId="24059"/>
    <cellStyle name="Обычный 4 9 2 5" xfId="24060"/>
    <cellStyle name="Обычный 4 9 2 5 2" xfId="24061"/>
    <cellStyle name="Обычный 4 9 2 5 2 2" xfId="24062"/>
    <cellStyle name="Обычный 4 9 2 5 2 2 2" xfId="24063"/>
    <cellStyle name="Обычный 4 9 2 5 2 2 2 2" xfId="24064"/>
    <cellStyle name="Обычный 4 9 2 5 2 2 3" xfId="24065"/>
    <cellStyle name="Обычный 4 9 2 5 2 2 4" xfId="24066"/>
    <cellStyle name="Обычный 4 9 2 5 2 2 5" xfId="24067"/>
    <cellStyle name="Обычный 4 9 2 5 2 3" xfId="24068"/>
    <cellStyle name="Обычный 4 9 2 5 2 3 2" xfId="24069"/>
    <cellStyle name="Обычный 4 9 2 5 2 3 3" xfId="24070"/>
    <cellStyle name="Обычный 4 9 2 5 2 3 4" xfId="24071"/>
    <cellStyle name="Обычный 4 9 2 5 2 4" xfId="24072"/>
    <cellStyle name="Обычный 4 9 2 5 2 5" xfId="24073"/>
    <cellStyle name="Обычный 4 9 2 5 2 6" xfId="24074"/>
    <cellStyle name="Обычный 4 9 2 5 2 7" xfId="24075"/>
    <cellStyle name="Обычный 4 9 2 5 3" xfId="24076"/>
    <cellStyle name="Обычный 4 9 2 5 3 2" xfId="24077"/>
    <cellStyle name="Обычный 4 9 2 5 3 2 2" xfId="24078"/>
    <cellStyle name="Обычный 4 9 2 5 3 3" xfId="24079"/>
    <cellStyle name="Обычный 4 9 2 5 3 4" xfId="24080"/>
    <cellStyle name="Обычный 4 9 2 5 3 5" xfId="24081"/>
    <cellStyle name="Обычный 4 9 2 5 4" xfId="24082"/>
    <cellStyle name="Обычный 4 9 2 5 4 2" xfId="24083"/>
    <cellStyle name="Обычный 4 9 2 5 4 3" xfId="24084"/>
    <cellStyle name="Обычный 4 9 2 5 4 4" xfId="24085"/>
    <cellStyle name="Обычный 4 9 2 5 5" xfId="24086"/>
    <cellStyle name="Обычный 4 9 2 5 6" xfId="24087"/>
    <cellStyle name="Обычный 4 9 2 5 7" xfId="24088"/>
    <cellStyle name="Обычный 4 9 2 5 8" xfId="24089"/>
    <cellStyle name="Обычный 4 9 2 6" xfId="24090"/>
    <cellStyle name="Обычный 4 9 2 6 2" xfId="24091"/>
    <cellStyle name="Обычный 4 9 2 6 2 2" xfId="24092"/>
    <cellStyle name="Обычный 4 9 2 6 2 2 2" xfId="24093"/>
    <cellStyle name="Обычный 4 9 2 6 2 2 2 2" xfId="24094"/>
    <cellStyle name="Обычный 4 9 2 6 2 2 3" xfId="24095"/>
    <cellStyle name="Обычный 4 9 2 6 2 2 4" xfId="24096"/>
    <cellStyle name="Обычный 4 9 2 6 2 2 5" xfId="24097"/>
    <cellStyle name="Обычный 4 9 2 6 2 3" xfId="24098"/>
    <cellStyle name="Обычный 4 9 2 6 2 3 2" xfId="24099"/>
    <cellStyle name="Обычный 4 9 2 6 2 3 3" xfId="24100"/>
    <cellStyle name="Обычный 4 9 2 6 2 3 4" xfId="24101"/>
    <cellStyle name="Обычный 4 9 2 6 2 4" xfId="24102"/>
    <cellStyle name="Обычный 4 9 2 6 2 5" xfId="24103"/>
    <cellStyle name="Обычный 4 9 2 6 2 6" xfId="24104"/>
    <cellStyle name="Обычный 4 9 2 6 2 7" xfId="24105"/>
    <cellStyle name="Обычный 4 9 2 6 3" xfId="24106"/>
    <cellStyle name="Обычный 4 9 2 6 3 2" xfId="24107"/>
    <cellStyle name="Обычный 4 9 2 6 3 2 2" xfId="24108"/>
    <cellStyle name="Обычный 4 9 2 6 3 3" xfId="24109"/>
    <cellStyle name="Обычный 4 9 2 6 3 4" xfId="24110"/>
    <cellStyle name="Обычный 4 9 2 6 3 5" xfId="24111"/>
    <cellStyle name="Обычный 4 9 2 6 4" xfId="24112"/>
    <cellStyle name="Обычный 4 9 2 6 4 2" xfId="24113"/>
    <cellStyle name="Обычный 4 9 2 6 4 3" xfId="24114"/>
    <cellStyle name="Обычный 4 9 2 6 4 4" xfId="24115"/>
    <cellStyle name="Обычный 4 9 2 6 5" xfId="24116"/>
    <cellStyle name="Обычный 4 9 2 6 6" xfId="24117"/>
    <cellStyle name="Обычный 4 9 2 6 7" xfId="24118"/>
    <cellStyle name="Обычный 4 9 2 6 8" xfId="24119"/>
    <cellStyle name="Обычный 4 9 2 7" xfId="24120"/>
    <cellStyle name="Обычный 4 9 2 7 2" xfId="24121"/>
    <cellStyle name="Обычный 4 9 2 7 2 2" xfId="24122"/>
    <cellStyle name="Обычный 4 9 2 7 2 2 2" xfId="24123"/>
    <cellStyle name="Обычный 4 9 2 7 2 2 2 2" xfId="24124"/>
    <cellStyle name="Обычный 4 9 2 7 2 2 3" xfId="24125"/>
    <cellStyle name="Обычный 4 9 2 7 2 2 4" xfId="24126"/>
    <cellStyle name="Обычный 4 9 2 7 2 2 5" xfId="24127"/>
    <cellStyle name="Обычный 4 9 2 7 2 3" xfId="24128"/>
    <cellStyle name="Обычный 4 9 2 7 2 3 2" xfId="24129"/>
    <cellStyle name="Обычный 4 9 2 7 2 3 3" xfId="24130"/>
    <cellStyle name="Обычный 4 9 2 7 2 3 4" xfId="24131"/>
    <cellStyle name="Обычный 4 9 2 7 2 4" xfId="24132"/>
    <cellStyle name="Обычный 4 9 2 7 2 5" xfId="24133"/>
    <cellStyle name="Обычный 4 9 2 7 2 6" xfId="24134"/>
    <cellStyle name="Обычный 4 9 2 7 2 7" xfId="24135"/>
    <cellStyle name="Обычный 4 9 2 7 3" xfId="24136"/>
    <cellStyle name="Обычный 4 9 2 7 3 2" xfId="24137"/>
    <cellStyle name="Обычный 4 9 2 7 3 2 2" xfId="24138"/>
    <cellStyle name="Обычный 4 9 2 7 3 3" xfId="24139"/>
    <cellStyle name="Обычный 4 9 2 7 3 4" xfId="24140"/>
    <cellStyle name="Обычный 4 9 2 7 3 5" xfId="24141"/>
    <cellStyle name="Обычный 4 9 2 7 4" xfId="24142"/>
    <cellStyle name="Обычный 4 9 2 7 4 2" xfId="24143"/>
    <cellStyle name="Обычный 4 9 2 7 4 3" xfId="24144"/>
    <cellStyle name="Обычный 4 9 2 7 4 4" xfId="24145"/>
    <cellStyle name="Обычный 4 9 2 7 5" xfId="24146"/>
    <cellStyle name="Обычный 4 9 2 7 6" xfId="24147"/>
    <cellStyle name="Обычный 4 9 2 7 7" xfId="24148"/>
    <cellStyle name="Обычный 4 9 2 7 8" xfId="24149"/>
    <cellStyle name="Обычный 4 9 2 8" xfId="24150"/>
    <cellStyle name="Обычный 4 9 2 8 2" xfId="24151"/>
    <cellStyle name="Обычный 4 9 2 8 2 2" xfId="24152"/>
    <cellStyle name="Обычный 4 9 2 8 2 2 2" xfId="24153"/>
    <cellStyle name="Обычный 4 9 2 8 2 2 2 2" xfId="24154"/>
    <cellStyle name="Обычный 4 9 2 8 2 2 3" xfId="24155"/>
    <cellStyle name="Обычный 4 9 2 8 2 2 4" xfId="24156"/>
    <cellStyle name="Обычный 4 9 2 8 2 2 5" xfId="24157"/>
    <cellStyle name="Обычный 4 9 2 8 2 3" xfId="24158"/>
    <cellStyle name="Обычный 4 9 2 8 2 3 2" xfId="24159"/>
    <cellStyle name="Обычный 4 9 2 8 2 3 3" xfId="24160"/>
    <cellStyle name="Обычный 4 9 2 8 2 3 4" xfId="24161"/>
    <cellStyle name="Обычный 4 9 2 8 2 4" xfId="24162"/>
    <cellStyle name="Обычный 4 9 2 8 2 5" xfId="24163"/>
    <cellStyle name="Обычный 4 9 2 8 2 6" xfId="24164"/>
    <cellStyle name="Обычный 4 9 2 8 2 7" xfId="24165"/>
    <cellStyle name="Обычный 4 9 2 8 3" xfId="24166"/>
    <cellStyle name="Обычный 4 9 2 8 3 2" xfId="24167"/>
    <cellStyle name="Обычный 4 9 2 8 3 2 2" xfId="24168"/>
    <cellStyle name="Обычный 4 9 2 8 3 3" xfId="24169"/>
    <cellStyle name="Обычный 4 9 2 8 3 4" xfId="24170"/>
    <cellStyle name="Обычный 4 9 2 8 3 5" xfId="24171"/>
    <cellStyle name="Обычный 4 9 2 8 4" xfId="24172"/>
    <cellStyle name="Обычный 4 9 2 8 4 2" xfId="24173"/>
    <cellStyle name="Обычный 4 9 2 8 4 3" xfId="24174"/>
    <cellStyle name="Обычный 4 9 2 8 4 4" xfId="24175"/>
    <cellStyle name="Обычный 4 9 2 8 5" xfId="24176"/>
    <cellStyle name="Обычный 4 9 2 8 6" xfId="24177"/>
    <cellStyle name="Обычный 4 9 2 8 7" xfId="24178"/>
    <cellStyle name="Обычный 4 9 2 8 8" xfId="24179"/>
    <cellStyle name="Обычный 4 9 2 9" xfId="24180"/>
    <cellStyle name="Обычный 4 9 2 9 2" xfId="24181"/>
    <cellStyle name="Обычный 4 9 2 9 2 2" xfId="24182"/>
    <cellStyle name="Обычный 4 9 2 9 2 2 2" xfId="24183"/>
    <cellStyle name="Обычный 4 9 2 9 2 3" xfId="24184"/>
    <cellStyle name="Обычный 4 9 2 9 2 4" xfId="24185"/>
    <cellStyle name="Обычный 4 9 2 9 2 5" xfId="24186"/>
    <cellStyle name="Обычный 4 9 2 9 3" xfId="24187"/>
    <cellStyle name="Обычный 4 9 2 9 3 2" xfId="24188"/>
    <cellStyle name="Обычный 4 9 2 9 3 3" xfId="24189"/>
    <cellStyle name="Обычный 4 9 2 9 3 4" xfId="24190"/>
    <cellStyle name="Обычный 4 9 2 9 4" xfId="24191"/>
    <cellStyle name="Обычный 4 9 2 9 5" xfId="24192"/>
    <cellStyle name="Обычный 4 9 2 9 6" xfId="24193"/>
    <cellStyle name="Обычный 4 9 2 9 7" xfId="24194"/>
    <cellStyle name="Обычный 4 9 3" xfId="24195"/>
    <cellStyle name="Обычный 4 9 3 10" xfId="24196"/>
    <cellStyle name="Обычный 4 9 3 10 2" xfId="24197"/>
    <cellStyle name="Обычный 4 9 3 10 2 2" xfId="24198"/>
    <cellStyle name="Обычный 4 9 3 10 3" xfId="24199"/>
    <cellStyle name="Обычный 4 9 3 10 4" xfId="24200"/>
    <cellStyle name="Обычный 4 9 3 10 5" xfId="24201"/>
    <cellStyle name="Обычный 4 9 3 11" xfId="24202"/>
    <cellStyle name="Обычный 4 9 3 11 2" xfId="24203"/>
    <cellStyle name="Обычный 4 9 3 11 3" xfId="24204"/>
    <cellStyle name="Обычный 4 9 3 11 4" xfId="24205"/>
    <cellStyle name="Обычный 4 9 3 12" xfId="24206"/>
    <cellStyle name="Обычный 4 9 3 13" xfId="24207"/>
    <cellStyle name="Обычный 4 9 3 14" xfId="24208"/>
    <cellStyle name="Обычный 4 9 3 15" xfId="24209"/>
    <cellStyle name="Обычный 4 9 3 2" xfId="24210"/>
    <cellStyle name="Обычный 4 9 3 2 2" xfId="24211"/>
    <cellStyle name="Обычный 4 9 3 2 2 2" xfId="24212"/>
    <cellStyle name="Обычный 4 9 3 2 2 2 2" xfId="24213"/>
    <cellStyle name="Обычный 4 9 3 2 2 2 2 2" xfId="24214"/>
    <cellStyle name="Обычный 4 9 3 2 2 2 3" xfId="24215"/>
    <cellStyle name="Обычный 4 9 3 2 2 2 4" xfId="24216"/>
    <cellStyle name="Обычный 4 9 3 2 2 2 5" xfId="24217"/>
    <cellStyle name="Обычный 4 9 3 2 2 3" xfId="24218"/>
    <cellStyle name="Обычный 4 9 3 2 2 3 2" xfId="24219"/>
    <cellStyle name="Обычный 4 9 3 2 2 3 3" xfId="24220"/>
    <cellStyle name="Обычный 4 9 3 2 2 3 4" xfId="24221"/>
    <cellStyle name="Обычный 4 9 3 2 2 4" xfId="24222"/>
    <cellStyle name="Обычный 4 9 3 2 2 5" xfId="24223"/>
    <cellStyle name="Обычный 4 9 3 2 2 6" xfId="24224"/>
    <cellStyle name="Обычный 4 9 3 2 2 7" xfId="24225"/>
    <cellStyle name="Обычный 4 9 3 2 3" xfId="24226"/>
    <cellStyle name="Обычный 4 9 3 2 3 2" xfId="24227"/>
    <cellStyle name="Обычный 4 9 3 2 3 2 2" xfId="24228"/>
    <cellStyle name="Обычный 4 9 3 2 3 3" xfId="24229"/>
    <cellStyle name="Обычный 4 9 3 2 3 4" xfId="24230"/>
    <cellStyle name="Обычный 4 9 3 2 3 5" xfId="24231"/>
    <cellStyle name="Обычный 4 9 3 2 4" xfId="24232"/>
    <cellStyle name="Обычный 4 9 3 2 4 2" xfId="24233"/>
    <cellStyle name="Обычный 4 9 3 2 4 2 2" xfId="24234"/>
    <cellStyle name="Обычный 4 9 3 2 4 3" xfId="24235"/>
    <cellStyle name="Обычный 4 9 3 2 4 4" xfId="24236"/>
    <cellStyle name="Обычный 4 9 3 2 4 5" xfId="24237"/>
    <cellStyle name="Обычный 4 9 3 2 5" xfId="24238"/>
    <cellStyle name="Обычный 4 9 3 2 5 2" xfId="24239"/>
    <cellStyle name="Обычный 4 9 3 2 5 3" xfId="24240"/>
    <cellStyle name="Обычный 4 9 3 2 5 4" xfId="24241"/>
    <cellStyle name="Обычный 4 9 3 2 6" xfId="24242"/>
    <cellStyle name="Обычный 4 9 3 2 7" xfId="24243"/>
    <cellStyle name="Обычный 4 9 3 2 8" xfId="24244"/>
    <cellStyle name="Обычный 4 9 3 2 9" xfId="24245"/>
    <cellStyle name="Обычный 4 9 3 3" xfId="24246"/>
    <cellStyle name="Обычный 4 9 3 3 2" xfId="24247"/>
    <cellStyle name="Обычный 4 9 3 3 2 2" xfId="24248"/>
    <cellStyle name="Обычный 4 9 3 3 2 2 2" xfId="24249"/>
    <cellStyle name="Обычный 4 9 3 3 2 2 2 2" xfId="24250"/>
    <cellStyle name="Обычный 4 9 3 3 2 2 3" xfId="24251"/>
    <cellStyle name="Обычный 4 9 3 3 2 2 4" xfId="24252"/>
    <cellStyle name="Обычный 4 9 3 3 2 2 5" xfId="24253"/>
    <cellStyle name="Обычный 4 9 3 3 2 3" xfId="24254"/>
    <cellStyle name="Обычный 4 9 3 3 2 3 2" xfId="24255"/>
    <cellStyle name="Обычный 4 9 3 3 2 3 3" xfId="24256"/>
    <cellStyle name="Обычный 4 9 3 3 2 3 4" xfId="24257"/>
    <cellStyle name="Обычный 4 9 3 3 2 4" xfId="24258"/>
    <cellStyle name="Обычный 4 9 3 3 2 5" xfId="24259"/>
    <cellStyle name="Обычный 4 9 3 3 2 6" xfId="24260"/>
    <cellStyle name="Обычный 4 9 3 3 2 7" xfId="24261"/>
    <cellStyle name="Обычный 4 9 3 3 3" xfId="24262"/>
    <cellStyle name="Обычный 4 9 3 3 3 2" xfId="24263"/>
    <cellStyle name="Обычный 4 9 3 3 3 2 2" xfId="24264"/>
    <cellStyle name="Обычный 4 9 3 3 3 3" xfId="24265"/>
    <cellStyle name="Обычный 4 9 3 3 3 4" xfId="24266"/>
    <cellStyle name="Обычный 4 9 3 3 3 5" xfId="24267"/>
    <cellStyle name="Обычный 4 9 3 3 4" xfId="24268"/>
    <cellStyle name="Обычный 4 9 3 3 4 2" xfId="24269"/>
    <cellStyle name="Обычный 4 9 3 3 4 2 2" xfId="24270"/>
    <cellStyle name="Обычный 4 9 3 3 4 3" xfId="24271"/>
    <cellStyle name="Обычный 4 9 3 3 4 4" xfId="24272"/>
    <cellStyle name="Обычный 4 9 3 3 4 5" xfId="24273"/>
    <cellStyle name="Обычный 4 9 3 3 5" xfId="24274"/>
    <cellStyle name="Обычный 4 9 3 3 5 2" xfId="24275"/>
    <cellStyle name="Обычный 4 9 3 3 5 3" xfId="24276"/>
    <cellStyle name="Обычный 4 9 3 3 5 4" xfId="24277"/>
    <cellStyle name="Обычный 4 9 3 3 6" xfId="24278"/>
    <cellStyle name="Обычный 4 9 3 3 7" xfId="24279"/>
    <cellStyle name="Обычный 4 9 3 3 8" xfId="24280"/>
    <cellStyle name="Обычный 4 9 3 3 9" xfId="24281"/>
    <cellStyle name="Обычный 4 9 3 4" xfId="24282"/>
    <cellStyle name="Обычный 4 9 3 4 2" xfId="24283"/>
    <cellStyle name="Обычный 4 9 3 4 2 2" xfId="24284"/>
    <cellStyle name="Обычный 4 9 3 4 2 2 2" xfId="24285"/>
    <cellStyle name="Обычный 4 9 3 4 2 2 2 2" xfId="24286"/>
    <cellStyle name="Обычный 4 9 3 4 2 2 3" xfId="24287"/>
    <cellStyle name="Обычный 4 9 3 4 2 2 4" xfId="24288"/>
    <cellStyle name="Обычный 4 9 3 4 2 2 5" xfId="24289"/>
    <cellStyle name="Обычный 4 9 3 4 2 3" xfId="24290"/>
    <cellStyle name="Обычный 4 9 3 4 2 3 2" xfId="24291"/>
    <cellStyle name="Обычный 4 9 3 4 2 3 3" xfId="24292"/>
    <cellStyle name="Обычный 4 9 3 4 2 3 4" xfId="24293"/>
    <cellStyle name="Обычный 4 9 3 4 2 4" xfId="24294"/>
    <cellStyle name="Обычный 4 9 3 4 2 5" xfId="24295"/>
    <cellStyle name="Обычный 4 9 3 4 2 6" xfId="24296"/>
    <cellStyle name="Обычный 4 9 3 4 2 7" xfId="24297"/>
    <cellStyle name="Обычный 4 9 3 4 3" xfId="24298"/>
    <cellStyle name="Обычный 4 9 3 4 3 2" xfId="24299"/>
    <cellStyle name="Обычный 4 9 3 4 3 2 2" xfId="24300"/>
    <cellStyle name="Обычный 4 9 3 4 3 3" xfId="24301"/>
    <cellStyle name="Обычный 4 9 3 4 3 4" xfId="24302"/>
    <cellStyle name="Обычный 4 9 3 4 3 5" xfId="24303"/>
    <cellStyle name="Обычный 4 9 3 4 4" xfId="24304"/>
    <cellStyle name="Обычный 4 9 3 4 4 2" xfId="24305"/>
    <cellStyle name="Обычный 4 9 3 4 4 3" xfId="24306"/>
    <cellStyle name="Обычный 4 9 3 4 4 4" xfId="24307"/>
    <cellStyle name="Обычный 4 9 3 4 5" xfId="24308"/>
    <cellStyle name="Обычный 4 9 3 4 6" xfId="24309"/>
    <cellStyle name="Обычный 4 9 3 4 7" xfId="24310"/>
    <cellStyle name="Обычный 4 9 3 4 8" xfId="24311"/>
    <cellStyle name="Обычный 4 9 3 5" xfId="24312"/>
    <cellStyle name="Обычный 4 9 3 5 2" xfId="24313"/>
    <cellStyle name="Обычный 4 9 3 5 2 2" xfId="24314"/>
    <cellStyle name="Обычный 4 9 3 5 2 2 2" xfId="24315"/>
    <cellStyle name="Обычный 4 9 3 5 2 2 2 2" xfId="24316"/>
    <cellStyle name="Обычный 4 9 3 5 2 2 3" xfId="24317"/>
    <cellStyle name="Обычный 4 9 3 5 2 2 4" xfId="24318"/>
    <cellStyle name="Обычный 4 9 3 5 2 2 5" xfId="24319"/>
    <cellStyle name="Обычный 4 9 3 5 2 3" xfId="24320"/>
    <cellStyle name="Обычный 4 9 3 5 2 3 2" xfId="24321"/>
    <cellStyle name="Обычный 4 9 3 5 2 3 3" xfId="24322"/>
    <cellStyle name="Обычный 4 9 3 5 2 3 4" xfId="24323"/>
    <cellStyle name="Обычный 4 9 3 5 2 4" xfId="24324"/>
    <cellStyle name="Обычный 4 9 3 5 2 5" xfId="24325"/>
    <cellStyle name="Обычный 4 9 3 5 2 6" xfId="24326"/>
    <cellStyle name="Обычный 4 9 3 5 2 7" xfId="24327"/>
    <cellStyle name="Обычный 4 9 3 5 3" xfId="24328"/>
    <cellStyle name="Обычный 4 9 3 5 3 2" xfId="24329"/>
    <cellStyle name="Обычный 4 9 3 5 3 2 2" xfId="24330"/>
    <cellStyle name="Обычный 4 9 3 5 3 3" xfId="24331"/>
    <cellStyle name="Обычный 4 9 3 5 3 4" xfId="24332"/>
    <cellStyle name="Обычный 4 9 3 5 3 5" xfId="24333"/>
    <cellStyle name="Обычный 4 9 3 5 4" xfId="24334"/>
    <cellStyle name="Обычный 4 9 3 5 4 2" xfId="24335"/>
    <cellStyle name="Обычный 4 9 3 5 4 3" xfId="24336"/>
    <cellStyle name="Обычный 4 9 3 5 4 4" xfId="24337"/>
    <cellStyle name="Обычный 4 9 3 5 5" xfId="24338"/>
    <cellStyle name="Обычный 4 9 3 5 6" xfId="24339"/>
    <cellStyle name="Обычный 4 9 3 5 7" xfId="24340"/>
    <cellStyle name="Обычный 4 9 3 5 8" xfId="24341"/>
    <cellStyle name="Обычный 4 9 3 6" xfId="24342"/>
    <cellStyle name="Обычный 4 9 3 6 2" xfId="24343"/>
    <cellStyle name="Обычный 4 9 3 6 2 2" xfId="24344"/>
    <cellStyle name="Обычный 4 9 3 6 2 2 2" xfId="24345"/>
    <cellStyle name="Обычный 4 9 3 6 2 2 2 2" xfId="24346"/>
    <cellStyle name="Обычный 4 9 3 6 2 2 3" xfId="24347"/>
    <cellStyle name="Обычный 4 9 3 6 2 2 4" xfId="24348"/>
    <cellStyle name="Обычный 4 9 3 6 2 2 5" xfId="24349"/>
    <cellStyle name="Обычный 4 9 3 6 2 3" xfId="24350"/>
    <cellStyle name="Обычный 4 9 3 6 2 3 2" xfId="24351"/>
    <cellStyle name="Обычный 4 9 3 6 2 3 3" xfId="24352"/>
    <cellStyle name="Обычный 4 9 3 6 2 3 4" xfId="24353"/>
    <cellStyle name="Обычный 4 9 3 6 2 4" xfId="24354"/>
    <cellStyle name="Обычный 4 9 3 6 2 5" xfId="24355"/>
    <cellStyle name="Обычный 4 9 3 6 2 6" xfId="24356"/>
    <cellStyle name="Обычный 4 9 3 6 2 7" xfId="24357"/>
    <cellStyle name="Обычный 4 9 3 6 3" xfId="24358"/>
    <cellStyle name="Обычный 4 9 3 6 3 2" xfId="24359"/>
    <cellStyle name="Обычный 4 9 3 6 3 2 2" xfId="24360"/>
    <cellStyle name="Обычный 4 9 3 6 3 3" xfId="24361"/>
    <cellStyle name="Обычный 4 9 3 6 3 4" xfId="24362"/>
    <cellStyle name="Обычный 4 9 3 6 3 5" xfId="24363"/>
    <cellStyle name="Обычный 4 9 3 6 4" xfId="24364"/>
    <cellStyle name="Обычный 4 9 3 6 4 2" xfId="24365"/>
    <cellStyle name="Обычный 4 9 3 6 4 3" xfId="24366"/>
    <cellStyle name="Обычный 4 9 3 6 4 4" xfId="24367"/>
    <cellStyle name="Обычный 4 9 3 6 5" xfId="24368"/>
    <cellStyle name="Обычный 4 9 3 6 6" xfId="24369"/>
    <cellStyle name="Обычный 4 9 3 6 7" xfId="24370"/>
    <cellStyle name="Обычный 4 9 3 6 8" xfId="24371"/>
    <cellStyle name="Обычный 4 9 3 7" xfId="24372"/>
    <cellStyle name="Обычный 4 9 3 7 2" xfId="24373"/>
    <cellStyle name="Обычный 4 9 3 7 2 2" xfId="24374"/>
    <cellStyle name="Обычный 4 9 3 7 2 2 2" xfId="24375"/>
    <cellStyle name="Обычный 4 9 3 7 2 2 2 2" xfId="24376"/>
    <cellStyle name="Обычный 4 9 3 7 2 2 3" xfId="24377"/>
    <cellStyle name="Обычный 4 9 3 7 2 2 4" xfId="24378"/>
    <cellStyle name="Обычный 4 9 3 7 2 2 5" xfId="24379"/>
    <cellStyle name="Обычный 4 9 3 7 2 3" xfId="24380"/>
    <cellStyle name="Обычный 4 9 3 7 2 3 2" xfId="24381"/>
    <cellStyle name="Обычный 4 9 3 7 2 3 3" xfId="24382"/>
    <cellStyle name="Обычный 4 9 3 7 2 3 4" xfId="24383"/>
    <cellStyle name="Обычный 4 9 3 7 2 4" xfId="24384"/>
    <cellStyle name="Обычный 4 9 3 7 2 5" xfId="24385"/>
    <cellStyle name="Обычный 4 9 3 7 2 6" xfId="24386"/>
    <cellStyle name="Обычный 4 9 3 7 2 7" xfId="24387"/>
    <cellStyle name="Обычный 4 9 3 7 3" xfId="24388"/>
    <cellStyle name="Обычный 4 9 3 7 3 2" xfId="24389"/>
    <cellStyle name="Обычный 4 9 3 7 3 2 2" xfId="24390"/>
    <cellStyle name="Обычный 4 9 3 7 3 3" xfId="24391"/>
    <cellStyle name="Обычный 4 9 3 7 3 4" xfId="24392"/>
    <cellStyle name="Обычный 4 9 3 7 3 5" xfId="24393"/>
    <cellStyle name="Обычный 4 9 3 7 4" xfId="24394"/>
    <cellStyle name="Обычный 4 9 3 7 4 2" xfId="24395"/>
    <cellStyle name="Обычный 4 9 3 7 4 3" xfId="24396"/>
    <cellStyle name="Обычный 4 9 3 7 4 4" xfId="24397"/>
    <cellStyle name="Обычный 4 9 3 7 5" xfId="24398"/>
    <cellStyle name="Обычный 4 9 3 7 6" xfId="24399"/>
    <cellStyle name="Обычный 4 9 3 7 7" xfId="24400"/>
    <cellStyle name="Обычный 4 9 3 7 8" xfId="24401"/>
    <cellStyle name="Обычный 4 9 3 8" xfId="24402"/>
    <cellStyle name="Обычный 4 9 3 8 2" xfId="24403"/>
    <cellStyle name="Обычный 4 9 3 8 2 2" xfId="24404"/>
    <cellStyle name="Обычный 4 9 3 8 2 2 2" xfId="24405"/>
    <cellStyle name="Обычный 4 9 3 8 2 3" xfId="24406"/>
    <cellStyle name="Обычный 4 9 3 8 2 4" xfId="24407"/>
    <cellStyle name="Обычный 4 9 3 8 2 5" xfId="24408"/>
    <cellStyle name="Обычный 4 9 3 8 3" xfId="24409"/>
    <cellStyle name="Обычный 4 9 3 8 3 2" xfId="24410"/>
    <cellStyle name="Обычный 4 9 3 8 3 3" xfId="24411"/>
    <cellStyle name="Обычный 4 9 3 8 3 4" xfId="24412"/>
    <cellStyle name="Обычный 4 9 3 8 4" xfId="24413"/>
    <cellStyle name="Обычный 4 9 3 8 5" xfId="24414"/>
    <cellStyle name="Обычный 4 9 3 8 6" xfId="24415"/>
    <cellStyle name="Обычный 4 9 3 8 7" xfId="24416"/>
    <cellStyle name="Обычный 4 9 3 9" xfId="24417"/>
    <cellStyle name="Обычный 4 9 3 9 2" xfId="24418"/>
    <cellStyle name="Обычный 4 9 3 9 2 2" xfId="24419"/>
    <cellStyle name="Обычный 4 9 3 9 2 2 2" xfId="24420"/>
    <cellStyle name="Обычный 4 9 3 9 2 3" xfId="24421"/>
    <cellStyle name="Обычный 4 9 3 9 2 4" xfId="24422"/>
    <cellStyle name="Обычный 4 9 3 9 2 5" xfId="24423"/>
    <cellStyle name="Обычный 4 9 3 9 3" xfId="24424"/>
    <cellStyle name="Обычный 4 9 3 9 3 2" xfId="24425"/>
    <cellStyle name="Обычный 4 9 3 9 3 3" xfId="24426"/>
    <cellStyle name="Обычный 4 9 3 9 3 4" xfId="24427"/>
    <cellStyle name="Обычный 4 9 3 9 4" xfId="24428"/>
    <cellStyle name="Обычный 4 9 3 9 5" xfId="24429"/>
    <cellStyle name="Обычный 4 9 3 9 6" xfId="24430"/>
    <cellStyle name="Обычный 4 9 3 9 7" xfId="24431"/>
    <cellStyle name="Обычный 4 9 4" xfId="24432"/>
    <cellStyle name="Обычный 4 9 4 10" xfId="24433"/>
    <cellStyle name="Обычный 4 9 4 10 2" xfId="24434"/>
    <cellStyle name="Обычный 4 9 4 10 2 2" xfId="24435"/>
    <cellStyle name="Обычный 4 9 4 10 3" xfId="24436"/>
    <cellStyle name="Обычный 4 9 4 10 4" xfId="24437"/>
    <cellStyle name="Обычный 4 9 4 10 5" xfId="24438"/>
    <cellStyle name="Обычный 4 9 4 11" xfId="24439"/>
    <cellStyle name="Обычный 4 9 4 11 2" xfId="24440"/>
    <cellStyle name="Обычный 4 9 4 11 3" xfId="24441"/>
    <cellStyle name="Обычный 4 9 4 11 4" xfId="24442"/>
    <cellStyle name="Обычный 4 9 4 12" xfId="24443"/>
    <cellStyle name="Обычный 4 9 4 13" xfId="24444"/>
    <cellStyle name="Обычный 4 9 4 14" xfId="24445"/>
    <cellStyle name="Обычный 4 9 4 15" xfId="24446"/>
    <cellStyle name="Обычный 4 9 4 2" xfId="24447"/>
    <cellStyle name="Обычный 4 9 4 2 2" xfId="24448"/>
    <cellStyle name="Обычный 4 9 4 2 2 2" xfId="24449"/>
    <cellStyle name="Обычный 4 9 4 2 2 2 2" xfId="24450"/>
    <cellStyle name="Обычный 4 9 4 2 2 2 2 2" xfId="24451"/>
    <cellStyle name="Обычный 4 9 4 2 2 2 3" xfId="24452"/>
    <cellStyle name="Обычный 4 9 4 2 2 2 4" xfId="24453"/>
    <cellStyle name="Обычный 4 9 4 2 2 2 5" xfId="24454"/>
    <cellStyle name="Обычный 4 9 4 2 2 3" xfId="24455"/>
    <cellStyle name="Обычный 4 9 4 2 2 3 2" xfId="24456"/>
    <cellStyle name="Обычный 4 9 4 2 2 3 3" xfId="24457"/>
    <cellStyle name="Обычный 4 9 4 2 2 3 4" xfId="24458"/>
    <cellStyle name="Обычный 4 9 4 2 2 4" xfId="24459"/>
    <cellStyle name="Обычный 4 9 4 2 2 5" xfId="24460"/>
    <cellStyle name="Обычный 4 9 4 2 2 6" xfId="24461"/>
    <cellStyle name="Обычный 4 9 4 2 2 7" xfId="24462"/>
    <cellStyle name="Обычный 4 9 4 2 3" xfId="24463"/>
    <cellStyle name="Обычный 4 9 4 2 3 2" xfId="24464"/>
    <cellStyle name="Обычный 4 9 4 2 3 2 2" xfId="24465"/>
    <cellStyle name="Обычный 4 9 4 2 3 3" xfId="24466"/>
    <cellStyle name="Обычный 4 9 4 2 3 4" xfId="24467"/>
    <cellStyle name="Обычный 4 9 4 2 3 5" xfId="24468"/>
    <cellStyle name="Обычный 4 9 4 2 4" xfId="24469"/>
    <cellStyle name="Обычный 4 9 4 2 4 2" xfId="24470"/>
    <cellStyle name="Обычный 4 9 4 2 4 2 2" xfId="24471"/>
    <cellStyle name="Обычный 4 9 4 2 4 3" xfId="24472"/>
    <cellStyle name="Обычный 4 9 4 2 4 4" xfId="24473"/>
    <cellStyle name="Обычный 4 9 4 2 4 5" xfId="24474"/>
    <cellStyle name="Обычный 4 9 4 2 5" xfId="24475"/>
    <cellStyle name="Обычный 4 9 4 2 5 2" xfId="24476"/>
    <cellStyle name="Обычный 4 9 4 2 5 3" xfId="24477"/>
    <cellStyle name="Обычный 4 9 4 2 5 4" xfId="24478"/>
    <cellStyle name="Обычный 4 9 4 2 6" xfId="24479"/>
    <cellStyle name="Обычный 4 9 4 2 7" xfId="24480"/>
    <cellStyle name="Обычный 4 9 4 2 8" xfId="24481"/>
    <cellStyle name="Обычный 4 9 4 2 9" xfId="24482"/>
    <cellStyle name="Обычный 4 9 4 3" xfId="24483"/>
    <cellStyle name="Обычный 4 9 4 3 2" xfId="24484"/>
    <cellStyle name="Обычный 4 9 4 3 2 2" xfId="24485"/>
    <cellStyle name="Обычный 4 9 4 3 2 2 2" xfId="24486"/>
    <cellStyle name="Обычный 4 9 4 3 2 2 2 2" xfId="24487"/>
    <cellStyle name="Обычный 4 9 4 3 2 2 3" xfId="24488"/>
    <cellStyle name="Обычный 4 9 4 3 2 2 4" xfId="24489"/>
    <cellStyle name="Обычный 4 9 4 3 2 2 5" xfId="24490"/>
    <cellStyle name="Обычный 4 9 4 3 2 3" xfId="24491"/>
    <cellStyle name="Обычный 4 9 4 3 2 3 2" xfId="24492"/>
    <cellStyle name="Обычный 4 9 4 3 2 3 3" xfId="24493"/>
    <cellStyle name="Обычный 4 9 4 3 2 3 4" xfId="24494"/>
    <cellStyle name="Обычный 4 9 4 3 2 4" xfId="24495"/>
    <cellStyle name="Обычный 4 9 4 3 2 5" xfId="24496"/>
    <cellStyle name="Обычный 4 9 4 3 2 6" xfId="24497"/>
    <cellStyle name="Обычный 4 9 4 3 2 7" xfId="24498"/>
    <cellStyle name="Обычный 4 9 4 3 3" xfId="24499"/>
    <cellStyle name="Обычный 4 9 4 3 3 2" xfId="24500"/>
    <cellStyle name="Обычный 4 9 4 3 3 2 2" xfId="24501"/>
    <cellStyle name="Обычный 4 9 4 3 3 3" xfId="24502"/>
    <cellStyle name="Обычный 4 9 4 3 3 4" xfId="24503"/>
    <cellStyle name="Обычный 4 9 4 3 3 5" xfId="24504"/>
    <cellStyle name="Обычный 4 9 4 3 4" xfId="24505"/>
    <cellStyle name="Обычный 4 9 4 3 4 2" xfId="24506"/>
    <cellStyle name="Обычный 4 9 4 3 4 2 2" xfId="24507"/>
    <cellStyle name="Обычный 4 9 4 3 4 3" xfId="24508"/>
    <cellStyle name="Обычный 4 9 4 3 4 4" xfId="24509"/>
    <cellStyle name="Обычный 4 9 4 3 4 5" xfId="24510"/>
    <cellStyle name="Обычный 4 9 4 3 5" xfId="24511"/>
    <cellStyle name="Обычный 4 9 4 3 5 2" xfId="24512"/>
    <cellStyle name="Обычный 4 9 4 3 5 3" xfId="24513"/>
    <cellStyle name="Обычный 4 9 4 3 5 4" xfId="24514"/>
    <cellStyle name="Обычный 4 9 4 3 6" xfId="24515"/>
    <cellStyle name="Обычный 4 9 4 3 7" xfId="24516"/>
    <cellStyle name="Обычный 4 9 4 3 8" xfId="24517"/>
    <cellStyle name="Обычный 4 9 4 3 9" xfId="24518"/>
    <cellStyle name="Обычный 4 9 4 4" xfId="24519"/>
    <cellStyle name="Обычный 4 9 4 4 2" xfId="24520"/>
    <cellStyle name="Обычный 4 9 4 4 2 2" xfId="24521"/>
    <cellStyle name="Обычный 4 9 4 4 2 2 2" xfId="24522"/>
    <cellStyle name="Обычный 4 9 4 4 2 2 2 2" xfId="24523"/>
    <cellStyle name="Обычный 4 9 4 4 2 2 3" xfId="24524"/>
    <cellStyle name="Обычный 4 9 4 4 2 2 4" xfId="24525"/>
    <cellStyle name="Обычный 4 9 4 4 2 2 5" xfId="24526"/>
    <cellStyle name="Обычный 4 9 4 4 2 3" xfId="24527"/>
    <cellStyle name="Обычный 4 9 4 4 2 3 2" xfId="24528"/>
    <cellStyle name="Обычный 4 9 4 4 2 3 3" xfId="24529"/>
    <cellStyle name="Обычный 4 9 4 4 2 3 4" xfId="24530"/>
    <cellStyle name="Обычный 4 9 4 4 2 4" xfId="24531"/>
    <cellStyle name="Обычный 4 9 4 4 2 5" xfId="24532"/>
    <cellStyle name="Обычный 4 9 4 4 2 6" xfId="24533"/>
    <cellStyle name="Обычный 4 9 4 4 2 7" xfId="24534"/>
    <cellStyle name="Обычный 4 9 4 4 3" xfId="24535"/>
    <cellStyle name="Обычный 4 9 4 4 3 2" xfId="24536"/>
    <cellStyle name="Обычный 4 9 4 4 3 2 2" xfId="24537"/>
    <cellStyle name="Обычный 4 9 4 4 3 3" xfId="24538"/>
    <cellStyle name="Обычный 4 9 4 4 3 4" xfId="24539"/>
    <cellStyle name="Обычный 4 9 4 4 3 5" xfId="24540"/>
    <cellStyle name="Обычный 4 9 4 4 4" xfId="24541"/>
    <cellStyle name="Обычный 4 9 4 4 4 2" xfId="24542"/>
    <cellStyle name="Обычный 4 9 4 4 4 3" xfId="24543"/>
    <cellStyle name="Обычный 4 9 4 4 4 4" xfId="24544"/>
    <cellStyle name="Обычный 4 9 4 4 5" xfId="24545"/>
    <cellStyle name="Обычный 4 9 4 4 6" xfId="24546"/>
    <cellStyle name="Обычный 4 9 4 4 7" xfId="24547"/>
    <cellStyle name="Обычный 4 9 4 4 8" xfId="24548"/>
    <cellStyle name="Обычный 4 9 4 5" xfId="24549"/>
    <cellStyle name="Обычный 4 9 4 5 2" xfId="24550"/>
    <cellStyle name="Обычный 4 9 4 5 2 2" xfId="24551"/>
    <cellStyle name="Обычный 4 9 4 5 2 2 2" xfId="24552"/>
    <cellStyle name="Обычный 4 9 4 5 2 2 2 2" xfId="24553"/>
    <cellStyle name="Обычный 4 9 4 5 2 2 3" xfId="24554"/>
    <cellStyle name="Обычный 4 9 4 5 2 2 4" xfId="24555"/>
    <cellStyle name="Обычный 4 9 4 5 2 2 5" xfId="24556"/>
    <cellStyle name="Обычный 4 9 4 5 2 3" xfId="24557"/>
    <cellStyle name="Обычный 4 9 4 5 2 3 2" xfId="24558"/>
    <cellStyle name="Обычный 4 9 4 5 2 3 3" xfId="24559"/>
    <cellStyle name="Обычный 4 9 4 5 2 3 4" xfId="24560"/>
    <cellStyle name="Обычный 4 9 4 5 2 4" xfId="24561"/>
    <cellStyle name="Обычный 4 9 4 5 2 5" xfId="24562"/>
    <cellStyle name="Обычный 4 9 4 5 2 6" xfId="24563"/>
    <cellStyle name="Обычный 4 9 4 5 2 7" xfId="24564"/>
    <cellStyle name="Обычный 4 9 4 5 3" xfId="24565"/>
    <cellStyle name="Обычный 4 9 4 5 3 2" xfId="24566"/>
    <cellStyle name="Обычный 4 9 4 5 3 2 2" xfId="24567"/>
    <cellStyle name="Обычный 4 9 4 5 3 3" xfId="24568"/>
    <cellStyle name="Обычный 4 9 4 5 3 4" xfId="24569"/>
    <cellStyle name="Обычный 4 9 4 5 3 5" xfId="24570"/>
    <cellStyle name="Обычный 4 9 4 5 4" xfId="24571"/>
    <cellStyle name="Обычный 4 9 4 5 4 2" xfId="24572"/>
    <cellStyle name="Обычный 4 9 4 5 4 3" xfId="24573"/>
    <cellStyle name="Обычный 4 9 4 5 4 4" xfId="24574"/>
    <cellStyle name="Обычный 4 9 4 5 5" xfId="24575"/>
    <cellStyle name="Обычный 4 9 4 5 6" xfId="24576"/>
    <cellStyle name="Обычный 4 9 4 5 7" xfId="24577"/>
    <cellStyle name="Обычный 4 9 4 5 8" xfId="24578"/>
    <cellStyle name="Обычный 4 9 4 6" xfId="24579"/>
    <cellStyle name="Обычный 4 9 4 6 2" xfId="24580"/>
    <cellStyle name="Обычный 4 9 4 6 2 2" xfId="24581"/>
    <cellStyle name="Обычный 4 9 4 6 2 2 2" xfId="24582"/>
    <cellStyle name="Обычный 4 9 4 6 2 2 2 2" xfId="24583"/>
    <cellStyle name="Обычный 4 9 4 6 2 2 3" xfId="24584"/>
    <cellStyle name="Обычный 4 9 4 6 2 2 4" xfId="24585"/>
    <cellStyle name="Обычный 4 9 4 6 2 2 5" xfId="24586"/>
    <cellStyle name="Обычный 4 9 4 6 2 3" xfId="24587"/>
    <cellStyle name="Обычный 4 9 4 6 2 3 2" xfId="24588"/>
    <cellStyle name="Обычный 4 9 4 6 2 3 3" xfId="24589"/>
    <cellStyle name="Обычный 4 9 4 6 2 3 4" xfId="24590"/>
    <cellStyle name="Обычный 4 9 4 6 2 4" xfId="24591"/>
    <cellStyle name="Обычный 4 9 4 6 2 5" xfId="24592"/>
    <cellStyle name="Обычный 4 9 4 6 2 6" xfId="24593"/>
    <cellStyle name="Обычный 4 9 4 6 2 7" xfId="24594"/>
    <cellStyle name="Обычный 4 9 4 6 3" xfId="24595"/>
    <cellStyle name="Обычный 4 9 4 6 3 2" xfId="24596"/>
    <cellStyle name="Обычный 4 9 4 6 3 2 2" xfId="24597"/>
    <cellStyle name="Обычный 4 9 4 6 3 3" xfId="24598"/>
    <cellStyle name="Обычный 4 9 4 6 3 4" xfId="24599"/>
    <cellStyle name="Обычный 4 9 4 6 3 5" xfId="24600"/>
    <cellStyle name="Обычный 4 9 4 6 4" xfId="24601"/>
    <cellStyle name="Обычный 4 9 4 6 4 2" xfId="24602"/>
    <cellStyle name="Обычный 4 9 4 6 4 3" xfId="24603"/>
    <cellStyle name="Обычный 4 9 4 6 4 4" xfId="24604"/>
    <cellStyle name="Обычный 4 9 4 6 5" xfId="24605"/>
    <cellStyle name="Обычный 4 9 4 6 6" xfId="24606"/>
    <cellStyle name="Обычный 4 9 4 6 7" xfId="24607"/>
    <cellStyle name="Обычный 4 9 4 6 8" xfId="24608"/>
    <cellStyle name="Обычный 4 9 4 7" xfId="24609"/>
    <cellStyle name="Обычный 4 9 4 7 2" xfId="24610"/>
    <cellStyle name="Обычный 4 9 4 7 2 2" xfId="24611"/>
    <cellStyle name="Обычный 4 9 4 7 2 2 2" xfId="24612"/>
    <cellStyle name="Обычный 4 9 4 7 2 2 2 2" xfId="24613"/>
    <cellStyle name="Обычный 4 9 4 7 2 2 3" xfId="24614"/>
    <cellStyle name="Обычный 4 9 4 7 2 2 4" xfId="24615"/>
    <cellStyle name="Обычный 4 9 4 7 2 2 5" xfId="24616"/>
    <cellStyle name="Обычный 4 9 4 7 2 3" xfId="24617"/>
    <cellStyle name="Обычный 4 9 4 7 2 3 2" xfId="24618"/>
    <cellStyle name="Обычный 4 9 4 7 2 3 3" xfId="24619"/>
    <cellStyle name="Обычный 4 9 4 7 2 3 4" xfId="24620"/>
    <cellStyle name="Обычный 4 9 4 7 2 4" xfId="24621"/>
    <cellStyle name="Обычный 4 9 4 7 2 5" xfId="24622"/>
    <cellStyle name="Обычный 4 9 4 7 2 6" xfId="24623"/>
    <cellStyle name="Обычный 4 9 4 7 2 7" xfId="24624"/>
    <cellStyle name="Обычный 4 9 4 7 3" xfId="24625"/>
    <cellStyle name="Обычный 4 9 4 7 3 2" xfId="24626"/>
    <cellStyle name="Обычный 4 9 4 7 3 2 2" xfId="24627"/>
    <cellStyle name="Обычный 4 9 4 7 3 3" xfId="24628"/>
    <cellStyle name="Обычный 4 9 4 7 3 4" xfId="24629"/>
    <cellStyle name="Обычный 4 9 4 7 3 5" xfId="24630"/>
    <cellStyle name="Обычный 4 9 4 7 4" xfId="24631"/>
    <cellStyle name="Обычный 4 9 4 7 4 2" xfId="24632"/>
    <cellStyle name="Обычный 4 9 4 7 4 3" xfId="24633"/>
    <cellStyle name="Обычный 4 9 4 7 4 4" xfId="24634"/>
    <cellStyle name="Обычный 4 9 4 7 5" xfId="24635"/>
    <cellStyle name="Обычный 4 9 4 7 6" xfId="24636"/>
    <cellStyle name="Обычный 4 9 4 7 7" xfId="24637"/>
    <cellStyle name="Обычный 4 9 4 7 8" xfId="24638"/>
    <cellStyle name="Обычный 4 9 4 8" xfId="24639"/>
    <cellStyle name="Обычный 4 9 4 8 2" xfId="24640"/>
    <cellStyle name="Обычный 4 9 4 8 2 2" xfId="24641"/>
    <cellStyle name="Обычный 4 9 4 8 2 2 2" xfId="24642"/>
    <cellStyle name="Обычный 4 9 4 8 2 3" xfId="24643"/>
    <cellStyle name="Обычный 4 9 4 8 2 4" xfId="24644"/>
    <cellStyle name="Обычный 4 9 4 8 2 5" xfId="24645"/>
    <cellStyle name="Обычный 4 9 4 8 3" xfId="24646"/>
    <cellStyle name="Обычный 4 9 4 8 3 2" xfId="24647"/>
    <cellStyle name="Обычный 4 9 4 8 3 3" xfId="24648"/>
    <cellStyle name="Обычный 4 9 4 8 3 4" xfId="24649"/>
    <cellStyle name="Обычный 4 9 4 8 4" xfId="24650"/>
    <cellStyle name="Обычный 4 9 4 8 5" xfId="24651"/>
    <cellStyle name="Обычный 4 9 4 8 6" xfId="24652"/>
    <cellStyle name="Обычный 4 9 4 8 7" xfId="24653"/>
    <cellStyle name="Обычный 4 9 4 9" xfId="24654"/>
    <cellStyle name="Обычный 4 9 4 9 2" xfId="24655"/>
    <cellStyle name="Обычный 4 9 4 9 2 2" xfId="24656"/>
    <cellStyle name="Обычный 4 9 4 9 2 2 2" xfId="24657"/>
    <cellStyle name="Обычный 4 9 4 9 2 3" xfId="24658"/>
    <cellStyle name="Обычный 4 9 4 9 2 4" xfId="24659"/>
    <cellStyle name="Обычный 4 9 4 9 2 5" xfId="24660"/>
    <cellStyle name="Обычный 4 9 4 9 3" xfId="24661"/>
    <cellStyle name="Обычный 4 9 4 9 3 2" xfId="24662"/>
    <cellStyle name="Обычный 4 9 4 9 3 3" xfId="24663"/>
    <cellStyle name="Обычный 4 9 4 9 3 4" xfId="24664"/>
    <cellStyle name="Обычный 4 9 4 9 4" xfId="24665"/>
    <cellStyle name="Обычный 4 9 4 9 5" xfId="24666"/>
    <cellStyle name="Обычный 4 9 4 9 6" xfId="24667"/>
    <cellStyle name="Обычный 4 9 4 9 7" xfId="24668"/>
    <cellStyle name="Обычный 4 9 5" xfId="24669"/>
    <cellStyle name="Обычный 4 9 5 2" xfId="24670"/>
    <cellStyle name="Обычный 4 9 5 2 2" xfId="24671"/>
    <cellStyle name="Обычный 4 9 5 2 2 2" xfId="24672"/>
    <cellStyle name="Обычный 4 9 5 2 2 2 2" xfId="24673"/>
    <cellStyle name="Обычный 4 9 5 2 2 3" xfId="24674"/>
    <cellStyle name="Обычный 4 9 5 2 2 4" xfId="24675"/>
    <cellStyle name="Обычный 4 9 5 2 2 5" xfId="24676"/>
    <cellStyle name="Обычный 4 9 5 2 3" xfId="24677"/>
    <cellStyle name="Обычный 4 9 5 2 3 2" xfId="24678"/>
    <cellStyle name="Обычный 4 9 5 2 3 3" xfId="24679"/>
    <cellStyle name="Обычный 4 9 5 2 3 4" xfId="24680"/>
    <cellStyle name="Обычный 4 9 5 2 4" xfId="24681"/>
    <cellStyle name="Обычный 4 9 5 2 5" xfId="24682"/>
    <cellStyle name="Обычный 4 9 5 2 6" xfId="24683"/>
    <cellStyle name="Обычный 4 9 5 2 7" xfId="24684"/>
    <cellStyle name="Обычный 4 9 5 3" xfId="24685"/>
    <cellStyle name="Обычный 4 9 5 3 2" xfId="24686"/>
    <cellStyle name="Обычный 4 9 5 3 2 2" xfId="24687"/>
    <cellStyle name="Обычный 4 9 5 3 3" xfId="24688"/>
    <cellStyle name="Обычный 4 9 5 3 4" xfId="24689"/>
    <cellStyle name="Обычный 4 9 5 3 5" xfId="24690"/>
    <cellStyle name="Обычный 4 9 5 4" xfId="24691"/>
    <cellStyle name="Обычный 4 9 5 4 2" xfId="24692"/>
    <cellStyle name="Обычный 4 9 5 4 2 2" xfId="24693"/>
    <cellStyle name="Обычный 4 9 5 4 3" xfId="24694"/>
    <cellStyle name="Обычный 4 9 5 4 4" xfId="24695"/>
    <cellStyle name="Обычный 4 9 5 4 5" xfId="24696"/>
    <cellStyle name="Обычный 4 9 5 5" xfId="24697"/>
    <cellStyle name="Обычный 4 9 5 5 2" xfId="24698"/>
    <cellStyle name="Обычный 4 9 5 5 3" xfId="24699"/>
    <cellStyle name="Обычный 4 9 5 5 4" xfId="24700"/>
    <cellStyle name="Обычный 4 9 5 6" xfId="24701"/>
    <cellStyle name="Обычный 4 9 5 7" xfId="24702"/>
    <cellStyle name="Обычный 4 9 5 8" xfId="24703"/>
    <cellStyle name="Обычный 4 9 5 9" xfId="24704"/>
    <cellStyle name="Обычный 4 9 6" xfId="24705"/>
    <cellStyle name="Обычный 4 9 6 2" xfId="24706"/>
    <cellStyle name="Обычный 4 9 6 2 2" xfId="24707"/>
    <cellStyle name="Обычный 4 9 6 2 2 2" xfId="24708"/>
    <cellStyle name="Обычный 4 9 6 2 2 2 2" xfId="24709"/>
    <cellStyle name="Обычный 4 9 6 2 2 3" xfId="24710"/>
    <cellStyle name="Обычный 4 9 6 2 2 4" xfId="24711"/>
    <cellStyle name="Обычный 4 9 6 2 2 5" xfId="24712"/>
    <cellStyle name="Обычный 4 9 6 2 3" xfId="24713"/>
    <cellStyle name="Обычный 4 9 6 2 3 2" xfId="24714"/>
    <cellStyle name="Обычный 4 9 6 2 3 3" xfId="24715"/>
    <cellStyle name="Обычный 4 9 6 2 3 4" xfId="24716"/>
    <cellStyle name="Обычный 4 9 6 2 4" xfId="24717"/>
    <cellStyle name="Обычный 4 9 6 2 5" xfId="24718"/>
    <cellStyle name="Обычный 4 9 6 2 6" xfId="24719"/>
    <cellStyle name="Обычный 4 9 6 2 7" xfId="24720"/>
    <cellStyle name="Обычный 4 9 6 3" xfId="24721"/>
    <cellStyle name="Обычный 4 9 6 3 2" xfId="24722"/>
    <cellStyle name="Обычный 4 9 6 3 2 2" xfId="24723"/>
    <cellStyle name="Обычный 4 9 6 3 3" xfId="24724"/>
    <cellStyle name="Обычный 4 9 6 3 4" xfId="24725"/>
    <cellStyle name="Обычный 4 9 6 3 5" xfId="24726"/>
    <cellStyle name="Обычный 4 9 6 4" xfId="24727"/>
    <cellStyle name="Обычный 4 9 6 4 2" xfId="24728"/>
    <cellStyle name="Обычный 4 9 6 4 2 2" xfId="24729"/>
    <cellStyle name="Обычный 4 9 6 4 3" xfId="24730"/>
    <cellStyle name="Обычный 4 9 6 4 4" xfId="24731"/>
    <cellStyle name="Обычный 4 9 6 4 5" xfId="24732"/>
    <cellStyle name="Обычный 4 9 6 5" xfId="24733"/>
    <cellStyle name="Обычный 4 9 6 5 2" xfId="24734"/>
    <cellStyle name="Обычный 4 9 6 5 3" xfId="24735"/>
    <cellStyle name="Обычный 4 9 6 5 4" xfId="24736"/>
    <cellStyle name="Обычный 4 9 6 6" xfId="24737"/>
    <cellStyle name="Обычный 4 9 6 7" xfId="24738"/>
    <cellStyle name="Обычный 4 9 6 8" xfId="24739"/>
    <cellStyle name="Обычный 4 9 6 9" xfId="24740"/>
    <cellStyle name="Обычный 4 9 7" xfId="24741"/>
    <cellStyle name="Обычный 4 9 7 2" xfId="24742"/>
    <cellStyle name="Обычный 4 9 7 2 2" xfId="24743"/>
    <cellStyle name="Обычный 4 9 7 2 2 2" xfId="24744"/>
    <cellStyle name="Обычный 4 9 7 2 2 2 2" xfId="24745"/>
    <cellStyle name="Обычный 4 9 7 2 2 3" xfId="24746"/>
    <cellStyle name="Обычный 4 9 7 2 2 4" xfId="24747"/>
    <cellStyle name="Обычный 4 9 7 2 2 5" xfId="24748"/>
    <cellStyle name="Обычный 4 9 7 2 3" xfId="24749"/>
    <cellStyle name="Обычный 4 9 7 2 3 2" xfId="24750"/>
    <cellStyle name="Обычный 4 9 7 2 3 3" xfId="24751"/>
    <cellStyle name="Обычный 4 9 7 2 3 4" xfId="24752"/>
    <cellStyle name="Обычный 4 9 7 2 4" xfId="24753"/>
    <cellStyle name="Обычный 4 9 7 2 5" xfId="24754"/>
    <cellStyle name="Обычный 4 9 7 2 6" xfId="24755"/>
    <cellStyle name="Обычный 4 9 7 2 7" xfId="24756"/>
    <cellStyle name="Обычный 4 9 7 3" xfId="24757"/>
    <cellStyle name="Обычный 4 9 7 3 2" xfId="24758"/>
    <cellStyle name="Обычный 4 9 7 3 2 2" xfId="24759"/>
    <cellStyle name="Обычный 4 9 7 3 3" xfId="24760"/>
    <cellStyle name="Обычный 4 9 7 3 4" xfId="24761"/>
    <cellStyle name="Обычный 4 9 7 3 5" xfId="24762"/>
    <cellStyle name="Обычный 4 9 7 4" xfId="24763"/>
    <cellStyle name="Обычный 4 9 7 4 2" xfId="24764"/>
    <cellStyle name="Обычный 4 9 7 4 2 2" xfId="24765"/>
    <cellStyle name="Обычный 4 9 7 4 3" xfId="24766"/>
    <cellStyle name="Обычный 4 9 7 4 4" xfId="24767"/>
    <cellStyle name="Обычный 4 9 7 4 5" xfId="24768"/>
    <cellStyle name="Обычный 4 9 7 5" xfId="24769"/>
    <cellStyle name="Обычный 4 9 7 5 2" xfId="24770"/>
    <cellStyle name="Обычный 4 9 7 5 3" xfId="24771"/>
    <cellStyle name="Обычный 4 9 7 5 4" xfId="24772"/>
    <cellStyle name="Обычный 4 9 7 6" xfId="24773"/>
    <cellStyle name="Обычный 4 9 7 7" xfId="24774"/>
    <cellStyle name="Обычный 4 9 7 8" xfId="24775"/>
    <cellStyle name="Обычный 4 9 7 9" xfId="24776"/>
    <cellStyle name="Обычный 4 9 8" xfId="24777"/>
    <cellStyle name="Обычный 4 9 8 2" xfId="24778"/>
    <cellStyle name="Обычный 4 9 8 2 2" xfId="24779"/>
    <cellStyle name="Обычный 4 9 8 2 2 2" xfId="24780"/>
    <cellStyle name="Обычный 4 9 8 2 2 2 2" xfId="24781"/>
    <cellStyle name="Обычный 4 9 8 2 2 3" xfId="24782"/>
    <cellStyle name="Обычный 4 9 8 2 2 4" xfId="24783"/>
    <cellStyle name="Обычный 4 9 8 2 2 5" xfId="24784"/>
    <cellStyle name="Обычный 4 9 8 2 3" xfId="24785"/>
    <cellStyle name="Обычный 4 9 8 2 3 2" xfId="24786"/>
    <cellStyle name="Обычный 4 9 8 2 3 3" xfId="24787"/>
    <cellStyle name="Обычный 4 9 8 2 3 4" xfId="24788"/>
    <cellStyle name="Обычный 4 9 8 2 4" xfId="24789"/>
    <cellStyle name="Обычный 4 9 8 2 5" xfId="24790"/>
    <cellStyle name="Обычный 4 9 8 2 6" xfId="24791"/>
    <cellStyle name="Обычный 4 9 8 2 7" xfId="24792"/>
    <cellStyle name="Обычный 4 9 8 3" xfId="24793"/>
    <cellStyle name="Обычный 4 9 8 3 2" xfId="24794"/>
    <cellStyle name="Обычный 4 9 8 3 2 2" xfId="24795"/>
    <cellStyle name="Обычный 4 9 8 3 3" xfId="24796"/>
    <cellStyle name="Обычный 4 9 8 3 4" xfId="24797"/>
    <cellStyle name="Обычный 4 9 8 3 5" xfId="24798"/>
    <cellStyle name="Обычный 4 9 8 4" xfId="24799"/>
    <cellStyle name="Обычный 4 9 8 4 2" xfId="24800"/>
    <cellStyle name="Обычный 4 9 8 4 3" xfId="24801"/>
    <cellStyle name="Обычный 4 9 8 4 4" xfId="24802"/>
    <cellStyle name="Обычный 4 9 8 5" xfId="24803"/>
    <cellStyle name="Обычный 4 9 8 6" xfId="24804"/>
    <cellStyle name="Обычный 4 9 8 7" xfId="24805"/>
    <cellStyle name="Обычный 4 9 8 8" xfId="24806"/>
    <cellStyle name="Обычный 4 9 9" xfId="24807"/>
    <cellStyle name="Обычный 4 9 9 2" xfId="24808"/>
    <cellStyle name="Обычный 4 9 9 2 2" xfId="24809"/>
    <cellStyle name="Обычный 4 9 9 2 2 2" xfId="24810"/>
    <cellStyle name="Обычный 4 9 9 2 2 2 2" xfId="24811"/>
    <cellStyle name="Обычный 4 9 9 2 2 3" xfId="24812"/>
    <cellStyle name="Обычный 4 9 9 2 2 4" xfId="24813"/>
    <cellStyle name="Обычный 4 9 9 2 2 5" xfId="24814"/>
    <cellStyle name="Обычный 4 9 9 2 3" xfId="24815"/>
    <cellStyle name="Обычный 4 9 9 2 3 2" xfId="24816"/>
    <cellStyle name="Обычный 4 9 9 2 3 3" xfId="24817"/>
    <cellStyle name="Обычный 4 9 9 2 3 4" xfId="24818"/>
    <cellStyle name="Обычный 4 9 9 2 4" xfId="24819"/>
    <cellStyle name="Обычный 4 9 9 2 5" xfId="24820"/>
    <cellStyle name="Обычный 4 9 9 2 6" xfId="24821"/>
    <cellStyle name="Обычный 4 9 9 2 7" xfId="24822"/>
    <cellStyle name="Обычный 4 9 9 3" xfId="24823"/>
    <cellStyle name="Обычный 4 9 9 3 2" xfId="24824"/>
    <cellStyle name="Обычный 4 9 9 3 2 2" xfId="24825"/>
    <cellStyle name="Обычный 4 9 9 3 3" xfId="24826"/>
    <cellStyle name="Обычный 4 9 9 3 4" xfId="24827"/>
    <cellStyle name="Обычный 4 9 9 3 5" xfId="24828"/>
    <cellStyle name="Обычный 4 9 9 4" xfId="24829"/>
    <cellStyle name="Обычный 4 9 9 4 2" xfId="24830"/>
    <cellStyle name="Обычный 4 9 9 4 3" xfId="24831"/>
    <cellStyle name="Обычный 4 9 9 4 4" xfId="24832"/>
    <cellStyle name="Обычный 4 9 9 5" xfId="24833"/>
    <cellStyle name="Обычный 4 9 9 6" xfId="24834"/>
    <cellStyle name="Обычный 4 9 9 7" xfId="24835"/>
    <cellStyle name="Обычный 4 9 9 8" xfId="24836"/>
    <cellStyle name="Обычный 4_ARMRAZR" xfId="24837"/>
    <cellStyle name="Обычный 40" xfId="24838"/>
    <cellStyle name="Обычный 40 2" xfId="24839"/>
    <cellStyle name="Обычный 40 3" xfId="24840"/>
    <cellStyle name="Обычный 41" xfId="24841"/>
    <cellStyle name="Обычный 41 2" xfId="24842"/>
    <cellStyle name="Обычный 41 3" xfId="24843"/>
    <cellStyle name="Обычный 42" xfId="24844"/>
    <cellStyle name="Обычный 42 2" xfId="24845"/>
    <cellStyle name="Обычный 43" xfId="24846"/>
    <cellStyle name="Обычный 43 2" xfId="24847"/>
    <cellStyle name="Обычный 44" xfId="24848"/>
    <cellStyle name="Обычный 44 2" xfId="24849"/>
    <cellStyle name="Обычный 45" xfId="24850"/>
    <cellStyle name="Обычный 45 2" xfId="24851"/>
    <cellStyle name="Обычный 46" xfId="24852"/>
    <cellStyle name="Обычный 46 2" xfId="24853"/>
    <cellStyle name="Обычный 47" xfId="24854"/>
    <cellStyle name="Обычный 47 2" xfId="24855"/>
    <cellStyle name="Обычный 48" xfId="24856"/>
    <cellStyle name="Обычный 48 2" xfId="24857"/>
    <cellStyle name="Обычный 49" xfId="24858"/>
    <cellStyle name="Обычный 49 2" xfId="24859"/>
    <cellStyle name="Обычный 5" xfId="24860"/>
    <cellStyle name="Обычный 5 10" xfId="24861"/>
    <cellStyle name="Обычный 5 10 10" xfId="24862"/>
    <cellStyle name="Обычный 5 10 2" xfId="24863"/>
    <cellStyle name="Обычный 5 10 3" xfId="24864"/>
    <cellStyle name="Обычный 5 10 3 2" xfId="24865"/>
    <cellStyle name="Обычный 5 10 3 2 2" xfId="24866"/>
    <cellStyle name="Обычный 5 10 3 2 2 2" xfId="24867"/>
    <cellStyle name="Обычный 5 10 3 2 3" xfId="24868"/>
    <cellStyle name="Обычный 5 10 3 2 4" xfId="24869"/>
    <cellStyle name="Обычный 5 10 3 2 5" xfId="24870"/>
    <cellStyle name="Обычный 5 10 3 3" xfId="24871"/>
    <cellStyle name="Обычный 5 10 3 3 2" xfId="24872"/>
    <cellStyle name="Обычный 5 10 3 3 3" xfId="24873"/>
    <cellStyle name="Обычный 5 10 3 3 4" xfId="24874"/>
    <cellStyle name="Обычный 5 10 3 4" xfId="24875"/>
    <cellStyle name="Обычный 5 10 3 5" xfId="24876"/>
    <cellStyle name="Обычный 5 10 3 6" xfId="24877"/>
    <cellStyle name="Обычный 5 10 3 7" xfId="24878"/>
    <cellStyle name="Обычный 5 10 4" xfId="24879"/>
    <cellStyle name="Обычный 5 10 4 2" xfId="24880"/>
    <cellStyle name="Обычный 5 10 4 2 2" xfId="24881"/>
    <cellStyle name="Обычный 5 10 4 3" xfId="24882"/>
    <cellStyle name="Обычный 5 10 4 4" xfId="24883"/>
    <cellStyle name="Обычный 5 10 4 5" xfId="24884"/>
    <cellStyle name="Обычный 5 10 5" xfId="24885"/>
    <cellStyle name="Обычный 5 10 5 2" xfId="24886"/>
    <cellStyle name="Обычный 5 10 5 2 2" xfId="24887"/>
    <cellStyle name="Обычный 5 10 5 3" xfId="24888"/>
    <cellStyle name="Обычный 5 10 5 4" xfId="24889"/>
    <cellStyle name="Обычный 5 10 5 5" xfId="24890"/>
    <cellStyle name="Обычный 5 10 6" xfId="24891"/>
    <cellStyle name="Обычный 5 10 6 2" xfId="24892"/>
    <cellStyle name="Обычный 5 10 6 3" xfId="24893"/>
    <cellStyle name="Обычный 5 10 6 4" xfId="24894"/>
    <cellStyle name="Обычный 5 10 7" xfId="24895"/>
    <cellStyle name="Обычный 5 10 8" xfId="24896"/>
    <cellStyle name="Обычный 5 10 9" xfId="24897"/>
    <cellStyle name="Обычный 5 11" xfId="24898"/>
    <cellStyle name="Обычный 5 11 2" xfId="24899"/>
    <cellStyle name="Обычный 5 11 2 2" xfId="24900"/>
    <cellStyle name="Обычный 5 11 2 2 2" xfId="24901"/>
    <cellStyle name="Обычный 5 11 2 2 2 2" xfId="24902"/>
    <cellStyle name="Обычный 5 11 2 2 3" xfId="24903"/>
    <cellStyle name="Обычный 5 11 2 2 4" xfId="24904"/>
    <cellStyle name="Обычный 5 11 2 2 5" xfId="24905"/>
    <cellStyle name="Обычный 5 11 2 3" xfId="24906"/>
    <cellStyle name="Обычный 5 11 2 3 2" xfId="24907"/>
    <cellStyle name="Обычный 5 11 2 3 3" xfId="24908"/>
    <cellStyle name="Обычный 5 11 2 3 4" xfId="24909"/>
    <cellStyle name="Обычный 5 11 2 4" xfId="24910"/>
    <cellStyle name="Обычный 5 11 2 5" xfId="24911"/>
    <cellStyle name="Обычный 5 11 2 6" xfId="24912"/>
    <cellStyle name="Обычный 5 11 2 7" xfId="24913"/>
    <cellStyle name="Обычный 5 11 3" xfId="24914"/>
    <cellStyle name="Обычный 5 11 3 2" xfId="24915"/>
    <cellStyle name="Обычный 5 11 3 2 2" xfId="24916"/>
    <cellStyle name="Обычный 5 11 3 3" xfId="24917"/>
    <cellStyle name="Обычный 5 11 3 4" xfId="24918"/>
    <cellStyle name="Обычный 5 11 3 5" xfId="24919"/>
    <cellStyle name="Обычный 5 11 4" xfId="24920"/>
    <cellStyle name="Обычный 5 11 4 2" xfId="24921"/>
    <cellStyle name="Обычный 5 11 4 2 2" xfId="24922"/>
    <cellStyle name="Обычный 5 11 4 3" xfId="24923"/>
    <cellStyle name="Обычный 5 11 4 4" xfId="24924"/>
    <cellStyle name="Обычный 5 11 4 5" xfId="24925"/>
    <cellStyle name="Обычный 5 11 5" xfId="24926"/>
    <cellStyle name="Обычный 5 11 5 2" xfId="24927"/>
    <cellStyle name="Обычный 5 11 5 3" xfId="24928"/>
    <cellStyle name="Обычный 5 11 5 4" xfId="24929"/>
    <cellStyle name="Обычный 5 11 6" xfId="24930"/>
    <cellStyle name="Обычный 5 11 7" xfId="24931"/>
    <cellStyle name="Обычный 5 11 8" xfId="24932"/>
    <cellStyle name="Обычный 5 11 9" xfId="24933"/>
    <cellStyle name="Обычный 5 12" xfId="24934"/>
    <cellStyle name="Обычный 5 12 2" xfId="24935"/>
    <cellStyle name="Обычный 5 12 2 2" xfId="24936"/>
    <cellStyle name="Обычный 5 12 2 2 2" xfId="24937"/>
    <cellStyle name="Обычный 5 12 2 2 2 2" xfId="24938"/>
    <cellStyle name="Обычный 5 12 2 2 3" xfId="24939"/>
    <cellStyle name="Обычный 5 12 2 2 4" xfId="24940"/>
    <cellStyle name="Обычный 5 12 2 2 5" xfId="24941"/>
    <cellStyle name="Обычный 5 12 2 3" xfId="24942"/>
    <cellStyle name="Обычный 5 12 2 3 2" xfId="24943"/>
    <cellStyle name="Обычный 5 12 2 3 3" xfId="24944"/>
    <cellStyle name="Обычный 5 12 2 3 4" xfId="24945"/>
    <cellStyle name="Обычный 5 12 2 4" xfId="24946"/>
    <cellStyle name="Обычный 5 12 2 5" xfId="24947"/>
    <cellStyle name="Обычный 5 12 2 6" xfId="24948"/>
    <cellStyle name="Обычный 5 12 2 7" xfId="24949"/>
    <cellStyle name="Обычный 5 12 3" xfId="24950"/>
    <cellStyle name="Обычный 5 12 3 2" xfId="24951"/>
    <cellStyle name="Обычный 5 12 3 2 2" xfId="24952"/>
    <cellStyle name="Обычный 5 12 3 3" xfId="24953"/>
    <cellStyle name="Обычный 5 12 3 4" xfId="24954"/>
    <cellStyle name="Обычный 5 12 3 5" xfId="24955"/>
    <cellStyle name="Обычный 5 12 4" xfId="24956"/>
    <cellStyle name="Обычный 5 12 4 2" xfId="24957"/>
    <cellStyle name="Обычный 5 12 4 2 2" xfId="24958"/>
    <cellStyle name="Обычный 5 12 4 3" xfId="24959"/>
    <cellStyle name="Обычный 5 12 4 4" xfId="24960"/>
    <cellStyle name="Обычный 5 12 4 5" xfId="24961"/>
    <cellStyle name="Обычный 5 12 5" xfId="24962"/>
    <cellStyle name="Обычный 5 12 5 2" xfId="24963"/>
    <cellStyle name="Обычный 5 12 5 3" xfId="24964"/>
    <cellStyle name="Обычный 5 12 5 4" xfId="24965"/>
    <cellStyle name="Обычный 5 12 6" xfId="24966"/>
    <cellStyle name="Обычный 5 12 7" xfId="24967"/>
    <cellStyle name="Обычный 5 12 8" xfId="24968"/>
    <cellStyle name="Обычный 5 12 9" xfId="24969"/>
    <cellStyle name="Обычный 5 13" xfId="24970"/>
    <cellStyle name="Обычный 5 13 2" xfId="24971"/>
    <cellStyle name="Обычный 5 13 2 2" xfId="24972"/>
    <cellStyle name="Обычный 5 13 2 2 2" xfId="24973"/>
    <cellStyle name="Обычный 5 13 2 2 2 2" xfId="24974"/>
    <cellStyle name="Обычный 5 13 2 2 3" xfId="24975"/>
    <cellStyle name="Обычный 5 13 2 2 4" xfId="24976"/>
    <cellStyle name="Обычный 5 13 2 2 5" xfId="24977"/>
    <cellStyle name="Обычный 5 13 2 3" xfId="24978"/>
    <cellStyle name="Обычный 5 13 2 3 2" xfId="24979"/>
    <cellStyle name="Обычный 5 13 2 3 3" xfId="24980"/>
    <cellStyle name="Обычный 5 13 2 3 4" xfId="24981"/>
    <cellStyle name="Обычный 5 13 2 4" xfId="24982"/>
    <cellStyle name="Обычный 5 13 2 5" xfId="24983"/>
    <cellStyle name="Обычный 5 13 2 6" xfId="24984"/>
    <cellStyle name="Обычный 5 13 2 7" xfId="24985"/>
    <cellStyle name="Обычный 5 13 3" xfId="24986"/>
    <cellStyle name="Обычный 5 13 3 2" xfId="24987"/>
    <cellStyle name="Обычный 5 13 3 2 2" xfId="24988"/>
    <cellStyle name="Обычный 5 13 3 3" xfId="24989"/>
    <cellStyle name="Обычный 5 13 3 4" xfId="24990"/>
    <cellStyle name="Обычный 5 13 3 5" xfId="24991"/>
    <cellStyle name="Обычный 5 13 4" xfId="24992"/>
    <cellStyle name="Обычный 5 13 4 2" xfId="24993"/>
    <cellStyle name="Обычный 5 13 4 3" xfId="24994"/>
    <cellStyle name="Обычный 5 13 4 4" xfId="24995"/>
    <cellStyle name="Обычный 5 13 5" xfId="24996"/>
    <cellStyle name="Обычный 5 13 6" xfId="24997"/>
    <cellStyle name="Обычный 5 13 7" xfId="24998"/>
    <cellStyle name="Обычный 5 13 8" xfId="24999"/>
    <cellStyle name="Обычный 5 14" xfId="25000"/>
    <cellStyle name="Обычный 5 14 2" xfId="25001"/>
    <cellStyle name="Обычный 5 14 2 2" xfId="25002"/>
    <cellStyle name="Обычный 5 14 2 2 2" xfId="25003"/>
    <cellStyle name="Обычный 5 14 2 2 2 2" xfId="25004"/>
    <cellStyle name="Обычный 5 14 2 2 3" xfId="25005"/>
    <cellStyle name="Обычный 5 14 2 2 4" xfId="25006"/>
    <cellStyle name="Обычный 5 14 2 2 5" xfId="25007"/>
    <cellStyle name="Обычный 5 14 2 3" xfId="25008"/>
    <cellStyle name="Обычный 5 14 2 3 2" xfId="25009"/>
    <cellStyle name="Обычный 5 14 2 3 3" xfId="25010"/>
    <cellStyle name="Обычный 5 14 2 3 4" xfId="25011"/>
    <cellStyle name="Обычный 5 14 2 4" xfId="25012"/>
    <cellStyle name="Обычный 5 14 2 5" xfId="25013"/>
    <cellStyle name="Обычный 5 14 2 6" xfId="25014"/>
    <cellStyle name="Обычный 5 14 2 7" xfId="25015"/>
    <cellStyle name="Обычный 5 14 3" xfId="25016"/>
    <cellStyle name="Обычный 5 14 3 2" xfId="25017"/>
    <cellStyle name="Обычный 5 14 3 2 2" xfId="25018"/>
    <cellStyle name="Обычный 5 14 3 3" xfId="25019"/>
    <cellStyle name="Обычный 5 14 3 4" xfId="25020"/>
    <cellStyle name="Обычный 5 14 3 5" xfId="25021"/>
    <cellStyle name="Обычный 5 14 4" xfId="25022"/>
    <cellStyle name="Обычный 5 14 4 2" xfId="25023"/>
    <cellStyle name="Обычный 5 14 4 3" xfId="25024"/>
    <cellStyle name="Обычный 5 14 4 4" xfId="25025"/>
    <cellStyle name="Обычный 5 14 5" xfId="25026"/>
    <cellStyle name="Обычный 5 14 6" xfId="25027"/>
    <cellStyle name="Обычный 5 14 7" xfId="25028"/>
    <cellStyle name="Обычный 5 14 8" xfId="25029"/>
    <cellStyle name="Обычный 5 15" xfId="25030"/>
    <cellStyle name="Обычный 5 15 2" xfId="25031"/>
    <cellStyle name="Обычный 5 15 2 2" xfId="25032"/>
    <cellStyle name="Обычный 5 15 2 2 2" xfId="25033"/>
    <cellStyle name="Обычный 5 15 2 2 2 2" xfId="25034"/>
    <cellStyle name="Обычный 5 15 2 2 3" xfId="25035"/>
    <cellStyle name="Обычный 5 15 2 2 4" xfId="25036"/>
    <cellStyle name="Обычный 5 15 2 2 5" xfId="25037"/>
    <cellStyle name="Обычный 5 15 2 3" xfId="25038"/>
    <cellStyle name="Обычный 5 15 2 3 2" xfId="25039"/>
    <cellStyle name="Обычный 5 15 2 3 3" xfId="25040"/>
    <cellStyle name="Обычный 5 15 2 3 4" xfId="25041"/>
    <cellStyle name="Обычный 5 15 2 4" xfId="25042"/>
    <cellStyle name="Обычный 5 15 2 5" xfId="25043"/>
    <cellStyle name="Обычный 5 15 2 6" xfId="25044"/>
    <cellStyle name="Обычный 5 15 2 7" xfId="25045"/>
    <cellStyle name="Обычный 5 15 3" xfId="25046"/>
    <cellStyle name="Обычный 5 15 3 2" xfId="25047"/>
    <cellStyle name="Обычный 5 15 3 2 2" xfId="25048"/>
    <cellStyle name="Обычный 5 15 3 3" xfId="25049"/>
    <cellStyle name="Обычный 5 15 3 4" xfId="25050"/>
    <cellStyle name="Обычный 5 15 3 5" xfId="25051"/>
    <cellStyle name="Обычный 5 15 4" xfId="25052"/>
    <cellStyle name="Обычный 5 15 4 2" xfId="25053"/>
    <cellStyle name="Обычный 5 15 4 3" xfId="25054"/>
    <cellStyle name="Обычный 5 15 4 4" xfId="25055"/>
    <cellStyle name="Обычный 5 15 5" xfId="25056"/>
    <cellStyle name="Обычный 5 15 6" xfId="25057"/>
    <cellStyle name="Обычный 5 15 7" xfId="25058"/>
    <cellStyle name="Обычный 5 15 8" xfId="25059"/>
    <cellStyle name="Обычный 5 16" xfId="25060"/>
    <cellStyle name="Обычный 5 16 2" xfId="25061"/>
    <cellStyle name="Обычный 5 16 2 2" xfId="25062"/>
    <cellStyle name="Обычный 5 16 2 2 2" xfId="25063"/>
    <cellStyle name="Обычный 5 16 2 2 2 2" xfId="25064"/>
    <cellStyle name="Обычный 5 16 2 2 3" xfId="25065"/>
    <cellStyle name="Обычный 5 16 2 2 4" xfId="25066"/>
    <cellStyle name="Обычный 5 16 2 2 5" xfId="25067"/>
    <cellStyle name="Обычный 5 16 2 3" xfId="25068"/>
    <cellStyle name="Обычный 5 16 2 3 2" xfId="25069"/>
    <cellStyle name="Обычный 5 16 2 3 3" xfId="25070"/>
    <cellStyle name="Обычный 5 16 2 3 4" xfId="25071"/>
    <cellStyle name="Обычный 5 16 2 4" xfId="25072"/>
    <cellStyle name="Обычный 5 16 2 5" xfId="25073"/>
    <cellStyle name="Обычный 5 16 2 6" xfId="25074"/>
    <cellStyle name="Обычный 5 16 2 7" xfId="25075"/>
    <cellStyle name="Обычный 5 16 3" xfId="25076"/>
    <cellStyle name="Обычный 5 16 3 2" xfId="25077"/>
    <cellStyle name="Обычный 5 16 3 2 2" xfId="25078"/>
    <cellStyle name="Обычный 5 16 3 3" xfId="25079"/>
    <cellStyle name="Обычный 5 16 3 4" xfId="25080"/>
    <cellStyle name="Обычный 5 16 3 5" xfId="25081"/>
    <cellStyle name="Обычный 5 16 4" xfId="25082"/>
    <cellStyle name="Обычный 5 16 4 2" xfId="25083"/>
    <cellStyle name="Обычный 5 16 4 3" xfId="25084"/>
    <cellStyle name="Обычный 5 16 4 4" xfId="25085"/>
    <cellStyle name="Обычный 5 16 5" xfId="25086"/>
    <cellStyle name="Обычный 5 16 6" xfId="25087"/>
    <cellStyle name="Обычный 5 16 7" xfId="25088"/>
    <cellStyle name="Обычный 5 16 8" xfId="25089"/>
    <cellStyle name="Обычный 5 17" xfId="25090"/>
    <cellStyle name="Обычный 5 17 2" xfId="25091"/>
    <cellStyle name="Обычный 5 17 2 2" xfId="25092"/>
    <cellStyle name="Обычный 5 17 2 2 2" xfId="25093"/>
    <cellStyle name="Обычный 5 17 2 3" xfId="25094"/>
    <cellStyle name="Обычный 5 17 2 4" xfId="25095"/>
    <cellStyle name="Обычный 5 17 2 5" xfId="25096"/>
    <cellStyle name="Обычный 5 17 3" xfId="25097"/>
    <cellStyle name="Обычный 5 17 3 2" xfId="25098"/>
    <cellStyle name="Обычный 5 17 3 3" xfId="25099"/>
    <cellStyle name="Обычный 5 17 3 4" xfId="25100"/>
    <cellStyle name="Обычный 5 17 4" xfId="25101"/>
    <cellStyle name="Обычный 5 17 5" xfId="25102"/>
    <cellStyle name="Обычный 5 17 6" xfId="25103"/>
    <cellStyle name="Обычный 5 17 7" xfId="25104"/>
    <cellStyle name="Обычный 5 18" xfId="25105"/>
    <cellStyle name="Обычный 5 18 2" xfId="25106"/>
    <cellStyle name="Обычный 5 18 2 2" xfId="25107"/>
    <cellStyle name="Обычный 5 18 2 2 2" xfId="25108"/>
    <cellStyle name="Обычный 5 18 2 3" xfId="25109"/>
    <cellStyle name="Обычный 5 18 2 4" xfId="25110"/>
    <cellStyle name="Обычный 5 18 2 5" xfId="25111"/>
    <cellStyle name="Обычный 5 18 3" xfId="25112"/>
    <cellStyle name="Обычный 5 18 3 2" xfId="25113"/>
    <cellStyle name="Обычный 5 18 3 3" xfId="25114"/>
    <cellStyle name="Обычный 5 18 3 4" xfId="25115"/>
    <cellStyle name="Обычный 5 18 4" xfId="25116"/>
    <cellStyle name="Обычный 5 18 5" xfId="25117"/>
    <cellStyle name="Обычный 5 18 6" xfId="25118"/>
    <cellStyle name="Обычный 5 18 7" xfId="25119"/>
    <cellStyle name="Обычный 5 19" xfId="25120"/>
    <cellStyle name="Обычный 5 19 2" xfId="25121"/>
    <cellStyle name="Обычный 5 19 2 2" xfId="25122"/>
    <cellStyle name="Обычный 5 19 3" xfId="25123"/>
    <cellStyle name="Обычный 5 19 4" xfId="25124"/>
    <cellStyle name="Обычный 5 19 5" xfId="25125"/>
    <cellStyle name="Обычный 5 2" xfId="25126"/>
    <cellStyle name="Обычный 5 2 10" xfId="25127"/>
    <cellStyle name="Обычный 5 2 10 2" xfId="25128"/>
    <cellStyle name="Обычный 5 2 10 2 2" xfId="25129"/>
    <cellStyle name="Обычный 5 2 10 3" xfId="25130"/>
    <cellStyle name="Обычный 5 2 11" xfId="25131"/>
    <cellStyle name="Обычный 5 2 11 2" xfId="25132"/>
    <cellStyle name="Обычный 5 2 12" xfId="25133"/>
    <cellStyle name="Обычный 5 2 13" xfId="25134"/>
    <cellStyle name="Обычный 5 2 2" xfId="25135"/>
    <cellStyle name="Обычный 5 2 2 10" xfId="25136"/>
    <cellStyle name="Обычный 5 2 2 10 2" xfId="25137"/>
    <cellStyle name="Обычный 5 2 2 10 2 2" xfId="25138"/>
    <cellStyle name="Обычный 5 2 2 10 2 2 2" xfId="25139"/>
    <cellStyle name="Обычный 5 2 2 10 2 2 2 2" xfId="25140"/>
    <cellStyle name="Обычный 5 2 2 10 2 2 3" xfId="25141"/>
    <cellStyle name="Обычный 5 2 2 10 2 2 4" xfId="25142"/>
    <cellStyle name="Обычный 5 2 2 10 2 2 5" xfId="25143"/>
    <cellStyle name="Обычный 5 2 2 10 2 3" xfId="25144"/>
    <cellStyle name="Обычный 5 2 2 10 2 3 2" xfId="25145"/>
    <cellStyle name="Обычный 5 2 2 10 2 3 3" xfId="25146"/>
    <cellStyle name="Обычный 5 2 2 10 2 3 4" xfId="25147"/>
    <cellStyle name="Обычный 5 2 2 10 2 4" xfId="25148"/>
    <cellStyle name="Обычный 5 2 2 10 2 5" xfId="25149"/>
    <cellStyle name="Обычный 5 2 2 10 2 6" xfId="25150"/>
    <cellStyle name="Обычный 5 2 2 10 2 7" xfId="25151"/>
    <cellStyle name="Обычный 5 2 2 10 3" xfId="25152"/>
    <cellStyle name="Обычный 5 2 2 10 3 2" xfId="25153"/>
    <cellStyle name="Обычный 5 2 2 10 3 2 2" xfId="25154"/>
    <cellStyle name="Обычный 5 2 2 10 3 3" xfId="25155"/>
    <cellStyle name="Обычный 5 2 2 10 3 4" xfId="25156"/>
    <cellStyle name="Обычный 5 2 2 10 3 5" xfId="25157"/>
    <cellStyle name="Обычный 5 2 2 10 4" xfId="25158"/>
    <cellStyle name="Обычный 5 2 2 10 4 2" xfId="25159"/>
    <cellStyle name="Обычный 5 2 2 10 4 3" xfId="25160"/>
    <cellStyle name="Обычный 5 2 2 10 4 4" xfId="25161"/>
    <cellStyle name="Обычный 5 2 2 10 5" xfId="25162"/>
    <cellStyle name="Обычный 5 2 2 10 6" xfId="25163"/>
    <cellStyle name="Обычный 5 2 2 10 7" xfId="25164"/>
    <cellStyle name="Обычный 5 2 2 10 8" xfId="25165"/>
    <cellStyle name="Обычный 5 2 2 11" xfId="25166"/>
    <cellStyle name="Обычный 5 2 2 11 2" xfId="25167"/>
    <cellStyle name="Обычный 5 2 2 11 2 2" xfId="25168"/>
    <cellStyle name="Обычный 5 2 2 11 2 2 2" xfId="25169"/>
    <cellStyle name="Обычный 5 2 2 11 2 3" xfId="25170"/>
    <cellStyle name="Обычный 5 2 2 11 2 4" xfId="25171"/>
    <cellStyle name="Обычный 5 2 2 11 2 5" xfId="25172"/>
    <cellStyle name="Обычный 5 2 2 11 3" xfId="25173"/>
    <cellStyle name="Обычный 5 2 2 11 3 2" xfId="25174"/>
    <cellStyle name="Обычный 5 2 2 11 3 3" xfId="25175"/>
    <cellStyle name="Обычный 5 2 2 11 3 4" xfId="25176"/>
    <cellStyle name="Обычный 5 2 2 11 4" xfId="25177"/>
    <cellStyle name="Обычный 5 2 2 11 5" xfId="25178"/>
    <cellStyle name="Обычный 5 2 2 11 6" xfId="25179"/>
    <cellStyle name="Обычный 5 2 2 11 7" xfId="25180"/>
    <cellStyle name="Обычный 5 2 2 12" xfId="25181"/>
    <cellStyle name="Обычный 5 2 2 12 2" xfId="25182"/>
    <cellStyle name="Обычный 5 2 2 12 2 2" xfId="25183"/>
    <cellStyle name="Обычный 5 2 2 12 2 2 2" xfId="25184"/>
    <cellStyle name="Обычный 5 2 2 12 2 3" xfId="25185"/>
    <cellStyle name="Обычный 5 2 2 12 2 4" xfId="25186"/>
    <cellStyle name="Обычный 5 2 2 12 2 5" xfId="25187"/>
    <cellStyle name="Обычный 5 2 2 12 3" xfId="25188"/>
    <cellStyle name="Обычный 5 2 2 12 3 2" xfId="25189"/>
    <cellStyle name="Обычный 5 2 2 12 3 3" xfId="25190"/>
    <cellStyle name="Обычный 5 2 2 12 3 4" xfId="25191"/>
    <cellStyle name="Обычный 5 2 2 12 4" xfId="25192"/>
    <cellStyle name="Обычный 5 2 2 12 5" xfId="25193"/>
    <cellStyle name="Обычный 5 2 2 12 6" xfId="25194"/>
    <cellStyle name="Обычный 5 2 2 12 7" xfId="25195"/>
    <cellStyle name="Обычный 5 2 2 13" xfId="25196"/>
    <cellStyle name="Обычный 5 2 2 13 2" xfId="25197"/>
    <cellStyle name="Обычный 5 2 2 13 2 2" xfId="25198"/>
    <cellStyle name="Обычный 5 2 2 13 3" xfId="25199"/>
    <cellStyle name="Обычный 5 2 2 13 4" xfId="25200"/>
    <cellStyle name="Обычный 5 2 2 13 5" xfId="25201"/>
    <cellStyle name="Обычный 5 2 2 14" xfId="25202"/>
    <cellStyle name="Обычный 5 2 2 14 2" xfId="25203"/>
    <cellStyle name="Обычный 5 2 2 14 2 2" xfId="25204"/>
    <cellStyle name="Обычный 5 2 2 14 3" xfId="25205"/>
    <cellStyle name="Обычный 5 2 2 14 4" xfId="25206"/>
    <cellStyle name="Обычный 5 2 2 14 5" xfId="25207"/>
    <cellStyle name="Обычный 5 2 2 15" xfId="25208"/>
    <cellStyle name="Обычный 5 2 2 15 2" xfId="25209"/>
    <cellStyle name="Обычный 5 2 2 15 2 2" xfId="25210"/>
    <cellStyle name="Обычный 5 2 2 15 3" xfId="25211"/>
    <cellStyle name="Обычный 5 2 2 16" xfId="25212"/>
    <cellStyle name="Обычный 5 2 2 16 2" xfId="25213"/>
    <cellStyle name="Обычный 5 2 2 17" xfId="25214"/>
    <cellStyle name="Обычный 5 2 2 18" xfId="25215"/>
    <cellStyle name="Обычный 5 2 2 2" xfId="25216"/>
    <cellStyle name="Обычный 5 2 2 2 10" xfId="25217"/>
    <cellStyle name="Обычный 5 2 2 2 10 2" xfId="25218"/>
    <cellStyle name="Обычный 5 2 2 2 10 2 2" xfId="25219"/>
    <cellStyle name="Обычный 5 2 2 2 10 2 2 2" xfId="25220"/>
    <cellStyle name="Обычный 5 2 2 2 10 2 3" xfId="25221"/>
    <cellStyle name="Обычный 5 2 2 2 10 2 4" xfId="25222"/>
    <cellStyle name="Обычный 5 2 2 2 10 2 5" xfId="25223"/>
    <cellStyle name="Обычный 5 2 2 2 10 3" xfId="25224"/>
    <cellStyle name="Обычный 5 2 2 2 10 3 2" xfId="25225"/>
    <cellStyle name="Обычный 5 2 2 2 10 3 3" xfId="25226"/>
    <cellStyle name="Обычный 5 2 2 2 10 3 4" xfId="25227"/>
    <cellStyle name="Обычный 5 2 2 2 10 4" xfId="25228"/>
    <cellStyle name="Обычный 5 2 2 2 10 5" xfId="25229"/>
    <cellStyle name="Обычный 5 2 2 2 10 6" xfId="25230"/>
    <cellStyle name="Обычный 5 2 2 2 10 7" xfId="25231"/>
    <cellStyle name="Обычный 5 2 2 2 11" xfId="25232"/>
    <cellStyle name="Обычный 5 2 2 2 11 2" xfId="25233"/>
    <cellStyle name="Обычный 5 2 2 2 11 2 2" xfId="25234"/>
    <cellStyle name="Обычный 5 2 2 2 11 3" xfId="25235"/>
    <cellStyle name="Обычный 5 2 2 2 11 4" xfId="25236"/>
    <cellStyle name="Обычный 5 2 2 2 11 5" xfId="25237"/>
    <cellStyle name="Обычный 5 2 2 2 12" xfId="25238"/>
    <cellStyle name="Обычный 5 2 2 2 12 2" xfId="25239"/>
    <cellStyle name="Обычный 5 2 2 2 12 2 2" xfId="25240"/>
    <cellStyle name="Обычный 5 2 2 2 12 3" xfId="25241"/>
    <cellStyle name="Обычный 5 2 2 2 12 4" xfId="25242"/>
    <cellStyle name="Обычный 5 2 2 2 12 5" xfId="25243"/>
    <cellStyle name="Обычный 5 2 2 2 13" xfId="25244"/>
    <cellStyle name="Обычный 5 2 2 2 13 2" xfId="25245"/>
    <cellStyle name="Обычный 5 2 2 2 13 2 2" xfId="25246"/>
    <cellStyle name="Обычный 5 2 2 2 13 3" xfId="25247"/>
    <cellStyle name="Обычный 5 2 2 2 14" xfId="25248"/>
    <cellStyle name="Обычный 5 2 2 2 14 2" xfId="25249"/>
    <cellStyle name="Обычный 5 2 2 2 15" xfId="25250"/>
    <cellStyle name="Обычный 5 2 2 2 16" xfId="25251"/>
    <cellStyle name="Обычный 5 2 2 2 2" xfId="25252"/>
    <cellStyle name="Обычный 5 2 2 2 2 10" xfId="25253"/>
    <cellStyle name="Обычный 5 2 2 2 2 10 2" xfId="25254"/>
    <cellStyle name="Обычный 5 2 2 2 2 10 2 2" xfId="25255"/>
    <cellStyle name="Обычный 5 2 2 2 2 10 3" xfId="25256"/>
    <cellStyle name="Обычный 5 2 2 2 2 10 4" xfId="25257"/>
    <cellStyle name="Обычный 5 2 2 2 2 10 5" xfId="25258"/>
    <cellStyle name="Обычный 5 2 2 2 2 11" xfId="25259"/>
    <cellStyle name="Обычный 5 2 2 2 2 11 2" xfId="25260"/>
    <cellStyle name="Обычный 5 2 2 2 2 11 2 2" xfId="25261"/>
    <cellStyle name="Обычный 5 2 2 2 2 11 3" xfId="25262"/>
    <cellStyle name="Обычный 5 2 2 2 2 11 4" xfId="25263"/>
    <cellStyle name="Обычный 5 2 2 2 2 11 5" xfId="25264"/>
    <cellStyle name="Обычный 5 2 2 2 2 12" xfId="25265"/>
    <cellStyle name="Обычный 5 2 2 2 2 12 2" xfId="25266"/>
    <cellStyle name="Обычный 5 2 2 2 2 12 2 2" xfId="25267"/>
    <cellStyle name="Обычный 5 2 2 2 2 12 3" xfId="25268"/>
    <cellStyle name="Обычный 5 2 2 2 2 13" xfId="25269"/>
    <cellStyle name="Обычный 5 2 2 2 2 13 2" xfId="25270"/>
    <cellStyle name="Обычный 5 2 2 2 2 14" xfId="25271"/>
    <cellStyle name="Обычный 5 2 2 2 2 15" xfId="25272"/>
    <cellStyle name="Обычный 5 2 2 2 2 2" xfId="25273"/>
    <cellStyle name="Обычный 5 2 2 2 2 2 2" xfId="25274"/>
    <cellStyle name="Обычный 5 2 2 2 2 2 2 2" xfId="25275"/>
    <cellStyle name="Обычный 5 2 2 2 2 2 2 2 2" xfId="25276"/>
    <cellStyle name="Обычный 5 2 2 2 2 2 2 2 2 2" xfId="25277"/>
    <cellStyle name="Обычный 5 2 2 2 2 2 2 2 3" xfId="25278"/>
    <cellStyle name="Обычный 5 2 2 2 2 2 2 2 4" xfId="25279"/>
    <cellStyle name="Обычный 5 2 2 2 2 2 2 2 5" xfId="25280"/>
    <cellStyle name="Обычный 5 2 2 2 2 2 2 3" xfId="25281"/>
    <cellStyle name="Обычный 5 2 2 2 2 2 2 3 2" xfId="25282"/>
    <cellStyle name="Обычный 5 2 2 2 2 2 2 3 3" xfId="25283"/>
    <cellStyle name="Обычный 5 2 2 2 2 2 2 3 4" xfId="25284"/>
    <cellStyle name="Обычный 5 2 2 2 2 2 2 4" xfId="25285"/>
    <cellStyle name="Обычный 5 2 2 2 2 2 2 5" xfId="25286"/>
    <cellStyle name="Обычный 5 2 2 2 2 2 2 6" xfId="25287"/>
    <cellStyle name="Обычный 5 2 2 2 2 2 2 7" xfId="25288"/>
    <cellStyle name="Обычный 5 2 2 2 2 2 3" xfId="25289"/>
    <cellStyle name="Обычный 5 2 2 2 2 2 3 2" xfId="25290"/>
    <cellStyle name="Обычный 5 2 2 2 2 2 3 2 2" xfId="25291"/>
    <cellStyle name="Обычный 5 2 2 2 2 2 3 3" xfId="25292"/>
    <cellStyle name="Обычный 5 2 2 2 2 2 3 4" xfId="25293"/>
    <cellStyle name="Обычный 5 2 2 2 2 2 3 5" xfId="25294"/>
    <cellStyle name="Обычный 5 2 2 2 2 2 4" xfId="25295"/>
    <cellStyle name="Обычный 5 2 2 2 2 2 4 2" xfId="25296"/>
    <cellStyle name="Обычный 5 2 2 2 2 2 4 2 2" xfId="25297"/>
    <cellStyle name="Обычный 5 2 2 2 2 2 4 3" xfId="25298"/>
    <cellStyle name="Обычный 5 2 2 2 2 2 4 4" xfId="25299"/>
    <cellStyle name="Обычный 5 2 2 2 2 2 4 5" xfId="25300"/>
    <cellStyle name="Обычный 5 2 2 2 2 2 5" xfId="25301"/>
    <cellStyle name="Обычный 5 2 2 2 2 2 5 2" xfId="25302"/>
    <cellStyle name="Обычный 5 2 2 2 2 2 5 3" xfId="25303"/>
    <cellStyle name="Обычный 5 2 2 2 2 2 5 4" xfId="25304"/>
    <cellStyle name="Обычный 5 2 2 2 2 2 6" xfId="25305"/>
    <cellStyle name="Обычный 5 2 2 2 2 2 7" xfId="25306"/>
    <cellStyle name="Обычный 5 2 2 2 2 2 8" xfId="25307"/>
    <cellStyle name="Обычный 5 2 2 2 2 2 9" xfId="25308"/>
    <cellStyle name="Обычный 5 2 2 2 2 3" xfId="25309"/>
    <cellStyle name="Обычный 5 2 2 2 2 3 2" xfId="25310"/>
    <cellStyle name="Обычный 5 2 2 2 2 3 2 2" xfId="25311"/>
    <cellStyle name="Обычный 5 2 2 2 2 3 2 2 2" xfId="25312"/>
    <cellStyle name="Обычный 5 2 2 2 2 3 2 2 2 2" xfId="25313"/>
    <cellStyle name="Обычный 5 2 2 2 2 3 2 2 3" xfId="25314"/>
    <cellStyle name="Обычный 5 2 2 2 2 3 2 2 4" xfId="25315"/>
    <cellStyle name="Обычный 5 2 2 2 2 3 2 2 5" xfId="25316"/>
    <cellStyle name="Обычный 5 2 2 2 2 3 2 3" xfId="25317"/>
    <cellStyle name="Обычный 5 2 2 2 2 3 2 3 2" xfId="25318"/>
    <cellStyle name="Обычный 5 2 2 2 2 3 2 3 3" xfId="25319"/>
    <cellStyle name="Обычный 5 2 2 2 2 3 2 3 4" xfId="25320"/>
    <cellStyle name="Обычный 5 2 2 2 2 3 2 4" xfId="25321"/>
    <cellStyle name="Обычный 5 2 2 2 2 3 2 5" xfId="25322"/>
    <cellStyle name="Обычный 5 2 2 2 2 3 2 6" xfId="25323"/>
    <cellStyle name="Обычный 5 2 2 2 2 3 2 7" xfId="25324"/>
    <cellStyle name="Обычный 5 2 2 2 2 3 3" xfId="25325"/>
    <cellStyle name="Обычный 5 2 2 2 2 3 3 2" xfId="25326"/>
    <cellStyle name="Обычный 5 2 2 2 2 3 3 2 2" xfId="25327"/>
    <cellStyle name="Обычный 5 2 2 2 2 3 3 3" xfId="25328"/>
    <cellStyle name="Обычный 5 2 2 2 2 3 3 4" xfId="25329"/>
    <cellStyle name="Обычный 5 2 2 2 2 3 3 5" xfId="25330"/>
    <cellStyle name="Обычный 5 2 2 2 2 3 4" xfId="25331"/>
    <cellStyle name="Обычный 5 2 2 2 2 3 4 2" xfId="25332"/>
    <cellStyle name="Обычный 5 2 2 2 2 3 4 2 2" xfId="25333"/>
    <cellStyle name="Обычный 5 2 2 2 2 3 4 3" xfId="25334"/>
    <cellStyle name="Обычный 5 2 2 2 2 3 4 4" xfId="25335"/>
    <cellStyle name="Обычный 5 2 2 2 2 3 4 5" xfId="25336"/>
    <cellStyle name="Обычный 5 2 2 2 2 3 5" xfId="25337"/>
    <cellStyle name="Обычный 5 2 2 2 2 3 5 2" xfId="25338"/>
    <cellStyle name="Обычный 5 2 2 2 2 3 5 3" xfId="25339"/>
    <cellStyle name="Обычный 5 2 2 2 2 3 5 4" xfId="25340"/>
    <cellStyle name="Обычный 5 2 2 2 2 3 6" xfId="25341"/>
    <cellStyle name="Обычный 5 2 2 2 2 3 7" xfId="25342"/>
    <cellStyle name="Обычный 5 2 2 2 2 3 8" xfId="25343"/>
    <cellStyle name="Обычный 5 2 2 2 2 3 9" xfId="25344"/>
    <cellStyle name="Обычный 5 2 2 2 2 4" xfId="25345"/>
    <cellStyle name="Обычный 5 2 2 2 2 4 2" xfId="25346"/>
    <cellStyle name="Обычный 5 2 2 2 2 4 2 2" xfId="25347"/>
    <cellStyle name="Обычный 5 2 2 2 2 4 2 2 2" xfId="25348"/>
    <cellStyle name="Обычный 5 2 2 2 2 4 2 2 2 2" xfId="25349"/>
    <cellStyle name="Обычный 5 2 2 2 2 4 2 2 3" xfId="25350"/>
    <cellStyle name="Обычный 5 2 2 2 2 4 2 2 4" xfId="25351"/>
    <cellStyle name="Обычный 5 2 2 2 2 4 2 2 5" xfId="25352"/>
    <cellStyle name="Обычный 5 2 2 2 2 4 2 3" xfId="25353"/>
    <cellStyle name="Обычный 5 2 2 2 2 4 2 3 2" xfId="25354"/>
    <cellStyle name="Обычный 5 2 2 2 2 4 2 3 3" xfId="25355"/>
    <cellStyle name="Обычный 5 2 2 2 2 4 2 3 4" xfId="25356"/>
    <cellStyle name="Обычный 5 2 2 2 2 4 2 4" xfId="25357"/>
    <cellStyle name="Обычный 5 2 2 2 2 4 2 5" xfId="25358"/>
    <cellStyle name="Обычный 5 2 2 2 2 4 2 6" xfId="25359"/>
    <cellStyle name="Обычный 5 2 2 2 2 4 2 7" xfId="25360"/>
    <cellStyle name="Обычный 5 2 2 2 2 4 3" xfId="25361"/>
    <cellStyle name="Обычный 5 2 2 2 2 4 3 2" xfId="25362"/>
    <cellStyle name="Обычный 5 2 2 2 2 4 3 2 2" xfId="25363"/>
    <cellStyle name="Обычный 5 2 2 2 2 4 3 3" xfId="25364"/>
    <cellStyle name="Обычный 5 2 2 2 2 4 3 4" xfId="25365"/>
    <cellStyle name="Обычный 5 2 2 2 2 4 3 5" xfId="25366"/>
    <cellStyle name="Обычный 5 2 2 2 2 4 4" xfId="25367"/>
    <cellStyle name="Обычный 5 2 2 2 2 4 4 2" xfId="25368"/>
    <cellStyle name="Обычный 5 2 2 2 2 4 4 2 2" xfId="25369"/>
    <cellStyle name="Обычный 5 2 2 2 2 4 4 3" xfId="25370"/>
    <cellStyle name="Обычный 5 2 2 2 2 4 4 4" xfId="25371"/>
    <cellStyle name="Обычный 5 2 2 2 2 4 4 5" xfId="25372"/>
    <cellStyle name="Обычный 5 2 2 2 2 4 5" xfId="25373"/>
    <cellStyle name="Обычный 5 2 2 2 2 4 5 2" xfId="25374"/>
    <cellStyle name="Обычный 5 2 2 2 2 4 5 3" xfId="25375"/>
    <cellStyle name="Обычный 5 2 2 2 2 4 5 4" xfId="25376"/>
    <cellStyle name="Обычный 5 2 2 2 2 4 6" xfId="25377"/>
    <cellStyle name="Обычный 5 2 2 2 2 4 7" xfId="25378"/>
    <cellStyle name="Обычный 5 2 2 2 2 4 8" xfId="25379"/>
    <cellStyle name="Обычный 5 2 2 2 2 4 9" xfId="25380"/>
    <cellStyle name="Обычный 5 2 2 2 2 5" xfId="25381"/>
    <cellStyle name="Обычный 5 2 2 2 2 5 2" xfId="25382"/>
    <cellStyle name="Обычный 5 2 2 2 2 5 2 2" xfId="25383"/>
    <cellStyle name="Обычный 5 2 2 2 2 5 2 2 2" xfId="25384"/>
    <cellStyle name="Обычный 5 2 2 2 2 5 2 2 2 2" xfId="25385"/>
    <cellStyle name="Обычный 5 2 2 2 2 5 2 2 3" xfId="25386"/>
    <cellStyle name="Обычный 5 2 2 2 2 5 2 2 4" xfId="25387"/>
    <cellStyle name="Обычный 5 2 2 2 2 5 2 2 5" xfId="25388"/>
    <cellStyle name="Обычный 5 2 2 2 2 5 2 3" xfId="25389"/>
    <cellStyle name="Обычный 5 2 2 2 2 5 2 3 2" xfId="25390"/>
    <cellStyle name="Обычный 5 2 2 2 2 5 2 3 3" xfId="25391"/>
    <cellStyle name="Обычный 5 2 2 2 2 5 2 3 4" xfId="25392"/>
    <cellStyle name="Обычный 5 2 2 2 2 5 2 4" xfId="25393"/>
    <cellStyle name="Обычный 5 2 2 2 2 5 2 5" xfId="25394"/>
    <cellStyle name="Обычный 5 2 2 2 2 5 2 6" xfId="25395"/>
    <cellStyle name="Обычный 5 2 2 2 2 5 2 7" xfId="25396"/>
    <cellStyle name="Обычный 5 2 2 2 2 5 3" xfId="25397"/>
    <cellStyle name="Обычный 5 2 2 2 2 5 3 2" xfId="25398"/>
    <cellStyle name="Обычный 5 2 2 2 2 5 3 2 2" xfId="25399"/>
    <cellStyle name="Обычный 5 2 2 2 2 5 3 3" xfId="25400"/>
    <cellStyle name="Обычный 5 2 2 2 2 5 3 4" xfId="25401"/>
    <cellStyle name="Обычный 5 2 2 2 2 5 3 5" xfId="25402"/>
    <cellStyle name="Обычный 5 2 2 2 2 5 4" xfId="25403"/>
    <cellStyle name="Обычный 5 2 2 2 2 5 4 2" xfId="25404"/>
    <cellStyle name="Обычный 5 2 2 2 2 5 4 3" xfId="25405"/>
    <cellStyle name="Обычный 5 2 2 2 2 5 4 4" xfId="25406"/>
    <cellStyle name="Обычный 5 2 2 2 2 5 5" xfId="25407"/>
    <cellStyle name="Обычный 5 2 2 2 2 5 6" xfId="25408"/>
    <cellStyle name="Обычный 5 2 2 2 2 5 7" xfId="25409"/>
    <cellStyle name="Обычный 5 2 2 2 2 5 8" xfId="25410"/>
    <cellStyle name="Обычный 5 2 2 2 2 6" xfId="25411"/>
    <cellStyle name="Обычный 5 2 2 2 2 6 2" xfId="25412"/>
    <cellStyle name="Обычный 5 2 2 2 2 6 2 2" xfId="25413"/>
    <cellStyle name="Обычный 5 2 2 2 2 6 2 2 2" xfId="25414"/>
    <cellStyle name="Обычный 5 2 2 2 2 6 2 2 2 2" xfId="25415"/>
    <cellStyle name="Обычный 5 2 2 2 2 6 2 2 3" xfId="25416"/>
    <cellStyle name="Обычный 5 2 2 2 2 6 2 2 4" xfId="25417"/>
    <cellStyle name="Обычный 5 2 2 2 2 6 2 2 5" xfId="25418"/>
    <cellStyle name="Обычный 5 2 2 2 2 6 2 3" xfId="25419"/>
    <cellStyle name="Обычный 5 2 2 2 2 6 2 3 2" xfId="25420"/>
    <cellStyle name="Обычный 5 2 2 2 2 6 2 3 3" xfId="25421"/>
    <cellStyle name="Обычный 5 2 2 2 2 6 2 3 4" xfId="25422"/>
    <cellStyle name="Обычный 5 2 2 2 2 6 2 4" xfId="25423"/>
    <cellStyle name="Обычный 5 2 2 2 2 6 2 5" xfId="25424"/>
    <cellStyle name="Обычный 5 2 2 2 2 6 2 6" xfId="25425"/>
    <cellStyle name="Обычный 5 2 2 2 2 6 2 7" xfId="25426"/>
    <cellStyle name="Обычный 5 2 2 2 2 6 3" xfId="25427"/>
    <cellStyle name="Обычный 5 2 2 2 2 6 3 2" xfId="25428"/>
    <cellStyle name="Обычный 5 2 2 2 2 6 3 2 2" xfId="25429"/>
    <cellStyle name="Обычный 5 2 2 2 2 6 3 3" xfId="25430"/>
    <cellStyle name="Обычный 5 2 2 2 2 6 3 4" xfId="25431"/>
    <cellStyle name="Обычный 5 2 2 2 2 6 3 5" xfId="25432"/>
    <cellStyle name="Обычный 5 2 2 2 2 6 4" xfId="25433"/>
    <cellStyle name="Обычный 5 2 2 2 2 6 4 2" xfId="25434"/>
    <cellStyle name="Обычный 5 2 2 2 2 6 4 3" xfId="25435"/>
    <cellStyle name="Обычный 5 2 2 2 2 6 4 4" xfId="25436"/>
    <cellStyle name="Обычный 5 2 2 2 2 6 5" xfId="25437"/>
    <cellStyle name="Обычный 5 2 2 2 2 6 6" xfId="25438"/>
    <cellStyle name="Обычный 5 2 2 2 2 6 7" xfId="25439"/>
    <cellStyle name="Обычный 5 2 2 2 2 6 8" xfId="25440"/>
    <cellStyle name="Обычный 5 2 2 2 2 7" xfId="25441"/>
    <cellStyle name="Обычный 5 2 2 2 2 7 2" xfId="25442"/>
    <cellStyle name="Обычный 5 2 2 2 2 7 2 2" xfId="25443"/>
    <cellStyle name="Обычный 5 2 2 2 2 7 2 2 2" xfId="25444"/>
    <cellStyle name="Обычный 5 2 2 2 2 7 2 2 2 2" xfId="25445"/>
    <cellStyle name="Обычный 5 2 2 2 2 7 2 2 3" xfId="25446"/>
    <cellStyle name="Обычный 5 2 2 2 2 7 2 2 4" xfId="25447"/>
    <cellStyle name="Обычный 5 2 2 2 2 7 2 2 5" xfId="25448"/>
    <cellStyle name="Обычный 5 2 2 2 2 7 2 3" xfId="25449"/>
    <cellStyle name="Обычный 5 2 2 2 2 7 2 3 2" xfId="25450"/>
    <cellStyle name="Обычный 5 2 2 2 2 7 2 3 3" xfId="25451"/>
    <cellStyle name="Обычный 5 2 2 2 2 7 2 3 4" xfId="25452"/>
    <cellStyle name="Обычный 5 2 2 2 2 7 2 4" xfId="25453"/>
    <cellStyle name="Обычный 5 2 2 2 2 7 2 5" xfId="25454"/>
    <cellStyle name="Обычный 5 2 2 2 2 7 2 6" xfId="25455"/>
    <cellStyle name="Обычный 5 2 2 2 2 7 2 7" xfId="25456"/>
    <cellStyle name="Обычный 5 2 2 2 2 7 3" xfId="25457"/>
    <cellStyle name="Обычный 5 2 2 2 2 7 3 2" xfId="25458"/>
    <cellStyle name="Обычный 5 2 2 2 2 7 3 2 2" xfId="25459"/>
    <cellStyle name="Обычный 5 2 2 2 2 7 3 3" xfId="25460"/>
    <cellStyle name="Обычный 5 2 2 2 2 7 3 4" xfId="25461"/>
    <cellStyle name="Обычный 5 2 2 2 2 7 3 5" xfId="25462"/>
    <cellStyle name="Обычный 5 2 2 2 2 7 4" xfId="25463"/>
    <cellStyle name="Обычный 5 2 2 2 2 7 4 2" xfId="25464"/>
    <cellStyle name="Обычный 5 2 2 2 2 7 4 3" xfId="25465"/>
    <cellStyle name="Обычный 5 2 2 2 2 7 4 4" xfId="25466"/>
    <cellStyle name="Обычный 5 2 2 2 2 7 5" xfId="25467"/>
    <cellStyle name="Обычный 5 2 2 2 2 7 6" xfId="25468"/>
    <cellStyle name="Обычный 5 2 2 2 2 7 7" xfId="25469"/>
    <cellStyle name="Обычный 5 2 2 2 2 7 8" xfId="25470"/>
    <cellStyle name="Обычный 5 2 2 2 2 8" xfId="25471"/>
    <cellStyle name="Обычный 5 2 2 2 2 8 2" xfId="25472"/>
    <cellStyle name="Обычный 5 2 2 2 2 8 2 2" xfId="25473"/>
    <cellStyle name="Обычный 5 2 2 2 2 8 2 2 2" xfId="25474"/>
    <cellStyle name="Обычный 5 2 2 2 2 8 2 3" xfId="25475"/>
    <cellStyle name="Обычный 5 2 2 2 2 8 2 4" xfId="25476"/>
    <cellStyle name="Обычный 5 2 2 2 2 8 2 5" xfId="25477"/>
    <cellStyle name="Обычный 5 2 2 2 2 8 3" xfId="25478"/>
    <cellStyle name="Обычный 5 2 2 2 2 8 3 2" xfId="25479"/>
    <cellStyle name="Обычный 5 2 2 2 2 8 3 3" xfId="25480"/>
    <cellStyle name="Обычный 5 2 2 2 2 8 3 4" xfId="25481"/>
    <cellStyle name="Обычный 5 2 2 2 2 8 4" xfId="25482"/>
    <cellStyle name="Обычный 5 2 2 2 2 8 5" xfId="25483"/>
    <cellStyle name="Обычный 5 2 2 2 2 8 6" xfId="25484"/>
    <cellStyle name="Обычный 5 2 2 2 2 8 7" xfId="25485"/>
    <cellStyle name="Обычный 5 2 2 2 2 9" xfId="25486"/>
    <cellStyle name="Обычный 5 2 2 2 2 9 2" xfId="25487"/>
    <cellStyle name="Обычный 5 2 2 2 2 9 2 2" xfId="25488"/>
    <cellStyle name="Обычный 5 2 2 2 2 9 2 2 2" xfId="25489"/>
    <cellStyle name="Обычный 5 2 2 2 2 9 2 3" xfId="25490"/>
    <cellStyle name="Обычный 5 2 2 2 2 9 2 4" xfId="25491"/>
    <cellStyle name="Обычный 5 2 2 2 2 9 2 5" xfId="25492"/>
    <cellStyle name="Обычный 5 2 2 2 2 9 3" xfId="25493"/>
    <cellStyle name="Обычный 5 2 2 2 2 9 3 2" xfId="25494"/>
    <cellStyle name="Обычный 5 2 2 2 2 9 3 3" xfId="25495"/>
    <cellStyle name="Обычный 5 2 2 2 2 9 3 4" xfId="25496"/>
    <cellStyle name="Обычный 5 2 2 2 2 9 4" xfId="25497"/>
    <cellStyle name="Обычный 5 2 2 2 2 9 5" xfId="25498"/>
    <cellStyle name="Обычный 5 2 2 2 2 9 6" xfId="25499"/>
    <cellStyle name="Обычный 5 2 2 2 2 9 7" xfId="25500"/>
    <cellStyle name="Обычный 5 2 2 2 3" xfId="25501"/>
    <cellStyle name="Обычный 5 2 2 2 3 2" xfId="25502"/>
    <cellStyle name="Обычный 5 2 2 2 3 2 2" xfId="25503"/>
    <cellStyle name="Обычный 5 2 2 2 3 2 2 2" xfId="25504"/>
    <cellStyle name="Обычный 5 2 2 2 3 2 2 2 2" xfId="25505"/>
    <cellStyle name="Обычный 5 2 2 2 3 2 2 3" xfId="25506"/>
    <cellStyle name="Обычный 5 2 2 2 3 2 2 4" xfId="25507"/>
    <cellStyle name="Обычный 5 2 2 2 3 2 2 5" xfId="25508"/>
    <cellStyle name="Обычный 5 2 2 2 3 2 3" xfId="25509"/>
    <cellStyle name="Обычный 5 2 2 2 3 2 3 2" xfId="25510"/>
    <cellStyle name="Обычный 5 2 2 2 3 2 3 2 2" xfId="25511"/>
    <cellStyle name="Обычный 5 2 2 2 3 2 3 3" xfId="25512"/>
    <cellStyle name="Обычный 5 2 2 2 3 2 3 4" xfId="25513"/>
    <cellStyle name="Обычный 5 2 2 2 3 2 3 5" xfId="25514"/>
    <cellStyle name="Обычный 5 2 2 2 3 2 4" xfId="25515"/>
    <cellStyle name="Обычный 5 2 2 2 3 2 4 2" xfId="25516"/>
    <cellStyle name="Обычный 5 2 2 2 3 2 4 3" xfId="25517"/>
    <cellStyle name="Обычный 5 2 2 2 3 2 4 4" xfId="25518"/>
    <cellStyle name="Обычный 5 2 2 2 3 2 5" xfId="25519"/>
    <cellStyle name="Обычный 5 2 2 2 3 2 6" xfId="25520"/>
    <cellStyle name="Обычный 5 2 2 2 3 2 7" xfId="25521"/>
    <cellStyle name="Обычный 5 2 2 2 3 2 8" xfId="25522"/>
    <cellStyle name="Обычный 5 2 2 2 3 3" xfId="25523"/>
    <cellStyle name="Обычный 5 2 2 2 3 3 2" xfId="25524"/>
    <cellStyle name="Обычный 5 2 2 2 3 3 2 2" xfId="25525"/>
    <cellStyle name="Обычный 5 2 2 2 3 3 3" xfId="25526"/>
    <cellStyle name="Обычный 5 2 2 2 3 3 4" xfId="25527"/>
    <cellStyle name="Обычный 5 2 2 2 3 3 5" xfId="25528"/>
    <cellStyle name="Обычный 5 2 2 2 3 4" xfId="25529"/>
    <cellStyle name="Обычный 5 2 2 2 3 4 2" xfId="25530"/>
    <cellStyle name="Обычный 5 2 2 2 3 4 2 2" xfId="25531"/>
    <cellStyle name="Обычный 5 2 2 2 3 4 3" xfId="25532"/>
    <cellStyle name="Обычный 5 2 2 2 3 4 4" xfId="25533"/>
    <cellStyle name="Обычный 5 2 2 2 3 4 5" xfId="25534"/>
    <cellStyle name="Обычный 5 2 2 2 3 5" xfId="25535"/>
    <cellStyle name="Обычный 5 2 2 2 3 5 2" xfId="25536"/>
    <cellStyle name="Обычный 5 2 2 2 3 5 2 2" xfId="25537"/>
    <cellStyle name="Обычный 5 2 2 2 3 5 3" xfId="25538"/>
    <cellStyle name="Обычный 5 2 2 2 3 5 4" xfId="25539"/>
    <cellStyle name="Обычный 5 2 2 2 3 5 5" xfId="25540"/>
    <cellStyle name="Обычный 5 2 2 2 3 6" xfId="25541"/>
    <cellStyle name="Обычный 5 2 2 2 3 6 2" xfId="25542"/>
    <cellStyle name="Обычный 5 2 2 2 3 6 2 2" xfId="25543"/>
    <cellStyle name="Обычный 5 2 2 2 3 6 3" xfId="25544"/>
    <cellStyle name="Обычный 5 2 2 2 3 7" xfId="25545"/>
    <cellStyle name="Обычный 5 2 2 2 3 7 2" xfId="25546"/>
    <cellStyle name="Обычный 5 2 2 2 3 8" xfId="25547"/>
    <cellStyle name="Обычный 5 2 2 2 3 9" xfId="25548"/>
    <cellStyle name="Обычный 5 2 2 2 4" xfId="25549"/>
    <cellStyle name="Обычный 5 2 2 2 4 2" xfId="25550"/>
    <cellStyle name="Обычный 5 2 2 2 4 2 2" xfId="25551"/>
    <cellStyle name="Обычный 5 2 2 2 4 2 2 2" xfId="25552"/>
    <cellStyle name="Обычный 5 2 2 2 4 2 2 2 2" xfId="25553"/>
    <cellStyle name="Обычный 5 2 2 2 4 2 2 3" xfId="25554"/>
    <cellStyle name="Обычный 5 2 2 2 4 2 2 4" xfId="25555"/>
    <cellStyle name="Обычный 5 2 2 2 4 2 2 5" xfId="25556"/>
    <cellStyle name="Обычный 5 2 2 2 4 2 3" xfId="25557"/>
    <cellStyle name="Обычный 5 2 2 2 4 2 3 2" xfId="25558"/>
    <cellStyle name="Обычный 5 2 2 2 4 2 3 3" xfId="25559"/>
    <cellStyle name="Обычный 5 2 2 2 4 2 3 4" xfId="25560"/>
    <cellStyle name="Обычный 5 2 2 2 4 2 4" xfId="25561"/>
    <cellStyle name="Обычный 5 2 2 2 4 2 5" xfId="25562"/>
    <cellStyle name="Обычный 5 2 2 2 4 2 6" xfId="25563"/>
    <cellStyle name="Обычный 5 2 2 2 4 2 7" xfId="25564"/>
    <cellStyle name="Обычный 5 2 2 2 4 3" xfId="25565"/>
    <cellStyle name="Обычный 5 2 2 2 4 3 2" xfId="25566"/>
    <cellStyle name="Обычный 5 2 2 2 4 3 2 2" xfId="25567"/>
    <cellStyle name="Обычный 5 2 2 2 4 3 3" xfId="25568"/>
    <cellStyle name="Обычный 5 2 2 2 4 3 4" xfId="25569"/>
    <cellStyle name="Обычный 5 2 2 2 4 3 5" xfId="25570"/>
    <cellStyle name="Обычный 5 2 2 2 4 4" xfId="25571"/>
    <cellStyle name="Обычный 5 2 2 2 4 4 2" xfId="25572"/>
    <cellStyle name="Обычный 5 2 2 2 4 4 2 2" xfId="25573"/>
    <cellStyle name="Обычный 5 2 2 2 4 4 3" xfId="25574"/>
    <cellStyle name="Обычный 5 2 2 2 4 4 4" xfId="25575"/>
    <cellStyle name="Обычный 5 2 2 2 4 4 5" xfId="25576"/>
    <cellStyle name="Обычный 5 2 2 2 4 5" xfId="25577"/>
    <cellStyle name="Обычный 5 2 2 2 4 5 2" xfId="25578"/>
    <cellStyle name="Обычный 5 2 2 2 4 5 3" xfId="25579"/>
    <cellStyle name="Обычный 5 2 2 2 4 5 4" xfId="25580"/>
    <cellStyle name="Обычный 5 2 2 2 4 6" xfId="25581"/>
    <cellStyle name="Обычный 5 2 2 2 4 7" xfId="25582"/>
    <cellStyle name="Обычный 5 2 2 2 4 8" xfId="25583"/>
    <cellStyle name="Обычный 5 2 2 2 4 9" xfId="25584"/>
    <cellStyle name="Обычный 5 2 2 2 5" xfId="25585"/>
    <cellStyle name="Обычный 5 2 2 2 5 2" xfId="25586"/>
    <cellStyle name="Обычный 5 2 2 2 5 2 2" xfId="25587"/>
    <cellStyle name="Обычный 5 2 2 2 5 2 2 2" xfId="25588"/>
    <cellStyle name="Обычный 5 2 2 2 5 2 2 2 2" xfId="25589"/>
    <cellStyle name="Обычный 5 2 2 2 5 2 2 3" xfId="25590"/>
    <cellStyle name="Обычный 5 2 2 2 5 2 2 4" xfId="25591"/>
    <cellStyle name="Обычный 5 2 2 2 5 2 2 5" xfId="25592"/>
    <cellStyle name="Обычный 5 2 2 2 5 2 3" xfId="25593"/>
    <cellStyle name="Обычный 5 2 2 2 5 2 3 2" xfId="25594"/>
    <cellStyle name="Обычный 5 2 2 2 5 2 3 3" xfId="25595"/>
    <cellStyle name="Обычный 5 2 2 2 5 2 3 4" xfId="25596"/>
    <cellStyle name="Обычный 5 2 2 2 5 2 4" xfId="25597"/>
    <cellStyle name="Обычный 5 2 2 2 5 2 5" xfId="25598"/>
    <cellStyle name="Обычный 5 2 2 2 5 2 6" xfId="25599"/>
    <cellStyle name="Обычный 5 2 2 2 5 2 7" xfId="25600"/>
    <cellStyle name="Обычный 5 2 2 2 5 3" xfId="25601"/>
    <cellStyle name="Обычный 5 2 2 2 5 3 2" xfId="25602"/>
    <cellStyle name="Обычный 5 2 2 2 5 3 2 2" xfId="25603"/>
    <cellStyle name="Обычный 5 2 2 2 5 3 3" xfId="25604"/>
    <cellStyle name="Обычный 5 2 2 2 5 3 4" xfId="25605"/>
    <cellStyle name="Обычный 5 2 2 2 5 3 5" xfId="25606"/>
    <cellStyle name="Обычный 5 2 2 2 5 4" xfId="25607"/>
    <cellStyle name="Обычный 5 2 2 2 5 4 2" xfId="25608"/>
    <cellStyle name="Обычный 5 2 2 2 5 4 2 2" xfId="25609"/>
    <cellStyle name="Обычный 5 2 2 2 5 4 3" xfId="25610"/>
    <cellStyle name="Обычный 5 2 2 2 5 4 4" xfId="25611"/>
    <cellStyle name="Обычный 5 2 2 2 5 4 5" xfId="25612"/>
    <cellStyle name="Обычный 5 2 2 2 5 5" xfId="25613"/>
    <cellStyle name="Обычный 5 2 2 2 5 5 2" xfId="25614"/>
    <cellStyle name="Обычный 5 2 2 2 5 5 3" xfId="25615"/>
    <cellStyle name="Обычный 5 2 2 2 5 5 4" xfId="25616"/>
    <cellStyle name="Обычный 5 2 2 2 5 6" xfId="25617"/>
    <cellStyle name="Обычный 5 2 2 2 5 7" xfId="25618"/>
    <cellStyle name="Обычный 5 2 2 2 5 8" xfId="25619"/>
    <cellStyle name="Обычный 5 2 2 2 5 9" xfId="25620"/>
    <cellStyle name="Обычный 5 2 2 2 6" xfId="25621"/>
    <cellStyle name="Обычный 5 2 2 2 6 2" xfId="25622"/>
    <cellStyle name="Обычный 5 2 2 2 6 2 2" xfId="25623"/>
    <cellStyle name="Обычный 5 2 2 2 6 2 2 2" xfId="25624"/>
    <cellStyle name="Обычный 5 2 2 2 6 2 2 2 2" xfId="25625"/>
    <cellStyle name="Обычный 5 2 2 2 6 2 2 3" xfId="25626"/>
    <cellStyle name="Обычный 5 2 2 2 6 2 2 4" xfId="25627"/>
    <cellStyle name="Обычный 5 2 2 2 6 2 2 5" xfId="25628"/>
    <cellStyle name="Обычный 5 2 2 2 6 2 3" xfId="25629"/>
    <cellStyle name="Обычный 5 2 2 2 6 2 3 2" xfId="25630"/>
    <cellStyle name="Обычный 5 2 2 2 6 2 3 3" xfId="25631"/>
    <cellStyle name="Обычный 5 2 2 2 6 2 3 4" xfId="25632"/>
    <cellStyle name="Обычный 5 2 2 2 6 2 4" xfId="25633"/>
    <cellStyle name="Обычный 5 2 2 2 6 2 5" xfId="25634"/>
    <cellStyle name="Обычный 5 2 2 2 6 2 6" xfId="25635"/>
    <cellStyle name="Обычный 5 2 2 2 6 2 7" xfId="25636"/>
    <cellStyle name="Обычный 5 2 2 2 6 3" xfId="25637"/>
    <cellStyle name="Обычный 5 2 2 2 6 3 2" xfId="25638"/>
    <cellStyle name="Обычный 5 2 2 2 6 3 2 2" xfId="25639"/>
    <cellStyle name="Обычный 5 2 2 2 6 3 3" xfId="25640"/>
    <cellStyle name="Обычный 5 2 2 2 6 3 4" xfId="25641"/>
    <cellStyle name="Обычный 5 2 2 2 6 3 5" xfId="25642"/>
    <cellStyle name="Обычный 5 2 2 2 6 4" xfId="25643"/>
    <cellStyle name="Обычный 5 2 2 2 6 4 2" xfId="25644"/>
    <cellStyle name="Обычный 5 2 2 2 6 4 3" xfId="25645"/>
    <cellStyle name="Обычный 5 2 2 2 6 4 4" xfId="25646"/>
    <cellStyle name="Обычный 5 2 2 2 6 5" xfId="25647"/>
    <cellStyle name="Обычный 5 2 2 2 6 6" xfId="25648"/>
    <cellStyle name="Обычный 5 2 2 2 6 7" xfId="25649"/>
    <cellStyle name="Обычный 5 2 2 2 6 8" xfId="25650"/>
    <cellStyle name="Обычный 5 2 2 2 7" xfId="25651"/>
    <cellStyle name="Обычный 5 2 2 2 7 2" xfId="25652"/>
    <cellStyle name="Обычный 5 2 2 2 7 2 2" xfId="25653"/>
    <cellStyle name="Обычный 5 2 2 2 7 2 2 2" xfId="25654"/>
    <cellStyle name="Обычный 5 2 2 2 7 2 2 2 2" xfId="25655"/>
    <cellStyle name="Обычный 5 2 2 2 7 2 2 3" xfId="25656"/>
    <cellStyle name="Обычный 5 2 2 2 7 2 2 4" xfId="25657"/>
    <cellStyle name="Обычный 5 2 2 2 7 2 2 5" xfId="25658"/>
    <cellStyle name="Обычный 5 2 2 2 7 2 3" xfId="25659"/>
    <cellStyle name="Обычный 5 2 2 2 7 2 3 2" xfId="25660"/>
    <cellStyle name="Обычный 5 2 2 2 7 2 3 3" xfId="25661"/>
    <cellStyle name="Обычный 5 2 2 2 7 2 3 4" xfId="25662"/>
    <cellStyle name="Обычный 5 2 2 2 7 2 4" xfId="25663"/>
    <cellStyle name="Обычный 5 2 2 2 7 2 5" xfId="25664"/>
    <cellStyle name="Обычный 5 2 2 2 7 2 6" xfId="25665"/>
    <cellStyle name="Обычный 5 2 2 2 7 2 7" xfId="25666"/>
    <cellStyle name="Обычный 5 2 2 2 7 3" xfId="25667"/>
    <cellStyle name="Обычный 5 2 2 2 7 3 2" xfId="25668"/>
    <cellStyle name="Обычный 5 2 2 2 7 3 2 2" xfId="25669"/>
    <cellStyle name="Обычный 5 2 2 2 7 3 3" xfId="25670"/>
    <cellStyle name="Обычный 5 2 2 2 7 3 4" xfId="25671"/>
    <cellStyle name="Обычный 5 2 2 2 7 3 5" xfId="25672"/>
    <cellStyle name="Обычный 5 2 2 2 7 4" xfId="25673"/>
    <cellStyle name="Обычный 5 2 2 2 7 4 2" xfId="25674"/>
    <cellStyle name="Обычный 5 2 2 2 7 4 3" xfId="25675"/>
    <cellStyle name="Обычный 5 2 2 2 7 4 4" xfId="25676"/>
    <cellStyle name="Обычный 5 2 2 2 7 5" xfId="25677"/>
    <cellStyle name="Обычный 5 2 2 2 7 6" xfId="25678"/>
    <cellStyle name="Обычный 5 2 2 2 7 7" xfId="25679"/>
    <cellStyle name="Обычный 5 2 2 2 7 8" xfId="25680"/>
    <cellStyle name="Обычный 5 2 2 2 8" xfId="25681"/>
    <cellStyle name="Обычный 5 2 2 2 8 2" xfId="25682"/>
    <cellStyle name="Обычный 5 2 2 2 8 2 2" xfId="25683"/>
    <cellStyle name="Обычный 5 2 2 2 8 2 2 2" xfId="25684"/>
    <cellStyle name="Обычный 5 2 2 2 8 2 2 2 2" xfId="25685"/>
    <cellStyle name="Обычный 5 2 2 2 8 2 2 3" xfId="25686"/>
    <cellStyle name="Обычный 5 2 2 2 8 2 2 4" xfId="25687"/>
    <cellStyle name="Обычный 5 2 2 2 8 2 2 5" xfId="25688"/>
    <cellStyle name="Обычный 5 2 2 2 8 2 3" xfId="25689"/>
    <cellStyle name="Обычный 5 2 2 2 8 2 3 2" xfId="25690"/>
    <cellStyle name="Обычный 5 2 2 2 8 2 3 3" xfId="25691"/>
    <cellStyle name="Обычный 5 2 2 2 8 2 3 4" xfId="25692"/>
    <cellStyle name="Обычный 5 2 2 2 8 2 4" xfId="25693"/>
    <cellStyle name="Обычный 5 2 2 2 8 2 5" xfId="25694"/>
    <cellStyle name="Обычный 5 2 2 2 8 2 6" xfId="25695"/>
    <cellStyle name="Обычный 5 2 2 2 8 2 7" xfId="25696"/>
    <cellStyle name="Обычный 5 2 2 2 8 3" xfId="25697"/>
    <cellStyle name="Обычный 5 2 2 2 8 3 2" xfId="25698"/>
    <cellStyle name="Обычный 5 2 2 2 8 3 2 2" xfId="25699"/>
    <cellStyle name="Обычный 5 2 2 2 8 3 3" xfId="25700"/>
    <cellStyle name="Обычный 5 2 2 2 8 3 4" xfId="25701"/>
    <cellStyle name="Обычный 5 2 2 2 8 3 5" xfId="25702"/>
    <cellStyle name="Обычный 5 2 2 2 8 4" xfId="25703"/>
    <cellStyle name="Обычный 5 2 2 2 8 4 2" xfId="25704"/>
    <cellStyle name="Обычный 5 2 2 2 8 4 3" xfId="25705"/>
    <cellStyle name="Обычный 5 2 2 2 8 4 4" xfId="25706"/>
    <cellStyle name="Обычный 5 2 2 2 8 5" xfId="25707"/>
    <cellStyle name="Обычный 5 2 2 2 8 6" xfId="25708"/>
    <cellStyle name="Обычный 5 2 2 2 8 7" xfId="25709"/>
    <cellStyle name="Обычный 5 2 2 2 8 8" xfId="25710"/>
    <cellStyle name="Обычный 5 2 2 2 9" xfId="25711"/>
    <cellStyle name="Обычный 5 2 2 2 9 2" xfId="25712"/>
    <cellStyle name="Обычный 5 2 2 2 9 2 2" xfId="25713"/>
    <cellStyle name="Обычный 5 2 2 2 9 2 2 2" xfId="25714"/>
    <cellStyle name="Обычный 5 2 2 2 9 2 3" xfId="25715"/>
    <cellStyle name="Обычный 5 2 2 2 9 2 4" xfId="25716"/>
    <cellStyle name="Обычный 5 2 2 2 9 2 5" xfId="25717"/>
    <cellStyle name="Обычный 5 2 2 2 9 3" xfId="25718"/>
    <cellStyle name="Обычный 5 2 2 2 9 3 2" xfId="25719"/>
    <cellStyle name="Обычный 5 2 2 2 9 3 3" xfId="25720"/>
    <cellStyle name="Обычный 5 2 2 2 9 3 4" xfId="25721"/>
    <cellStyle name="Обычный 5 2 2 2 9 4" xfId="25722"/>
    <cellStyle name="Обычный 5 2 2 2 9 5" xfId="25723"/>
    <cellStyle name="Обычный 5 2 2 2 9 6" xfId="25724"/>
    <cellStyle name="Обычный 5 2 2 2 9 7" xfId="25725"/>
    <cellStyle name="Обычный 5 2 2 3" xfId="25726"/>
    <cellStyle name="Обычный 5 2 2 3 10" xfId="25727"/>
    <cellStyle name="Обычный 5 2 2 3 10 2" xfId="25728"/>
    <cellStyle name="Обычный 5 2 2 3 10 2 2" xfId="25729"/>
    <cellStyle name="Обычный 5 2 2 3 10 3" xfId="25730"/>
    <cellStyle name="Обычный 5 2 2 3 10 4" xfId="25731"/>
    <cellStyle name="Обычный 5 2 2 3 10 5" xfId="25732"/>
    <cellStyle name="Обычный 5 2 2 3 11" xfId="25733"/>
    <cellStyle name="Обычный 5 2 2 3 11 2" xfId="25734"/>
    <cellStyle name="Обычный 5 2 2 3 11 2 2" xfId="25735"/>
    <cellStyle name="Обычный 5 2 2 3 11 3" xfId="25736"/>
    <cellStyle name="Обычный 5 2 2 3 11 4" xfId="25737"/>
    <cellStyle name="Обычный 5 2 2 3 11 5" xfId="25738"/>
    <cellStyle name="Обычный 5 2 2 3 12" xfId="25739"/>
    <cellStyle name="Обычный 5 2 2 3 12 2" xfId="25740"/>
    <cellStyle name="Обычный 5 2 2 3 12 2 2" xfId="25741"/>
    <cellStyle name="Обычный 5 2 2 3 12 3" xfId="25742"/>
    <cellStyle name="Обычный 5 2 2 3 13" xfId="25743"/>
    <cellStyle name="Обычный 5 2 2 3 13 2" xfId="25744"/>
    <cellStyle name="Обычный 5 2 2 3 14" xfId="25745"/>
    <cellStyle name="Обычный 5 2 2 3 15" xfId="25746"/>
    <cellStyle name="Обычный 5 2 2 3 2" xfId="25747"/>
    <cellStyle name="Обычный 5 2 2 3 2 2" xfId="25748"/>
    <cellStyle name="Обычный 5 2 2 3 2 2 2" xfId="25749"/>
    <cellStyle name="Обычный 5 2 2 3 2 2 2 2" xfId="25750"/>
    <cellStyle name="Обычный 5 2 2 3 2 2 2 2 2" xfId="25751"/>
    <cellStyle name="Обычный 5 2 2 3 2 2 2 3" xfId="25752"/>
    <cellStyle name="Обычный 5 2 2 3 2 2 2 4" xfId="25753"/>
    <cellStyle name="Обычный 5 2 2 3 2 2 2 5" xfId="25754"/>
    <cellStyle name="Обычный 5 2 2 3 2 2 3" xfId="25755"/>
    <cellStyle name="Обычный 5 2 2 3 2 2 3 2" xfId="25756"/>
    <cellStyle name="Обычный 5 2 2 3 2 2 3 3" xfId="25757"/>
    <cellStyle name="Обычный 5 2 2 3 2 2 3 4" xfId="25758"/>
    <cellStyle name="Обычный 5 2 2 3 2 2 4" xfId="25759"/>
    <cellStyle name="Обычный 5 2 2 3 2 2 5" xfId="25760"/>
    <cellStyle name="Обычный 5 2 2 3 2 2 6" xfId="25761"/>
    <cellStyle name="Обычный 5 2 2 3 2 2 7" xfId="25762"/>
    <cellStyle name="Обычный 5 2 2 3 2 3" xfId="25763"/>
    <cellStyle name="Обычный 5 2 2 3 2 3 2" xfId="25764"/>
    <cellStyle name="Обычный 5 2 2 3 2 3 2 2" xfId="25765"/>
    <cellStyle name="Обычный 5 2 2 3 2 3 3" xfId="25766"/>
    <cellStyle name="Обычный 5 2 2 3 2 3 4" xfId="25767"/>
    <cellStyle name="Обычный 5 2 2 3 2 3 5" xfId="25768"/>
    <cellStyle name="Обычный 5 2 2 3 2 4" xfId="25769"/>
    <cellStyle name="Обычный 5 2 2 3 2 4 2" xfId="25770"/>
    <cellStyle name="Обычный 5 2 2 3 2 4 2 2" xfId="25771"/>
    <cellStyle name="Обычный 5 2 2 3 2 4 3" xfId="25772"/>
    <cellStyle name="Обычный 5 2 2 3 2 4 4" xfId="25773"/>
    <cellStyle name="Обычный 5 2 2 3 2 4 5" xfId="25774"/>
    <cellStyle name="Обычный 5 2 2 3 2 5" xfId="25775"/>
    <cellStyle name="Обычный 5 2 2 3 2 5 2" xfId="25776"/>
    <cellStyle name="Обычный 5 2 2 3 2 5 3" xfId="25777"/>
    <cellStyle name="Обычный 5 2 2 3 2 5 4" xfId="25778"/>
    <cellStyle name="Обычный 5 2 2 3 2 6" xfId="25779"/>
    <cellStyle name="Обычный 5 2 2 3 2 7" xfId="25780"/>
    <cellStyle name="Обычный 5 2 2 3 2 8" xfId="25781"/>
    <cellStyle name="Обычный 5 2 2 3 2 9" xfId="25782"/>
    <cellStyle name="Обычный 5 2 2 3 3" xfId="25783"/>
    <cellStyle name="Обычный 5 2 2 3 3 2" xfId="25784"/>
    <cellStyle name="Обычный 5 2 2 3 3 2 2" xfId="25785"/>
    <cellStyle name="Обычный 5 2 2 3 3 2 2 2" xfId="25786"/>
    <cellStyle name="Обычный 5 2 2 3 3 2 2 2 2" xfId="25787"/>
    <cellStyle name="Обычный 5 2 2 3 3 2 2 3" xfId="25788"/>
    <cellStyle name="Обычный 5 2 2 3 3 2 2 4" xfId="25789"/>
    <cellStyle name="Обычный 5 2 2 3 3 2 2 5" xfId="25790"/>
    <cellStyle name="Обычный 5 2 2 3 3 2 3" xfId="25791"/>
    <cellStyle name="Обычный 5 2 2 3 3 2 3 2" xfId="25792"/>
    <cellStyle name="Обычный 5 2 2 3 3 2 3 3" xfId="25793"/>
    <cellStyle name="Обычный 5 2 2 3 3 2 3 4" xfId="25794"/>
    <cellStyle name="Обычный 5 2 2 3 3 2 4" xfId="25795"/>
    <cellStyle name="Обычный 5 2 2 3 3 2 5" xfId="25796"/>
    <cellStyle name="Обычный 5 2 2 3 3 2 6" xfId="25797"/>
    <cellStyle name="Обычный 5 2 2 3 3 2 7" xfId="25798"/>
    <cellStyle name="Обычный 5 2 2 3 3 3" xfId="25799"/>
    <cellStyle name="Обычный 5 2 2 3 3 3 2" xfId="25800"/>
    <cellStyle name="Обычный 5 2 2 3 3 3 2 2" xfId="25801"/>
    <cellStyle name="Обычный 5 2 2 3 3 3 3" xfId="25802"/>
    <cellStyle name="Обычный 5 2 2 3 3 3 4" xfId="25803"/>
    <cellStyle name="Обычный 5 2 2 3 3 3 5" xfId="25804"/>
    <cellStyle name="Обычный 5 2 2 3 3 4" xfId="25805"/>
    <cellStyle name="Обычный 5 2 2 3 3 4 2" xfId="25806"/>
    <cellStyle name="Обычный 5 2 2 3 3 4 2 2" xfId="25807"/>
    <cellStyle name="Обычный 5 2 2 3 3 4 3" xfId="25808"/>
    <cellStyle name="Обычный 5 2 2 3 3 4 4" xfId="25809"/>
    <cellStyle name="Обычный 5 2 2 3 3 4 5" xfId="25810"/>
    <cellStyle name="Обычный 5 2 2 3 3 5" xfId="25811"/>
    <cellStyle name="Обычный 5 2 2 3 3 5 2" xfId="25812"/>
    <cellStyle name="Обычный 5 2 2 3 3 5 3" xfId="25813"/>
    <cellStyle name="Обычный 5 2 2 3 3 5 4" xfId="25814"/>
    <cellStyle name="Обычный 5 2 2 3 3 6" xfId="25815"/>
    <cellStyle name="Обычный 5 2 2 3 3 7" xfId="25816"/>
    <cellStyle name="Обычный 5 2 2 3 3 8" xfId="25817"/>
    <cellStyle name="Обычный 5 2 2 3 3 9" xfId="25818"/>
    <cellStyle name="Обычный 5 2 2 3 4" xfId="25819"/>
    <cellStyle name="Обычный 5 2 2 3 4 2" xfId="25820"/>
    <cellStyle name="Обычный 5 2 2 3 4 2 2" xfId="25821"/>
    <cellStyle name="Обычный 5 2 2 3 4 2 2 2" xfId="25822"/>
    <cellStyle name="Обычный 5 2 2 3 4 2 2 2 2" xfId="25823"/>
    <cellStyle name="Обычный 5 2 2 3 4 2 2 3" xfId="25824"/>
    <cellStyle name="Обычный 5 2 2 3 4 2 2 4" xfId="25825"/>
    <cellStyle name="Обычный 5 2 2 3 4 2 2 5" xfId="25826"/>
    <cellStyle name="Обычный 5 2 2 3 4 2 3" xfId="25827"/>
    <cellStyle name="Обычный 5 2 2 3 4 2 3 2" xfId="25828"/>
    <cellStyle name="Обычный 5 2 2 3 4 2 3 3" xfId="25829"/>
    <cellStyle name="Обычный 5 2 2 3 4 2 3 4" xfId="25830"/>
    <cellStyle name="Обычный 5 2 2 3 4 2 4" xfId="25831"/>
    <cellStyle name="Обычный 5 2 2 3 4 2 5" xfId="25832"/>
    <cellStyle name="Обычный 5 2 2 3 4 2 6" xfId="25833"/>
    <cellStyle name="Обычный 5 2 2 3 4 2 7" xfId="25834"/>
    <cellStyle name="Обычный 5 2 2 3 4 3" xfId="25835"/>
    <cellStyle name="Обычный 5 2 2 3 4 3 2" xfId="25836"/>
    <cellStyle name="Обычный 5 2 2 3 4 3 2 2" xfId="25837"/>
    <cellStyle name="Обычный 5 2 2 3 4 3 3" xfId="25838"/>
    <cellStyle name="Обычный 5 2 2 3 4 3 4" xfId="25839"/>
    <cellStyle name="Обычный 5 2 2 3 4 3 5" xfId="25840"/>
    <cellStyle name="Обычный 5 2 2 3 4 4" xfId="25841"/>
    <cellStyle name="Обычный 5 2 2 3 4 4 2" xfId="25842"/>
    <cellStyle name="Обычный 5 2 2 3 4 4 2 2" xfId="25843"/>
    <cellStyle name="Обычный 5 2 2 3 4 4 3" xfId="25844"/>
    <cellStyle name="Обычный 5 2 2 3 4 4 4" xfId="25845"/>
    <cellStyle name="Обычный 5 2 2 3 4 4 5" xfId="25846"/>
    <cellStyle name="Обычный 5 2 2 3 4 5" xfId="25847"/>
    <cellStyle name="Обычный 5 2 2 3 4 5 2" xfId="25848"/>
    <cellStyle name="Обычный 5 2 2 3 4 5 3" xfId="25849"/>
    <cellStyle name="Обычный 5 2 2 3 4 5 4" xfId="25850"/>
    <cellStyle name="Обычный 5 2 2 3 4 6" xfId="25851"/>
    <cellStyle name="Обычный 5 2 2 3 4 7" xfId="25852"/>
    <cellStyle name="Обычный 5 2 2 3 4 8" xfId="25853"/>
    <cellStyle name="Обычный 5 2 2 3 4 9" xfId="25854"/>
    <cellStyle name="Обычный 5 2 2 3 5" xfId="25855"/>
    <cellStyle name="Обычный 5 2 2 3 5 2" xfId="25856"/>
    <cellStyle name="Обычный 5 2 2 3 5 2 2" xfId="25857"/>
    <cellStyle name="Обычный 5 2 2 3 5 2 2 2" xfId="25858"/>
    <cellStyle name="Обычный 5 2 2 3 5 2 2 2 2" xfId="25859"/>
    <cellStyle name="Обычный 5 2 2 3 5 2 2 3" xfId="25860"/>
    <cellStyle name="Обычный 5 2 2 3 5 2 2 4" xfId="25861"/>
    <cellStyle name="Обычный 5 2 2 3 5 2 2 5" xfId="25862"/>
    <cellStyle name="Обычный 5 2 2 3 5 2 3" xfId="25863"/>
    <cellStyle name="Обычный 5 2 2 3 5 2 3 2" xfId="25864"/>
    <cellStyle name="Обычный 5 2 2 3 5 2 3 3" xfId="25865"/>
    <cellStyle name="Обычный 5 2 2 3 5 2 3 4" xfId="25866"/>
    <cellStyle name="Обычный 5 2 2 3 5 2 4" xfId="25867"/>
    <cellStyle name="Обычный 5 2 2 3 5 2 5" xfId="25868"/>
    <cellStyle name="Обычный 5 2 2 3 5 2 6" xfId="25869"/>
    <cellStyle name="Обычный 5 2 2 3 5 2 7" xfId="25870"/>
    <cellStyle name="Обычный 5 2 2 3 5 3" xfId="25871"/>
    <cellStyle name="Обычный 5 2 2 3 5 3 2" xfId="25872"/>
    <cellStyle name="Обычный 5 2 2 3 5 3 2 2" xfId="25873"/>
    <cellStyle name="Обычный 5 2 2 3 5 3 3" xfId="25874"/>
    <cellStyle name="Обычный 5 2 2 3 5 3 4" xfId="25875"/>
    <cellStyle name="Обычный 5 2 2 3 5 3 5" xfId="25876"/>
    <cellStyle name="Обычный 5 2 2 3 5 4" xfId="25877"/>
    <cellStyle name="Обычный 5 2 2 3 5 4 2" xfId="25878"/>
    <cellStyle name="Обычный 5 2 2 3 5 4 3" xfId="25879"/>
    <cellStyle name="Обычный 5 2 2 3 5 4 4" xfId="25880"/>
    <cellStyle name="Обычный 5 2 2 3 5 5" xfId="25881"/>
    <cellStyle name="Обычный 5 2 2 3 5 6" xfId="25882"/>
    <cellStyle name="Обычный 5 2 2 3 5 7" xfId="25883"/>
    <cellStyle name="Обычный 5 2 2 3 5 8" xfId="25884"/>
    <cellStyle name="Обычный 5 2 2 3 6" xfId="25885"/>
    <cellStyle name="Обычный 5 2 2 3 6 2" xfId="25886"/>
    <cellStyle name="Обычный 5 2 2 3 6 2 2" xfId="25887"/>
    <cellStyle name="Обычный 5 2 2 3 6 2 2 2" xfId="25888"/>
    <cellStyle name="Обычный 5 2 2 3 6 2 2 2 2" xfId="25889"/>
    <cellStyle name="Обычный 5 2 2 3 6 2 2 3" xfId="25890"/>
    <cellStyle name="Обычный 5 2 2 3 6 2 2 4" xfId="25891"/>
    <cellStyle name="Обычный 5 2 2 3 6 2 2 5" xfId="25892"/>
    <cellStyle name="Обычный 5 2 2 3 6 2 3" xfId="25893"/>
    <cellStyle name="Обычный 5 2 2 3 6 2 3 2" xfId="25894"/>
    <cellStyle name="Обычный 5 2 2 3 6 2 3 3" xfId="25895"/>
    <cellStyle name="Обычный 5 2 2 3 6 2 3 4" xfId="25896"/>
    <cellStyle name="Обычный 5 2 2 3 6 2 4" xfId="25897"/>
    <cellStyle name="Обычный 5 2 2 3 6 2 5" xfId="25898"/>
    <cellStyle name="Обычный 5 2 2 3 6 2 6" xfId="25899"/>
    <cellStyle name="Обычный 5 2 2 3 6 2 7" xfId="25900"/>
    <cellStyle name="Обычный 5 2 2 3 6 3" xfId="25901"/>
    <cellStyle name="Обычный 5 2 2 3 6 3 2" xfId="25902"/>
    <cellStyle name="Обычный 5 2 2 3 6 3 2 2" xfId="25903"/>
    <cellStyle name="Обычный 5 2 2 3 6 3 3" xfId="25904"/>
    <cellStyle name="Обычный 5 2 2 3 6 3 4" xfId="25905"/>
    <cellStyle name="Обычный 5 2 2 3 6 3 5" xfId="25906"/>
    <cellStyle name="Обычный 5 2 2 3 6 4" xfId="25907"/>
    <cellStyle name="Обычный 5 2 2 3 6 4 2" xfId="25908"/>
    <cellStyle name="Обычный 5 2 2 3 6 4 3" xfId="25909"/>
    <cellStyle name="Обычный 5 2 2 3 6 4 4" xfId="25910"/>
    <cellStyle name="Обычный 5 2 2 3 6 5" xfId="25911"/>
    <cellStyle name="Обычный 5 2 2 3 6 6" xfId="25912"/>
    <cellStyle name="Обычный 5 2 2 3 6 7" xfId="25913"/>
    <cellStyle name="Обычный 5 2 2 3 6 8" xfId="25914"/>
    <cellStyle name="Обычный 5 2 2 3 7" xfId="25915"/>
    <cellStyle name="Обычный 5 2 2 3 7 2" xfId="25916"/>
    <cellStyle name="Обычный 5 2 2 3 7 2 2" xfId="25917"/>
    <cellStyle name="Обычный 5 2 2 3 7 2 2 2" xfId="25918"/>
    <cellStyle name="Обычный 5 2 2 3 7 2 2 2 2" xfId="25919"/>
    <cellStyle name="Обычный 5 2 2 3 7 2 2 3" xfId="25920"/>
    <cellStyle name="Обычный 5 2 2 3 7 2 2 4" xfId="25921"/>
    <cellStyle name="Обычный 5 2 2 3 7 2 2 5" xfId="25922"/>
    <cellStyle name="Обычный 5 2 2 3 7 2 3" xfId="25923"/>
    <cellStyle name="Обычный 5 2 2 3 7 2 3 2" xfId="25924"/>
    <cellStyle name="Обычный 5 2 2 3 7 2 3 3" xfId="25925"/>
    <cellStyle name="Обычный 5 2 2 3 7 2 3 4" xfId="25926"/>
    <cellStyle name="Обычный 5 2 2 3 7 2 4" xfId="25927"/>
    <cellStyle name="Обычный 5 2 2 3 7 2 5" xfId="25928"/>
    <cellStyle name="Обычный 5 2 2 3 7 2 6" xfId="25929"/>
    <cellStyle name="Обычный 5 2 2 3 7 2 7" xfId="25930"/>
    <cellStyle name="Обычный 5 2 2 3 7 3" xfId="25931"/>
    <cellStyle name="Обычный 5 2 2 3 7 3 2" xfId="25932"/>
    <cellStyle name="Обычный 5 2 2 3 7 3 2 2" xfId="25933"/>
    <cellStyle name="Обычный 5 2 2 3 7 3 3" xfId="25934"/>
    <cellStyle name="Обычный 5 2 2 3 7 3 4" xfId="25935"/>
    <cellStyle name="Обычный 5 2 2 3 7 3 5" xfId="25936"/>
    <cellStyle name="Обычный 5 2 2 3 7 4" xfId="25937"/>
    <cellStyle name="Обычный 5 2 2 3 7 4 2" xfId="25938"/>
    <cellStyle name="Обычный 5 2 2 3 7 4 3" xfId="25939"/>
    <cellStyle name="Обычный 5 2 2 3 7 4 4" xfId="25940"/>
    <cellStyle name="Обычный 5 2 2 3 7 5" xfId="25941"/>
    <cellStyle name="Обычный 5 2 2 3 7 6" xfId="25942"/>
    <cellStyle name="Обычный 5 2 2 3 7 7" xfId="25943"/>
    <cellStyle name="Обычный 5 2 2 3 7 8" xfId="25944"/>
    <cellStyle name="Обычный 5 2 2 3 8" xfId="25945"/>
    <cellStyle name="Обычный 5 2 2 3 8 2" xfId="25946"/>
    <cellStyle name="Обычный 5 2 2 3 8 2 2" xfId="25947"/>
    <cellStyle name="Обычный 5 2 2 3 8 2 2 2" xfId="25948"/>
    <cellStyle name="Обычный 5 2 2 3 8 2 3" xfId="25949"/>
    <cellStyle name="Обычный 5 2 2 3 8 2 4" xfId="25950"/>
    <cellStyle name="Обычный 5 2 2 3 8 2 5" xfId="25951"/>
    <cellStyle name="Обычный 5 2 2 3 8 3" xfId="25952"/>
    <cellStyle name="Обычный 5 2 2 3 8 3 2" xfId="25953"/>
    <cellStyle name="Обычный 5 2 2 3 8 3 3" xfId="25954"/>
    <cellStyle name="Обычный 5 2 2 3 8 3 4" xfId="25955"/>
    <cellStyle name="Обычный 5 2 2 3 8 4" xfId="25956"/>
    <cellStyle name="Обычный 5 2 2 3 8 5" xfId="25957"/>
    <cellStyle name="Обычный 5 2 2 3 8 6" xfId="25958"/>
    <cellStyle name="Обычный 5 2 2 3 8 7" xfId="25959"/>
    <cellStyle name="Обычный 5 2 2 3 9" xfId="25960"/>
    <cellStyle name="Обычный 5 2 2 3 9 2" xfId="25961"/>
    <cellStyle name="Обычный 5 2 2 3 9 2 2" xfId="25962"/>
    <cellStyle name="Обычный 5 2 2 3 9 2 2 2" xfId="25963"/>
    <cellStyle name="Обычный 5 2 2 3 9 2 3" xfId="25964"/>
    <cellStyle name="Обычный 5 2 2 3 9 2 4" xfId="25965"/>
    <cellStyle name="Обычный 5 2 2 3 9 2 5" xfId="25966"/>
    <cellStyle name="Обычный 5 2 2 3 9 3" xfId="25967"/>
    <cellStyle name="Обычный 5 2 2 3 9 3 2" xfId="25968"/>
    <cellStyle name="Обычный 5 2 2 3 9 3 3" xfId="25969"/>
    <cellStyle name="Обычный 5 2 2 3 9 3 4" xfId="25970"/>
    <cellStyle name="Обычный 5 2 2 3 9 4" xfId="25971"/>
    <cellStyle name="Обычный 5 2 2 3 9 5" xfId="25972"/>
    <cellStyle name="Обычный 5 2 2 3 9 6" xfId="25973"/>
    <cellStyle name="Обычный 5 2 2 3 9 7" xfId="25974"/>
    <cellStyle name="Обычный 5 2 2 4" xfId="25975"/>
    <cellStyle name="Обычный 5 2 2 4 10" xfId="25976"/>
    <cellStyle name="Обычный 5 2 2 4 10 2" xfId="25977"/>
    <cellStyle name="Обычный 5 2 2 4 10 2 2" xfId="25978"/>
    <cellStyle name="Обычный 5 2 2 4 10 3" xfId="25979"/>
    <cellStyle name="Обычный 5 2 2 4 10 4" xfId="25980"/>
    <cellStyle name="Обычный 5 2 2 4 10 5" xfId="25981"/>
    <cellStyle name="Обычный 5 2 2 4 11" xfId="25982"/>
    <cellStyle name="Обычный 5 2 2 4 11 2" xfId="25983"/>
    <cellStyle name="Обычный 5 2 2 4 11 2 2" xfId="25984"/>
    <cellStyle name="Обычный 5 2 2 4 11 3" xfId="25985"/>
    <cellStyle name="Обычный 5 2 2 4 11 4" xfId="25986"/>
    <cellStyle name="Обычный 5 2 2 4 11 5" xfId="25987"/>
    <cellStyle name="Обычный 5 2 2 4 12" xfId="25988"/>
    <cellStyle name="Обычный 5 2 2 4 12 2" xfId="25989"/>
    <cellStyle name="Обычный 5 2 2 4 12 2 2" xfId="25990"/>
    <cellStyle name="Обычный 5 2 2 4 12 3" xfId="25991"/>
    <cellStyle name="Обычный 5 2 2 4 13" xfId="25992"/>
    <cellStyle name="Обычный 5 2 2 4 13 2" xfId="25993"/>
    <cellStyle name="Обычный 5 2 2 4 14" xfId="25994"/>
    <cellStyle name="Обычный 5 2 2 4 15" xfId="25995"/>
    <cellStyle name="Обычный 5 2 2 4 2" xfId="25996"/>
    <cellStyle name="Обычный 5 2 2 4 2 2" xfId="25997"/>
    <cellStyle name="Обычный 5 2 2 4 2 2 2" xfId="25998"/>
    <cellStyle name="Обычный 5 2 2 4 2 2 2 2" xfId="25999"/>
    <cellStyle name="Обычный 5 2 2 4 2 2 2 2 2" xfId="26000"/>
    <cellStyle name="Обычный 5 2 2 4 2 2 2 3" xfId="26001"/>
    <cellStyle name="Обычный 5 2 2 4 2 2 2 4" xfId="26002"/>
    <cellStyle name="Обычный 5 2 2 4 2 2 2 5" xfId="26003"/>
    <cellStyle name="Обычный 5 2 2 4 2 2 3" xfId="26004"/>
    <cellStyle name="Обычный 5 2 2 4 2 2 3 2" xfId="26005"/>
    <cellStyle name="Обычный 5 2 2 4 2 2 3 3" xfId="26006"/>
    <cellStyle name="Обычный 5 2 2 4 2 2 3 4" xfId="26007"/>
    <cellStyle name="Обычный 5 2 2 4 2 2 4" xfId="26008"/>
    <cellStyle name="Обычный 5 2 2 4 2 2 5" xfId="26009"/>
    <cellStyle name="Обычный 5 2 2 4 2 2 6" xfId="26010"/>
    <cellStyle name="Обычный 5 2 2 4 2 2 7" xfId="26011"/>
    <cellStyle name="Обычный 5 2 2 4 2 3" xfId="26012"/>
    <cellStyle name="Обычный 5 2 2 4 2 3 2" xfId="26013"/>
    <cellStyle name="Обычный 5 2 2 4 2 3 2 2" xfId="26014"/>
    <cellStyle name="Обычный 5 2 2 4 2 3 3" xfId="26015"/>
    <cellStyle name="Обычный 5 2 2 4 2 3 4" xfId="26016"/>
    <cellStyle name="Обычный 5 2 2 4 2 3 5" xfId="26017"/>
    <cellStyle name="Обычный 5 2 2 4 2 4" xfId="26018"/>
    <cellStyle name="Обычный 5 2 2 4 2 4 2" xfId="26019"/>
    <cellStyle name="Обычный 5 2 2 4 2 4 2 2" xfId="26020"/>
    <cellStyle name="Обычный 5 2 2 4 2 4 3" xfId="26021"/>
    <cellStyle name="Обычный 5 2 2 4 2 4 4" xfId="26022"/>
    <cellStyle name="Обычный 5 2 2 4 2 4 5" xfId="26023"/>
    <cellStyle name="Обычный 5 2 2 4 2 5" xfId="26024"/>
    <cellStyle name="Обычный 5 2 2 4 2 5 2" xfId="26025"/>
    <cellStyle name="Обычный 5 2 2 4 2 5 3" xfId="26026"/>
    <cellStyle name="Обычный 5 2 2 4 2 5 4" xfId="26027"/>
    <cellStyle name="Обычный 5 2 2 4 2 6" xfId="26028"/>
    <cellStyle name="Обычный 5 2 2 4 2 7" xfId="26029"/>
    <cellStyle name="Обычный 5 2 2 4 2 8" xfId="26030"/>
    <cellStyle name="Обычный 5 2 2 4 2 9" xfId="26031"/>
    <cellStyle name="Обычный 5 2 2 4 3" xfId="26032"/>
    <cellStyle name="Обычный 5 2 2 4 3 2" xfId="26033"/>
    <cellStyle name="Обычный 5 2 2 4 3 2 2" xfId="26034"/>
    <cellStyle name="Обычный 5 2 2 4 3 2 2 2" xfId="26035"/>
    <cellStyle name="Обычный 5 2 2 4 3 2 2 2 2" xfId="26036"/>
    <cellStyle name="Обычный 5 2 2 4 3 2 2 3" xfId="26037"/>
    <cellStyle name="Обычный 5 2 2 4 3 2 2 4" xfId="26038"/>
    <cellStyle name="Обычный 5 2 2 4 3 2 2 5" xfId="26039"/>
    <cellStyle name="Обычный 5 2 2 4 3 2 3" xfId="26040"/>
    <cellStyle name="Обычный 5 2 2 4 3 2 3 2" xfId="26041"/>
    <cellStyle name="Обычный 5 2 2 4 3 2 3 3" xfId="26042"/>
    <cellStyle name="Обычный 5 2 2 4 3 2 3 4" xfId="26043"/>
    <cellStyle name="Обычный 5 2 2 4 3 2 4" xfId="26044"/>
    <cellStyle name="Обычный 5 2 2 4 3 2 5" xfId="26045"/>
    <cellStyle name="Обычный 5 2 2 4 3 2 6" xfId="26046"/>
    <cellStyle name="Обычный 5 2 2 4 3 2 7" xfId="26047"/>
    <cellStyle name="Обычный 5 2 2 4 3 3" xfId="26048"/>
    <cellStyle name="Обычный 5 2 2 4 3 3 2" xfId="26049"/>
    <cellStyle name="Обычный 5 2 2 4 3 3 2 2" xfId="26050"/>
    <cellStyle name="Обычный 5 2 2 4 3 3 3" xfId="26051"/>
    <cellStyle name="Обычный 5 2 2 4 3 3 4" xfId="26052"/>
    <cellStyle name="Обычный 5 2 2 4 3 3 5" xfId="26053"/>
    <cellStyle name="Обычный 5 2 2 4 3 4" xfId="26054"/>
    <cellStyle name="Обычный 5 2 2 4 3 4 2" xfId="26055"/>
    <cellStyle name="Обычный 5 2 2 4 3 4 2 2" xfId="26056"/>
    <cellStyle name="Обычный 5 2 2 4 3 4 3" xfId="26057"/>
    <cellStyle name="Обычный 5 2 2 4 3 4 4" xfId="26058"/>
    <cellStyle name="Обычный 5 2 2 4 3 4 5" xfId="26059"/>
    <cellStyle name="Обычный 5 2 2 4 3 5" xfId="26060"/>
    <cellStyle name="Обычный 5 2 2 4 3 5 2" xfId="26061"/>
    <cellStyle name="Обычный 5 2 2 4 3 5 3" xfId="26062"/>
    <cellStyle name="Обычный 5 2 2 4 3 5 4" xfId="26063"/>
    <cellStyle name="Обычный 5 2 2 4 3 6" xfId="26064"/>
    <cellStyle name="Обычный 5 2 2 4 3 7" xfId="26065"/>
    <cellStyle name="Обычный 5 2 2 4 3 8" xfId="26066"/>
    <cellStyle name="Обычный 5 2 2 4 3 9" xfId="26067"/>
    <cellStyle name="Обычный 5 2 2 4 4" xfId="26068"/>
    <cellStyle name="Обычный 5 2 2 4 4 2" xfId="26069"/>
    <cellStyle name="Обычный 5 2 2 4 4 2 2" xfId="26070"/>
    <cellStyle name="Обычный 5 2 2 4 4 2 2 2" xfId="26071"/>
    <cellStyle name="Обычный 5 2 2 4 4 2 2 2 2" xfId="26072"/>
    <cellStyle name="Обычный 5 2 2 4 4 2 2 3" xfId="26073"/>
    <cellStyle name="Обычный 5 2 2 4 4 2 2 4" xfId="26074"/>
    <cellStyle name="Обычный 5 2 2 4 4 2 2 5" xfId="26075"/>
    <cellStyle name="Обычный 5 2 2 4 4 2 3" xfId="26076"/>
    <cellStyle name="Обычный 5 2 2 4 4 2 3 2" xfId="26077"/>
    <cellStyle name="Обычный 5 2 2 4 4 2 3 3" xfId="26078"/>
    <cellStyle name="Обычный 5 2 2 4 4 2 3 4" xfId="26079"/>
    <cellStyle name="Обычный 5 2 2 4 4 2 4" xfId="26080"/>
    <cellStyle name="Обычный 5 2 2 4 4 2 5" xfId="26081"/>
    <cellStyle name="Обычный 5 2 2 4 4 2 6" xfId="26082"/>
    <cellStyle name="Обычный 5 2 2 4 4 2 7" xfId="26083"/>
    <cellStyle name="Обычный 5 2 2 4 4 3" xfId="26084"/>
    <cellStyle name="Обычный 5 2 2 4 4 3 2" xfId="26085"/>
    <cellStyle name="Обычный 5 2 2 4 4 3 2 2" xfId="26086"/>
    <cellStyle name="Обычный 5 2 2 4 4 3 3" xfId="26087"/>
    <cellStyle name="Обычный 5 2 2 4 4 3 4" xfId="26088"/>
    <cellStyle name="Обычный 5 2 2 4 4 3 5" xfId="26089"/>
    <cellStyle name="Обычный 5 2 2 4 4 4" xfId="26090"/>
    <cellStyle name="Обычный 5 2 2 4 4 4 2" xfId="26091"/>
    <cellStyle name="Обычный 5 2 2 4 4 4 2 2" xfId="26092"/>
    <cellStyle name="Обычный 5 2 2 4 4 4 3" xfId="26093"/>
    <cellStyle name="Обычный 5 2 2 4 4 4 4" xfId="26094"/>
    <cellStyle name="Обычный 5 2 2 4 4 4 5" xfId="26095"/>
    <cellStyle name="Обычный 5 2 2 4 4 5" xfId="26096"/>
    <cellStyle name="Обычный 5 2 2 4 4 5 2" xfId="26097"/>
    <cellStyle name="Обычный 5 2 2 4 4 5 3" xfId="26098"/>
    <cellStyle name="Обычный 5 2 2 4 4 5 4" xfId="26099"/>
    <cellStyle name="Обычный 5 2 2 4 4 6" xfId="26100"/>
    <cellStyle name="Обычный 5 2 2 4 4 7" xfId="26101"/>
    <cellStyle name="Обычный 5 2 2 4 4 8" xfId="26102"/>
    <cellStyle name="Обычный 5 2 2 4 4 9" xfId="26103"/>
    <cellStyle name="Обычный 5 2 2 4 5" xfId="26104"/>
    <cellStyle name="Обычный 5 2 2 4 5 2" xfId="26105"/>
    <cellStyle name="Обычный 5 2 2 4 5 2 2" xfId="26106"/>
    <cellStyle name="Обычный 5 2 2 4 5 2 2 2" xfId="26107"/>
    <cellStyle name="Обычный 5 2 2 4 5 2 2 2 2" xfId="26108"/>
    <cellStyle name="Обычный 5 2 2 4 5 2 2 3" xfId="26109"/>
    <cellStyle name="Обычный 5 2 2 4 5 2 2 4" xfId="26110"/>
    <cellStyle name="Обычный 5 2 2 4 5 2 2 5" xfId="26111"/>
    <cellStyle name="Обычный 5 2 2 4 5 2 3" xfId="26112"/>
    <cellStyle name="Обычный 5 2 2 4 5 2 3 2" xfId="26113"/>
    <cellStyle name="Обычный 5 2 2 4 5 2 3 3" xfId="26114"/>
    <cellStyle name="Обычный 5 2 2 4 5 2 3 4" xfId="26115"/>
    <cellStyle name="Обычный 5 2 2 4 5 2 4" xfId="26116"/>
    <cellStyle name="Обычный 5 2 2 4 5 2 5" xfId="26117"/>
    <cellStyle name="Обычный 5 2 2 4 5 2 6" xfId="26118"/>
    <cellStyle name="Обычный 5 2 2 4 5 2 7" xfId="26119"/>
    <cellStyle name="Обычный 5 2 2 4 5 3" xfId="26120"/>
    <cellStyle name="Обычный 5 2 2 4 5 3 2" xfId="26121"/>
    <cellStyle name="Обычный 5 2 2 4 5 3 2 2" xfId="26122"/>
    <cellStyle name="Обычный 5 2 2 4 5 3 3" xfId="26123"/>
    <cellStyle name="Обычный 5 2 2 4 5 3 4" xfId="26124"/>
    <cellStyle name="Обычный 5 2 2 4 5 3 5" xfId="26125"/>
    <cellStyle name="Обычный 5 2 2 4 5 4" xfId="26126"/>
    <cellStyle name="Обычный 5 2 2 4 5 4 2" xfId="26127"/>
    <cellStyle name="Обычный 5 2 2 4 5 4 3" xfId="26128"/>
    <cellStyle name="Обычный 5 2 2 4 5 4 4" xfId="26129"/>
    <cellStyle name="Обычный 5 2 2 4 5 5" xfId="26130"/>
    <cellStyle name="Обычный 5 2 2 4 5 6" xfId="26131"/>
    <cellStyle name="Обычный 5 2 2 4 5 7" xfId="26132"/>
    <cellStyle name="Обычный 5 2 2 4 5 8" xfId="26133"/>
    <cellStyle name="Обычный 5 2 2 4 6" xfId="26134"/>
    <cellStyle name="Обычный 5 2 2 4 6 2" xfId="26135"/>
    <cellStyle name="Обычный 5 2 2 4 6 2 2" xfId="26136"/>
    <cellStyle name="Обычный 5 2 2 4 6 2 2 2" xfId="26137"/>
    <cellStyle name="Обычный 5 2 2 4 6 2 2 2 2" xfId="26138"/>
    <cellStyle name="Обычный 5 2 2 4 6 2 2 3" xfId="26139"/>
    <cellStyle name="Обычный 5 2 2 4 6 2 2 4" xfId="26140"/>
    <cellStyle name="Обычный 5 2 2 4 6 2 2 5" xfId="26141"/>
    <cellStyle name="Обычный 5 2 2 4 6 2 3" xfId="26142"/>
    <cellStyle name="Обычный 5 2 2 4 6 2 3 2" xfId="26143"/>
    <cellStyle name="Обычный 5 2 2 4 6 2 3 3" xfId="26144"/>
    <cellStyle name="Обычный 5 2 2 4 6 2 3 4" xfId="26145"/>
    <cellStyle name="Обычный 5 2 2 4 6 2 4" xfId="26146"/>
    <cellStyle name="Обычный 5 2 2 4 6 2 5" xfId="26147"/>
    <cellStyle name="Обычный 5 2 2 4 6 2 6" xfId="26148"/>
    <cellStyle name="Обычный 5 2 2 4 6 2 7" xfId="26149"/>
    <cellStyle name="Обычный 5 2 2 4 6 3" xfId="26150"/>
    <cellStyle name="Обычный 5 2 2 4 6 3 2" xfId="26151"/>
    <cellStyle name="Обычный 5 2 2 4 6 3 2 2" xfId="26152"/>
    <cellStyle name="Обычный 5 2 2 4 6 3 3" xfId="26153"/>
    <cellStyle name="Обычный 5 2 2 4 6 3 4" xfId="26154"/>
    <cellStyle name="Обычный 5 2 2 4 6 3 5" xfId="26155"/>
    <cellStyle name="Обычный 5 2 2 4 6 4" xfId="26156"/>
    <cellStyle name="Обычный 5 2 2 4 6 4 2" xfId="26157"/>
    <cellStyle name="Обычный 5 2 2 4 6 4 3" xfId="26158"/>
    <cellStyle name="Обычный 5 2 2 4 6 4 4" xfId="26159"/>
    <cellStyle name="Обычный 5 2 2 4 6 5" xfId="26160"/>
    <cellStyle name="Обычный 5 2 2 4 6 6" xfId="26161"/>
    <cellStyle name="Обычный 5 2 2 4 6 7" xfId="26162"/>
    <cellStyle name="Обычный 5 2 2 4 6 8" xfId="26163"/>
    <cellStyle name="Обычный 5 2 2 4 7" xfId="26164"/>
    <cellStyle name="Обычный 5 2 2 4 7 2" xfId="26165"/>
    <cellStyle name="Обычный 5 2 2 4 7 2 2" xfId="26166"/>
    <cellStyle name="Обычный 5 2 2 4 7 2 2 2" xfId="26167"/>
    <cellStyle name="Обычный 5 2 2 4 7 2 2 2 2" xfId="26168"/>
    <cellStyle name="Обычный 5 2 2 4 7 2 2 3" xfId="26169"/>
    <cellStyle name="Обычный 5 2 2 4 7 2 2 4" xfId="26170"/>
    <cellStyle name="Обычный 5 2 2 4 7 2 2 5" xfId="26171"/>
    <cellStyle name="Обычный 5 2 2 4 7 2 3" xfId="26172"/>
    <cellStyle name="Обычный 5 2 2 4 7 2 3 2" xfId="26173"/>
    <cellStyle name="Обычный 5 2 2 4 7 2 3 3" xfId="26174"/>
    <cellStyle name="Обычный 5 2 2 4 7 2 3 4" xfId="26175"/>
    <cellStyle name="Обычный 5 2 2 4 7 2 4" xfId="26176"/>
    <cellStyle name="Обычный 5 2 2 4 7 2 5" xfId="26177"/>
    <cellStyle name="Обычный 5 2 2 4 7 2 6" xfId="26178"/>
    <cellStyle name="Обычный 5 2 2 4 7 2 7" xfId="26179"/>
    <cellStyle name="Обычный 5 2 2 4 7 3" xfId="26180"/>
    <cellStyle name="Обычный 5 2 2 4 7 3 2" xfId="26181"/>
    <cellStyle name="Обычный 5 2 2 4 7 3 2 2" xfId="26182"/>
    <cellStyle name="Обычный 5 2 2 4 7 3 3" xfId="26183"/>
    <cellStyle name="Обычный 5 2 2 4 7 3 4" xfId="26184"/>
    <cellStyle name="Обычный 5 2 2 4 7 3 5" xfId="26185"/>
    <cellStyle name="Обычный 5 2 2 4 7 4" xfId="26186"/>
    <cellStyle name="Обычный 5 2 2 4 7 4 2" xfId="26187"/>
    <cellStyle name="Обычный 5 2 2 4 7 4 3" xfId="26188"/>
    <cellStyle name="Обычный 5 2 2 4 7 4 4" xfId="26189"/>
    <cellStyle name="Обычный 5 2 2 4 7 5" xfId="26190"/>
    <cellStyle name="Обычный 5 2 2 4 7 6" xfId="26191"/>
    <cellStyle name="Обычный 5 2 2 4 7 7" xfId="26192"/>
    <cellStyle name="Обычный 5 2 2 4 7 8" xfId="26193"/>
    <cellStyle name="Обычный 5 2 2 4 8" xfId="26194"/>
    <cellStyle name="Обычный 5 2 2 4 8 2" xfId="26195"/>
    <cellStyle name="Обычный 5 2 2 4 8 2 2" xfId="26196"/>
    <cellStyle name="Обычный 5 2 2 4 8 2 2 2" xfId="26197"/>
    <cellStyle name="Обычный 5 2 2 4 8 2 3" xfId="26198"/>
    <cellStyle name="Обычный 5 2 2 4 8 2 4" xfId="26199"/>
    <cellStyle name="Обычный 5 2 2 4 8 2 5" xfId="26200"/>
    <cellStyle name="Обычный 5 2 2 4 8 3" xfId="26201"/>
    <cellStyle name="Обычный 5 2 2 4 8 3 2" xfId="26202"/>
    <cellStyle name="Обычный 5 2 2 4 8 3 3" xfId="26203"/>
    <cellStyle name="Обычный 5 2 2 4 8 3 4" xfId="26204"/>
    <cellStyle name="Обычный 5 2 2 4 8 4" xfId="26205"/>
    <cellStyle name="Обычный 5 2 2 4 8 5" xfId="26206"/>
    <cellStyle name="Обычный 5 2 2 4 8 6" xfId="26207"/>
    <cellStyle name="Обычный 5 2 2 4 8 7" xfId="26208"/>
    <cellStyle name="Обычный 5 2 2 4 9" xfId="26209"/>
    <cellStyle name="Обычный 5 2 2 4 9 2" xfId="26210"/>
    <cellStyle name="Обычный 5 2 2 4 9 2 2" xfId="26211"/>
    <cellStyle name="Обычный 5 2 2 4 9 2 2 2" xfId="26212"/>
    <cellStyle name="Обычный 5 2 2 4 9 2 3" xfId="26213"/>
    <cellStyle name="Обычный 5 2 2 4 9 2 4" xfId="26214"/>
    <cellStyle name="Обычный 5 2 2 4 9 2 5" xfId="26215"/>
    <cellStyle name="Обычный 5 2 2 4 9 3" xfId="26216"/>
    <cellStyle name="Обычный 5 2 2 4 9 3 2" xfId="26217"/>
    <cellStyle name="Обычный 5 2 2 4 9 3 3" xfId="26218"/>
    <cellStyle name="Обычный 5 2 2 4 9 3 4" xfId="26219"/>
    <cellStyle name="Обычный 5 2 2 4 9 4" xfId="26220"/>
    <cellStyle name="Обычный 5 2 2 4 9 5" xfId="26221"/>
    <cellStyle name="Обычный 5 2 2 4 9 6" xfId="26222"/>
    <cellStyle name="Обычный 5 2 2 4 9 7" xfId="26223"/>
    <cellStyle name="Обычный 5 2 2 5" xfId="26224"/>
    <cellStyle name="Обычный 5 2 2 5 2" xfId="26225"/>
    <cellStyle name="Обычный 5 2 2 5 2 2" xfId="26226"/>
    <cellStyle name="Обычный 5 2 2 5 2 2 2" xfId="26227"/>
    <cellStyle name="Обычный 5 2 2 5 2 2 2 2" xfId="26228"/>
    <cellStyle name="Обычный 5 2 2 5 2 2 3" xfId="26229"/>
    <cellStyle name="Обычный 5 2 2 5 2 2 4" xfId="26230"/>
    <cellStyle name="Обычный 5 2 2 5 2 2 5" xfId="26231"/>
    <cellStyle name="Обычный 5 2 2 5 2 3" xfId="26232"/>
    <cellStyle name="Обычный 5 2 2 5 2 3 2" xfId="26233"/>
    <cellStyle name="Обычный 5 2 2 5 2 3 3" xfId="26234"/>
    <cellStyle name="Обычный 5 2 2 5 2 3 4" xfId="26235"/>
    <cellStyle name="Обычный 5 2 2 5 2 4" xfId="26236"/>
    <cellStyle name="Обычный 5 2 2 5 2 5" xfId="26237"/>
    <cellStyle name="Обычный 5 2 2 5 2 6" xfId="26238"/>
    <cellStyle name="Обычный 5 2 2 5 2 7" xfId="26239"/>
    <cellStyle name="Обычный 5 2 2 5 3" xfId="26240"/>
    <cellStyle name="Обычный 5 2 2 5 3 2" xfId="26241"/>
    <cellStyle name="Обычный 5 2 2 5 3 2 2" xfId="26242"/>
    <cellStyle name="Обычный 5 2 2 5 3 3" xfId="26243"/>
    <cellStyle name="Обычный 5 2 2 5 3 4" xfId="26244"/>
    <cellStyle name="Обычный 5 2 2 5 3 5" xfId="26245"/>
    <cellStyle name="Обычный 5 2 2 5 4" xfId="26246"/>
    <cellStyle name="Обычный 5 2 2 5 4 2" xfId="26247"/>
    <cellStyle name="Обычный 5 2 2 5 4 2 2" xfId="26248"/>
    <cellStyle name="Обычный 5 2 2 5 4 3" xfId="26249"/>
    <cellStyle name="Обычный 5 2 2 5 4 4" xfId="26250"/>
    <cellStyle name="Обычный 5 2 2 5 4 5" xfId="26251"/>
    <cellStyle name="Обычный 5 2 2 5 5" xfId="26252"/>
    <cellStyle name="Обычный 5 2 2 5 5 2" xfId="26253"/>
    <cellStyle name="Обычный 5 2 2 5 5 3" xfId="26254"/>
    <cellStyle name="Обычный 5 2 2 5 5 4" xfId="26255"/>
    <cellStyle name="Обычный 5 2 2 5 6" xfId="26256"/>
    <cellStyle name="Обычный 5 2 2 5 7" xfId="26257"/>
    <cellStyle name="Обычный 5 2 2 5 8" xfId="26258"/>
    <cellStyle name="Обычный 5 2 2 5 9" xfId="26259"/>
    <cellStyle name="Обычный 5 2 2 6" xfId="26260"/>
    <cellStyle name="Обычный 5 2 2 6 2" xfId="26261"/>
    <cellStyle name="Обычный 5 2 2 6 2 2" xfId="26262"/>
    <cellStyle name="Обычный 5 2 2 6 2 2 2" xfId="26263"/>
    <cellStyle name="Обычный 5 2 2 6 2 2 2 2" xfId="26264"/>
    <cellStyle name="Обычный 5 2 2 6 2 2 3" xfId="26265"/>
    <cellStyle name="Обычный 5 2 2 6 2 2 4" xfId="26266"/>
    <cellStyle name="Обычный 5 2 2 6 2 2 5" xfId="26267"/>
    <cellStyle name="Обычный 5 2 2 6 2 3" xfId="26268"/>
    <cellStyle name="Обычный 5 2 2 6 2 3 2" xfId="26269"/>
    <cellStyle name="Обычный 5 2 2 6 2 3 3" xfId="26270"/>
    <cellStyle name="Обычный 5 2 2 6 2 3 4" xfId="26271"/>
    <cellStyle name="Обычный 5 2 2 6 2 4" xfId="26272"/>
    <cellStyle name="Обычный 5 2 2 6 2 5" xfId="26273"/>
    <cellStyle name="Обычный 5 2 2 6 2 6" xfId="26274"/>
    <cellStyle name="Обычный 5 2 2 6 2 7" xfId="26275"/>
    <cellStyle name="Обычный 5 2 2 6 3" xfId="26276"/>
    <cellStyle name="Обычный 5 2 2 6 3 2" xfId="26277"/>
    <cellStyle name="Обычный 5 2 2 6 3 2 2" xfId="26278"/>
    <cellStyle name="Обычный 5 2 2 6 3 3" xfId="26279"/>
    <cellStyle name="Обычный 5 2 2 6 3 4" xfId="26280"/>
    <cellStyle name="Обычный 5 2 2 6 3 5" xfId="26281"/>
    <cellStyle name="Обычный 5 2 2 6 4" xfId="26282"/>
    <cellStyle name="Обычный 5 2 2 6 4 2" xfId="26283"/>
    <cellStyle name="Обычный 5 2 2 6 4 2 2" xfId="26284"/>
    <cellStyle name="Обычный 5 2 2 6 4 3" xfId="26285"/>
    <cellStyle name="Обычный 5 2 2 6 4 4" xfId="26286"/>
    <cellStyle name="Обычный 5 2 2 6 4 5" xfId="26287"/>
    <cellStyle name="Обычный 5 2 2 6 5" xfId="26288"/>
    <cellStyle name="Обычный 5 2 2 6 5 2" xfId="26289"/>
    <cellStyle name="Обычный 5 2 2 6 5 3" xfId="26290"/>
    <cellStyle name="Обычный 5 2 2 6 5 4" xfId="26291"/>
    <cellStyle name="Обычный 5 2 2 6 6" xfId="26292"/>
    <cellStyle name="Обычный 5 2 2 6 7" xfId="26293"/>
    <cellStyle name="Обычный 5 2 2 6 8" xfId="26294"/>
    <cellStyle name="Обычный 5 2 2 6 9" xfId="26295"/>
    <cellStyle name="Обычный 5 2 2 7" xfId="26296"/>
    <cellStyle name="Обычный 5 2 2 7 2" xfId="26297"/>
    <cellStyle name="Обычный 5 2 2 7 2 2" xfId="26298"/>
    <cellStyle name="Обычный 5 2 2 7 2 2 2" xfId="26299"/>
    <cellStyle name="Обычный 5 2 2 7 2 2 2 2" xfId="26300"/>
    <cellStyle name="Обычный 5 2 2 7 2 2 3" xfId="26301"/>
    <cellStyle name="Обычный 5 2 2 7 2 2 4" xfId="26302"/>
    <cellStyle name="Обычный 5 2 2 7 2 2 5" xfId="26303"/>
    <cellStyle name="Обычный 5 2 2 7 2 3" xfId="26304"/>
    <cellStyle name="Обычный 5 2 2 7 2 3 2" xfId="26305"/>
    <cellStyle name="Обычный 5 2 2 7 2 3 3" xfId="26306"/>
    <cellStyle name="Обычный 5 2 2 7 2 3 4" xfId="26307"/>
    <cellStyle name="Обычный 5 2 2 7 2 4" xfId="26308"/>
    <cellStyle name="Обычный 5 2 2 7 2 5" xfId="26309"/>
    <cellStyle name="Обычный 5 2 2 7 2 6" xfId="26310"/>
    <cellStyle name="Обычный 5 2 2 7 2 7" xfId="26311"/>
    <cellStyle name="Обычный 5 2 2 7 3" xfId="26312"/>
    <cellStyle name="Обычный 5 2 2 7 3 2" xfId="26313"/>
    <cellStyle name="Обычный 5 2 2 7 3 2 2" xfId="26314"/>
    <cellStyle name="Обычный 5 2 2 7 3 3" xfId="26315"/>
    <cellStyle name="Обычный 5 2 2 7 3 4" xfId="26316"/>
    <cellStyle name="Обычный 5 2 2 7 3 5" xfId="26317"/>
    <cellStyle name="Обычный 5 2 2 7 4" xfId="26318"/>
    <cellStyle name="Обычный 5 2 2 7 4 2" xfId="26319"/>
    <cellStyle name="Обычный 5 2 2 7 4 2 2" xfId="26320"/>
    <cellStyle name="Обычный 5 2 2 7 4 3" xfId="26321"/>
    <cellStyle name="Обычный 5 2 2 7 4 4" xfId="26322"/>
    <cellStyle name="Обычный 5 2 2 7 4 5" xfId="26323"/>
    <cellStyle name="Обычный 5 2 2 7 5" xfId="26324"/>
    <cellStyle name="Обычный 5 2 2 7 5 2" xfId="26325"/>
    <cellStyle name="Обычный 5 2 2 7 5 3" xfId="26326"/>
    <cellStyle name="Обычный 5 2 2 7 5 4" xfId="26327"/>
    <cellStyle name="Обычный 5 2 2 7 6" xfId="26328"/>
    <cellStyle name="Обычный 5 2 2 7 7" xfId="26329"/>
    <cellStyle name="Обычный 5 2 2 7 8" xfId="26330"/>
    <cellStyle name="Обычный 5 2 2 7 9" xfId="26331"/>
    <cellStyle name="Обычный 5 2 2 8" xfId="26332"/>
    <cellStyle name="Обычный 5 2 2 8 2" xfId="26333"/>
    <cellStyle name="Обычный 5 2 2 8 2 2" xfId="26334"/>
    <cellStyle name="Обычный 5 2 2 8 2 2 2" xfId="26335"/>
    <cellStyle name="Обычный 5 2 2 8 2 2 2 2" xfId="26336"/>
    <cellStyle name="Обычный 5 2 2 8 2 2 3" xfId="26337"/>
    <cellStyle name="Обычный 5 2 2 8 2 2 4" xfId="26338"/>
    <cellStyle name="Обычный 5 2 2 8 2 2 5" xfId="26339"/>
    <cellStyle name="Обычный 5 2 2 8 2 3" xfId="26340"/>
    <cellStyle name="Обычный 5 2 2 8 2 3 2" xfId="26341"/>
    <cellStyle name="Обычный 5 2 2 8 2 3 3" xfId="26342"/>
    <cellStyle name="Обычный 5 2 2 8 2 3 4" xfId="26343"/>
    <cellStyle name="Обычный 5 2 2 8 2 4" xfId="26344"/>
    <cellStyle name="Обычный 5 2 2 8 2 5" xfId="26345"/>
    <cellStyle name="Обычный 5 2 2 8 2 6" xfId="26346"/>
    <cellStyle name="Обычный 5 2 2 8 2 7" xfId="26347"/>
    <cellStyle name="Обычный 5 2 2 8 3" xfId="26348"/>
    <cellStyle name="Обычный 5 2 2 8 3 2" xfId="26349"/>
    <cellStyle name="Обычный 5 2 2 8 3 2 2" xfId="26350"/>
    <cellStyle name="Обычный 5 2 2 8 3 3" xfId="26351"/>
    <cellStyle name="Обычный 5 2 2 8 3 4" xfId="26352"/>
    <cellStyle name="Обычный 5 2 2 8 3 5" xfId="26353"/>
    <cellStyle name="Обычный 5 2 2 8 4" xfId="26354"/>
    <cellStyle name="Обычный 5 2 2 8 4 2" xfId="26355"/>
    <cellStyle name="Обычный 5 2 2 8 4 3" xfId="26356"/>
    <cellStyle name="Обычный 5 2 2 8 4 4" xfId="26357"/>
    <cellStyle name="Обычный 5 2 2 8 5" xfId="26358"/>
    <cellStyle name="Обычный 5 2 2 8 6" xfId="26359"/>
    <cellStyle name="Обычный 5 2 2 8 7" xfId="26360"/>
    <cellStyle name="Обычный 5 2 2 8 8" xfId="26361"/>
    <cellStyle name="Обычный 5 2 2 9" xfId="26362"/>
    <cellStyle name="Обычный 5 2 2 9 2" xfId="26363"/>
    <cellStyle name="Обычный 5 2 2 9 2 2" xfId="26364"/>
    <cellStyle name="Обычный 5 2 2 9 2 2 2" xfId="26365"/>
    <cellStyle name="Обычный 5 2 2 9 2 2 2 2" xfId="26366"/>
    <cellStyle name="Обычный 5 2 2 9 2 2 3" xfId="26367"/>
    <cellStyle name="Обычный 5 2 2 9 2 2 4" xfId="26368"/>
    <cellStyle name="Обычный 5 2 2 9 2 2 5" xfId="26369"/>
    <cellStyle name="Обычный 5 2 2 9 2 3" xfId="26370"/>
    <cellStyle name="Обычный 5 2 2 9 2 3 2" xfId="26371"/>
    <cellStyle name="Обычный 5 2 2 9 2 3 3" xfId="26372"/>
    <cellStyle name="Обычный 5 2 2 9 2 3 4" xfId="26373"/>
    <cellStyle name="Обычный 5 2 2 9 2 4" xfId="26374"/>
    <cellStyle name="Обычный 5 2 2 9 2 5" xfId="26375"/>
    <cellStyle name="Обычный 5 2 2 9 2 6" xfId="26376"/>
    <cellStyle name="Обычный 5 2 2 9 2 7" xfId="26377"/>
    <cellStyle name="Обычный 5 2 2 9 3" xfId="26378"/>
    <cellStyle name="Обычный 5 2 2 9 3 2" xfId="26379"/>
    <cellStyle name="Обычный 5 2 2 9 3 2 2" xfId="26380"/>
    <cellStyle name="Обычный 5 2 2 9 3 3" xfId="26381"/>
    <cellStyle name="Обычный 5 2 2 9 3 4" xfId="26382"/>
    <cellStyle name="Обычный 5 2 2 9 3 5" xfId="26383"/>
    <cellStyle name="Обычный 5 2 2 9 4" xfId="26384"/>
    <cellStyle name="Обычный 5 2 2 9 4 2" xfId="26385"/>
    <cellStyle name="Обычный 5 2 2 9 4 3" xfId="26386"/>
    <cellStyle name="Обычный 5 2 2 9 4 4" xfId="26387"/>
    <cellStyle name="Обычный 5 2 2 9 5" xfId="26388"/>
    <cellStyle name="Обычный 5 2 2 9 6" xfId="26389"/>
    <cellStyle name="Обычный 5 2 2 9 7" xfId="26390"/>
    <cellStyle name="Обычный 5 2 2 9 8" xfId="26391"/>
    <cellStyle name="Обычный 5 2 3" xfId="26392"/>
    <cellStyle name="Обычный 5 2 3 10" xfId="26393"/>
    <cellStyle name="Обычный 5 2 3 10 2" xfId="26394"/>
    <cellStyle name="Обычный 5 2 3 10 2 2" xfId="26395"/>
    <cellStyle name="Обычный 5 2 3 10 2 2 2" xfId="26396"/>
    <cellStyle name="Обычный 5 2 3 10 2 2 2 2" xfId="26397"/>
    <cellStyle name="Обычный 5 2 3 10 2 2 3" xfId="26398"/>
    <cellStyle name="Обычный 5 2 3 10 2 2 4" xfId="26399"/>
    <cellStyle name="Обычный 5 2 3 10 2 2 5" xfId="26400"/>
    <cellStyle name="Обычный 5 2 3 10 2 3" xfId="26401"/>
    <cellStyle name="Обычный 5 2 3 10 2 3 2" xfId="26402"/>
    <cellStyle name="Обычный 5 2 3 10 2 3 3" xfId="26403"/>
    <cellStyle name="Обычный 5 2 3 10 2 3 4" xfId="26404"/>
    <cellStyle name="Обычный 5 2 3 10 2 4" xfId="26405"/>
    <cellStyle name="Обычный 5 2 3 10 2 5" xfId="26406"/>
    <cellStyle name="Обычный 5 2 3 10 2 6" xfId="26407"/>
    <cellStyle name="Обычный 5 2 3 10 2 7" xfId="26408"/>
    <cellStyle name="Обычный 5 2 3 10 3" xfId="26409"/>
    <cellStyle name="Обычный 5 2 3 10 3 2" xfId="26410"/>
    <cellStyle name="Обычный 5 2 3 10 3 2 2" xfId="26411"/>
    <cellStyle name="Обычный 5 2 3 10 3 3" xfId="26412"/>
    <cellStyle name="Обычный 5 2 3 10 3 4" xfId="26413"/>
    <cellStyle name="Обычный 5 2 3 10 3 5" xfId="26414"/>
    <cellStyle name="Обычный 5 2 3 10 4" xfId="26415"/>
    <cellStyle name="Обычный 5 2 3 10 4 2" xfId="26416"/>
    <cellStyle name="Обычный 5 2 3 10 4 3" xfId="26417"/>
    <cellStyle name="Обычный 5 2 3 10 4 4" xfId="26418"/>
    <cellStyle name="Обычный 5 2 3 10 5" xfId="26419"/>
    <cellStyle name="Обычный 5 2 3 10 6" xfId="26420"/>
    <cellStyle name="Обычный 5 2 3 10 7" xfId="26421"/>
    <cellStyle name="Обычный 5 2 3 10 8" xfId="26422"/>
    <cellStyle name="Обычный 5 2 3 11" xfId="26423"/>
    <cellStyle name="Обычный 5 2 3 11 2" xfId="26424"/>
    <cellStyle name="Обычный 5 2 3 11 2 2" xfId="26425"/>
    <cellStyle name="Обычный 5 2 3 11 2 2 2" xfId="26426"/>
    <cellStyle name="Обычный 5 2 3 11 2 3" xfId="26427"/>
    <cellStyle name="Обычный 5 2 3 11 2 4" xfId="26428"/>
    <cellStyle name="Обычный 5 2 3 11 2 5" xfId="26429"/>
    <cellStyle name="Обычный 5 2 3 11 3" xfId="26430"/>
    <cellStyle name="Обычный 5 2 3 11 3 2" xfId="26431"/>
    <cellStyle name="Обычный 5 2 3 11 3 3" xfId="26432"/>
    <cellStyle name="Обычный 5 2 3 11 3 4" xfId="26433"/>
    <cellStyle name="Обычный 5 2 3 11 4" xfId="26434"/>
    <cellStyle name="Обычный 5 2 3 11 5" xfId="26435"/>
    <cellStyle name="Обычный 5 2 3 11 6" xfId="26436"/>
    <cellStyle name="Обычный 5 2 3 11 7" xfId="26437"/>
    <cellStyle name="Обычный 5 2 3 12" xfId="26438"/>
    <cellStyle name="Обычный 5 2 3 12 2" xfId="26439"/>
    <cellStyle name="Обычный 5 2 3 12 2 2" xfId="26440"/>
    <cellStyle name="Обычный 5 2 3 12 2 2 2" xfId="26441"/>
    <cellStyle name="Обычный 5 2 3 12 2 3" xfId="26442"/>
    <cellStyle name="Обычный 5 2 3 12 2 4" xfId="26443"/>
    <cellStyle name="Обычный 5 2 3 12 2 5" xfId="26444"/>
    <cellStyle name="Обычный 5 2 3 12 3" xfId="26445"/>
    <cellStyle name="Обычный 5 2 3 12 3 2" xfId="26446"/>
    <cellStyle name="Обычный 5 2 3 12 3 3" xfId="26447"/>
    <cellStyle name="Обычный 5 2 3 12 3 4" xfId="26448"/>
    <cellStyle name="Обычный 5 2 3 12 4" xfId="26449"/>
    <cellStyle name="Обычный 5 2 3 12 5" xfId="26450"/>
    <cellStyle name="Обычный 5 2 3 12 6" xfId="26451"/>
    <cellStyle name="Обычный 5 2 3 12 7" xfId="26452"/>
    <cellStyle name="Обычный 5 2 3 13" xfId="26453"/>
    <cellStyle name="Обычный 5 2 3 13 2" xfId="26454"/>
    <cellStyle name="Обычный 5 2 3 13 2 2" xfId="26455"/>
    <cellStyle name="Обычный 5 2 3 13 3" xfId="26456"/>
    <cellStyle name="Обычный 5 2 3 13 4" xfId="26457"/>
    <cellStyle name="Обычный 5 2 3 13 5" xfId="26458"/>
    <cellStyle name="Обычный 5 2 3 14" xfId="26459"/>
    <cellStyle name="Обычный 5 2 3 14 2" xfId="26460"/>
    <cellStyle name="Обычный 5 2 3 14 2 2" xfId="26461"/>
    <cellStyle name="Обычный 5 2 3 14 3" xfId="26462"/>
    <cellStyle name="Обычный 5 2 3 14 4" xfId="26463"/>
    <cellStyle name="Обычный 5 2 3 14 5" xfId="26464"/>
    <cellStyle name="Обычный 5 2 3 15" xfId="26465"/>
    <cellStyle name="Обычный 5 2 3 15 2" xfId="26466"/>
    <cellStyle name="Обычный 5 2 3 15 2 2" xfId="26467"/>
    <cellStyle name="Обычный 5 2 3 15 3" xfId="26468"/>
    <cellStyle name="Обычный 5 2 3 16" xfId="26469"/>
    <cellStyle name="Обычный 5 2 3 16 2" xfId="26470"/>
    <cellStyle name="Обычный 5 2 3 17" xfId="26471"/>
    <cellStyle name="Обычный 5 2 3 18" xfId="26472"/>
    <cellStyle name="Обычный 5 2 3 2" xfId="26473"/>
    <cellStyle name="Обычный 5 2 3 2 10" xfId="26474"/>
    <cellStyle name="Обычный 5 2 3 2 10 2" xfId="26475"/>
    <cellStyle name="Обычный 5 2 3 2 10 2 2" xfId="26476"/>
    <cellStyle name="Обычный 5 2 3 2 10 2 2 2" xfId="26477"/>
    <cellStyle name="Обычный 5 2 3 2 10 2 3" xfId="26478"/>
    <cellStyle name="Обычный 5 2 3 2 10 2 4" xfId="26479"/>
    <cellStyle name="Обычный 5 2 3 2 10 2 5" xfId="26480"/>
    <cellStyle name="Обычный 5 2 3 2 10 3" xfId="26481"/>
    <cellStyle name="Обычный 5 2 3 2 10 3 2" xfId="26482"/>
    <cellStyle name="Обычный 5 2 3 2 10 3 3" xfId="26483"/>
    <cellStyle name="Обычный 5 2 3 2 10 3 4" xfId="26484"/>
    <cellStyle name="Обычный 5 2 3 2 10 4" xfId="26485"/>
    <cellStyle name="Обычный 5 2 3 2 10 5" xfId="26486"/>
    <cellStyle name="Обычный 5 2 3 2 10 6" xfId="26487"/>
    <cellStyle name="Обычный 5 2 3 2 10 7" xfId="26488"/>
    <cellStyle name="Обычный 5 2 3 2 11" xfId="26489"/>
    <cellStyle name="Обычный 5 2 3 2 11 2" xfId="26490"/>
    <cellStyle name="Обычный 5 2 3 2 11 2 2" xfId="26491"/>
    <cellStyle name="Обычный 5 2 3 2 11 3" xfId="26492"/>
    <cellStyle name="Обычный 5 2 3 2 11 4" xfId="26493"/>
    <cellStyle name="Обычный 5 2 3 2 11 5" xfId="26494"/>
    <cellStyle name="Обычный 5 2 3 2 12" xfId="26495"/>
    <cellStyle name="Обычный 5 2 3 2 12 2" xfId="26496"/>
    <cellStyle name="Обычный 5 2 3 2 12 2 2" xfId="26497"/>
    <cellStyle name="Обычный 5 2 3 2 12 3" xfId="26498"/>
    <cellStyle name="Обычный 5 2 3 2 12 4" xfId="26499"/>
    <cellStyle name="Обычный 5 2 3 2 12 5" xfId="26500"/>
    <cellStyle name="Обычный 5 2 3 2 13" xfId="26501"/>
    <cellStyle name="Обычный 5 2 3 2 13 2" xfId="26502"/>
    <cellStyle name="Обычный 5 2 3 2 13 2 2" xfId="26503"/>
    <cellStyle name="Обычный 5 2 3 2 13 3" xfId="26504"/>
    <cellStyle name="Обычный 5 2 3 2 14" xfId="26505"/>
    <cellStyle name="Обычный 5 2 3 2 14 2" xfId="26506"/>
    <cellStyle name="Обычный 5 2 3 2 15" xfId="26507"/>
    <cellStyle name="Обычный 5 2 3 2 16" xfId="26508"/>
    <cellStyle name="Обычный 5 2 3 2 2" xfId="26509"/>
    <cellStyle name="Обычный 5 2 3 2 2 10" xfId="26510"/>
    <cellStyle name="Обычный 5 2 3 2 2 10 2" xfId="26511"/>
    <cellStyle name="Обычный 5 2 3 2 2 10 2 2" xfId="26512"/>
    <cellStyle name="Обычный 5 2 3 2 2 10 3" xfId="26513"/>
    <cellStyle name="Обычный 5 2 3 2 2 10 4" xfId="26514"/>
    <cellStyle name="Обычный 5 2 3 2 2 10 5" xfId="26515"/>
    <cellStyle name="Обычный 5 2 3 2 2 11" xfId="26516"/>
    <cellStyle name="Обычный 5 2 3 2 2 11 2" xfId="26517"/>
    <cellStyle name="Обычный 5 2 3 2 2 11 2 2" xfId="26518"/>
    <cellStyle name="Обычный 5 2 3 2 2 11 3" xfId="26519"/>
    <cellStyle name="Обычный 5 2 3 2 2 11 4" xfId="26520"/>
    <cellStyle name="Обычный 5 2 3 2 2 11 5" xfId="26521"/>
    <cellStyle name="Обычный 5 2 3 2 2 12" xfId="26522"/>
    <cellStyle name="Обычный 5 2 3 2 2 12 2" xfId="26523"/>
    <cellStyle name="Обычный 5 2 3 2 2 12 2 2" xfId="26524"/>
    <cellStyle name="Обычный 5 2 3 2 2 12 3" xfId="26525"/>
    <cellStyle name="Обычный 5 2 3 2 2 13" xfId="26526"/>
    <cellStyle name="Обычный 5 2 3 2 2 13 2" xfId="26527"/>
    <cellStyle name="Обычный 5 2 3 2 2 14" xfId="26528"/>
    <cellStyle name="Обычный 5 2 3 2 2 15" xfId="26529"/>
    <cellStyle name="Обычный 5 2 3 2 2 2" xfId="26530"/>
    <cellStyle name="Обычный 5 2 3 2 2 2 2" xfId="26531"/>
    <cellStyle name="Обычный 5 2 3 2 2 2 2 2" xfId="26532"/>
    <cellStyle name="Обычный 5 2 3 2 2 2 2 2 2" xfId="26533"/>
    <cellStyle name="Обычный 5 2 3 2 2 2 2 2 2 2" xfId="26534"/>
    <cellStyle name="Обычный 5 2 3 2 2 2 2 2 3" xfId="26535"/>
    <cellStyle name="Обычный 5 2 3 2 2 2 2 2 4" xfId="26536"/>
    <cellStyle name="Обычный 5 2 3 2 2 2 2 2 5" xfId="26537"/>
    <cellStyle name="Обычный 5 2 3 2 2 2 2 3" xfId="26538"/>
    <cellStyle name="Обычный 5 2 3 2 2 2 2 3 2" xfId="26539"/>
    <cellStyle name="Обычный 5 2 3 2 2 2 2 3 3" xfId="26540"/>
    <cellStyle name="Обычный 5 2 3 2 2 2 2 3 4" xfId="26541"/>
    <cellStyle name="Обычный 5 2 3 2 2 2 2 4" xfId="26542"/>
    <cellStyle name="Обычный 5 2 3 2 2 2 2 5" xfId="26543"/>
    <cellStyle name="Обычный 5 2 3 2 2 2 2 6" xfId="26544"/>
    <cellStyle name="Обычный 5 2 3 2 2 2 2 7" xfId="26545"/>
    <cellStyle name="Обычный 5 2 3 2 2 2 3" xfId="26546"/>
    <cellStyle name="Обычный 5 2 3 2 2 2 3 2" xfId="26547"/>
    <cellStyle name="Обычный 5 2 3 2 2 2 3 2 2" xfId="26548"/>
    <cellStyle name="Обычный 5 2 3 2 2 2 3 3" xfId="26549"/>
    <cellStyle name="Обычный 5 2 3 2 2 2 3 4" xfId="26550"/>
    <cellStyle name="Обычный 5 2 3 2 2 2 3 5" xfId="26551"/>
    <cellStyle name="Обычный 5 2 3 2 2 2 4" xfId="26552"/>
    <cellStyle name="Обычный 5 2 3 2 2 2 4 2" xfId="26553"/>
    <cellStyle name="Обычный 5 2 3 2 2 2 4 2 2" xfId="26554"/>
    <cellStyle name="Обычный 5 2 3 2 2 2 4 3" xfId="26555"/>
    <cellStyle name="Обычный 5 2 3 2 2 2 4 4" xfId="26556"/>
    <cellStyle name="Обычный 5 2 3 2 2 2 4 5" xfId="26557"/>
    <cellStyle name="Обычный 5 2 3 2 2 2 5" xfId="26558"/>
    <cellStyle name="Обычный 5 2 3 2 2 2 5 2" xfId="26559"/>
    <cellStyle name="Обычный 5 2 3 2 2 2 5 3" xfId="26560"/>
    <cellStyle name="Обычный 5 2 3 2 2 2 5 4" xfId="26561"/>
    <cellStyle name="Обычный 5 2 3 2 2 2 6" xfId="26562"/>
    <cellStyle name="Обычный 5 2 3 2 2 2 7" xfId="26563"/>
    <cellStyle name="Обычный 5 2 3 2 2 2 8" xfId="26564"/>
    <cellStyle name="Обычный 5 2 3 2 2 2 9" xfId="26565"/>
    <cellStyle name="Обычный 5 2 3 2 2 3" xfId="26566"/>
    <cellStyle name="Обычный 5 2 3 2 2 3 2" xfId="26567"/>
    <cellStyle name="Обычный 5 2 3 2 2 3 2 2" xfId="26568"/>
    <cellStyle name="Обычный 5 2 3 2 2 3 2 2 2" xfId="26569"/>
    <cellStyle name="Обычный 5 2 3 2 2 3 2 2 2 2" xfId="26570"/>
    <cellStyle name="Обычный 5 2 3 2 2 3 2 2 3" xfId="26571"/>
    <cellStyle name="Обычный 5 2 3 2 2 3 2 2 4" xfId="26572"/>
    <cellStyle name="Обычный 5 2 3 2 2 3 2 2 5" xfId="26573"/>
    <cellStyle name="Обычный 5 2 3 2 2 3 2 3" xfId="26574"/>
    <cellStyle name="Обычный 5 2 3 2 2 3 2 3 2" xfId="26575"/>
    <cellStyle name="Обычный 5 2 3 2 2 3 2 3 3" xfId="26576"/>
    <cellStyle name="Обычный 5 2 3 2 2 3 2 3 4" xfId="26577"/>
    <cellStyle name="Обычный 5 2 3 2 2 3 2 4" xfId="26578"/>
    <cellStyle name="Обычный 5 2 3 2 2 3 2 5" xfId="26579"/>
    <cellStyle name="Обычный 5 2 3 2 2 3 2 6" xfId="26580"/>
    <cellStyle name="Обычный 5 2 3 2 2 3 2 7" xfId="26581"/>
    <cellStyle name="Обычный 5 2 3 2 2 3 3" xfId="26582"/>
    <cellStyle name="Обычный 5 2 3 2 2 3 3 2" xfId="26583"/>
    <cellStyle name="Обычный 5 2 3 2 2 3 3 2 2" xfId="26584"/>
    <cellStyle name="Обычный 5 2 3 2 2 3 3 3" xfId="26585"/>
    <cellStyle name="Обычный 5 2 3 2 2 3 3 4" xfId="26586"/>
    <cellStyle name="Обычный 5 2 3 2 2 3 3 5" xfId="26587"/>
    <cellStyle name="Обычный 5 2 3 2 2 3 4" xfId="26588"/>
    <cellStyle name="Обычный 5 2 3 2 2 3 4 2" xfId="26589"/>
    <cellStyle name="Обычный 5 2 3 2 2 3 4 2 2" xfId="26590"/>
    <cellStyle name="Обычный 5 2 3 2 2 3 4 3" xfId="26591"/>
    <cellStyle name="Обычный 5 2 3 2 2 3 4 4" xfId="26592"/>
    <cellStyle name="Обычный 5 2 3 2 2 3 4 5" xfId="26593"/>
    <cellStyle name="Обычный 5 2 3 2 2 3 5" xfId="26594"/>
    <cellStyle name="Обычный 5 2 3 2 2 3 5 2" xfId="26595"/>
    <cellStyle name="Обычный 5 2 3 2 2 3 5 3" xfId="26596"/>
    <cellStyle name="Обычный 5 2 3 2 2 3 5 4" xfId="26597"/>
    <cellStyle name="Обычный 5 2 3 2 2 3 6" xfId="26598"/>
    <cellStyle name="Обычный 5 2 3 2 2 3 7" xfId="26599"/>
    <cellStyle name="Обычный 5 2 3 2 2 3 8" xfId="26600"/>
    <cellStyle name="Обычный 5 2 3 2 2 3 9" xfId="26601"/>
    <cellStyle name="Обычный 5 2 3 2 2 4" xfId="26602"/>
    <cellStyle name="Обычный 5 2 3 2 2 4 2" xfId="26603"/>
    <cellStyle name="Обычный 5 2 3 2 2 4 2 2" xfId="26604"/>
    <cellStyle name="Обычный 5 2 3 2 2 4 2 2 2" xfId="26605"/>
    <cellStyle name="Обычный 5 2 3 2 2 4 2 2 2 2" xfId="26606"/>
    <cellStyle name="Обычный 5 2 3 2 2 4 2 2 3" xfId="26607"/>
    <cellStyle name="Обычный 5 2 3 2 2 4 2 2 4" xfId="26608"/>
    <cellStyle name="Обычный 5 2 3 2 2 4 2 2 5" xfId="26609"/>
    <cellStyle name="Обычный 5 2 3 2 2 4 2 3" xfId="26610"/>
    <cellStyle name="Обычный 5 2 3 2 2 4 2 3 2" xfId="26611"/>
    <cellStyle name="Обычный 5 2 3 2 2 4 2 3 3" xfId="26612"/>
    <cellStyle name="Обычный 5 2 3 2 2 4 2 3 4" xfId="26613"/>
    <cellStyle name="Обычный 5 2 3 2 2 4 2 4" xfId="26614"/>
    <cellStyle name="Обычный 5 2 3 2 2 4 2 5" xfId="26615"/>
    <cellStyle name="Обычный 5 2 3 2 2 4 2 6" xfId="26616"/>
    <cellStyle name="Обычный 5 2 3 2 2 4 2 7" xfId="26617"/>
    <cellStyle name="Обычный 5 2 3 2 2 4 3" xfId="26618"/>
    <cellStyle name="Обычный 5 2 3 2 2 4 3 2" xfId="26619"/>
    <cellStyle name="Обычный 5 2 3 2 2 4 3 2 2" xfId="26620"/>
    <cellStyle name="Обычный 5 2 3 2 2 4 3 3" xfId="26621"/>
    <cellStyle name="Обычный 5 2 3 2 2 4 3 4" xfId="26622"/>
    <cellStyle name="Обычный 5 2 3 2 2 4 3 5" xfId="26623"/>
    <cellStyle name="Обычный 5 2 3 2 2 4 4" xfId="26624"/>
    <cellStyle name="Обычный 5 2 3 2 2 4 4 2" xfId="26625"/>
    <cellStyle name="Обычный 5 2 3 2 2 4 4 2 2" xfId="26626"/>
    <cellStyle name="Обычный 5 2 3 2 2 4 4 3" xfId="26627"/>
    <cellStyle name="Обычный 5 2 3 2 2 4 4 4" xfId="26628"/>
    <cellStyle name="Обычный 5 2 3 2 2 4 4 5" xfId="26629"/>
    <cellStyle name="Обычный 5 2 3 2 2 4 5" xfId="26630"/>
    <cellStyle name="Обычный 5 2 3 2 2 4 5 2" xfId="26631"/>
    <cellStyle name="Обычный 5 2 3 2 2 4 5 3" xfId="26632"/>
    <cellStyle name="Обычный 5 2 3 2 2 4 5 4" xfId="26633"/>
    <cellStyle name="Обычный 5 2 3 2 2 4 6" xfId="26634"/>
    <cellStyle name="Обычный 5 2 3 2 2 4 7" xfId="26635"/>
    <cellStyle name="Обычный 5 2 3 2 2 4 8" xfId="26636"/>
    <cellStyle name="Обычный 5 2 3 2 2 4 9" xfId="26637"/>
    <cellStyle name="Обычный 5 2 3 2 2 5" xfId="26638"/>
    <cellStyle name="Обычный 5 2 3 2 2 5 2" xfId="26639"/>
    <cellStyle name="Обычный 5 2 3 2 2 5 2 2" xfId="26640"/>
    <cellStyle name="Обычный 5 2 3 2 2 5 2 2 2" xfId="26641"/>
    <cellStyle name="Обычный 5 2 3 2 2 5 2 2 2 2" xfId="26642"/>
    <cellStyle name="Обычный 5 2 3 2 2 5 2 2 3" xfId="26643"/>
    <cellStyle name="Обычный 5 2 3 2 2 5 2 2 4" xfId="26644"/>
    <cellStyle name="Обычный 5 2 3 2 2 5 2 2 5" xfId="26645"/>
    <cellStyle name="Обычный 5 2 3 2 2 5 2 3" xfId="26646"/>
    <cellStyle name="Обычный 5 2 3 2 2 5 2 3 2" xfId="26647"/>
    <cellStyle name="Обычный 5 2 3 2 2 5 2 3 3" xfId="26648"/>
    <cellStyle name="Обычный 5 2 3 2 2 5 2 3 4" xfId="26649"/>
    <cellStyle name="Обычный 5 2 3 2 2 5 2 4" xfId="26650"/>
    <cellStyle name="Обычный 5 2 3 2 2 5 2 5" xfId="26651"/>
    <cellStyle name="Обычный 5 2 3 2 2 5 2 6" xfId="26652"/>
    <cellStyle name="Обычный 5 2 3 2 2 5 2 7" xfId="26653"/>
    <cellStyle name="Обычный 5 2 3 2 2 5 3" xfId="26654"/>
    <cellStyle name="Обычный 5 2 3 2 2 5 3 2" xfId="26655"/>
    <cellStyle name="Обычный 5 2 3 2 2 5 3 2 2" xfId="26656"/>
    <cellStyle name="Обычный 5 2 3 2 2 5 3 3" xfId="26657"/>
    <cellStyle name="Обычный 5 2 3 2 2 5 3 4" xfId="26658"/>
    <cellStyle name="Обычный 5 2 3 2 2 5 3 5" xfId="26659"/>
    <cellStyle name="Обычный 5 2 3 2 2 5 4" xfId="26660"/>
    <cellStyle name="Обычный 5 2 3 2 2 5 4 2" xfId="26661"/>
    <cellStyle name="Обычный 5 2 3 2 2 5 4 3" xfId="26662"/>
    <cellStyle name="Обычный 5 2 3 2 2 5 4 4" xfId="26663"/>
    <cellStyle name="Обычный 5 2 3 2 2 5 5" xfId="26664"/>
    <cellStyle name="Обычный 5 2 3 2 2 5 6" xfId="26665"/>
    <cellStyle name="Обычный 5 2 3 2 2 5 7" xfId="26666"/>
    <cellStyle name="Обычный 5 2 3 2 2 5 8" xfId="26667"/>
    <cellStyle name="Обычный 5 2 3 2 2 6" xfId="26668"/>
    <cellStyle name="Обычный 5 2 3 2 2 6 2" xfId="26669"/>
    <cellStyle name="Обычный 5 2 3 2 2 6 2 2" xfId="26670"/>
    <cellStyle name="Обычный 5 2 3 2 2 6 2 2 2" xfId="26671"/>
    <cellStyle name="Обычный 5 2 3 2 2 6 2 2 2 2" xfId="26672"/>
    <cellStyle name="Обычный 5 2 3 2 2 6 2 2 3" xfId="26673"/>
    <cellStyle name="Обычный 5 2 3 2 2 6 2 2 4" xfId="26674"/>
    <cellStyle name="Обычный 5 2 3 2 2 6 2 2 5" xfId="26675"/>
    <cellStyle name="Обычный 5 2 3 2 2 6 2 3" xfId="26676"/>
    <cellStyle name="Обычный 5 2 3 2 2 6 2 3 2" xfId="26677"/>
    <cellStyle name="Обычный 5 2 3 2 2 6 2 3 3" xfId="26678"/>
    <cellStyle name="Обычный 5 2 3 2 2 6 2 3 4" xfId="26679"/>
    <cellStyle name="Обычный 5 2 3 2 2 6 2 4" xfId="26680"/>
    <cellStyle name="Обычный 5 2 3 2 2 6 2 5" xfId="26681"/>
    <cellStyle name="Обычный 5 2 3 2 2 6 2 6" xfId="26682"/>
    <cellStyle name="Обычный 5 2 3 2 2 6 2 7" xfId="26683"/>
    <cellStyle name="Обычный 5 2 3 2 2 6 3" xfId="26684"/>
    <cellStyle name="Обычный 5 2 3 2 2 6 3 2" xfId="26685"/>
    <cellStyle name="Обычный 5 2 3 2 2 6 3 2 2" xfId="26686"/>
    <cellStyle name="Обычный 5 2 3 2 2 6 3 3" xfId="26687"/>
    <cellStyle name="Обычный 5 2 3 2 2 6 3 4" xfId="26688"/>
    <cellStyle name="Обычный 5 2 3 2 2 6 3 5" xfId="26689"/>
    <cellStyle name="Обычный 5 2 3 2 2 6 4" xfId="26690"/>
    <cellStyle name="Обычный 5 2 3 2 2 6 4 2" xfId="26691"/>
    <cellStyle name="Обычный 5 2 3 2 2 6 4 3" xfId="26692"/>
    <cellStyle name="Обычный 5 2 3 2 2 6 4 4" xfId="26693"/>
    <cellStyle name="Обычный 5 2 3 2 2 6 5" xfId="26694"/>
    <cellStyle name="Обычный 5 2 3 2 2 6 6" xfId="26695"/>
    <cellStyle name="Обычный 5 2 3 2 2 6 7" xfId="26696"/>
    <cellStyle name="Обычный 5 2 3 2 2 6 8" xfId="26697"/>
    <cellStyle name="Обычный 5 2 3 2 2 7" xfId="26698"/>
    <cellStyle name="Обычный 5 2 3 2 2 7 2" xfId="26699"/>
    <cellStyle name="Обычный 5 2 3 2 2 7 2 2" xfId="26700"/>
    <cellStyle name="Обычный 5 2 3 2 2 7 2 2 2" xfId="26701"/>
    <cellStyle name="Обычный 5 2 3 2 2 7 2 2 2 2" xfId="26702"/>
    <cellStyle name="Обычный 5 2 3 2 2 7 2 2 3" xfId="26703"/>
    <cellStyle name="Обычный 5 2 3 2 2 7 2 2 4" xfId="26704"/>
    <cellStyle name="Обычный 5 2 3 2 2 7 2 2 5" xfId="26705"/>
    <cellStyle name="Обычный 5 2 3 2 2 7 2 3" xfId="26706"/>
    <cellStyle name="Обычный 5 2 3 2 2 7 2 3 2" xfId="26707"/>
    <cellStyle name="Обычный 5 2 3 2 2 7 2 3 3" xfId="26708"/>
    <cellStyle name="Обычный 5 2 3 2 2 7 2 3 4" xfId="26709"/>
    <cellStyle name="Обычный 5 2 3 2 2 7 2 4" xfId="26710"/>
    <cellStyle name="Обычный 5 2 3 2 2 7 2 5" xfId="26711"/>
    <cellStyle name="Обычный 5 2 3 2 2 7 2 6" xfId="26712"/>
    <cellStyle name="Обычный 5 2 3 2 2 7 2 7" xfId="26713"/>
    <cellStyle name="Обычный 5 2 3 2 2 7 3" xfId="26714"/>
    <cellStyle name="Обычный 5 2 3 2 2 7 3 2" xfId="26715"/>
    <cellStyle name="Обычный 5 2 3 2 2 7 3 2 2" xfId="26716"/>
    <cellStyle name="Обычный 5 2 3 2 2 7 3 3" xfId="26717"/>
    <cellStyle name="Обычный 5 2 3 2 2 7 3 4" xfId="26718"/>
    <cellStyle name="Обычный 5 2 3 2 2 7 3 5" xfId="26719"/>
    <cellStyle name="Обычный 5 2 3 2 2 7 4" xfId="26720"/>
    <cellStyle name="Обычный 5 2 3 2 2 7 4 2" xfId="26721"/>
    <cellStyle name="Обычный 5 2 3 2 2 7 4 3" xfId="26722"/>
    <cellStyle name="Обычный 5 2 3 2 2 7 4 4" xfId="26723"/>
    <cellStyle name="Обычный 5 2 3 2 2 7 5" xfId="26724"/>
    <cellStyle name="Обычный 5 2 3 2 2 7 6" xfId="26725"/>
    <cellStyle name="Обычный 5 2 3 2 2 7 7" xfId="26726"/>
    <cellStyle name="Обычный 5 2 3 2 2 7 8" xfId="26727"/>
    <cellStyle name="Обычный 5 2 3 2 2 8" xfId="26728"/>
    <cellStyle name="Обычный 5 2 3 2 2 8 2" xfId="26729"/>
    <cellStyle name="Обычный 5 2 3 2 2 8 2 2" xfId="26730"/>
    <cellStyle name="Обычный 5 2 3 2 2 8 2 2 2" xfId="26731"/>
    <cellStyle name="Обычный 5 2 3 2 2 8 2 3" xfId="26732"/>
    <cellStyle name="Обычный 5 2 3 2 2 8 2 4" xfId="26733"/>
    <cellStyle name="Обычный 5 2 3 2 2 8 2 5" xfId="26734"/>
    <cellStyle name="Обычный 5 2 3 2 2 8 3" xfId="26735"/>
    <cellStyle name="Обычный 5 2 3 2 2 8 3 2" xfId="26736"/>
    <cellStyle name="Обычный 5 2 3 2 2 8 3 3" xfId="26737"/>
    <cellStyle name="Обычный 5 2 3 2 2 8 3 4" xfId="26738"/>
    <cellStyle name="Обычный 5 2 3 2 2 8 4" xfId="26739"/>
    <cellStyle name="Обычный 5 2 3 2 2 8 5" xfId="26740"/>
    <cellStyle name="Обычный 5 2 3 2 2 8 6" xfId="26741"/>
    <cellStyle name="Обычный 5 2 3 2 2 8 7" xfId="26742"/>
    <cellStyle name="Обычный 5 2 3 2 2 9" xfId="26743"/>
    <cellStyle name="Обычный 5 2 3 2 2 9 2" xfId="26744"/>
    <cellStyle name="Обычный 5 2 3 2 2 9 2 2" xfId="26745"/>
    <cellStyle name="Обычный 5 2 3 2 2 9 2 2 2" xfId="26746"/>
    <cellStyle name="Обычный 5 2 3 2 2 9 2 3" xfId="26747"/>
    <cellStyle name="Обычный 5 2 3 2 2 9 2 4" xfId="26748"/>
    <cellStyle name="Обычный 5 2 3 2 2 9 2 5" xfId="26749"/>
    <cellStyle name="Обычный 5 2 3 2 2 9 3" xfId="26750"/>
    <cellStyle name="Обычный 5 2 3 2 2 9 3 2" xfId="26751"/>
    <cellStyle name="Обычный 5 2 3 2 2 9 3 3" xfId="26752"/>
    <cellStyle name="Обычный 5 2 3 2 2 9 3 4" xfId="26753"/>
    <cellStyle name="Обычный 5 2 3 2 2 9 4" xfId="26754"/>
    <cellStyle name="Обычный 5 2 3 2 2 9 5" xfId="26755"/>
    <cellStyle name="Обычный 5 2 3 2 2 9 6" xfId="26756"/>
    <cellStyle name="Обычный 5 2 3 2 2 9 7" xfId="26757"/>
    <cellStyle name="Обычный 5 2 3 2 3" xfId="26758"/>
    <cellStyle name="Обычный 5 2 3 2 3 2" xfId="26759"/>
    <cellStyle name="Обычный 5 2 3 2 3 2 2" xfId="26760"/>
    <cellStyle name="Обычный 5 2 3 2 3 2 2 2" xfId="26761"/>
    <cellStyle name="Обычный 5 2 3 2 3 2 2 2 2" xfId="26762"/>
    <cellStyle name="Обычный 5 2 3 2 3 2 2 3" xfId="26763"/>
    <cellStyle name="Обычный 5 2 3 2 3 2 2 4" xfId="26764"/>
    <cellStyle name="Обычный 5 2 3 2 3 2 2 5" xfId="26765"/>
    <cellStyle name="Обычный 5 2 3 2 3 2 3" xfId="26766"/>
    <cellStyle name="Обычный 5 2 3 2 3 2 3 2" xfId="26767"/>
    <cellStyle name="Обычный 5 2 3 2 3 2 3 2 2" xfId="26768"/>
    <cellStyle name="Обычный 5 2 3 2 3 2 3 3" xfId="26769"/>
    <cellStyle name="Обычный 5 2 3 2 3 2 3 4" xfId="26770"/>
    <cellStyle name="Обычный 5 2 3 2 3 2 3 5" xfId="26771"/>
    <cellStyle name="Обычный 5 2 3 2 3 2 4" xfId="26772"/>
    <cellStyle name="Обычный 5 2 3 2 3 2 4 2" xfId="26773"/>
    <cellStyle name="Обычный 5 2 3 2 3 2 4 3" xfId="26774"/>
    <cellStyle name="Обычный 5 2 3 2 3 2 4 4" xfId="26775"/>
    <cellStyle name="Обычный 5 2 3 2 3 2 5" xfId="26776"/>
    <cellStyle name="Обычный 5 2 3 2 3 2 6" xfId="26777"/>
    <cellStyle name="Обычный 5 2 3 2 3 2 7" xfId="26778"/>
    <cellStyle name="Обычный 5 2 3 2 3 2 8" xfId="26779"/>
    <cellStyle name="Обычный 5 2 3 2 3 3" xfId="26780"/>
    <cellStyle name="Обычный 5 2 3 2 3 3 2" xfId="26781"/>
    <cellStyle name="Обычный 5 2 3 2 3 3 2 2" xfId="26782"/>
    <cellStyle name="Обычный 5 2 3 2 3 3 3" xfId="26783"/>
    <cellStyle name="Обычный 5 2 3 2 3 3 4" xfId="26784"/>
    <cellStyle name="Обычный 5 2 3 2 3 3 5" xfId="26785"/>
    <cellStyle name="Обычный 5 2 3 2 3 4" xfId="26786"/>
    <cellStyle name="Обычный 5 2 3 2 3 4 2" xfId="26787"/>
    <cellStyle name="Обычный 5 2 3 2 3 4 2 2" xfId="26788"/>
    <cellStyle name="Обычный 5 2 3 2 3 4 3" xfId="26789"/>
    <cellStyle name="Обычный 5 2 3 2 3 4 4" xfId="26790"/>
    <cellStyle name="Обычный 5 2 3 2 3 4 5" xfId="26791"/>
    <cellStyle name="Обычный 5 2 3 2 3 5" xfId="26792"/>
    <cellStyle name="Обычный 5 2 3 2 3 5 2" xfId="26793"/>
    <cellStyle name="Обычный 5 2 3 2 3 5 2 2" xfId="26794"/>
    <cellStyle name="Обычный 5 2 3 2 3 5 3" xfId="26795"/>
    <cellStyle name="Обычный 5 2 3 2 3 5 4" xfId="26796"/>
    <cellStyle name="Обычный 5 2 3 2 3 5 5" xfId="26797"/>
    <cellStyle name="Обычный 5 2 3 2 3 6" xfId="26798"/>
    <cellStyle name="Обычный 5 2 3 2 3 6 2" xfId="26799"/>
    <cellStyle name="Обычный 5 2 3 2 3 6 2 2" xfId="26800"/>
    <cellStyle name="Обычный 5 2 3 2 3 6 3" xfId="26801"/>
    <cellStyle name="Обычный 5 2 3 2 3 7" xfId="26802"/>
    <cellStyle name="Обычный 5 2 3 2 3 7 2" xfId="26803"/>
    <cellStyle name="Обычный 5 2 3 2 3 8" xfId="26804"/>
    <cellStyle name="Обычный 5 2 3 2 3 9" xfId="26805"/>
    <cellStyle name="Обычный 5 2 3 2 4" xfId="26806"/>
    <cellStyle name="Обычный 5 2 3 2 4 2" xfId="26807"/>
    <cellStyle name="Обычный 5 2 3 2 4 2 2" xfId="26808"/>
    <cellStyle name="Обычный 5 2 3 2 4 2 2 2" xfId="26809"/>
    <cellStyle name="Обычный 5 2 3 2 4 2 2 2 2" xfId="26810"/>
    <cellStyle name="Обычный 5 2 3 2 4 2 2 3" xfId="26811"/>
    <cellStyle name="Обычный 5 2 3 2 4 2 2 4" xfId="26812"/>
    <cellStyle name="Обычный 5 2 3 2 4 2 2 5" xfId="26813"/>
    <cellStyle name="Обычный 5 2 3 2 4 2 3" xfId="26814"/>
    <cellStyle name="Обычный 5 2 3 2 4 2 3 2" xfId="26815"/>
    <cellStyle name="Обычный 5 2 3 2 4 2 3 3" xfId="26816"/>
    <cellStyle name="Обычный 5 2 3 2 4 2 3 4" xfId="26817"/>
    <cellStyle name="Обычный 5 2 3 2 4 2 4" xfId="26818"/>
    <cellStyle name="Обычный 5 2 3 2 4 2 5" xfId="26819"/>
    <cellStyle name="Обычный 5 2 3 2 4 2 6" xfId="26820"/>
    <cellStyle name="Обычный 5 2 3 2 4 2 7" xfId="26821"/>
    <cellStyle name="Обычный 5 2 3 2 4 3" xfId="26822"/>
    <cellStyle name="Обычный 5 2 3 2 4 3 2" xfId="26823"/>
    <cellStyle name="Обычный 5 2 3 2 4 3 2 2" xfId="26824"/>
    <cellStyle name="Обычный 5 2 3 2 4 3 3" xfId="26825"/>
    <cellStyle name="Обычный 5 2 3 2 4 3 4" xfId="26826"/>
    <cellStyle name="Обычный 5 2 3 2 4 3 5" xfId="26827"/>
    <cellStyle name="Обычный 5 2 3 2 4 4" xfId="26828"/>
    <cellStyle name="Обычный 5 2 3 2 4 4 2" xfId="26829"/>
    <cellStyle name="Обычный 5 2 3 2 4 4 2 2" xfId="26830"/>
    <cellStyle name="Обычный 5 2 3 2 4 4 3" xfId="26831"/>
    <cellStyle name="Обычный 5 2 3 2 4 4 4" xfId="26832"/>
    <cellStyle name="Обычный 5 2 3 2 4 4 5" xfId="26833"/>
    <cellStyle name="Обычный 5 2 3 2 4 5" xfId="26834"/>
    <cellStyle name="Обычный 5 2 3 2 4 5 2" xfId="26835"/>
    <cellStyle name="Обычный 5 2 3 2 4 5 3" xfId="26836"/>
    <cellStyle name="Обычный 5 2 3 2 4 5 4" xfId="26837"/>
    <cellStyle name="Обычный 5 2 3 2 4 6" xfId="26838"/>
    <cellStyle name="Обычный 5 2 3 2 4 7" xfId="26839"/>
    <cellStyle name="Обычный 5 2 3 2 4 8" xfId="26840"/>
    <cellStyle name="Обычный 5 2 3 2 4 9" xfId="26841"/>
    <cellStyle name="Обычный 5 2 3 2 5" xfId="26842"/>
    <cellStyle name="Обычный 5 2 3 2 5 2" xfId="26843"/>
    <cellStyle name="Обычный 5 2 3 2 5 2 2" xfId="26844"/>
    <cellStyle name="Обычный 5 2 3 2 5 2 2 2" xfId="26845"/>
    <cellStyle name="Обычный 5 2 3 2 5 2 2 2 2" xfId="26846"/>
    <cellStyle name="Обычный 5 2 3 2 5 2 2 3" xfId="26847"/>
    <cellStyle name="Обычный 5 2 3 2 5 2 2 4" xfId="26848"/>
    <cellStyle name="Обычный 5 2 3 2 5 2 2 5" xfId="26849"/>
    <cellStyle name="Обычный 5 2 3 2 5 2 3" xfId="26850"/>
    <cellStyle name="Обычный 5 2 3 2 5 2 3 2" xfId="26851"/>
    <cellStyle name="Обычный 5 2 3 2 5 2 3 3" xfId="26852"/>
    <cellStyle name="Обычный 5 2 3 2 5 2 3 4" xfId="26853"/>
    <cellStyle name="Обычный 5 2 3 2 5 2 4" xfId="26854"/>
    <cellStyle name="Обычный 5 2 3 2 5 2 5" xfId="26855"/>
    <cellStyle name="Обычный 5 2 3 2 5 2 6" xfId="26856"/>
    <cellStyle name="Обычный 5 2 3 2 5 2 7" xfId="26857"/>
    <cellStyle name="Обычный 5 2 3 2 5 3" xfId="26858"/>
    <cellStyle name="Обычный 5 2 3 2 5 3 2" xfId="26859"/>
    <cellStyle name="Обычный 5 2 3 2 5 3 2 2" xfId="26860"/>
    <cellStyle name="Обычный 5 2 3 2 5 3 3" xfId="26861"/>
    <cellStyle name="Обычный 5 2 3 2 5 3 4" xfId="26862"/>
    <cellStyle name="Обычный 5 2 3 2 5 3 5" xfId="26863"/>
    <cellStyle name="Обычный 5 2 3 2 5 4" xfId="26864"/>
    <cellStyle name="Обычный 5 2 3 2 5 4 2" xfId="26865"/>
    <cellStyle name="Обычный 5 2 3 2 5 4 2 2" xfId="26866"/>
    <cellStyle name="Обычный 5 2 3 2 5 4 3" xfId="26867"/>
    <cellStyle name="Обычный 5 2 3 2 5 4 4" xfId="26868"/>
    <cellStyle name="Обычный 5 2 3 2 5 4 5" xfId="26869"/>
    <cellStyle name="Обычный 5 2 3 2 5 5" xfId="26870"/>
    <cellStyle name="Обычный 5 2 3 2 5 5 2" xfId="26871"/>
    <cellStyle name="Обычный 5 2 3 2 5 5 3" xfId="26872"/>
    <cellStyle name="Обычный 5 2 3 2 5 5 4" xfId="26873"/>
    <cellStyle name="Обычный 5 2 3 2 5 6" xfId="26874"/>
    <cellStyle name="Обычный 5 2 3 2 5 7" xfId="26875"/>
    <cellStyle name="Обычный 5 2 3 2 5 8" xfId="26876"/>
    <cellStyle name="Обычный 5 2 3 2 5 9" xfId="26877"/>
    <cellStyle name="Обычный 5 2 3 2 6" xfId="26878"/>
    <cellStyle name="Обычный 5 2 3 2 6 2" xfId="26879"/>
    <cellStyle name="Обычный 5 2 3 2 6 2 2" xfId="26880"/>
    <cellStyle name="Обычный 5 2 3 2 6 2 2 2" xfId="26881"/>
    <cellStyle name="Обычный 5 2 3 2 6 2 2 2 2" xfId="26882"/>
    <cellStyle name="Обычный 5 2 3 2 6 2 2 3" xfId="26883"/>
    <cellStyle name="Обычный 5 2 3 2 6 2 2 4" xfId="26884"/>
    <cellStyle name="Обычный 5 2 3 2 6 2 2 5" xfId="26885"/>
    <cellStyle name="Обычный 5 2 3 2 6 2 3" xfId="26886"/>
    <cellStyle name="Обычный 5 2 3 2 6 2 3 2" xfId="26887"/>
    <cellStyle name="Обычный 5 2 3 2 6 2 3 3" xfId="26888"/>
    <cellStyle name="Обычный 5 2 3 2 6 2 3 4" xfId="26889"/>
    <cellStyle name="Обычный 5 2 3 2 6 2 4" xfId="26890"/>
    <cellStyle name="Обычный 5 2 3 2 6 2 5" xfId="26891"/>
    <cellStyle name="Обычный 5 2 3 2 6 2 6" xfId="26892"/>
    <cellStyle name="Обычный 5 2 3 2 6 2 7" xfId="26893"/>
    <cellStyle name="Обычный 5 2 3 2 6 3" xfId="26894"/>
    <cellStyle name="Обычный 5 2 3 2 6 3 2" xfId="26895"/>
    <cellStyle name="Обычный 5 2 3 2 6 3 2 2" xfId="26896"/>
    <cellStyle name="Обычный 5 2 3 2 6 3 3" xfId="26897"/>
    <cellStyle name="Обычный 5 2 3 2 6 3 4" xfId="26898"/>
    <cellStyle name="Обычный 5 2 3 2 6 3 5" xfId="26899"/>
    <cellStyle name="Обычный 5 2 3 2 6 4" xfId="26900"/>
    <cellStyle name="Обычный 5 2 3 2 6 4 2" xfId="26901"/>
    <cellStyle name="Обычный 5 2 3 2 6 4 3" xfId="26902"/>
    <cellStyle name="Обычный 5 2 3 2 6 4 4" xfId="26903"/>
    <cellStyle name="Обычный 5 2 3 2 6 5" xfId="26904"/>
    <cellStyle name="Обычный 5 2 3 2 6 6" xfId="26905"/>
    <cellStyle name="Обычный 5 2 3 2 6 7" xfId="26906"/>
    <cellStyle name="Обычный 5 2 3 2 6 8" xfId="26907"/>
    <cellStyle name="Обычный 5 2 3 2 7" xfId="26908"/>
    <cellStyle name="Обычный 5 2 3 2 7 2" xfId="26909"/>
    <cellStyle name="Обычный 5 2 3 2 7 2 2" xfId="26910"/>
    <cellStyle name="Обычный 5 2 3 2 7 2 2 2" xfId="26911"/>
    <cellStyle name="Обычный 5 2 3 2 7 2 2 2 2" xfId="26912"/>
    <cellStyle name="Обычный 5 2 3 2 7 2 2 3" xfId="26913"/>
    <cellStyle name="Обычный 5 2 3 2 7 2 2 4" xfId="26914"/>
    <cellStyle name="Обычный 5 2 3 2 7 2 2 5" xfId="26915"/>
    <cellStyle name="Обычный 5 2 3 2 7 2 3" xfId="26916"/>
    <cellStyle name="Обычный 5 2 3 2 7 2 3 2" xfId="26917"/>
    <cellStyle name="Обычный 5 2 3 2 7 2 3 3" xfId="26918"/>
    <cellStyle name="Обычный 5 2 3 2 7 2 3 4" xfId="26919"/>
    <cellStyle name="Обычный 5 2 3 2 7 2 4" xfId="26920"/>
    <cellStyle name="Обычный 5 2 3 2 7 2 5" xfId="26921"/>
    <cellStyle name="Обычный 5 2 3 2 7 2 6" xfId="26922"/>
    <cellStyle name="Обычный 5 2 3 2 7 2 7" xfId="26923"/>
    <cellStyle name="Обычный 5 2 3 2 7 3" xfId="26924"/>
    <cellStyle name="Обычный 5 2 3 2 7 3 2" xfId="26925"/>
    <cellStyle name="Обычный 5 2 3 2 7 3 2 2" xfId="26926"/>
    <cellStyle name="Обычный 5 2 3 2 7 3 3" xfId="26927"/>
    <cellStyle name="Обычный 5 2 3 2 7 3 4" xfId="26928"/>
    <cellStyle name="Обычный 5 2 3 2 7 3 5" xfId="26929"/>
    <cellStyle name="Обычный 5 2 3 2 7 4" xfId="26930"/>
    <cellStyle name="Обычный 5 2 3 2 7 4 2" xfId="26931"/>
    <cellStyle name="Обычный 5 2 3 2 7 4 3" xfId="26932"/>
    <cellStyle name="Обычный 5 2 3 2 7 4 4" xfId="26933"/>
    <cellStyle name="Обычный 5 2 3 2 7 5" xfId="26934"/>
    <cellStyle name="Обычный 5 2 3 2 7 6" xfId="26935"/>
    <cellStyle name="Обычный 5 2 3 2 7 7" xfId="26936"/>
    <cellStyle name="Обычный 5 2 3 2 7 8" xfId="26937"/>
    <cellStyle name="Обычный 5 2 3 2 8" xfId="26938"/>
    <cellStyle name="Обычный 5 2 3 2 8 2" xfId="26939"/>
    <cellStyle name="Обычный 5 2 3 2 8 2 2" xfId="26940"/>
    <cellStyle name="Обычный 5 2 3 2 8 2 2 2" xfId="26941"/>
    <cellStyle name="Обычный 5 2 3 2 8 2 2 2 2" xfId="26942"/>
    <cellStyle name="Обычный 5 2 3 2 8 2 2 3" xfId="26943"/>
    <cellStyle name="Обычный 5 2 3 2 8 2 2 4" xfId="26944"/>
    <cellStyle name="Обычный 5 2 3 2 8 2 2 5" xfId="26945"/>
    <cellStyle name="Обычный 5 2 3 2 8 2 3" xfId="26946"/>
    <cellStyle name="Обычный 5 2 3 2 8 2 3 2" xfId="26947"/>
    <cellStyle name="Обычный 5 2 3 2 8 2 3 3" xfId="26948"/>
    <cellStyle name="Обычный 5 2 3 2 8 2 3 4" xfId="26949"/>
    <cellStyle name="Обычный 5 2 3 2 8 2 4" xfId="26950"/>
    <cellStyle name="Обычный 5 2 3 2 8 2 5" xfId="26951"/>
    <cellStyle name="Обычный 5 2 3 2 8 2 6" xfId="26952"/>
    <cellStyle name="Обычный 5 2 3 2 8 2 7" xfId="26953"/>
    <cellStyle name="Обычный 5 2 3 2 8 3" xfId="26954"/>
    <cellStyle name="Обычный 5 2 3 2 8 3 2" xfId="26955"/>
    <cellStyle name="Обычный 5 2 3 2 8 3 2 2" xfId="26956"/>
    <cellStyle name="Обычный 5 2 3 2 8 3 3" xfId="26957"/>
    <cellStyle name="Обычный 5 2 3 2 8 3 4" xfId="26958"/>
    <cellStyle name="Обычный 5 2 3 2 8 3 5" xfId="26959"/>
    <cellStyle name="Обычный 5 2 3 2 8 4" xfId="26960"/>
    <cellStyle name="Обычный 5 2 3 2 8 4 2" xfId="26961"/>
    <cellStyle name="Обычный 5 2 3 2 8 4 3" xfId="26962"/>
    <cellStyle name="Обычный 5 2 3 2 8 4 4" xfId="26963"/>
    <cellStyle name="Обычный 5 2 3 2 8 5" xfId="26964"/>
    <cellStyle name="Обычный 5 2 3 2 8 6" xfId="26965"/>
    <cellStyle name="Обычный 5 2 3 2 8 7" xfId="26966"/>
    <cellStyle name="Обычный 5 2 3 2 8 8" xfId="26967"/>
    <cellStyle name="Обычный 5 2 3 2 9" xfId="26968"/>
    <cellStyle name="Обычный 5 2 3 2 9 2" xfId="26969"/>
    <cellStyle name="Обычный 5 2 3 2 9 2 2" xfId="26970"/>
    <cellStyle name="Обычный 5 2 3 2 9 2 2 2" xfId="26971"/>
    <cellStyle name="Обычный 5 2 3 2 9 2 3" xfId="26972"/>
    <cellStyle name="Обычный 5 2 3 2 9 2 4" xfId="26973"/>
    <cellStyle name="Обычный 5 2 3 2 9 2 5" xfId="26974"/>
    <cellStyle name="Обычный 5 2 3 2 9 3" xfId="26975"/>
    <cellStyle name="Обычный 5 2 3 2 9 3 2" xfId="26976"/>
    <cellStyle name="Обычный 5 2 3 2 9 3 3" xfId="26977"/>
    <cellStyle name="Обычный 5 2 3 2 9 3 4" xfId="26978"/>
    <cellStyle name="Обычный 5 2 3 2 9 4" xfId="26979"/>
    <cellStyle name="Обычный 5 2 3 2 9 5" xfId="26980"/>
    <cellStyle name="Обычный 5 2 3 2 9 6" xfId="26981"/>
    <cellStyle name="Обычный 5 2 3 2 9 7" xfId="26982"/>
    <cellStyle name="Обычный 5 2 3 3" xfId="26983"/>
    <cellStyle name="Обычный 5 2 3 3 10" xfId="26984"/>
    <cellStyle name="Обычный 5 2 3 3 10 2" xfId="26985"/>
    <cellStyle name="Обычный 5 2 3 3 10 2 2" xfId="26986"/>
    <cellStyle name="Обычный 5 2 3 3 10 3" xfId="26987"/>
    <cellStyle name="Обычный 5 2 3 3 10 4" xfId="26988"/>
    <cellStyle name="Обычный 5 2 3 3 10 5" xfId="26989"/>
    <cellStyle name="Обычный 5 2 3 3 11" xfId="26990"/>
    <cellStyle name="Обычный 5 2 3 3 11 2" xfId="26991"/>
    <cellStyle name="Обычный 5 2 3 3 11 2 2" xfId="26992"/>
    <cellStyle name="Обычный 5 2 3 3 11 3" xfId="26993"/>
    <cellStyle name="Обычный 5 2 3 3 11 4" xfId="26994"/>
    <cellStyle name="Обычный 5 2 3 3 11 5" xfId="26995"/>
    <cellStyle name="Обычный 5 2 3 3 12" xfId="26996"/>
    <cellStyle name="Обычный 5 2 3 3 12 2" xfId="26997"/>
    <cellStyle name="Обычный 5 2 3 3 12 2 2" xfId="26998"/>
    <cellStyle name="Обычный 5 2 3 3 12 3" xfId="26999"/>
    <cellStyle name="Обычный 5 2 3 3 13" xfId="27000"/>
    <cellStyle name="Обычный 5 2 3 3 13 2" xfId="27001"/>
    <cellStyle name="Обычный 5 2 3 3 14" xfId="27002"/>
    <cellStyle name="Обычный 5 2 3 3 15" xfId="27003"/>
    <cellStyle name="Обычный 5 2 3 3 2" xfId="27004"/>
    <cellStyle name="Обычный 5 2 3 3 2 2" xfId="27005"/>
    <cellStyle name="Обычный 5 2 3 3 2 2 2" xfId="27006"/>
    <cellStyle name="Обычный 5 2 3 3 2 2 2 2" xfId="27007"/>
    <cellStyle name="Обычный 5 2 3 3 2 2 2 2 2" xfId="27008"/>
    <cellStyle name="Обычный 5 2 3 3 2 2 2 3" xfId="27009"/>
    <cellStyle name="Обычный 5 2 3 3 2 2 2 4" xfId="27010"/>
    <cellStyle name="Обычный 5 2 3 3 2 2 2 5" xfId="27011"/>
    <cellStyle name="Обычный 5 2 3 3 2 2 3" xfId="27012"/>
    <cellStyle name="Обычный 5 2 3 3 2 2 3 2" xfId="27013"/>
    <cellStyle name="Обычный 5 2 3 3 2 2 3 3" xfId="27014"/>
    <cellStyle name="Обычный 5 2 3 3 2 2 3 4" xfId="27015"/>
    <cellStyle name="Обычный 5 2 3 3 2 2 4" xfId="27016"/>
    <cellStyle name="Обычный 5 2 3 3 2 2 5" xfId="27017"/>
    <cellStyle name="Обычный 5 2 3 3 2 2 6" xfId="27018"/>
    <cellStyle name="Обычный 5 2 3 3 2 2 7" xfId="27019"/>
    <cellStyle name="Обычный 5 2 3 3 2 3" xfId="27020"/>
    <cellStyle name="Обычный 5 2 3 3 2 3 2" xfId="27021"/>
    <cellStyle name="Обычный 5 2 3 3 2 3 2 2" xfId="27022"/>
    <cellStyle name="Обычный 5 2 3 3 2 3 3" xfId="27023"/>
    <cellStyle name="Обычный 5 2 3 3 2 3 4" xfId="27024"/>
    <cellStyle name="Обычный 5 2 3 3 2 3 5" xfId="27025"/>
    <cellStyle name="Обычный 5 2 3 3 2 4" xfId="27026"/>
    <cellStyle name="Обычный 5 2 3 3 2 4 2" xfId="27027"/>
    <cellStyle name="Обычный 5 2 3 3 2 4 2 2" xfId="27028"/>
    <cellStyle name="Обычный 5 2 3 3 2 4 3" xfId="27029"/>
    <cellStyle name="Обычный 5 2 3 3 2 4 4" xfId="27030"/>
    <cellStyle name="Обычный 5 2 3 3 2 4 5" xfId="27031"/>
    <cellStyle name="Обычный 5 2 3 3 2 5" xfId="27032"/>
    <cellStyle name="Обычный 5 2 3 3 2 5 2" xfId="27033"/>
    <cellStyle name="Обычный 5 2 3 3 2 5 3" xfId="27034"/>
    <cellStyle name="Обычный 5 2 3 3 2 5 4" xfId="27035"/>
    <cellStyle name="Обычный 5 2 3 3 2 6" xfId="27036"/>
    <cellStyle name="Обычный 5 2 3 3 2 7" xfId="27037"/>
    <cellStyle name="Обычный 5 2 3 3 2 8" xfId="27038"/>
    <cellStyle name="Обычный 5 2 3 3 2 9" xfId="27039"/>
    <cellStyle name="Обычный 5 2 3 3 3" xfId="27040"/>
    <cellStyle name="Обычный 5 2 3 3 3 2" xfId="27041"/>
    <cellStyle name="Обычный 5 2 3 3 3 2 2" xfId="27042"/>
    <cellStyle name="Обычный 5 2 3 3 3 2 2 2" xfId="27043"/>
    <cellStyle name="Обычный 5 2 3 3 3 2 2 2 2" xfId="27044"/>
    <cellStyle name="Обычный 5 2 3 3 3 2 2 3" xfId="27045"/>
    <cellStyle name="Обычный 5 2 3 3 3 2 2 4" xfId="27046"/>
    <cellStyle name="Обычный 5 2 3 3 3 2 2 5" xfId="27047"/>
    <cellStyle name="Обычный 5 2 3 3 3 2 3" xfId="27048"/>
    <cellStyle name="Обычный 5 2 3 3 3 2 3 2" xfId="27049"/>
    <cellStyle name="Обычный 5 2 3 3 3 2 3 3" xfId="27050"/>
    <cellStyle name="Обычный 5 2 3 3 3 2 3 4" xfId="27051"/>
    <cellStyle name="Обычный 5 2 3 3 3 2 4" xfId="27052"/>
    <cellStyle name="Обычный 5 2 3 3 3 2 5" xfId="27053"/>
    <cellStyle name="Обычный 5 2 3 3 3 2 6" xfId="27054"/>
    <cellStyle name="Обычный 5 2 3 3 3 2 7" xfId="27055"/>
    <cellStyle name="Обычный 5 2 3 3 3 3" xfId="27056"/>
    <cellStyle name="Обычный 5 2 3 3 3 3 2" xfId="27057"/>
    <cellStyle name="Обычный 5 2 3 3 3 3 2 2" xfId="27058"/>
    <cellStyle name="Обычный 5 2 3 3 3 3 3" xfId="27059"/>
    <cellStyle name="Обычный 5 2 3 3 3 3 4" xfId="27060"/>
    <cellStyle name="Обычный 5 2 3 3 3 3 5" xfId="27061"/>
    <cellStyle name="Обычный 5 2 3 3 3 4" xfId="27062"/>
    <cellStyle name="Обычный 5 2 3 3 3 4 2" xfId="27063"/>
    <cellStyle name="Обычный 5 2 3 3 3 4 2 2" xfId="27064"/>
    <cellStyle name="Обычный 5 2 3 3 3 4 3" xfId="27065"/>
    <cellStyle name="Обычный 5 2 3 3 3 4 4" xfId="27066"/>
    <cellStyle name="Обычный 5 2 3 3 3 4 5" xfId="27067"/>
    <cellStyle name="Обычный 5 2 3 3 3 5" xfId="27068"/>
    <cellStyle name="Обычный 5 2 3 3 3 5 2" xfId="27069"/>
    <cellStyle name="Обычный 5 2 3 3 3 5 3" xfId="27070"/>
    <cellStyle name="Обычный 5 2 3 3 3 5 4" xfId="27071"/>
    <cellStyle name="Обычный 5 2 3 3 3 6" xfId="27072"/>
    <cellStyle name="Обычный 5 2 3 3 3 7" xfId="27073"/>
    <cellStyle name="Обычный 5 2 3 3 3 8" xfId="27074"/>
    <cellStyle name="Обычный 5 2 3 3 3 9" xfId="27075"/>
    <cellStyle name="Обычный 5 2 3 3 4" xfId="27076"/>
    <cellStyle name="Обычный 5 2 3 3 4 2" xfId="27077"/>
    <cellStyle name="Обычный 5 2 3 3 4 2 2" xfId="27078"/>
    <cellStyle name="Обычный 5 2 3 3 4 2 2 2" xfId="27079"/>
    <cellStyle name="Обычный 5 2 3 3 4 2 2 2 2" xfId="27080"/>
    <cellStyle name="Обычный 5 2 3 3 4 2 2 3" xfId="27081"/>
    <cellStyle name="Обычный 5 2 3 3 4 2 2 4" xfId="27082"/>
    <cellStyle name="Обычный 5 2 3 3 4 2 2 5" xfId="27083"/>
    <cellStyle name="Обычный 5 2 3 3 4 2 3" xfId="27084"/>
    <cellStyle name="Обычный 5 2 3 3 4 2 3 2" xfId="27085"/>
    <cellStyle name="Обычный 5 2 3 3 4 2 3 3" xfId="27086"/>
    <cellStyle name="Обычный 5 2 3 3 4 2 3 4" xfId="27087"/>
    <cellStyle name="Обычный 5 2 3 3 4 2 4" xfId="27088"/>
    <cellStyle name="Обычный 5 2 3 3 4 2 5" xfId="27089"/>
    <cellStyle name="Обычный 5 2 3 3 4 2 6" xfId="27090"/>
    <cellStyle name="Обычный 5 2 3 3 4 2 7" xfId="27091"/>
    <cellStyle name="Обычный 5 2 3 3 4 3" xfId="27092"/>
    <cellStyle name="Обычный 5 2 3 3 4 3 2" xfId="27093"/>
    <cellStyle name="Обычный 5 2 3 3 4 3 2 2" xfId="27094"/>
    <cellStyle name="Обычный 5 2 3 3 4 3 3" xfId="27095"/>
    <cellStyle name="Обычный 5 2 3 3 4 3 4" xfId="27096"/>
    <cellStyle name="Обычный 5 2 3 3 4 3 5" xfId="27097"/>
    <cellStyle name="Обычный 5 2 3 3 4 4" xfId="27098"/>
    <cellStyle name="Обычный 5 2 3 3 4 4 2" xfId="27099"/>
    <cellStyle name="Обычный 5 2 3 3 4 4 2 2" xfId="27100"/>
    <cellStyle name="Обычный 5 2 3 3 4 4 3" xfId="27101"/>
    <cellStyle name="Обычный 5 2 3 3 4 4 4" xfId="27102"/>
    <cellStyle name="Обычный 5 2 3 3 4 4 5" xfId="27103"/>
    <cellStyle name="Обычный 5 2 3 3 4 5" xfId="27104"/>
    <cellStyle name="Обычный 5 2 3 3 4 5 2" xfId="27105"/>
    <cellStyle name="Обычный 5 2 3 3 4 5 3" xfId="27106"/>
    <cellStyle name="Обычный 5 2 3 3 4 5 4" xfId="27107"/>
    <cellStyle name="Обычный 5 2 3 3 4 6" xfId="27108"/>
    <cellStyle name="Обычный 5 2 3 3 4 7" xfId="27109"/>
    <cellStyle name="Обычный 5 2 3 3 4 8" xfId="27110"/>
    <cellStyle name="Обычный 5 2 3 3 4 9" xfId="27111"/>
    <cellStyle name="Обычный 5 2 3 3 5" xfId="27112"/>
    <cellStyle name="Обычный 5 2 3 3 5 2" xfId="27113"/>
    <cellStyle name="Обычный 5 2 3 3 5 2 2" xfId="27114"/>
    <cellStyle name="Обычный 5 2 3 3 5 2 2 2" xfId="27115"/>
    <cellStyle name="Обычный 5 2 3 3 5 2 2 2 2" xfId="27116"/>
    <cellStyle name="Обычный 5 2 3 3 5 2 2 3" xfId="27117"/>
    <cellStyle name="Обычный 5 2 3 3 5 2 2 4" xfId="27118"/>
    <cellStyle name="Обычный 5 2 3 3 5 2 2 5" xfId="27119"/>
    <cellStyle name="Обычный 5 2 3 3 5 2 3" xfId="27120"/>
    <cellStyle name="Обычный 5 2 3 3 5 2 3 2" xfId="27121"/>
    <cellStyle name="Обычный 5 2 3 3 5 2 3 3" xfId="27122"/>
    <cellStyle name="Обычный 5 2 3 3 5 2 3 4" xfId="27123"/>
    <cellStyle name="Обычный 5 2 3 3 5 2 4" xfId="27124"/>
    <cellStyle name="Обычный 5 2 3 3 5 2 5" xfId="27125"/>
    <cellStyle name="Обычный 5 2 3 3 5 2 6" xfId="27126"/>
    <cellStyle name="Обычный 5 2 3 3 5 2 7" xfId="27127"/>
    <cellStyle name="Обычный 5 2 3 3 5 3" xfId="27128"/>
    <cellStyle name="Обычный 5 2 3 3 5 3 2" xfId="27129"/>
    <cellStyle name="Обычный 5 2 3 3 5 3 2 2" xfId="27130"/>
    <cellStyle name="Обычный 5 2 3 3 5 3 3" xfId="27131"/>
    <cellStyle name="Обычный 5 2 3 3 5 3 4" xfId="27132"/>
    <cellStyle name="Обычный 5 2 3 3 5 3 5" xfId="27133"/>
    <cellStyle name="Обычный 5 2 3 3 5 4" xfId="27134"/>
    <cellStyle name="Обычный 5 2 3 3 5 4 2" xfId="27135"/>
    <cellStyle name="Обычный 5 2 3 3 5 4 3" xfId="27136"/>
    <cellStyle name="Обычный 5 2 3 3 5 4 4" xfId="27137"/>
    <cellStyle name="Обычный 5 2 3 3 5 5" xfId="27138"/>
    <cellStyle name="Обычный 5 2 3 3 5 6" xfId="27139"/>
    <cellStyle name="Обычный 5 2 3 3 5 7" xfId="27140"/>
    <cellStyle name="Обычный 5 2 3 3 5 8" xfId="27141"/>
    <cellStyle name="Обычный 5 2 3 3 6" xfId="27142"/>
    <cellStyle name="Обычный 5 2 3 3 6 2" xfId="27143"/>
    <cellStyle name="Обычный 5 2 3 3 6 2 2" xfId="27144"/>
    <cellStyle name="Обычный 5 2 3 3 6 2 2 2" xfId="27145"/>
    <cellStyle name="Обычный 5 2 3 3 6 2 2 2 2" xfId="27146"/>
    <cellStyle name="Обычный 5 2 3 3 6 2 2 3" xfId="27147"/>
    <cellStyle name="Обычный 5 2 3 3 6 2 2 4" xfId="27148"/>
    <cellStyle name="Обычный 5 2 3 3 6 2 2 5" xfId="27149"/>
    <cellStyle name="Обычный 5 2 3 3 6 2 3" xfId="27150"/>
    <cellStyle name="Обычный 5 2 3 3 6 2 3 2" xfId="27151"/>
    <cellStyle name="Обычный 5 2 3 3 6 2 3 3" xfId="27152"/>
    <cellStyle name="Обычный 5 2 3 3 6 2 3 4" xfId="27153"/>
    <cellStyle name="Обычный 5 2 3 3 6 2 4" xfId="27154"/>
    <cellStyle name="Обычный 5 2 3 3 6 2 5" xfId="27155"/>
    <cellStyle name="Обычный 5 2 3 3 6 2 6" xfId="27156"/>
    <cellStyle name="Обычный 5 2 3 3 6 2 7" xfId="27157"/>
    <cellStyle name="Обычный 5 2 3 3 6 3" xfId="27158"/>
    <cellStyle name="Обычный 5 2 3 3 6 3 2" xfId="27159"/>
    <cellStyle name="Обычный 5 2 3 3 6 3 2 2" xfId="27160"/>
    <cellStyle name="Обычный 5 2 3 3 6 3 3" xfId="27161"/>
    <cellStyle name="Обычный 5 2 3 3 6 3 4" xfId="27162"/>
    <cellStyle name="Обычный 5 2 3 3 6 3 5" xfId="27163"/>
    <cellStyle name="Обычный 5 2 3 3 6 4" xfId="27164"/>
    <cellStyle name="Обычный 5 2 3 3 6 4 2" xfId="27165"/>
    <cellStyle name="Обычный 5 2 3 3 6 4 3" xfId="27166"/>
    <cellStyle name="Обычный 5 2 3 3 6 4 4" xfId="27167"/>
    <cellStyle name="Обычный 5 2 3 3 6 5" xfId="27168"/>
    <cellStyle name="Обычный 5 2 3 3 6 6" xfId="27169"/>
    <cellStyle name="Обычный 5 2 3 3 6 7" xfId="27170"/>
    <cellStyle name="Обычный 5 2 3 3 6 8" xfId="27171"/>
    <cellStyle name="Обычный 5 2 3 3 7" xfId="27172"/>
    <cellStyle name="Обычный 5 2 3 3 7 2" xfId="27173"/>
    <cellStyle name="Обычный 5 2 3 3 7 2 2" xfId="27174"/>
    <cellStyle name="Обычный 5 2 3 3 7 2 2 2" xfId="27175"/>
    <cellStyle name="Обычный 5 2 3 3 7 2 2 2 2" xfId="27176"/>
    <cellStyle name="Обычный 5 2 3 3 7 2 2 3" xfId="27177"/>
    <cellStyle name="Обычный 5 2 3 3 7 2 2 4" xfId="27178"/>
    <cellStyle name="Обычный 5 2 3 3 7 2 2 5" xfId="27179"/>
    <cellStyle name="Обычный 5 2 3 3 7 2 3" xfId="27180"/>
    <cellStyle name="Обычный 5 2 3 3 7 2 3 2" xfId="27181"/>
    <cellStyle name="Обычный 5 2 3 3 7 2 3 3" xfId="27182"/>
    <cellStyle name="Обычный 5 2 3 3 7 2 3 4" xfId="27183"/>
    <cellStyle name="Обычный 5 2 3 3 7 2 4" xfId="27184"/>
    <cellStyle name="Обычный 5 2 3 3 7 2 5" xfId="27185"/>
    <cellStyle name="Обычный 5 2 3 3 7 2 6" xfId="27186"/>
    <cellStyle name="Обычный 5 2 3 3 7 2 7" xfId="27187"/>
    <cellStyle name="Обычный 5 2 3 3 7 3" xfId="27188"/>
    <cellStyle name="Обычный 5 2 3 3 7 3 2" xfId="27189"/>
    <cellStyle name="Обычный 5 2 3 3 7 3 2 2" xfId="27190"/>
    <cellStyle name="Обычный 5 2 3 3 7 3 3" xfId="27191"/>
    <cellStyle name="Обычный 5 2 3 3 7 3 4" xfId="27192"/>
    <cellStyle name="Обычный 5 2 3 3 7 3 5" xfId="27193"/>
    <cellStyle name="Обычный 5 2 3 3 7 4" xfId="27194"/>
    <cellStyle name="Обычный 5 2 3 3 7 4 2" xfId="27195"/>
    <cellStyle name="Обычный 5 2 3 3 7 4 3" xfId="27196"/>
    <cellStyle name="Обычный 5 2 3 3 7 4 4" xfId="27197"/>
    <cellStyle name="Обычный 5 2 3 3 7 5" xfId="27198"/>
    <cellStyle name="Обычный 5 2 3 3 7 6" xfId="27199"/>
    <cellStyle name="Обычный 5 2 3 3 7 7" xfId="27200"/>
    <cellStyle name="Обычный 5 2 3 3 7 8" xfId="27201"/>
    <cellStyle name="Обычный 5 2 3 3 8" xfId="27202"/>
    <cellStyle name="Обычный 5 2 3 3 8 2" xfId="27203"/>
    <cellStyle name="Обычный 5 2 3 3 8 2 2" xfId="27204"/>
    <cellStyle name="Обычный 5 2 3 3 8 2 2 2" xfId="27205"/>
    <cellStyle name="Обычный 5 2 3 3 8 2 3" xfId="27206"/>
    <cellStyle name="Обычный 5 2 3 3 8 2 4" xfId="27207"/>
    <cellStyle name="Обычный 5 2 3 3 8 2 5" xfId="27208"/>
    <cellStyle name="Обычный 5 2 3 3 8 3" xfId="27209"/>
    <cellStyle name="Обычный 5 2 3 3 8 3 2" xfId="27210"/>
    <cellStyle name="Обычный 5 2 3 3 8 3 3" xfId="27211"/>
    <cellStyle name="Обычный 5 2 3 3 8 3 4" xfId="27212"/>
    <cellStyle name="Обычный 5 2 3 3 8 4" xfId="27213"/>
    <cellStyle name="Обычный 5 2 3 3 8 5" xfId="27214"/>
    <cellStyle name="Обычный 5 2 3 3 8 6" xfId="27215"/>
    <cellStyle name="Обычный 5 2 3 3 8 7" xfId="27216"/>
    <cellStyle name="Обычный 5 2 3 3 9" xfId="27217"/>
    <cellStyle name="Обычный 5 2 3 3 9 2" xfId="27218"/>
    <cellStyle name="Обычный 5 2 3 3 9 2 2" xfId="27219"/>
    <cellStyle name="Обычный 5 2 3 3 9 2 2 2" xfId="27220"/>
    <cellStyle name="Обычный 5 2 3 3 9 2 3" xfId="27221"/>
    <cellStyle name="Обычный 5 2 3 3 9 2 4" xfId="27222"/>
    <cellStyle name="Обычный 5 2 3 3 9 2 5" xfId="27223"/>
    <cellStyle name="Обычный 5 2 3 3 9 3" xfId="27224"/>
    <cellStyle name="Обычный 5 2 3 3 9 3 2" xfId="27225"/>
    <cellStyle name="Обычный 5 2 3 3 9 3 3" xfId="27226"/>
    <cellStyle name="Обычный 5 2 3 3 9 3 4" xfId="27227"/>
    <cellStyle name="Обычный 5 2 3 3 9 4" xfId="27228"/>
    <cellStyle name="Обычный 5 2 3 3 9 5" xfId="27229"/>
    <cellStyle name="Обычный 5 2 3 3 9 6" xfId="27230"/>
    <cellStyle name="Обычный 5 2 3 3 9 7" xfId="27231"/>
    <cellStyle name="Обычный 5 2 3 4" xfId="27232"/>
    <cellStyle name="Обычный 5 2 3 4 10" xfId="27233"/>
    <cellStyle name="Обычный 5 2 3 4 10 2" xfId="27234"/>
    <cellStyle name="Обычный 5 2 3 4 10 2 2" xfId="27235"/>
    <cellStyle name="Обычный 5 2 3 4 10 3" xfId="27236"/>
    <cellStyle name="Обычный 5 2 3 4 10 4" xfId="27237"/>
    <cellStyle name="Обычный 5 2 3 4 10 5" xfId="27238"/>
    <cellStyle name="Обычный 5 2 3 4 11" xfId="27239"/>
    <cellStyle name="Обычный 5 2 3 4 11 2" xfId="27240"/>
    <cellStyle name="Обычный 5 2 3 4 11 2 2" xfId="27241"/>
    <cellStyle name="Обычный 5 2 3 4 11 3" xfId="27242"/>
    <cellStyle name="Обычный 5 2 3 4 11 4" xfId="27243"/>
    <cellStyle name="Обычный 5 2 3 4 11 5" xfId="27244"/>
    <cellStyle name="Обычный 5 2 3 4 12" xfId="27245"/>
    <cellStyle name="Обычный 5 2 3 4 12 2" xfId="27246"/>
    <cellStyle name="Обычный 5 2 3 4 12 2 2" xfId="27247"/>
    <cellStyle name="Обычный 5 2 3 4 12 3" xfId="27248"/>
    <cellStyle name="Обычный 5 2 3 4 13" xfId="27249"/>
    <cellStyle name="Обычный 5 2 3 4 13 2" xfId="27250"/>
    <cellStyle name="Обычный 5 2 3 4 14" xfId="27251"/>
    <cellStyle name="Обычный 5 2 3 4 15" xfId="27252"/>
    <cellStyle name="Обычный 5 2 3 4 2" xfId="27253"/>
    <cellStyle name="Обычный 5 2 3 4 2 2" xfId="27254"/>
    <cellStyle name="Обычный 5 2 3 4 2 2 2" xfId="27255"/>
    <cellStyle name="Обычный 5 2 3 4 2 2 2 2" xfId="27256"/>
    <cellStyle name="Обычный 5 2 3 4 2 2 2 2 2" xfId="27257"/>
    <cellStyle name="Обычный 5 2 3 4 2 2 2 3" xfId="27258"/>
    <cellStyle name="Обычный 5 2 3 4 2 2 2 4" xfId="27259"/>
    <cellStyle name="Обычный 5 2 3 4 2 2 2 5" xfId="27260"/>
    <cellStyle name="Обычный 5 2 3 4 2 2 3" xfId="27261"/>
    <cellStyle name="Обычный 5 2 3 4 2 2 3 2" xfId="27262"/>
    <cellStyle name="Обычный 5 2 3 4 2 2 3 3" xfId="27263"/>
    <cellStyle name="Обычный 5 2 3 4 2 2 3 4" xfId="27264"/>
    <cellStyle name="Обычный 5 2 3 4 2 2 4" xfId="27265"/>
    <cellStyle name="Обычный 5 2 3 4 2 2 5" xfId="27266"/>
    <cellStyle name="Обычный 5 2 3 4 2 2 6" xfId="27267"/>
    <cellStyle name="Обычный 5 2 3 4 2 2 7" xfId="27268"/>
    <cellStyle name="Обычный 5 2 3 4 2 3" xfId="27269"/>
    <cellStyle name="Обычный 5 2 3 4 2 3 2" xfId="27270"/>
    <cellStyle name="Обычный 5 2 3 4 2 3 2 2" xfId="27271"/>
    <cellStyle name="Обычный 5 2 3 4 2 3 3" xfId="27272"/>
    <cellStyle name="Обычный 5 2 3 4 2 3 4" xfId="27273"/>
    <cellStyle name="Обычный 5 2 3 4 2 3 5" xfId="27274"/>
    <cellStyle name="Обычный 5 2 3 4 2 4" xfId="27275"/>
    <cellStyle name="Обычный 5 2 3 4 2 4 2" xfId="27276"/>
    <cellStyle name="Обычный 5 2 3 4 2 4 2 2" xfId="27277"/>
    <cellStyle name="Обычный 5 2 3 4 2 4 3" xfId="27278"/>
    <cellStyle name="Обычный 5 2 3 4 2 4 4" xfId="27279"/>
    <cellStyle name="Обычный 5 2 3 4 2 4 5" xfId="27280"/>
    <cellStyle name="Обычный 5 2 3 4 2 5" xfId="27281"/>
    <cellStyle name="Обычный 5 2 3 4 2 5 2" xfId="27282"/>
    <cellStyle name="Обычный 5 2 3 4 2 5 3" xfId="27283"/>
    <cellStyle name="Обычный 5 2 3 4 2 5 4" xfId="27284"/>
    <cellStyle name="Обычный 5 2 3 4 2 6" xfId="27285"/>
    <cellStyle name="Обычный 5 2 3 4 2 7" xfId="27286"/>
    <cellStyle name="Обычный 5 2 3 4 2 8" xfId="27287"/>
    <cellStyle name="Обычный 5 2 3 4 2 9" xfId="27288"/>
    <cellStyle name="Обычный 5 2 3 4 3" xfId="27289"/>
    <cellStyle name="Обычный 5 2 3 4 3 2" xfId="27290"/>
    <cellStyle name="Обычный 5 2 3 4 3 2 2" xfId="27291"/>
    <cellStyle name="Обычный 5 2 3 4 3 2 2 2" xfId="27292"/>
    <cellStyle name="Обычный 5 2 3 4 3 2 2 2 2" xfId="27293"/>
    <cellStyle name="Обычный 5 2 3 4 3 2 2 3" xfId="27294"/>
    <cellStyle name="Обычный 5 2 3 4 3 2 2 4" xfId="27295"/>
    <cellStyle name="Обычный 5 2 3 4 3 2 2 5" xfId="27296"/>
    <cellStyle name="Обычный 5 2 3 4 3 2 3" xfId="27297"/>
    <cellStyle name="Обычный 5 2 3 4 3 2 3 2" xfId="27298"/>
    <cellStyle name="Обычный 5 2 3 4 3 2 3 3" xfId="27299"/>
    <cellStyle name="Обычный 5 2 3 4 3 2 3 4" xfId="27300"/>
    <cellStyle name="Обычный 5 2 3 4 3 2 4" xfId="27301"/>
    <cellStyle name="Обычный 5 2 3 4 3 2 5" xfId="27302"/>
    <cellStyle name="Обычный 5 2 3 4 3 2 6" xfId="27303"/>
    <cellStyle name="Обычный 5 2 3 4 3 2 7" xfId="27304"/>
    <cellStyle name="Обычный 5 2 3 4 3 3" xfId="27305"/>
    <cellStyle name="Обычный 5 2 3 4 3 3 2" xfId="27306"/>
    <cellStyle name="Обычный 5 2 3 4 3 3 2 2" xfId="27307"/>
    <cellStyle name="Обычный 5 2 3 4 3 3 3" xfId="27308"/>
    <cellStyle name="Обычный 5 2 3 4 3 3 4" xfId="27309"/>
    <cellStyle name="Обычный 5 2 3 4 3 3 5" xfId="27310"/>
    <cellStyle name="Обычный 5 2 3 4 3 4" xfId="27311"/>
    <cellStyle name="Обычный 5 2 3 4 3 4 2" xfId="27312"/>
    <cellStyle name="Обычный 5 2 3 4 3 4 2 2" xfId="27313"/>
    <cellStyle name="Обычный 5 2 3 4 3 4 3" xfId="27314"/>
    <cellStyle name="Обычный 5 2 3 4 3 4 4" xfId="27315"/>
    <cellStyle name="Обычный 5 2 3 4 3 4 5" xfId="27316"/>
    <cellStyle name="Обычный 5 2 3 4 3 5" xfId="27317"/>
    <cellStyle name="Обычный 5 2 3 4 3 5 2" xfId="27318"/>
    <cellStyle name="Обычный 5 2 3 4 3 5 3" xfId="27319"/>
    <cellStyle name="Обычный 5 2 3 4 3 5 4" xfId="27320"/>
    <cellStyle name="Обычный 5 2 3 4 3 6" xfId="27321"/>
    <cellStyle name="Обычный 5 2 3 4 3 7" xfId="27322"/>
    <cellStyle name="Обычный 5 2 3 4 3 8" xfId="27323"/>
    <cellStyle name="Обычный 5 2 3 4 3 9" xfId="27324"/>
    <cellStyle name="Обычный 5 2 3 4 4" xfId="27325"/>
    <cellStyle name="Обычный 5 2 3 4 4 2" xfId="27326"/>
    <cellStyle name="Обычный 5 2 3 4 4 2 2" xfId="27327"/>
    <cellStyle name="Обычный 5 2 3 4 4 2 2 2" xfId="27328"/>
    <cellStyle name="Обычный 5 2 3 4 4 2 2 2 2" xfId="27329"/>
    <cellStyle name="Обычный 5 2 3 4 4 2 2 3" xfId="27330"/>
    <cellStyle name="Обычный 5 2 3 4 4 2 2 4" xfId="27331"/>
    <cellStyle name="Обычный 5 2 3 4 4 2 2 5" xfId="27332"/>
    <cellStyle name="Обычный 5 2 3 4 4 2 3" xfId="27333"/>
    <cellStyle name="Обычный 5 2 3 4 4 2 3 2" xfId="27334"/>
    <cellStyle name="Обычный 5 2 3 4 4 2 3 3" xfId="27335"/>
    <cellStyle name="Обычный 5 2 3 4 4 2 3 4" xfId="27336"/>
    <cellStyle name="Обычный 5 2 3 4 4 2 4" xfId="27337"/>
    <cellStyle name="Обычный 5 2 3 4 4 2 5" xfId="27338"/>
    <cellStyle name="Обычный 5 2 3 4 4 2 6" xfId="27339"/>
    <cellStyle name="Обычный 5 2 3 4 4 2 7" xfId="27340"/>
    <cellStyle name="Обычный 5 2 3 4 4 3" xfId="27341"/>
    <cellStyle name="Обычный 5 2 3 4 4 3 2" xfId="27342"/>
    <cellStyle name="Обычный 5 2 3 4 4 3 2 2" xfId="27343"/>
    <cellStyle name="Обычный 5 2 3 4 4 3 3" xfId="27344"/>
    <cellStyle name="Обычный 5 2 3 4 4 3 4" xfId="27345"/>
    <cellStyle name="Обычный 5 2 3 4 4 3 5" xfId="27346"/>
    <cellStyle name="Обычный 5 2 3 4 4 4" xfId="27347"/>
    <cellStyle name="Обычный 5 2 3 4 4 4 2" xfId="27348"/>
    <cellStyle name="Обычный 5 2 3 4 4 4 2 2" xfId="27349"/>
    <cellStyle name="Обычный 5 2 3 4 4 4 3" xfId="27350"/>
    <cellStyle name="Обычный 5 2 3 4 4 4 4" xfId="27351"/>
    <cellStyle name="Обычный 5 2 3 4 4 4 5" xfId="27352"/>
    <cellStyle name="Обычный 5 2 3 4 4 5" xfId="27353"/>
    <cellStyle name="Обычный 5 2 3 4 4 5 2" xfId="27354"/>
    <cellStyle name="Обычный 5 2 3 4 4 5 3" xfId="27355"/>
    <cellStyle name="Обычный 5 2 3 4 4 5 4" xfId="27356"/>
    <cellStyle name="Обычный 5 2 3 4 4 6" xfId="27357"/>
    <cellStyle name="Обычный 5 2 3 4 4 7" xfId="27358"/>
    <cellStyle name="Обычный 5 2 3 4 4 8" xfId="27359"/>
    <cellStyle name="Обычный 5 2 3 4 4 9" xfId="27360"/>
    <cellStyle name="Обычный 5 2 3 4 5" xfId="27361"/>
    <cellStyle name="Обычный 5 2 3 4 5 2" xfId="27362"/>
    <cellStyle name="Обычный 5 2 3 4 5 2 2" xfId="27363"/>
    <cellStyle name="Обычный 5 2 3 4 5 2 2 2" xfId="27364"/>
    <cellStyle name="Обычный 5 2 3 4 5 2 2 2 2" xfId="27365"/>
    <cellStyle name="Обычный 5 2 3 4 5 2 2 3" xfId="27366"/>
    <cellStyle name="Обычный 5 2 3 4 5 2 2 4" xfId="27367"/>
    <cellStyle name="Обычный 5 2 3 4 5 2 2 5" xfId="27368"/>
    <cellStyle name="Обычный 5 2 3 4 5 2 3" xfId="27369"/>
    <cellStyle name="Обычный 5 2 3 4 5 2 3 2" xfId="27370"/>
    <cellStyle name="Обычный 5 2 3 4 5 2 3 3" xfId="27371"/>
    <cellStyle name="Обычный 5 2 3 4 5 2 3 4" xfId="27372"/>
    <cellStyle name="Обычный 5 2 3 4 5 2 4" xfId="27373"/>
    <cellStyle name="Обычный 5 2 3 4 5 2 5" xfId="27374"/>
    <cellStyle name="Обычный 5 2 3 4 5 2 6" xfId="27375"/>
    <cellStyle name="Обычный 5 2 3 4 5 2 7" xfId="27376"/>
    <cellStyle name="Обычный 5 2 3 4 5 3" xfId="27377"/>
    <cellStyle name="Обычный 5 2 3 4 5 3 2" xfId="27378"/>
    <cellStyle name="Обычный 5 2 3 4 5 3 2 2" xfId="27379"/>
    <cellStyle name="Обычный 5 2 3 4 5 3 3" xfId="27380"/>
    <cellStyle name="Обычный 5 2 3 4 5 3 4" xfId="27381"/>
    <cellStyle name="Обычный 5 2 3 4 5 3 5" xfId="27382"/>
    <cellStyle name="Обычный 5 2 3 4 5 4" xfId="27383"/>
    <cellStyle name="Обычный 5 2 3 4 5 4 2" xfId="27384"/>
    <cellStyle name="Обычный 5 2 3 4 5 4 3" xfId="27385"/>
    <cellStyle name="Обычный 5 2 3 4 5 4 4" xfId="27386"/>
    <cellStyle name="Обычный 5 2 3 4 5 5" xfId="27387"/>
    <cellStyle name="Обычный 5 2 3 4 5 6" xfId="27388"/>
    <cellStyle name="Обычный 5 2 3 4 5 7" xfId="27389"/>
    <cellStyle name="Обычный 5 2 3 4 5 8" xfId="27390"/>
    <cellStyle name="Обычный 5 2 3 4 6" xfId="27391"/>
    <cellStyle name="Обычный 5 2 3 4 6 2" xfId="27392"/>
    <cellStyle name="Обычный 5 2 3 4 6 2 2" xfId="27393"/>
    <cellStyle name="Обычный 5 2 3 4 6 2 2 2" xfId="27394"/>
    <cellStyle name="Обычный 5 2 3 4 6 2 2 2 2" xfId="27395"/>
    <cellStyle name="Обычный 5 2 3 4 6 2 2 3" xfId="27396"/>
    <cellStyle name="Обычный 5 2 3 4 6 2 2 4" xfId="27397"/>
    <cellStyle name="Обычный 5 2 3 4 6 2 2 5" xfId="27398"/>
    <cellStyle name="Обычный 5 2 3 4 6 2 3" xfId="27399"/>
    <cellStyle name="Обычный 5 2 3 4 6 2 3 2" xfId="27400"/>
    <cellStyle name="Обычный 5 2 3 4 6 2 3 3" xfId="27401"/>
    <cellStyle name="Обычный 5 2 3 4 6 2 3 4" xfId="27402"/>
    <cellStyle name="Обычный 5 2 3 4 6 2 4" xfId="27403"/>
    <cellStyle name="Обычный 5 2 3 4 6 2 5" xfId="27404"/>
    <cellStyle name="Обычный 5 2 3 4 6 2 6" xfId="27405"/>
    <cellStyle name="Обычный 5 2 3 4 6 2 7" xfId="27406"/>
    <cellStyle name="Обычный 5 2 3 4 6 3" xfId="27407"/>
    <cellStyle name="Обычный 5 2 3 4 6 3 2" xfId="27408"/>
    <cellStyle name="Обычный 5 2 3 4 6 3 2 2" xfId="27409"/>
    <cellStyle name="Обычный 5 2 3 4 6 3 3" xfId="27410"/>
    <cellStyle name="Обычный 5 2 3 4 6 3 4" xfId="27411"/>
    <cellStyle name="Обычный 5 2 3 4 6 3 5" xfId="27412"/>
    <cellStyle name="Обычный 5 2 3 4 6 4" xfId="27413"/>
    <cellStyle name="Обычный 5 2 3 4 6 4 2" xfId="27414"/>
    <cellStyle name="Обычный 5 2 3 4 6 4 3" xfId="27415"/>
    <cellStyle name="Обычный 5 2 3 4 6 4 4" xfId="27416"/>
    <cellStyle name="Обычный 5 2 3 4 6 5" xfId="27417"/>
    <cellStyle name="Обычный 5 2 3 4 6 6" xfId="27418"/>
    <cellStyle name="Обычный 5 2 3 4 6 7" xfId="27419"/>
    <cellStyle name="Обычный 5 2 3 4 6 8" xfId="27420"/>
    <cellStyle name="Обычный 5 2 3 4 7" xfId="27421"/>
    <cellStyle name="Обычный 5 2 3 4 7 2" xfId="27422"/>
    <cellStyle name="Обычный 5 2 3 4 7 2 2" xfId="27423"/>
    <cellStyle name="Обычный 5 2 3 4 7 2 2 2" xfId="27424"/>
    <cellStyle name="Обычный 5 2 3 4 7 2 2 2 2" xfId="27425"/>
    <cellStyle name="Обычный 5 2 3 4 7 2 2 3" xfId="27426"/>
    <cellStyle name="Обычный 5 2 3 4 7 2 2 4" xfId="27427"/>
    <cellStyle name="Обычный 5 2 3 4 7 2 2 5" xfId="27428"/>
    <cellStyle name="Обычный 5 2 3 4 7 2 3" xfId="27429"/>
    <cellStyle name="Обычный 5 2 3 4 7 2 3 2" xfId="27430"/>
    <cellStyle name="Обычный 5 2 3 4 7 2 3 3" xfId="27431"/>
    <cellStyle name="Обычный 5 2 3 4 7 2 3 4" xfId="27432"/>
    <cellStyle name="Обычный 5 2 3 4 7 2 4" xfId="27433"/>
    <cellStyle name="Обычный 5 2 3 4 7 2 5" xfId="27434"/>
    <cellStyle name="Обычный 5 2 3 4 7 2 6" xfId="27435"/>
    <cellStyle name="Обычный 5 2 3 4 7 2 7" xfId="27436"/>
    <cellStyle name="Обычный 5 2 3 4 7 3" xfId="27437"/>
    <cellStyle name="Обычный 5 2 3 4 7 3 2" xfId="27438"/>
    <cellStyle name="Обычный 5 2 3 4 7 3 2 2" xfId="27439"/>
    <cellStyle name="Обычный 5 2 3 4 7 3 3" xfId="27440"/>
    <cellStyle name="Обычный 5 2 3 4 7 3 4" xfId="27441"/>
    <cellStyle name="Обычный 5 2 3 4 7 3 5" xfId="27442"/>
    <cellStyle name="Обычный 5 2 3 4 7 4" xfId="27443"/>
    <cellStyle name="Обычный 5 2 3 4 7 4 2" xfId="27444"/>
    <cellStyle name="Обычный 5 2 3 4 7 4 3" xfId="27445"/>
    <cellStyle name="Обычный 5 2 3 4 7 4 4" xfId="27446"/>
    <cellStyle name="Обычный 5 2 3 4 7 5" xfId="27447"/>
    <cellStyle name="Обычный 5 2 3 4 7 6" xfId="27448"/>
    <cellStyle name="Обычный 5 2 3 4 7 7" xfId="27449"/>
    <cellStyle name="Обычный 5 2 3 4 7 8" xfId="27450"/>
    <cellStyle name="Обычный 5 2 3 4 8" xfId="27451"/>
    <cellStyle name="Обычный 5 2 3 4 8 2" xfId="27452"/>
    <cellStyle name="Обычный 5 2 3 4 8 2 2" xfId="27453"/>
    <cellStyle name="Обычный 5 2 3 4 8 2 2 2" xfId="27454"/>
    <cellStyle name="Обычный 5 2 3 4 8 2 3" xfId="27455"/>
    <cellStyle name="Обычный 5 2 3 4 8 2 4" xfId="27456"/>
    <cellStyle name="Обычный 5 2 3 4 8 2 5" xfId="27457"/>
    <cellStyle name="Обычный 5 2 3 4 8 3" xfId="27458"/>
    <cellStyle name="Обычный 5 2 3 4 8 3 2" xfId="27459"/>
    <cellStyle name="Обычный 5 2 3 4 8 3 3" xfId="27460"/>
    <cellStyle name="Обычный 5 2 3 4 8 3 4" xfId="27461"/>
    <cellStyle name="Обычный 5 2 3 4 8 4" xfId="27462"/>
    <cellStyle name="Обычный 5 2 3 4 8 5" xfId="27463"/>
    <cellStyle name="Обычный 5 2 3 4 8 6" xfId="27464"/>
    <cellStyle name="Обычный 5 2 3 4 8 7" xfId="27465"/>
    <cellStyle name="Обычный 5 2 3 4 9" xfId="27466"/>
    <cellStyle name="Обычный 5 2 3 4 9 2" xfId="27467"/>
    <cellStyle name="Обычный 5 2 3 4 9 2 2" xfId="27468"/>
    <cellStyle name="Обычный 5 2 3 4 9 2 2 2" xfId="27469"/>
    <cellStyle name="Обычный 5 2 3 4 9 2 3" xfId="27470"/>
    <cellStyle name="Обычный 5 2 3 4 9 2 4" xfId="27471"/>
    <cellStyle name="Обычный 5 2 3 4 9 2 5" xfId="27472"/>
    <cellStyle name="Обычный 5 2 3 4 9 3" xfId="27473"/>
    <cellStyle name="Обычный 5 2 3 4 9 3 2" xfId="27474"/>
    <cellStyle name="Обычный 5 2 3 4 9 3 3" xfId="27475"/>
    <cellStyle name="Обычный 5 2 3 4 9 3 4" xfId="27476"/>
    <cellStyle name="Обычный 5 2 3 4 9 4" xfId="27477"/>
    <cellStyle name="Обычный 5 2 3 4 9 5" xfId="27478"/>
    <cellStyle name="Обычный 5 2 3 4 9 6" xfId="27479"/>
    <cellStyle name="Обычный 5 2 3 4 9 7" xfId="27480"/>
    <cellStyle name="Обычный 5 2 3 5" xfId="27481"/>
    <cellStyle name="Обычный 5 2 3 5 2" xfId="27482"/>
    <cellStyle name="Обычный 5 2 3 5 2 2" xfId="27483"/>
    <cellStyle name="Обычный 5 2 3 5 2 2 2" xfId="27484"/>
    <cellStyle name="Обычный 5 2 3 5 2 2 2 2" xfId="27485"/>
    <cellStyle name="Обычный 5 2 3 5 2 2 3" xfId="27486"/>
    <cellStyle name="Обычный 5 2 3 5 2 2 4" xfId="27487"/>
    <cellStyle name="Обычный 5 2 3 5 2 2 5" xfId="27488"/>
    <cellStyle name="Обычный 5 2 3 5 2 3" xfId="27489"/>
    <cellStyle name="Обычный 5 2 3 5 2 3 2" xfId="27490"/>
    <cellStyle name="Обычный 5 2 3 5 2 3 3" xfId="27491"/>
    <cellStyle name="Обычный 5 2 3 5 2 3 4" xfId="27492"/>
    <cellStyle name="Обычный 5 2 3 5 2 4" xfId="27493"/>
    <cellStyle name="Обычный 5 2 3 5 2 5" xfId="27494"/>
    <cellStyle name="Обычный 5 2 3 5 2 6" xfId="27495"/>
    <cellStyle name="Обычный 5 2 3 5 2 7" xfId="27496"/>
    <cellStyle name="Обычный 5 2 3 5 3" xfId="27497"/>
    <cellStyle name="Обычный 5 2 3 5 3 2" xfId="27498"/>
    <cellStyle name="Обычный 5 2 3 5 3 2 2" xfId="27499"/>
    <cellStyle name="Обычный 5 2 3 5 3 3" xfId="27500"/>
    <cellStyle name="Обычный 5 2 3 5 3 4" xfId="27501"/>
    <cellStyle name="Обычный 5 2 3 5 3 5" xfId="27502"/>
    <cellStyle name="Обычный 5 2 3 5 4" xfId="27503"/>
    <cellStyle name="Обычный 5 2 3 5 4 2" xfId="27504"/>
    <cellStyle name="Обычный 5 2 3 5 4 2 2" xfId="27505"/>
    <cellStyle name="Обычный 5 2 3 5 4 3" xfId="27506"/>
    <cellStyle name="Обычный 5 2 3 5 4 4" xfId="27507"/>
    <cellStyle name="Обычный 5 2 3 5 4 5" xfId="27508"/>
    <cellStyle name="Обычный 5 2 3 5 5" xfId="27509"/>
    <cellStyle name="Обычный 5 2 3 5 5 2" xfId="27510"/>
    <cellStyle name="Обычный 5 2 3 5 5 3" xfId="27511"/>
    <cellStyle name="Обычный 5 2 3 5 5 4" xfId="27512"/>
    <cellStyle name="Обычный 5 2 3 5 6" xfId="27513"/>
    <cellStyle name="Обычный 5 2 3 5 7" xfId="27514"/>
    <cellStyle name="Обычный 5 2 3 5 8" xfId="27515"/>
    <cellStyle name="Обычный 5 2 3 5 9" xfId="27516"/>
    <cellStyle name="Обычный 5 2 3 6" xfId="27517"/>
    <cellStyle name="Обычный 5 2 3 6 2" xfId="27518"/>
    <cellStyle name="Обычный 5 2 3 6 2 2" xfId="27519"/>
    <cellStyle name="Обычный 5 2 3 6 2 2 2" xfId="27520"/>
    <cellStyle name="Обычный 5 2 3 6 2 2 2 2" xfId="27521"/>
    <cellStyle name="Обычный 5 2 3 6 2 2 3" xfId="27522"/>
    <cellStyle name="Обычный 5 2 3 6 2 2 4" xfId="27523"/>
    <cellStyle name="Обычный 5 2 3 6 2 2 5" xfId="27524"/>
    <cellStyle name="Обычный 5 2 3 6 2 3" xfId="27525"/>
    <cellStyle name="Обычный 5 2 3 6 2 3 2" xfId="27526"/>
    <cellStyle name="Обычный 5 2 3 6 2 3 3" xfId="27527"/>
    <cellStyle name="Обычный 5 2 3 6 2 3 4" xfId="27528"/>
    <cellStyle name="Обычный 5 2 3 6 2 4" xfId="27529"/>
    <cellStyle name="Обычный 5 2 3 6 2 5" xfId="27530"/>
    <cellStyle name="Обычный 5 2 3 6 2 6" xfId="27531"/>
    <cellStyle name="Обычный 5 2 3 6 2 7" xfId="27532"/>
    <cellStyle name="Обычный 5 2 3 6 3" xfId="27533"/>
    <cellStyle name="Обычный 5 2 3 6 3 2" xfId="27534"/>
    <cellStyle name="Обычный 5 2 3 6 3 2 2" xfId="27535"/>
    <cellStyle name="Обычный 5 2 3 6 3 3" xfId="27536"/>
    <cellStyle name="Обычный 5 2 3 6 3 4" xfId="27537"/>
    <cellStyle name="Обычный 5 2 3 6 3 5" xfId="27538"/>
    <cellStyle name="Обычный 5 2 3 6 4" xfId="27539"/>
    <cellStyle name="Обычный 5 2 3 6 4 2" xfId="27540"/>
    <cellStyle name="Обычный 5 2 3 6 4 2 2" xfId="27541"/>
    <cellStyle name="Обычный 5 2 3 6 4 3" xfId="27542"/>
    <cellStyle name="Обычный 5 2 3 6 4 4" xfId="27543"/>
    <cellStyle name="Обычный 5 2 3 6 4 5" xfId="27544"/>
    <cellStyle name="Обычный 5 2 3 6 5" xfId="27545"/>
    <cellStyle name="Обычный 5 2 3 6 5 2" xfId="27546"/>
    <cellStyle name="Обычный 5 2 3 6 5 3" xfId="27547"/>
    <cellStyle name="Обычный 5 2 3 6 5 4" xfId="27548"/>
    <cellStyle name="Обычный 5 2 3 6 6" xfId="27549"/>
    <cellStyle name="Обычный 5 2 3 6 7" xfId="27550"/>
    <cellStyle name="Обычный 5 2 3 6 8" xfId="27551"/>
    <cellStyle name="Обычный 5 2 3 6 9" xfId="27552"/>
    <cellStyle name="Обычный 5 2 3 7" xfId="27553"/>
    <cellStyle name="Обычный 5 2 3 7 2" xfId="27554"/>
    <cellStyle name="Обычный 5 2 3 7 2 2" xfId="27555"/>
    <cellStyle name="Обычный 5 2 3 7 2 2 2" xfId="27556"/>
    <cellStyle name="Обычный 5 2 3 7 2 2 2 2" xfId="27557"/>
    <cellStyle name="Обычный 5 2 3 7 2 2 3" xfId="27558"/>
    <cellStyle name="Обычный 5 2 3 7 2 2 4" xfId="27559"/>
    <cellStyle name="Обычный 5 2 3 7 2 2 5" xfId="27560"/>
    <cellStyle name="Обычный 5 2 3 7 2 3" xfId="27561"/>
    <cellStyle name="Обычный 5 2 3 7 2 3 2" xfId="27562"/>
    <cellStyle name="Обычный 5 2 3 7 2 3 3" xfId="27563"/>
    <cellStyle name="Обычный 5 2 3 7 2 3 4" xfId="27564"/>
    <cellStyle name="Обычный 5 2 3 7 2 4" xfId="27565"/>
    <cellStyle name="Обычный 5 2 3 7 2 5" xfId="27566"/>
    <cellStyle name="Обычный 5 2 3 7 2 6" xfId="27567"/>
    <cellStyle name="Обычный 5 2 3 7 2 7" xfId="27568"/>
    <cellStyle name="Обычный 5 2 3 7 3" xfId="27569"/>
    <cellStyle name="Обычный 5 2 3 7 3 2" xfId="27570"/>
    <cellStyle name="Обычный 5 2 3 7 3 2 2" xfId="27571"/>
    <cellStyle name="Обычный 5 2 3 7 3 3" xfId="27572"/>
    <cellStyle name="Обычный 5 2 3 7 3 4" xfId="27573"/>
    <cellStyle name="Обычный 5 2 3 7 3 5" xfId="27574"/>
    <cellStyle name="Обычный 5 2 3 7 4" xfId="27575"/>
    <cellStyle name="Обычный 5 2 3 7 4 2" xfId="27576"/>
    <cellStyle name="Обычный 5 2 3 7 4 2 2" xfId="27577"/>
    <cellStyle name="Обычный 5 2 3 7 4 3" xfId="27578"/>
    <cellStyle name="Обычный 5 2 3 7 4 4" xfId="27579"/>
    <cellStyle name="Обычный 5 2 3 7 4 5" xfId="27580"/>
    <cellStyle name="Обычный 5 2 3 7 5" xfId="27581"/>
    <cellStyle name="Обычный 5 2 3 7 5 2" xfId="27582"/>
    <cellStyle name="Обычный 5 2 3 7 5 3" xfId="27583"/>
    <cellStyle name="Обычный 5 2 3 7 5 4" xfId="27584"/>
    <cellStyle name="Обычный 5 2 3 7 6" xfId="27585"/>
    <cellStyle name="Обычный 5 2 3 7 7" xfId="27586"/>
    <cellStyle name="Обычный 5 2 3 7 8" xfId="27587"/>
    <cellStyle name="Обычный 5 2 3 7 9" xfId="27588"/>
    <cellStyle name="Обычный 5 2 3 8" xfId="27589"/>
    <cellStyle name="Обычный 5 2 3 8 2" xfId="27590"/>
    <cellStyle name="Обычный 5 2 3 8 2 2" xfId="27591"/>
    <cellStyle name="Обычный 5 2 3 8 2 2 2" xfId="27592"/>
    <cellStyle name="Обычный 5 2 3 8 2 2 2 2" xfId="27593"/>
    <cellStyle name="Обычный 5 2 3 8 2 2 3" xfId="27594"/>
    <cellStyle name="Обычный 5 2 3 8 2 2 4" xfId="27595"/>
    <cellStyle name="Обычный 5 2 3 8 2 2 5" xfId="27596"/>
    <cellStyle name="Обычный 5 2 3 8 2 3" xfId="27597"/>
    <cellStyle name="Обычный 5 2 3 8 2 3 2" xfId="27598"/>
    <cellStyle name="Обычный 5 2 3 8 2 3 3" xfId="27599"/>
    <cellStyle name="Обычный 5 2 3 8 2 3 4" xfId="27600"/>
    <cellStyle name="Обычный 5 2 3 8 2 4" xfId="27601"/>
    <cellStyle name="Обычный 5 2 3 8 2 5" xfId="27602"/>
    <cellStyle name="Обычный 5 2 3 8 2 6" xfId="27603"/>
    <cellStyle name="Обычный 5 2 3 8 2 7" xfId="27604"/>
    <cellStyle name="Обычный 5 2 3 8 3" xfId="27605"/>
    <cellStyle name="Обычный 5 2 3 8 3 2" xfId="27606"/>
    <cellStyle name="Обычный 5 2 3 8 3 2 2" xfId="27607"/>
    <cellStyle name="Обычный 5 2 3 8 3 3" xfId="27608"/>
    <cellStyle name="Обычный 5 2 3 8 3 4" xfId="27609"/>
    <cellStyle name="Обычный 5 2 3 8 3 5" xfId="27610"/>
    <cellStyle name="Обычный 5 2 3 8 4" xfId="27611"/>
    <cellStyle name="Обычный 5 2 3 8 4 2" xfId="27612"/>
    <cellStyle name="Обычный 5 2 3 8 4 3" xfId="27613"/>
    <cellStyle name="Обычный 5 2 3 8 4 4" xfId="27614"/>
    <cellStyle name="Обычный 5 2 3 8 5" xfId="27615"/>
    <cellStyle name="Обычный 5 2 3 8 6" xfId="27616"/>
    <cellStyle name="Обычный 5 2 3 8 7" xfId="27617"/>
    <cellStyle name="Обычный 5 2 3 8 8" xfId="27618"/>
    <cellStyle name="Обычный 5 2 3 9" xfId="27619"/>
    <cellStyle name="Обычный 5 2 3 9 2" xfId="27620"/>
    <cellStyle name="Обычный 5 2 3 9 2 2" xfId="27621"/>
    <cellStyle name="Обычный 5 2 3 9 2 2 2" xfId="27622"/>
    <cellStyle name="Обычный 5 2 3 9 2 2 2 2" xfId="27623"/>
    <cellStyle name="Обычный 5 2 3 9 2 2 3" xfId="27624"/>
    <cellStyle name="Обычный 5 2 3 9 2 2 4" xfId="27625"/>
    <cellStyle name="Обычный 5 2 3 9 2 2 5" xfId="27626"/>
    <cellStyle name="Обычный 5 2 3 9 2 3" xfId="27627"/>
    <cellStyle name="Обычный 5 2 3 9 2 3 2" xfId="27628"/>
    <cellStyle name="Обычный 5 2 3 9 2 3 3" xfId="27629"/>
    <cellStyle name="Обычный 5 2 3 9 2 3 4" xfId="27630"/>
    <cellStyle name="Обычный 5 2 3 9 2 4" xfId="27631"/>
    <cellStyle name="Обычный 5 2 3 9 2 5" xfId="27632"/>
    <cellStyle name="Обычный 5 2 3 9 2 6" xfId="27633"/>
    <cellStyle name="Обычный 5 2 3 9 2 7" xfId="27634"/>
    <cellStyle name="Обычный 5 2 3 9 3" xfId="27635"/>
    <cellStyle name="Обычный 5 2 3 9 3 2" xfId="27636"/>
    <cellStyle name="Обычный 5 2 3 9 3 2 2" xfId="27637"/>
    <cellStyle name="Обычный 5 2 3 9 3 3" xfId="27638"/>
    <cellStyle name="Обычный 5 2 3 9 3 4" xfId="27639"/>
    <cellStyle name="Обычный 5 2 3 9 3 5" xfId="27640"/>
    <cellStyle name="Обычный 5 2 3 9 4" xfId="27641"/>
    <cellStyle name="Обычный 5 2 3 9 4 2" xfId="27642"/>
    <cellStyle name="Обычный 5 2 3 9 4 3" xfId="27643"/>
    <cellStyle name="Обычный 5 2 3 9 4 4" xfId="27644"/>
    <cellStyle name="Обычный 5 2 3 9 5" xfId="27645"/>
    <cellStyle name="Обычный 5 2 3 9 6" xfId="27646"/>
    <cellStyle name="Обычный 5 2 3 9 7" xfId="27647"/>
    <cellStyle name="Обычный 5 2 3 9 8" xfId="27648"/>
    <cellStyle name="Обычный 5 2 4" xfId="27649"/>
    <cellStyle name="Обычный 5 2 4 10" xfId="27650"/>
    <cellStyle name="Обычный 5 2 4 10 2" xfId="27651"/>
    <cellStyle name="Обычный 5 2 4 10 2 2" xfId="27652"/>
    <cellStyle name="Обычный 5 2 4 10 3" xfId="27653"/>
    <cellStyle name="Обычный 5 2 4 10 4" xfId="27654"/>
    <cellStyle name="Обычный 5 2 4 10 5" xfId="27655"/>
    <cellStyle name="Обычный 5 2 4 11" xfId="27656"/>
    <cellStyle name="Обычный 5 2 4 11 2" xfId="27657"/>
    <cellStyle name="Обычный 5 2 4 11 2 2" xfId="27658"/>
    <cellStyle name="Обычный 5 2 4 11 3" xfId="27659"/>
    <cellStyle name="Обычный 5 2 4 11 4" xfId="27660"/>
    <cellStyle name="Обычный 5 2 4 11 5" xfId="27661"/>
    <cellStyle name="Обычный 5 2 4 12" xfId="27662"/>
    <cellStyle name="Обычный 5 2 4 12 2" xfId="27663"/>
    <cellStyle name="Обычный 5 2 4 12 2 2" xfId="27664"/>
    <cellStyle name="Обычный 5 2 4 12 3" xfId="27665"/>
    <cellStyle name="Обычный 5 2 4 13" xfId="27666"/>
    <cellStyle name="Обычный 5 2 4 13 2" xfId="27667"/>
    <cellStyle name="Обычный 5 2 4 14" xfId="27668"/>
    <cellStyle name="Обычный 5 2 4 15" xfId="27669"/>
    <cellStyle name="Обычный 5 2 4 2" xfId="27670"/>
    <cellStyle name="Обычный 5 2 4 2 10" xfId="27671"/>
    <cellStyle name="Обычный 5 2 4 2 11" xfId="27672"/>
    <cellStyle name="Обычный 5 2 4 2 2" xfId="27673"/>
    <cellStyle name="Обычный 5 2 4 2 2 2" xfId="27674"/>
    <cellStyle name="Обычный 5 2 4 2 2 2 2" xfId="27675"/>
    <cellStyle name="Обычный 5 2 4 2 2 2 2 2" xfId="27676"/>
    <cellStyle name="Обычный 5 2 4 2 2 2 3" xfId="27677"/>
    <cellStyle name="Обычный 5 2 4 2 2 2 4" xfId="27678"/>
    <cellStyle name="Обычный 5 2 4 2 2 2 5" xfId="27679"/>
    <cellStyle name="Обычный 5 2 4 2 2 3" xfId="27680"/>
    <cellStyle name="Обычный 5 2 4 2 2 3 2" xfId="27681"/>
    <cellStyle name="Обычный 5 2 4 2 2 3 2 2" xfId="27682"/>
    <cellStyle name="Обычный 5 2 4 2 2 3 3" xfId="27683"/>
    <cellStyle name="Обычный 5 2 4 2 2 3 4" xfId="27684"/>
    <cellStyle name="Обычный 5 2 4 2 2 3 5" xfId="27685"/>
    <cellStyle name="Обычный 5 2 4 2 2 4" xfId="27686"/>
    <cellStyle name="Обычный 5 2 4 2 2 4 2" xfId="27687"/>
    <cellStyle name="Обычный 5 2 4 2 2 4 2 2" xfId="27688"/>
    <cellStyle name="Обычный 5 2 4 2 2 4 3" xfId="27689"/>
    <cellStyle name="Обычный 5 2 4 2 2 4 4" xfId="27690"/>
    <cellStyle name="Обычный 5 2 4 2 2 4 5" xfId="27691"/>
    <cellStyle name="Обычный 5 2 4 2 2 5" xfId="27692"/>
    <cellStyle name="Обычный 5 2 4 2 2 5 2" xfId="27693"/>
    <cellStyle name="Обычный 5 2 4 2 2 5 2 2" xfId="27694"/>
    <cellStyle name="Обычный 5 2 4 2 2 5 3" xfId="27695"/>
    <cellStyle name="Обычный 5 2 4 2 2 6" xfId="27696"/>
    <cellStyle name="Обычный 5 2 4 2 2 6 2" xfId="27697"/>
    <cellStyle name="Обычный 5 2 4 2 2 7" xfId="27698"/>
    <cellStyle name="Обычный 5 2 4 2 2 8" xfId="27699"/>
    <cellStyle name="Обычный 5 2 4 2 3" xfId="27700"/>
    <cellStyle name="Обычный 5 2 4 2 3 2" xfId="27701"/>
    <cellStyle name="Обычный 5 2 4 2 3 2 2" xfId="27702"/>
    <cellStyle name="Обычный 5 2 4 2 3 2 2 2" xfId="27703"/>
    <cellStyle name="Обычный 5 2 4 2 3 2 3" xfId="27704"/>
    <cellStyle name="Обычный 5 2 4 2 3 2 4" xfId="27705"/>
    <cellStyle name="Обычный 5 2 4 2 3 2 5" xfId="27706"/>
    <cellStyle name="Обычный 5 2 4 2 3 3" xfId="27707"/>
    <cellStyle name="Обычный 5 2 4 2 3 3 2" xfId="27708"/>
    <cellStyle name="Обычный 5 2 4 2 3 3 2 2" xfId="27709"/>
    <cellStyle name="Обычный 5 2 4 2 3 3 3" xfId="27710"/>
    <cellStyle name="Обычный 5 2 4 2 3 3 4" xfId="27711"/>
    <cellStyle name="Обычный 5 2 4 2 3 3 5" xfId="27712"/>
    <cellStyle name="Обычный 5 2 4 2 3 4" xfId="27713"/>
    <cellStyle name="Обычный 5 2 4 2 3 4 2" xfId="27714"/>
    <cellStyle name="Обычный 5 2 4 2 3 4 2 2" xfId="27715"/>
    <cellStyle name="Обычный 5 2 4 2 3 4 3" xfId="27716"/>
    <cellStyle name="Обычный 5 2 4 2 3 5" xfId="27717"/>
    <cellStyle name="Обычный 5 2 4 2 3 5 2" xfId="27718"/>
    <cellStyle name="Обычный 5 2 4 2 3 5 2 2" xfId="27719"/>
    <cellStyle name="Обычный 5 2 4 2 3 5 3" xfId="27720"/>
    <cellStyle name="Обычный 5 2 4 2 3 6" xfId="27721"/>
    <cellStyle name="Обычный 5 2 4 2 3 6 2" xfId="27722"/>
    <cellStyle name="Обычный 5 2 4 2 3 7" xfId="27723"/>
    <cellStyle name="Обычный 5 2 4 2 4" xfId="27724"/>
    <cellStyle name="Обычный 5 2 4 2 4 2" xfId="27725"/>
    <cellStyle name="Обычный 5 2 4 2 4 2 2" xfId="27726"/>
    <cellStyle name="Обычный 5 2 4 2 4 3" xfId="27727"/>
    <cellStyle name="Обычный 5 2 4 2 4 4" xfId="27728"/>
    <cellStyle name="Обычный 5 2 4 2 4 5" xfId="27729"/>
    <cellStyle name="Обычный 5 2 4 2 5" xfId="27730"/>
    <cellStyle name="Обычный 5 2 4 2 5 2" xfId="27731"/>
    <cellStyle name="Обычный 5 2 4 2 5 2 2" xfId="27732"/>
    <cellStyle name="Обычный 5 2 4 2 5 3" xfId="27733"/>
    <cellStyle name="Обычный 5 2 4 2 5 4" xfId="27734"/>
    <cellStyle name="Обычный 5 2 4 2 5 5" xfId="27735"/>
    <cellStyle name="Обычный 5 2 4 2 6" xfId="27736"/>
    <cellStyle name="Обычный 5 2 4 2 6 2" xfId="27737"/>
    <cellStyle name="Обычный 5 2 4 2 6 2 2" xfId="27738"/>
    <cellStyle name="Обычный 5 2 4 2 6 3" xfId="27739"/>
    <cellStyle name="Обычный 5 2 4 2 6 4" xfId="27740"/>
    <cellStyle name="Обычный 5 2 4 2 6 5" xfId="27741"/>
    <cellStyle name="Обычный 5 2 4 2 7" xfId="27742"/>
    <cellStyle name="Обычный 5 2 4 2 7 2" xfId="27743"/>
    <cellStyle name="Обычный 5 2 4 2 7 2 2" xfId="27744"/>
    <cellStyle name="Обычный 5 2 4 2 7 3" xfId="27745"/>
    <cellStyle name="Обычный 5 2 4 2 7 4" xfId="27746"/>
    <cellStyle name="Обычный 5 2 4 2 7 5" xfId="27747"/>
    <cellStyle name="Обычный 5 2 4 2 8" xfId="27748"/>
    <cellStyle name="Обычный 5 2 4 2 8 2" xfId="27749"/>
    <cellStyle name="Обычный 5 2 4 2 8 2 2" xfId="27750"/>
    <cellStyle name="Обычный 5 2 4 2 8 3" xfId="27751"/>
    <cellStyle name="Обычный 5 2 4 2 9" xfId="27752"/>
    <cellStyle name="Обычный 5 2 4 2 9 2" xfId="27753"/>
    <cellStyle name="Обычный 5 2 4 3" xfId="27754"/>
    <cellStyle name="Обычный 5 2 4 3 2" xfId="27755"/>
    <cellStyle name="Обычный 5 2 4 3 2 2" xfId="27756"/>
    <cellStyle name="Обычный 5 2 4 3 2 2 2" xfId="27757"/>
    <cellStyle name="Обычный 5 2 4 3 2 2 2 2" xfId="27758"/>
    <cellStyle name="Обычный 5 2 4 3 2 2 3" xfId="27759"/>
    <cellStyle name="Обычный 5 2 4 3 2 2 4" xfId="27760"/>
    <cellStyle name="Обычный 5 2 4 3 2 2 5" xfId="27761"/>
    <cellStyle name="Обычный 5 2 4 3 2 3" xfId="27762"/>
    <cellStyle name="Обычный 5 2 4 3 2 3 2" xfId="27763"/>
    <cellStyle name="Обычный 5 2 4 3 2 3 2 2" xfId="27764"/>
    <cellStyle name="Обычный 5 2 4 3 2 3 3" xfId="27765"/>
    <cellStyle name="Обычный 5 2 4 3 2 3 4" xfId="27766"/>
    <cellStyle name="Обычный 5 2 4 3 2 3 5" xfId="27767"/>
    <cellStyle name="Обычный 5 2 4 3 2 4" xfId="27768"/>
    <cellStyle name="Обычный 5 2 4 3 2 4 2" xfId="27769"/>
    <cellStyle name="Обычный 5 2 4 3 2 4 3" xfId="27770"/>
    <cellStyle name="Обычный 5 2 4 3 2 4 4" xfId="27771"/>
    <cellStyle name="Обычный 5 2 4 3 2 5" xfId="27772"/>
    <cellStyle name="Обычный 5 2 4 3 2 6" xfId="27773"/>
    <cellStyle name="Обычный 5 2 4 3 2 7" xfId="27774"/>
    <cellStyle name="Обычный 5 2 4 3 2 8" xfId="27775"/>
    <cellStyle name="Обычный 5 2 4 3 3" xfId="27776"/>
    <cellStyle name="Обычный 5 2 4 3 3 2" xfId="27777"/>
    <cellStyle name="Обычный 5 2 4 3 3 2 2" xfId="27778"/>
    <cellStyle name="Обычный 5 2 4 3 3 3" xfId="27779"/>
    <cellStyle name="Обычный 5 2 4 3 3 4" xfId="27780"/>
    <cellStyle name="Обычный 5 2 4 3 3 5" xfId="27781"/>
    <cellStyle name="Обычный 5 2 4 3 4" xfId="27782"/>
    <cellStyle name="Обычный 5 2 4 3 4 2" xfId="27783"/>
    <cellStyle name="Обычный 5 2 4 3 4 2 2" xfId="27784"/>
    <cellStyle name="Обычный 5 2 4 3 4 3" xfId="27785"/>
    <cellStyle name="Обычный 5 2 4 3 4 4" xfId="27786"/>
    <cellStyle name="Обычный 5 2 4 3 4 5" xfId="27787"/>
    <cellStyle name="Обычный 5 2 4 3 5" xfId="27788"/>
    <cellStyle name="Обычный 5 2 4 3 5 2" xfId="27789"/>
    <cellStyle name="Обычный 5 2 4 3 5 2 2" xfId="27790"/>
    <cellStyle name="Обычный 5 2 4 3 5 3" xfId="27791"/>
    <cellStyle name="Обычный 5 2 4 3 5 4" xfId="27792"/>
    <cellStyle name="Обычный 5 2 4 3 5 5" xfId="27793"/>
    <cellStyle name="Обычный 5 2 4 3 6" xfId="27794"/>
    <cellStyle name="Обычный 5 2 4 3 6 2" xfId="27795"/>
    <cellStyle name="Обычный 5 2 4 3 6 2 2" xfId="27796"/>
    <cellStyle name="Обычный 5 2 4 3 6 3" xfId="27797"/>
    <cellStyle name="Обычный 5 2 4 3 7" xfId="27798"/>
    <cellStyle name="Обычный 5 2 4 3 7 2" xfId="27799"/>
    <cellStyle name="Обычный 5 2 4 3 8" xfId="27800"/>
    <cellStyle name="Обычный 5 2 4 3 9" xfId="27801"/>
    <cellStyle name="Обычный 5 2 4 4" xfId="27802"/>
    <cellStyle name="Обычный 5 2 4 4 2" xfId="27803"/>
    <cellStyle name="Обычный 5 2 4 4 2 2" xfId="27804"/>
    <cellStyle name="Обычный 5 2 4 4 2 2 2" xfId="27805"/>
    <cellStyle name="Обычный 5 2 4 4 2 2 2 2" xfId="27806"/>
    <cellStyle name="Обычный 5 2 4 4 2 2 3" xfId="27807"/>
    <cellStyle name="Обычный 5 2 4 4 2 2 4" xfId="27808"/>
    <cellStyle name="Обычный 5 2 4 4 2 2 5" xfId="27809"/>
    <cellStyle name="Обычный 5 2 4 4 2 3" xfId="27810"/>
    <cellStyle name="Обычный 5 2 4 4 2 3 2" xfId="27811"/>
    <cellStyle name="Обычный 5 2 4 4 2 3 3" xfId="27812"/>
    <cellStyle name="Обычный 5 2 4 4 2 3 4" xfId="27813"/>
    <cellStyle name="Обычный 5 2 4 4 2 4" xfId="27814"/>
    <cellStyle name="Обычный 5 2 4 4 2 5" xfId="27815"/>
    <cellStyle name="Обычный 5 2 4 4 2 6" xfId="27816"/>
    <cellStyle name="Обычный 5 2 4 4 2 7" xfId="27817"/>
    <cellStyle name="Обычный 5 2 4 4 3" xfId="27818"/>
    <cellStyle name="Обычный 5 2 4 4 3 2" xfId="27819"/>
    <cellStyle name="Обычный 5 2 4 4 3 2 2" xfId="27820"/>
    <cellStyle name="Обычный 5 2 4 4 3 3" xfId="27821"/>
    <cellStyle name="Обычный 5 2 4 4 3 4" xfId="27822"/>
    <cellStyle name="Обычный 5 2 4 4 3 5" xfId="27823"/>
    <cellStyle name="Обычный 5 2 4 4 4" xfId="27824"/>
    <cellStyle name="Обычный 5 2 4 4 4 2" xfId="27825"/>
    <cellStyle name="Обычный 5 2 4 4 4 2 2" xfId="27826"/>
    <cellStyle name="Обычный 5 2 4 4 4 3" xfId="27827"/>
    <cellStyle name="Обычный 5 2 4 4 4 4" xfId="27828"/>
    <cellStyle name="Обычный 5 2 4 4 4 5" xfId="27829"/>
    <cellStyle name="Обычный 5 2 4 4 5" xfId="27830"/>
    <cellStyle name="Обычный 5 2 4 4 5 2" xfId="27831"/>
    <cellStyle name="Обычный 5 2 4 4 5 2 2" xfId="27832"/>
    <cellStyle name="Обычный 5 2 4 4 5 3" xfId="27833"/>
    <cellStyle name="Обычный 5 2 4 4 5 4" xfId="27834"/>
    <cellStyle name="Обычный 5 2 4 4 5 5" xfId="27835"/>
    <cellStyle name="Обычный 5 2 4 4 6" xfId="27836"/>
    <cellStyle name="Обычный 5 2 4 4 6 2" xfId="27837"/>
    <cellStyle name="Обычный 5 2 4 4 6 2 2" xfId="27838"/>
    <cellStyle name="Обычный 5 2 4 4 6 3" xfId="27839"/>
    <cellStyle name="Обычный 5 2 4 4 7" xfId="27840"/>
    <cellStyle name="Обычный 5 2 4 4 7 2" xfId="27841"/>
    <cellStyle name="Обычный 5 2 4 4 8" xfId="27842"/>
    <cellStyle name="Обычный 5 2 4 4 9" xfId="27843"/>
    <cellStyle name="Обычный 5 2 4 5" xfId="27844"/>
    <cellStyle name="Обычный 5 2 4 5 2" xfId="27845"/>
    <cellStyle name="Обычный 5 2 4 5 2 2" xfId="27846"/>
    <cellStyle name="Обычный 5 2 4 5 2 2 2" xfId="27847"/>
    <cellStyle name="Обычный 5 2 4 5 2 2 2 2" xfId="27848"/>
    <cellStyle name="Обычный 5 2 4 5 2 2 3" xfId="27849"/>
    <cellStyle name="Обычный 5 2 4 5 2 2 4" xfId="27850"/>
    <cellStyle name="Обычный 5 2 4 5 2 2 5" xfId="27851"/>
    <cellStyle name="Обычный 5 2 4 5 2 3" xfId="27852"/>
    <cellStyle name="Обычный 5 2 4 5 2 3 2" xfId="27853"/>
    <cellStyle name="Обычный 5 2 4 5 2 3 3" xfId="27854"/>
    <cellStyle name="Обычный 5 2 4 5 2 3 4" xfId="27855"/>
    <cellStyle name="Обычный 5 2 4 5 2 4" xfId="27856"/>
    <cellStyle name="Обычный 5 2 4 5 2 5" xfId="27857"/>
    <cellStyle name="Обычный 5 2 4 5 2 6" xfId="27858"/>
    <cellStyle name="Обычный 5 2 4 5 2 7" xfId="27859"/>
    <cellStyle name="Обычный 5 2 4 5 3" xfId="27860"/>
    <cellStyle name="Обычный 5 2 4 5 3 2" xfId="27861"/>
    <cellStyle name="Обычный 5 2 4 5 3 2 2" xfId="27862"/>
    <cellStyle name="Обычный 5 2 4 5 3 3" xfId="27863"/>
    <cellStyle name="Обычный 5 2 4 5 3 4" xfId="27864"/>
    <cellStyle name="Обычный 5 2 4 5 3 5" xfId="27865"/>
    <cellStyle name="Обычный 5 2 4 5 4" xfId="27866"/>
    <cellStyle name="Обычный 5 2 4 5 4 2" xfId="27867"/>
    <cellStyle name="Обычный 5 2 4 5 4 2 2" xfId="27868"/>
    <cellStyle name="Обычный 5 2 4 5 4 3" xfId="27869"/>
    <cellStyle name="Обычный 5 2 4 5 4 4" xfId="27870"/>
    <cellStyle name="Обычный 5 2 4 5 4 5" xfId="27871"/>
    <cellStyle name="Обычный 5 2 4 5 5" xfId="27872"/>
    <cellStyle name="Обычный 5 2 4 5 5 2" xfId="27873"/>
    <cellStyle name="Обычный 5 2 4 5 5 3" xfId="27874"/>
    <cellStyle name="Обычный 5 2 4 5 5 4" xfId="27875"/>
    <cellStyle name="Обычный 5 2 4 5 6" xfId="27876"/>
    <cellStyle name="Обычный 5 2 4 5 7" xfId="27877"/>
    <cellStyle name="Обычный 5 2 4 5 8" xfId="27878"/>
    <cellStyle name="Обычный 5 2 4 5 9" xfId="27879"/>
    <cellStyle name="Обычный 5 2 4 6" xfId="27880"/>
    <cellStyle name="Обычный 5 2 4 6 2" xfId="27881"/>
    <cellStyle name="Обычный 5 2 4 6 2 2" xfId="27882"/>
    <cellStyle name="Обычный 5 2 4 6 2 2 2" xfId="27883"/>
    <cellStyle name="Обычный 5 2 4 6 2 2 2 2" xfId="27884"/>
    <cellStyle name="Обычный 5 2 4 6 2 2 3" xfId="27885"/>
    <cellStyle name="Обычный 5 2 4 6 2 2 4" xfId="27886"/>
    <cellStyle name="Обычный 5 2 4 6 2 2 5" xfId="27887"/>
    <cellStyle name="Обычный 5 2 4 6 2 3" xfId="27888"/>
    <cellStyle name="Обычный 5 2 4 6 2 3 2" xfId="27889"/>
    <cellStyle name="Обычный 5 2 4 6 2 3 3" xfId="27890"/>
    <cellStyle name="Обычный 5 2 4 6 2 3 4" xfId="27891"/>
    <cellStyle name="Обычный 5 2 4 6 2 4" xfId="27892"/>
    <cellStyle name="Обычный 5 2 4 6 2 5" xfId="27893"/>
    <cellStyle name="Обычный 5 2 4 6 2 6" xfId="27894"/>
    <cellStyle name="Обычный 5 2 4 6 2 7" xfId="27895"/>
    <cellStyle name="Обычный 5 2 4 6 3" xfId="27896"/>
    <cellStyle name="Обычный 5 2 4 6 3 2" xfId="27897"/>
    <cellStyle name="Обычный 5 2 4 6 3 2 2" xfId="27898"/>
    <cellStyle name="Обычный 5 2 4 6 3 3" xfId="27899"/>
    <cellStyle name="Обычный 5 2 4 6 3 4" xfId="27900"/>
    <cellStyle name="Обычный 5 2 4 6 3 5" xfId="27901"/>
    <cellStyle name="Обычный 5 2 4 6 4" xfId="27902"/>
    <cellStyle name="Обычный 5 2 4 6 4 2" xfId="27903"/>
    <cellStyle name="Обычный 5 2 4 6 4 3" xfId="27904"/>
    <cellStyle name="Обычный 5 2 4 6 4 4" xfId="27905"/>
    <cellStyle name="Обычный 5 2 4 6 5" xfId="27906"/>
    <cellStyle name="Обычный 5 2 4 6 6" xfId="27907"/>
    <cellStyle name="Обычный 5 2 4 6 7" xfId="27908"/>
    <cellStyle name="Обычный 5 2 4 6 8" xfId="27909"/>
    <cellStyle name="Обычный 5 2 4 7" xfId="27910"/>
    <cellStyle name="Обычный 5 2 4 7 2" xfId="27911"/>
    <cellStyle name="Обычный 5 2 4 7 2 2" xfId="27912"/>
    <cellStyle name="Обычный 5 2 4 7 2 2 2" xfId="27913"/>
    <cellStyle name="Обычный 5 2 4 7 2 2 2 2" xfId="27914"/>
    <cellStyle name="Обычный 5 2 4 7 2 2 3" xfId="27915"/>
    <cellStyle name="Обычный 5 2 4 7 2 2 4" xfId="27916"/>
    <cellStyle name="Обычный 5 2 4 7 2 2 5" xfId="27917"/>
    <cellStyle name="Обычный 5 2 4 7 2 3" xfId="27918"/>
    <cellStyle name="Обычный 5 2 4 7 2 3 2" xfId="27919"/>
    <cellStyle name="Обычный 5 2 4 7 2 3 3" xfId="27920"/>
    <cellStyle name="Обычный 5 2 4 7 2 3 4" xfId="27921"/>
    <cellStyle name="Обычный 5 2 4 7 2 4" xfId="27922"/>
    <cellStyle name="Обычный 5 2 4 7 2 5" xfId="27923"/>
    <cellStyle name="Обычный 5 2 4 7 2 6" xfId="27924"/>
    <cellStyle name="Обычный 5 2 4 7 2 7" xfId="27925"/>
    <cellStyle name="Обычный 5 2 4 7 3" xfId="27926"/>
    <cellStyle name="Обычный 5 2 4 7 3 2" xfId="27927"/>
    <cellStyle name="Обычный 5 2 4 7 3 2 2" xfId="27928"/>
    <cellStyle name="Обычный 5 2 4 7 3 3" xfId="27929"/>
    <cellStyle name="Обычный 5 2 4 7 3 4" xfId="27930"/>
    <cellStyle name="Обычный 5 2 4 7 3 5" xfId="27931"/>
    <cellStyle name="Обычный 5 2 4 7 4" xfId="27932"/>
    <cellStyle name="Обычный 5 2 4 7 4 2" xfId="27933"/>
    <cellStyle name="Обычный 5 2 4 7 4 3" xfId="27934"/>
    <cellStyle name="Обычный 5 2 4 7 4 4" xfId="27935"/>
    <cellStyle name="Обычный 5 2 4 7 5" xfId="27936"/>
    <cellStyle name="Обычный 5 2 4 7 6" xfId="27937"/>
    <cellStyle name="Обычный 5 2 4 7 7" xfId="27938"/>
    <cellStyle name="Обычный 5 2 4 7 8" xfId="27939"/>
    <cellStyle name="Обычный 5 2 4 8" xfId="27940"/>
    <cellStyle name="Обычный 5 2 4 8 2" xfId="27941"/>
    <cellStyle name="Обычный 5 2 4 8 2 2" xfId="27942"/>
    <cellStyle name="Обычный 5 2 4 8 2 2 2" xfId="27943"/>
    <cellStyle name="Обычный 5 2 4 8 2 3" xfId="27944"/>
    <cellStyle name="Обычный 5 2 4 8 2 4" xfId="27945"/>
    <cellStyle name="Обычный 5 2 4 8 2 5" xfId="27946"/>
    <cellStyle name="Обычный 5 2 4 8 3" xfId="27947"/>
    <cellStyle name="Обычный 5 2 4 8 3 2" xfId="27948"/>
    <cellStyle name="Обычный 5 2 4 8 3 3" xfId="27949"/>
    <cellStyle name="Обычный 5 2 4 8 3 4" xfId="27950"/>
    <cellStyle name="Обычный 5 2 4 8 4" xfId="27951"/>
    <cellStyle name="Обычный 5 2 4 8 5" xfId="27952"/>
    <cellStyle name="Обычный 5 2 4 8 6" xfId="27953"/>
    <cellStyle name="Обычный 5 2 4 8 7" xfId="27954"/>
    <cellStyle name="Обычный 5 2 4 9" xfId="27955"/>
    <cellStyle name="Обычный 5 2 4 9 2" xfId="27956"/>
    <cellStyle name="Обычный 5 2 4 9 2 2" xfId="27957"/>
    <cellStyle name="Обычный 5 2 4 9 2 2 2" xfId="27958"/>
    <cellStyle name="Обычный 5 2 4 9 2 3" xfId="27959"/>
    <cellStyle name="Обычный 5 2 4 9 2 4" xfId="27960"/>
    <cellStyle name="Обычный 5 2 4 9 2 5" xfId="27961"/>
    <cellStyle name="Обычный 5 2 4 9 3" xfId="27962"/>
    <cellStyle name="Обычный 5 2 4 9 3 2" xfId="27963"/>
    <cellStyle name="Обычный 5 2 4 9 3 3" xfId="27964"/>
    <cellStyle name="Обычный 5 2 4 9 3 4" xfId="27965"/>
    <cellStyle name="Обычный 5 2 4 9 4" xfId="27966"/>
    <cellStyle name="Обычный 5 2 4 9 5" xfId="27967"/>
    <cellStyle name="Обычный 5 2 4 9 6" xfId="27968"/>
    <cellStyle name="Обычный 5 2 4 9 7" xfId="27969"/>
    <cellStyle name="Обычный 5 2 5" xfId="27970"/>
    <cellStyle name="Обычный 5 2 5 10" xfId="27971"/>
    <cellStyle name="Обычный 5 2 5 11" xfId="27972"/>
    <cellStyle name="Обычный 5 2 5 2" xfId="27973"/>
    <cellStyle name="Обычный 5 2 5 2 2" xfId="27974"/>
    <cellStyle name="Обычный 5 2 5 2 2 2" xfId="27975"/>
    <cellStyle name="Обычный 5 2 5 2 2 2 2" xfId="27976"/>
    <cellStyle name="Обычный 5 2 5 2 2 3" xfId="27977"/>
    <cellStyle name="Обычный 5 2 5 2 2 4" xfId="27978"/>
    <cellStyle name="Обычный 5 2 5 2 2 5" xfId="27979"/>
    <cellStyle name="Обычный 5 2 5 2 3" xfId="27980"/>
    <cellStyle name="Обычный 5 2 5 2 3 2" xfId="27981"/>
    <cellStyle name="Обычный 5 2 5 2 3 2 2" xfId="27982"/>
    <cellStyle name="Обычный 5 2 5 2 3 3" xfId="27983"/>
    <cellStyle name="Обычный 5 2 5 2 3 4" xfId="27984"/>
    <cellStyle name="Обычный 5 2 5 2 3 5" xfId="27985"/>
    <cellStyle name="Обычный 5 2 5 2 4" xfId="27986"/>
    <cellStyle name="Обычный 5 2 5 2 4 2" xfId="27987"/>
    <cellStyle name="Обычный 5 2 5 2 4 2 2" xfId="27988"/>
    <cellStyle name="Обычный 5 2 5 2 4 3" xfId="27989"/>
    <cellStyle name="Обычный 5 2 5 2 4 4" xfId="27990"/>
    <cellStyle name="Обычный 5 2 5 2 4 5" xfId="27991"/>
    <cellStyle name="Обычный 5 2 5 2 5" xfId="27992"/>
    <cellStyle name="Обычный 5 2 5 2 5 2" xfId="27993"/>
    <cellStyle name="Обычный 5 2 5 2 5 2 2" xfId="27994"/>
    <cellStyle name="Обычный 5 2 5 2 5 3" xfId="27995"/>
    <cellStyle name="Обычный 5 2 5 2 6" xfId="27996"/>
    <cellStyle name="Обычный 5 2 5 2 6 2" xfId="27997"/>
    <cellStyle name="Обычный 5 2 5 2 7" xfId="27998"/>
    <cellStyle name="Обычный 5 2 5 2 8" xfId="27999"/>
    <cellStyle name="Обычный 5 2 5 3" xfId="28000"/>
    <cellStyle name="Обычный 5 2 5 3 2" xfId="28001"/>
    <cellStyle name="Обычный 5 2 5 3 2 2" xfId="28002"/>
    <cellStyle name="Обычный 5 2 5 3 2 2 2" xfId="28003"/>
    <cellStyle name="Обычный 5 2 5 3 2 3" xfId="28004"/>
    <cellStyle name="Обычный 5 2 5 3 2 4" xfId="28005"/>
    <cellStyle name="Обычный 5 2 5 3 2 5" xfId="28006"/>
    <cellStyle name="Обычный 5 2 5 3 3" xfId="28007"/>
    <cellStyle name="Обычный 5 2 5 3 3 2" xfId="28008"/>
    <cellStyle name="Обычный 5 2 5 3 3 2 2" xfId="28009"/>
    <cellStyle name="Обычный 5 2 5 3 3 3" xfId="28010"/>
    <cellStyle name="Обычный 5 2 5 3 3 4" xfId="28011"/>
    <cellStyle name="Обычный 5 2 5 3 3 5" xfId="28012"/>
    <cellStyle name="Обычный 5 2 5 3 4" xfId="28013"/>
    <cellStyle name="Обычный 5 2 5 3 4 2" xfId="28014"/>
    <cellStyle name="Обычный 5 2 5 3 4 2 2" xfId="28015"/>
    <cellStyle name="Обычный 5 2 5 3 4 3" xfId="28016"/>
    <cellStyle name="Обычный 5 2 5 3 5" xfId="28017"/>
    <cellStyle name="Обычный 5 2 5 3 5 2" xfId="28018"/>
    <cellStyle name="Обычный 5 2 5 3 5 2 2" xfId="28019"/>
    <cellStyle name="Обычный 5 2 5 3 5 3" xfId="28020"/>
    <cellStyle name="Обычный 5 2 5 3 6" xfId="28021"/>
    <cellStyle name="Обычный 5 2 5 3 6 2" xfId="28022"/>
    <cellStyle name="Обычный 5 2 5 3 7" xfId="28023"/>
    <cellStyle name="Обычный 5 2 5 4" xfId="28024"/>
    <cellStyle name="Обычный 5 2 5 4 2" xfId="28025"/>
    <cellStyle name="Обычный 5 2 5 4 2 2" xfId="28026"/>
    <cellStyle name="Обычный 5 2 5 4 3" xfId="28027"/>
    <cellStyle name="Обычный 5 2 5 4 4" xfId="28028"/>
    <cellStyle name="Обычный 5 2 5 4 5" xfId="28029"/>
    <cellStyle name="Обычный 5 2 5 5" xfId="28030"/>
    <cellStyle name="Обычный 5 2 5 5 2" xfId="28031"/>
    <cellStyle name="Обычный 5 2 5 5 2 2" xfId="28032"/>
    <cellStyle name="Обычный 5 2 5 5 3" xfId="28033"/>
    <cellStyle name="Обычный 5 2 5 5 4" xfId="28034"/>
    <cellStyle name="Обычный 5 2 5 5 5" xfId="28035"/>
    <cellStyle name="Обычный 5 2 5 6" xfId="28036"/>
    <cellStyle name="Обычный 5 2 5 6 2" xfId="28037"/>
    <cellStyle name="Обычный 5 2 5 6 2 2" xfId="28038"/>
    <cellStyle name="Обычный 5 2 5 6 3" xfId="28039"/>
    <cellStyle name="Обычный 5 2 5 6 4" xfId="28040"/>
    <cellStyle name="Обычный 5 2 5 6 5" xfId="28041"/>
    <cellStyle name="Обычный 5 2 5 7" xfId="28042"/>
    <cellStyle name="Обычный 5 2 5 7 2" xfId="28043"/>
    <cellStyle name="Обычный 5 2 5 7 2 2" xfId="28044"/>
    <cellStyle name="Обычный 5 2 5 7 3" xfId="28045"/>
    <cellStyle name="Обычный 5 2 5 7 4" xfId="28046"/>
    <cellStyle name="Обычный 5 2 5 7 5" xfId="28047"/>
    <cellStyle name="Обычный 5 2 5 8" xfId="28048"/>
    <cellStyle name="Обычный 5 2 5 8 2" xfId="28049"/>
    <cellStyle name="Обычный 5 2 5 8 2 2" xfId="28050"/>
    <cellStyle name="Обычный 5 2 5 8 3" xfId="28051"/>
    <cellStyle name="Обычный 5 2 5 9" xfId="28052"/>
    <cellStyle name="Обычный 5 2 5 9 2" xfId="28053"/>
    <cellStyle name="Обычный 5 2 6" xfId="28054"/>
    <cellStyle name="Обычный 5 2 6 2" xfId="28055"/>
    <cellStyle name="Обычный 5 2 6 2 2" xfId="28056"/>
    <cellStyle name="Обычный 5 2 6 2 2 2" xfId="28057"/>
    <cellStyle name="Обычный 5 2 6 2 2 2 2" xfId="28058"/>
    <cellStyle name="Обычный 5 2 6 2 2 3" xfId="28059"/>
    <cellStyle name="Обычный 5 2 6 2 2 4" xfId="28060"/>
    <cellStyle name="Обычный 5 2 6 2 2 5" xfId="28061"/>
    <cellStyle name="Обычный 5 2 6 2 3" xfId="28062"/>
    <cellStyle name="Обычный 5 2 6 2 3 2" xfId="28063"/>
    <cellStyle name="Обычный 5 2 6 2 3 3" xfId="28064"/>
    <cellStyle name="Обычный 5 2 6 2 3 4" xfId="28065"/>
    <cellStyle name="Обычный 5 2 6 2 4" xfId="28066"/>
    <cellStyle name="Обычный 5 2 6 2 5" xfId="28067"/>
    <cellStyle name="Обычный 5 2 6 2 6" xfId="28068"/>
    <cellStyle name="Обычный 5 2 6 2 7" xfId="28069"/>
    <cellStyle name="Обычный 5 2 6 3" xfId="28070"/>
    <cellStyle name="Обычный 5 2 6 3 2" xfId="28071"/>
    <cellStyle name="Обычный 5 2 6 3 2 2" xfId="28072"/>
    <cellStyle name="Обычный 5 2 6 3 3" xfId="28073"/>
    <cellStyle name="Обычный 5 2 6 3 4" xfId="28074"/>
    <cellStyle name="Обычный 5 2 6 3 5" xfId="28075"/>
    <cellStyle name="Обычный 5 2 6 4" xfId="28076"/>
    <cellStyle name="Обычный 5 2 6 4 2" xfId="28077"/>
    <cellStyle name="Обычный 5 2 6 4 2 2" xfId="28078"/>
    <cellStyle name="Обычный 5 2 6 4 3" xfId="28079"/>
    <cellStyle name="Обычный 5 2 6 4 4" xfId="28080"/>
    <cellStyle name="Обычный 5 2 6 4 5" xfId="28081"/>
    <cellStyle name="Обычный 5 2 6 5" xfId="28082"/>
    <cellStyle name="Обычный 5 2 6 5 2" xfId="28083"/>
    <cellStyle name="Обычный 5 2 6 5 2 2" xfId="28084"/>
    <cellStyle name="Обычный 5 2 6 5 3" xfId="28085"/>
    <cellStyle name="Обычный 5 2 6 5 4" xfId="28086"/>
    <cellStyle name="Обычный 5 2 6 5 5" xfId="28087"/>
    <cellStyle name="Обычный 5 2 6 6" xfId="28088"/>
    <cellStyle name="Обычный 5 2 6 6 2" xfId="28089"/>
    <cellStyle name="Обычный 5 2 6 6 2 2" xfId="28090"/>
    <cellStyle name="Обычный 5 2 6 6 3" xfId="28091"/>
    <cellStyle name="Обычный 5 2 6 7" xfId="28092"/>
    <cellStyle name="Обычный 5 2 6 7 2" xfId="28093"/>
    <cellStyle name="Обычный 5 2 6 8" xfId="28094"/>
    <cellStyle name="Обычный 5 2 6 9" xfId="28095"/>
    <cellStyle name="Обычный 5 2 7" xfId="28096"/>
    <cellStyle name="Обычный 5 2 7 2" xfId="28097"/>
    <cellStyle name="Обычный 5 2 7 2 2" xfId="28098"/>
    <cellStyle name="Обычный 5 2 7 2 2 2" xfId="28099"/>
    <cellStyle name="Обычный 5 2 7 2 3" xfId="28100"/>
    <cellStyle name="Обычный 5 2 7 2 4" xfId="28101"/>
    <cellStyle name="Обычный 5 2 7 2 5" xfId="28102"/>
    <cellStyle name="Обычный 5 2 7 3" xfId="28103"/>
    <cellStyle name="Обычный 5 2 7 3 2" xfId="28104"/>
    <cellStyle name="Обычный 5 2 7 3 2 2" xfId="28105"/>
    <cellStyle name="Обычный 5 2 7 3 3" xfId="28106"/>
    <cellStyle name="Обычный 5 2 7 3 4" xfId="28107"/>
    <cellStyle name="Обычный 5 2 7 3 5" xfId="28108"/>
    <cellStyle name="Обычный 5 2 7 4" xfId="28109"/>
    <cellStyle name="Обычный 5 2 7 4 2" xfId="28110"/>
    <cellStyle name="Обычный 5 2 7 4 2 2" xfId="28111"/>
    <cellStyle name="Обычный 5 2 7 4 3" xfId="28112"/>
    <cellStyle name="Обычный 5 2 7 5" xfId="28113"/>
    <cellStyle name="Обычный 5 2 7 5 2" xfId="28114"/>
    <cellStyle name="Обычный 5 2 7 5 2 2" xfId="28115"/>
    <cellStyle name="Обычный 5 2 7 5 3" xfId="28116"/>
    <cellStyle name="Обычный 5 2 7 6" xfId="28117"/>
    <cellStyle name="Обычный 5 2 7 6 2" xfId="28118"/>
    <cellStyle name="Обычный 5 2 7 7" xfId="28119"/>
    <cellStyle name="Обычный 5 2 8" xfId="28120"/>
    <cellStyle name="Обычный 5 2 8 2" xfId="28121"/>
    <cellStyle name="Обычный 5 2 8 2 2" xfId="28122"/>
    <cellStyle name="Обычный 5 2 8 3" xfId="28123"/>
    <cellStyle name="Обычный 5 2 8 4" xfId="28124"/>
    <cellStyle name="Обычный 5 2 8 5" xfId="28125"/>
    <cellStyle name="Обычный 5 2 9" xfId="28126"/>
    <cellStyle name="Обычный 5 20" xfId="28127"/>
    <cellStyle name="Обычный 5 20 2" xfId="28128"/>
    <cellStyle name="Обычный 5 20 2 2" xfId="28129"/>
    <cellStyle name="Обычный 5 20 3" xfId="28130"/>
    <cellStyle name="Обычный 5 20 4" xfId="28131"/>
    <cellStyle name="Обычный 5 20 5" xfId="28132"/>
    <cellStyle name="Обычный 5 21" xfId="28133"/>
    <cellStyle name="Обычный 5 21 2" xfId="28134"/>
    <cellStyle name="Обычный 5 21 2 2" xfId="28135"/>
    <cellStyle name="Обычный 5 21 3" xfId="28136"/>
    <cellStyle name="Обычный 5 22" xfId="28137"/>
    <cellStyle name="Обычный 5 22 2" xfId="28138"/>
    <cellStyle name="Обычный 5 23" xfId="28139"/>
    <cellStyle name="Обычный 5 24" xfId="28140"/>
    <cellStyle name="Обычный 5 25" xfId="28141"/>
    <cellStyle name="Обычный 5 3" xfId="28142"/>
    <cellStyle name="Обычный 5 3 10" xfId="28143"/>
    <cellStyle name="Обычный 5 3 10 2" xfId="28144"/>
    <cellStyle name="Обычный 5 3 10 2 2" xfId="28145"/>
    <cellStyle name="Обычный 5 3 10 2 2 2" xfId="28146"/>
    <cellStyle name="Обычный 5 3 10 2 2 2 2" xfId="28147"/>
    <cellStyle name="Обычный 5 3 10 2 2 3" xfId="28148"/>
    <cellStyle name="Обычный 5 3 10 2 2 4" xfId="28149"/>
    <cellStyle name="Обычный 5 3 10 2 2 5" xfId="28150"/>
    <cellStyle name="Обычный 5 3 10 2 3" xfId="28151"/>
    <cellStyle name="Обычный 5 3 10 2 3 2" xfId="28152"/>
    <cellStyle name="Обычный 5 3 10 2 3 3" xfId="28153"/>
    <cellStyle name="Обычный 5 3 10 2 3 4" xfId="28154"/>
    <cellStyle name="Обычный 5 3 10 2 4" xfId="28155"/>
    <cellStyle name="Обычный 5 3 10 2 5" xfId="28156"/>
    <cellStyle name="Обычный 5 3 10 2 6" xfId="28157"/>
    <cellStyle name="Обычный 5 3 10 2 7" xfId="28158"/>
    <cellStyle name="Обычный 5 3 10 3" xfId="28159"/>
    <cellStyle name="Обычный 5 3 10 3 2" xfId="28160"/>
    <cellStyle name="Обычный 5 3 10 3 2 2" xfId="28161"/>
    <cellStyle name="Обычный 5 3 10 3 3" xfId="28162"/>
    <cellStyle name="Обычный 5 3 10 3 4" xfId="28163"/>
    <cellStyle name="Обычный 5 3 10 3 5" xfId="28164"/>
    <cellStyle name="Обычный 5 3 10 4" xfId="28165"/>
    <cellStyle name="Обычный 5 3 10 4 2" xfId="28166"/>
    <cellStyle name="Обычный 5 3 10 4 3" xfId="28167"/>
    <cellStyle name="Обычный 5 3 10 4 4" xfId="28168"/>
    <cellStyle name="Обычный 5 3 10 5" xfId="28169"/>
    <cellStyle name="Обычный 5 3 10 6" xfId="28170"/>
    <cellStyle name="Обычный 5 3 10 7" xfId="28171"/>
    <cellStyle name="Обычный 5 3 10 8" xfId="28172"/>
    <cellStyle name="Обычный 5 3 11" xfId="28173"/>
    <cellStyle name="Обычный 5 3 11 2" xfId="28174"/>
    <cellStyle name="Обычный 5 3 11 2 2" xfId="28175"/>
    <cellStyle name="Обычный 5 3 11 2 2 2" xfId="28176"/>
    <cellStyle name="Обычный 5 3 11 2 3" xfId="28177"/>
    <cellStyle name="Обычный 5 3 11 2 4" xfId="28178"/>
    <cellStyle name="Обычный 5 3 11 2 5" xfId="28179"/>
    <cellStyle name="Обычный 5 3 11 3" xfId="28180"/>
    <cellStyle name="Обычный 5 3 11 3 2" xfId="28181"/>
    <cellStyle name="Обычный 5 3 11 3 3" xfId="28182"/>
    <cellStyle name="Обычный 5 3 11 3 4" xfId="28183"/>
    <cellStyle name="Обычный 5 3 11 4" xfId="28184"/>
    <cellStyle name="Обычный 5 3 11 5" xfId="28185"/>
    <cellStyle name="Обычный 5 3 11 6" xfId="28186"/>
    <cellStyle name="Обычный 5 3 11 7" xfId="28187"/>
    <cellStyle name="Обычный 5 3 12" xfId="28188"/>
    <cellStyle name="Обычный 5 3 12 2" xfId="28189"/>
    <cellStyle name="Обычный 5 3 12 2 2" xfId="28190"/>
    <cellStyle name="Обычный 5 3 12 2 2 2" xfId="28191"/>
    <cellStyle name="Обычный 5 3 12 2 3" xfId="28192"/>
    <cellStyle name="Обычный 5 3 12 2 4" xfId="28193"/>
    <cellStyle name="Обычный 5 3 12 2 5" xfId="28194"/>
    <cellStyle name="Обычный 5 3 12 3" xfId="28195"/>
    <cellStyle name="Обычный 5 3 12 3 2" xfId="28196"/>
    <cellStyle name="Обычный 5 3 12 3 3" xfId="28197"/>
    <cellStyle name="Обычный 5 3 12 3 4" xfId="28198"/>
    <cellStyle name="Обычный 5 3 12 4" xfId="28199"/>
    <cellStyle name="Обычный 5 3 12 5" xfId="28200"/>
    <cellStyle name="Обычный 5 3 12 6" xfId="28201"/>
    <cellStyle name="Обычный 5 3 12 7" xfId="28202"/>
    <cellStyle name="Обычный 5 3 13" xfId="28203"/>
    <cellStyle name="Обычный 5 3 13 2" xfId="28204"/>
    <cellStyle name="Обычный 5 3 13 2 2" xfId="28205"/>
    <cellStyle name="Обычный 5 3 13 3" xfId="28206"/>
    <cellStyle name="Обычный 5 3 13 4" xfId="28207"/>
    <cellStyle name="Обычный 5 3 13 5" xfId="28208"/>
    <cellStyle name="Обычный 5 3 14" xfId="28209"/>
    <cellStyle name="Обычный 5 3 14 2" xfId="28210"/>
    <cellStyle name="Обычный 5 3 14 2 2" xfId="28211"/>
    <cellStyle name="Обычный 5 3 14 3" xfId="28212"/>
    <cellStyle name="Обычный 5 3 14 4" xfId="28213"/>
    <cellStyle name="Обычный 5 3 14 5" xfId="28214"/>
    <cellStyle name="Обычный 5 3 15" xfId="28215"/>
    <cellStyle name="Обычный 5 3 16" xfId="28216"/>
    <cellStyle name="Обычный 5 3 17" xfId="28217"/>
    <cellStyle name="Обычный 5 3 2" xfId="28218"/>
    <cellStyle name="Обычный 5 3 2 10" xfId="28219"/>
    <cellStyle name="Обычный 5 3 2 10 2" xfId="28220"/>
    <cellStyle name="Обычный 5 3 2 10 2 2" xfId="28221"/>
    <cellStyle name="Обычный 5 3 2 10 2 2 2" xfId="28222"/>
    <cellStyle name="Обычный 5 3 2 10 2 3" xfId="28223"/>
    <cellStyle name="Обычный 5 3 2 10 2 4" xfId="28224"/>
    <cellStyle name="Обычный 5 3 2 10 2 5" xfId="28225"/>
    <cellStyle name="Обычный 5 3 2 10 3" xfId="28226"/>
    <cellStyle name="Обычный 5 3 2 10 3 2" xfId="28227"/>
    <cellStyle name="Обычный 5 3 2 10 3 3" xfId="28228"/>
    <cellStyle name="Обычный 5 3 2 10 3 4" xfId="28229"/>
    <cellStyle name="Обычный 5 3 2 10 4" xfId="28230"/>
    <cellStyle name="Обычный 5 3 2 10 5" xfId="28231"/>
    <cellStyle name="Обычный 5 3 2 10 6" xfId="28232"/>
    <cellStyle name="Обычный 5 3 2 10 7" xfId="28233"/>
    <cellStyle name="Обычный 5 3 2 11" xfId="28234"/>
    <cellStyle name="Обычный 5 3 2 11 2" xfId="28235"/>
    <cellStyle name="Обычный 5 3 2 11 2 2" xfId="28236"/>
    <cellStyle name="Обычный 5 3 2 11 3" xfId="28237"/>
    <cellStyle name="Обычный 5 3 2 11 4" xfId="28238"/>
    <cellStyle name="Обычный 5 3 2 11 5" xfId="28239"/>
    <cellStyle name="Обычный 5 3 2 12" xfId="28240"/>
    <cellStyle name="Обычный 5 3 2 12 2" xfId="28241"/>
    <cellStyle name="Обычный 5 3 2 12 3" xfId="28242"/>
    <cellStyle name="Обычный 5 3 2 12 4" xfId="28243"/>
    <cellStyle name="Обычный 5 3 2 13" xfId="28244"/>
    <cellStyle name="Обычный 5 3 2 14" xfId="28245"/>
    <cellStyle name="Обычный 5 3 2 15" xfId="28246"/>
    <cellStyle name="Обычный 5 3 2 16" xfId="28247"/>
    <cellStyle name="Обычный 5 3 2 2" xfId="28248"/>
    <cellStyle name="Обычный 5 3 2 2 10" xfId="28249"/>
    <cellStyle name="Обычный 5 3 2 2 10 2" xfId="28250"/>
    <cellStyle name="Обычный 5 3 2 2 10 2 2" xfId="28251"/>
    <cellStyle name="Обычный 5 3 2 2 10 3" xfId="28252"/>
    <cellStyle name="Обычный 5 3 2 2 10 4" xfId="28253"/>
    <cellStyle name="Обычный 5 3 2 2 10 5" xfId="28254"/>
    <cellStyle name="Обычный 5 3 2 2 11" xfId="28255"/>
    <cellStyle name="Обычный 5 3 2 2 11 2" xfId="28256"/>
    <cellStyle name="Обычный 5 3 2 2 11 3" xfId="28257"/>
    <cellStyle name="Обычный 5 3 2 2 11 4" xfId="28258"/>
    <cellStyle name="Обычный 5 3 2 2 12" xfId="28259"/>
    <cellStyle name="Обычный 5 3 2 2 13" xfId="28260"/>
    <cellStyle name="Обычный 5 3 2 2 14" xfId="28261"/>
    <cellStyle name="Обычный 5 3 2 2 15" xfId="28262"/>
    <cellStyle name="Обычный 5 3 2 2 2" xfId="28263"/>
    <cellStyle name="Обычный 5 3 2 2 2 2" xfId="28264"/>
    <cellStyle name="Обычный 5 3 2 2 2 2 2" xfId="28265"/>
    <cellStyle name="Обычный 5 3 2 2 2 2 2 2" xfId="28266"/>
    <cellStyle name="Обычный 5 3 2 2 2 2 2 2 2" xfId="28267"/>
    <cellStyle name="Обычный 5 3 2 2 2 2 2 3" xfId="28268"/>
    <cellStyle name="Обычный 5 3 2 2 2 2 2 4" xfId="28269"/>
    <cellStyle name="Обычный 5 3 2 2 2 2 2 5" xfId="28270"/>
    <cellStyle name="Обычный 5 3 2 2 2 2 3" xfId="28271"/>
    <cellStyle name="Обычный 5 3 2 2 2 2 3 2" xfId="28272"/>
    <cellStyle name="Обычный 5 3 2 2 2 2 3 3" xfId="28273"/>
    <cellStyle name="Обычный 5 3 2 2 2 2 3 4" xfId="28274"/>
    <cellStyle name="Обычный 5 3 2 2 2 2 4" xfId="28275"/>
    <cellStyle name="Обычный 5 3 2 2 2 2 5" xfId="28276"/>
    <cellStyle name="Обычный 5 3 2 2 2 2 6" xfId="28277"/>
    <cellStyle name="Обычный 5 3 2 2 2 2 7" xfId="28278"/>
    <cellStyle name="Обычный 5 3 2 2 2 3" xfId="28279"/>
    <cellStyle name="Обычный 5 3 2 2 2 3 2" xfId="28280"/>
    <cellStyle name="Обычный 5 3 2 2 2 3 2 2" xfId="28281"/>
    <cellStyle name="Обычный 5 3 2 2 2 3 3" xfId="28282"/>
    <cellStyle name="Обычный 5 3 2 2 2 3 4" xfId="28283"/>
    <cellStyle name="Обычный 5 3 2 2 2 3 5" xfId="28284"/>
    <cellStyle name="Обычный 5 3 2 2 2 4" xfId="28285"/>
    <cellStyle name="Обычный 5 3 2 2 2 4 2" xfId="28286"/>
    <cellStyle name="Обычный 5 3 2 2 2 4 2 2" xfId="28287"/>
    <cellStyle name="Обычный 5 3 2 2 2 4 3" xfId="28288"/>
    <cellStyle name="Обычный 5 3 2 2 2 4 4" xfId="28289"/>
    <cellStyle name="Обычный 5 3 2 2 2 4 5" xfId="28290"/>
    <cellStyle name="Обычный 5 3 2 2 2 5" xfId="28291"/>
    <cellStyle name="Обычный 5 3 2 2 2 5 2" xfId="28292"/>
    <cellStyle name="Обычный 5 3 2 2 2 5 3" xfId="28293"/>
    <cellStyle name="Обычный 5 3 2 2 2 5 4" xfId="28294"/>
    <cellStyle name="Обычный 5 3 2 2 2 6" xfId="28295"/>
    <cellStyle name="Обычный 5 3 2 2 2 7" xfId="28296"/>
    <cellStyle name="Обычный 5 3 2 2 2 8" xfId="28297"/>
    <cellStyle name="Обычный 5 3 2 2 2 9" xfId="28298"/>
    <cellStyle name="Обычный 5 3 2 2 3" xfId="28299"/>
    <cellStyle name="Обычный 5 3 2 2 3 2" xfId="28300"/>
    <cellStyle name="Обычный 5 3 2 2 3 2 2" xfId="28301"/>
    <cellStyle name="Обычный 5 3 2 2 3 2 2 2" xfId="28302"/>
    <cellStyle name="Обычный 5 3 2 2 3 2 2 2 2" xfId="28303"/>
    <cellStyle name="Обычный 5 3 2 2 3 2 2 3" xfId="28304"/>
    <cellStyle name="Обычный 5 3 2 2 3 2 2 4" xfId="28305"/>
    <cellStyle name="Обычный 5 3 2 2 3 2 2 5" xfId="28306"/>
    <cellStyle name="Обычный 5 3 2 2 3 2 3" xfId="28307"/>
    <cellStyle name="Обычный 5 3 2 2 3 2 3 2" xfId="28308"/>
    <cellStyle name="Обычный 5 3 2 2 3 2 3 3" xfId="28309"/>
    <cellStyle name="Обычный 5 3 2 2 3 2 3 4" xfId="28310"/>
    <cellStyle name="Обычный 5 3 2 2 3 2 4" xfId="28311"/>
    <cellStyle name="Обычный 5 3 2 2 3 2 5" xfId="28312"/>
    <cellStyle name="Обычный 5 3 2 2 3 2 6" xfId="28313"/>
    <cellStyle name="Обычный 5 3 2 2 3 2 7" xfId="28314"/>
    <cellStyle name="Обычный 5 3 2 2 3 3" xfId="28315"/>
    <cellStyle name="Обычный 5 3 2 2 3 3 2" xfId="28316"/>
    <cellStyle name="Обычный 5 3 2 2 3 3 2 2" xfId="28317"/>
    <cellStyle name="Обычный 5 3 2 2 3 3 3" xfId="28318"/>
    <cellStyle name="Обычный 5 3 2 2 3 3 4" xfId="28319"/>
    <cellStyle name="Обычный 5 3 2 2 3 3 5" xfId="28320"/>
    <cellStyle name="Обычный 5 3 2 2 3 4" xfId="28321"/>
    <cellStyle name="Обычный 5 3 2 2 3 4 2" xfId="28322"/>
    <cellStyle name="Обычный 5 3 2 2 3 4 2 2" xfId="28323"/>
    <cellStyle name="Обычный 5 3 2 2 3 4 3" xfId="28324"/>
    <cellStyle name="Обычный 5 3 2 2 3 4 4" xfId="28325"/>
    <cellStyle name="Обычный 5 3 2 2 3 4 5" xfId="28326"/>
    <cellStyle name="Обычный 5 3 2 2 3 5" xfId="28327"/>
    <cellStyle name="Обычный 5 3 2 2 3 5 2" xfId="28328"/>
    <cellStyle name="Обычный 5 3 2 2 3 5 3" xfId="28329"/>
    <cellStyle name="Обычный 5 3 2 2 3 5 4" xfId="28330"/>
    <cellStyle name="Обычный 5 3 2 2 3 6" xfId="28331"/>
    <cellStyle name="Обычный 5 3 2 2 3 7" xfId="28332"/>
    <cellStyle name="Обычный 5 3 2 2 3 8" xfId="28333"/>
    <cellStyle name="Обычный 5 3 2 2 3 9" xfId="28334"/>
    <cellStyle name="Обычный 5 3 2 2 4" xfId="28335"/>
    <cellStyle name="Обычный 5 3 2 2 4 2" xfId="28336"/>
    <cellStyle name="Обычный 5 3 2 2 4 2 2" xfId="28337"/>
    <cellStyle name="Обычный 5 3 2 2 4 2 2 2" xfId="28338"/>
    <cellStyle name="Обычный 5 3 2 2 4 2 2 2 2" xfId="28339"/>
    <cellStyle name="Обычный 5 3 2 2 4 2 2 3" xfId="28340"/>
    <cellStyle name="Обычный 5 3 2 2 4 2 2 4" xfId="28341"/>
    <cellStyle name="Обычный 5 3 2 2 4 2 2 5" xfId="28342"/>
    <cellStyle name="Обычный 5 3 2 2 4 2 3" xfId="28343"/>
    <cellStyle name="Обычный 5 3 2 2 4 2 3 2" xfId="28344"/>
    <cellStyle name="Обычный 5 3 2 2 4 2 3 3" xfId="28345"/>
    <cellStyle name="Обычный 5 3 2 2 4 2 3 4" xfId="28346"/>
    <cellStyle name="Обычный 5 3 2 2 4 2 4" xfId="28347"/>
    <cellStyle name="Обычный 5 3 2 2 4 2 5" xfId="28348"/>
    <cellStyle name="Обычный 5 3 2 2 4 2 6" xfId="28349"/>
    <cellStyle name="Обычный 5 3 2 2 4 2 7" xfId="28350"/>
    <cellStyle name="Обычный 5 3 2 2 4 3" xfId="28351"/>
    <cellStyle name="Обычный 5 3 2 2 4 3 2" xfId="28352"/>
    <cellStyle name="Обычный 5 3 2 2 4 3 2 2" xfId="28353"/>
    <cellStyle name="Обычный 5 3 2 2 4 3 3" xfId="28354"/>
    <cellStyle name="Обычный 5 3 2 2 4 3 4" xfId="28355"/>
    <cellStyle name="Обычный 5 3 2 2 4 3 5" xfId="28356"/>
    <cellStyle name="Обычный 5 3 2 2 4 4" xfId="28357"/>
    <cellStyle name="Обычный 5 3 2 2 4 4 2" xfId="28358"/>
    <cellStyle name="Обычный 5 3 2 2 4 4 3" xfId="28359"/>
    <cellStyle name="Обычный 5 3 2 2 4 4 4" xfId="28360"/>
    <cellStyle name="Обычный 5 3 2 2 4 5" xfId="28361"/>
    <cellStyle name="Обычный 5 3 2 2 4 6" xfId="28362"/>
    <cellStyle name="Обычный 5 3 2 2 4 7" xfId="28363"/>
    <cellStyle name="Обычный 5 3 2 2 4 8" xfId="28364"/>
    <cellStyle name="Обычный 5 3 2 2 5" xfId="28365"/>
    <cellStyle name="Обычный 5 3 2 2 5 2" xfId="28366"/>
    <cellStyle name="Обычный 5 3 2 2 5 2 2" xfId="28367"/>
    <cellStyle name="Обычный 5 3 2 2 5 2 2 2" xfId="28368"/>
    <cellStyle name="Обычный 5 3 2 2 5 2 2 2 2" xfId="28369"/>
    <cellStyle name="Обычный 5 3 2 2 5 2 2 3" xfId="28370"/>
    <cellStyle name="Обычный 5 3 2 2 5 2 2 4" xfId="28371"/>
    <cellStyle name="Обычный 5 3 2 2 5 2 2 5" xfId="28372"/>
    <cellStyle name="Обычный 5 3 2 2 5 2 3" xfId="28373"/>
    <cellStyle name="Обычный 5 3 2 2 5 2 3 2" xfId="28374"/>
    <cellStyle name="Обычный 5 3 2 2 5 2 3 3" xfId="28375"/>
    <cellStyle name="Обычный 5 3 2 2 5 2 3 4" xfId="28376"/>
    <cellStyle name="Обычный 5 3 2 2 5 2 4" xfId="28377"/>
    <cellStyle name="Обычный 5 3 2 2 5 2 5" xfId="28378"/>
    <cellStyle name="Обычный 5 3 2 2 5 2 6" xfId="28379"/>
    <cellStyle name="Обычный 5 3 2 2 5 2 7" xfId="28380"/>
    <cellStyle name="Обычный 5 3 2 2 5 3" xfId="28381"/>
    <cellStyle name="Обычный 5 3 2 2 5 3 2" xfId="28382"/>
    <cellStyle name="Обычный 5 3 2 2 5 3 2 2" xfId="28383"/>
    <cellStyle name="Обычный 5 3 2 2 5 3 3" xfId="28384"/>
    <cellStyle name="Обычный 5 3 2 2 5 3 4" xfId="28385"/>
    <cellStyle name="Обычный 5 3 2 2 5 3 5" xfId="28386"/>
    <cellStyle name="Обычный 5 3 2 2 5 4" xfId="28387"/>
    <cellStyle name="Обычный 5 3 2 2 5 4 2" xfId="28388"/>
    <cellStyle name="Обычный 5 3 2 2 5 4 3" xfId="28389"/>
    <cellStyle name="Обычный 5 3 2 2 5 4 4" xfId="28390"/>
    <cellStyle name="Обычный 5 3 2 2 5 5" xfId="28391"/>
    <cellStyle name="Обычный 5 3 2 2 5 6" xfId="28392"/>
    <cellStyle name="Обычный 5 3 2 2 5 7" xfId="28393"/>
    <cellStyle name="Обычный 5 3 2 2 5 8" xfId="28394"/>
    <cellStyle name="Обычный 5 3 2 2 6" xfId="28395"/>
    <cellStyle name="Обычный 5 3 2 2 6 2" xfId="28396"/>
    <cellStyle name="Обычный 5 3 2 2 6 2 2" xfId="28397"/>
    <cellStyle name="Обычный 5 3 2 2 6 2 2 2" xfId="28398"/>
    <cellStyle name="Обычный 5 3 2 2 6 2 2 2 2" xfId="28399"/>
    <cellStyle name="Обычный 5 3 2 2 6 2 2 3" xfId="28400"/>
    <cellStyle name="Обычный 5 3 2 2 6 2 2 4" xfId="28401"/>
    <cellStyle name="Обычный 5 3 2 2 6 2 2 5" xfId="28402"/>
    <cellStyle name="Обычный 5 3 2 2 6 2 3" xfId="28403"/>
    <cellStyle name="Обычный 5 3 2 2 6 2 3 2" xfId="28404"/>
    <cellStyle name="Обычный 5 3 2 2 6 2 3 3" xfId="28405"/>
    <cellStyle name="Обычный 5 3 2 2 6 2 3 4" xfId="28406"/>
    <cellStyle name="Обычный 5 3 2 2 6 2 4" xfId="28407"/>
    <cellStyle name="Обычный 5 3 2 2 6 2 5" xfId="28408"/>
    <cellStyle name="Обычный 5 3 2 2 6 2 6" xfId="28409"/>
    <cellStyle name="Обычный 5 3 2 2 6 2 7" xfId="28410"/>
    <cellStyle name="Обычный 5 3 2 2 6 3" xfId="28411"/>
    <cellStyle name="Обычный 5 3 2 2 6 3 2" xfId="28412"/>
    <cellStyle name="Обычный 5 3 2 2 6 3 2 2" xfId="28413"/>
    <cellStyle name="Обычный 5 3 2 2 6 3 3" xfId="28414"/>
    <cellStyle name="Обычный 5 3 2 2 6 3 4" xfId="28415"/>
    <cellStyle name="Обычный 5 3 2 2 6 3 5" xfId="28416"/>
    <cellStyle name="Обычный 5 3 2 2 6 4" xfId="28417"/>
    <cellStyle name="Обычный 5 3 2 2 6 4 2" xfId="28418"/>
    <cellStyle name="Обычный 5 3 2 2 6 4 3" xfId="28419"/>
    <cellStyle name="Обычный 5 3 2 2 6 4 4" xfId="28420"/>
    <cellStyle name="Обычный 5 3 2 2 6 5" xfId="28421"/>
    <cellStyle name="Обычный 5 3 2 2 6 6" xfId="28422"/>
    <cellStyle name="Обычный 5 3 2 2 6 7" xfId="28423"/>
    <cellStyle name="Обычный 5 3 2 2 6 8" xfId="28424"/>
    <cellStyle name="Обычный 5 3 2 2 7" xfId="28425"/>
    <cellStyle name="Обычный 5 3 2 2 7 2" xfId="28426"/>
    <cellStyle name="Обычный 5 3 2 2 7 2 2" xfId="28427"/>
    <cellStyle name="Обычный 5 3 2 2 7 2 2 2" xfId="28428"/>
    <cellStyle name="Обычный 5 3 2 2 7 2 2 2 2" xfId="28429"/>
    <cellStyle name="Обычный 5 3 2 2 7 2 2 3" xfId="28430"/>
    <cellStyle name="Обычный 5 3 2 2 7 2 2 4" xfId="28431"/>
    <cellStyle name="Обычный 5 3 2 2 7 2 2 5" xfId="28432"/>
    <cellStyle name="Обычный 5 3 2 2 7 2 3" xfId="28433"/>
    <cellStyle name="Обычный 5 3 2 2 7 2 3 2" xfId="28434"/>
    <cellStyle name="Обычный 5 3 2 2 7 2 3 3" xfId="28435"/>
    <cellStyle name="Обычный 5 3 2 2 7 2 3 4" xfId="28436"/>
    <cellStyle name="Обычный 5 3 2 2 7 2 4" xfId="28437"/>
    <cellStyle name="Обычный 5 3 2 2 7 2 5" xfId="28438"/>
    <cellStyle name="Обычный 5 3 2 2 7 2 6" xfId="28439"/>
    <cellStyle name="Обычный 5 3 2 2 7 2 7" xfId="28440"/>
    <cellStyle name="Обычный 5 3 2 2 7 3" xfId="28441"/>
    <cellStyle name="Обычный 5 3 2 2 7 3 2" xfId="28442"/>
    <cellStyle name="Обычный 5 3 2 2 7 3 2 2" xfId="28443"/>
    <cellStyle name="Обычный 5 3 2 2 7 3 3" xfId="28444"/>
    <cellStyle name="Обычный 5 3 2 2 7 3 4" xfId="28445"/>
    <cellStyle name="Обычный 5 3 2 2 7 3 5" xfId="28446"/>
    <cellStyle name="Обычный 5 3 2 2 7 4" xfId="28447"/>
    <cellStyle name="Обычный 5 3 2 2 7 4 2" xfId="28448"/>
    <cellStyle name="Обычный 5 3 2 2 7 4 3" xfId="28449"/>
    <cellStyle name="Обычный 5 3 2 2 7 4 4" xfId="28450"/>
    <cellStyle name="Обычный 5 3 2 2 7 5" xfId="28451"/>
    <cellStyle name="Обычный 5 3 2 2 7 6" xfId="28452"/>
    <cellStyle name="Обычный 5 3 2 2 7 7" xfId="28453"/>
    <cellStyle name="Обычный 5 3 2 2 7 8" xfId="28454"/>
    <cellStyle name="Обычный 5 3 2 2 8" xfId="28455"/>
    <cellStyle name="Обычный 5 3 2 2 8 2" xfId="28456"/>
    <cellStyle name="Обычный 5 3 2 2 8 2 2" xfId="28457"/>
    <cellStyle name="Обычный 5 3 2 2 8 2 2 2" xfId="28458"/>
    <cellStyle name="Обычный 5 3 2 2 8 2 3" xfId="28459"/>
    <cellStyle name="Обычный 5 3 2 2 8 2 4" xfId="28460"/>
    <cellStyle name="Обычный 5 3 2 2 8 2 5" xfId="28461"/>
    <cellStyle name="Обычный 5 3 2 2 8 3" xfId="28462"/>
    <cellStyle name="Обычный 5 3 2 2 8 3 2" xfId="28463"/>
    <cellStyle name="Обычный 5 3 2 2 8 3 3" xfId="28464"/>
    <cellStyle name="Обычный 5 3 2 2 8 3 4" xfId="28465"/>
    <cellStyle name="Обычный 5 3 2 2 8 4" xfId="28466"/>
    <cellStyle name="Обычный 5 3 2 2 8 5" xfId="28467"/>
    <cellStyle name="Обычный 5 3 2 2 8 6" xfId="28468"/>
    <cellStyle name="Обычный 5 3 2 2 8 7" xfId="28469"/>
    <cellStyle name="Обычный 5 3 2 2 9" xfId="28470"/>
    <cellStyle name="Обычный 5 3 2 2 9 2" xfId="28471"/>
    <cellStyle name="Обычный 5 3 2 2 9 2 2" xfId="28472"/>
    <cellStyle name="Обычный 5 3 2 2 9 2 2 2" xfId="28473"/>
    <cellStyle name="Обычный 5 3 2 2 9 2 3" xfId="28474"/>
    <cellStyle name="Обычный 5 3 2 2 9 2 4" xfId="28475"/>
    <cellStyle name="Обычный 5 3 2 2 9 2 5" xfId="28476"/>
    <cellStyle name="Обычный 5 3 2 2 9 3" xfId="28477"/>
    <cellStyle name="Обычный 5 3 2 2 9 3 2" xfId="28478"/>
    <cellStyle name="Обычный 5 3 2 2 9 3 3" xfId="28479"/>
    <cellStyle name="Обычный 5 3 2 2 9 3 4" xfId="28480"/>
    <cellStyle name="Обычный 5 3 2 2 9 4" xfId="28481"/>
    <cellStyle name="Обычный 5 3 2 2 9 5" xfId="28482"/>
    <cellStyle name="Обычный 5 3 2 2 9 6" xfId="28483"/>
    <cellStyle name="Обычный 5 3 2 2 9 7" xfId="28484"/>
    <cellStyle name="Обычный 5 3 2 3" xfId="28485"/>
    <cellStyle name="Обычный 5 3 2 3 2" xfId="28486"/>
    <cellStyle name="Обычный 5 3 2 3 2 2" xfId="28487"/>
    <cellStyle name="Обычный 5 3 2 3 2 2 2" xfId="28488"/>
    <cellStyle name="Обычный 5 3 2 3 2 2 2 2" xfId="28489"/>
    <cellStyle name="Обычный 5 3 2 3 2 2 3" xfId="28490"/>
    <cellStyle name="Обычный 5 3 2 3 2 2 4" xfId="28491"/>
    <cellStyle name="Обычный 5 3 2 3 2 2 5" xfId="28492"/>
    <cellStyle name="Обычный 5 3 2 3 2 3" xfId="28493"/>
    <cellStyle name="Обычный 5 3 2 3 2 3 2" xfId="28494"/>
    <cellStyle name="Обычный 5 3 2 3 2 3 3" xfId="28495"/>
    <cellStyle name="Обычный 5 3 2 3 2 3 4" xfId="28496"/>
    <cellStyle name="Обычный 5 3 2 3 2 4" xfId="28497"/>
    <cellStyle name="Обычный 5 3 2 3 2 5" xfId="28498"/>
    <cellStyle name="Обычный 5 3 2 3 2 6" xfId="28499"/>
    <cellStyle name="Обычный 5 3 2 3 2 7" xfId="28500"/>
    <cellStyle name="Обычный 5 3 2 3 3" xfId="28501"/>
    <cellStyle name="Обычный 5 3 2 3 3 2" xfId="28502"/>
    <cellStyle name="Обычный 5 3 2 3 3 2 2" xfId="28503"/>
    <cellStyle name="Обычный 5 3 2 3 3 3" xfId="28504"/>
    <cellStyle name="Обычный 5 3 2 3 3 4" xfId="28505"/>
    <cellStyle name="Обычный 5 3 2 3 3 5" xfId="28506"/>
    <cellStyle name="Обычный 5 3 2 3 4" xfId="28507"/>
    <cellStyle name="Обычный 5 3 2 3 4 2" xfId="28508"/>
    <cellStyle name="Обычный 5 3 2 3 4 2 2" xfId="28509"/>
    <cellStyle name="Обычный 5 3 2 3 4 3" xfId="28510"/>
    <cellStyle name="Обычный 5 3 2 3 4 4" xfId="28511"/>
    <cellStyle name="Обычный 5 3 2 3 4 5" xfId="28512"/>
    <cellStyle name="Обычный 5 3 2 3 5" xfId="28513"/>
    <cellStyle name="Обычный 5 3 2 3 5 2" xfId="28514"/>
    <cellStyle name="Обычный 5 3 2 3 5 3" xfId="28515"/>
    <cellStyle name="Обычный 5 3 2 3 5 4" xfId="28516"/>
    <cellStyle name="Обычный 5 3 2 3 6" xfId="28517"/>
    <cellStyle name="Обычный 5 3 2 3 7" xfId="28518"/>
    <cellStyle name="Обычный 5 3 2 3 8" xfId="28519"/>
    <cellStyle name="Обычный 5 3 2 3 9" xfId="28520"/>
    <cellStyle name="Обычный 5 3 2 4" xfId="28521"/>
    <cellStyle name="Обычный 5 3 2 4 2" xfId="28522"/>
    <cellStyle name="Обычный 5 3 2 4 2 2" xfId="28523"/>
    <cellStyle name="Обычный 5 3 2 4 2 2 2" xfId="28524"/>
    <cellStyle name="Обычный 5 3 2 4 2 2 2 2" xfId="28525"/>
    <cellStyle name="Обычный 5 3 2 4 2 2 3" xfId="28526"/>
    <cellStyle name="Обычный 5 3 2 4 2 2 4" xfId="28527"/>
    <cellStyle name="Обычный 5 3 2 4 2 2 5" xfId="28528"/>
    <cellStyle name="Обычный 5 3 2 4 2 3" xfId="28529"/>
    <cellStyle name="Обычный 5 3 2 4 2 3 2" xfId="28530"/>
    <cellStyle name="Обычный 5 3 2 4 2 3 3" xfId="28531"/>
    <cellStyle name="Обычный 5 3 2 4 2 3 4" xfId="28532"/>
    <cellStyle name="Обычный 5 3 2 4 2 4" xfId="28533"/>
    <cellStyle name="Обычный 5 3 2 4 2 5" xfId="28534"/>
    <cellStyle name="Обычный 5 3 2 4 2 6" xfId="28535"/>
    <cellStyle name="Обычный 5 3 2 4 2 7" xfId="28536"/>
    <cellStyle name="Обычный 5 3 2 4 3" xfId="28537"/>
    <cellStyle name="Обычный 5 3 2 4 3 2" xfId="28538"/>
    <cellStyle name="Обычный 5 3 2 4 3 2 2" xfId="28539"/>
    <cellStyle name="Обычный 5 3 2 4 3 3" xfId="28540"/>
    <cellStyle name="Обычный 5 3 2 4 3 4" xfId="28541"/>
    <cellStyle name="Обычный 5 3 2 4 3 5" xfId="28542"/>
    <cellStyle name="Обычный 5 3 2 4 4" xfId="28543"/>
    <cellStyle name="Обычный 5 3 2 4 4 2" xfId="28544"/>
    <cellStyle name="Обычный 5 3 2 4 4 2 2" xfId="28545"/>
    <cellStyle name="Обычный 5 3 2 4 4 3" xfId="28546"/>
    <cellStyle name="Обычный 5 3 2 4 4 4" xfId="28547"/>
    <cellStyle name="Обычный 5 3 2 4 4 5" xfId="28548"/>
    <cellStyle name="Обычный 5 3 2 4 5" xfId="28549"/>
    <cellStyle name="Обычный 5 3 2 4 5 2" xfId="28550"/>
    <cellStyle name="Обычный 5 3 2 4 5 3" xfId="28551"/>
    <cellStyle name="Обычный 5 3 2 4 5 4" xfId="28552"/>
    <cellStyle name="Обычный 5 3 2 4 6" xfId="28553"/>
    <cellStyle name="Обычный 5 3 2 4 7" xfId="28554"/>
    <cellStyle name="Обычный 5 3 2 4 8" xfId="28555"/>
    <cellStyle name="Обычный 5 3 2 4 9" xfId="28556"/>
    <cellStyle name="Обычный 5 3 2 5" xfId="28557"/>
    <cellStyle name="Обычный 5 3 2 5 2" xfId="28558"/>
    <cellStyle name="Обычный 5 3 2 5 2 2" xfId="28559"/>
    <cellStyle name="Обычный 5 3 2 5 2 2 2" xfId="28560"/>
    <cellStyle name="Обычный 5 3 2 5 2 2 2 2" xfId="28561"/>
    <cellStyle name="Обычный 5 3 2 5 2 2 3" xfId="28562"/>
    <cellStyle name="Обычный 5 3 2 5 2 2 4" xfId="28563"/>
    <cellStyle name="Обычный 5 3 2 5 2 2 5" xfId="28564"/>
    <cellStyle name="Обычный 5 3 2 5 2 3" xfId="28565"/>
    <cellStyle name="Обычный 5 3 2 5 2 3 2" xfId="28566"/>
    <cellStyle name="Обычный 5 3 2 5 2 3 3" xfId="28567"/>
    <cellStyle name="Обычный 5 3 2 5 2 3 4" xfId="28568"/>
    <cellStyle name="Обычный 5 3 2 5 2 4" xfId="28569"/>
    <cellStyle name="Обычный 5 3 2 5 2 5" xfId="28570"/>
    <cellStyle name="Обычный 5 3 2 5 2 6" xfId="28571"/>
    <cellStyle name="Обычный 5 3 2 5 2 7" xfId="28572"/>
    <cellStyle name="Обычный 5 3 2 5 3" xfId="28573"/>
    <cellStyle name="Обычный 5 3 2 5 3 2" xfId="28574"/>
    <cellStyle name="Обычный 5 3 2 5 3 2 2" xfId="28575"/>
    <cellStyle name="Обычный 5 3 2 5 3 3" xfId="28576"/>
    <cellStyle name="Обычный 5 3 2 5 3 4" xfId="28577"/>
    <cellStyle name="Обычный 5 3 2 5 3 5" xfId="28578"/>
    <cellStyle name="Обычный 5 3 2 5 4" xfId="28579"/>
    <cellStyle name="Обычный 5 3 2 5 4 2" xfId="28580"/>
    <cellStyle name="Обычный 5 3 2 5 4 3" xfId="28581"/>
    <cellStyle name="Обычный 5 3 2 5 4 4" xfId="28582"/>
    <cellStyle name="Обычный 5 3 2 5 5" xfId="28583"/>
    <cellStyle name="Обычный 5 3 2 5 6" xfId="28584"/>
    <cellStyle name="Обычный 5 3 2 5 7" xfId="28585"/>
    <cellStyle name="Обычный 5 3 2 5 8" xfId="28586"/>
    <cellStyle name="Обычный 5 3 2 6" xfId="28587"/>
    <cellStyle name="Обычный 5 3 2 6 2" xfId="28588"/>
    <cellStyle name="Обычный 5 3 2 6 2 2" xfId="28589"/>
    <cellStyle name="Обычный 5 3 2 6 2 2 2" xfId="28590"/>
    <cellStyle name="Обычный 5 3 2 6 2 2 2 2" xfId="28591"/>
    <cellStyle name="Обычный 5 3 2 6 2 2 3" xfId="28592"/>
    <cellStyle name="Обычный 5 3 2 6 2 2 4" xfId="28593"/>
    <cellStyle name="Обычный 5 3 2 6 2 2 5" xfId="28594"/>
    <cellStyle name="Обычный 5 3 2 6 2 3" xfId="28595"/>
    <cellStyle name="Обычный 5 3 2 6 2 3 2" xfId="28596"/>
    <cellStyle name="Обычный 5 3 2 6 2 3 3" xfId="28597"/>
    <cellStyle name="Обычный 5 3 2 6 2 3 4" xfId="28598"/>
    <cellStyle name="Обычный 5 3 2 6 2 4" xfId="28599"/>
    <cellStyle name="Обычный 5 3 2 6 2 5" xfId="28600"/>
    <cellStyle name="Обычный 5 3 2 6 2 6" xfId="28601"/>
    <cellStyle name="Обычный 5 3 2 6 2 7" xfId="28602"/>
    <cellStyle name="Обычный 5 3 2 6 3" xfId="28603"/>
    <cellStyle name="Обычный 5 3 2 6 3 2" xfId="28604"/>
    <cellStyle name="Обычный 5 3 2 6 3 2 2" xfId="28605"/>
    <cellStyle name="Обычный 5 3 2 6 3 3" xfId="28606"/>
    <cellStyle name="Обычный 5 3 2 6 3 4" xfId="28607"/>
    <cellStyle name="Обычный 5 3 2 6 3 5" xfId="28608"/>
    <cellStyle name="Обычный 5 3 2 6 4" xfId="28609"/>
    <cellStyle name="Обычный 5 3 2 6 4 2" xfId="28610"/>
    <cellStyle name="Обычный 5 3 2 6 4 3" xfId="28611"/>
    <cellStyle name="Обычный 5 3 2 6 4 4" xfId="28612"/>
    <cellStyle name="Обычный 5 3 2 6 5" xfId="28613"/>
    <cellStyle name="Обычный 5 3 2 6 6" xfId="28614"/>
    <cellStyle name="Обычный 5 3 2 6 7" xfId="28615"/>
    <cellStyle name="Обычный 5 3 2 6 8" xfId="28616"/>
    <cellStyle name="Обычный 5 3 2 7" xfId="28617"/>
    <cellStyle name="Обычный 5 3 2 7 2" xfId="28618"/>
    <cellStyle name="Обычный 5 3 2 7 2 2" xfId="28619"/>
    <cellStyle name="Обычный 5 3 2 7 2 2 2" xfId="28620"/>
    <cellStyle name="Обычный 5 3 2 7 2 2 2 2" xfId="28621"/>
    <cellStyle name="Обычный 5 3 2 7 2 2 3" xfId="28622"/>
    <cellStyle name="Обычный 5 3 2 7 2 2 4" xfId="28623"/>
    <cellStyle name="Обычный 5 3 2 7 2 2 5" xfId="28624"/>
    <cellStyle name="Обычный 5 3 2 7 2 3" xfId="28625"/>
    <cellStyle name="Обычный 5 3 2 7 2 3 2" xfId="28626"/>
    <cellStyle name="Обычный 5 3 2 7 2 3 3" xfId="28627"/>
    <cellStyle name="Обычный 5 3 2 7 2 3 4" xfId="28628"/>
    <cellStyle name="Обычный 5 3 2 7 2 4" xfId="28629"/>
    <cellStyle name="Обычный 5 3 2 7 2 5" xfId="28630"/>
    <cellStyle name="Обычный 5 3 2 7 2 6" xfId="28631"/>
    <cellStyle name="Обычный 5 3 2 7 2 7" xfId="28632"/>
    <cellStyle name="Обычный 5 3 2 7 3" xfId="28633"/>
    <cellStyle name="Обычный 5 3 2 7 3 2" xfId="28634"/>
    <cellStyle name="Обычный 5 3 2 7 3 2 2" xfId="28635"/>
    <cellStyle name="Обычный 5 3 2 7 3 3" xfId="28636"/>
    <cellStyle name="Обычный 5 3 2 7 3 4" xfId="28637"/>
    <cellStyle name="Обычный 5 3 2 7 3 5" xfId="28638"/>
    <cellStyle name="Обычный 5 3 2 7 4" xfId="28639"/>
    <cellStyle name="Обычный 5 3 2 7 4 2" xfId="28640"/>
    <cellStyle name="Обычный 5 3 2 7 4 3" xfId="28641"/>
    <cellStyle name="Обычный 5 3 2 7 4 4" xfId="28642"/>
    <cellStyle name="Обычный 5 3 2 7 5" xfId="28643"/>
    <cellStyle name="Обычный 5 3 2 7 6" xfId="28644"/>
    <cellStyle name="Обычный 5 3 2 7 7" xfId="28645"/>
    <cellStyle name="Обычный 5 3 2 7 8" xfId="28646"/>
    <cellStyle name="Обычный 5 3 2 8" xfId="28647"/>
    <cellStyle name="Обычный 5 3 2 8 2" xfId="28648"/>
    <cellStyle name="Обычный 5 3 2 8 2 2" xfId="28649"/>
    <cellStyle name="Обычный 5 3 2 8 2 2 2" xfId="28650"/>
    <cellStyle name="Обычный 5 3 2 8 2 2 2 2" xfId="28651"/>
    <cellStyle name="Обычный 5 3 2 8 2 2 3" xfId="28652"/>
    <cellStyle name="Обычный 5 3 2 8 2 2 4" xfId="28653"/>
    <cellStyle name="Обычный 5 3 2 8 2 2 5" xfId="28654"/>
    <cellStyle name="Обычный 5 3 2 8 2 3" xfId="28655"/>
    <cellStyle name="Обычный 5 3 2 8 2 3 2" xfId="28656"/>
    <cellStyle name="Обычный 5 3 2 8 2 3 3" xfId="28657"/>
    <cellStyle name="Обычный 5 3 2 8 2 3 4" xfId="28658"/>
    <cellStyle name="Обычный 5 3 2 8 2 4" xfId="28659"/>
    <cellStyle name="Обычный 5 3 2 8 2 5" xfId="28660"/>
    <cellStyle name="Обычный 5 3 2 8 2 6" xfId="28661"/>
    <cellStyle name="Обычный 5 3 2 8 2 7" xfId="28662"/>
    <cellStyle name="Обычный 5 3 2 8 3" xfId="28663"/>
    <cellStyle name="Обычный 5 3 2 8 3 2" xfId="28664"/>
    <cellStyle name="Обычный 5 3 2 8 3 2 2" xfId="28665"/>
    <cellStyle name="Обычный 5 3 2 8 3 3" xfId="28666"/>
    <cellStyle name="Обычный 5 3 2 8 3 4" xfId="28667"/>
    <cellStyle name="Обычный 5 3 2 8 3 5" xfId="28668"/>
    <cellStyle name="Обычный 5 3 2 8 4" xfId="28669"/>
    <cellStyle name="Обычный 5 3 2 8 4 2" xfId="28670"/>
    <cellStyle name="Обычный 5 3 2 8 4 3" xfId="28671"/>
    <cellStyle name="Обычный 5 3 2 8 4 4" xfId="28672"/>
    <cellStyle name="Обычный 5 3 2 8 5" xfId="28673"/>
    <cellStyle name="Обычный 5 3 2 8 6" xfId="28674"/>
    <cellStyle name="Обычный 5 3 2 8 7" xfId="28675"/>
    <cellStyle name="Обычный 5 3 2 8 8" xfId="28676"/>
    <cellStyle name="Обычный 5 3 2 9" xfId="28677"/>
    <cellStyle name="Обычный 5 3 2 9 2" xfId="28678"/>
    <cellStyle name="Обычный 5 3 2 9 2 2" xfId="28679"/>
    <cellStyle name="Обычный 5 3 2 9 2 2 2" xfId="28680"/>
    <cellStyle name="Обычный 5 3 2 9 2 3" xfId="28681"/>
    <cellStyle name="Обычный 5 3 2 9 2 4" xfId="28682"/>
    <cellStyle name="Обычный 5 3 2 9 2 5" xfId="28683"/>
    <cellStyle name="Обычный 5 3 2 9 3" xfId="28684"/>
    <cellStyle name="Обычный 5 3 2 9 3 2" xfId="28685"/>
    <cellStyle name="Обычный 5 3 2 9 3 3" xfId="28686"/>
    <cellStyle name="Обычный 5 3 2 9 3 4" xfId="28687"/>
    <cellStyle name="Обычный 5 3 2 9 4" xfId="28688"/>
    <cellStyle name="Обычный 5 3 2 9 5" xfId="28689"/>
    <cellStyle name="Обычный 5 3 2 9 6" xfId="28690"/>
    <cellStyle name="Обычный 5 3 2 9 7" xfId="28691"/>
    <cellStyle name="Обычный 5 3 3" xfId="28692"/>
    <cellStyle name="Обычный 5 3 3 10" xfId="28693"/>
    <cellStyle name="Обычный 5 3 3 10 2" xfId="28694"/>
    <cellStyle name="Обычный 5 3 3 10 2 2" xfId="28695"/>
    <cellStyle name="Обычный 5 3 3 10 3" xfId="28696"/>
    <cellStyle name="Обычный 5 3 3 10 4" xfId="28697"/>
    <cellStyle name="Обычный 5 3 3 10 5" xfId="28698"/>
    <cellStyle name="Обычный 5 3 3 11" xfId="28699"/>
    <cellStyle name="Обычный 5 3 3 11 2" xfId="28700"/>
    <cellStyle name="Обычный 5 3 3 11 3" xfId="28701"/>
    <cellStyle name="Обычный 5 3 3 11 4" xfId="28702"/>
    <cellStyle name="Обычный 5 3 3 12" xfId="28703"/>
    <cellStyle name="Обычный 5 3 3 13" xfId="28704"/>
    <cellStyle name="Обычный 5 3 3 14" xfId="28705"/>
    <cellStyle name="Обычный 5 3 3 15" xfId="28706"/>
    <cellStyle name="Обычный 5 3 3 2" xfId="28707"/>
    <cellStyle name="Обычный 5 3 3 2 2" xfId="28708"/>
    <cellStyle name="Обычный 5 3 3 2 2 2" xfId="28709"/>
    <cellStyle name="Обычный 5 3 3 2 2 2 2" xfId="28710"/>
    <cellStyle name="Обычный 5 3 3 2 2 2 2 2" xfId="28711"/>
    <cellStyle name="Обычный 5 3 3 2 2 2 3" xfId="28712"/>
    <cellStyle name="Обычный 5 3 3 2 2 2 4" xfId="28713"/>
    <cellStyle name="Обычный 5 3 3 2 2 2 5" xfId="28714"/>
    <cellStyle name="Обычный 5 3 3 2 2 3" xfId="28715"/>
    <cellStyle name="Обычный 5 3 3 2 2 3 2" xfId="28716"/>
    <cellStyle name="Обычный 5 3 3 2 2 3 3" xfId="28717"/>
    <cellStyle name="Обычный 5 3 3 2 2 3 4" xfId="28718"/>
    <cellStyle name="Обычный 5 3 3 2 2 4" xfId="28719"/>
    <cellStyle name="Обычный 5 3 3 2 2 5" xfId="28720"/>
    <cellStyle name="Обычный 5 3 3 2 2 6" xfId="28721"/>
    <cellStyle name="Обычный 5 3 3 2 2 7" xfId="28722"/>
    <cellStyle name="Обычный 5 3 3 2 3" xfId="28723"/>
    <cellStyle name="Обычный 5 3 3 2 3 2" xfId="28724"/>
    <cellStyle name="Обычный 5 3 3 2 3 2 2" xfId="28725"/>
    <cellStyle name="Обычный 5 3 3 2 3 3" xfId="28726"/>
    <cellStyle name="Обычный 5 3 3 2 3 4" xfId="28727"/>
    <cellStyle name="Обычный 5 3 3 2 3 5" xfId="28728"/>
    <cellStyle name="Обычный 5 3 3 2 4" xfId="28729"/>
    <cellStyle name="Обычный 5 3 3 2 4 2" xfId="28730"/>
    <cellStyle name="Обычный 5 3 3 2 4 2 2" xfId="28731"/>
    <cellStyle name="Обычный 5 3 3 2 4 3" xfId="28732"/>
    <cellStyle name="Обычный 5 3 3 2 4 4" xfId="28733"/>
    <cellStyle name="Обычный 5 3 3 2 4 5" xfId="28734"/>
    <cellStyle name="Обычный 5 3 3 2 5" xfId="28735"/>
    <cellStyle name="Обычный 5 3 3 2 5 2" xfId="28736"/>
    <cellStyle name="Обычный 5 3 3 2 5 3" xfId="28737"/>
    <cellStyle name="Обычный 5 3 3 2 5 4" xfId="28738"/>
    <cellStyle name="Обычный 5 3 3 2 6" xfId="28739"/>
    <cellStyle name="Обычный 5 3 3 2 7" xfId="28740"/>
    <cellStyle name="Обычный 5 3 3 2 8" xfId="28741"/>
    <cellStyle name="Обычный 5 3 3 2 9" xfId="28742"/>
    <cellStyle name="Обычный 5 3 3 3" xfId="28743"/>
    <cellStyle name="Обычный 5 3 3 3 2" xfId="28744"/>
    <cellStyle name="Обычный 5 3 3 3 2 2" xfId="28745"/>
    <cellStyle name="Обычный 5 3 3 3 2 2 2" xfId="28746"/>
    <cellStyle name="Обычный 5 3 3 3 2 2 2 2" xfId="28747"/>
    <cellStyle name="Обычный 5 3 3 3 2 2 3" xfId="28748"/>
    <cellStyle name="Обычный 5 3 3 3 2 2 4" xfId="28749"/>
    <cellStyle name="Обычный 5 3 3 3 2 2 5" xfId="28750"/>
    <cellStyle name="Обычный 5 3 3 3 2 3" xfId="28751"/>
    <cellStyle name="Обычный 5 3 3 3 2 3 2" xfId="28752"/>
    <cellStyle name="Обычный 5 3 3 3 2 3 3" xfId="28753"/>
    <cellStyle name="Обычный 5 3 3 3 2 3 4" xfId="28754"/>
    <cellStyle name="Обычный 5 3 3 3 2 4" xfId="28755"/>
    <cellStyle name="Обычный 5 3 3 3 2 5" xfId="28756"/>
    <cellStyle name="Обычный 5 3 3 3 2 6" xfId="28757"/>
    <cellStyle name="Обычный 5 3 3 3 2 7" xfId="28758"/>
    <cellStyle name="Обычный 5 3 3 3 3" xfId="28759"/>
    <cellStyle name="Обычный 5 3 3 3 3 2" xfId="28760"/>
    <cellStyle name="Обычный 5 3 3 3 3 2 2" xfId="28761"/>
    <cellStyle name="Обычный 5 3 3 3 3 3" xfId="28762"/>
    <cellStyle name="Обычный 5 3 3 3 3 4" xfId="28763"/>
    <cellStyle name="Обычный 5 3 3 3 3 5" xfId="28764"/>
    <cellStyle name="Обычный 5 3 3 3 4" xfId="28765"/>
    <cellStyle name="Обычный 5 3 3 3 4 2" xfId="28766"/>
    <cellStyle name="Обычный 5 3 3 3 4 2 2" xfId="28767"/>
    <cellStyle name="Обычный 5 3 3 3 4 3" xfId="28768"/>
    <cellStyle name="Обычный 5 3 3 3 4 4" xfId="28769"/>
    <cellStyle name="Обычный 5 3 3 3 4 5" xfId="28770"/>
    <cellStyle name="Обычный 5 3 3 3 5" xfId="28771"/>
    <cellStyle name="Обычный 5 3 3 3 5 2" xfId="28772"/>
    <cellStyle name="Обычный 5 3 3 3 5 3" xfId="28773"/>
    <cellStyle name="Обычный 5 3 3 3 5 4" xfId="28774"/>
    <cellStyle name="Обычный 5 3 3 3 6" xfId="28775"/>
    <cellStyle name="Обычный 5 3 3 3 7" xfId="28776"/>
    <cellStyle name="Обычный 5 3 3 3 8" xfId="28777"/>
    <cellStyle name="Обычный 5 3 3 3 9" xfId="28778"/>
    <cellStyle name="Обычный 5 3 3 4" xfId="28779"/>
    <cellStyle name="Обычный 5 3 3 4 2" xfId="28780"/>
    <cellStyle name="Обычный 5 3 3 4 2 2" xfId="28781"/>
    <cellStyle name="Обычный 5 3 3 4 2 2 2" xfId="28782"/>
    <cellStyle name="Обычный 5 3 3 4 2 2 2 2" xfId="28783"/>
    <cellStyle name="Обычный 5 3 3 4 2 2 3" xfId="28784"/>
    <cellStyle name="Обычный 5 3 3 4 2 2 4" xfId="28785"/>
    <cellStyle name="Обычный 5 3 3 4 2 2 5" xfId="28786"/>
    <cellStyle name="Обычный 5 3 3 4 2 3" xfId="28787"/>
    <cellStyle name="Обычный 5 3 3 4 2 3 2" xfId="28788"/>
    <cellStyle name="Обычный 5 3 3 4 2 3 3" xfId="28789"/>
    <cellStyle name="Обычный 5 3 3 4 2 3 4" xfId="28790"/>
    <cellStyle name="Обычный 5 3 3 4 2 4" xfId="28791"/>
    <cellStyle name="Обычный 5 3 3 4 2 5" xfId="28792"/>
    <cellStyle name="Обычный 5 3 3 4 2 6" xfId="28793"/>
    <cellStyle name="Обычный 5 3 3 4 2 7" xfId="28794"/>
    <cellStyle name="Обычный 5 3 3 4 3" xfId="28795"/>
    <cellStyle name="Обычный 5 3 3 4 3 2" xfId="28796"/>
    <cellStyle name="Обычный 5 3 3 4 3 2 2" xfId="28797"/>
    <cellStyle name="Обычный 5 3 3 4 3 3" xfId="28798"/>
    <cellStyle name="Обычный 5 3 3 4 3 4" xfId="28799"/>
    <cellStyle name="Обычный 5 3 3 4 3 5" xfId="28800"/>
    <cellStyle name="Обычный 5 3 3 4 4" xfId="28801"/>
    <cellStyle name="Обычный 5 3 3 4 4 2" xfId="28802"/>
    <cellStyle name="Обычный 5 3 3 4 4 3" xfId="28803"/>
    <cellStyle name="Обычный 5 3 3 4 4 4" xfId="28804"/>
    <cellStyle name="Обычный 5 3 3 4 5" xfId="28805"/>
    <cellStyle name="Обычный 5 3 3 4 6" xfId="28806"/>
    <cellStyle name="Обычный 5 3 3 4 7" xfId="28807"/>
    <cellStyle name="Обычный 5 3 3 4 8" xfId="28808"/>
    <cellStyle name="Обычный 5 3 3 5" xfId="28809"/>
    <cellStyle name="Обычный 5 3 3 5 2" xfId="28810"/>
    <cellStyle name="Обычный 5 3 3 5 2 2" xfId="28811"/>
    <cellStyle name="Обычный 5 3 3 5 2 2 2" xfId="28812"/>
    <cellStyle name="Обычный 5 3 3 5 2 2 2 2" xfId="28813"/>
    <cellStyle name="Обычный 5 3 3 5 2 2 3" xfId="28814"/>
    <cellStyle name="Обычный 5 3 3 5 2 2 4" xfId="28815"/>
    <cellStyle name="Обычный 5 3 3 5 2 2 5" xfId="28816"/>
    <cellStyle name="Обычный 5 3 3 5 2 3" xfId="28817"/>
    <cellStyle name="Обычный 5 3 3 5 2 3 2" xfId="28818"/>
    <cellStyle name="Обычный 5 3 3 5 2 3 3" xfId="28819"/>
    <cellStyle name="Обычный 5 3 3 5 2 3 4" xfId="28820"/>
    <cellStyle name="Обычный 5 3 3 5 2 4" xfId="28821"/>
    <cellStyle name="Обычный 5 3 3 5 2 5" xfId="28822"/>
    <cellStyle name="Обычный 5 3 3 5 2 6" xfId="28823"/>
    <cellStyle name="Обычный 5 3 3 5 2 7" xfId="28824"/>
    <cellStyle name="Обычный 5 3 3 5 3" xfId="28825"/>
    <cellStyle name="Обычный 5 3 3 5 3 2" xfId="28826"/>
    <cellStyle name="Обычный 5 3 3 5 3 2 2" xfId="28827"/>
    <cellStyle name="Обычный 5 3 3 5 3 3" xfId="28828"/>
    <cellStyle name="Обычный 5 3 3 5 3 4" xfId="28829"/>
    <cellStyle name="Обычный 5 3 3 5 3 5" xfId="28830"/>
    <cellStyle name="Обычный 5 3 3 5 4" xfId="28831"/>
    <cellStyle name="Обычный 5 3 3 5 4 2" xfId="28832"/>
    <cellStyle name="Обычный 5 3 3 5 4 3" xfId="28833"/>
    <cellStyle name="Обычный 5 3 3 5 4 4" xfId="28834"/>
    <cellStyle name="Обычный 5 3 3 5 5" xfId="28835"/>
    <cellStyle name="Обычный 5 3 3 5 6" xfId="28836"/>
    <cellStyle name="Обычный 5 3 3 5 7" xfId="28837"/>
    <cellStyle name="Обычный 5 3 3 5 8" xfId="28838"/>
    <cellStyle name="Обычный 5 3 3 6" xfId="28839"/>
    <cellStyle name="Обычный 5 3 3 6 2" xfId="28840"/>
    <cellStyle name="Обычный 5 3 3 6 2 2" xfId="28841"/>
    <cellStyle name="Обычный 5 3 3 6 2 2 2" xfId="28842"/>
    <cellStyle name="Обычный 5 3 3 6 2 2 2 2" xfId="28843"/>
    <cellStyle name="Обычный 5 3 3 6 2 2 3" xfId="28844"/>
    <cellStyle name="Обычный 5 3 3 6 2 2 4" xfId="28845"/>
    <cellStyle name="Обычный 5 3 3 6 2 2 5" xfId="28846"/>
    <cellStyle name="Обычный 5 3 3 6 2 3" xfId="28847"/>
    <cellStyle name="Обычный 5 3 3 6 2 3 2" xfId="28848"/>
    <cellStyle name="Обычный 5 3 3 6 2 3 3" xfId="28849"/>
    <cellStyle name="Обычный 5 3 3 6 2 3 4" xfId="28850"/>
    <cellStyle name="Обычный 5 3 3 6 2 4" xfId="28851"/>
    <cellStyle name="Обычный 5 3 3 6 2 5" xfId="28852"/>
    <cellStyle name="Обычный 5 3 3 6 2 6" xfId="28853"/>
    <cellStyle name="Обычный 5 3 3 6 2 7" xfId="28854"/>
    <cellStyle name="Обычный 5 3 3 6 3" xfId="28855"/>
    <cellStyle name="Обычный 5 3 3 6 3 2" xfId="28856"/>
    <cellStyle name="Обычный 5 3 3 6 3 2 2" xfId="28857"/>
    <cellStyle name="Обычный 5 3 3 6 3 3" xfId="28858"/>
    <cellStyle name="Обычный 5 3 3 6 3 4" xfId="28859"/>
    <cellStyle name="Обычный 5 3 3 6 3 5" xfId="28860"/>
    <cellStyle name="Обычный 5 3 3 6 4" xfId="28861"/>
    <cellStyle name="Обычный 5 3 3 6 4 2" xfId="28862"/>
    <cellStyle name="Обычный 5 3 3 6 4 3" xfId="28863"/>
    <cellStyle name="Обычный 5 3 3 6 4 4" xfId="28864"/>
    <cellStyle name="Обычный 5 3 3 6 5" xfId="28865"/>
    <cellStyle name="Обычный 5 3 3 6 6" xfId="28866"/>
    <cellStyle name="Обычный 5 3 3 6 7" xfId="28867"/>
    <cellStyle name="Обычный 5 3 3 6 8" xfId="28868"/>
    <cellStyle name="Обычный 5 3 3 7" xfId="28869"/>
    <cellStyle name="Обычный 5 3 3 7 2" xfId="28870"/>
    <cellStyle name="Обычный 5 3 3 7 2 2" xfId="28871"/>
    <cellStyle name="Обычный 5 3 3 7 2 2 2" xfId="28872"/>
    <cellStyle name="Обычный 5 3 3 7 2 2 2 2" xfId="28873"/>
    <cellStyle name="Обычный 5 3 3 7 2 2 3" xfId="28874"/>
    <cellStyle name="Обычный 5 3 3 7 2 2 4" xfId="28875"/>
    <cellStyle name="Обычный 5 3 3 7 2 2 5" xfId="28876"/>
    <cellStyle name="Обычный 5 3 3 7 2 3" xfId="28877"/>
    <cellStyle name="Обычный 5 3 3 7 2 3 2" xfId="28878"/>
    <cellStyle name="Обычный 5 3 3 7 2 3 3" xfId="28879"/>
    <cellStyle name="Обычный 5 3 3 7 2 3 4" xfId="28880"/>
    <cellStyle name="Обычный 5 3 3 7 2 4" xfId="28881"/>
    <cellStyle name="Обычный 5 3 3 7 2 5" xfId="28882"/>
    <cellStyle name="Обычный 5 3 3 7 2 6" xfId="28883"/>
    <cellStyle name="Обычный 5 3 3 7 2 7" xfId="28884"/>
    <cellStyle name="Обычный 5 3 3 7 3" xfId="28885"/>
    <cellStyle name="Обычный 5 3 3 7 3 2" xfId="28886"/>
    <cellStyle name="Обычный 5 3 3 7 3 2 2" xfId="28887"/>
    <cellStyle name="Обычный 5 3 3 7 3 3" xfId="28888"/>
    <cellStyle name="Обычный 5 3 3 7 3 4" xfId="28889"/>
    <cellStyle name="Обычный 5 3 3 7 3 5" xfId="28890"/>
    <cellStyle name="Обычный 5 3 3 7 4" xfId="28891"/>
    <cellStyle name="Обычный 5 3 3 7 4 2" xfId="28892"/>
    <cellStyle name="Обычный 5 3 3 7 4 3" xfId="28893"/>
    <cellStyle name="Обычный 5 3 3 7 4 4" xfId="28894"/>
    <cellStyle name="Обычный 5 3 3 7 5" xfId="28895"/>
    <cellStyle name="Обычный 5 3 3 7 6" xfId="28896"/>
    <cellStyle name="Обычный 5 3 3 7 7" xfId="28897"/>
    <cellStyle name="Обычный 5 3 3 7 8" xfId="28898"/>
    <cellStyle name="Обычный 5 3 3 8" xfId="28899"/>
    <cellStyle name="Обычный 5 3 3 8 2" xfId="28900"/>
    <cellStyle name="Обычный 5 3 3 8 2 2" xfId="28901"/>
    <cellStyle name="Обычный 5 3 3 8 2 2 2" xfId="28902"/>
    <cellStyle name="Обычный 5 3 3 8 2 3" xfId="28903"/>
    <cellStyle name="Обычный 5 3 3 8 2 4" xfId="28904"/>
    <cellStyle name="Обычный 5 3 3 8 2 5" xfId="28905"/>
    <cellStyle name="Обычный 5 3 3 8 3" xfId="28906"/>
    <cellStyle name="Обычный 5 3 3 8 3 2" xfId="28907"/>
    <cellStyle name="Обычный 5 3 3 8 3 3" xfId="28908"/>
    <cellStyle name="Обычный 5 3 3 8 3 4" xfId="28909"/>
    <cellStyle name="Обычный 5 3 3 8 4" xfId="28910"/>
    <cellStyle name="Обычный 5 3 3 8 5" xfId="28911"/>
    <cellStyle name="Обычный 5 3 3 8 6" xfId="28912"/>
    <cellStyle name="Обычный 5 3 3 8 7" xfId="28913"/>
    <cellStyle name="Обычный 5 3 3 9" xfId="28914"/>
    <cellStyle name="Обычный 5 3 3 9 2" xfId="28915"/>
    <cellStyle name="Обычный 5 3 3 9 2 2" xfId="28916"/>
    <cellStyle name="Обычный 5 3 3 9 2 2 2" xfId="28917"/>
    <cellStyle name="Обычный 5 3 3 9 2 3" xfId="28918"/>
    <cellStyle name="Обычный 5 3 3 9 2 4" xfId="28919"/>
    <cellStyle name="Обычный 5 3 3 9 2 5" xfId="28920"/>
    <cellStyle name="Обычный 5 3 3 9 3" xfId="28921"/>
    <cellStyle name="Обычный 5 3 3 9 3 2" xfId="28922"/>
    <cellStyle name="Обычный 5 3 3 9 3 3" xfId="28923"/>
    <cellStyle name="Обычный 5 3 3 9 3 4" xfId="28924"/>
    <cellStyle name="Обычный 5 3 3 9 4" xfId="28925"/>
    <cellStyle name="Обычный 5 3 3 9 5" xfId="28926"/>
    <cellStyle name="Обычный 5 3 3 9 6" xfId="28927"/>
    <cellStyle name="Обычный 5 3 3 9 7" xfId="28928"/>
    <cellStyle name="Обычный 5 3 4" xfId="28929"/>
    <cellStyle name="Обычный 5 3 4 10" xfId="28930"/>
    <cellStyle name="Обычный 5 3 4 10 2" xfId="28931"/>
    <cellStyle name="Обычный 5 3 4 10 2 2" xfId="28932"/>
    <cellStyle name="Обычный 5 3 4 10 3" xfId="28933"/>
    <cellStyle name="Обычный 5 3 4 10 4" xfId="28934"/>
    <cellStyle name="Обычный 5 3 4 10 5" xfId="28935"/>
    <cellStyle name="Обычный 5 3 4 11" xfId="28936"/>
    <cellStyle name="Обычный 5 3 4 11 2" xfId="28937"/>
    <cellStyle name="Обычный 5 3 4 11 3" xfId="28938"/>
    <cellStyle name="Обычный 5 3 4 11 4" xfId="28939"/>
    <cellStyle name="Обычный 5 3 4 12" xfId="28940"/>
    <cellStyle name="Обычный 5 3 4 13" xfId="28941"/>
    <cellStyle name="Обычный 5 3 4 14" xfId="28942"/>
    <cellStyle name="Обычный 5 3 4 15" xfId="28943"/>
    <cellStyle name="Обычный 5 3 4 2" xfId="28944"/>
    <cellStyle name="Обычный 5 3 4 2 2" xfId="28945"/>
    <cellStyle name="Обычный 5 3 4 2 2 2" xfId="28946"/>
    <cellStyle name="Обычный 5 3 4 2 2 2 2" xfId="28947"/>
    <cellStyle name="Обычный 5 3 4 2 2 2 2 2" xfId="28948"/>
    <cellStyle name="Обычный 5 3 4 2 2 2 3" xfId="28949"/>
    <cellStyle name="Обычный 5 3 4 2 2 2 4" xfId="28950"/>
    <cellStyle name="Обычный 5 3 4 2 2 2 5" xfId="28951"/>
    <cellStyle name="Обычный 5 3 4 2 2 3" xfId="28952"/>
    <cellStyle name="Обычный 5 3 4 2 2 3 2" xfId="28953"/>
    <cellStyle name="Обычный 5 3 4 2 2 3 3" xfId="28954"/>
    <cellStyle name="Обычный 5 3 4 2 2 3 4" xfId="28955"/>
    <cellStyle name="Обычный 5 3 4 2 2 4" xfId="28956"/>
    <cellStyle name="Обычный 5 3 4 2 2 5" xfId="28957"/>
    <cellStyle name="Обычный 5 3 4 2 2 6" xfId="28958"/>
    <cellStyle name="Обычный 5 3 4 2 2 7" xfId="28959"/>
    <cellStyle name="Обычный 5 3 4 2 3" xfId="28960"/>
    <cellStyle name="Обычный 5 3 4 2 3 2" xfId="28961"/>
    <cellStyle name="Обычный 5 3 4 2 3 2 2" xfId="28962"/>
    <cellStyle name="Обычный 5 3 4 2 3 3" xfId="28963"/>
    <cellStyle name="Обычный 5 3 4 2 3 4" xfId="28964"/>
    <cellStyle name="Обычный 5 3 4 2 3 5" xfId="28965"/>
    <cellStyle name="Обычный 5 3 4 2 4" xfId="28966"/>
    <cellStyle name="Обычный 5 3 4 2 4 2" xfId="28967"/>
    <cellStyle name="Обычный 5 3 4 2 4 2 2" xfId="28968"/>
    <cellStyle name="Обычный 5 3 4 2 4 3" xfId="28969"/>
    <cellStyle name="Обычный 5 3 4 2 4 4" xfId="28970"/>
    <cellStyle name="Обычный 5 3 4 2 4 5" xfId="28971"/>
    <cellStyle name="Обычный 5 3 4 2 5" xfId="28972"/>
    <cellStyle name="Обычный 5 3 4 2 5 2" xfId="28973"/>
    <cellStyle name="Обычный 5 3 4 2 5 3" xfId="28974"/>
    <cellStyle name="Обычный 5 3 4 2 5 4" xfId="28975"/>
    <cellStyle name="Обычный 5 3 4 2 6" xfId="28976"/>
    <cellStyle name="Обычный 5 3 4 2 7" xfId="28977"/>
    <cellStyle name="Обычный 5 3 4 2 8" xfId="28978"/>
    <cellStyle name="Обычный 5 3 4 2 9" xfId="28979"/>
    <cellStyle name="Обычный 5 3 4 3" xfId="28980"/>
    <cellStyle name="Обычный 5 3 4 3 2" xfId="28981"/>
    <cellStyle name="Обычный 5 3 4 3 2 2" xfId="28982"/>
    <cellStyle name="Обычный 5 3 4 3 2 2 2" xfId="28983"/>
    <cellStyle name="Обычный 5 3 4 3 2 2 2 2" xfId="28984"/>
    <cellStyle name="Обычный 5 3 4 3 2 2 3" xfId="28985"/>
    <cellStyle name="Обычный 5 3 4 3 2 2 4" xfId="28986"/>
    <cellStyle name="Обычный 5 3 4 3 2 2 5" xfId="28987"/>
    <cellStyle name="Обычный 5 3 4 3 2 3" xfId="28988"/>
    <cellStyle name="Обычный 5 3 4 3 2 3 2" xfId="28989"/>
    <cellStyle name="Обычный 5 3 4 3 2 3 3" xfId="28990"/>
    <cellStyle name="Обычный 5 3 4 3 2 3 4" xfId="28991"/>
    <cellStyle name="Обычный 5 3 4 3 2 4" xfId="28992"/>
    <cellStyle name="Обычный 5 3 4 3 2 5" xfId="28993"/>
    <cellStyle name="Обычный 5 3 4 3 2 6" xfId="28994"/>
    <cellStyle name="Обычный 5 3 4 3 2 7" xfId="28995"/>
    <cellStyle name="Обычный 5 3 4 3 3" xfId="28996"/>
    <cellStyle name="Обычный 5 3 4 3 3 2" xfId="28997"/>
    <cellStyle name="Обычный 5 3 4 3 3 2 2" xfId="28998"/>
    <cellStyle name="Обычный 5 3 4 3 3 3" xfId="28999"/>
    <cellStyle name="Обычный 5 3 4 3 3 4" xfId="29000"/>
    <cellStyle name="Обычный 5 3 4 3 3 5" xfId="29001"/>
    <cellStyle name="Обычный 5 3 4 3 4" xfId="29002"/>
    <cellStyle name="Обычный 5 3 4 3 4 2" xfId="29003"/>
    <cellStyle name="Обычный 5 3 4 3 4 2 2" xfId="29004"/>
    <cellStyle name="Обычный 5 3 4 3 4 3" xfId="29005"/>
    <cellStyle name="Обычный 5 3 4 3 4 4" xfId="29006"/>
    <cellStyle name="Обычный 5 3 4 3 4 5" xfId="29007"/>
    <cellStyle name="Обычный 5 3 4 3 5" xfId="29008"/>
    <cellStyle name="Обычный 5 3 4 3 5 2" xfId="29009"/>
    <cellStyle name="Обычный 5 3 4 3 5 3" xfId="29010"/>
    <cellStyle name="Обычный 5 3 4 3 5 4" xfId="29011"/>
    <cellStyle name="Обычный 5 3 4 3 6" xfId="29012"/>
    <cellStyle name="Обычный 5 3 4 3 7" xfId="29013"/>
    <cellStyle name="Обычный 5 3 4 3 8" xfId="29014"/>
    <cellStyle name="Обычный 5 3 4 3 9" xfId="29015"/>
    <cellStyle name="Обычный 5 3 4 4" xfId="29016"/>
    <cellStyle name="Обычный 5 3 4 4 2" xfId="29017"/>
    <cellStyle name="Обычный 5 3 4 4 2 2" xfId="29018"/>
    <cellStyle name="Обычный 5 3 4 4 2 2 2" xfId="29019"/>
    <cellStyle name="Обычный 5 3 4 4 2 2 2 2" xfId="29020"/>
    <cellStyle name="Обычный 5 3 4 4 2 2 3" xfId="29021"/>
    <cellStyle name="Обычный 5 3 4 4 2 2 4" xfId="29022"/>
    <cellStyle name="Обычный 5 3 4 4 2 2 5" xfId="29023"/>
    <cellStyle name="Обычный 5 3 4 4 2 3" xfId="29024"/>
    <cellStyle name="Обычный 5 3 4 4 2 3 2" xfId="29025"/>
    <cellStyle name="Обычный 5 3 4 4 2 3 3" xfId="29026"/>
    <cellStyle name="Обычный 5 3 4 4 2 3 4" xfId="29027"/>
    <cellStyle name="Обычный 5 3 4 4 2 4" xfId="29028"/>
    <cellStyle name="Обычный 5 3 4 4 2 5" xfId="29029"/>
    <cellStyle name="Обычный 5 3 4 4 2 6" xfId="29030"/>
    <cellStyle name="Обычный 5 3 4 4 2 7" xfId="29031"/>
    <cellStyle name="Обычный 5 3 4 4 3" xfId="29032"/>
    <cellStyle name="Обычный 5 3 4 4 3 2" xfId="29033"/>
    <cellStyle name="Обычный 5 3 4 4 3 2 2" xfId="29034"/>
    <cellStyle name="Обычный 5 3 4 4 3 3" xfId="29035"/>
    <cellStyle name="Обычный 5 3 4 4 3 4" xfId="29036"/>
    <cellStyle name="Обычный 5 3 4 4 3 5" xfId="29037"/>
    <cellStyle name="Обычный 5 3 4 4 4" xfId="29038"/>
    <cellStyle name="Обычный 5 3 4 4 4 2" xfId="29039"/>
    <cellStyle name="Обычный 5 3 4 4 4 3" xfId="29040"/>
    <cellStyle name="Обычный 5 3 4 4 4 4" xfId="29041"/>
    <cellStyle name="Обычный 5 3 4 4 5" xfId="29042"/>
    <cellStyle name="Обычный 5 3 4 4 6" xfId="29043"/>
    <cellStyle name="Обычный 5 3 4 4 7" xfId="29044"/>
    <cellStyle name="Обычный 5 3 4 4 8" xfId="29045"/>
    <cellStyle name="Обычный 5 3 4 5" xfId="29046"/>
    <cellStyle name="Обычный 5 3 4 5 2" xfId="29047"/>
    <cellStyle name="Обычный 5 3 4 5 2 2" xfId="29048"/>
    <cellStyle name="Обычный 5 3 4 5 2 2 2" xfId="29049"/>
    <cellStyle name="Обычный 5 3 4 5 2 2 2 2" xfId="29050"/>
    <cellStyle name="Обычный 5 3 4 5 2 2 3" xfId="29051"/>
    <cellStyle name="Обычный 5 3 4 5 2 2 4" xfId="29052"/>
    <cellStyle name="Обычный 5 3 4 5 2 2 5" xfId="29053"/>
    <cellStyle name="Обычный 5 3 4 5 2 3" xfId="29054"/>
    <cellStyle name="Обычный 5 3 4 5 2 3 2" xfId="29055"/>
    <cellStyle name="Обычный 5 3 4 5 2 3 3" xfId="29056"/>
    <cellStyle name="Обычный 5 3 4 5 2 3 4" xfId="29057"/>
    <cellStyle name="Обычный 5 3 4 5 2 4" xfId="29058"/>
    <cellStyle name="Обычный 5 3 4 5 2 5" xfId="29059"/>
    <cellStyle name="Обычный 5 3 4 5 2 6" xfId="29060"/>
    <cellStyle name="Обычный 5 3 4 5 2 7" xfId="29061"/>
    <cellStyle name="Обычный 5 3 4 5 3" xfId="29062"/>
    <cellStyle name="Обычный 5 3 4 5 3 2" xfId="29063"/>
    <cellStyle name="Обычный 5 3 4 5 3 2 2" xfId="29064"/>
    <cellStyle name="Обычный 5 3 4 5 3 3" xfId="29065"/>
    <cellStyle name="Обычный 5 3 4 5 3 4" xfId="29066"/>
    <cellStyle name="Обычный 5 3 4 5 3 5" xfId="29067"/>
    <cellStyle name="Обычный 5 3 4 5 4" xfId="29068"/>
    <cellStyle name="Обычный 5 3 4 5 4 2" xfId="29069"/>
    <cellStyle name="Обычный 5 3 4 5 4 3" xfId="29070"/>
    <cellStyle name="Обычный 5 3 4 5 4 4" xfId="29071"/>
    <cellStyle name="Обычный 5 3 4 5 5" xfId="29072"/>
    <cellStyle name="Обычный 5 3 4 5 6" xfId="29073"/>
    <cellStyle name="Обычный 5 3 4 5 7" xfId="29074"/>
    <cellStyle name="Обычный 5 3 4 5 8" xfId="29075"/>
    <cellStyle name="Обычный 5 3 4 6" xfId="29076"/>
    <cellStyle name="Обычный 5 3 4 6 2" xfId="29077"/>
    <cellStyle name="Обычный 5 3 4 6 2 2" xfId="29078"/>
    <cellStyle name="Обычный 5 3 4 6 2 2 2" xfId="29079"/>
    <cellStyle name="Обычный 5 3 4 6 2 2 2 2" xfId="29080"/>
    <cellStyle name="Обычный 5 3 4 6 2 2 3" xfId="29081"/>
    <cellStyle name="Обычный 5 3 4 6 2 2 4" xfId="29082"/>
    <cellStyle name="Обычный 5 3 4 6 2 2 5" xfId="29083"/>
    <cellStyle name="Обычный 5 3 4 6 2 3" xfId="29084"/>
    <cellStyle name="Обычный 5 3 4 6 2 3 2" xfId="29085"/>
    <cellStyle name="Обычный 5 3 4 6 2 3 3" xfId="29086"/>
    <cellStyle name="Обычный 5 3 4 6 2 3 4" xfId="29087"/>
    <cellStyle name="Обычный 5 3 4 6 2 4" xfId="29088"/>
    <cellStyle name="Обычный 5 3 4 6 2 5" xfId="29089"/>
    <cellStyle name="Обычный 5 3 4 6 2 6" xfId="29090"/>
    <cellStyle name="Обычный 5 3 4 6 2 7" xfId="29091"/>
    <cellStyle name="Обычный 5 3 4 6 3" xfId="29092"/>
    <cellStyle name="Обычный 5 3 4 6 3 2" xfId="29093"/>
    <cellStyle name="Обычный 5 3 4 6 3 2 2" xfId="29094"/>
    <cellStyle name="Обычный 5 3 4 6 3 3" xfId="29095"/>
    <cellStyle name="Обычный 5 3 4 6 3 4" xfId="29096"/>
    <cellStyle name="Обычный 5 3 4 6 3 5" xfId="29097"/>
    <cellStyle name="Обычный 5 3 4 6 4" xfId="29098"/>
    <cellStyle name="Обычный 5 3 4 6 4 2" xfId="29099"/>
    <cellStyle name="Обычный 5 3 4 6 4 3" xfId="29100"/>
    <cellStyle name="Обычный 5 3 4 6 4 4" xfId="29101"/>
    <cellStyle name="Обычный 5 3 4 6 5" xfId="29102"/>
    <cellStyle name="Обычный 5 3 4 6 6" xfId="29103"/>
    <cellStyle name="Обычный 5 3 4 6 7" xfId="29104"/>
    <cellStyle name="Обычный 5 3 4 6 8" xfId="29105"/>
    <cellStyle name="Обычный 5 3 4 7" xfId="29106"/>
    <cellStyle name="Обычный 5 3 4 7 2" xfId="29107"/>
    <cellStyle name="Обычный 5 3 4 7 2 2" xfId="29108"/>
    <cellStyle name="Обычный 5 3 4 7 2 2 2" xfId="29109"/>
    <cellStyle name="Обычный 5 3 4 7 2 2 2 2" xfId="29110"/>
    <cellStyle name="Обычный 5 3 4 7 2 2 3" xfId="29111"/>
    <cellStyle name="Обычный 5 3 4 7 2 2 4" xfId="29112"/>
    <cellStyle name="Обычный 5 3 4 7 2 2 5" xfId="29113"/>
    <cellStyle name="Обычный 5 3 4 7 2 3" xfId="29114"/>
    <cellStyle name="Обычный 5 3 4 7 2 3 2" xfId="29115"/>
    <cellStyle name="Обычный 5 3 4 7 2 3 3" xfId="29116"/>
    <cellStyle name="Обычный 5 3 4 7 2 3 4" xfId="29117"/>
    <cellStyle name="Обычный 5 3 4 7 2 4" xfId="29118"/>
    <cellStyle name="Обычный 5 3 4 7 2 5" xfId="29119"/>
    <cellStyle name="Обычный 5 3 4 7 2 6" xfId="29120"/>
    <cellStyle name="Обычный 5 3 4 7 2 7" xfId="29121"/>
    <cellStyle name="Обычный 5 3 4 7 3" xfId="29122"/>
    <cellStyle name="Обычный 5 3 4 7 3 2" xfId="29123"/>
    <cellStyle name="Обычный 5 3 4 7 3 2 2" xfId="29124"/>
    <cellStyle name="Обычный 5 3 4 7 3 3" xfId="29125"/>
    <cellStyle name="Обычный 5 3 4 7 3 4" xfId="29126"/>
    <cellStyle name="Обычный 5 3 4 7 3 5" xfId="29127"/>
    <cellStyle name="Обычный 5 3 4 7 4" xfId="29128"/>
    <cellStyle name="Обычный 5 3 4 7 4 2" xfId="29129"/>
    <cellStyle name="Обычный 5 3 4 7 4 3" xfId="29130"/>
    <cellStyle name="Обычный 5 3 4 7 4 4" xfId="29131"/>
    <cellStyle name="Обычный 5 3 4 7 5" xfId="29132"/>
    <cellStyle name="Обычный 5 3 4 7 6" xfId="29133"/>
    <cellStyle name="Обычный 5 3 4 7 7" xfId="29134"/>
    <cellStyle name="Обычный 5 3 4 7 8" xfId="29135"/>
    <cellStyle name="Обычный 5 3 4 8" xfId="29136"/>
    <cellStyle name="Обычный 5 3 4 8 2" xfId="29137"/>
    <cellStyle name="Обычный 5 3 4 8 2 2" xfId="29138"/>
    <cellStyle name="Обычный 5 3 4 8 2 2 2" xfId="29139"/>
    <cellStyle name="Обычный 5 3 4 8 2 3" xfId="29140"/>
    <cellStyle name="Обычный 5 3 4 8 2 4" xfId="29141"/>
    <cellStyle name="Обычный 5 3 4 8 2 5" xfId="29142"/>
    <cellStyle name="Обычный 5 3 4 8 3" xfId="29143"/>
    <cellStyle name="Обычный 5 3 4 8 3 2" xfId="29144"/>
    <cellStyle name="Обычный 5 3 4 8 3 3" xfId="29145"/>
    <cellStyle name="Обычный 5 3 4 8 3 4" xfId="29146"/>
    <cellStyle name="Обычный 5 3 4 8 4" xfId="29147"/>
    <cellStyle name="Обычный 5 3 4 8 5" xfId="29148"/>
    <cellStyle name="Обычный 5 3 4 8 6" xfId="29149"/>
    <cellStyle name="Обычный 5 3 4 8 7" xfId="29150"/>
    <cellStyle name="Обычный 5 3 4 9" xfId="29151"/>
    <cellStyle name="Обычный 5 3 4 9 2" xfId="29152"/>
    <cellStyle name="Обычный 5 3 4 9 2 2" xfId="29153"/>
    <cellStyle name="Обычный 5 3 4 9 2 2 2" xfId="29154"/>
    <cellStyle name="Обычный 5 3 4 9 2 3" xfId="29155"/>
    <cellStyle name="Обычный 5 3 4 9 2 4" xfId="29156"/>
    <cellStyle name="Обычный 5 3 4 9 2 5" xfId="29157"/>
    <cellStyle name="Обычный 5 3 4 9 3" xfId="29158"/>
    <cellStyle name="Обычный 5 3 4 9 3 2" xfId="29159"/>
    <cellStyle name="Обычный 5 3 4 9 3 3" xfId="29160"/>
    <cellStyle name="Обычный 5 3 4 9 3 4" xfId="29161"/>
    <cellStyle name="Обычный 5 3 4 9 4" xfId="29162"/>
    <cellStyle name="Обычный 5 3 4 9 5" xfId="29163"/>
    <cellStyle name="Обычный 5 3 4 9 6" xfId="29164"/>
    <cellStyle name="Обычный 5 3 4 9 7" xfId="29165"/>
    <cellStyle name="Обычный 5 3 5" xfId="29166"/>
    <cellStyle name="Обычный 5 3 5 2" xfId="29167"/>
    <cellStyle name="Обычный 5 3 5 2 2" xfId="29168"/>
    <cellStyle name="Обычный 5 3 5 2 2 2" xfId="29169"/>
    <cellStyle name="Обычный 5 3 5 2 2 2 2" xfId="29170"/>
    <cellStyle name="Обычный 5 3 5 2 2 3" xfId="29171"/>
    <cellStyle name="Обычный 5 3 5 2 2 4" xfId="29172"/>
    <cellStyle name="Обычный 5 3 5 2 2 5" xfId="29173"/>
    <cellStyle name="Обычный 5 3 5 2 3" xfId="29174"/>
    <cellStyle name="Обычный 5 3 5 2 3 2" xfId="29175"/>
    <cellStyle name="Обычный 5 3 5 2 3 3" xfId="29176"/>
    <cellStyle name="Обычный 5 3 5 2 3 4" xfId="29177"/>
    <cellStyle name="Обычный 5 3 5 2 4" xfId="29178"/>
    <cellStyle name="Обычный 5 3 5 2 5" xfId="29179"/>
    <cellStyle name="Обычный 5 3 5 2 6" xfId="29180"/>
    <cellStyle name="Обычный 5 3 5 2 7" xfId="29181"/>
    <cellStyle name="Обычный 5 3 5 3" xfId="29182"/>
    <cellStyle name="Обычный 5 3 5 3 2" xfId="29183"/>
    <cellStyle name="Обычный 5 3 5 3 2 2" xfId="29184"/>
    <cellStyle name="Обычный 5 3 5 3 3" xfId="29185"/>
    <cellStyle name="Обычный 5 3 5 3 4" xfId="29186"/>
    <cellStyle name="Обычный 5 3 5 3 5" xfId="29187"/>
    <cellStyle name="Обычный 5 3 5 4" xfId="29188"/>
    <cellStyle name="Обычный 5 3 5 4 2" xfId="29189"/>
    <cellStyle name="Обычный 5 3 5 4 2 2" xfId="29190"/>
    <cellStyle name="Обычный 5 3 5 4 3" xfId="29191"/>
    <cellStyle name="Обычный 5 3 5 4 4" xfId="29192"/>
    <cellStyle name="Обычный 5 3 5 4 5" xfId="29193"/>
    <cellStyle name="Обычный 5 3 5 5" xfId="29194"/>
    <cellStyle name="Обычный 5 3 5 5 2" xfId="29195"/>
    <cellStyle name="Обычный 5 3 5 5 3" xfId="29196"/>
    <cellStyle name="Обычный 5 3 5 5 4" xfId="29197"/>
    <cellStyle name="Обычный 5 3 5 6" xfId="29198"/>
    <cellStyle name="Обычный 5 3 5 7" xfId="29199"/>
    <cellStyle name="Обычный 5 3 5 8" xfId="29200"/>
    <cellStyle name="Обычный 5 3 5 9" xfId="29201"/>
    <cellStyle name="Обычный 5 3 6" xfId="29202"/>
    <cellStyle name="Обычный 5 3 6 2" xfId="29203"/>
    <cellStyle name="Обычный 5 3 6 2 2" xfId="29204"/>
    <cellStyle name="Обычный 5 3 6 2 2 2" xfId="29205"/>
    <cellStyle name="Обычный 5 3 6 2 2 2 2" xfId="29206"/>
    <cellStyle name="Обычный 5 3 6 2 2 3" xfId="29207"/>
    <cellStyle name="Обычный 5 3 6 2 2 4" xfId="29208"/>
    <cellStyle name="Обычный 5 3 6 2 2 5" xfId="29209"/>
    <cellStyle name="Обычный 5 3 6 2 3" xfId="29210"/>
    <cellStyle name="Обычный 5 3 6 2 3 2" xfId="29211"/>
    <cellStyle name="Обычный 5 3 6 2 3 3" xfId="29212"/>
    <cellStyle name="Обычный 5 3 6 2 3 4" xfId="29213"/>
    <cellStyle name="Обычный 5 3 6 2 4" xfId="29214"/>
    <cellStyle name="Обычный 5 3 6 2 5" xfId="29215"/>
    <cellStyle name="Обычный 5 3 6 2 6" xfId="29216"/>
    <cellStyle name="Обычный 5 3 6 2 7" xfId="29217"/>
    <cellStyle name="Обычный 5 3 6 3" xfId="29218"/>
    <cellStyle name="Обычный 5 3 6 3 2" xfId="29219"/>
    <cellStyle name="Обычный 5 3 6 3 2 2" xfId="29220"/>
    <cellStyle name="Обычный 5 3 6 3 3" xfId="29221"/>
    <cellStyle name="Обычный 5 3 6 3 4" xfId="29222"/>
    <cellStyle name="Обычный 5 3 6 3 5" xfId="29223"/>
    <cellStyle name="Обычный 5 3 6 4" xfId="29224"/>
    <cellStyle name="Обычный 5 3 6 4 2" xfId="29225"/>
    <cellStyle name="Обычный 5 3 6 4 2 2" xfId="29226"/>
    <cellStyle name="Обычный 5 3 6 4 3" xfId="29227"/>
    <cellStyle name="Обычный 5 3 6 4 4" xfId="29228"/>
    <cellStyle name="Обычный 5 3 6 4 5" xfId="29229"/>
    <cellStyle name="Обычный 5 3 6 5" xfId="29230"/>
    <cellStyle name="Обычный 5 3 6 5 2" xfId="29231"/>
    <cellStyle name="Обычный 5 3 6 5 3" xfId="29232"/>
    <cellStyle name="Обычный 5 3 6 5 4" xfId="29233"/>
    <cellStyle name="Обычный 5 3 6 6" xfId="29234"/>
    <cellStyle name="Обычный 5 3 6 7" xfId="29235"/>
    <cellStyle name="Обычный 5 3 6 8" xfId="29236"/>
    <cellStyle name="Обычный 5 3 6 9" xfId="29237"/>
    <cellStyle name="Обычный 5 3 7" xfId="29238"/>
    <cellStyle name="Обычный 5 3 7 2" xfId="29239"/>
    <cellStyle name="Обычный 5 3 7 2 2" xfId="29240"/>
    <cellStyle name="Обычный 5 3 7 2 2 2" xfId="29241"/>
    <cellStyle name="Обычный 5 3 7 2 2 2 2" xfId="29242"/>
    <cellStyle name="Обычный 5 3 7 2 2 3" xfId="29243"/>
    <cellStyle name="Обычный 5 3 7 2 2 4" xfId="29244"/>
    <cellStyle name="Обычный 5 3 7 2 2 5" xfId="29245"/>
    <cellStyle name="Обычный 5 3 7 2 3" xfId="29246"/>
    <cellStyle name="Обычный 5 3 7 2 3 2" xfId="29247"/>
    <cellStyle name="Обычный 5 3 7 2 3 3" xfId="29248"/>
    <cellStyle name="Обычный 5 3 7 2 3 4" xfId="29249"/>
    <cellStyle name="Обычный 5 3 7 2 4" xfId="29250"/>
    <cellStyle name="Обычный 5 3 7 2 5" xfId="29251"/>
    <cellStyle name="Обычный 5 3 7 2 6" xfId="29252"/>
    <cellStyle name="Обычный 5 3 7 2 7" xfId="29253"/>
    <cellStyle name="Обычный 5 3 7 3" xfId="29254"/>
    <cellStyle name="Обычный 5 3 7 3 2" xfId="29255"/>
    <cellStyle name="Обычный 5 3 7 3 2 2" xfId="29256"/>
    <cellStyle name="Обычный 5 3 7 3 3" xfId="29257"/>
    <cellStyle name="Обычный 5 3 7 3 4" xfId="29258"/>
    <cellStyle name="Обычный 5 3 7 3 5" xfId="29259"/>
    <cellStyle name="Обычный 5 3 7 4" xfId="29260"/>
    <cellStyle name="Обычный 5 3 7 4 2" xfId="29261"/>
    <cellStyle name="Обычный 5 3 7 4 2 2" xfId="29262"/>
    <cellStyle name="Обычный 5 3 7 4 3" xfId="29263"/>
    <cellStyle name="Обычный 5 3 7 4 4" xfId="29264"/>
    <cellStyle name="Обычный 5 3 7 4 5" xfId="29265"/>
    <cellStyle name="Обычный 5 3 7 5" xfId="29266"/>
    <cellStyle name="Обычный 5 3 7 5 2" xfId="29267"/>
    <cellStyle name="Обычный 5 3 7 5 3" xfId="29268"/>
    <cellStyle name="Обычный 5 3 8" xfId="29269"/>
    <cellStyle name="Обычный 5 3 8 2" xfId="29270"/>
    <cellStyle name="Обычный 5 3 8 2 2" xfId="29271"/>
    <cellStyle name="Обычный 5 3 8 2 2 2" xfId="29272"/>
    <cellStyle name="Обычный 5 3 8 2 2 2 2" xfId="29273"/>
    <cellStyle name="Обычный 5 3 8 2 2 3" xfId="29274"/>
    <cellStyle name="Обычный 5 3 8 2 2 4" xfId="29275"/>
    <cellStyle name="Обычный 5 3 8 2 2 5" xfId="29276"/>
    <cellStyle name="Обычный 5 3 8 2 3" xfId="29277"/>
    <cellStyle name="Обычный 5 3 8 2 3 2" xfId="29278"/>
    <cellStyle name="Обычный 5 3 8 2 3 3" xfId="29279"/>
    <cellStyle name="Обычный 5 3 8 2 3 4" xfId="29280"/>
    <cellStyle name="Обычный 5 3 8 2 4" xfId="29281"/>
    <cellStyle name="Обычный 5 3 8 2 5" xfId="29282"/>
    <cellStyle name="Обычный 5 3 8 2 6" xfId="29283"/>
    <cellStyle name="Обычный 5 3 8 2 7" xfId="29284"/>
    <cellStyle name="Обычный 5 3 8 3" xfId="29285"/>
    <cellStyle name="Обычный 5 3 8 3 2" xfId="29286"/>
    <cellStyle name="Обычный 5 3 8 3 2 2" xfId="29287"/>
    <cellStyle name="Обычный 5 3 8 3 3" xfId="29288"/>
    <cellStyle name="Обычный 5 3 8 3 4" xfId="29289"/>
    <cellStyle name="Обычный 5 3 8 3 5" xfId="29290"/>
    <cellStyle name="Обычный 5 3 8 4" xfId="29291"/>
    <cellStyle name="Обычный 5 3 8 4 2" xfId="29292"/>
    <cellStyle name="Обычный 5 3 8 4 3" xfId="29293"/>
    <cellStyle name="Обычный 5 3 8 4 4" xfId="29294"/>
    <cellStyle name="Обычный 5 3 8 5" xfId="29295"/>
    <cellStyle name="Обычный 5 3 8 6" xfId="29296"/>
    <cellStyle name="Обычный 5 3 8 7" xfId="29297"/>
    <cellStyle name="Обычный 5 3 8 8" xfId="29298"/>
    <cellStyle name="Обычный 5 3 9" xfId="29299"/>
    <cellStyle name="Обычный 5 3 9 2" xfId="29300"/>
    <cellStyle name="Обычный 5 3 9 2 2" xfId="29301"/>
    <cellStyle name="Обычный 5 3 9 2 2 2" xfId="29302"/>
    <cellStyle name="Обычный 5 3 9 2 2 2 2" xfId="29303"/>
    <cellStyle name="Обычный 5 3 9 2 2 3" xfId="29304"/>
    <cellStyle name="Обычный 5 3 9 2 2 4" xfId="29305"/>
    <cellStyle name="Обычный 5 3 9 2 2 5" xfId="29306"/>
    <cellStyle name="Обычный 5 3 9 2 3" xfId="29307"/>
    <cellStyle name="Обычный 5 3 9 2 3 2" xfId="29308"/>
    <cellStyle name="Обычный 5 3 9 2 3 3" xfId="29309"/>
    <cellStyle name="Обычный 5 3 9 2 3 4" xfId="29310"/>
    <cellStyle name="Обычный 5 3 9 2 4" xfId="29311"/>
    <cellStyle name="Обычный 5 3 9 2 5" xfId="29312"/>
    <cellStyle name="Обычный 5 3 9 2 6" xfId="29313"/>
    <cellStyle name="Обычный 5 3 9 2 7" xfId="29314"/>
    <cellStyle name="Обычный 5 3 9 3" xfId="29315"/>
    <cellStyle name="Обычный 5 3 9 3 2" xfId="29316"/>
    <cellStyle name="Обычный 5 3 9 3 2 2" xfId="29317"/>
    <cellStyle name="Обычный 5 3 9 3 3" xfId="29318"/>
    <cellStyle name="Обычный 5 3 9 3 4" xfId="29319"/>
    <cellStyle name="Обычный 5 3 9 3 5" xfId="29320"/>
    <cellStyle name="Обычный 5 3 9 4" xfId="29321"/>
    <cellStyle name="Обычный 5 3 9 4 2" xfId="29322"/>
    <cellStyle name="Обычный 5 3 9 4 3" xfId="29323"/>
    <cellStyle name="Обычный 5 3 9 4 4" xfId="29324"/>
    <cellStyle name="Обычный 5 3 9 5" xfId="29325"/>
    <cellStyle name="Обычный 5 3 9 6" xfId="29326"/>
    <cellStyle name="Обычный 5 3 9 7" xfId="29327"/>
    <cellStyle name="Обычный 5 3 9 8" xfId="29328"/>
    <cellStyle name="Обычный 5 4" xfId="29329"/>
    <cellStyle name="Обычный 5 4 10" xfId="29330"/>
    <cellStyle name="Обычный 5 4 10 2" xfId="29331"/>
    <cellStyle name="Обычный 5 4 10 2 2" xfId="29332"/>
    <cellStyle name="Обычный 5 4 10 2 2 2" xfId="29333"/>
    <cellStyle name="Обычный 5 4 10 2 2 2 2" xfId="29334"/>
    <cellStyle name="Обычный 5 4 10 2 2 3" xfId="29335"/>
    <cellStyle name="Обычный 5 4 10 2 2 4" xfId="29336"/>
    <cellStyle name="Обычный 5 4 10 2 2 5" xfId="29337"/>
    <cellStyle name="Обычный 5 4 10 2 3" xfId="29338"/>
    <cellStyle name="Обычный 5 4 10 2 3 2" xfId="29339"/>
    <cellStyle name="Обычный 5 4 10 2 3 3" xfId="29340"/>
    <cellStyle name="Обычный 5 4 10 2 3 4" xfId="29341"/>
    <cellStyle name="Обычный 5 4 10 2 4" xfId="29342"/>
    <cellStyle name="Обычный 5 4 10 2 5" xfId="29343"/>
    <cellStyle name="Обычный 5 4 10 2 6" xfId="29344"/>
    <cellStyle name="Обычный 5 4 10 2 7" xfId="29345"/>
    <cellStyle name="Обычный 5 4 10 3" xfId="29346"/>
    <cellStyle name="Обычный 5 4 10 3 2" xfId="29347"/>
    <cellStyle name="Обычный 5 4 10 3 2 2" xfId="29348"/>
    <cellStyle name="Обычный 5 4 10 3 3" xfId="29349"/>
    <cellStyle name="Обычный 5 4 10 3 4" xfId="29350"/>
    <cellStyle name="Обычный 5 4 10 3 5" xfId="29351"/>
    <cellStyle name="Обычный 5 4 10 4" xfId="29352"/>
    <cellStyle name="Обычный 5 4 10 4 2" xfId="29353"/>
    <cellStyle name="Обычный 5 4 10 4 3" xfId="29354"/>
    <cellStyle name="Обычный 5 4 10 4 4" xfId="29355"/>
    <cellStyle name="Обычный 5 4 10 5" xfId="29356"/>
    <cellStyle name="Обычный 5 4 10 6" xfId="29357"/>
    <cellStyle name="Обычный 5 4 10 7" xfId="29358"/>
    <cellStyle name="Обычный 5 4 10 8" xfId="29359"/>
    <cellStyle name="Обычный 5 4 11" xfId="29360"/>
    <cellStyle name="Обычный 5 4 11 2" xfId="29361"/>
    <cellStyle name="Обычный 5 4 11 2 2" xfId="29362"/>
    <cellStyle name="Обычный 5 4 11 2 2 2" xfId="29363"/>
    <cellStyle name="Обычный 5 4 11 2 3" xfId="29364"/>
    <cellStyle name="Обычный 5 4 11 2 4" xfId="29365"/>
    <cellStyle name="Обычный 5 4 11 2 5" xfId="29366"/>
    <cellStyle name="Обычный 5 4 11 3" xfId="29367"/>
    <cellStyle name="Обычный 5 4 11 3 2" xfId="29368"/>
    <cellStyle name="Обычный 5 4 11 3 3" xfId="29369"/>
    <cellStyle name="Обычный 5 4 11 3 4" xfId="29370"/>
    <cellStyle name="Обычный 5 4 11 4" xfId="29371"/>
    <cellStyle name="Обычный 5 4 11 5" xfId="29372"/>
    <cellStyle name="Обычный 5 4 11 6" xfId="29373"/>
    <cellStyle name="Обычный 5 4 11 7" xfId="29374"/>
    <cellStyle name="Обычный 5 4 12" xfId="29375"/>
    <cellStyle name="Обычный 5 4 12 2" xfId="29376"/>
    <cellStyle name="Обычный 5 4 12 2 2" xfId="29377"/>
    <cellStyle name="Обычный 5 4 12 2 2 2" xfId="29378"/>
    <cellStyle name="Обычный 5 4 12 2 3" xfId="29379"/>
    <cellStyle name="Обычный 5 4 12 2 4" xfId="29380"/>
    <cellStyle name="Обычный 5 4 12 2 5" xfId="29381"/>
    <cellStyle name="Обычный 5 4 12 3" xfId="29382"/>
    <cellStyle name="Обычный 5 4 12 3 2" xfId="29383"/>
    <cellStyle name="Обычный 5 4 12 3 3" xfId="29384"/>
    <cellStyle name="Обычный 5 4 12 3 4" xfId="29385"/>
    <cellStyle name="Обычный 5 4 12 4" xfId="29386"/>
    <cellStyle name="Обычный 5 4 12 5" xfId="29387"/>
    <cellStyle name="Обычный 5 4 12 6" xfId="29388"/>
    <cellStyle name="Обычный 5 4 12 7" xfId="29389"/>
    <cellStyle name="Обычный 5 4 13" xfId="29390"/>
    <cellStyle name="Обычный 5 4 13 2" xfId="29391"/>
    <cellStyle name="Обычный 5 4 13 2 2" xfId="29392"/>
    <cellStyle name="Обычный 5 4 13 3" xfId="29393"/>
    <cellStyle name="Обычный 5 4 13 4" xfId="29394"/>
    <cellStyle name="Обычный 5 4 13 5" xfId="29395"/>
    <cellStyle name="Обычный 5 4 14" xfId="29396"/>
    <cellStyle name="Обычный 5 4 14 2" xfId="29397"/>
    <cellStyle name="Обычный 5 4 14 2 2" xfId="29398"/>
    <cellStyle name="Обычный 5 4 14 3" xfId="29399"/>
    <cellStyle name="Обычный 5 4 14 4" xfId="29400"/>
    <cellStyle name="Обычный 5 4 14 5" xfId="29401"/>
    <cellStyle name="Обычный 5 4 15" xfId="29402"/>
    <cellStyle name="Обычный 5 4 15 2" xfId="29403"/>
    <cellStyle name="Обычный 5 4 15 2 2" xfId="29404"/>
    <cellStyle name="Обычный 5 4 15 3" xfId="29405"/>
    <cellStyle name="Обычный 5 4 16" xfId="29406"/>
    <cellStyle name="Обычный 5 4 16 2" xfId="29407"/>
    <cellStyle name="Обычный 5 4 17" xfId="29408"/>
    <cellStyle name="Обычный 5 4 18" xfId="29409"/>
    <cellStyle name="Обычный 5 4 2" xfId="29410"/>
    <cellStyle name="Обычный 5 4 2 10" xfId="29411"/>
    <cellStyle name="Обычный 5 4 2 10 2" xfId="29412"/>
    <cellStyle name="Обычный 5 4 2 10 2 2" xfId="29413"/>
    <cellStyle name="Обычный 5 4 2 10 2 2 2" xfId="29414"/>
    <cellStyle name="Обычный 5 4 2 10 2 3" xfId="29415"/>
    <cellStyle name="Обычный 5 4 2 10 2 4" xfId="29416"/>
    <cellStyle name="Обычный 5 4 2 10 2 5" xfId="29417"/>
    <cellStyle name="Обычный 5 4 2 10 3" xfId="29418"/>
    <cellStyle name="Обычный 5 4 2 10 3 2" xfId="29419"/>
    <cellStyle name="Обычный 5 4 2 10 3 3" xfId="29420"/>
    <cellStyle name="Обычный 5 4 2 10 3 4" xfId="29421"/>
    <cellStyle name="Обычный 5 4 2 10 4" xfId="29422"/>
    <cellStyle name="Обычный 5 4 2 10 5" xfId="29423"/>
    <cellStyle name="Обычный 5 4 2 10 6" xfId="29424"/>
    <cellStyle name="Обычный 5 4 2 10 7" xfId="29425"/>
    <cellStyle name="Обычный 5 4 2 11" xfId="29426"/>
    <cellStyle name="Обычный 5 4 2 11 2" xfId="29427"/>
    <cellStyle name="Обычный 5 4 2 11 2 2" xfId="29428"/>
    <cellStyle name="Обычный 5 4 2 11 3" xfId="29429"/>
    <cellStyle name="Обычный 5 4 2 11 4" xfId="29430"/>
    <cellStyle name="Обычный 5 4 2 11 5" xfId="29431"/>
    <cellStyle name="Обычный 5 4 2 12" xfId="29432"/>
    <cellStyle name="Обычный 5 4 2 12 2" xfId="29433"/>
    <cellStyle name="Обычный 5 4 2 12 2 2" xfId="29434"/>
    <cellStyle name="Обычный 5 4 2 12 3" xfId="29435"/>
    <cellStyle name="Обычный 5 4 2 12 4" xfId="29436"/>
    <cellStyle name="Обычный 5 4 2 12 5" xfId="29437"/>
    <cellStyle name="Обычный 5 4 2 13" xfId="29438"/>
    <cellStyle name="Обычный 5 4 2 13 2" xfId="29439"/>
    <cellStyle name="Обычный 5 4 2 13 2 2" xfId="29440"/>
    <cellStyle name="Обычный 5 4 2 13 3" xfId="29441"/>
    <cellStyle name="Обычный 5 4 2 14" xfId="29442"/>
    <cellStyle name="Обычный 5 4 2 14 2" xfId="29443"/>
    <cellStyle name="Обычный 5 4 2 15" xfId="29444"/>
    <cellStyle name="Обычный 5 4 2 16" xfId="29445"/>
    <cellStyle name="Обычный 5 4 2 2" xfId="29446"/>
    <cellStyle name="Обычный 5 4 2 2 10" xfId="29447"/>
    <cellStyle name="Обычный 5 4 2 2 10 2" xfId="29448"/>
    <cellStyle name="Обычный 5 4 2 2 10 2 2" xfId="29449"/>
    <cellStyle name="Обычный 5 4 2 2 10 3" xfId="29450"/>
    <cellStyle name="Обычный 5 4 2 2 10 4" xfId="29451"/>
    <cellStyle name="Обычный 5 4 2 2 10 5" xfId="29452"/>
    <cellStyle name="Обычный 5 4 2 2 11" xfId="29453"/>
    <cellStyle name="Обычный 5 4 2 2 11 2" xfId="29454"/>
    <cellStyle name="Обычный 5 4 2 2 11 2 2" xfId="29455"/>
    <cellStyle name="Обычный 5 4 2 2 11 3" xfId="29456"/>
    <cellStyle name="Обычный 5 4 2 2 11 4" xfId="29457"/>
    <cellStyle name="Обычный 5 4 2 2 11 5" xfId="29458"/>
    <cellStyle name="Обычный 5 4 2 2 12" xfId="29459"/>
    <cellStyle name="Обычный 5 4 2 2 12 2" xfId="29460"/>
    <cellStyle name="Обычный 5 4 2 2 12 2 2" xfId="29461"/>
    <cellStyle name="Обычный 5 4 2 2 12 3" xfId="29462"/>
    <cellStyle name="Обычный 5 4 2 2 13" xfId="29463"/>
    <cellStyle name="Обычный 5 4 2 2 13 2" xfId="29464"/>
    <cellStyle name="Обычный 5 4 2 2 14" xfId="29465"/>
    <cellStyle name="Обычный 5 4 2 2 15" xfId="29466"/>
    <cellStyle name="Обычный 5 4 2 2 2" xfId="29467"/>
    <cellStyle name="Обычный 5 4 2 2 2 2" xfId="29468"/>
    <cellStyle name="Обычный 5 4 2 2 2 2 2" xfId="29469"/>
    <cellStyle name="Обычный 5 4 2 2 2 2 2 2" xfId="29470"/>
    <cellStyle name="Обычный 5 4 2 2 2 2 2 2 2" xfId="29471"/>
    <cellStyle name="Обычный 5 4 2 2 2 2 2 3" xfId="29472"/>
    <cellStyle name="Обычный 5 4 2 2 2 2 2 4" xfId="29473"/>
    <cellStyle name="Обычный 5 4 2 2 2 2 2 5" xfId="29474"/>
    <cellStyle name="Обычный 5 4 2 2 2 2 3" xfId="29475"/>
    <cellStyle name="Обычный 5 4 2 2 2 2 3 2" xfId="29476"/>
    <cellStyle name="Обычный 5 4 2 2 2 2 3 3" xfId="29477"/>
    <cellStyle name="Обычный 5 4 2 2 2 2 3 4" xfId="29478"/>
    <cellStyle name="Обычный 5 4 2 2 2 2 4" xfId="29479"/>
    <cellStyle name="Обычный 5 4 2 2 2 2 5" xfId="29480"/>
    <cellStyle name="Обычный 5 4 2 2 2 2 6" xfId="29481"/>
    <cellStyle name="Обычный 5 4 2 2 2 2 7" xfId="29482"/>
    <cellStyle name="Обычный 5 4 2 2 2 3" xfId="29483"/>
    <cellStyle name="Обычный 5 4 2 2 2 3 2" xfId="29484"/>
    <cellStyle name="Обычный 5 4 2 2 2 3 2 2" xfId="29485"/>
    <cellStyle name="Обычный 5 4 2 2 2 3 3" xfId="29486"/>
    <cellStyle name="Обычный 5 4 2 2 2 3 4" xfId="29487"/>
    <cellStyle name="Обычный 5 4 2 2 2 3 5" xfId="29488"/>
    <cellStyle name="Обычный 5 4 2 2 2 4" xfId="29489"/>
    <cellStyle name="Обычный 5 4 2 2 2 4 2" xfId="29490"/>
    <cellStyle name="Обычный 5 4 2 2 2 4 2 2" xfId="29491"/>
    <cellStyle name="Обычный 5 4 2 2 2 4 3" xfId="29492"/>
    <cellStyle name="Обычный 5 4 2 2 2 4 4" xfId="29493"/>
    <cellStyle name="Обычный 5 4 2 2 2 4 5" xfId="29494"/>
    <cellStyle name="Обычный 5 4 2 2 2 5" xfId="29495"/>
    <cellStyle name="Обычный 5 4 2 2 2 5 2" xfId="29496"/>
    <cellStyle name="Обычный 5 4 2 2 2 5 3" xfId="29497"/>
    <cellStyle name="Обычный 5 4 2 2 2 5 4" xfId="29498"/>
    <cellStyle name="Обычный 5 4 2 2 2 6" xfId="29499"/>
    <cellStyle name="Обычный 5 4 2 2 2 7" xfId="29500"/>
    <cellStyle name="Обычный 5 4 2 2 2 8" xfId="29501"/>
    <cellStyle name="Обычный 5 4 2 2 2 9" xfId="29502"/>
    <cellStyle name="Обычный 5 4 2 2 3" xfId="29503"/>
    <cellStyle name="Обычный 5 4 2 2 3 2" xfId="29504"/>
    <cellStyle name="Обычный 5 4 2 2 3 2 2" xfId="29505"/>
    <cellStyle name="Обычный 5 4 2 2 3 2 2 2" xfId="29506"/>
    <cellStyle name="Обычный 5 4 2 2 3 2 2 2 2" xfId="29507"/>
    <cellStyle name="Обычный 5 4 2 2 3 2 2 3" xfId="29508"/>
    <cellStyle name="Обычный 5 4 2 2 3 2 2 4" xfId="29509"/>
    <cellStyle name="Обычный 5 4 2 2 3 2 2 5" xfId="29510"/>
    <cellStyle name="Обычный 5 4 2 2 3 2 3" xfId="29511"/>
    <cellStyle name="Обычный 5 4 2 2 3 2 3 2" xfId="29512"/>
    <cellStyle name="Обычный 5 4 2 2 3 2 3 3" xfId="29513"/>
    <cellStyle name="Обычный 5 4 2 2 3 2 3 4" xfId="29514"/>
    <cellStyle name="Обычный 5 4 2 2 3 2 4" xfId="29515"/>
    <cellStyle name="Обычный 5 4 2 2 3 2 5" xfId="29516"/>
    <cellStyle name="Обычный 5 4 2 2 3 2 6" xfId="29517"/>
    <cellStyle name="Обычный 5 4 2 2 3 2 7" xfId="29518"/>
    <cellStyle name="Обычный 5 4 2 2 3 3" xfId="29519"/>
    <cellStyle name="Обычный 5 4 2 2 3 3 2" xfId="29520"/>
    <cellStyle name="Обычный 5 4 2 2 3 3 2 2" xfId="29521"/>
    <cellStyle name="Обычный 5 4 2 2 3 3 3" xfId="29522"/>
    <cellStyle name="Обычный 5 4 2 2 3 3 4" xfId="29523"/>
    <cellStyle name="Обычный 5 4 2 2 3 3 5" xfId="29524"/>
    <cellStyle name="Обычный 5 4 2 2 3 4" xfId="29525"/>
    <cellStyle name="Обычный 5 4 2 2 3 4 2" xfId="29526"/>
    <cellStyle name="Обычный 5 4 2 2 3 4 2 2" xfId="29527"/>
    <cellStyle name="Обычный 5 4 2 2 3 4 3" xfId="29528"/>
    <cellStyle name="Обычный 5 4 2 2 3 4 4" xfId="29529"/>
    <cellStyle name="Обычный 5 4 2 2 3 4 5" xfId="29530"/>
    <cellStyle name="Обычный 5 4 2 2 3 5" xfId="29531"/>
    <cellStyle name="Обычный 5 4 2 2 3 5 2" xfId="29532"/>
    <cellStyle name="Обычный 5 4 2 2 3 5 3" xfId="29533"/>
    <cellStyle name="Обычный 5 4 2 2 3 5 4" xfId="29534"/>
    <cellStyle name="Обычный 5 4 2 2 3 6" xfId="29535"/>
    <cellStyle name="Обычный 5 4 2 2 3 7" xfId="29536"/>
    <cellStyle name="Обычный 5 4 2 2 3 8" xfId="29537"/>
    <cellStyle name="Обычный 5 4 2 2 3 9" xfId="29538"/>
    <cellStyle name="Обычный 5 4 2 2 4" xfId="29539"/>
    <cellStyle name="Обычный 5 4 2 2 4 2" xfId="29540"/>
    <cellStyle name="Обычный 5 4 2 2 4 2 2" xfId="29541"/>
    <cellStyle name="Обычный 5 4 2 2 4 2 2 2" xfId="29542"/>
    <cellStyle name="Обычный 5 4 2 2 4 2 2 2 2" xfId="29543"/>
    <cellStyle name="Обычный 5 4 2 2 4 2 2 3" xfId="29544"/>
    <cellStyle name="Обычный 5 4 2 2 4 2 2 4" xfId="29545"/>
    <cellStyle name="Обычный 5 4 2 2 4 2 2 5" xfId="29546"/>
    <cellStyle name="Обычный 5 4 2 2 4 2 3" xfId="29547"/>
    <cellStyle name="Обычный 5 4 2 2 4 2 3 2" xfId="29548"/>
    <cellStyle name="Обычный 5 4 2 2 4 2 3 3" xfId="29549"/>
    <cellStyle name="Обычный 5 4 2 2 4 2 3 4" xfId="29550"/>
    <cellStyle name="Обычный 5 4 2 2 4 2 4" xfId="29551"/>
    <cellStyle name="Обычный 5 4 2 2 4 2 5" xfId="29552"/>
    <cellStyle name="Обычный 5 4 2 2 4 2 6" xfId="29553"/>
    <cellStyle name="Обычный 5 4 2 2 4 2 7" xfId="29554"/>
    <cellStyle name="Обычный 5 4 2 2 4 3" xfId="29555"/>
    <cellStyle name="Обычный 5 4 2 2 4 3 2" xfId="29556"/>
    <cellStyle name="Обычный 5 4 2 2 4 3 2 2" xfId="29557"/>
    <cellStyle name="Обычный 5 4 2 2 4 3 3" xfId="29558"/>
    <cellStyle name="Обычный 5 4 2 2 4 3 4" xfId="29559"/>
    <cellStyle name="Обычный 5 4 2 2 4 3 5" xfId="29560"/>
    <cellStyle name="Обычный 5 4 2 2 4 4" xfId="29561"/>
    <cellStyle name="Обычный 5 4 2 2 4 4 2" xfId="29562"/>
    <cellStyle name="Обычный 5 4 2 2 4 4 2 2" xfId="29563"/>
    <cellStyle name="Обычный 5 4 2 2 4 4 3" xfId="29564"/>
    <cellStyle name="Обычный 5 4 2 2 4 4 4" xfId="29565"/>
    <cellStyle name="Обычный 5 4 2 2 4 4 5" xfId="29566"/>
    <cellStyle name="Обычный 5 4 2 2 4 5" xfId="29567"/>
    <cellStyle name="Обычный 5 4 2 2 4 5 2" xfId="29568"/>
    <cellStyle name="Обычный 5 4 2 2 4 5 3" xfId="29569"/>
    <cellStyle name="Обычный 5 4 2 2 4 5 4" xfId="29570"/>
    <cellStyle name="Обычный 5 4 2 2 4 6" xfId="29571"/>
    <cellStyle name="Обычный 5 4 2 2 4 7" xfId="29572"/>
    <cellStyle name="Обычный 5 4 2 2 4 8" xfId="29573"/>
    <cellStyle name="Обычный 5 4 2 2 4 9" xfId="29574"/>
    <cellStyle name="Обычный 5 4 2 2 5" xfId="29575"/>
    <cellStyle name="Обычный 5 4 2 2 5 2" xfId="29576"/>
    <cellStyle name="Обычный 5 4 2 2 5 2 2" xfId="29577"/>
    <cellStyle name="Обычный 5 4 2 2 5 2 2 2" xfId="29578"/>
    <cellStyle name="Обычный 5 4 2 2 5 2 2 2 2" xfId="29579"/>
    <cellStyle name="Обычный 5 4 2 2 5 2 2 3" xfId="29580"/>
    <cellStyle name="Обычный 5 4 2 2 5 2 2 4" xfId="29581"/>
    <cellStyle name="Обычный 5 4 2 2 5 2 2 5" xfId="29582"/>
    <cellStyle name="Обычный 5 4 2 2 5 2 3" xfId="29583"/>
    <cellStyle name="Обычный 5 4 2 2 5 2 3 2" xfId="29584"/>
    <cellStyle name="Обычный 5 4 2 2 5 2 3 3" xfId="29585"/>
    <cellStyle name="Обычный 5 4 2 2 5 2 3 4" xfId="29586"/>
    <cellStyle name="Обычный 5 4 2 2 5 2 4" xfId="29587"/>
    <cellStyle name="Обычный 5 4 2 2 5 2 5" xfId="29588"/>
    <cellStyle name="Обычный 5 4 2 2 5 2 6" xfId="29589"/>
    <cellStyle name="Обычный 5 4 2 2 5 2 7" xfId="29590"/>
    <cellStyle name="Обычный 5 4 2 2 5 3" xfId="29591"/>
    <cellStyle name="Обычный 5 4 2 2 5 3 2" xfId="29592"/>
    <cellStyle name="Обычный 5 4 2 2 5 3 2 2" xfId="29593"/>
    <cellStyle name="Обычный 5 4 2 2 5 3 3" xfId="29594"/>
    <cellStyle name="Обычный 5 4 2 2 5 3 4" xfId="29595"/>
    <cellStyle name="Обычный 5 4 2 2 5 3 5" xfId="29596"/>
    <cellStyle name="Обычный 5 4 2 2 5 4" xfId="29597"/>
    <cellStyle name="Обычный 5 4 2 2 5 4 2" xfId="29598"/>
    <cellStyle name="Обычный 5 4 2 2 5 4 3" xfId="29599"/>
    <cellStyle name="Обычный 5 4 2 2 5 4 4" xfId="29600"/>
    <cellStyle name="Обычный 5 4 2 2 5 5" xfId="29601"/>
    <cellStyle name="Обычный 5 4 2 2 5 6" xfId="29602"/>
    <cellStyle name="Обычный 5 4 2 2 5 7" xfId="29603"/>
    <cellStyle name="Обычный 5 4 2 2 5 8" xfId="29604"/>
    <cellStyle name="Обычный 5 4 2 2 6" xfId="29605"/>
    <cellStyle name="Обычный 5 4 2 2 6 2" xfId="29606"/>
    <cellStyle name="Обычный 5 4 2 2 6 2 2" xfId="29607"/>
    <cellStyle name="Обычный 5 4 2 2 6 2 2 2" xfId="29608"/>
    <cellStyle name="Обычный 5 4 2 2 6 2 2 2 2" xfId="29609"/>
    <cellStyle name="Обычный 5 4 2 2 6 2 2 3" xfId="29610"/>
    <cellStyle name="Обычный 5 4 2 2 6 2 2 4" xfId="29611"/>
    <cellStyle name="Обычный 5 4 2 2 6 2 2 5" xfId="29612"/>
    <cellStyle name="Обычный 5 4 2 2 6 2 3" xfId="29613"/>
    <cellStyle name="Обычный 5 4 2 2 6 2 3 2" xfId="29614"/>
    <cellStyle name="Обычный 5 4 2 2 6 2 3 3" xfId="29615"/>
    <cellStyle name="Обычный 5 4 2 2 6 2 3 4" xfId="29616"/>
    <cellStyle name="Обычный 5 4 2 2 6 2 4" xfId="29617"/>
    <cellStyle name="Обычный 5 4 2 2 6 2 5" xfId="29618"/>
    <cellStyle name="Обычный 5 4 2 2 6 2 6" xfId="29619"/>
    <cellStyle name="Обычный 5 4 2 2 6 2 7" xfId="29620"/>
    <cellStyle name="Обычный 5 4 2 2 6 3" xfId="29621"/>
    <cellStyle name="Обычный 5 4 2 2 6 3 2" xfId="29622"/>
    <cellStyle name="Обычный 5 4 2 2 6 3 2 2" xfId="29623"/>
    <cellStyle name="Обычный 5 4 2 2 6 3 3" xfId="29624"/>
    <cellStyle name="Обычный 5 4 2 2 6 3 4" xfId="29625"/>
    <cellStyle name="Обычный 5 4 2 2 6 3 5" xfId="29626"/>
    <cellStyle name="Обычный 5 4 2 2 6 4" xfId="29627"/>
    <cellStyle name="Обычный 5 4 2 2 6 4 2" xfId="29628"/>
    <cellStyle name="Обычный 5 4 2 2 6 4 3" xfId="29629"/>
    <cellStyle name="Обычный 5 4 2 2 6 4 4" xfId="29630"/>
    <cellStyle name="Обычный 5 4 2 2 6 5" xfId="29631"/>
    <cellStyle name="Обычный 5 4 2 2 6 6" xfId="29632"/>
    <cellStyle name="Обычный 5 4 2 2 6 7" xfId="29633"/>
    <cellStyle name="Обычный 5 4 2 2 6 8" xfId="29634"/>
    <cellStyle name="Обычный 5 4 2 2 7" xfId="29635"/>
    <cellStyle name="Обычный 5 4 2 2 7 2" xfId="29636"/>
    <cellStyle name="Обычный 5 4 2 2 7 2 2" xfId="29637"/>
    <cellStyle name="Обычный 5 4 2 2 7 2 2 2" xfId="29638"/>
    <cellStyle name="Обычный 5 4 2 2 7 2 2 2 2" xfId="29639"/>
    <cellStyle name="Обычный 5 4 2 2 7 2 2 3" xfId="29640"/>
    <cellStyle name="Обычный 5 4 2 2 7 2 2 4" xfId="29641"/>
    <cellStyle name="Обычный 5 4 2 2 7 2 2 5" xfId="29642"/>
    <cellStyle name="Обычный 5 4 2 2 7 2 3" xfId="29643"/>
    <cellStyle name="Обычный 5 4 2 2 7 2 3 2" xfId="29644"/>
    <cellStyle name="Обычный 5 4 2 2 7 2 3 3" xfId="29645"/>
    <cellStyle name="Обычный 5 4 2 2 7 2 3 4" xfId="29646"/>
    <cellStyle name="Обычный 5 4 2 2 7 2 4" xfId="29647"/>
    <cellStyle name="Обычный 5 4 2 2 7 2 5" xfId="29648"/>
    <cellStyle name="Обычный 5 4 2 2 7 2 6" xfId="29649"/>
    <cellStyle name="Обычный 5 4 2 2 7 2 7" xfId="29650"/>
    <cellStyle name="Обычный 5 4 2 2 7 3" xfId="29651"/>
    <cellStyle name="Обычный 5 4 2 2 7 3 2" xfId="29652"/>
    <cellStyle name="Обычный 5 4 2 2 7 3 2 2" xfId="29653"/>
    <cellStyle name="Обычный 5 4 2 2 7 3 3" xfId="29654"/>
    <cellStyle name="Обычный 5 4 2 2 7 3 4" xfId="29655"/>
    <cellStyle name="Обычный 5 4 2 2 7 3 5" xfId="29656"/>
    <cellStyle name="Обычный 5 4 2 2 7 4" xfId="29657"/>
    <cellStyle name="Обычный 5 4 2 2 7 4 2" xfId="29658"/>
    <cellStyle name="Обычный 5 4 2 2 7 4 3" xfId="29659"/>
    <cellStyle name="Обычный 5 4 2 2 7 4 4" xfId="29660"/>
    <cellStyle name="Обычный 5 4 2 2 7 5" xfId="29661"/>
    <cellStyle name="Обычный 5 4 2 2 7 6" xfId="29662"/>
    <cellStyle name="Обычный 5 4 2 2 7 7" xfId="29663"/>
    <cellStyle name="Обычный 5 4 2 2 7 8" xfId="29664"/>
    <cellStyle name="Обычный 5 4 2 2 8" xfId="29665"/>
    <cellStyle name="Обычный 5 4 2 2 8 2" xfId="29666"/>
    <cellStyle name="Обычный 5 4 2 2 8 2 2" xfId="29667"/>
    <cellStyle name="Обычный 5 4 2 2 8 2 2 2" xfId="29668"/>
    <cellStyle name="Обычный 5 4 2 2 8 2 3" xfId="29669"/>
    <cellStyle name="Обычный 5 4 2 2 8 2 4" xfId="29670"/>
    <cellStyle name="Обычный 5 4 2 2 8 2 5" xfId="29671"/>
    <cellStyle name="Обычный 5 4 2 2 8 3" xfId="29672"/>
    <cellStyle name="Обычный 5 4 2 2 8 3 2" xfId="29673"/>
    <cellStyle name="Обычный 5 4 2 2 8 3 3" xfId="29674"/>
    <cellStyle name="Обычный 5 4 2 2 8 3 4" xfId="29675"/>
    <cellStyle name="Обычный 5 4 2 2 8 4" xfId="29676"/>
    <cellStyle name="Обычный 5 4 2 2 8 5" xfId="29677"/>
    <cellStyle name="Обычный 5 4 2 2 8 6" xfId="29678"/>
    <cellStyle name="Обычный 5 4 2 2 8 7" xfId="29679"/>
    <cellStyle name="Обычный 5 4 2 2 9" xfId="29680"/>
    <cellStyle name="Обычный 5 4 2 2 9 2" xfId="29681"/>
    <cellStyle name="Обычный 5 4 2 2 9 2 2" xfId="29682"/>
    <cellStyle name="Обычный 5 4 2 2 9 2 2 2" xfId="29683"/>
    <cellStyle name="Обычный 5 4 2 2 9 2 3" xfId="29684"/>
    <cellStyle name="Обычный 5 4 2 2 9 2 4" xfId="29685"/>
    <cellStyle name="Обычный 5 4 2 2 9 2 5" xfId="29686"/>
    <cellStyle name="Обычный 5 4 2 2 9 3" xfId="29687"/>
    <cellStyle name="Обычный 5 4 2 2 9 3 2" xfId="29688"/>
    <cellStyle name="Обычный 5 4 2 2 9 3 3" xfId="29689"/>
    <cellStyle name="Обычный 5 4 2 2 9 3 4" xfId="29690"/>
    <cellStyle name="Обычный 5 4 2 2 9 4" xfId="29691"/>
    <cellStyle name="Обычный 5 4 2 2 9 5" xfId="29692"/>
    <cellStyle name="Обычный 5 4 2 2 9 6" xfId="29693"/>
    <cellStyle name="Обычный 5 4 2 2 9 7" xfId="29694"/>
    <cellStyle name="Обычный 5 4 2 3" xfId="29695"/>
    <cellStyle name="Обычный 5 4 2 3 2" xfId="29696"/>
    <cellStyle name="Обычный 5 4 2 3 2 2" xfId="29697"/>
    <cellStyle name="Обычный 5 4 2 3 2 2 2" xfId="29698"/>
    <cellStyle name="Обычный 5 4 2 3 2 2 2 2" xfId="29699"/>
    <cellStyle name="Обычный 5 4 2 3 2 2 3" xfId="29700"/>
    <cellStyle name="Обычный 5 4 2 3 2 2 4" xfId="29701"/>
    <cellStyle name="Обычный 5 4 2 3 2 2 5" xfId="29702"/>
    <cellStyle name="Обычный 5 4 2 3 2 3" xfId="29703"/>
    <cellStyle name="Обычный 5 4 2 3 2 3 2" xfId="29704"/>
    <cellStyle name="Обычный 5 4 2 3 2 3 2 2" xfId="29705"/>
    <cellStyle name="Обычный 5 4 2 3 2 3 3" xfId="29706"/>
    <cellStyle name="Обычный 5 4 2 3 2 3 4" xfId="29707"/>
    <cellStyle name="Обычный 5 4 2 3 2 3 5" xfId="29708"/>
    <cellStyle name="Обычный 5 4 2 3 2 4" xfId="29709"/>
    <cellStyle name="Обычный 5 4 2 3 2 4 2" xfId="29710"/>
    <cellStyle name="Обычный 5 4 2 3 2 4 3" xfId="29711"/>
    <cellStyle name="Обычный 5 4 2 3 2 4 4" xfId="29712"/>
    <cellStyle name="Обычный 5 4 2 3 2 5" xfId="29713"/>
    <cellStyle name="Обычный 5 4 2 3 2 6" xfId="29714"/>
    <cellStyle name="Обычный 5 4 2 3 2 7" xfId="29715"/>
    <cellStyle name="Обычный 5 4 2 3 2 8" xfId="29716"/>
    <cellStyle name="Обычный 5 4 2 3 3" xfId="29717"/>
    <cellStyle name="Обычный 5 4 2 3 3 2" xfId="29718"/>
    <cellStyle name="Обычный 5 4 2 3 3 2 2" xfId="29719"/>
    <cellStyle name="Обычный 5 4 2 3 3 3" xfId="29720"/>
    <cellStyle name="Обычный 5 4 2 3 3 4" xfId="29721"/>
    <cellStyle name="Обычный 5 4 2 3 3 5" xfId="29722"/>
    <cellStyle name="Обычный 5 4 2 3 4" xfId="29723"/>
    <cellStyle name="Обычный 5 4 2 3 4 2" xfId="29724"/>
    <cellStyle name="Обычный 5 4 2 3 4 2 2" xfId="29725"/>
    <cellStyle name="Обычный 5 4 2 3 4 3" xfId="29726"/>
    <cellStyle name="Обычный 5 4 2 3 4 4" xfId="29727"/>
    <cellStyle name="Обычный 5 4 2 3 4 5" xfId="29728"/>
    <cellStyle name="Обычный 5 4 2 3 5" xfId="29729"/>
    <cellStyle name="Обычный 5 4 2 3 5 2" xfId="29730"/>
    <cellStyle name="Обычный 5 4 2 3 5 2 2" xfId="29731"/>
    <cellStyle name="Обычный 5 4 2 3 5 3" xfId="29732"/>
    <cellStyle name="Обычный 5 4 2 3 5 4" xfId="29733"/>
    <cellStyle name="Обычный 5 4 2 3 5 5" xfId="29734"/>
    <cellStyle name="Обычный 5 4 2 3 6" xfId="29735"/>
    <cellStyle name="Обычный 5 4 2 3 6 2" xfId="29736"/>
    <cellStyle name="Обычный 5 4 2 3 6 2 2" xfId="29737"/>
    <cellStyle name="Обычный 5 4 2 3 6 3" xfId="29738"/>
    <cellStyle name="Обычный 5 4 2 3 7" xfId="29739"/>
    <cellStyle name="Обычный 5 4 2 3 7 2" xfId="29740"/>
    <cellStyle name="Обычный 5 4 2 3 8" xfId="29741"/>
    <cellStyle name="Обычный 5 4 2 3 9" xfId="29742"/>
    <cellStyle name="Обычный 5 4 2 4" xfId="29743"/>
    <cellStyle name="Обычный 5 4 2 4 2" xfId="29744"/>
    <cellStyle name="Обычный 5 4 2 4 2 2" xfId="29745"/>
    <cellStyle name="Обычный 5 4 2 4 2 2 2" xfId="29746"/>
    <cellStyle name="Обычный 5 4 2 4 2 2 2 2" xfId="29747"/>
    <cellStyle name="Обычный 5 4 2 4 2 2 3" xfId="29748"/>
    <cellStyle name="Обычный 5 4 2 4 2 2 4" xfId="29749"/>
    <cellStyle name="Обычный 5 4 2 4 2 2 5" xfId="29750"/>
    <cellStyle name="Обычный 5 4 2 4 2 3" xfId="29751"/>
    <cellStyle name="Обычный 5 4 2 4 2 3 2" xfId="29752"/>
    <cellStyle name="Обычный 5 4 2 4 2 3 3" xfId="29753"/>
    <cellStyle name="Обычный 5 4 2 4 2 3 4" xfId="29754"/>
    <cellStyle name="Обычный 5 4 2 4 2 4" xfId="29755"/>
    <cellStyle name="Обычный 5 4 2 4 2 5" xfId="29756"/>
    <cellStyle name="Обычный 5 4 2 4 2 6" xfId="29757"/>
    <cellStyle name="Обычный 5 4 2 4 2 7" xfId="29758"/>
    <cellStyle name="Обычный 5 4 2 4 3" xfId="29759"/>
    <cellStyle name="Обычный 5 4 2 4 3 2" xfId="29760"/>
    <cellStyle name="Обычный 5 4 2 4 3 2 2" xfId="29761"/>
    <cellStyle name="Обычный 5 4 2 4 3 3" xfId="29762"/>
    <cellStyle name="Обычный 5 4 2 4 3 4" xfId="29763"/>
    <cellStyle name="Обычный 5 4 2 4 3 5" xfId="29764"/>
    <cellStyle name="Обычный 5 4 2 4 4" xfId="29765"/>
    <cellStyle name="Обычный 5 4 2 4 4 2" xfId="29766"/>
    <cellStyle name="Обычный 5 4 2 4 4 2 2" xfId="29767"/>
    <cellStyle name="Обычный 5 4 2 4 4 3" xfId="29768"/>
    <cellStyle name="Обычный 5 4 2 4 4 4" xfId="29769"/>
    <cellStyle name="Обычный 5 4 2 4 4 5" xfId="29770"/>
    <cellStyle name="Обычный 5 4 2 4 5" xfId="29771"/>
    <cellStyle name="Обычный 5 4 2 4 5 2" xfId="29772"/>
    <cellStyle name="Обычный 5 4 2 4 5 3" xfId="29773"/>
    <cellStyle name="Обычный 5 4 2 4 5 4" xfId="29774"/>
    <cellStyle name="Обычный 5 4 2 4 6" xfId="29775"/>
    <cellStyle name="Обычный 5 4 2 4 7" xfId="29776"/>
    <cellStyle name="Обычный 5 4 2 4 8" xfId="29777"/>
    <cellStyle name="Обычный 5 4 2 4 9" xfId="29778"/>
    <cellStyle name="Обычный 5 4 2 5" xfId="29779"/>
    <cellStyle name="Обычный 5 4 2 5 2" xfId="29780"/>
    <cellStyle name="Обычный 5 4 2 5 2 2" xfId="29781"/>
    <cellStyle name="Обычный 5 4 2 5 2 2 2" xfId="29782"/>
    <cellStyle name="Обычный 5 4 2 5 2 2 2 2" xfId="29783"/>
    <cellStyle name="Обычный 5 4 2 5 2 2 3" xfId="29784"/>
    <cellStyle name="Обычный 5 4 2 5 2 2 4" xfId="29785"/>
    <cellStyle name="Обычный 5 4 2 5 2 2 5" xfId="29786"/>
    <cellStyle name="Обычный 5 4 2 5 2 3" xfId="29787"/>
    <cellStyle name="Обычный 5 4 2 5 2 3 2" xfId="29788"/>
    <cellStyle name="Обычный 5 4 2 5 2 3 3" xfId="29789"/>
    <cellStyle name="Обычный 5 4 2 5 2 3 4" xfId="29790"/>
    <cellStyle name="Обычный 5 4 2 5 2 4" xfId="29791"/>
    <cellStyle name="Обычный 5 4 2 5 2 5" xfId="29792"/>
    <cellStyle name="Обычный 5 4 2 5 2 6" xfId="29793"/>
    <cellStyle name="Обычный 5 4 2 5 2 7" xfId="29794"/>
    <cellStyle name="Обычный 5 4 2 5 3" xfId="29795"/>
    <cellStyle name="Обычный 5 4 2 5 3 2" xfId="29796"/>
    <cellStyle name="Обычный 5 4 2 5 3 2 2" xfId="29797"/>
    <cellStyle name="Обычный 5 4 2 5 3 3" xfId="29798"/>
    <cellStyle name="Обычный 5 4 2 5 3 4" xfId="29799"/>
    <cellStyle name="Обычный 5 4 2 5 3 5" xfId="29800"/>
    <cellStyle name="Обычный 5 4 2 5 4" xfId="29801"/>
    <cellStyle name="Обычный 5 4 2 5 4 2" xfId="29802"/>
    <cellStyle name="Обычный 5 4 2 5 4 2 2" xfId="29803"/>
    <cellStyle name="Обычный 5 4 2 5 4 3" xfId="29804"/>
    <cellStyle name="Обычный 5 4 2 5 4 4" xfId="29805"/>
    <cellStyle name="Обычный 5 4 2 5 4 5" xfId="29806"/>
    <cellStyle name="Обычный 5 4 2 5 5" xfId="29807"/>
    <cellStyle name="Обычный 5 4 2 5 5 2" xfId="29808"/>
    <cellStyle name="Обычный 5 4 2 5 5 3" xfId="29809"/>
    <cellStyle name="Обычный 5 4 2 5 5 4" xfId="29810"/>
    <cellStyle name="Обычный 5 4 2 5 6" xfId="29811"/>
    <cellStyle name="Обычный 5 4 2 5 7" xfId="29812"/>
    <cellStyle name="Обычный 5 4 2 5 8" xfId="29813"/>
    <cellStyle name="Обычный 5 4 2 5 9" xfId="29814"/>
    <cellStyle name="Обычный 5 4 2 6" xfId="29815"/>
    <cellStyle name="Обычный 5 4 2 6 2" xfId="29816"/>
    <cellStyle name="Обычный 5 4 2 6 2 2" xfId="29817"/>
    <cellStyle name="Обычный 5 4 2 6 2 2 2" xfId="29818"/>
    <cellStyle name="Обычный 5 4 2 6 2 2 2 2" xfId="29819"/>
    <cellStyle name="Обычный 5 4 2 6 2 2 3" xfId="29820"/>
    <cellStyle name="Обычный 5 4 2 6 2 2 4" xfId="29821"/>
    <cellStyle name="Обычный 5 4 2 6 2 2 5" xfId="29822"/>
    <cellStyle name="Обычный 5 4 2 6 2 3" xfId="29823"/>
    <cellStyle name="Обычный 5 4 2 6 2 3 2" xfId="29824"/>
    <cellStyle name="Обычный 5 4 2 6 2 3 3" xfId="29825"/>
    <cellStyle name="Обычный 5 4 2 6 2 3 4" xfId="29826"/>
    <cellStyle name="Обычный 5 4 2 6 2 4" xfId="29827"/>
    <cellStyle name="Обычный 5 4 2 6 2 5" xfId="29828"/>
    <cellStyle name="Обычный 5 4 2 6 2 6" xfId="29829"/>
    <cellStyle name="Обычный 5 4 2 6 2 7" xfId="29830"/>
    <cellStyle name="Обычный 5 4 2 6 3" xfId="29831"/>
    <cellStyle name="Обычный 5 4 2 6 3 2" xfId="29832"/>
    <cellStyle name="Обычный 5 4 2 6 3 2 2" xfId="29833"/>
    <cellStyle name="Обычный 5 4 2 6 3 3" xfId="29834"/>
    <cellStyle name="Обычный 5 4 2 6 3 4" xfId="29835"/>
    <cellStyle name="Обычный 5 4 2 6 3 5" xfId="29836"/>
    <cellStyle name="Обычный 5 4 2 6 4" xfId="29837"/>
    <cellStyle name="Обычный 5 4 2 6 4 2" xfId="29838"/>
    <cellStyle name="Обычный 5 4 2 6 4 3" xfId="29839"/>
    <cellStyle name="Обычный 5 4 2 6 4 4" xfId="29840"/>
    <cellStyle name="Обычный 5 4 2 6 5" xfId="29841"/>
    <cellStyle name="Обычный 5 4 2 6 6" xfId="29842"/>
    <cellStyle name="Обычный 5 4 2 6 7" xfId="29843"/>
    <cellStyle name="Обычный 5 4 2 6 8" xfId="29844"/>
    <cellStyle name="Обычный 5 4 2 7" xfId="29845"/>
    <cellStyle name="Обычный 5 4 2 7 2" xfId="29846"/>
    <cellStyle name="Обычный 5 4 2 7 2 2" xfId="29847"/>
    <cellStyle name="Обычный 5 4 2 7 2 2 2" xfId="29848"/>
    <cellStyle name="Обычный 5 4 2 7 2 2 2 2" xfId="29849"/>
    <cellStyle name="Обычный 5 4 2 7 2 2 3" xfId="29850"/>
    <cellStyle name="Обычный 5 4 2 7 2 2 4" xfId="29851"/>
    <cellStyle name="Обычный 5 4 2 7 2 2 5" xfId="29852"/>
    <cellStyle name="Обычный 5 4 2 7 2 3" xfId="29853"/>
    <cellStyle name="Обычный 5 4 2 7 2 3 2" xfId="29854"/>
    <cellStyle name="Обычный 5 4 2 7 2 3 3" xfId="29855"/>
    <cellStyle name="Обычный 5 4 2 7 2 3 4" xfId="29856"/>
    <cellStyle name="Обычный 5 4 2 7 2 4" xfId="29857"/>
    <cellStyle name="Обычный 5 4 2 7 2 5" xfId="29858"/>
    <cellStyle name="Обычный 5 4 2 7 2 6" xfId="29859"/>
    <cellStyle name="Обычный 5 4 2 7 2 7" xfId="29860"/>
    <cellStyle name="Обычный 5 4 2 7 3" xfId="29861"/>
    <cellStyle name="Обычный 5 4 2 7 3 2" xfId="29862"/>
    <cellStyle name="Обычный 5 4 2 7 3 2 2" xfId="29863"/>
    <cellStyle name="Обычный 5 4 2 7 3 3" xfId="29864"/>
    <cellStyle name="Обычный 5 4 2 7 3 4" xfId="29865"/>
    <cellStyle name="Обычный 5 4 2 7 3 5" xfId="29866"/>
    <cellStyle name="Обычный 5 4 2 7 4" xfId="29867"/>
    <cellStyle name="Обычный 5 4 2 7 4 2" xfId="29868"/>
    <cellStyle name="Обычный 5 4 2 7 4 3" xfId="29869"/>
    <cellStyle name="Обычный 5 4 2 7 4 4" xfId="29870"/>
    <cellStyle name="Обычный 5 4 2 7 5" xfId="29871"/>
    <cellStyle name="Обычный 5 4 2 7 6" xfId="29872"/>
    <cellStyle name="Обычный 5 4 2 7 7" xfId="29873"/>
    <cellStyle name="Обычный 5 4 2 7 8" xfId="29874"/>
    <cellStyle name="Обычный 5 4 2 8" xfId="29875"/>
    <cellStyle name="Обычный 5 4 2 8 2" xfId="29876"/>
    <cellStyle name="Обычный 5 4 2 8 2 2" xfId="29877"/>
    <cellStyle name="Обычный 5 4 2 8 2 2 2" xfId="29878"/>
    <cellStyle name="Обычный 5 4 2 8 2 2 2 2" xfId="29879"/>
    <cellStyle name="Обычный 5 4 2 8 2 2 3" xfId="29880"/>
    <cellStyle name="Обычный 5 4 2 8 2 2 4" xfId="29881"/>
    <cellStyle name="Обычный 5 4 2 8 2 2 5" xfId="29882"/>
    <cellStyle name="Обычный 5 4 2 8 2 3" xfId="29883"/>
    <cellStyle name="Обычный 5 4 2 8 2 3 2" xfId="29884"/>
    <cellStyle name="Обычный 5 4 2 8 2 3 3" xfId="29885"/>
    <cellStyle name="Обычный 5 4 2 8 2 3 4" xfId="29886"/>
    <cellStyle name="Обычный 5 4 2 8 2 4" xfId="29887"/>
    <cellStyle name="Обычный 5 4 2 8 2 5" xfId="29888"/>
    <cellStyle name="Обычный 5 4 2 8 2 6" xfId="29889"/>
    <cellStyle name="Обычный 5 4 2 8 2 7" xfId="29890"/>
    <cellStyle name="Обычный 5 4 2 8 3" xfId="29891"/>
    <cellStyle name="Обычный 5 4 2 8 3 2" xfId="29892"/>
    <cellStyle name="Обычный 5 4 2 8 3 2 2" xfId="29893"/>
    <cellStyle name="Обычный 5 4 2 8 3 3" xfId="29894"/>
    <cellStyle name="Обычный 5 4 2 8 3 4" xfId="29895"/>
    <cellStyle name="Обычный 5 4 2 8 3 5" xfId="29896"/>
    <cellStyle name="Обычный 5 4 2 8 4" xfId="29897"/>
    <cellStyle name="Обычный 5 4 2 8 4 2" xfId="29898"/>
    <cellStyle name="Обычный 5 4 2 8 4 3" xfId="29899"/>
    <cellStyle name="Обычный 5 4 2 8 4 4" xfId="29900"/>
    <cellStyle name="Обычный 5 4 2 8 5" xfId="29901"/>
    <cellStyle name="Обычный 5 4 2 8 6" xfId="29902"/>
    <cellStyle name="Обычный 5 4 2 8 7" xfId="29903"/>
    <cellStyle name="Обычный 5 4 2 8 8" xfId="29904"/>
    <cellStyle name="Обычный 5 4 2 9" xfId="29905"/>
    <cellStyle name="Обычный 5 4 2 9 2" xfId="29906"/>
    <cellStyle name="Обычный 5 4 2 9 2 2" xfId="29907"/>
    <cellStyle name="Обычный 5 4 2 9 2 2 2" xfId="29908"/>
    <cellStyle name="Обычный 5 4 2 9 2 3" xfId="29909"/>
    <cellStyle name="Обычный 5 4 2 9 2 4" xfId="29910"/>
    <cellStyle name="Обычный 5 4 2 9 2 5" xfId="29911"/>
    <cellStyle name="Обычный 5 4 2 9 3" xfId="29912"/>
    <cellStyle name="Обычный 5 4 2 9 3 2" xfId="29913"/>
    <cellStyle name="Обычный 5 4 2 9 3 3" xfId="29914"/>
    <cellStyle name="Обычный 5 4 2 9 3 4" xfId="29915"/>
    <cellStyle name="Обычный 5 4 2 9 4" xfId="29916"/>
    <cellStyle name="Обычный 5 4 2 9 5" xfId="29917"/>
    <cellStyle name="Обычный 5 4 2 9 6" xfId="29918"/>
    <cellStyle name="Обычный 5 4 2 9 7" xfId="29919"/>
    <cellStyle name="Обычный 5 4 3" xfId="29920"/>
    <cellStyle name="Обычный 5 4 3 10" xfId="29921"/>
    <cellStyle name="Обычный 5 4 3 10 2" xfId="29922"/>
    <cellStyle name="Обычный 5 4 3 10 2 2" xfId="29923"/>
    <cellStyle name="Обычный 5 4 3 10 3" xfId="29924"/>
    <cellStyle name="Обычный 5 4 3 10 4" xfId="29925"/>
    <cellStyle name="Обычный 5 4 3 10 5" xfId="29926"/>
    <cellStyle name="Обычный 5 4 3 11" xfId="29927"/>
    <cellStyle name="Обычный 5 4 3 11 2" xfId="29928"/>
    <cellStyle name="Обычный 5 4 3 11 2 2" xfId="29929"/>
    <cellStyle name="Обычный 5 4 3 11 3" xfId="29930"/>
    <cellStyle name="Обычный 5 4 3 11 4" xfId="29931"/>
    <cellStyle name="Обычный 5 4 3 11 5" xfId="29932"/>
    <cellStyle name="Обычный 5 4 3 12" xfId="29933"/>
    <cellStyle name="Обычный 5 4 3 12 2" xfId="29934"/>
    <cellStyle name="Обычный 5 4 3 12 2 2" xfId="29935"/>
    <cellStyle name="Обычный 5 4 3 12 3" xfId="29936"/>
    <cellStyle name="Обычный 5 4 3 13" xfId="29937"/>
    <cellStyle name="Обычный 5 4 3 13 2" xfId="29938"/>
    <cellStyle name="Обычный 5 4 3 14" xfId="29939"/>
    <cellStyle name="Обычный 5 4 3 15" xfId="29940"/>
    <cellStyle name="Обычный 5 4 3 2" xfId="29941"/>
    <cellStyle name="Обычный 5 4 3 2 2" xfId="29942"/>
    <cellStyle name="Обычный 5 4 3 2 2 2" xfId="29943"/>
    <cellStyle name="Обычный 5 4 3 2 2 2 2" xfId="29944"/>
    <cellStyle name="Обычный 5 4 3 2 2 2 2 2" xfId="29945"/>
    <cellStyle name="Обычный 5 4 3 2 2 2 3" xfId="29946"/>
    <cellStyle name="Обычный 5 4 3 2 2 2 4" xfId="29947"/>
    <cellStyle name="Обычный 5 4 3 2 2 2 5" xfId="29948"/>
    <cellStyle name="Обычный 5 4 3 2 2 3" xfId="29949"/>
    <cellStyle name="Обычный 5 4 3 2 2 3 2" xfId="29950"/>
    <cellStyle name="Обычный 5 4 3 2 2 3 3" xfId="29951"/>
    <cellStyle name="Обычный 5 4 3 2 2 3 4" xfId="29952"/>
    <cellStyle name="Обычный 5 4 3 2 2 4" xfId="29953"/>
    <cellStyle name="Обычный 5 4 3 2 2 5" xfId="29954"/>
    <cellStyle name="Обычный 5 4 3 2 2 6" xfId="29955"/>
    <cellStyle name="Обычный 5 4 3 2 2 7" xfId="29956"/>
    <cellStyle name="Обычный 5 4 3 2 3" xfId="29957"/>
    <cellStyle name="Обычный 5 4 3 2 3 2" xfId="29958"/>
    <cellStyle name="Обычный 5 4 3 2 3 2 2" xfId="29959"/>
    <cellStyle name="Обычный 5 4 3 2 3 3" xfId="29960"/>
    <cellStyle name="Обычный 5 4 3 2 3 4" xfId="29961"/>
    <cellStyle name="Обычный 5 4 3 2 3 5" xfId="29962"/>
    <cellStyle name="Обычный 5 4 3 2 4" xfId="29963"/>
    <cellStyle name="Обычный 5 4 3 2 4 2" xfId="29964"/>
    <cellStyle name="Обычный 5 4 3 2 4 2 2" xfId="29965"/>
    <cellStyle name="Обычный 5 4 3 2 4 3" xfId="29966"/>
    <cellStyle name="Обычный 5 4 3 2 4 4" xfId="29967"/>
    <cellStyle name="Обычный 5 4 3 2 4 5" xfId="29968"/>
    <cellStyle name="Обычный 5 4 3 2 5" xfId="29969"/>
    <cellStyle name="Обычный 5 4 3 2 5 2" xfId="29970"/>
    <cellStyle name="Обычный 5 4 3 2 5 3" xfId="29971"/>
    <cellStyle name="Обычный 5 4 3 2 5 4" xfId="29972"/>
    <cellStyle name="Обычный 5 4 3 2 6" xfId="29973"/>
    <cellStyle name="Обычный 5 4 3 2 7" xfId="29974"/>
    <cellStyle name="Обычный 5 4 3 2 8" xfId="29975"/>
    <cellStyle name="Обычный 5 4 3 2 9" xfId="29976"/>
    <cellStyle name="Обычный 5 4 3 3" xfId="29977"/>
    <cellStyle name="Обычный 5 4 3 3 2" xfId="29978"/>
    <cellStyle name="Обычный 5 4 3 3 2 2" xfId="29979"/>
    <cellStyle name="Обычный 5 4 3 3 2 2 2" xfId="29980"/>
    <cellStyle name="Обычный 5 4 3 3 2 2 2 2" xfId="29981"/>
    <cellStyle name="Обычный 5 4 3 3 2 2 3" xfId="29982"/>
    <cellStyle name="Обычный 5 4 3 3 2 2 4" xfId="29983"/>
    <cellStyle name="Обычный 5 4 3 3 2 2 5" xfId="29984"/>
    <cellStyle name="Обычный 5 4 3 3 2 3" xfId="29985"/>
    <cellStyle name="Обычный 5 4 3 3 2 3 2" xfId="29986"/>
    <cellStyle name="Обычный 5 4 3 3 2 3 3" xfId="29987"/>
    <cellStyle name="Обычный 5 4 3 3 2 3 4" xfId="29988"/>
    <cellStyle name="Обычный 5 4 3 3 2 4" xfId="29989"/>
    <cellStyle name="Обычный 5 4 3 3 2 5" xfId="29990"/>
    <cellStyle name="Обычный 5 4 3 3 2 6" xfId="29991"/>
    <cellStyle name="Обычный 5 4 3 3 2 7" xfId="29992"/>
    <cellStyle name="Обычный 5 4 3 3 3" xfId="29993"/>
    <cellStyle name="Обычный 5 4 3 3 3 2" xfId="29994"/>
    <cellStyle name="Обычный 5 4 3 3 3 2 2" xfId="29995"/>
    <cellStyle name="Обычный 5 4 3 3 3 3" xfId="29996"/>
    <cellStyle name="Обычный 5 4 3 3 3 4" xfId="29997"/>
    <cellStyle name="Обычный 5 4 3 3 3 5" xfId="29998"/>
    <cellStyle name="Обычный 5 4 3 3 4" xfId="29999"/>
    <cellStyle name="Обычный 5 4 3 3 4 2" xfId="30000"/>
    <cellStyle name="Обычный 5 4 3 3 4 2 2" xfId="30001"/>
    <cellStyle name="Обычный 5 4 3 3 4 3" xfId="30002"/>
    <cellStyle name="Обычный 5 4 3 3 4 4" xfId="30003"/>
    <cellStyle name="Обычный 5 4 3 3 4 5" xfId="30004"/>
    <cellStyle name="Обычный 5 4 3 3 5" xfId="30005"/>
    <cellStyle name="Обычный 5 4 3 3 5 2" xfId="30006"/>
    <cellStyle name="Обычный 5 4 3 3 5 3" xfId="30007"/>
    <cellStyle name="Обычный 5 4 3 3 5 4" xfId="30008"/>
    <cellStyle name="Обычный 5 4 3 3 6" xfId="30009"/>
    <cellStyle name="Обычный 5 4 3 3 7" xfId="30010"/>
    <cellStyle name="Обычный 5 4 3 3 8" xfId="30011"/>
    <cellStyle name="Обычный 5 4 3 3 9" xfId="30012"/>
    <cellStyle name="Обычный 5 4 3 4" xfId="30013"/>
    <cellStyle name="Обычный 5 4 3 4 2" xfId="30014"/>
    <cellStyle name="Обычный 5 4 3 4 2 2" xfId="30015"/>
    <cellStyle name="Обычный 5 4 3 4 2 2 2" xfId="30016"/>
    <cellStyle name="Обычный 5 4 3 4 2 2 2 2" xfId="30017"/>
    <cellStyle name="Обычный 5 4 3 4 2 2 3" xfId="30018"/>
    <cellStyle name="Обычный 5 4 3 4 2 2 4" xfId="30019"/>
    <cellStyle name="Обычный 5 4 3 4 2 2 5" xfId="30020"/>
    <cellStyle name="Обычный 5 4 3 4 2 3" xfId="30021"/>
    <cellStyle name="Обычный 5 4 3 4 2 3 2" xfId="30022"/>
    <cellStyle name="Обычный 5 4 3 4 2 3 3" xfId="30023"/>
    <cellStyle name="Обычный 5 4 3 4 2 3 4" xfId="30024"/>
    <cellStyle name="Обычный 5 4 3 4 2 4" xfId="30025"/>
    <cellStyle name="Обычный 5 4 3 4 2 5" xfId="30026"/>
    <cellStyle name="Обычный 5 4 3 4 2 6" xfId="30027"/>
    <cellStyle name="Обычный 5 4 3 4 2 7" xfId="30028"/>
    <cellStyle name="Обычный 5 4 3 4 3" xfId="30029"/>
    <cellStyle name="Обычный 5 4 3 4 3 2" xfId="30030"/>
    <cellStyle name="Обычный 5 4 3 4 3 2 2" xfId="30031"/>
    <cellStyle name="Обычный 5 4 3 4 3 3" xfId="30032"/>
    <cellStyle name="Обычный 5 4 3 4 3 4" xfId="30033"/>
    <cellStyle name="Обычный 5 4 3 4 3 5" xfId="30034"/>
    <cellStyle name="Обычный 5 4 3 4 4" xfId="30035"/>
    <cellStyle name="Обычный 5 4 3 4 4 2" xfId="30036"/>
    <cellStyle name="Обычный 5 4 3 4 4 2 2" xfId="30037"/>
    <cellStyle name="Обычный 5 4 3 4 4 3" xfId="30038"/>
    <cellStyle name="Обычный 5 4 3 4 4 4" xfId="30039"/>
    <cellStyle name="Обычный 5 4 3 4 4 5" xfId="30040"/>
    <cellStyle name="Обычный 5 4 3 4 5" xfId="30041"/>
    <cellStyle name="Обычный 5 4 3 4 5 2" xfId="30042"/>
    <cellStyle name="Обычный 5 4 3 4 5 3" xfId="30043"/>
    <cellStyle name="Обычный 5 4 3 4 5 4" xfId="30044"/>
    <cellStyle name="Обычный 5 4 3 4 6" xfId="30045"/>
    <cellStyle name="Обычный 5 4 3 4 7" xfId="30046"/>
    <cellStyle name="Обычный 5 4 3 4 8" xfId="30047"/>
    <cellStyle name="Обычный 5 4 3 4 9" xfId="30048"/>
    <cellStyle name="Обычный 5 4 3 5" xfId="30049"/>
    <cellStyle name="Обычный 5 4 3 5 2" xfId="30050"/>
    <cellStyle name="Обычный 5 4 3 5 2 2" xfId="30051"/>
    <cellStyle name="Обычный 5 4 3 5 2 2 2" xfId="30052"/>
    <cellStyle name="Обычный 5 4 3 5 2 2 2 2" xfId="30053"/>
    <cellStyle name="Обычный 5 4 3 5 2 2 3" xfId="30054"/>
    <cellStyle name="Обычный 5 4 3 5 2 2 4" xfId="30055"/>
    <cellStyle name="Обычный 5 4 3 5 2 2 5" xfId="30056"/>
    <cellStyle name="Обычный 5 4 3 5 2 3" xfId="30057"/>
    <cellStyle name="Обычный 5 4 3 5 2 3 2" xfId="30058"/>
    <cellStyle name="Обычный 5 4 3 5 2 3 3" xfId="30059"/>
    <cellStyle name="Обычный 5 4 3 5 2 3 4" xfId="30060"/>
    <cellStyle name="Обычный 5 4 3 5 2 4" xfId="30061"/>
    <cellStyle name="Обычный 5 4 3 5 2 5" xfId="30062"/>
    <cellStyle name="Обычный 5 4 3 5 2 6" xfId="30063"/>
    <cellStyle name="Обычный 5 4 3 5 2 7" xfId="30064"/>
    <cellStyle name="Обычный 5 4 3 5 3" xfId="30065"/>
    <cellStyle name="Обычный 5 4 3 5 3 2" xfId="30066"/>
    <cellStyle name="Обычный 5 4 3 5 3 2 2" xfId="30067"/>
    <cellStyle name="Обычный 5 4 3 5 3 3" xfId="30068"/>
    <cellStyle name="Обычный 5 4 3 5 3 4" xfId="30069"/>
    <cellStyle name="Обычный 5 4 3 5 3 5" xfId="30070"/>
    <cellStyle name="Обычный 5 4 3 5 4" xfId="30071"/>
    <cellStyle name="Обычный 5 4 3 5 4 2" xfId="30072"/>
    <cellStyle name="Обычный 5 4 3 5 4 3" xfId="30073"/>
    <cellStyle name="Обычный 5 4 3 5 4 4" xfId="30074"/>
    <cellStyle name="Обычный 5 4 3 5 5" xfId="30075"/>
    <cellStyle name="Обычный 5 4 3 5 6" xfId="30076"/>
    <cellStyle name="Обычный 5 4 3 5 7" xfId="30077"/>
    <cellStyle name="Обычный 5 4 3 5 8" xfId="30078"/>
    <cellStyle name="Обычный 5 4 3 6" xfId="30079"/>
    <cellStyle name="Обычный 5 4 3 6 2" xfId="30080"/>
    <cellStyle name="Обычный 5 4 3 6 2 2" xfId="30081"/>
    <cellStyle name="Обычный 5 4 3 6 2 2 2" xfId="30082"/>
    <cellStyle name="Обычный 5 4 3 6 2 2 2 2" xfId="30083"/>
    <cellStyle name="Обычный 5 4 3 6 2 2 3" xfId="30084"/>
    <cellStyle name="Обычный 5 4 3 6 2 2 4" xfId="30085"/>
    <cellStyle name="Обычный 5 4 3 6 2 2 5" xfId="30086"/>
    <cellStyle name="Обычный 5 4 3 6 2 3" xfId="30087"/>
    <cellStyle name="Обычный 5 4 3 6 2 3 2" xfId="30088"/>
    <cellStyle name="Обычный 5 4 3 6 2 3 3" xfId="30089"/>
    <cellStyle name="Обычный 5 4 3 6 2 3 4" xfId="30090"/>
    <cellStyle name="Обычный 5 4 3 6 2 4" xfId="30091"/>
    <cellStyle name="Обычный 5 4 3 6 2 5" xfId="30092"/>
    <cellStyle name="Обычный 5 4 3 6 2 6" xfId="30093"/>
    <cellStyle name="Обычный 5 4 3 6 2 7" xfId="30094"/>
    <cellStyle name="Обычный 5 4 3 6 3" xfId="30095"/>
    <cellStyle name="Обычный 5 4 3 6 3 2" xfId="30096"/>
    <cellStyle name="Обычный 5 4 3 6 3 2 2" xfId="30097"/>
    <cellStyle name="Обычный 5 4 3 6 3 3" xfId="30098"/>
    <cellStyle name="Обычный 5 4 3 6 3 4" xfId="30099"/>
    <cellStyle name="Обычный 5 4 3 6 3 5" xfId="30100"/>
    <cellStyle name="Обычный 5 4 3 6 4" xfId="30101"/>
    <cellStyle name="Обычный 5 4 3 6 4 2" xfId="30102"/>
    <cellStyle name="Обычный 5 4 3 6 4 3" xfId="30103"/>
    <cellStyle name="Обычный 5 4 3 6 4 4" xfId="30104"/>
    <cellStyle name="Обычный 5 4 3 6 5" xfId="30105"/>
    <cellStyle name="Обычный 5 4 3 6 6" xfId="30106"/>
    <cellStyle name="Обычный 5 4 3 6 7" xfId="30107"/>
    <cellStyle name="Обычный 5 4 3 6 8" xfId="30108"/>
    <cellStyle name="Обычный 5 4 3 7" xfId="30109"/>
    <cellStyle name="Обычный 5 4 3 7 2" xfId="30110"/>
    <cellStyle name="Обычный 5 4 3 7 2 2" xfId="30111"/>
    <cellStyle name="Обычный 5 4 3 7 2 2 2" xfId="30112"/>
    <cellStyle name="Обычный 5 4 3 7 2 2 2 2" xfId="30113"/>
    <cellStyle name="Обычный 5 4 3 7 2 2 3" xfId="30114"/>
    <cellStyle name="Обычный 5 4 3 7 2 2 4" xfId="30115"/>
    <cellStyle name="Обычный 5 4 3 7 2 2 5" xfId="30116"/>
    <cellStyle name="Обычный 5 4 3 7 2 3" xfId="30117"/>
    <cellStyle name="Обычный 5 4 3 7 2 3 2" xfId="30118"/>
    <cellStyle name="Обычный 5 4 3 7 2 3 3" xfId="30119"/>
    <cellStyle name="Обычный 5 4 3 7 2 3 4" xfId="30120"/>
    <cellStyle name="Обычный 5 4 3 7 2 4" xfId="30121"/>
    <cellStyle name="Обычный 5 4 3 7 2 5" xfId="30122"/>
    <cellStyle name="Обычный 5 4 3 7 2 6" xfId="30123"/>
    <cellStyle name="Обычный 5 4 3 7 2 7" xfId="30124"/>
    <cellStyle name="Обычный 5 4 3 7 3" xfId="30125"/>
    <cellStyle name="Обычный 5 4 3 7 3 2" xfId="30126"/>
    <cellStyle name="Обычный 5 4 3 7 3 2 2" xfId="30127"/>
    <cellStyle name="Обычный 5 4 3 7 3 3" xfId="30128"/>
    <cellStyle name="Обычный 5 4 3 7 3 4" xfId="30129"/>
    <cellStyle name="Обычный 5 4 3 7 3 5" xfId="30130"/>
    <cellStyle name="Обычный 5 4 3 7 4" xfId="30131"/>
    <cellStyle name="Обычный 5 4 3 7 4 2" xfId="30132"/>
    <cellStyle name="Обычный 5 4 3 7 4 3" xfId="30133"/>
    <cellStyle name="Обычный 5 4 3 7 4 4" xfId="30134"/>
    <cellStyle name="Обычный 5 4 3 7 5" xfId="30135"/>
    <cellStyle name="Обычный 5 4 3 7 6" xfId="30136"/>
    <cellStyle name="Обычный 5 4 3 7 7" xfId="30137"/>
    <cellStyle name="Обычный 5 4 3 7 8" xfId="30138"/>
    <cellStyle name="Обычный 5 4 3 8" xfId="30139"/>
    <cellStyle name="Обычный 5 4 3 8 2" xfId="30140"/>
    <cellStyle name="Обычный 5 4 3 8 2 2" xfId="30141"/>
    <cellStyle name="Обычный 5 4 3 8 2 2 2" xfId="30142"/>
    <cellStyle name="Обычный 5 4 3 8 2 3" xfId="30143"/>
    <cellStyle name="Обычный 5 4 3 8 2 4" xfId="30144"/>
    <cellStyle name="Обычный 5 4 3 8 2 5" xfId="30145"/>
    <cellStyle name="Обычный 5 4 3 8 3" xfId="30146"/>
    <cellStyle name="Обычный 5 4 3 8 3 2" xfId="30147"/>
    <cellStyle name="Обычный 5 4 3 8 3 3" xfId="30148"/>
    <cellStyle name="Обычный 5 4 3 8 3 4" xfId="30149"/>
    <cellStyle name="Обычный 5 4 3 8 4" xfId="30150"/>
    <cellStyle name="Обычный 5 4 3 8 5" xfId="30151"/>
    <cellStyle name="Обычный 5 4 3 8 6" xfId="30152"/>
    <cellStyle name="Обычный 5 4 3 8 7" xfId="30153"/>
    <cellStyle name="Обычный 5 4 3 9" xfId="30154"/>
    <cellStyle name="Обычный 5 4 3 9 2" xfId="30155"/>
    <cellStyle name="Обычный 5 4 3 9 2 2" xfId="30156"/>
    <cellStyle name="Обычный 5 4 3 9 2 2 2" xfId="30157"/>
    <cellStyle name="Обычный 5 4 3 9 2 3" xfId="30158"/>
    <cellStyle name="Обычный 5 4 3 9 2 4" xfId="30159"/>
    <cellStyle name="Обычный 5 4 3 9 2 5" xfId="30160"/>
    <cellStyle name="Обычный 5 4 3 9 3" xfId="30161"/>
    <cellStyle name="Обычный 5 4 3 9 3 2" xfId="30162"/>
    <cellStyle name="Обычный 5 4 3 9 3 3" xfId="30163"/>
    <cellStyle name="Обычный 5 4 3 9 3 4" xfId="30164"/>
    <cellStyle name="Обычный 5 4 3 9 4" xfId="30165"/>
    <cellStyle name="Обычный 5 4 3 9 5" xfId="30166"/>
    <cellStyle name="Обычный 5 4 3 9 6" xfId="30167"/>
    <cellStyle name="Обычный 5 4 3 9 7" xfId="30168"/>
    <cellStyle name="Обычный 5 4 4" xfId="30169"/>
    <cellStyle name="Обычный 5 4 4 10" xfId="30170"/>
    <cellStyle name="Обычный 5 4 4 10 2" xfId="30171"/>
    <cellStyle name="Обычный 5 4 4 10 2 2" xfId="30172"/>
    <cellStyle name="Обычный 5 4 4 10 3" xfId="30173"/>
    <cellStyle name="Обычный 5 4 4 10 4" xfId="30174"/>
    <cellStyle name="Обычный 5 4 4 10 5" xfId="30175"/>
    <cellStyle name="Обычный 5 4 4 11" xfId="30176"/>
    <cellStyle name="Обычный 5 4 4 11 2" xfId="30177"/>
    <cellStyle name="Обычный 5 4 4 11 2 2" xfId="30178"/>
    <cellStyle name="Обычный 5 4 4 11 3" xfId="30179"/>
    <cellStyle name="Обычный 5 4 4 11 4" xfId="30180"/>
    <cellStyle name="Обычный 5 4 4 11 5" xfId="30181"/>
    <cellStyle name="Обычный 5 4 4 12" xfId="30182"/>
    <cellStyle name="Обычный 5 4 4 12 2" xfId="30183"/>
    <cellStyle name="Обычный 5 4 4 12 2 2" xfId="30184"/>
    <cellStyle name="Обычный 5 4 4 12 3" xfId="30185"/>
    <cellStyle name="Обычный 5 4 4 13" xfId="30186"/>
    <cellStyle name="Обычный 5 4 4 13 2" xfId="30187"/>
    <cellStyle name="Обычный 5 4 4 14" xfId="30188"/>
    <cellStyle name="Обычный 5 4 4 15" xfId="30189"/>
    <cellStyle name="Обычный 5 4 4 2" xfId="30190"/>
    <cellStyle name="Обычный 5 4 4 2 2" xfId="30191"/>
    <cellStyle name="Обычный 5 4 4 2 2 2" xfId="30192"/>
    <cellStyle name="Обычный 5 4 4 2 2 2 2" xfId="30193"/>
    <cellStyle name="Обычный 5 4 4 2 2 2 2 2" xfId="30194"/>
    <cellStyle name="Обычный 5 4 4 2 2 2 3" xfId="30195"/>
    <cellStyle name="Обычный 5 4 4 2 2 2 4" xfId="30196"/>
    <cellStyle name="Обычный 5 4 4 2 2 2 5" xfId="30197"/>
    <cellStyle name="Обычный 5 4 4 2 2 3" xfId="30198"/>
    <cellStyle name="Обычный 5 4 4 2 2 3 2" xfId="30199"/>
    <cellStyle name="Обычный 5 4 4 2 2 3 3" xfId="30200"/>
    <cellStyle name="Обычный 5 4 4 2 2 3 4" xfId="30201"/>
    <cellStyle name="Обычный 5 4 4 2 2 4" xfId="30202"/>
    <cellStyle name="Обычный 5 4 4 2 2 5" xfId="30203"/>
    <cellStyle name="Обычный 5 4 4 2 2 6" xfId="30204"/>
    <cellStyle name="Обычный 5 4 4 2 2 7" xfId="30205"/>
    <cellStyle name="Обычный 5 4 4 2 3" xfId="30206"/>
    <cellStyle name="Обычный 5 4 4 2 3 2" xfId="30207"/>
    <cellStyle name="Обычный 5 4 4 2 3 2 2" xfId="30208"/>
    <cellStyle name="Обычный 5 4 4 2 3 3" xfId="30209"/>
    <cellStyle name="Обычный 5 4 4 2 3 4" xfId="30210"/>
    <cellStyle name="Обычный 5 4 4 2 3 5" xfId="30211"/>
    <cellStyle name="Обычный 5 4 4 2 4" xfId="30212"/>
    <cellStyle name="Обычный 5 4 4 2 4 2" xfId="30213"/>
    <cellStyle name="Обычный 5 4 4 2 4 2 2" xfId="30214"/>
    <cellStyle name="Обычный 5 4 4 2 4 3" xfId="30215"/>
    <cellStyle name="Обычный 5 4 4 2 4 4" xfId="30216"/>
    <cellStyle name="Обычный 5 4 4 2 4 5" xfId="30217"/>
    <cellStyle name="Обычный 5 4 4 2 5" xfId="30218"/>
    <cellStyle name="Обычный 5 4 4 2 5 2" xfId="30219"/>
    <cellStyle name="Обычный 5 4 4 2 5 3" xfId="30220"/>
    <cellStyle name="Обычный 5 4 4 2 5 4" xfId="30221"/>
    <cellStyle name="Обычный 5 4 4 2 6" xfId="30222"/>
    <cellStyle name="Обычный 5 4 4 2 7" xfId="30223"/>
    <cellStyle name="Обычный 5 4 4 2 8" xfId="30224"/>
    <cellStyle name="Обычный 5 4 4 2 9" xfId="30225"/>
    <cellStyle name="Обычный 5 4 4 3" xfId="30226"/>
    <cellStyle name="Обычный 5 4 4 3 2" xfId="30227"/>
    <cellStyle name="Обычный 5 4 4 3 2 2" xfId="30228"/>
    <cellStyle name="Обычный 5 4 4 3 2 2 2" xfId="30229"/>
    <cellStyle name="Обычный 5 4 4 3 2 2 2 2" xfId="30230"/>
    <cellStyle name="Обычный 5 4 4 3 2 2 3" xfId="30231"/>
    <cellStyle name="Обычный 5 4 4 3 2 2 4" xfId="30232"/>
    <cellStyle name="Обычный 5 4 4 3 2 2 5" xfId="30233"/>
    <cellStyle name="Обычный 5 4 4 3 2 3" xfId="30234"/>
    <cellStyle name="Обычный 5 4 4 3 2 3 2" xfId="30235"/>
    <cellStyle name="Обычный 5 4 4 3 2 3 3" xfId="30236"/>
    <cellStyle name="Обычный 5 4 4 3 2 3 4" xfId="30237"/>
    <cellStyle name="Обычный 5 4 4 3 2 4" xfId="30238"/>
    <cellStyle name="Обычный 5 4 4 3 2 5" xfId="30239"/>
    <cellStyle name="Обычный 5 4 4 3 2 6" xfId="30240"/>
    <cellStyle name="Обычный 5 4 4 3 2 7" xfId="30241"/>
    <cellStyle name="Обычный 5 4 4 3 3" xfId="30242"/>
    <cellStyle name="Обычный 5 4 4 3 3 2" xfId="30243"/>
    <cellStyle name="Обычный 5 4 4 3 3 2 2" xfId="30244"/>
    <cellStyle name="Обычный 5 4 4 3 3 3" xfId="30245"/>
    <cellStyle name="Обычный 5 4 4 3 3 4" xfId="30246"/>
    <cellStyle name="Обычный 5 4 4 3 3 5" xfId="30247"/>
    <cellStyle name="Обычный 5 4 4 3 4" xfId="30248"/>
    <cellStyle name="Обычный 5 4 4 3 4 2" xfId="30249"/>
    <cellStyle name="Обычный 5 4 4 3 4 2 2" xfId="30250"/>
    <cellStyle name="Обычный 5 4 4 3 4 3" xfId="30251"/>
    <cellStyle name="Обычный 5 4 4 3 4 4" xfId="30252"/>
    <cellStyle name="Обычный 5 4 4 3 4 5" xfId="30253"/>
    <cellStyle name="Обычный 5 4 4 3 5" xfId="30254"/>
    <cellStyle name="Обычный 5 4 4 3 5 2" xfId="30255"/>
    <cellStyle name="Обычный 5 4 4 3 5 3" xfId="30256"/>
    <cellStyle name="Обычный 5 4 4 3 5 4" xfId="30257"/>
    <cellStyle name="Обычный 5 4 4 3 6" xfId="30258"/>
    <cellStyle name="Обычный 5 4 4 3 7" xfId="30259"/>
    <cellStyle name="Обычный 5 4 4 3 8" xfId="30260"/>
    <cellStyle name="Обычный 5 4 4 3 9" xfId="30261"/>
    <cellStyle name="Обычный 5 4 4 4" xfId="30262"/>
    <cellStyle name="Обычный 5 4 4 4 2" xfId="30263"/>
    <cellStyle name="Обычный 5 4 4 4 2 2" xfId="30264"/>
    <cellStyle name="Обычный 5 4 4 4 2 2 2" xfId="30265"/>
    <cellStyle name="Обычный 5 4 4 4 2 2 2 2" xfId="30266"/>
    <cellStyle name="Обычный 5 4 4 4 2 2 3" xfId="30267"/>
    <cellStyle name="Обычный 5 4 4 4 2 2 4" xfId="30268"/>
    <cellStyle name="Обычный 5 4 4 4 2 2 5" xfId="30269"/>
    <cellStyle name="Обычный 5 4 4 4 2 3" xfId="30270"/>
    <cellStyle name="Обычный 5 4 4 4 2 3 2" xfId="30271"/>
    <cellStyle name="Обычный 5 4 4 4 2 3 3" xfId="30272"/>
    <cellStyle name="Обычный 5 4 4 4 2 3 4" xfId="30273"/>
    <cellStyle name="Обычный 5 4 4 4 2 4" xfId="30274"/>
    <cellStyle name="Обычный 5 4 4 4 2 5" xfId="30275"/>
    <cellStyle name="Обычный 5 4 4 4 2 6" xfId="30276"/>
    <cellStyle name="Обычный 5 4 4 4 2 7" xfId="30277"/>
    <cellStyle name="Обычный 5 4 4 4 3" xfId="30278"/>
    <cellStyle name="Обычный 5 4 4 4 3 2" xfId="30279"/>
    <cellStyle name="Обычный 5 4 4 4 3 2 2" xfId="30280"/>
    <cellStyle name="Обычный 5 4 4 4 3 3" xfId="30281"/>
    <cellStyle name="Обычный 5 4 4 4 3 4" xfId="30282"/>
    <cellStyle name="Обычный 5 4 4 4 3 5" xfId="30283"/>
    <cellStyle name="Обычный 5 4 4 4 4" xfId="30284"/>
    <cellStyle name="Обычный 5 4 4 4 4 2" xfId="30285"/>
    <cellStyle name="Обычный 5 4 4 4 4 2 2" xfId="30286"/>
    <cellStyle name="Обычный 5 4 4 4 4 3" xfId="30287"/>
    <cellStyle name="Обычный 5 4 4 4 4 4" xfId="30288"/>
    <cellStyle name="Обычный 5 4 4 4 4 5" xfId="30289"/>
    <cellStyle name="Обычный 5 4 4 4 5" xfId="30290"/>
    <cellStyle name="Обычный 5 4 4 4 5 2" xfId="30291"/>
    <cellStyle name="Обычный 5 4 4 4 5 3" xfId="30292"/>
    <cellStyle name="Обычный 5 4 4 4 5 4" xfId="30293"/>
    <cellStyle name="Обычный 5 4 4 4 6" xfId="30294"/>
    <cellStyle name="Обычный 5 4 4 4 7" xfId="30295"/>
    <cellStyle name="Обычный 5 4 4 4 8" xfId="30296"/>
    <cellStyle name="Обычный 5 4 4 4 9" xfId="30297"/>
    <cellStyle name="Обычный 5 4 4 5" xfId="30298"/>
    <cellStyle name="Обычный 5 4 4 5 2" xfId="30299"/>
    <cellStyle name="Обычный 5 4 4 5 2 2" xfId="30300"/>
    <cellStyle name="Обычный 5 4 4 5 2 2 2" xfId="30301"/>
    <cellStyle name="Обычный 5 4 4 5 2 2 2 2" xfId="30302"/>
    <cellStyle name="Обычный 5 4 4 5 2 2 3" xfId="30303"/>
    <cellStyle name="Обычный 5 4 4 5 2 2 4" xfId="30304"/>
    <cellStyle name="Обычный 5 4 4 5 2 2 5" xfId="30305"/>
    <cellStyle name="Обычный 5 4 4 5 2 3" xfId="30306"/>
    <cellStyle name="Обычный 5 4 4 5 2 3 2" xfId="30307"/>
    <cellStyle name="Обычный 5 4 4 5 2 3 3" xfId="30308"/>
    <cellStyle name="Обычный 5 4 4 5 2 3 4" xfId="30309"/>
    <cellStyle name="Обычный 5 4 4 5 2 4" xfId="30310"/>
    <cellStyle name="Обычный 5 4 4 5 2 5" xfId="30311"/>
    <cellStyle name="Обычный 5 4 4 5 2 6" xfId="30312"/>
    <cellStyle name="Обычный 5 4 4 5 2 7" xfId="30313"/>
    <cellStyle name="Обычный 5 4 4 5 3" xfId="30314"/>
    <cellStyle name="Обычный 5 4 4 5 3 2" xfId="30315"/>
    <cellStyle name="Обычный 5 4 4 5 3 2 2" xfId="30316"/>
    <cellStyle name="Обычный 5 4 4 5 3 3" xfId="30317"/>
    <cellStyle name="Обычный 5 4 4 5 3 4" xfId="30318"/>
    <cellStyle name="Обычный 5 4 4 5 3 5" xfId="30319"/>
    <cellStyle name="Обычный 5 4 4 5 4" xfId="30320"/>
    <cellStyle name="Обычный 5 4 4 5 4 2" xfId="30321"/>
    <cellStyle name="Обычный 5 4 4 5 4 3" xfId="30322"/>
    <cellStyle name="Обычный 5 4 4 5 4 4" xfId="30323"/>
    <cellStyle name="Обычный 5 4 4 5 5" xfId="30324"/>
    <cellStyle name="Обычный 5 4 4 5 6" xfId="30325"/>
    <cellStyle name="Обычный 5 4 4 5 7" xfId="30326"/>
    <cellStyle name="Обычный 5 4 4 5 8" xfId="30327"/>
    <cellStyle name="Обычный 5 4 4 6" xfId="30328"/>
    <cellStyle name="Обычный 5 4 4 6 2" xfId="30329"/>
    <cellStyle name="Обычный 5 4 4 6 2 2" xfId="30330"/>
    <cellStyle name="Обычный 5 4 4 6 2 2 2" xfId="30331"/>
    <cellStyle name="Обычный 5 4 4 6 2 2 2 2" xfId="30332"/>
    <cellStyle name="Обычный 5 4 4 6 2 2 3" xfId="30333"/>
    <cellStyle name="Обычный 5 4 4 6 2 2 4" xfId="30334"/>
    <cellStyle name="Обычный 5 4 4 6 2 2 5" xfId="30335"/>
    <cellStyle name="Обычный 5 4 4 6 2 3" xfId="30336"/>
    <cellStyle name="Обычный 5 4 4 6 2 3 2" xfId="30337"/>
    <cellStyle name="Обычный 5 4 4 6 2 3 3" xfId="30338"/>
    <cellStyle name="Обычный 5 4 4 6 2 3 4" xfId="30339"/>
    <cellStyle name="Обычный 5 4 4 6 2 4" xfId="30340"/>
    <cellStyle name="Обычный 5 4 4 6 2 5" xfId="30341"/>
    <cellStyle name="Обычный 5 4 4 6 2 6" xfId="30342"/>
    <cellStyle name="Обычный 5 4 4 6 2 7" xfId="30343"/>
    <cellStyle name="Обычный 5 4 4 6 3" xfId="30344"/>
    <cellStyle name="Обычный 5 4 4 6 3 2" xfId="30345"/>
    <cellStyle name="Обычный 5 4 4 6 3 2 2" xfId="30346"/>
    <cellStyle name="Обычный 5 4 4 6 3 3" xfId="30347"/>
    <cellStyle name="Обычный 5 4 4 6 3 4" xfId="30348"/>
    <cellStyle name="Обычный 5 4 4 6 3 5" xfId="30349"/>
    <cellStyle name="Обычный 5 4 4 6 4" xfId="30350"/>
    <cellStyle name="Обычный 5 4 4 6 4 2" xfId="30351"/>
    <cellStyle name="Обычный 5 4 4 6 4 3" xfId="30352"/>
    <cellStyle name="Обычный 5 4 4 6 4 4" xfId="30353"/>
    <cellStyle name="Обычный 5 4 4 6 5" xfId="30354"/>
    <cellStyle name="Обычный 5 4 4 6 6" xfId="30355"/>
    <cellStyle name="Обычный 5 4 4 6 7" xfId="30356"/>
    <cellStyle name="Обычный 5 4 4 6 8" xfId="30357"/>
    <cellStyle name="Обычный 5 4 4 7" xfId="30358"/>
    <cellStyle name="Обычный 5 4 4 7 2" xfId="30359"/>
    <cellStyle name="Обычный 5 4 4 7 2 2" xfId="30360"/>
    <cellStyle name="Обычный 5 4 4 7 2 2 2" xfId="30361"/>
    <cellStyle name="Обычный 5 4 4 7 2 2 2 2" xfId="30362"/>
    <cellStyle name="Обычный 5 4 4 7 2 2 3" xfId="30363"/>
    <cellStyle name="Обычный 5 4 4 7 2 2 4" xfId="30364"/>
    <cellStyle name="Обычный 5 4 4 7 2 2 5" xfId="30365"/>
    <cellStyle name="Обычный 5 4 4 7 2 3" xfId="30366"/>
    <cellStyle name="Обычный 5 4 4 7 2 3 2" xfId="30367"/>
    <cellStyle name="Обычный 5 4 4 7 2 3 3" xfId="30368"/>
    <cellStyle name="Обычный 5 4 4 7 2 3 4" xfId="30369"/>
    <cellStyle name="Обычный 5 4 4 7 2 4" xfId="30370"/>
    <cellStyle name="Обычный 5 4 4 7 2 5" xfId="30371"/>
    <cellStyle name="Обычный 5 4 4 7 2 6" xfId="30372"/>
    <cellStyle name="Обычный 5 4 4 7 2 7" xfId="30373"/>
    <cellStyle name="Обычный 5 4 4 7 3" xfId="30374"/>
    <cellStyle name="Обычный 5 4 4 7 3 2" xfId="30375"/>
    <cellStyle name="Обычный 5 4 4 7 3 2 2" xfId="30376"/>
    <cellStyle name="Обычный 5 4 4 7 3 3" xfId="30377"/>
    <cellStyle name="Обычный 5 4 4 7 3 4" xfId="30378"/>
    <cellStyle name="Обычный 5 4 4 7 3 5" xfId="30379"/>
    <cellStyle name="Обычный 5 4 4 7 4" xfId="30380"/>
    <cellStyle name="Обычный 5 4 4 7 4 2" xfId="30381"/>
    <cellStyle name="Обычный 5 4 4 7 4 3" xfId="30382"/>
    <cellStyle name="Обычный 5 4 4 7 4 4" xfId="30383"/>
    <cellStyle name="Обычный 5 4 4 7 5" xfId="30384"/>
    <cellStyle name="Обычный 5 4 4 7 6" xfId="30385"/>
    <cellStyle name="Обычный 5 4 4 7 7" xfId="30386"/>
    <cellStyle name="Обычный 5 4 4 7 8" xfId="30387"/>
    <cellStyle name="Обычный 5 4 4 8" xfId="30388"/>
    <cellStyle name="Обычный 5 4 4 8 2" xfId="30389"/>
    <cellStyle name="Обычный 5 4 4 8 2 2" xfId="30390"/>
    <cellStyle name="Обычный 5 4 4 8 2 2 2" xfId="30391"/>
    <cellStyle name="Обычный 5 4 4 8 2 3" xfId="30392"/>
    <cellStyle name="Обычный 5 4 4 8 2 4" xfId="30393"/>
    <cellStyle name="Обычный 5 4 4 8 2 5" xfId="30394"/>
    <cellStyle name="Обычный 5 4 4 8 3" xfId="30395"/>
    <cellStyle name="Обычный 5 4 4 8 3 2" xfId="30396"/>
    <cellStyle name="Обычный 5 4 4 8 3 3" xfId="30397"/>
    <cellStyle name="Обычный 5 4 4 8 3 4" xfId="30398"/>
    <cellStyle name="Обычный 5 4 4 8 4" xfId="30399"/>
    <cellStyle name="Обычный 5 4 4 8 5" xfId="30400"/>
    <cellStyle name="Обычный 5 4 4 8 6" xfId="30401"/>
    <cellStyle name="Обычный 5 4 4 8 7" xfId="30402"/>
    <cellStyle name="Обычный 5 4 4 9" xfId="30403"/>
    <cellStyle name="Обычный 5 4 4 9 2" xfId="30404"/>
    <cellStyle name="Обычный 5 4 4 9 2 2" xfId="30405"/>
    <cellStyle name="Обычный 5 4 4 9 2 2 2" xfId="30406"/>
    <cellStyle name="Обычный 5 4 4 9 2 3" xfId="30407"/>
    <cellStyle name="Обычный 5 4 4 9 2 4" xfId="30408"/>
    <cellStyle name="Обычный 5 4 4 9 2 5" xfId="30409"/>
    <cellStyle name="Обычный 5 4 4 9 3" xfId="30410"/>
    <cellStyle name="Обычный 5 4 4 9 3 2" xfId="30411"/>
    <cellStyle name="Обычный 5 4 4 9 3 3" xfId="30412"/>
    <cellStyle name="Обычный 5 4 4 9 3 4" xfId="30413"/>
    <cellStyle name="Обычный 5 4 4 9 4" xfId="30414"/>
    <cellStyle name="Обычный 5 4 4 9 5" xfId="30415"/>
    <cellStyle name="Обычный 5 4 4 9 6" xfId="30416"/>
    <cellStyle name="Обычный 5 4 4 9 7" xfId="30417"/>
    <cellStyle name="Обычный 5 4 5" xfId="30418"/>
    <cellStyle name="Обычный 5 4 5 2" xfId="30419"/>
    <cellStyle name="Обычный 5 4 5 2 2" xfId="30420"/>
    <cellStyle name="Обычный 5 4 5 2 2 2" xfId="30421"/>
    <cellStyle name="Обычный 5 4 5 2 2 2 2" xfId="30422"/>
    <cellStyle name="Обычный 5 4 5 2 2 3" xfId="30423"/>
    <cellStyle name="Обычный 5 4 5 2 2 4" xfId="30424"/>
    <cellStyle name="Обычный 5 4 5 2 2 5" xfId="30425"/>
    <cellStyle name="Обычный 5 4 5 2 3" xfId="30426"/>
    <cellStyle name="Обычный 5 4 5 2 3 2" xfId="30427"/>
    <cellStyle name="Обычный 5 4 5 2 3 3" xfId="30428"/>
    <cellStyle name="Обычный 5 4 5 2 3 4" xfId="30429"/>
    <cellStyle name="Обычный 5 4 5 2 4" xfId="30430"/>
    <cellStyle name="Обычный 5 4 5 2 5" xfId="30431"/>
    <cellStyle name="Обычный 5 4 5 2 6" xfId="30432"/>
    <cellStyle name="Обычный 5 4 5 2 7" xfId="30433"/>
    <cellStyle name="Обычный 5 4 5 3" xfId="30434"/>
    <cellStyle name="Обычный 5 4 5 3 2" xfId="30435"/>
    <cellStyle name="Обычный 5 4 5 3 2 2" xfId="30436"/>
    <cellStyle name="Обычный 5 4 5 3 3" xfId="30437"/>
    <cellStyle name="Обычный 5 4 5 3 4" xfId="30438"/>
    <cellStyle name="Обычный 5 4 5 3 5" xfId="30439"/>
    <cellStyle name="Обычный 5 4 5 4" xfId="30440"/>
    <cellStyle name="Обычный 5 4 5 4 2" xfId="30441"/>
    <cellStyle name="Обычный 5 4 5 4 2 2" xfId="30442"/>
    <cellStyle name="Обычный 5 4 5 4 3" xfId="30443"/>
    <cellStyle name="Обычный 5 4 5 4 4" xfId="30444"/>
    <cellStyle name="Обычный 5 4 5 4 5" xfId="30445"/>
    <cellStyle name="Обычный 5 4 5 5" xfId="30446"/>
    <cellStyle name="Обычный 5 4 5 5 2" xfId="30447"/>
    <cellStyle name="Обычный 5 4 5 5 3" xfId="30448"/>
    <cellStyle name="Обычный 5 4 5 5 4" xfId="30449"/>
    <cellStyle name="Обычный 5 4 5 6" xfId="30450"/>
    <cellStyle name="Обычный 5 4 5 7" xfId="30451"/>
    <cellStyle name="Обычный 5 4 5 8" xfId="30452"/>
    <cellStyle name="Обычный 5 4 5 9" xfId="30453"/>
    <cellStyle name="Обычный 5 4 6" xfId="30454"/>
    <cellStyle name="Обычный 5 4 6 2" xfId="30455"/>
    <cellStyle name="Обычный 5 4 6 2 2" xfId="30456"/>
    <cellStyle name="Обычный 5 4 6 2 2 2" xfId="30457"/>
    <cellStyle name="Обычный 5 4 6 2 2 2 2" xfId="30458"/>
    <cellStyle name="Обычный 5 4 6 2 2 3" xfId="30459"/>
    <cellStyle name="Обычный 5 4 6 2 2 4" xfId="30460"/>
    <cellStyle name="Обычный 5 4 6 2 2 5" xfId="30461"/>
    <cellStyle name="Обычный 5 4 6 2 3" xfId="30462"/>
    <cellStyle name="Обычный 5 4 6 2 3 2" xfId="30463"/>
    <cellStyle name="Обычный 5 4 6 2 3 3" xfId="30464"/>
    <cellStyle name="Обычный 5 4 6 2 3 4" xfId="30465"/>
    <cellStyle name="Обычный 5 4 6 2 4" xfId="30466"/>
    <cellStyle name="Обычный 5 4 6 2 5" xfId="30467"/>
    <cellStyle name="Обычный 5 4 6 2 6" xfId="30468"/>
    <cellStyle name="Обычный 5 4 6 2 7" xfId="30469"/>
    <cellStyle name="Обычный 5 4 6 3" xfId="30470"/>
    <cellStyle name="Обычный 5 4 6 3 2" xfId="30471"/>
    <cellStyle name="Обычный 5 4 6 3 2 2" xfId="30472"/>
    <cellStyle name="Обычный 5 4 6 3 3" xfId="30473"/>
    <cellStyle name="Обычный 5 4 6 3 4" xfId="30474"/>
    <cellStyle name="Обычный 5 4 6 3 5" xfId="30475"/>
    <cellStyle name="Обычный 5 4 6 4" xfId="30476"/>
    <cellStyle name="Обычный 5 4 6 4 2" xfId="30477"/>
    <cellStyle name="Обычный 5 4 6 4 2 2" xfId="30478"/>
    <cellStyle name="Обычный 5 4 6 4 3" xfId="30479"/>
    <cellStyle name="Обычный 5 4 6 4 4" xfId="30480"/>
    <cellStyle name="Обычный 5 4 6 4 5" xfId="30481"/>
    <cellStyle name="Обычный 5 4 6 5" xfId="30482"/>
    <cellStyle name="Обычный 5 4 6 5 2" xfId="30483"/>
    <cellStyle name="Обычный 5 4 6 5 3" xfId="30484"/>
    <cellStyle name="Обычный 5 4 6 5 4" xfId="30485"/>
    <cellStyle name="Обычный 5 4 6 6" xfId="30486"/>
    <cellStyle name="Обычный 5 4 6 7" xfId="30487"/>
    <cellStyle name="Обычный 5 4 6 8" xfId="30488"/>
    <cellStyle name="Обычный 5 4 6 9" xfId="30489"/>
    <cellStyle name="Обычный 5 4 7" xfId="30490"/>
    <cellStyle name="Обычный 5 4 7 2" xfId="30491"/>
    <cellStyle name="Обычный 5 4 7 2 2" xfId="30492"/>
    <cellStyle name="Обычный 5 4 7 2 2 2" xfId="30493"/>
    <cellStyle name="Обычный 5 4 7 2 2 2 2" xfId="30494"/>
    <cellStyle name="Обычный 5 4 7 2 2 3" xfId="30495"/>
    <cellStyle name="Обычный 5 4 7 2 2 4" xfId="30496"/>
    <cellStyle name="Обычный 5 4 7 2 2 5" xfId="30497"/>
    <cellStyle name="Обычный 5 4 7 2 3" xfId="30498"/>
    <cellStyle name="Обычный 5 4 7 2 3 2" xfId="30499"/>
    <cellStyle name="Обычный 5 4 7 2 3 3" xfId="30500"/>
    <cellStyle name="Обычный 5 4 7 2 3 4" xfId="30501"/>
    <cellStyle name="Обычный 5 4 7 2 4" xfId="30502"/>
    <cellStyle name="Обычный 5 4 7 2 5" xfId="30503"/>
    <cellStyle name="Обычный 5 4 7 2 6" xfId="30504"/>
    <cellStyle name="Обычный 5 4 7 2 7" xfId="30505"/>
    <cellStyle name="Обычный 5 4 7 3" xfId="30506"/>
    <cellStyle name="Обычный 5 4 7 3 2" xfId="30507"/>
    <cellStyle name="Обычный 5 4 7 3 2 2" xfId="30508"/>
    <cellStyle name="Обычный 5 4 7 3 3" xfId="30509"/>
    <cellStyle name="Обычный 5 4 7 3 4" xfId="30510"/>
    <cellStyle name="Обычный 5 4 7 3 5" xfId="30511"/>
    <cellStyle name="Обычный 5 4 7 4" xfId="30512"/>
    <cellStyle name="Обычный 5 4 7 4 2" xfId="30513"/>
    <cellStyle name="Обычный 5 4 7 4 2 2" xfId="30514"/>
    <cellStyle name="Обычный 5 4 7 4 3" xfId="30515"/>
    <cellStyle name="Обычный 5 4 7 4 4" xfId="30516"/>
    <cellStyle name="Обычный 5 4 7 4 5" xfId="30517"/>
    <cellStyle name="Обычный 5 4 7 5" xfId="30518"/>
    <cellStyle name="Обычный 5 4 7 5 2" xfId="30519"/>
    <cellStyle name="Обычный 5 4 7 5 3" xfId="30520"/>
    <cellStyle name="Обычный 5 4 7 5 4" xfId="30521"/>
    <cellStyle name="Обычный 5 4 7 6" xfId="30522"/>
    <cellStyle name="Обычный 5 4 7 7" xfId="30523"/>
    <cellStyle name="Обычный 5 4 7 8" xfId="30524"/>
    <cellStyle name="Обычный 5 4 7 9" xfId="30525"/>
    <cellStyle name="Обычный 5 4 8" xfId="30526"/>
    <cellStyle name="Обычный 5 4 8 2" xfId="30527"/>
    <cellStyle name="Обычный 5 4 8 2 2" xfId="30528"/>
    <cellStyle name="Обычный 5 4 8 2 2 2" xfId="30529"/>
    <cellStyle name="Обычный 5 4 8 2 2 2 2" xfId="30530"/>
    <cellStyle name="Обычный 5 4 8 2 2 3" xfId="30531"/>
    <cellStyle name="Обычный 5 4 8 2 2 4" xfId="30532"/>
    <cellStyle name="Обычный 5 4 8 2 2 5" xfId="30533"/>
    <cellStyle name="Обычный 5 4 8 2 3" xfId="30534"/>
    <cellStyle name="Обычный 5 4 8 2 3 2" xfId="30535"/>
    <cellStyle name="Обычный 5 4 8 2 3 3" xfId="30536"/>
    <cellStyle name="Обычный 5 4 8 2 3 4" xfId="30537"/>
    <cellStyle name="Обычный 5 4 8 2 4" xfId="30538"/>
    <cellStyle name="Обычный 5 4 8 2 5" xfId="30539"/>
    <cellStyle name="Обычный 5 4 8 2 6" xfId="30540"/>
    <cellStyle name="Обычный 5 4 8 2 7" xfId="30541"/>
    <cellStyle name="Обычный 5 4 8 3" xfId="30542"/>
    <cellStyle name="Обычный 5 4 8 3 2" xfId="30543"/>
    <cellStyle name="Обычный 5 4 8 3 2 2" xfId="30544"/>
    <cellStyle name="Обычный 5 4 8 3 3" xfId="30545"/>
    <cellStyle name="Обычный 5 4 8 3 4" xfId="30546"/>
    <cellStyle name="Обычный 5 4 8 3 5" xfId="30547"/>
    <cellStyle name="Обычный 5 4 8 4" xfId="30548"/>
    <cellStyle name="Обычный 5 4 8 4 2" xfId="30549"/>
    <cellStyle name="Обычный 5 4 8 4 3" xfId="30550"/>
    <cellStyle name="Обычный 5 4 8 4 4" xfId="30551"/>
    <cellStyle name="Обычный 5 4 8 5" xfId="30552"/>
    <cellStyle name="Обычный 5 4 8 6" xfId="30553"/>
    <cellStyle name="Обычный 5 4 8 7" xfId="30554"/>
    <cellStyle name="Обычный 5 4 8 8" xfId="30555"/>
    <cellStyle name="Обычный 5 4 9" xfId="30556"/>
    <cellStyle name="Обычный 5 4 9 2" xfId="30557"/>
    <cellStyle name="Обычный 5 4 9 2 2" xfId="30558"/>
    <cellStyle name="Обычный 5 4 9 2 2 2" xfId="30559"/>
    <cellStyle name="Обычный 5 4 9 2 2 2 2" xfId="30560"/>
    <cellStyle name="Обычный 5 4 9 2 2 3" xfId="30561"/>
    <cellStyle name="Обычный 5 4 9 2 2 4" xfId="30562"/>
    <cellStyle name="Обычный 5 4 9 2 2 5" xfId="30563"/>
    <cellStyle name="Обычный 5 4 9 2 3" xfId="30564"/>
    <cellStyle name="Обычный 5 4 9 2 3 2" xfId="30565"/>
    <cellStyle name="Обычный 5 4 9 2 3 3" xfId="30566"/>
    <cellStyle name="Обычный 5 4 9 2 3 4" xfId="30567"/>
    <cellStyle name="Обычный 5 4 9 2 4" xfId="30568"/>
    <cellStyle name="Обычный 5 4 9 2 5" xfId="30569"/>
    <cellStyle name="Обычный 5 4 9 2 6" xfId="30570"/>
    <cellStyle name="Обычный 5 4 9 2 7" xfId="30571"/>
    <cellStyle name="Обычный 5 4 9 3" xfId="30572"/>
    <cellStyle name="Обычный 5 4 9 3 2" xfId="30573"/>
    <cellStyle name="Обычный 5 4 9 3 2 2" xfId="30574"/>
    <cellStyle name="Обычный 5 4 9 3 3" xfId="30575"/>
    <cellStyle name="Обычный 5 4 9 3 4" xfId="30576"/>
    <cellStyle name="Обычный 5 4 9 3 5" xfId="30577"/>
    <cellStyle name="Обычный 5 4 9 4" xfId="30578"/>
    <cellStyle name="Обычный 5 4 9 4 2" xfId="30579"/>
    <cellStyle name="Обычный 5 4 9 4 3" xfId="30580"/>
    <cellStyle name="Обычный 5 4 9 4 4" xfId="30581"/>
    <cellStyle name="Обычный 5 4 9 5" xfId="30582"/>
    <cellStyle name="Обычный 5 4 9 6" xfId="30583"/>
    <cellStyle name="Обычный 5 4 9 7" xfId="30584"/>
    <cellStyle name="Обычный 5 4 9 8" xfId="30585"/>
    <cellStyle name="Обычный 5 5" xfId="30586"/>
    <cellStyle name="Обычный 5 5 10" xfId="30587"/>
    <cellStyle name="Обычный 5 5 10 2" xfId="30588"/>
    <cellStyle name="Обычный 5 5 10 2 2" xfId="30589"/>
    <cellStyle name="Обычный 5 5 10 2 2 2" xfId="30590"/>
    <cellStyle name="Обычный 5 5 10 2 3" xfId="30591"/>
    <cellStyle name="Обычный 5 5 10 2 4" xfId="30592"/>
    <cellStyle name="Обычный 5 5 10 2 5" xfId="30593"/>
    <cellStyle name="Обычный 5 5 10 3" xfId="30594"/>
    <cellStyle name="Обычный 5 5 10 3 2" xfId="30595"/>
    <cellStyle name="Обычный 5 5 10 3 3" xfId="30596"/>
    <cellStyle name="Обычный 5 5 10 3 4" xfId="30597"/>
    <cellStyle name="Обычный 5 5 10 4" xfId="30598"/>
    <cellStyle name="Обычный 5 5 10 5" xfId="30599"/>
    <cellStyle name="Обычный 5 5 10 6" xfId="30600"/>
    <cellStyle name="Обычный 5 5 10 7" xfId="30601"/>
    <cellStyle name="Обычный 5 5 11" xfId="30602"/>
    <cellStyle name="Обычный 5 5 11 2" xfId="30603"/>
    <cellStyle name="Обычный 5 5 11 2 2" xfId="30604"/>
    <cellStyle name="Обычный 5 5 11 3" xfId="30605"/>
    <cellStyle name="Обычный 5 5 11 4" xfId="30606"/>
    <cellStyle name="Обычный 5 5 11 5" xfId="30607"/>
    <cellStyle name="Обычный 5 5 12" xfId="30608"/>
    <cellStyle name="Обычный 5 5 12 2" xfId="30609"/>
    <cellStyle name="Обычный 5 5 12 2 2" xfId="30610"/>
    <cellStyle name="Обычный 5 5 12 3" xfId="30611"/>
    <cellStyle name="Обычный 5 5 12 4" xfId="30612"/>
    <cellStyle name="Обычный 5 5 12 5" xfId="30613"/>
    <cellStyle name="Обычный 5 5 13" xfId="30614"/>
    <cellStyle name="Обычный 5 5 13 2" xfId="30615"/>
    <cellStyle name="Обычный 5 5 13 2 2" xfId="30616"/>
    <cellStyle name="Обычный 5 5 13 3" xfId="30617"/>
    <cellStyle name="Обычный 5 5 14" xfId="30618"/>
    <cellStyle name="Обычный 5 5 14 2" xfId="30619"/>
    <cellStyle name="Обычный 5 5 15" xfId="30620"/>
    <cellStyle name="Обычный 5 5 16" xfId="30621"/>
    <cellStyle name="Обычный 5 5 2" xfId="30622"/>
    <cellStyle name="Обычный 5 5 2 10" xfId="30623"/>
    <cellStyle name="Обычный 5 5 2 10 2" xfId="30624"/>
    <cellStyle name="Обычный 5 5 2 10 2 2" xfId="30625"/>
    <cellStyle name="Обычный 5 5 2 10 3" xfId="30626"/>
    <cellStyle name="Обычный 5 5 2 10 4" xfId="30627"/>
    <cellStyle name="Обычный 5 5 2 10 5" xfId="30628"/>
    <cellStyle name="Обычный 5 5 2 11" xfId="30629"/>
    <cellStyle name="Обычный 5 5 2 11 2" xfId="30630"/>
    <cellStyle name="Обычный 5 5 2 11 2 2" xfId="30631"/>
    <cellStyle name="Обычный 5 5 2 11 3" xfId="30632"/>
    <cellStyle name="Обычный 5 5 2 11 4" xfId="30633"/>
    <cellStyle name="Обычный 5 5 2 11 5" xfId="30634"/>
    <cellStyle name="Обычный 5 5 2 12" xfId="30635"/>
    <cellStyle name="Обычный 5 5 2 12 2" xfId="30636"/>
    <cellStyle name="Обычный 5 5 2 12 2 2" xfId="30637"/>
    <cellStyle name="Обычный 5 5 2 12 3" xfId="30638"/>
    <cellStyle name="Обычный 5 5 2 13" xfId="30639"/>
    <cellStyle name="Обычный 5 5 2 13 2" xfId="30640"/>
    <cellStyle name="Обычный 5 5 2 14" xfId="30641"/>
    <cellStyle name="Обычный 5 5 2 15" xfId="30642"/>
    <cellStyle name="Обычный 5 5 2 2" xfId="30643"/>
    <cellStyle name="Обычный 5 5 2 2 2" xfId="30644"/>
    <cellStyle name="Обычный 5 5 2 2 2 2" xfId="30645"/>
    <cellStyle name="Обычный 5 5 2 2 2 2 2" xfId="30646"/>
    <cellStyle name="Обычный 5 5 2 2 2 2 2 2" xfId="30647"/>
    <cellStyle name="Обычный 5 5 2 2 2 2 3" xfId="30648"/>
    <cellStyle name="Обычный 5 5 2 2 2 2 4" xfId="30649"/>
    <cellStyle name="Обычный 5 5 2 2 2 2 5" xfId="30650"/>
    <cellStyle name="Обычный 5 5 2 2 2 3" xfId="30651"/>
    <cellStyle name="Обычный 5 5 2 2 2 3 2" xfId="30652"/>
    <cellStyle name="Обычный 5 5 2 2 2 3 2 2" xfId="30653"/>
    <cellStyle name="Обычный 5 5 2 2 2 3 3" xfId="30654"/>
    <cellStyle name="Обычный 5 5 2 2 2 3 4" xfId="30655"/>
    <cellStyle name="Обычный 5 5 2 2 2 3 5" xfId="30656"/>
    <cellStyle name="Обычный 5 5 2 2 2 4" xfId="30657"/>
    <cellStyle name="Обычный 5 5 2 2 2 4 2" xfId="30658"/>
    <cellStyle name="Обычный 5 5 2 2 2 4 3" xfId="30659"/>
    <cellStyle name="Обычный 5 5 2 2 2 4 4" xfId="30660"/>
    <cellStyle name="Обычный 5 5 2 2 2 5" xfId="30661"/>
    <cellStyle name="Обычный 5 5 2 2 2 6" xfId="30662"/>
    <cellStyle name="Обычный 5 5 2 2 2 7" xfId="30663"/>
    <cellStyle name="Обычный 5 5 2 2 2 8" xfId="30664"/>
    <cellStyle name="Обычный 5 5 2 2 3" xfId="30665"/>
    <cellStyle name="Обычный 5 5 2 2 3 2" xfId="30666"/>
    <cellStyle name="Обычный 5 5 2 2 3 2 2" xfId="30667"/>
    <cellStyle name="Обычный 5 5 2 2 3 3" xfId="30668"/>
    <cellStyle name="Обычный 5 5 2 2 3 4" xfId="30669"/>
    <cellStyle name="Обычный 5 5 2 2 3 5" xfId="30670"/>
    <cellStyle name="Обычный 5 5 2 2 4" xfId="30671"/>
    <cellStyle name="Обычный 5 5 2 2 4 2" xfId="30672"/>
    <cellStyle name="Обычный 5 5 2 2 4 2 2" xfId="30673"/>
    <cellStyle name="Обычный 5 5 2 2 4 3" xfId="30674"/>
    <cellStyle name="Обычный 5 5 2 2 4 4" xfId="30675"/>
    <cellStyle name="Обычный 5 5 2 2 4 5" xfId="30676"/>
    <cellStyle name="Обычный 5 5 2 2 5" xfId="30677"/>
    <cellStyle name="Обычный 5 5 2 2 5 2" xfId="30678"/>
    <cellStyle name="Обычный 5 5 2 2 5 2 2" xfId="30679"/>
    <cellStyle name="Обычный 5 5 2 2 5 3" xfId="30680"/>
    <cellStyle name="Обычный 5 5 2 2 5 4" xfId="30681"/>
    <cellStyle name="Обычный 5 5 2 2 5 5" xfId="30682"/>
    <cellStyle name="Обычный 5 5 2 2 6" xfId="30683"/>
    <cellStyle name="Обычный 5 5 2 2 6 2" xfId="30684"/>
    <cellStyle name="Обычный 5 5 2 2 6 2 2" xfId="30685"/>
    <cellStyle name="Обычный 5 5 2 2 6 3" xfId="30686"/>
    <cellStyle name="Обычный 5 5 2 2 7" xfId="30687"/>
    <cellStyle name="Обычный 5 5 2 2 7 2" xfId="30688"/>
    <cellStyle name="Обычный 5 5 2 2 8" xfId="30689"/>
    <cellStyle name="Обычный 5 5 2 2 9" xfId="30690"/>
    <cellStyle name="Обычный 5 5 2 3" xfId="30691"/>
    <cellStyle name="Обычный 5 5 2 3 2" xfId="30692"/>
    <cellStyle name="Обычный 5 5 2 3 2 2" xfId="30693"/>
    <cellStyle name="Обычный 5 5 2 3 2 2 2" xfId="30694"/>
    <cellStyle name="Обычный 5 5 2 3 2 2 2 2" xfId="30695"/>
    <cellStyle name="Обычный 5 5 2 3 2 2 3" xfId="30696"/>
    <cellStyle name="Обычный 5 5 2 3 2 2 4" xfId="30697"/>
    <cellStyle name="Обычный 5 5 2 3 2 2 5" xfId="30698"/>
    <cellStyle name="Обычный 5 5 2 3 2 3" xfId="30699"/>
    <cellStyle name="Обычный 5 5 2 3 2 3 2" xfId="30700"/>
    <cellStyle name="Обычный 5 5 2 3 2 3 2 2" xfId="30701"/>
    <cellStyle name="Обычный 5 5 2 3 2 3 3" xfId="30702"/>
    <cellStyle name="Обычный 5 5 2 3 2 3 4" xfId="30703"/>
    <cellStyle name="Обычный 5 5 2 3 2 3 5" xfId="30704"/>
    <cellStyle name="Обычный 5 5 2 3 2 4" xfId="30705"/>
    <cellStyle name="Обычный 5 5 2 3 2 4 2" xfId="30706"/>
    <cellStyle name="Обычный 5 5 2 3 2 4 3" xfId="30707"/>
    <cellStyle name="Обычный 5 5 2 3 2 4 4" xfId="30708"/>
    <cellStyle name="Обычный 5 5 2 3 2 5" xfId="30709"/>
    <cellStyle name="Обычный 5 5 2 3 2 6" xfId="30710"/>
    <cellStyle name="Обычный 5 5 2 3 2 7" xfId="30711"/>
    <cellStyle name="Обычный 5 5 2 3 2 8" xfId="30712"/>
    <cellStyle name="Обычный 5 5 2 3 3" xfId="30713"/>
    <cellStyle name="Обычный 5 5 2 3 3 2" xfId="30714"/>
    <cellStyle name="Обычный 5 5 2 3 3 2 2" xfId="30715"/>
    <cellStyle name="Обычный 5 5 2 3 3 3" xfId="30716"/>
    <cellStyle name="Обычный 5 5 2 3 3 4" xfId="30717"/>
    <cellStyle name="Обычный 5 5 2 3 3 5" xfId="30718"/>
    <cellStyle name="Обычный 5 5 2 3 4" xfId="30719"/>
    <cellStyle name="Обычный 5 5 2 3 4 2" xfId="30720"/>
    <cellStyle name="Обычный 5 5 2 3 4 2 2" xfId="30721"/>
    <cellStyle name="Обычный 5 5 2 3 4 3" xfId="30722"/>
    <cellStyle name="Обычный 5 5 2 3 4 4" xfId="30723"/>
    <cellStyle name="Обычный 5 5 2 3 4 5" xfId="30724"/>
    <cellStyle name="Обычный 5 5 2 3 5" xfId="30725"/>
    <cellStyle name="Обычный 5 5 2 3 5 2" xfId="30726"/>
    <cellStyle name="Обычный 5 5 2 3 5 2 2" xfId="30727"/>
    <cellStyle name="Обычный 5 5 2 3 5 3" xfId="30728"/>
    <cellStyle name="Обычный 5 5 2 3 5 4" xfId="30729"/>
    <cellStyle name="Обычный 5 5 2 3 5 5" xfId="30730"/>
    <cellStyle name="Обычный 5 5 2 3 6" xfId="30731"/>
    <cellStyle name="Обычный 5 5 2 3 6 2" xfId="30732"/>
    <cellStyle name="Обычный 5 5 2 3 6 2 2" xfId="30733"/>
    <cellStyle name="Обычный 5 5 2 3 6 3" xfId="30734"/>
    <cellStyle name="Обычный 5 5 2 3 7" xfId="30735"/>
    <cellStyle name="Обычный 5 5 2 3 7 2" xfId="30736"/>
    <cellStyle name="Обычный 5 5 2 3 8" xfId="30737"/>
    <cellStyle name="Обычный 5 5 2 3 9" xfId="30738"/>
    <cellStyle name="Обычный 5 5 2 4" xfId="30739"/>
    <cellStyle name="Обычный 5 5 2 4 2" xfId="30740"/>
    <cellStyle name="Обычный 5 5 2 4 2 2" xfId="30741"/>
    <cellStyle name="Обычный 5 5 2 4 2 2 2" xfId="30742"/>
    <cellStyle name="Обычный 5 5 2 4 2 2 2 2" xfId="30743"/>
    <cellStyle name="Обычный 5 5 2 4 2 2 3" xfId="30744"/>
    <cellStyle name="Обычный 5 5 2 4 2 2 4" xfId="30745"/>
    <cellStyle name="Обычный 5 5 2 4 2 2 5" xfId="30746"/>
    <cellStyle name="Обычный 5 5 2 4 2 3" xfId="30747"/>
    <cellStyle name="Обычный 5 5 2 4 2 3 2" xfId="30748"/>
    <cellStyle name="Обычный 5 5 2 4 2 3 3" xfId="30749"/>
    <cellStyle name="Обычный 5 5 2 4 2 3 4" xfId="30750"/>
    <cellStyle name="Обычный 5 5 2 4 2 4" xfId="30751"/>
    <cellStyle name="Обычный 5 5 2 4 2 5" xfId="30752"/>
    <cellStyle name="Обычный 5 5 2 4 2 6" xfId="30753"/>
    <cellStyle name="Обычный 5 5 2 4 2 7" xfId="30754"/>
    <cellStyle name="Обычный 5 5 2 4 3" xfId="30755"/>
    <cellStyle name="Обычный 5 5 2 4 3 2" xfId="30756"/>
    <cellStyle name="Обычный 5 5 2 4 3 2 2" xfId="30757"/>
    <cellStyle name="Обычный 5 5 2 4 3 3" xfId="30758"/>
    <cellStyle name="Обычный 5 5 2 4 3 4" xfId="30759"/>
    <cellStyle name="Обычный 5 5 2 4 3 5" xfId="30760"/>
    <cellStyle name="Обычный 5 5 2 4 4" xfId="30761"/>
    <cellStyle name="Обычный 5 5 2 4 4 2" xfId="30762"/>
    <cellStyle name="Обычный 5 5 2 4 4 2 2" xfId="30763"/>
    <cellStyle name="Обычный 5 5 2 4 4 3" xfId="30764"/>
    <cellStyle name="Обычный 5 5 2 4 4 4" xfId="30765"/>
    <cellStyle name="Обычный 5 5 2 4 4 5" xfId="30766"/>
    <cellStyle name="Обычный 5 5 2 4 5" xfId="30767"/>
    <cellStyle name="Обычный 5 5 2 4 5 2" xfId="30768"/>
    <cellStyle name="Обычный 5 5 2 4 5 3" xfId="30769"/>
    <cellStyle name="Обычный 5 5 2 4 5 4" xfId="30770"/>
    <cellStyle name="Обычный 5 5 2 4 6" xfId="30771"/>
    <cellStyle name="Обычный 5 5 2 4 7" xfId="30772"/>
    <cellStyle name="Обычный 5 5 2 4 8" xfId="30773"/>
    <cellStyle name="Обычный 5 5 2 4 9" xfId="30774"/>
    <cellStyle name="Обычный 5 5 2 5" xfId="30775"/>
    <cellStyle name="Обычный 5 5 2 5 2" xfId="30776"/>
    <cellStyle name="Обычный 5 5 2 5 2 2" xfId="30777"/>
    <cellStyle name="Обычный 5 5 2 5 2 2 2" xfId="30778"/>
    <cellStyle name="Обычный 5 5 2 5 2 2 2 2" xfId="30779"/>
    <cellStyle name="Обычный 5 5 2 5 2 2 3" xfId="30780"/>
    <cellStyle name="Обычный 5 5 2 5 2 2 4" xfId="30781"/>
    <cellStyle name="Обычный 5 5 2 5 2 2 5" xfId="30782"/>
    <cellStyle name="Обычный 5 5 2 5 2 3" xfId="30783"/>
    <cellStyle name="Обычный 5 5 2 5 2 3 2" xfId="30784"/>
    <cellStyle name="Обычный 5 5 2 5 2 3 3" xfId="30785"/>
    <cellStyle name="Обычный 5 5 2 5 2 3 4" xfId="30786"/>
    <cellStyle name="Обычный 5 5 2 5 2 4" xfId="30787"/>
    <cellStyle name="Обычный 5 5 2 5 2 5" xfId="30788"/>
    <cellStyle name="Обычный 5 5 2 5 2 6" xfId="30789"/>
    <cellStyle name="Обычный 5 5 2 5 2 7" xfId="30790"/>
    <cellStyle name="Обычный 5 5 2 5 3" xfId="30791"/>
    <cellStyle name="Обычный 5 5 2 5 3 2" xfId="30792"/>
    <cellStyle name="Обычный 5 5 2 5 3 2 2" xfId="30793"/>
    <cellStyle name="Обычный 5 5 2 5 3 3" xfId="30794"/>
    <cellStyle name="Обычный 5 5 2 5 3 4" xfId="30795"/>
    <cellStyle name="Обычный 5 5 2 5 3 5" xfId="30796"/>
    <cellStyle name="Обычный 5 5 2 5 4" xfId="30797"/>
    <cellStyle name="Обычный 5 5 2 5 4 2" xfId="30798"/>
    <cellStyle name="Обычный 5 5 2 5 4 3" xfId="30799"/>
    <cellStyle name="Обычный 5 5 2 5 4 4" xfId="30800"/>
    <cellStyle name="Обычный 5 5 2 5 5" xfId="30801"/>
    <cellStyle name="Обычный 5 5 2 5 6" xfId="30802"/>
    <cellStyle name="Обычный 5 5 2 5 7" xfId="30803"/>
    <cellStyle name="Обычный 5 5 2 5 8" xfId="30804"/>
    <cellStyle name="Обычный 5 5 2 6" xfId="30805"/>
    <cellStyle name="Обычный 5 5 2 6 2" xfId="30806"/>
    <cellStyle name="Обычный 5 5 2 6 2 2" xfId="30807"/>
    <cellStyle name="Обычный 5 5 2 6 2 2 2" xfId="30808"/>
    <cellStyle name="Обычный 5 5 2 6 2 2 2 2" xfId="30809"/>
    <cellStyle name="Обычный 5 5 2 6 2 2 3" xfId="30810"/>
    <cellStyle name="Обычный 5 5 2 6 2 2 4" xfId="30811"/>
    <cellStyle name="Обычный 5 5 2 6 2 2 5" xfId="30812"/>
    <cellStyle name="Обычный 5 5 2 6 2 3" xfId="30813"/>
    <cellStyle name="Обычный 5 5 2 6 2 3 2" xfId="30814"/>
    <cellStyle name="Обычный 5 5 2 6 2 3 3" xfId="30815"/>
    <cellStyle name="Обычный 5 5 2 6 2 3 4" xfId="30816"/>
    <cellStyle name="Обычный 5 5 2 6 2 4" xfId="30817"/>
    <cellStyle name="Обычный 5 5 2 6 2 5" xfId="30818"/>
    <cellStyle name="Обычный 5 5 2 6 2 6" xfId="30819"/>
    <cellStyle name="Обычный 5 5 2 6 2 7" xfId="30820"/>
    <cellStyle name="Обычный 5 5 2 6 3" xfId="30821"/>
    <cellStyle name="Обычный 5 5 2 6 3 2" xfId="30822"/>
    <cellStyle name="Обычный 5 5 2 6 3 2 2" xfId="30823"/>
    <cellStyle name="Обычный 5 5 2 6 3 3" xfId="30824"/>
    <cellStyle name="Обычный 5 5 2 6 3 4" xfId="30825"/>
    <cellStyle name="Обычный 5 5 2 6 3 5" xfId="30826"/>
    <cellStyle name="Обычный 5 5 2 6 4" xfId="30827"/>
    <cellStyle name="Обычный 5 5 2 6 4 2" xfId="30828"/>
    <cellStyle name="Обычный 5 5 2 6 4 3" xfId="30829"/>
    <cellStyle name="Обычный 5 5 2 6 4 4" xfId="30830"/>
    <cellStyle name="Обычный 5 5 2 6 5" xfId="30831"/>
    <cellStyle name="Обычный 5 5 2 6 6" xfId="30832"/>
    <cellStyle name="Обычный 5 5 2 6 7" xfId="30833"/>
    <cellStyle name="Обычный 5 5 2 6 8" xfId="30834"/>
    <cellStyle name="Обычный 5 5 2 7" xfId="30835"/>
    <cellStyle name="Обычный 5 5 2 7 2" xfId="30836"/>
    <cellStyle name="Обычный 5 5 2 7 2 2" xfId="30837"/>
    <cellStyle name="Обычный 5 5 2 7 2 2 2" xfId="30838"/>
    <cellStyle name="Обычный 5 5 2 7 2 2 2 2" xfId="30839"/>
    <cellStyle name="Обычный 5 5 2 7 2 2 3" xfId="30840"/>
    <cellStyle name="Обычный 5 5 2 7 2 2 4" xfId="30841"/>
    <cellStyle name="Обычный 5 5 2 7 2 2 5" xfId="30842"/>
    <cellStyle name="Обычный 5 5 2 7 2 3" xfId="30843"/>
    <cellStyle name="Обычный 5 5 2 7 2 3 2" xfId="30844"/>
    <cellStyle name="Обычный 5 5 2 7 2 3 3" xfId="30845"/>
    <cellStyle name="Обычный 5 5 2 7 2 3 4" xfId="30846"/>
    <cellStyle name="Обычный 5 5 2 7 2 4" xfId="30847"/>
    <cellStyle name="Обычный 5 5 2 7 2 5" xfId="30848"/>
    <cellStyle name="Обычный 5 5 2 7 2 6" xfId="30849"/>
    <cellStyle name="Обычный 5 5 2 7 2 7" xfId="30850"/>
    <cellStyle name="Обычный 5 5 2 7 3" xfId="30851"/>
    <cellStyle name="Обычный 5 5 2 7 3 2" xfId="30852"/>
    <cellStyle name="Обычный 5 5 2 7 3 2 2" xfId="30853"/>
    <cellStyle name="Обычный 5 5 2 7 3 3" xfId="30854"/>
    <cellStyle name="Обычный 5 5 2 7 3 4" xfId="30855"/>
    <cellStyle name="Обычный 5 5 2 7 3 5" xfId="30856"/>
    <cellStyle name="Обычный 5 5 2 7 4" xfId="30857"/>
    <cellStyle name="Обычный 5 5 2 7 4 2" xfId="30858"/>
    <cellStyle name="Обычный 5 5 2 7 4 3" xfId="30859"/>
    <cellStyle name="Обычный 5 5 2 7 4 4" xfId="30860"/>
    <cellStyle name="Обычный 5 5 2 7 5" xfId="30861"/>
    <cellStyle name="Обычный 5 5 2 7 6" xfId="30862"/>
    <cellStyle name="Обычный 5 5 2 7 7" xfId="30863"/>
    <cellStyle name="Обычный 5 5 2 7 8" xfId="30864"/>
    <cellStyle name="Обычный 5 5 2 8" xfId="30865"/>
    <cellStyle name="Обычный 5 5 2 8 2" xfId="30866"/>
    <cellStyle name="Обычный 5 5 2 8 2 2" xfId="30867"/>
    <cellStyle name="Обычный 5 5 2 8 2 2 2" xfId="30868"/>
    <cellStyle name="Обычный 5 5 2 8 2 3" xfId="30869"/>
    <cellStyle name="Обычный 5 5 2 8 2 4" xfId="30870"/>
    <cellStyle name="Обычный 5 5 2 8 2 5" xfId="30871"/>
    <cellStyle name="Обычный 5 5 2 8 3" xfId="30872"/>
    <cellStyle name="Обычный 5 5 2 8 3 2" xfId="30873"/>
    <cellStyle name="Обычный 5 5 2 8 3 3" xfId="30874"/>
    <cellStyle name="Обычный 5 5 2 8 3 4" xfId="30875"/>
    <cellStyle name="Обычный 5 5 2 8 4" xfId="30876"/>
    <cellStyle name="Обычный 5 5 2 8 5" xfId="30877"/>
    <cellStyle name="Обычный 5 5 2 8 6" xfId="30878"/>
    <cellStyle name="Обычный 5 5 2 8 7" xfId="30879"/>
    <cellStyle name="Обычный 5 5 2 9" xfId="30880"/>
    <cellStyle name="Обычный 5 5 2 9 2" xfId="30881"/>
    <cellStyle name="Обычный 5 5 2 9 2 2" xfId="30882"/>
    <cellStyle name="Обычный 5 5 2 9 2 2 2" xfId="30883"/>
    <cellStyle name="Обычный 5 5 2 9 2 3" xfId="30884"/>
    <cellStyle name="Обычный 5 5 2 9 2 4" xfId="30885"/>
    <cellStyle name="Обычный 5 5 2 9 2 5" xfId="30886"/>
    <cellStyle name="Обычный 5 5 2 9 3" xfId="30887"/>
    <cellStyle name="Обычный 5 5 2 9 3 2" xfId="30888"/>
    <cellStyle name="Обычный 5 5 2 9 3 3" xfId="30889"/>
    <cellStyle name="Обычный 5 5 2 9 3 4" xfId="30890"/>
    <cellStyle name="Обычный 5 5 2 9 4" xfId="30891"/>
    <cellStyle name="Обычный 5 5 2 9 5" xfId="30892"/>
    <cellStyle name="Обычный 5 5 2 9 6" xfId="30893"/>
    <cellStyle name="Обычный 5 5 2 9 7" xfId="30894"/>
    <cellStyle name="Обычный 5 5 3" xfId="30895"/>
    <cellStyle name="Обычный 5 5 3 2" xfId="30896"/>
    <cellStyle name="Обычный 5 5 3 2 2" xfId="30897"/>
    <cellStyle name="Обычный 5 5 3 2 2 2" xfId="30898"/>
    <cellStyle name="Обычный 5 5 3 2 2 2 2" xfId="30899"/>
    <cellStyle name="Обычный 5 5 3 2 2 3" xfId="30900"/>
    <cellStyle name="Обычный 5 5 3 2 2 4" xfId="30901"/>
    <cellStyle name="Обычный 5 5 3 2 2 5" xfId="30902"/>
    <cellStyle name="Обычный 5 5 3 2 3" xfId="30903"/>
    <cellStyle name="Обычный 5 5 3 2 3 2" xfId="30904"/>
    <cellStyle name="Обычный 5 5 3 2 3 2 2" xfId="30905"/>
    <cellStyle name="Обычный 5 5 3 2 3 3" xfId="30906"/>
    <cellStyle name="Обычный 5 5 3 2 3 4" xfId="30907"/>
    <cellStyle name="Обычный 5 5 3 2 3 5" xfId="30908"/>
    <cellStyle name="Обычный 5 5 3 2 4" xfId="30909"/>
    <cellStyle name="Обычный 5 5 3 2 4 2" xfId="30910"/>
    <cellStyle name="Обычный 5 5 3 2 4 3" xfId="30911"/>
    <cellStyle name="Обычный 5 5 3 2 4 4" xfId="30912"/>
    <cellStyle name="Обычный 5 5 3 2 5" xfId="30913"/>
    <cellStyle name="Обычный 5 5 3 2 6" xfId="30914"/>
    <cellStyle name="Обычный 5 5 3 2 7" xfId="30915"/>
    <cellStyle name="Обычный 5 5 3 2 8" xfId="30916"/>
    <cellStyle name="Обычный 5 5 3 3" xfId="30917"/>
    <cellStyle name="Обычный 5 5 3 3 2" xfId="30918"/>
    <cellStyle name="Обычный 5 5 3 3 2 2" xfId="30919"/>
    <cellStyle name="Обычный 5 5 3 3 3" xfId="30920"/>
    <cellStyle name="Обычный 5 5 3 3 4" xfId="30921"/>
    <cellStyle name="Обычный 5 5 3 3 5" xfId="30922"/>
    <cellStyle name="Обычный 5 5 3 4" xfId="30923"/>
    <cellStyle name="Обычный 5 5 3 4 2" xfId="30924"/>
    <cellStyle name="Обычный 5 5 3 4 2 2" xfId="30925"/>
    <cellStyle name="Обычный 5 5 3 4 3" xfId="30926"/>
    <cellStyle name="Обычный 5 5 3 4 4" xfId="30927"/>
    <cellStyle name="Обычный 5 5 3 4 5" xfId="30928"/>
    <cellStyle name="Обычный 5 5 3 5" xfId="30929"/>
    <cellStyle name="Обычный 5 5 3 5 2" xfId="30930"/>
    <cellStyle name="Обычный 5 5 3 5 2 2" xfId="30931"/>
    <cellStyle name="Обычный 5 5 3 5 3" xfId="30932"/>
    <cellStyle name="Обычный 5 5 3 5 4" xfId="30933"/>
    <cellStyle name="Обычный 5 5 3 5 5" xfId="30934"/>
    <cellStyle name="Обычный 5 5 3 6" xfId="30935"/>
    <cellStyle name="Обычный 5 5 3 6 2" xfId="30936"/>
    <cellStyle name="Обычный 5 5 3 6 2 2" xfId="30937"/>
    <cellStyle name="Обычный 5 5 3 6 3" xfId="30938"/>
    <cellStyle name="Обычный 5 5 3 7" xfId="30939"/>
    <cellStyle name="Обычный 5 5 3 7 2" xfId="30940"/>
    <cellStyle name="Обычный 5 5 3 8" xfId="30941"/>
    <cellStyle name="Обычный 5 5 3 9" xfId="30942"/>
    <cellStyle name="Обычный 5 5 4" xfId="30943"/>
    <cellStyle name="Обычный 5 5 4 2" xfId="30944"/>
    <cellStyle name="Обычный 5 5 4 2 2" xfId="30945"/>
    <cellStyle name="Обычный 5 5 4 2 2 2" xfId="30946"/>
    <cellStyle name="Обычный 5 5 4 2 2 2 2" xfId="30947"/>
    <cellStyle name="Обычный 5 5 4 2 2 3" xfId="30948"/>
    <cellStyle name="Обычный 5 5 4 2 2 4" xfId="30949"/>
    <cellStyle name="Обычный 5 5 4 2 2 5" xfId="30950"/>
    <cellStyle name="Обычный 5 5 4 2 3" xfId="30951"/>
    <cellStyle name="Обычный 5 5 4 2 3 2" xfId="30952"/>
    <cellStyle name="Обычный 5 5 4 2 3 2 2" xfId="30953"/>
    <cellStyle name="Обычный 5 5 4 2 3 3" xfId="30954"/>
    <cellStyle name="Обычный 5 5 4 2 3 4" xfId="30955"/>
    <cellStyle name="Обычный 5 5 4 2 3 5" xfId="30956"/>
    <cellStyle name="Обычный 5 5 4 2 4" xfId="30957"/>
    <cellStyle name="Обычный 5 5 4 2 4 2" xfId="30958"/>
    <cellStyle name="Обычный 5 5 4 2 4 3" xfId="30959"/>
    <cellStyle name="Обычный 5 5 4 2 4 4" xfId="30960"/>
    <cellStyle name="Обычный 5 5 4 2 5" xfId="30961"/>
    <cellStyle name="Обычный 5 5 4 2 6" xfId="30962"/>
    <cellStyle name="Обычный 5 5 4 2 7" xfId="30963"/>
    <cellStyle name="Обычный 5 5 4 2 8" xfId="30964"/>
    <cellStyle name="Обычный 5 5 4 3" xfId="30965"/>
    <cellStyle name="Обычный 5 5 4 3 2" xfId="30966"/>
    <cellStyle name="Обычный 5 5 4 3 2 2" xfId="30967"/>
    <cellStyle name="Обычный 5 5 4 3 3" xfId="30968"/>
    <cellStyle name="Обычный 5 5 4 3 4" xfId="30969"/>
    <cellStyle name="Обычный 5 5 4 3 5" xfId="30970"/>
    <cellStyle name="Обычный 5 5 4 4" xfId="30971"/>
    <cellStyle name="Обычный 5 5 4 4 2" xfId="30972"/>
    <cellStyle name="Обычный 5 5 4 4 2 2" xfId="30973"/>
    <cellStyle name="Обычный 5 5 4 4 3" xfId="30974"/>
    <cellStyle name="Обычный 5 5 4 4 4" xfId="30975"/>
    <cellStyle name="Обычный 5 5 4 4 5" xfId="30976"/>
    <cellStyle name="Обычный 5 5 4 5" xfId="30977"/>
    <cellStyle name="Обычный 5 5 4 5 2" xfId="30978"/>
    <cellStyle name="Обычный 5 5 4 5 2 2" xfId="30979"/>
    <cellStyle name="Обычный 5 5 4 5 3" xfId="30980"/>
    <cellStyle name="Обычный 5 5 4 5 4" xfId="30981"/>
    <cellStyle name="Обычный 5 5 4 5 5" xfId="30982"/>
    <cellStyle name="Обычный 5 5 4 6" xfId="30983"/>
    <cellStyle name="Обычный 5 5 4 6 2" xfId="30984"/>
    <cellStyle name="Обычный 5 5 4 6 2 2" xfId="30985"/>
    <cellStyle name="Обычный 5 5 4 6 3" xfId="30986"/>
    <cellStyle name="Обычный 5 5 4 7" xfId="30987"/>
    <cellStyle name="Обычный 5 5 4 7 2" xfId="30988"/>
    <cellStyle name="Обычный 5 5 4 8" xfId="30989"/>
    <cellStyle name="Обычный 5 5 4 9" xfId="30990"/>
    <cellStyle name="Обычный 5 5 5" xfId="30991"/>
    <cellStyle name="Обычный 5 5 5 2" xfId="30992"/>
    <cellStyle name="Обычный 5 5 5 2 2" xfId="30993"/>
    <cellStyle name="Обычный 5 5 5 2 2 2" xfId="30994"/>
    <cellStyle name="Обычный 5 5 5 2 2 2 2" xfId="30995"/>
    <cellStyle name="Обычный 5 5 5 2 2 3" xfId="30996"/>
    <cellStyle name="Обычный 5 5 5 2 2 4" xfId="30997"/>
    <cellStyle name="Обычный 5 5 5 2 2 5" xfId="30998"/>
    <cellStyle name="Обычный 5 5 5 2 3" xfId="30999"/>
    <cellStyle name="Обычный 5 5 5 2 3 2" xfId="31000"/>
    <cellStyle name="Обычный 5 5 5 2 3 3" xfId="31001"/>
    <cellStyle name="Обычный 5 5 5 2 3 4" xfId="31002"/>
    <cellStyle name="Обычный 5 5 5 2 4" xfId="31003"/>
    <cellStyle name="Обычный 5 5 5 2 5" xfId="31004"/>
    <cellStyle name="Обычный 5 5 5 2 6" xfId="31005"/>
    <cellStyle name="Обычный 5 5 5 2 7" xfId="31006"/>
    <cellStyle name="Обычный 5 5 5 3" xfId="31007"/>
    <cellStyle name="Обычный 5 5 5 3 2" xfId="31008"/>
    <cellStyle name="Обычный 5 5 5 3 2 2" xfId="31009"/>
    <cellStyle name="Обычный 5 5 5 3 3" xfId="31010"/>
    <cellStyle name="Обычный 5 5 5 3 4" xfId="31011"/>
    <cellStyle name="Обычный 5 5 5 3 5" xfId="31012"/>
    <cellStyle name="Обычный 5 5 5 4" xfId="31013"/>
    <cellStyle name="Обычный 5 5 5 4 2" xfId="31014"/>
    <cellStyle name="Обычный 5 5 5 4 2 2" xfId="31015"/>
    <cellStyle name="Обычный 5 5 5 4 3" xfId="31016"/>
    <cellStyle name="Обычный 5 5 5 4 4" xfId="31017"/>
    <cellStyle name="Обычный 5 5 5 4 5" xfId="31018"/>
    <cellStyle name="Обычный 5 5 5 5" xfId="31019"/>
    <cellStyle name="Обычный 5 5 5 5 2" xfId="31020"/>
    <cellStyle name="Обычный 5 5 5 5 3" xfId="31021"/>
    <cellStyle name="Обычный 5 5 5 5 4" xfId="31022"/>
    <cellStyle name="Обычный 5 5 5 6" xfId="31023"/>
    <cellStyle name="Обычный 5 5 5 7" xfId="31024"/>
    <cellStyle name="Обычный 5 5 5 8" xfId="31025"/>
    <cellStyle name="Обычный 5 5 5 9" xfId="31026"/>
    <cellStyle name="Обычный 5 5 6" xfId="31027"/>
    <cellStyle name="Обычный 5 5 6 2" xfId="31028"/>
    <cellStyle name="Обычный 5 5 6 2 2" xfId="31029"/>
    <cellStyle name="Обычный 5 5 6 2 2 2" xfId="31030"/>
    <cellStyle name="Обычный 5 5 6 2 2 2 2" xfId="31031"/>
    <cellStyle name="Обычный 5 5 6 2 2 3" xfId="31032"/>
    <cellStyle name="Обычный 5 5 6 2 2 4" xfId="31033"/>
    <cellStyle name="Обычный 5 5 6 2 2 5" xfId="31034"/>
    <cellStyle name="Обычный 5 5 6 2 3" xfId="31035"/>
    <cellStyle name="Обычный 5 5 6 2 3 2" xfId="31036"/>
    <cellStyle name="Обычный 5 5 6 2 3 3" xfId="31037"/>
    <cellStyle name="Обычный 5 5 6 2 3 4" xfId="31038"/>
    <cellStyle name="Обычный 5 5 6 2 4" xfId="31039"/>
    <cellStyle name="Обычный 5 5 6 2 5" xfId="31040"/>
    <cellStyle name="Обычный 5 5 6 2 6" xfId="31041"/>
    <cellStyle name="Обычный 5 5 6 2 7" xfId="31042"/>
    <cellStyle name="Обычный 5 5 6 3" xfId="31043"/>
    <cellStyle name="Обычный 5 5 6 3 2" xfId="31044"/>
    <cellStyle name="Обычный 5 5 6 3 2 2" xfId="31045"/>
    <cellStyle name="Обычный 5 5 6 3 3" xfId="31046"/>
    <cellStyle name="Обычный 5 5 6 3 4" xfId="31047"/>
    <cellStyle name="Обычный 5 5 6 3 5" xfId="31048"/>
    <cellStyle name="Обычный 5 5 6 4" xfId="31049"/>
    <cellStyle name="Обычный 5 5 6 4 2" xfId="31050"/>
    <cellStyle name="Обычный 5 5 6 4 3" xfId="31051"/>
    <cellStyle name="Обычный 5 5 6 4 4" xfId="31052"/>
    <cellStyle name="Обычный 5 5 6 5" xfId="31053"/>
    <cellStyle name="Обычный 5 5 6 6" xfId="31054"/>
    <cellStyle name="Обычный 5 5 6 7" xfId="31055"/>
    <cellStyle name="Обычный 5 5 6 8" xfId="31056"/>
    <cellStyle name="Обычный 5 5 7" xfId="31057"/>
    <cellStyle name="Обычный 5 5 7 2" xfId="31058"/>
    <cellStyle name="Обычный 5 5 7 2 2" xfId="31059"/>
    <cellStyle name="Обычный 5 5 7 2 2 2" xfId="31060"/>
    <cellStyle name="Обычный 5 5 7 2 2 2 2" xfId="31061"/>
    <cellStyle name="Обычный 5 5 7 2 2 3" xfId="31062"/>
    <cellStyle name="Обычный 5 5 7 2 2 4" xfId="31063"/>
    <cellStyle name="Обычный 5 5 7 2 2 5" xfId="31064"/>
    <cellStyle name="Обычный 5 5 7 2 3" xfId="31065"/>
    <cellStyle name="Обычный 5 5 7 2 3 2" xfId="31066"/>
    <cellStyle name="Обычный 5 5 7 2 3 3" xfId="31067"/>
    <cellStyle name="Обычный 5 5 7 2 3 4" xfId="31068"/>
    <cellStyle name="Обычный 5 5 7 2 4" xfId="31069"/>
    <cellStyle name="Обычный 5 5 7 2 5" xfId="31070"/>
    <cellStyle name="Обычный 5 5 7 2 6" xfId="31071"/>
    <cellStyle name="Обычный 5 5 7 2 7" xfId="31072"/>
    <cellStyle name="Обычный 5 5 7 3" xfId="31073"/>
    <cellStyle name="Обычный 5 5 7 3 2" xfId="31074"/>
    <cellStyle name="Обычный 5 5 7 3 2 2" xfId="31075"/>
    <cellStyle name="Обычный 5 5 7 3 3" xfId="31076"/>
    <cellStyle name="Обычный 5 5 7 3 4" xfId="31077"/>
    <cellStyle name="Обычный 5 5 7 3 5" xfId="31078"/>
    <cellStyle name="Обычный 5 5 7 4" xfId="31079"/>
    <cellStyle name="Обычный 5 5 7 4 2" xfId="31080"/>
    <cellStyle name="Обычный 5 5 7 4 3" xfId="31081"/>
    <cellStyle name="Обычный 5 5 7 4 4" xfId="31082"/>
    <cellStyle name="Обычный 5 5 7 5" xfId="31083"/>
    <cellStyle name="Обычный 5 5 7 6" xfId="31084"/>
    <cellStyle name="Обычный 5 5 7 7" xfId="31085"/>
    <cellStyle name="Обычный 5 5 7 8" xfId="31086"/>
    <cellStyle name="Обычный 5 5 8" xfId="31087"/>
    <cellStyle name="Обычный 5 5 8 2" xfId="31088"/>
    <cellStyle name="Обычный 5 5 8 2 2" xfId="31089"/>
    <cellStyle name="Обычный 5 5 8 2 2 2" xfId="31090"/>
    <cellStyle name="Обычный 5 5 8 2 2 2 2" xfId="31091"/>
    <cellStyle name="Обычный 5 5 8 2 2 3" xfId="31092"/>
    <cellStyle name="Обычный 5 5 8 2 2 4" xfId="31093"/>
    <cellStyle name="Обычный 5 5 8 2 2 5" xfId="31094"/>
    <cellStyle name="Обычный 5 5 8 2 3" xfId="31095"/>
    <cellStyle name="Обычный 5 5 8 2 3 2" xfId="31096"/>
    <cellStyle name="Обычный 5 5 8 2 3 3" xfId="31097"/>
    <cellStyle name="Обычный 5 5 8 2 3 4" xfId="31098"/>
    <cellStyle name="Обычный 5 5 8 2 4" xfId="31099"/>
    <cellStyle name="Обычный 5 5 8 2 5" xfId="31100"/>
    <cellStyle name="Обычный 5 5 8 2 6" xfId="31101"/>
    <cellStyle name="Обычный 5 5 8 2 7" xfId="31102"/>
    <cellStyle name="Обычный 5 5 8 3" xfId="31103"/>
    <cellStyle name="Обычный 5 5 8 3 2" xfId="31104"/>
    <cellStyle name="Обычный 5 5 8 3 2 2" xfId="31105"/>
    <cellStyle name="Обычный 5 5 8 3 3" xfId="31106"/>
    <cellStyle name="Обычный 5 5 8 3 4" xfId="31107"/>
    <cellStyle name="Обычный 5 5 8 3 5" xfId="31108"/>
    <cellStyle name="Обычный 5 5 8 4" xfId="31109"/>
    <cellStyle name="Обычный 5 5 8 4 2" xfId="31110"/>
    <cellStyle name="Обычный 5 5 8 4 3" xfId="31111"/>
    <cellStyle name="Обычный 5 5 8 4 4" xfId="31112"/>
    <cellStyle name="Обычный 5 5 8 5" xfId="31113"/>
    <cellStyle name="Обычный 5 5 8 6" xfId="31114"/>
    <cellStyle name="Обычный 5 5 8 7" xfId="31115"/>
    <cellStyle name="Обычный 5 5 8 8" xfId="31116"/>
    <cellStyle name="Обычный 5 5 9" xfId="31117"/>
    <cellStyle name="Обычный 5 5 9 2" xfId="31118"/>
    <cellStyle name="Обычный 5 5 9 2 2" xfId="31119"/>
    <cellStyle name="Обычный 5 5 9 2 2 2" xfId="31120"/>
    <cellStyle name="Обычный 5 5 9 2 3" xfId="31121"/>
    <cellStyle name="Обычный 5 5 9 2 4" xfId="31122"/>
    <cellStyle name="Обычный 5 5 9 2 5" xfId="31123"/>
    <cellStyle name="Обычный 5 5 9 3" xfId="31124"/>
    <cellStyle name="Обычный 5 5 9 3 2" xfId="31125"/>
    <cellStyle name="Обычный 5 5 9 3 3" xfId="31126"/>
    <cellStyle name="Обычный 5 5 9 3 4" xfId="31127"/>
    <cellStyle name="Обычный 5 5 9 4" xfId="31128"/>
    <cellStyle name="Обычный 5 5 9 5" xfId="31129"/>
    <cellStyle name="Обычный 5 5 9 6" xfId="31130"/>
    <cellStyle name="Обычный 5 5 9 7" xfId="31131"/>
    <cellStyle name="Обычный 5 6" xfId="31132"/>
    <cellStyle name="Обычный 5 6 10" xfId="31133"/>
    <cellStyle name="Обычный 5 6 10 2" xfId="31134"/>
    <cellStyle name="Обычный 5 6 10 2 2" xfId="31135"/>
    <cellStyle name="Обычный 5 6 10 3" xfId="31136"/>
    <cellStyle name="Обычный 5 6 10 4" xfId="31137"/>
    <cellStyle name="Обычный 5 6 10 5" xfId="31138"/>
    <cellStyle name="Обычный 5 6 11" xfId="31139"/>
    <cellStyle name="Обычный 5 6 11 2" xfId="31140"/>
    <cellStyle name="Обычный 5 6 11 2 2" xfId="31141"/>
    <cellStyle name="Обычный 5 6 11 3" xfId="31142"/>
    <cellStyle name="Обычный 5 6 11 4" xfId="31143"/>
    <cellStyle name="Обычный 5 6 11 5" xfId="31144"/>
    <cellStyle name="Обычный 5 6 12" xfId="31145"/>
    <cellStyle name="Обычный 5 6 12 2" xfId="31146"/>
    <cellStyle name="Обычный 5 6 12 2 2" xfId="31147"/>
    <cellStyle name="Обычный 5 6 12 3" xfId="31148"/>
    <cellStyle name="Обычный 5 6 13" xfId="31149"/>
    <cellStyle name="Обычный 5 6 13 2" xfId="31150"/>
    <cellStyle name="Обычный 5 6 14" xfId="31151"/>
    <cellStyle name="Обычный 5 6 15" xfId="31152"/>
    <cellStyle name="Обычный 5 6 2" xfId="31153"/>
    <cellStyle name="Обычный 5 6 2 10" xfId="31154"/>
    <cellStyle name="Обычный 5 6 2 11" xfId="31155"/>
    <cellStyle name="Обычный 5 6 2 2" xfId="31156"/>
    <cellStyle name="Обычный 5 6 2 2 2" xfId="31157"/>
    <cellStyle name="Обычный 5 6 2 2 2 2" xfId="31158"/>
    <cellStyle name="Обычный 5 6 2 2 2 2 2" xfId="31159"/>
    <cellStyle name="Обычный 5 6 2 2 2 3" xfId="31160"/>
    <cellStyle name="Обычный 5 6 2 2 2 4" xfId="31161"/>
    <cellStyle name="Обычный 5 6 2 2 2 5" xfId="31162"/>
    <cellStyle name="Обычный 5 6 2 2 3" xfId="31163"/>
    <cellStyle name="Обычный 5 6 2 2 3 2" xfId="31164"/>
    <cellStyle name="Обычный 5 6 2 2 3 2 2" xfId="31165"/>
    <cellStyle name="Обычный 5 6 2 2 3 3" xfId="31166"/>
    <cellStyle name="Обычный 5 6 2 2 3 4" xfId="31167"/>
    <cellStyle name="Обычный 5 6 2 2 3 5" xfId="31168"/>
    <cellStyle name="Обычный 5 6 2 2 4" xfId="31169"/>
    <cellStyle name="Обычный 5 6 2 2 4 2" xfId="31170"/>
    <cellStyle name="Обычный 5 6 2 2 4 2 2" xfId="31171"/>
    <cellStyle name="Обычный 5 6 2 2 4 3" xfId="31172"/>
    <cellStyle name="Обычный 5 6 2 2 4 4" xfId="31173"/>
    <cellStyle name="Обычный 5 6 2 2 4 5" xfId="31174"/>
    <cellStyle name="Обычный 5 6 2 2 5" xfId="31175"/>
    <cellStyle name="Обычный 5 6 2 2 5 2" xfId="31176"/>
    <cellStyle name="Обычный 5 6 2 2 5 2 2" xfId="31177"/>
    <cellStyle name="Обычный 5 6 2 2 5 3" xfId="31178"/>
    <cellStyle name="Обычный 5 6 2 2 6" xfId="31179"/>
    <cellStyle name="Обычный 5 6 2 2 6 2" xfId="31180"/>
    <cellStyle name="Обычный 5 6 2 2 7" xfId="31181"/>
    <cellStyle name="Обычный 5 6 2 2 8" xfId="31182"/>
    <cellStyle name="Обычный 5 6 2 3" xfId="31183"/>
    <cellStyle name="Обычный 5 6 2 3 2" xfId="31184"/>
    <cellStyle name="Обычный 5 6 2 3 2 2" xfId="31185"/>
    <cellStyle name="Обычный 5 6 2 3 2 2 2" xfId="31186"/>
    <cellStyle name="Обычный 5 6 2 3 2 3" xfId="31187"/>
    <cellStyle name="Обычный 5 6 2 3 2 4" xfId="31188"/>
    <cellStyle name="Обычный 5 6 2 3 2 5" xfId="31189"/>
    <cellStyle name="Обычный 5 6 2 3 3" xfId="31190"/>
    <cellStyle name="Обычный 5 6 2 3 3 2" xfId="31191"/>
    <cellStyle name="Обычный 5 6 2 3 3 2 2" xfId="31192"/>
    <cellStyle name="Обычный 5 6 2 3 3 3" xfId="31193"/>
    <cellStyle name="Обычный 5 6 2 3 3 4" xfId="31194"/>
    <cellStyle name="Обычный 5 6 2 3 3 5" xfId="31195"/>
    <cellStyle name="Обычный 5 6 2 3 4" xfId="31196"/>
    <cellStyle name="Обычный 5 6 2 3 4 2" xfId="31197"/>
    <cellStyle name="Обычный 5 6 2 3 4 2 2" xfId="31198"/>
    <cellStyle name="Обычный 5 6 2 3 4 3" xfId="31199"/>
    <cellStyle name="Обычный 5 6 2 3 5" xfId="31200"/>
    <cellStyle name="Обычный 5 6 2 3 5 2" xfId="31201"/>
    <cellStyle name="Обычный 5 6 2 3 5 2 2" xfId="31202"/>
    <cellStyle name="Обычный 5 6 2 3 5 3" xfId="31203"/>
    <cellStyle name="Обычный 5 6 2 3 6" xfId="31204"/>
    <cellStyle name="Обычный 5 6 2 3 6 2" xfId="31205"/>
    <cellStyle name="Обычный 5 6 2 3 7" xfId="31206"/>
    <cellStyle name="Обычный 5 6 2 4" xfId="31207"/>
    <cellStyle name="Обычный 5 6 2 4 2" xfId="31208"/>
    <cellStyle name="Обычный 5 6 2 4 2 2" xfId="31209"/>
    <cellStyle name="Обычный 5 6 2 4 3" xfId="31210"/>
    <cellStyle name="Обычный 5 6 2 4 4" xfId="31211"/>
    <cellStyle name="Обычный 5 6 2 4 5" xfId="31212"/>
    <cellStyle name="Обычный 5 6 2 5" xfId="31213"/>
    <cellStyle name="Обычный 5 6 2 5 2" xfId="31214"/>
    <cellStyle name="Обычный 5 6 2 5 2 2" xfId="31215"/>
    <cellStyle name="Обычный 5 6 2 5 3" xfId="31216"/>
    <cellStyle name="Обычный 5 6 2 5 4" xfId="31217"/>
    <cellStyle name="Обычный 5 6 2 5 5" xfId="31218"/>
    <cellStyle name="Обычный 5 6 2 6" xfId="31219"/>
    <cellStyle name="Обычный 5 6 2 6 2" xfId="31220"/>
    <cellStyle name="Обычный 5 6 2 6 2 2" xfId="31221"/>
    <cellStyle name="Обычный 5 6 2 6 3" xfId="31222"/>
    <cellStyle name="Обычный 5 6 2 6 4" xfId="31223"/>
    <cellStyle name="Обычный 5 6 2 6 5" xfId="31224"/>
    <cellStyle name="Обычный 5 6 2 7" xfId="31225"/>
    <cellStyle name="Обычный 5 6 2 7 2" xfId="31226"/>
    <cellStyle name="Обычный 5 6 2 7 2 2" xfId="31227"/>
    <cellStyle name="Обычный 5 6 2 7 3" xfId="31228"/>
    <cellStyle name="Обычный 5 6 2 7 4" xfId="31229"/>
    <cellStyle name="Обычный 5 6 2 7 5" xfId="31230"/>
    <cellStyle name="Обычный 5 6 2 8" xfId="31231"/>
    <cellStyle name="Обычный 5 6 2 8 2" xfId="31232"/>
    <cellStyle name="Обычный 5 6 2 8 2 2" xfId="31233"/>
    <cellStyle name="Обычный 5 6 2 8 3" xfId="31234"/>
    <cellStyle name="Обычный 5 6 2 9" xfId="31235"/>
    <cellStyle name="Обычный 5 6 2 9 2" xfId="31236"/>
    <cellStyle name="Обычный 5 6 3" xfId="31237"/>
    <cellStyle name="Обычный 5 6 3 2" xfId="31238"/>
    <cellStyle name="Обычный 5 6 3 2 2" xfId="31239"/>
    <cellStyle name="Обычный 5 6 3 2 2 2" xfId="31240"/>
    <cellStyle name="Обычный 5 6 3 2 2 2 2" xfId="31241"/>
    <cellStyle name="Обычный 5 6 3 2 2 3" xfId="31242"/>
    <cellStyle name="Обычный 5 6 3 2 2 4" xfId="31243"/>
    <cellStyle name="Обычный 5 6 3 2 2 5" xfId="31244"/>
    <cellStyle name="Обычный 5 6 3 2 3" xfId="31245"/>
    <cellStyle name="Обычный 5 6 3 2 3 2" xfId="31246"/>
    <cellStyle name="Обычный 5 6 3 2 3 2 2" xfId="31247"/>
    <cellStyle name="Обычный 5 6 3 2 3 3" xfId="31248"/>
    <cellStyle name="Обычный 5 6 3 2 3 4" xfId="31249"/>
    <cellStyle name="Обычный 5 6 3 2 3 5" xfId="31250"/>
    <cellStyle name="Обычный 5 6 3 2 4" xfId="31251"/>
    <cellStyle name="Обычный 5 6 3 2 4 2" xfId="31252"/>
    <cellStyle name="Обычный 5 6 3 2 4 3" xfId="31253"/>
    <cellStyle name="Обычный 5 6 3 2 4 4" xfId="31254"/>
    <cellStyle name="Обычный 5 6 3 2 5" xfId="31255"/>
    <cellStyle name="Обычный 5 6 3 2 6" xfId="31256"/>
    <cellStyle name="Обычный 5 6 3 2 7" xfId="31257"/>
    <cellStyle name="Обычный 5 6 3 2 8" xfId="31258"/>
    <cellStyle name="Обычный 5 6 3 3" xfId="31259"/>
    <cellStyle name="Обычный 5 6 3 3 2" xfId="31260"/>
    <cellStyle name="Обычный 5 6 3 3 2 2" xfId="31261"/>
    <cellStyle name="Обычный 5 6 3 3 3" xfId="31262"/>
    <cellStyle name="Обычный 5 6 3 3 4" xfId="31263"/>
    <cellStyle name="Обычный 5 6 3 3 5" xfId="31264"/>
    <cellStyle name="Обычный 5 6 3 4" xfId="31265"/>
    <cellStyle name="Обычный 5 6 3 4 2" xfId="31266"/>
    <cellStyle name="Обычный 5 6 3 4 2 2" xfId="31267"/>
    <cellStyle name="Обычный 5 6 3 4 3" xfId="31268"/>
    <cellStyle name="Обычный 5 6 3 4 4" xfId="31269"/>
    <cellStyle name="Обычный 5 6 3 4 5" xfId="31270"/>
    <cellStyle name="Обычный 5 6 3 5" xfId="31271"/>
    <cellStyle name="Обычный 5 6 3 5 2" xfId="31272"/>
    <cellStyle name="Обычный 5 6 3 5 2 2" xfId="31273"/>
    <cellStyle name="Обычный 5 6 3 5 3" xfId="31274"/>
    <cellStyle name="Обычный 5 6 3 5 4" xfId="31275"/>
    <cellStyle name="Обычный 5 6 3 5 5" xfId="31276"/>
    <cellStyle name="Обычный 5 6 3 6" xfId="31277"/>
    <cellStyle name="Обычный 5 6 3 6 2" xfId="31278"/>
    <cellStyle name="Обычный 5 6 3 6 2 2" xfId="31279"/>
    <cellStyle name="Обычный 5 6 3 6 3" xfId="31280"/>
    <cellStyle name="Обычный 5 6 3 7" xfId="31281"/>
    <cellStyle name="Обычный 5 6 3 7 2" xfId="31282"/>
    <cellStyle name="Обычный 5 6 3 8" xfId="31283"/>
    <cellStyle name="Обычный 5 6 3 9" xfId="31284"/>
    <cellStyle name="Обычный 5 6 4" xfId="31285"/>
    <cellStyle name="Обычный 5 6 4 2" xfId="31286"/>
    <cellStyle name="Обычный 5 6 4 2 2" xfId="31287"/>
    <cellStyle name="Обычный 5 6 4 2 2 2" xfId="31288"/>
    <cellStyle name="Обычный 5 6 4 2 2 2 2" xfId="31289"/>
    <cellStyle name="Обычный 5 6 4 2 2 3" xfId="31290"/>
    <cellStyle name="Обычный 5 6 4 2 2 4" xfId="31291"/>
    <cellStyle name="Обычный 5 6 4 2 2 5" xfId="31292"/>
    <cellStyle name="Обычный 5 6 4 2 3" xfId="31293"/>
    <cellStyle name="Обычный 5 6 4 2 3 2" xfId="31294"/>
    <cellStyle name="Обычный 5 6 4 2 3 3" xfId="31295"/>
    <cellStyle name="Обычный 5 6 4 2 3 4" xfId="31296"/>
    <cellStyle name="Обычный 5 6 4 2 4" xfId="31297"/>
    <cellStyle name="Обычный 5 6 4 2 5" xfId="31298"/>
    <cellStyle name="Обычный 5 6 4 2 6" xfId="31299"/>
    <cellStyle name="Обычный 5 6 4 2 7" xfId="31300"/>
    <cellStyle name="Обычный 5 6 4 3" xfId="31301"/>
    <cellStyle name="Обычный 5 6 4 3 2" xfId="31302"/>
    <cellStyle name="Обычный 5 6 4 3 2 2" xfId="31303"/>
    <cellStyle name="Обычный 5 6 4 3 3" xfId="31304"/>
    <cellStyle name="Обычный 5 6 4 3 4" xfId="31305"/>
    <cellStyle name="Обычный 5 6 4 3 5" xfId="31306"/>
    <cellStyle name="Обычный 5 6 4 4" xfId="31307"/>
    <cellStyle name="Обычный 5 6 4 4 2" xfId="31308"/>
    <cellStyle name="Обычный 5 6 4 4 2 2" xfId="31309"/>
    <cellStyle name="Обычный 5 6 4 4 3" xfId="31310"/>
    <cellStyle name="Обычный 5 6 4 4 4" xfId="31311"/>
    <cellStyle name="Обычный 5 6 4 4 5" xfId="31312"/>
    <cellStyle name="Обычный 5 6 4 5" xfId="31313"/>
    <cellStyle name="Обычный 5 6 4 5 2" xfId="31314"/>
    <cellStyle name="Обычный 5 6 4 5 2 2" xfId="31315"/>
    <cellStyle name="Обычный 5 6 4 5 3" xfId="31316"/>
    <cellStyle name="Обычный 5 6 4 5 4" xfId="31317"/>
    <cellStyle name="Обычный 5 6 4 5 5" xfId="31318"/>
    <cellStyle name="Обычный 5 6 4 6" xfId="31319"/>
    <cellStyle name="Обычный 5 6 4 6 2" xfId="31320"/>
    <cellStyle name="Обычный 5 6 4 6 2 2" xfId="31321"/>
    <cellStyle name="Обычный 5 6 4 6 3" xfId="31322"/>
    <cellStyle name="Обычный 5 6 4 7" xfId="31323"/>
    <cellStyle name="Обычный 5 6 4 7 2" xfId="31324"/>
    <cellStyle name="Обычный 5 6 4 8" xfId="31325"/>
    <cellStyle name="Обычный 5 6 4 9" xfId="31326"/>
    <cellStyle name="Обычный 5 6 5" xfId="31327"/>
    <cellStyle name="Обычный 5 6 5 2" xfId="31328"/>
    <cellStyle name="Обычный 5 6 5 2 2" xfId="31329"/>
    <cellStyle name="Обычный 5 6 5 2 2 2" xfId="31330"/>
    <cellStyle name="Обычный 5 6 5 2 2 2 2" xfId="31331"/>
    <cellStyle name="Обычный 5 6 5 2 2 3" xfId="31332"/>
    <cellStyle name="Обычный 5 6 5 2 2 4" xfId="31333"/>
    <cellStyle name="Обычный 5 6 5 2 2 5" xfId="31334"/>
    <cellStyle name="Обычный 5 6 5 2 3" xfId="31335"/>
    <cellStyle name="Обычный 5 6 5 2 3 2" xfId="31336"/>
    <cellStyle name="Обычный 5 6 5 2 3 3" xfId="31337"/>
    <cellStyle name="Обычный 5 6 5 2 3 4" xfId="31338"/>
    <cellStyle name="Обычный 5 6 5 2 4" xfId="31339"/>
    <cellStyle name="Обычный 5 6 5 2 5" xfId="31340"/>
    <cellStyle name="Обычный 5 6 5 2 6" xfId="31341"/>
    <cellStyle name="Обычный 5 6 5 2 7" xfId="31342"/>
    <cellStyle name="Обычный 5 6 5 3" xfId="31343"/>
    <cellStyle name="Обычный 5 6 5 3 2" xfId="31344"/>
    <cellStyle name="Обычный 5 6 5 3 2 2" xfId="31345"/>
    <cellStyle name="Обычный 5 6 5 3 3" xfId="31346"/>
    <cellStyle name="Обычный 5 6 5 3 4" xfId="31347"/>
    <cellStyle name="Обычный 5 6 5 3 5" xfId="31348"/>
    <cellStyle name="Обычный 5 6 5 4" xfId="31349"/>
    <cellStyle name="Обычный 5 6 5 4 2" xfId="31350"/>
    <cellStyle name="Обычный 5 6 5 4 2 2" xfId="31351"/>
    <cellStyle name="Обычный 5 6 5 4 3" xfId="31352"/>
    <cellStyle name="Обычный 5 6 5 4 4" xfId="31353"/>
    <cellStyle name="Обычный 5 6 5 4 5" xfId="31354"/>
    <cellStyle name="Обычный 5 6 5 5" xfId="31355"/>
    <cellStyle name="Обычный 5 6 5 5 2" xfId="31356"/>
    <cellStyle name="Обычный 5 6 5 5 3" xfId="31357"/>
    <cellStyle name="Обычный 5 6 5 5 4" xfId="31358"/>
    <cellStyle name="Обычный 5 6 5 6" xfId="31359"/>
    <cellStyle name="Обычный 5 6 5 7" xfId="31360"/>
    <cellStyle name="Обычный 5 6 5 8" xfId="31361"/>
    <cellStyle name="Обычный 5 6 5 9" xfId="31362"/>
    <cellStyle name="Обычный 5 6 6" xfId="31363"/>
    <cellStyle name="Обычный 5 6 6 2" xfId="31364"/>
    <cellStyle name="Обычный 5 6 6 2 2" xfId="31365"/>
    <cellStyle name="Обычный 5 6 6 2 2 2" xfId="31366"/>
    <cellStyle name="Обычный 5 6 6 2 2 2 2" xfId="31367"/>
    <cellStyle name="Обычный 5 6 6 2 2 3" xfId="31368"/>
    <cellStyle name="Обычный 5 6 6 2 2 4" xfId="31369"/>
    <cellStyle name="Обычный 5 6 6 2 2 5" xfId="31370"/>
    <cellStyle name="Обычный 5 6 6 2 3" xfId="31371"/>
    <cellStyle name="Обычный 5 6 6 2 3 2" xfId="31372"/>
    <cellStyle name="Обычный 5 6 6 2 3 3" xfId="31373"/>
    <cellStyle name="Обычный 5 6 6 2 3 4" xfId="31374"/>
    <cellStyle name="Обычный 5 6 6 2 4" xfId="31375"/>
    <cellStyle name="Обычный 5 6 6 2 5" xfId="31376"/>
    <cellStyle name="Обычный 5 6 6 2 6" xfId="31377"/>
    <cellStyle name="Обычный 5 6 6 2 7" xfId="31378"/>
    <cellStyle name="Обычный 5 6 6 3" xfId="31379"/>
    <cellStyle name="Обычный 5 6 6 3 2" xfId="31380"/>
    <cellStyle name="Обычный 5 6 6 3 2 2" xfId="31381"/>
    <cellStyle name="Обычный 5 6 6 3 3" xfId="31382"/>
    <cellStyle name="Обычный 5 6 6 3 4" xfId="31383"/>
    <cellStyle name="Обычный 5 6 6 3 5" xfId="31384"/>
    <cellStyle name="Обычный 5 6 6 4" xfId="31385"/>
    <cellStyle name="Обычный 5 6 6 4 2" xfId="31386"/>
    <cellStyle name="Обычный 5 6 6 4 3" xfId="31387"/>
    <cellStyle name="Обычный 5 6 6 4 4" xfId="31388"/>
    <cellStyle name="Обычный 5 6 6 5" xfId="31389"/>
    <cellStyle name="Обычный 5 6 6 6" xfId="31390"/>
    <cellStyle name="Обычный 5 6 6 7" xfId="31391"/>
    <cellStyle name="Обычный 5 6 6 8" xfId="31392"/>
    <cellStyle name="Обычный 5 6 7" xfId="31393"/>
    <cellStyle name="Обычный 5 6 7 2" xfId="31394"/>
    <cellStyle name="Обычный 5 6 7 2 2" xfId="31395"/>
    <cellStyle name="Обычный 5 6 7 2 2 2" xfId="31396"/>
    <cellStyle name="Обычный 5 6 7 2 2 2 2" xfId="31397"/>
    <cellStyle name="Обычный 5 6 7 2 2 3" xfId="31398"/>
    <cellStyle name="Обычный 5 6 7 2 2 4" xfId="31399"/>
    <cellStyle name="Обычный 5 6 7 2 2 5" xfId="31400"/>
    <cellStyle name="Обычный 5 6 7 2 3" xfId="31401"/>
    <cellStyle name="Обычный 5 6 7 2 3 2" xfId="31402"/>
    <cellStyle name="Обычный 5 6 7 2 3 3" xfId="31403"/>
    <cellStyle name="Обычный 5 6 7 2 3 4" xfId="31404"/>
    <cellStyle name="Обычный 5 6 7 2 4" xfId="31405"/>
    <cellStyle name="Обычный 5 6 7 2 5" xfId="31406"/>
    <cellStyle name="Обычный 5 6 7 2 6" xfId="31407"/>
    <cellStyle name="Обычный 5 6 7 2 7" xfId="31408"/>
    <cellStyle name="Обычный 5 6 7 3" xfId="31409"/>
    <cellStyle name="Обычный 5 6 7 3 2" xfId="31410"/>
    <cellStyle name="Обычный 5 6 7 3 2 2" xfId="31411"/>
    <cellStyle name="Обычный 5 6 7 3 3" xfId="31412"/>
    <cellStyle name="Обычный 5 6 7 3 4" xfId="31413"/>
    <cellStyle name="Обычный 5 6 7 3 5" xfId="31414"/>
    <cellStyle name="Обычный 5 6 7 4" xfId="31415"/>
    <cellStyle name="Обычный 5 6 7 4 2" xfId="31416"/>
    <cellStyle name="Обычный 5 6 7 4 3" xfId="31417"/>
    <cellStyle name="Обычный 5 6 7 4 4" xfId="31418"/>
    <cellStyle name="Обычный 5 6 7 5" xfId="31419"/>
    <cellStyle name="Обычный 5 6 7 6" xfId="31420"/>
    <cellStyle name="Обычный 5 6 7 7" xfId="31421"/>
    <cellStyle name="Обычный 5 6 7 8" xfId="31422"/>
    <cellStyle name="Обычный 5 6 8" xfId="31423"/>
    <cellStyle name="Обычный 5 6 8 2" xfId="31424"/>
    <cellStyle name="Обычный 5 6 8 2 2" xfId="31425"/>
    <cellStyle name="Обычный 5 6 8 2 2 2" xfId="31426"/>
    <cellStyle name="Обычный 5 6 8 2 3" xfId="31427"/>
    <cellStyle name="Обычный 5 6 8 2 4" xfId="31428"/>
    <cellStyle name="Обычный 5 6 8 2 5" xfId="31429"/>
    <cellStyle name="Обычный 5 6 8 3" xfId="31430"/>
    <cellStyle name="Обычный 5 6 8 3 2" xfId="31431"/>
    <cellStyle name="Обычный 5 6 8 3 3" xfId="31432"/>
    <cellStyle name="Обычный 5 6 8 3 4" xfId="31433"/>
    <cellStyle name="Обычный 5 6 8 4" xfId="31434"/>
    <cellStyle name="Обычный 5 6 8 5" xfId="31435"/>
    <cellStyle name="Обычный 5 6 8 6" xfId="31436"/>
    <cellStyle name="Обычный 5 6 8 7" xfId="31437"/>
    <cellStyle name="Обычный 5 6 9" xfId="31438"/>
    <cellStyle name="Обычный 5 6 9 2" xfId="31439"/>
    <cellStyle name="Обычный 5 6 9 2 2" xfId="31440"/>
    <cellStyle name="Обычный 5 6 9 2 2 2" xfId="31441"/>
    <cellStyle name="Обычный 5 6 9 2 3" xfId="31442"/>
    <cellStyle name="Обычный 5 6 9 2 4" xfId="31443"/>
    <cellStyle name="Обычный 5 6 9 2 5" xfId="31444"/>
    <cellStyle name="Обычный 5 6 9 3" xfId="31445"/>
    <cellStyle name="Обычный 5 6 9 3 2" xfId="31446"/>
    <cellStyle name="Обычный 5 6 9 3 3" xfId="31447"/>
    <cellStyle name="Обычный 5 6 9 3 4" xfId="31448"/>
    <cellStyle name="Обычный 5 6 9 4" xfId="31449"/>
    <cellStyle name="Обычный 5 6 9 5" xfId="31450"/>
    <cellStyle name="Обычный 5 6 9 6" xfId="31451"/>
    <cellStyle name="Обычный 5 6 9 7" xfId="31452"/>
    <cellStyle name="Обычный 5 7" xfId="31453"/>
    <cellStyle name="Обычный 5 7 10" xfId="31454"/>
    <cellStyle name="Обычный 5 7 10 2" xfId="31455"/>
    <cellStyle name="Обычный 5 7 10 2 2" xfId="31456"/>
    <cellStyle name="Обычный 5 7 10 3" xfId="31457"/>
    <cellStyle name="Обычный 5 7 10 4" xfId="31458"/>
    <cellStyle name="Обычный 5 7 10 5" xfId="31459"/>
    <cellStyle name="Обычный 5 7 11" xfId="31460"/>
    <cellStyle name="Обычный 5 7 11 2" xfId="31461"/>
    <cellStyle name="Обычный 5 7 11 2 2" xfId="31462"/>
    <cellStyle name="Обычный 5 7 11 3" xfId="31463"/>
    <cellStyle name="Обычный 5 7 11 4" xfId="31464"/>
    <cellStyle name="Обычный 5 7 11 5" xfId="31465"/>
    <cellStyle name="Обычный 5 7 12" xfId="31466"/>
    <cellStyle name="Обычный 5 7 12 2" xfId="31467"/>
    <cellStyle name="Обычный 5 7 12 2 2" xfId="31468"/>
    <cellStyle name="Обычный 5 7 12 3" xfId="31469"/>
    <cellStyle name="Обычный 5 7 13" xfId="31470"/>
    <cellStyle name="Обычный 5 7 13 2" xfId="31471"/>
    <cellStyle name="Обычный 5 7 14" xfId="31472"/>
    <cellStyle name="Обычный 5 7 15" xfId="31473"/>
    <cellStyle name="Обычный 5 7 2" xfId="31474"/>
    <cellStyle name="Обычный 5 7 2 2" xfId="31475"/>
    <cellStyle name="Обычный 5 7 2 2 2" xfId="31476"/>
    <cellStyle name="Обычный 5 7 2 2 2 2" xfId="31477"/>
    <cellStyle name="Обычный 5 7 2 2 2 2 2" xfId="31478"/>
    <cellStyle name="Обычный 5 7 2 2 2 3" xfId="31479"/>
    <cellStyle name="Обычный 5 7 2 2 2 4" xfId="31480"/>
    <cellStyle name="Обычный 5 7 2 2 2 5" xfId="31481"/>
    <cellStyle name="Обычный 5 7 2 2 3" xfId="31482"/>
    <cellStyle name="Обычный 5 7 2 2 3 2" xfId="31483"/>
    <cellStyle name="Обычный 5 7 2 2 3 3" xfId="31484"/>
    <cellStyle name="Обычный 5 7 2 2 3 4" xfId="31485"/>
    <cellStyle name="Обычный 5 7 2 2 4" xfId="31486"/>
    <cellStyle name="Обычный 5 7 2 2 5" xfId="31487"/>
    <cellStyle name="Обычный 5 7 2 2 6" xfId="31488"/>
    <cellStyle name="Обычный 5 7 2 2 7" xfId="31489"/>
    <cellStyle name="Обычный 5 7 2 3" xfId="31490"/>
    <cellStyle name="Обычный 5 7 2 3 2" xfId="31491"/>
    <cellStyle name="Обычный 5 7 2 3 2 2" xfId="31492"/>
    <cellStyle name="Обычный 5 7 2 3 3" xfId="31493"/>
    <cellStyle name="Обычный 5 7 2 3 4" xfId="31494"/>
    <cellStyle name="Обычный 5 7 2 3 5" xfId="31495"/>
    <cellStyle name="Обычный 5 7 2 4" xfId="31496"/>
    <cellStyle name="Обычный 5 7 2 4 2" xfId="31497"/>
    <cellStyle name="Обычный 5 7 2 4 2 2" xfId="31498"/>
    <cellStyle name="Обычный 5 7 2 4 3" xfId="31499"/>
    <cellStyle name="Обычный 5 7 2 4 4" xfId="31500"/>
    <cellStyle name="Обычный 5 7 2 4 5" xfId="31501"/>
    <cellStyle name="Обычный 5 7 2 5" xfId="31502"/>
    <cellStyle name="Обычный 5 7 2 5 2" xfId="31503"/>
    <cellStyle name="Обычный 5 7 2 5 3" xfId="31504"/>
    <cellStyle name="Обычный 5 7 2 5 4" xfId="31505"/>
    <cellStyle name="Обычный 5 7 2 6" xfId="31506"/>
    <cellStyle name="Обычный 5 7 2 7" xfId="31507"/>
    <cellStyle name="Обычный 5 7 2 8" xfId="31508"/>
    <cellStyle name="Обычный 5 7 2 9" xfId="31509"/>
    <cellStyle name="Обычный 5 7 3" xfId="31510"/>
    <cellStyle name="Обычный 5 7 3 2" xfId="31511"/>
    <cellStyle name="Обычный 5 7 3 2 2" xfId="31512"/>
    <cellStyle name="Обычный 5 7 3 2 2 2" xfId="31513"/>
    <cellStyle name="Обычный 5 7 3 2 2 2 2" xfId="31514"/>
    <cellStyle name="Обычный 5 7 3 2 2 3" xfId="31515"/>
    <cellStyle name="Обычный 5 7 3 2 2 4" xfId="31516"/>
    <cellStyle name="Обычный 5 7 3 2 2 5" xfId="31517"/>
    <cellStyle name="Обычный 5 7 3 2 3" xfId="31518"/>
    <cellStyle name="Обычный 5 7 3 2 3 2" xfId="31519"/>
    <cellStyle name="Обычный 5 7 3 2 3 3" xfId="31520"/>
    <cellStyle name="Обычный 5 7 3 2 3 4" xfId="31521"/>
    <cellStyle name="Обычный 5 7 3 2 4" xfId="31522"/>
    <cellStyle name="Обычный 5 7 3 2 5" xfId="31523"/>
    <cellStyle name="Обычный 5 7 3 2 6" xfId="31524"/>
    <cellStyle name="Обычный 5 7 3 2 7" xfId="31525"/>
    <cellStyle name="Обычный 5 7 3 3" xfId="31526"/>
    <cellStyle name="Обычный 5 7 3 3 2" xfId="31527"/>
    <cellStyle name="Обычный 5 7 3 3 2 2" xfId="31528"/>
    <cellStyle name="Обычный 5 7 3 3 3" xfId="31529"/>
    <cellStyle name="Обычный 5 7 3 3 4" xfId="31530"/>
    <cellStyle name="Обычный 5 7 3 3 5" xfId="31531"/>
    <cellStyle name="Обычный 5 7 3 4" xfId="31532"/>
    <cellStyle name="Обычный 5 7 3 4 2" xfId="31533"/>
    <cellStyle name="Обычный 5 7 3 4 2 2" xfId="31534"/>
    <cellStyle name="Обычный 5 7 3 4 3" xfId="31535"/>
    <cellStyle name="Обычный 5 7 3 4 4" xfId="31536"/>
    <cellStyle name="Обычный 5 7 3 4 5" xfId="31537"/>
    <cellStyle name="Обычный 5 7 3 5" xfId="31538"/>
    <cellStyle name="Обычный 5 7 3 5 2" xfId="31539"/>
    <cellStyle name="Обычный 5 7 3 5 3" xfId="31540"/>
    <cellStyle name="Обычный 5 7 3 5 4" xfId="31541"/>
    <cellStyle name="Обычный 5 7 3 6" xfId="31542"/>
    <cellStyle name="Обычный 5 7 3 7" xfId="31543"/>
    <cellStyle name="Обычный 5 7 3 8" xfId="31544"/>
    <cellStyle name="Обычный 5 7 3 9" xfId="31545"/>
    <cellStyle name="Обычный 5 7 4" xfId="31546"/>
    <cellStyle name="Обычный 5 7 4 2" xfId="31547"/>
    <cellStyle name="Обычный 5 7 4 2 2" xfId="31548"/>
    <cellStyle name="Обычный 5 7 4 2 2 2" xfId="31549"/>
    <cellStyle name="Обычный 5 7 4 2 2 2 2" xfId="31550"/>
    <cellStyle name="Обычный 5 7 4 2 2 3" xfId="31551"/>
    <cellStyle name="Обычный 5 7 4 2 2 4" xfId="31552"/>
    <cellStyle name="Обычный 5 7 4 2 2 5" xfId="31553"/>
    <cellStyle name="Обычный 5 7 4 2 3" xfId="31554"/>
    <cellStyle name="Обычный 5 7 4 2 3 2" xfId="31555"/>
    <cellStyle name="Обычный 5 7 4 2 3 3" xfId="31556"/>
    <cellStyle name="Обычный 5 7 4 2 3 4" xfId="31557"/>
    <cellStyle name="Обычный 5 7 4 2 4" xfId="31558"/>
    <cellStyle name="Обычный 5 7 4 2 5" xfId="31559"/>
    <cellStyle name="Обычный 5 7 4 2 6" xfId="31560"/>
    <cellStyle name="Обычный 5 7 4 2 7" xfId="31561"/>
    <cellStyle name="Обычный 5 7 4 3" xfId="31562"/>
    <cellStyle name="Обычный 5 7 4 3 2" xfId="31563"/>
    <cellStyle name="Обычный 5 7 4 3 2 2" xfId="31564"/>
    <cellStyle name="Обычный 5 7 4 3 3" xfId="31565"/>
    <cellStyle name="Обычный 5 7 4 3 4" xfId="31566"/>
    <cellStyle name="Обычный 5 7 4 3 5" xfId="31567"/>
    <cellStyle name="Обычный 5 7 4 4" xfId="31568"/>
    <cellStyle name="Обычный 5 7 4 4 2" xfId="31569"/>
    <cellStyle name="Обычный 5 7 4 4 2 2" xfId="31570"/>
    <cellStyle name="Обычный 5 7 4 4 3" xfId="31571"/>
    <cellStyle name="Обычный 5 7 4 4 4" xfId="31572"/>
    <cellStyle name="Обычный 5 7 4 4 5" xfId="31573"/>
    <cellStyle name="Обычный 5 7 4 5" xfId="31574"/>
    <cellStyle name="Обычный 5 7 4 5 2" xfId="31575"/>
    <cellStyle name="Обычный 5 7 4 5 3" xfId="31576"/>
    <cellStyle name="Обычный 5 7 4 5 4" xfId="31577"/>
    <cellStyle name="Обычный 5 7 4 6" xfId="31578"/>
    <cellStyle name="Обычный 5 7 4 7" xfId="31579"/>
    <cellStyle name="Обычный 5 7 4 8" xfId="31580"/>
    <cellStyle name="Обычный 5 7 4 9" xfId="31581"/>
    <cellStyle name="Обычный 5 7 5" xfId="31582"/>
    <cellStyle name="Обычный 5 7 5 2" xfId="31583"/>
    <cellStyle name="Обычный 5 7 5 2 2" xfId="31584"/>
    <cellStyle name="Обычный 5 7 5 2 2 2" xfId="31585"/>
    <cellStyle name="Обычный 5 7 5 2 2 2 2" xfId="31586"/>
    <cellStyle name="Обычный 5 7 5 2 2 3" xfId="31587"/>
    <cellStyle name="Обычный 5 7 5 2 2 4" xfId="31588"/>
    <cellStyle name="Обычный 5 7 5 2 2 5" xfId="31589"/>
    <cellStyle name="Обычный 5 7 5 2 3" xfId="31590"/>
    <cellStyle name="Обычный 5 7 5 2 3 2" xfId="31591"/>
    <cellStyle name="Обычный 5 7 5 2 3 3" xfId="31592"/>
    <cellStyle name="Обычный 5 7 5 2 3 4" xfId="31593"/>
    <cellStyle name="Обычный 5 7 5 2 4" xfId="31594"/>
    <cellStyle name="Обычный 5 7 5 2 5" xfId="31595"/>
    <cellStyle name="Обычный 5 7 5 2 6" xfId="31596"/>
    <cellStyle name="Обычный 5 7 5 2 7" xfId="31597"/>
    <cellStyle name="Обычный 5 7 5 3" xfId="31598"/>
    <cellStyle name="Обычный 5 7 5 3 2" xfId="31599"/>
    <cellStyle name="Обычный 5 7 5 3 2 2" xfId="31600"/>
    <cellStyle name="Обычный 5 7 5 3 3" xfId="31601"/>
    <cellStyle name="Обычный 5 7 5 3 4" xfId="31602"/>
    <cellStyle name="Обычный 5 7 5 3 5" xfId="31603"/>
    <cellStyle name="Обычный 5 7 5 4" xfId="31604"/>
    <cellStyle name="Обычный 5 7 5 4 2" xfId="31605"/>
    <cellStyle name="Обычный 5 7 5 4 3" xfId="31606"/>
    <cellStyle name="Обычный 5 7 5 4 4" xfId="31607"/>
    <cellStyle name="Обычный 5 7 5 5" xfId="31608"/>
    <cellStyle name="Обычный 5 7 5 6" xfId="31609"/>
    <cellStyle name="Обычный 5 7 5 7" xfId="31610"/>
    <cellStyle name="Обычный 5 7 5 8" xfId="31611"/>
    <cellStyle name="Обычный 5 7 6" xfId="31612"/>
    <cellStyle name="Обычный 5 7 6 2" xfId="31613"/>
    <cellStyle name="Обычный 5 7 6 2 2" xfId="31614"/>
    <cellStyle name="Обычный 5 7 6 2 2 2" xfId="31615"/>
    <cellStyle name="Обычный 5 7 6 2 2 2 2" xfId="31616"/>
    <cellStyle name="Обычный 5 7 6 2 2 3" xfId="31617"/>
    <cellStyle name="Обычный 5 7 6 2 2 4" xfId="31618"/>
    <cellStyle name="Обычный 5 7 6 2 2 5" xfId="31619"/>
    <cellStyle name="Обычный 5 7 6 2 3" xfId="31620"/>
    <cellStyle name="Обычный 5 7 6 2 3 2" xfId="31621"/>
    <cellStyle name="Обычный 5 7 6 2 3 3" xfId="31622"/>
    <cellStyle name="Обычный 5 7 6 2 3 4" xfId="31623"/>
    <cellStyle name="Обычный 5 7 6 2 4" xfId="31624"/>
    <cellStyle name="Обычный 5 7 6 2 5" xfId="31625"/>
    <cellStyle name="Обычный 5 7 6 2 6" xfId="31626"/>
    <cellStyle name="Обычный 5 7 6 2 7" xfId="31627"/>
    <cellStyle name="Обычный 5 7 6 3" xfId="31628"/>
    <cellStyle name="Обычный 5 7 6 3 2" xfId="31629"/>
    <cellStyle name="Обычный 5 7 6 3 2 2" xfId="31630"/>
    <cellStyle name="Обычный 5 7 6 3 3" xfId="31631"/>
    <cellStyle name="Обычный 5 7 6 3 4" xfId="31632"/>
    <cellStyle name="Обычный 5 7 6 3 5" xfId="31633"/>
    <cellStyle name="Обычный 5 7 6 4" xfId="31634"/>
    <cellStyle name="Обычный 5 7 6 4 2" xfId="31635"/>
    <cellStyle name="Обычный 5 7 6 4 3" xfId="31636"/>
    <cellStyle name="Обычный 5 7 6 4 4" xfId="31637"/>
    <cellStyle name="Обычный 5 7 6 5" xfId="31638"/>
    <cellStyle name="Обычный 5 7 6 6" xfId="31639"/>
    <cellStyle name="Обычный 5 7 6 7" xfId="31640"/>
    <cellStyle name="Обычный 5 7 6 8" xfId="31641"/>
    <cellStyle name="Обычный 5 7 7" xfId="31642"/>
    <cellStyle name="Обычный 5 7 7 2" xfId="31643"/>
    <cellStyle name="Обычный 5 7 7 2 2" xfId="31644"/>
    <cellStyle name="Обычный 5 7 7 2 2 2" xfId="31645"/>
    <cellStyle name="Обычный 5 7 7 2 2 2 2" xfId="31646"/>
    <cellStyle name="Обычный 5 7 7 2 2 3" xfId="31647"/>
    <cellStyle name="Обычный 5 7 7 2 2 4" xfId="31648"/>
    <cellStyle name="Обычный 5 7 7 2 2 5" xfId="31649"/>
    <cellStyle name="Обычный 5 7 7 2 3" xfId="31650"/>
    <cellStyle name="Обычный 5 7 7 2 3 2" xfId="31651"/>
    <cellStyle name="Обычный 5 7 7 2 3 3" xfId="31652"/>
    <cellStyle name="Обычный 5 7 7 2 3 4" xfId="31653"/>
    <cellStyle name="Обычный 5 7 7 2 4" xfId="31654"/>
    <cellStyle name="Обычный 5 7 7 2 5" xfId="31655"/>
    <cellStyle name="Обычный 5 7 7 2 6" xfId="31656"/>
    <cellStyle name="Обычный 5 7 7 2 7" xfId="31657"/>
    <cellStyle name="Обычный 5 7 7 3" xfId="31658"/>
    <cellStyle name="Обычный 5 7 7 3 2" xfId="31659"/>
    <cellStyle name="Обычный 5 7 7 3 2 2" xfId="31660"/>
    <cellStyle name="Обычный 5 7 7 3 3" xfId="31661"/>
    <cellStyle name="Обычный 5 7 7 3 4" xfId="31662"/>
    <cellStyle name="Обычный 5 7 7 3 5" xfId="31663"/>
    <cellStyle name="Обычный 5 7 7 4" xfId="31664"/>
    <cellStyle name="Обычный 5 7 7 4 2" xfId="31665"/>
    <cellStyle name="Обычный 5 7 7 4 3" xfId="31666"/>
    <cellStyle name="Обычный 5 7 7 4 4" xfId="31667"/>
    <cellStyle name="Обычный 5 7 7 5" xfId="31668"/>
    <cellStyle name="Обычный 5 7 7 6" xfId="31669"/>
    <cellStyle name="Обычный 5 7 7 7" xfId="31670"/>
    <cellStyle name="Обычный 5 7 7 8" xfId="31671"/>
    <cellStyle name="Обычный 5 7 8" xfId="31672"/>
    <cellStyle name="Обычный 5 7 8 2" xfId="31673"/>
    <cellStyle name="Обычный 5 7 8 2 2" xfId="31674"/>
    <cellStyle name="Обычный 5 7 8 2 2 2" xfId="31675"/>
    <cellStyle name="Обычный 5 7 8 2 3" xfId="31676"/>
    <cellStyle name="Обычный 5 7 8 2 4" xfId="31677"/>
    <cellStyle name="Обычный 5 7 8 2 5" xfId="31678"/>
    <cellStyle name="Обычный 5 7 8 3" xfId="31679"/>
    <cellStyle name="Обычный 5 7 8 3 2" xfId="31680"/>
    <cellStyle name="Обычный 5 7 8 3 3" xfId="31681"/>
    <cellStyle name="Обычный 5 7 8 3 4" xfId="31682"/>
    <cellStyle name="Обычный 5 7 8 4" xfId="31683"/>
    <cellStyle name="Обычный 5 7 8 5" xfId="31684"/>
    <cellStyle name="Обычный 5 7 8 6" xfId="31685"/>
    <cellStyle name="Обычный 5 7 8 7" xfId="31686"/>
    <cellStyle name="Обычный 5 7 9" xfId="31687"/>
    <cellStyle name="Обычный 5 7 9 2" xfId="31688"/>
    <cellStyle name="Обычный 5 7 9 2 2" xfId="31689"/>
    <cellStyle name="Обычный 5 7 9 2 2 2" xfId="31690"/>
    <cellStyle name="Обычный 5 7 9 2 3" xfId="31691"/>
    <cellStyle name="Обычный 5 7 9 2 4" xfId="31692"/>
    <cellStyle name="Обычный 5 7 9 2 5" xfId="31693"/>
    <cellStyle name="Обычный 5 7 9 3" xfId="31694"/>
    <cellStyle name="Обычный 5 7 9 3 2" xfId="31695"/>
    <cellStyle name="Обычный 5 7 9 3 3" xfId="31696"/>
    <cellStyle name="Обычный 5 7 9 3 4" xfId="31697"/>
    <cellStyle name="Обычный 5 7 9 4" xfId="31698"/>
    <cellStyle name="Обычный 5 7 9 5" xfId="31699"/>
    <cellStyle name="Обычный 5 7 9 6" xfId="31700"/>
    <cellStyle name="Обычный 5 7 9 7" xfId="31701"/>
    <cellStyle name="Обычный 5 8" xfId="31702"/>
    <cellStyle name="Обычный 5 8 10" xfId="31703"/>
    <cellStyle name="Обычный 5 8 10 2" xfId="31704"/>
    <cellStyle name="Обычный 5 8 10 2 2" xfId="31705"/>
    <cellStyle name="Обычный 5 8 10 3" xfId="31706"/>
    <cellStyle name="Обычный 5 8 10 4" xfId="31707"/>
    <cellStyle name="Обычный 5 8 10 5" xfId="31708"/>
    <cellStyle name="Обычный 5 8 11" xfId="31709"/>
    <cellStyle name="Обычный 5 8 11 2" xfId="31710"/>
    <cellStyle name="Обычный 5 8 11 2 2" xfId="31711"/>
    <cellStyle name="Обычный 5 8 11 3" xfId="31712"/>
    <cellStyle name="Обычный 5 8 11 4" xfId="31713"/>
    <cellStyle name="Обычный 5 8 11 5" xfId="31714"/>
    <cellStyle name="Обычный 5 8 12" xfId="31715"/>
    <cellStyle name="Обычный 5 8 12 2" xfId="31716"/>
    <cellStyle name="Обычный 5 8 12 2 2" xfId="31717"/>
    <cellStyle name="Обычный 5 8 12 3" xfId="31718"/>
    <cellStyle name="Обычный 5 8 13" xfId="31719"/>
    <cellStyle name="Обычный 5 8 13 2" xfId="31720"/>
    <cellStyle name="Обычный 5 8 14" xfId="31721"/>
    <cellStyle name="Обычный 5 8 15" xfId="31722"/>
    <cellStyle name="Обычный 5 8 2" xfId="31723"/>
    <cellStyle name="Обычный 5 8 2 2" xfId="31724"/>
    <cellStyle name="Обычный 5 8 2 2 2" xfId="31725"/>
    <cellStyle name="Обычный 5 8 2 2 2 2" xfId="31726"/>
    <cellStyle name="Обычный 5 8 2 2 2 2 2" xfId="31727"/>
    <cellStyle name="Обычный 5 8 2 2 2 3" xfId="31728"/>
    <cellStyle name="Обычный 5 8 2 2 2 4" xfId="31729"/>
    <cellStyle name="Обычный 5 8 2 2 2 5" xfId="31730"/>
    <cellStyle name="Обычный 5 8 2 2 3" xfId="31731"/>
    <cellStyle name="Обычный 5 8 2 2 3 2" xfId="31732"/>
    <cellStyle name="Обычный 5 8 2 2 3 3" xfId="31733"/>
    <cellStyle name="Обычный 5 8 2 2 3 4" xfId="31734"/>
    <cellStyle name="Обычный 5 8 2 2 4" xfId="31735"/>
    <cellStyle name="Обычный 5 8 2 2 5" xfId="31736"/>
    <cellStyle name="Обычный 5 8 2 2 6" xfId="31737"/>
    <cellStyle name="Обычный 5 8 2 2 7" xfId="31738"/>
    <cellStyle name="Обычный 5 8 2 3" xfId="31739"/>
    <cellStyle name="Обычный 5 8 2 3 2" xfId="31740"/>
    <cellStyle name="Обычный 5 8 2 3 2 2" xfId="31741"/>
    <cellStyle name="Обычный 5 8 2 3 3" xfId="31742"/>
    <cellStyle name="Обычный 5 8 2 3 4" xfId="31743"/>
    <cellStyle name="Обычный 5 8 2 3 5" xfId="31744"/>
    <cellStyle name="Обычный 5 8 2 4" xfId="31745"/>
    <cellStyle name="Обычный 5 8 2 4 2" xfId="31746"/>
    <cellStyle name="Обычный 5 8 2 4 2 2" xfId="31747"/>
    <cellStyle name="Обычный 5 8 2 4 3" xfId="31748"/>
    <cellStyle name="Обычный 5 8 2 4 4" xfId="31749"/>
    <cellStyle name="Обычный 5 8 2 4 5" xfId="31750"/>
    <cellStyle name="Обычный 5 8 2 5" xfId="31751"/>
    <cellStyle name="Обычный 5 8 2 5 2" xfId="31752"/>
    <cellStyle name="Обычный 5 8 2 5 3" xfId="31753"/>
    <cellStyle name="Обычный 5 8 2 5 4" xfId="31754"/>
    <cellStyle name="Обычный 5 8 2 6" xfId="31755"/>
    <cellStyle name="Обычный 5 8 2 7" xfId="31756"/>
    <cellStyle name="Обычный 5 8 2 8" xfId="31757"/>
    <cellStyle name="Обычный 5 8 2 9" xfId="31758"/>
    <cellStyle name="Обычный 5 8 3" xfId="31759"/>
    <cellStyle name="Обычный 5 8 3 2" xfId="31760"/>
    <cellStyle name="Обычный 5 8 3 2 2" xfId="31761"/>
    <cellStyle name="Обычный 5 8 3 2 2 2" xfId="31762"/>
    <cellStyle name="Обычный 5 8 3 2 2 2 2" xfId="31763"/>
    <cellStyle name="Обычный 5 8 3 2 2 3" xfId="31764"/>
    <cellStyle name="Обычный 5 8 3 2 2 4" xfId="31765"/>
    <cellStyle name="Обычный 5 8 3 2 2 5" xfId="31766"/>
    <cellStyle name="Обычный 5 8 3 2 3" xfId="31767"/>
    <cellStyle name="Обычный 5 8 3 2 3 2" xfId="31768"/>
    <cellStyle name="Обычный 5 8 3 2 3 3" xfId="31769"/>
    <cellStyle name="Обычный 5 8 3 2 3 4" xfId="31770"/>
    <cellStyle name="Обычный 5 8 3 2 4" xfId="31771"/>
    <cellStyle name="Обычный 5 8 3 2 5" xfId="31772"/>
    <cellStyle name="Обычный 5 8 3 2 6" xfId="31773"/>
    <cellStyle name="Обычный 5 8 3 2 7" xfId="31774"/>
    <cellStyle name="Обычный 5 8 3 3" xfId="31775"/>
    <cellStyle name="Обычный 5 8 3 3 2" xfId="31776"/>
    <cellStyle name="Обычный 5 8 3 3 2 2" xfId="31777"/>
    <cellStyle name="Обычный 5 8 3 3 3" xfId="31778"/>
    <cellStyle name="Обычный 5 8 3 3 4" xfId="31779"/>
    <cellStyle name="Обычный 5 8 3 3 5" xfId="31780"/>
    <cellStyle name="Обычный 5 8 3 4" xfId="31781"/>
    <cellStyle name="Обычный 5 8 3 4 2" xfId="31782"/>
    <cellStyle name="Обычный 5 8 3 4 2 2" xfId="31783"/>
    <cellStyle name="Обычный 5 8 3 4 3" xfId="31784"/>
    <cellStyle name="Обычный 5 8 3 4 4" xfId="31785"/>
    <cellStyle name="Обычный 5 8 3 4 5" xfId="31786"/>
    <cellStyle name="Обычный 5 8 3 5" xfId="31787"/>
    <cellStyle name="Обычный 5 8 3 5 2" xfId="31788"/>
    <cellStyle name="Обычный 5 8 3 5 3" xfId="31789"/>
    <cellStyle name="Обычный 5 8 3 5 4" xfId="31790"/>
    <cellStyle name="Обычный 5 8 3 6" xfId="31791"/>
    <cellStyle name="Обычный 5 8 3 7" xfId="31792"/>
    <cellStyle name="Обычный 5 8 3 8" xfId="31793"/>
    <cellStyle name="Обычный 5 8 3 9" xfId="31794"/>
    <cellStyle name="Обычный 5 8 4" xfId="31795"/>
    <cellStyle name="Обычный 5 8 4 2" xfId="31796"/>
    <cellStyle name="Обычный 5 8 4 2 2" xfId="31797"/>
    <cellStyle name="Обычный 5 8 4 2 2 2" xfId="31798"/>
    <cellStyle name="Обычный 5 8 4 2 2 2 2" xfId="31799"/>
    <cellStyle name="Обычный 5 8 4 2 2 3" xfId="31800"/>
    <cellStyle name="Обычный 5 8 4 2 2 4" xfId="31801"/>
    <cellStyle name="Обычный 5 8 4 2 2 5" xfId="31802"/>
    <cellStyle name="Обычный 5 8 4 2 3" xfId="31803"/>
    <cellStyle name="Обычный 5 8 4 2 3 2" xfId="31804"/>
    <cellStyle name="Обычный 5 8 4 2 3 3" xfId="31805"/>
    <cellStyle name="Обычный 5 8 4 2 3 4" xfId="31806"/>
    <cellStyle name="Обычный 5 8 4 2 4" xfId="31807"/>
    <cellStyle name="Обычный 5 8 4 2 5" xfId="31808"/>
    <cellStyle name="Обычный 5 8 4 2 6" xfId="31809"/>
    <cellStyle name="Обычный 5 8 4 2 7" xfId="31810"/>
    <cellStyle name="Обычный 5 8 4 3" xfId="31811"/>
    <cellStyle name="Обычный 5 8 4 3 2" xfId="31812"/>
    <cellStyle name="Обычный 5 8 4 3 2 2" xfId="31813"/>
    <cellStyle name="Обычный 5 8 4 3 3" xfId="31814"/>
    <cellStyle name="Обычный 5 8 4 3 4" xfId="31815"/>
    <cellStyle name="Обычный 5 8 4 3 5" xfId="31816"/>
    <cellStyle name="Обычный 5 8 4 4" xfId="31817"/>
    <cellStyle name="Обычный 5 8 4 4 2" xfId="31818"/>
    <cellStyle name="Обычный 5 8 4 4 2 2" xfId="31819"/>
    <cellStyle name="Обычный 5 8 4 4 3" xfId="31820"/>
    <cellStyle name="Обычный 5 8 4 4 4" xfId="31821"/>
    <cellStyle name="Обычный 5 8 4 4 5" xfId="31822"/>
    <cellStyle name="Обычный 5 8 4 5" xfId="31823"/>
    <cellStyle name="Обычный 5 8 4 5 2" xfId="31824"/>
    <cellStyle name="Обычный 5 8 4 5 3" xfId="31825"/>
    <cellStyle name="Обычный 5 8 4 5 4" xfId="31826"/>
    <cellStyle name="Обычный 5 8 4 6" xfId="31827"/>
    <cellStyle name="Обычный 5 8 4 7" xfId="31828"/>
    <cellStyle name="Обычный 5 8 4 8" xfId="31829"/>
    <cellStyle name="Обычный 5 8 4 9" xfId="31830"/>
    <cellStyle name="Обычный 5 8 5" xfId="31831"/>
    <cellStyle name="Обычный 5 8 5 2" xfId="31832"/>
    <cellStyle name="Обычный 5 8 5 2 2" xfId="31833"/>
    <cellStyle name="Обычный 5 8 5 2 2 2" xfId="31834"/>
    <cellStyle name="Обычный 5 8 5 2 2 2 2" xfId="31835"/>
    <cellStyle name="Обычный 5 8 5 2 2 3" xfId="31836"/>
    <cellStyle name="Обычный 5 8 5 2 2 4" xfId="31837"/>
    <cellStyle name="Обычный 5 8 5 2 2 5" xfId="31838"/>
    <cellStyle name="Обычный 5 8 5 2 3" xfId="31839"/>
    <cellStyle name="Обычный 5 8 5 2 3 2" xfId="31840"/>
    <cellStyle name="Обычный 5 8 5 2 3 3" xfId="31841"/>
    <cellStyle name="Обычный 5 8 5 2 3 4" xfId="31842"/>
    <cellStyle name="Обычный 5 8 5 2 4" xfId="31843"/>
    <cellStyle name="Обычный 5 8 5 2 5" xfId="31844"/>
    <cellStyle name="Обычный 5 8 5 2 6" xfId="31845"/>
    <cellStyle name="Обычный 5 8 5 2 7" xfId="31846"/>
    <cellStyle name="Обычный 5 8 5 3" xfId="31847"/>
    <cellStyle name="Обычный 5 8 5 3 2" xfId="31848"/>
    <cellStyle name="Обычный 5 8 5 3 2 2" xfId="31849"/>
    <cellStyle name="Обычный 5 8 5 3 3" xfId="31850"/>
    <cellStyle name="Обычный 5 8 5 3 4" xfId="31851"/>
    <cellStyle name="Обычный 5 8 5 3 5" xfId="31852"/>
    <cellStyle name="Обычный 5 8 5 4" xfId="31853"/>
    <cellStyle name="Обычный 5 8 5 4 2" xfId="31854"/>
    <cellStyle name="Обычный 5 8 5 4 3" xfId="31855"/>
    <cellStyle name="Обычный 5 8 5 4 4" xfId="31856"/>
    <cellStyle name="Обычный 5 8 5 5" xfId="31857"/>
    <cellStyle name="Обычный 5 8 5 6" xfId="31858"/>
    <cellStyle name="Обычный 5 8 5 7" xfId="31859"/>
    <cellStyle name="Обычный 5 8 5 8" xfId="31860"/>
    <cellStyle name="Обычный 5 8 6" xfId="31861"/>
    <cellStyle name="Обычный 5 8 6 2" xfId="31862"/>
    <cellStyle name="Обычный 5 8 6 2 2" xfId="31863"/>
    <cellStyle name="Обычный 5 8 6 2 2 2" xfId="31864"/>
    <cellStyle name="Обычный 5 8 6 2 2 2 2" xfId="31865"/>
    <cellStyle name="Обычный 5 8 6 2 2 3" xfId="31866"/>
    <cellStyle name="Обычный 5 8 6 2 2 4" xfId="31867"/>
    <cellStyle name="Обычный 5 8 6 2 2 5" xfId="31868"/>
    <cellStyle name="Обычный 5 8 6 2 3" xfId="31869"/>
    <cellStyle name="Обычный 5 8 6 2 3 2" xfId="31870"/>
    <cellStyle name="Обычный 5 8 6 2 3 3" xfId="31871"/>
    <cellStyle name="Обычный 5 8 6 2 3 4" xfId="31872"/>
    <cellStyle name="Обычный 5 8 6 2 4" xfId="31873"/>
    <cellStyle name="Обычный 5 8 6 2 5" xfId="31874"/>
    <cellStyle name="Обычный 5 8 6 2 6" xfId="31875"/>
    <cellStyle name="Обычный 5 8 6 2 7" xfId="31876"/>
    <cellStyle name="Обычный 5 8 6 3" xfId="31877"/>
    <cellStyle name="Обычный 5 8 6 3 2" xfId="31878"/>
    <cellStyle name="Обычный 5 8 6 3 2 2" xfId="31879"/>
    <cellStyle name="Обычный 5 8 6 3 3" xfId="31880"/>
    <cellStyle name="Обычный 5 8 6 3 4" xfId="31881"/>
    <cellStyle name="Обычный 5 8 6 3 5" xfId="31882"/>
    <cellStyle name="Обычный 5 8 6 4" xfId="31883"/>
    <cellStyle name="Обычный 5 8 6 4 2" xfId="31884"/>
    <cellStyle name="Обычный 5 8 6 4 3" xfId="31885"/>
    <cellStyle name="Обычный 5 8 6 4 4" xfId="31886"/>
    <cellStyle name="Обычный 5 8 6 5" xfId="31887"/>
    <cellStyle name="Обычный 5 8 6 6" xfId="31888"/>
    <cellStyle name="Обычный 5 8 6 7" xfId="31889"/>
    <cellStyle name="Обычный 5 8 6 8" xfId="31890"/>
    <cellStyle name="Обычный 5 8 7" xfId="31891"/>
    <cellStyle name="Обычный 5 8 7 2" xfId="31892"/>
    <cellStyle name="Обычный 5 8 7 2 2" xfId="31893"/>
    <cellStyle name="Обычный 5 8 7 2 2 2" xfId="31894"/>
    <cellStyle name="Обычный 5 8 7 2 2 2 2" xfId="31895"/>
    <cellStyle name="Обычный 5 8 7 2 2 3" xfId="31896"/>
    <cellStyle name="Обычный 5 8 7 2 2 4" xfId="31897"/>
    <cellStyle name="Обычный 5 8 7 2 2 5" xfId="31898"/>
    <cellStyle name="Обычный 5 8 7 2 3" xfId="31899"/>
    <cellStyle name="Обычный 5 8 7 2 3 2" xfId="31900"/>
    <cellStyle name="Обычный 5 8 7 2 3 3" xfId="31901"/>
    <cellStyle name="Обычный 5 8 7 2 3 4" xfId="31902"/>
    <cellStyle name="Обычный 5 8 7 2 4" xfId="31903"/>
    <cellStyle name="Обычный 5 8 7 2 5" xfId="31904"/>
    <cellStyle name="Обычный 5 8 7 2 6" xfId="31905"/>
    <cellStyle name="Обычный 5 8 7 2 7" xfId="31906"/>
    <cellStyle name="Обычный 5 8 7 3" xfId="31907"/>
    <cellStyle name="Обычный 5 8 7 3 2" xfId="31908"/>
    <cellStyle name="Обычный 5 8 7 3 2 2" xfId="31909"/>
    <cellStyle name="Обычный 5 8 7 3 3" xfId="31910"/>
    <cellStyle name="Обычный 5 8 7 3 4" xfId="31911"/>
    <cellStyle name="Обычный 5 8 7 3 5" xfId="31912"/>
    <cellStyle name="Обычный 5 8 7 4" xfId="31913"/>
    <cellStyle name="Обычный 5 8 7 4 2" xfId="31914"/>
    <cellStyle name="Обычный 5 8 7 4 3" xfId="31915"/>
    <cellStyle name="Обычный 5 8 7 4 4" xfId="31916"/>
    <cellStyle name="Обычный 5 8 7 5" xfId="31917"/>
    <cellStyle name="Обычный 5 8 7 6" xfId="31918"/>
    <cellStyle name="Обычный 5 8 7 7" xfId="31919"/>
    <cellStyle name="Обычный 5 8 7 8" xfId="31920"/>
    <cellStyle name="Обычный 5 8 8" xfId="31921"/>
    <cellStyle name="Обычный 5 8 8 2" xfId="31922"/>
    <cellStyle name="Обычный 5 8 8 2 2" xfId="31923"/>
    <cellStyle name="Обычный 5 8 8 2 2 2" xfId="31924"/>
    <cellStyle name="Обычный 5 8 8 2 3" xfId="31925"/>
    <cellStyle name="Обычный 5 8 8 2 4" xfId="31926"/>
    <cellStyle name="Обычный 5 8 8 2 5" xfId="31927"/>
    <cellStyle name="Обычный 5 8 8 3" xfId="31928"/>
    <cellStyle name="Обычный 5 8 8 3 2" xfId="31929"/>
    <cellStyle name="Обычный 5 8 8 3 3" xfId="31930"/>
    <cellStyle name="Обычный 5 8 8 3 4" xfId="31931"/>
    <cellStyle name="Обычный 5 8 8 4" xfId="31932"/>
    <cellStyle name="Обычный 5 8 8 5" xfId="31933"/>
    <cellStyle name="Обычный 5 8 8 6" xfId="31934"/>
    <cellStyle name="Обычный 5 8 8 7" xfId="31935"/>
    <cellStyle name="Обычный 5 8 9" xfId="31936"/>
    <cellStyle name="Обычный 5 8 9 2" xfId="31937"/>
    <cellStyle name="Обычный 5 8 9 2 2" xfId="31938"/>
    <cellStyle name="Обычный 5 8 9 2 2 2" xfId="31939"/>
    <cellStyle name="Обычный 5 8 9 2 3" xfId="31940"/>
    <cellStyle name="Обычный 5 8 9 2 4" xfId="31941"/>
    <cellStyle name="Обычный 5 8 9 2 5" xfId="31942"/>
    <cellStyle name="Обычный 5 8 9 3" xfId="31943"/>
    <cellStyle name="Обычный 5 8 9 3 2" xfId="31944"/>
    <cellStyle name="Обычный 5 8 9 3 3" xfId="31945"/>
    <cellStyle name="Обычный 5 8 9 3 4" xfId="31946"/>
    <cellStyle name="Обычный 5 8 9 4" xfId="31947"/>
    <cellStyle name="Обычный 5 8 9 5" xfId="31948"/>
    <cellStyle name="Обычный 5 8 9 6" xfId="31949"/>
    <cellStyle name="Обычный 5 8 9 7" xfId="31950"/>
    <cellStyle name="Обычный 5 9" xfId="31951"/>
    <cellStyle name="Обычный 5 9 10" xfId="31952"/>
    <cellStyle name="Обычный 5 9 10 2" xfId="31953"/>
    <cellStyle name="Обычный 5 9 10 2 2" xfId="31954"/>
    <cellStyle name="Обычный 5 9 10 3" xfId="31955"/>
    <cellStyle name="Обычный 5 9 10 4" xfId="31956"/>
    <cellStyle name="Обычный 5 9 10 5" xfId="31957"/>
    <cellStyle name="Обычный 5 9 11" xfId="31958"/>
    <cellStyle name="Обычный 5 9 11 2" xfId="31959"/>
    <cellStyle name="Обычный 5 9 11 3" xfId="31960"/>
    <cellStyle name="Обычный 5 9 11 4" xfId="31961"/>
    <cellStyle name="Обычный 5 9 12" xfId="31962"/>
    <cellStyle name="Обычный 5 9 13" xfId="31963"/>
    <cellStyle name="Обычный 5 9 14" xfId="31964"/>
    <cellStyle name="Обычный 5 9 15" xfId="31965"/>
    <cellStyle name="Обычный 5 9 2" xfId="31966"/>
    <cellStyle name="Обычный 5 9 2 2" xfId="31967"/>
    <cellStyle name="Обычный 5 9 2 2 2" xfId="31968"/>
    <cellStyle name="Обычный 5 9 2 2 2 2" xfId="31969"/>
    <cellStyle name="Обычный 5 9 2 2 2 2 2" xfId="31970"/>
    <cellStyle name="Обычный 5 9 2 2 2 3" xfId="31971"/>
    <cellStyle name="Обычный 5 9 2 2 2 4" xfId="31972"/>
    <cellStyle name="Обычный 5 9 2 2 2 5" xfId="31973"/>
    <cellStyle name="Обычный 5 9 2 2 3" xfId="31974"/>
    <cellStyle name="Обычный 5 9 2 2 3 2" xfId="31975"/>
    <cellStyle name="Обычный 5 9 2 2 3 3" xfId="31976"/>
    <cellStyle name="Обычный 5 9 2 2 3 4" xfId="31977"/>
    <cellStyle name="Обычный 5 9 2 2 4" xfId="31978"/>
    <cellStyle name="Обычный 5 9 2 2 5" xfId="31979"/>
    <cellStyle name="Обычный 5 9 2 2 6" xfId="31980"/>
    <cellStyle name="Обычный 5 9 2 2 7" xfId="31981"/>
    <cellStyle name="Обычный 5 9 2 3" xfId="31982"/>
    <cellStyle name="Обычный 5 9 2 3 2" xfId="31983"/>
    <cellStyle name="Обычный 5 9 2 3 2 2" xfId="31984"/>
    <cellStyle name="Обычный 5 9 2 3 3" xfId="31985"/>
    <cellStyle name="Обычный 5 9 2 3 4" xfId="31986"/>
    <cellStyle name="Обычный 5 9 2 3 5" xfId="31987"/>
    <cellStyle name="Обычный 5 9 2 4" xfId="31988"/>
    <cellStyle name="Обычный 5 9 2 4 2" xfId="31989"/>
    <cellStyle name="Обычный 5 9 2 4 2 2" xfId="31990"/>
    <cellStyle name="Обычный 5 9 2 4 3" xfId="31991"/>
    <cellStyle name="Обычный 5 9 2 4 4" xfId="31992"/>
    <cellStyle name="Обычный 5 9 2 4 5" xfId="31993"/>
    <cellStyle name="Обычный 5 9 2 5" xfId="31994"/>
    <cellStyle name="Обычный 5 9 2 5 2" xfId="31995"/>
    <cellStyle name="Обычный 5 9 2 5 3" xfId="31996"/>
    <cellStyle name="Обычный 5 9 2 5 4" xfId="31997"/>
    <cellStyle name="Обычный 5 9 2 6" xfId="31998"/>
    <cellStyle name="Обычный 5 9 2 7" xfId="31999"/>
    <cellStyle name="Обычный 5 9 2 8" xfId="32000"/>
    <cellStyle name="Обычный 5 9 2 9" xfId="32001"/>
    <cellStyle name="Обычный 5 9 3" xfId="32002"/>
    <cellStyle name="Обычный 5 9 3 2" xfId="32003"/>
    <cellStyle name="Обычный 5 9 3 2 2" xfId="32004"/>
    <cellStyle name="Обычный 5 9 3 2 2 2" xfId="32005"/>
    <cellStyle name="Обычный 5 9 3 2 2 2 2" xfId="32006"/>
    <cellStyle name="Обычный 5 9 3 2 2 3" xfId="32007"/>
    <cellStyle name="Обычный 5 9 3 2 2 4" xfId="32008"/>
    <cellStyle name="Обычный 5 9 3 2 2 5" xfId="32009"/>
    <cellStyle name="Обычный 5 9 3 2 3" xfId="32010"/>
    <cellStyle name="Обычный 5 9 3 2 3 2" xfId="32011"/>
    <cellStyle name="Обычный 5 9 3 2 3 3" xfId="32012"/>
    <cellStyle name="Обычный 5 9 3 2 3 4" xfId="32013"/>
    <cellStyle name="Обычный 5 9 3 2 4" xfId="32014"/>
    <cellStyle name="Обычный 5 9 3 2 5" xfId="32015"/>
    <cellStyle name="Обычный 5 9 3 2 6" xfId="32016"/>
    <cellStyle name="Обычный 5 9 3 2 7" xfId="32017"/>
    <cellStyle name="Обычный 5 9 3 3" xfId="32018"/>
    <cellStyle name="Обычный 5 9 3 3 2" xfId="32019"/>
    <cellStyle name="Обычный 5 9 3 3 2 2" xfId="32020"/>
    <cellStyle name="Обычный 5 9 3 3 3" xfId="32021"/>
    <cellStyle name="Обычный 5 9 3 3 4" xfId="32022"/>
    <cellStyle name="Обычный 5 9 3 3 5" xfId="32023"/>
    <cellStyle name="Обычный 5 9 3 4" xfId="32024"/>
    <cellStyle name="Обычный 5 9 3 4 2" xfId="32025"/>
    <cellStyle name="Обычный 5 9 3 4 2 2" xfId="32026"/>
    <cellStyle name="Обычный 5 9 3 4 3" xfId="32027"/>
    <cellStyle name="Обычный 5 9 3 4 4" xfId="32028"/>
    <cellStyle name="Обычный 5 9 3 4 5" xfId="32029"/>
    <cellStyle name="Обычный 5 9 3 5" xfId="32030"/>
    <cellStyle name="Обычный 5 9 3 5 2" xfId="32031"/>
    <cellStyle name="Обычный 5 9 3 5 3" xfId="32032"/>
    <cellStyle name="Обычный 5 9 3 5 4" xfId="32033"/>
    <cellStyle name="Обычный 5 9 3 6" xfId="32034"/>
    <cellStyle name="Обычный 5 9 3 7" xfId="32035"/>
    <cellStyle name="Обычный 5 9 3 8" xfId="32036"/>
    <cellStyle name="Обычный 5 9 3 9" xfId="32037"/>
    <cellStyle name="Обычный 5 9 4" xfId="32038"/>
    <cellStyle name="Обычный 5 9 4 2" xfId="32039"/>
    <cellStyle name="Обычный 5 9 4 2 2" xfId="32040"/>
    <cellStyle name="Обычный 5 9 4 2 2 2" xfId="32041"/>
    <cellStyle name="Обычный 5 9 4 2 2 2 2" xfId="32042"/>
    <cellStyle name="Обычный 5 9 4 2 2 3" xfId="32043"/>
    <cellStyle name="Обычный 5 9 4 2 2 4" xfId="32044"/>
    <cellStyle name="Обычный 5 9 4 2 2 5" xfId="32045"/>
    <cellStyle name="Обычный 5 9 4 2 3" xfId="32046"/>
    <cellStyle name="Обычный 5 9 4 2 3 2" xfId="32047"/>
    <cellStyle name="Обычный 5 9 4 2 3 3" xfId="32048"/>
    <cellStyle name="Обычный 5 9 4 2 3 4" xfId="32049"/>
    <cellStyle name="Обычный 5 9 4 2 4" xfId="32050"/>
    <cellStyle name="Обычный 5 9 4 2 5" xfId="32051"/>
    <cellStyle name="Обычный 5 9 4 2 6" xfId="32052"/>
    <cellStyle name="Обычный 5 9 4 2 7" xfId="32053"/>
    <cellStyle name="Обычный 5 9 4 3" xfId="32054"/>
    <cellStyle name="Обычный 5 9 4 3 2" xfId="32055"/>
    <cellStyle name="Обычный 5 9 4 3 2 2" xfId="32056"/>
    <cellStyle name="Обычный 5 9 4 3 3" xfId="32057"/>
    <cellStyle name="Обычный 5 9 4 3 4" xfId="32058"/>
    <cellStyle name="Обычный 5 9 4 3 5" xfId="32059"/>
    <cellStyle name="Обычный 5 9 4 4" xfId="32060"/>
    <cellStyle name="Обычный 5 9 4 4 2" xfId="32061"/>
    <cellStyle name="Обычный 5 9 4 4 3" xfId="32062"/>
    <cellStyle name="Обычный 5 9 4 4 4" xfId="32063"/>
    <cellStyle name="Обычный 5 9 4 5" xfId="32064"/>
    <cellStyle name="Обычный 5 9 4 6" xfId="32065"/>
    <cellStyle name="Обычный 5 9 4 7" xfId="32066"/>
    <cellStyle name="Обычный 5 9 4 8" xfId="32067"/>
    <cellStyle name="Обычный 5 9 5" xfId="32068"/>
    <cellStyle name="Обычный 5 9 5 2" xfId="32069"/>
    <cellStyle name="Обычный 5 9 5 2 2" xfId="32070"/>
    <cellStyle name="Обычный 5 9 5 2 2 2" xfId="32071"/>
    <cellStyle name="Обычный 5 9 5 2 2 2 2" xfId="32072"/>
    <cellStyle name="Обычный 5 9 5 2 2 3" xfId="32073"/>
    <cellStyle name="Обычный 5 9 5 2 2 4" xfId="32074"/>
    <cellStyle name="Обычный 5 9 5 2 2 5" xfId="32075"/>
    <cellStyle name="Обычный 5 9 5 2 3" xfId="32076"/>
    <cellStyle name="Обычный 5 9 5 2 3 2" xfId="32077"/>
    <cellStyle name="Обычный 5 9 5 2 3 3" xfId="32078"/>
    <cellStyle name="Обычный 5 9 5 2 3 4" xfId="32079"/>
    <cellStyle name="Обычный 5 9 5 2 4" xfId="32080"/>
    <cellStyle name="Обычный 5 9 5 2 5" xfId="32081"/>
    <cellStyle name="Обычный 5 9 5 2 6" xfId="32082"/>
    <cellStyle name="Обычный 5 9 5 2 7" xfId="32083"/>
    <cellStyle name="Обычный 5 9 5 3" xfId="32084"/>
    <cellStyle name="Обычный 5 9 5 3 2" xfId="32085"/>
    <cellStyle name="Обычный 5 9 5 3 2 2" xfId="32086"/>
    <cellStyle name="Обычный 5 9 5 3 3" xfId="32087"/>
    <cellStyle name="Обычный 5 9 5 3 4" xfId="32088"/>
    <cellStyle name="Обычный 5 9 5 3 5" xfId="32089"/>
    <cellStyle name="Обычный 5 9 5 4" xfId="32090"/>
    <cellStyle name="Обычный 5 9 5 4 2" xfId="32091"/>
    <cellStyle name="Обычный 5 9 5 4 3" xfId="32092"/>
    <cellStyle name="Обычный 5 9 5 4 4" xfId="32093"/>
    <cellStyle name="Обычный 5 9 5 5" xfId="32094"/>
    <cellStyle name="Обычный 5 9 5 6" xfId="32095"/>
    <cellStyle name="Обычный 5 9 5 7" xfId="32096"/>
    <cellStyle name="Обычный 5 9 5 8" xfId="32097"/>
    <cellStyle name="Обычный 5 9 6" xfId="32098"/>
    <cellStyle name="Обычный 5 9 6 2" xfId="32099"/>
    <cellStyle name="Обычный 5 9 6 2 2" xfId="32100"/>
    <cellStyle name="Обычный 5 9 6 2 2 2" xfId="32101"/>
    <cellStyle name="Обычный 5 9 6 2 2 2 2" xfId="32102"/>
    <cellStyle name="Обычный 5 9 6 2 2 3" xfId="32103"/>
    <cellStyle name="Обычный 5 9 6 2 2 4" xfId="32104"/>
    <cellStyle name="Обычный 5 9 6 2 2 5" xfId="32105"/>
    <cellStyle name="Обычный 5 9 6 2 3" xfId="32106"/>
    <cellStyle name="Обычный 5 9 6 2 3 2" xfId="32107"/>
    <cellStyle name="Обычный 5 9 6 2 3 3" xfId="32108"/>
    <cellStyle name="Обычный 5 9 6 2 3 4" xfId="32109"/>
    <cellStyle name="Обычный 5 9 6 2 4" xfId="32110"/>
    <cellStyle name="Обычный 5 9 6 2 5" xfId="32111"/>
    <cellStyle name="Обычный 5 9 6 2 6" xfId="32112"/>
    <cellStyle name="Обычный 5 9 6 2 7" xfId="32113"/>
    <cellStyle name="Обычный 5 9 6 3" xfId="32114"/>
    <cellStyle name="Обычный 5 9 6 3 2" xfId="32115"/>
    <cellStyle name="Обычный 5 9 6 3 2 2" xfId="32116"/>
    <cellStyle name="Обычный 5 9 6 3 3" xfId="32117"/>
    <cellStyle name="Обычный 5 9 6 3 4" xfId="32118"/>
    <cellStyle name="Обычный 5 9 6 3 5" xfId="32119"/>
    <cellStyle name="Обычный 5 9 6 4" xfId="32120"/>
    <cellStyle name="Обычный 5 9 6 4 2" xfId="32121"/>
    <cellStyle name="Обычный 5 9 6 4 3" xfId="32122"/>
    <cellStyle name="Обычный 5 9 6 4 4" xfId="32123"/>
    <cellStyle name="Обычный 5 9 6 5" xfId="32124"/>
    <cellStyle name="Обычный 5 9 6 6" xfId="32125"/>
    <cellStyle name="Обычный 5 9 6 7" xfId="32126"/>
    <cellStyle name="Обычный 5 9 6 8" xfId="32127"/>
    <cellStyle name="Обычный 5 9 7" xfId="32128"/>
    <cellStyle name="Обычный 5 9 7 2" xfId="32129"/>
    <cellStyle name="Обычный 5 9 7 2 2" xfId="32130"/>
    <cellStyle name="Обычный 5 9 7 2 2 2" xfId="32131"/>
    <cellStyle name="Обычный 5 9 7 2 2 2 2" xfId="32132"/>
    <cellStyle name="Обычный 5 9 7 2 2 3" xfId="32133"/>
    <cellStyle name="Обычный 5 9 7 2 2 4" xfId="32134"/>
    <cellStyle name="Обычный 5 9 7 2 2 5" xfId="32135"/>
    <cellStyle name="Обычный 5 9 7 2 3" xfId="32136"/>
    <cellStyle name="Обычный 5 9 7 2 3 2" xfId="32137"/>
    <cellStyle name="Обычный 5 9 7 2 3 3" xfId="32138"/>
    <cellStyle name="Обычный 5 9 7 2 3 4" xfId="32139"/>
    <cellStyle name="Обычный 5 9 7 2 4" xfId="32140"/>
    <cellStyle name="Обычный 5 9 7 2 5" xfId="32141"/>
    <cellStyle name="Обычный 5 9 7 2 6" xfId="32142"/>
    <cellStyle name="Обычный 5 9 7 2 7" xfId="32143"/>
    <cellStyle name="Обычный 5 9 7 3" xfId="32144"/>
    <cellStyle name="Обычный 5 9 7 3 2" xfId="32145"/>
    <cellStyle name="Обычный 5 9 7 3 2 2" xfId="32146"/>
    <cellStyle name="Обычный 5 9 7 3 3" xfId="32147"/>
    <cellStyle name="Обычный 5 9 7 3 4" xfId="32148"/>
    <cellStyle name="Обычный 5 9 7 3 5" xfId="32149"/>
    <cellStyle name="Обычный 5 9 7 4" xfId="32150"/>
    <cellStyle name="Обычный 5 9 7 4 2" xfId="32151"/>
    <cellStyle name="Обычный 5 9 7 4 3" xfId="32152"/>
    <cellStyle name="Обычный 5 9 7 4 4" xfId="32153"/>
    <cellStyle name="Обычный 5 9 7 5" xfId="32154"/>
    <cellStyle name="Обычный 5 9 7 6" xfId="32155"/>
    <cellStyle name="Обычный 5 9 7 7" xfId="32156"/>
    <cellStyle name="Обычный 5 9 7 8" xfId="32157"/>
    <cellStyle name="Обычный 5 9 8" xfId="32158"/>
    <cellStyle name="Обычный 5 9 8 2" xfId="32159"/>
    <cellStyle name="Обычный 5 9 8 2 2" xfId="32160"/>
    <cellStyle name="Обычный 5 9 8 2 2 2" xfId="32161"/>
    <cellStyle name="Обычный 5 9 8 2 3" xfId="32162"/>
    <cellStyle name="Обычный 5 9 8 2 4" xfId="32163"/>
    <cellStyle name="Обычный 5 9 8 2 5" xfId="32164"/>
    <cellStyle name="Обычный 5 9 8 3" xfId="32165"/>
    <cellStyle name="Обычный 5 9 8 3 2" xfId="32166"/>
    <cellStyle name="Обычный 5 9 8 3 3" xfId="32167"/>
    <cellStyle name="Обычный 5 9 8 3 4" xfId="32168"/>
    <cellStyle name="Обычный 5 9 8 4" xfId="32169"/>
    <cellStyle name="Обычный 5 9 8 5" xfId="32170"/>
    <cellStyle name="Обычный 5 9 8 6" xfId="32171"/>
    <cellStyle name="Обычный 5 9 8 7" xfId="32172"/>
    <cellStyle name="Обычный 5 9 9" xfId="32173"/>
    <cellStyle name="Обычный 5 9 9 2" xfId="32174"/>
    <cellStyle name="Обычный 5 9 9 2 2" xfId="32175"/>
    <cellStyle name="Обычный 5 9 9 2 2 2" xfId="32176"/>
    <cellStyle name="Обычный 5 9 9 2 3" xfId="32177"/>
    <cellStyle name="Обычный 5 9 9 2 4" xfId="32178"/>
    <cellStyle name="Обычный 5 9 9 2 5" xfId="32179"/>
    <cellStyle name="Обычный 5 9 9 3" xfId="32180"/>
    <cellStyle name="Обычный 5 9 9 3 2" xfId="32181"/>
    <cellStyle name="Обычный 5 9 9 3 3" xfId="32182"/>
    <cellStyle name="Обычный 5 9 9 3 4" xfId="32183"/>
    <cellStyle name="Обычный 5 9 9 4" xfId="32184"/>
    <cellStyle name="Обычный 5 9 9 5" xfId="32185"/>
    <cellStyle name="Обычный 5 9 9 6" xfId="32186"/>
    <cellStyle name="Обычный 5 9 9 7" xfId="32187"/>
    <cellStyle name="Обычный 50" xfId="32188"/>
    <cellStyle name="Обычный 50 2" xfId="32189"/>
    <cellStyle name="Обычный 51" xfId="32190"/>
    <cellStyle name="Обычный 51 2" xfId="32191"/>
    <cellStyle name="Обычный 51 3" xfId="32192"/>
    <cellStyle name="Обычный 52" xfId="32193"/>
    <cellStyle name="Обычный 52 2" xfId="32194"/>
    <cellStyle name="Обычный 53" xfId="32195"/>
    <cellStyle name="Обычный 53 2" xfId="32196"/>
    <cellStyle name="Обычный 53 3" xfId="32197"/>
    <cellStyle name="Обычный 53 4" xfId="32198"/>
    <cellStyle name="Обычный 54" xfId="32199"/>
    <cellStyle name="Обычный 55" xfId="32200"/>
    <cellStyle name="Обычный 56" xfId="32201"/>
    <cellStyle name="Обычный 57" xfId="32202"/>
    <cellStyle name="Обычный 58" xfId="32203"/>
    <cellStyle name="Обычный 59" xfId="32204"/>
    <cellStyle name="Обычный 6" xfId="32205"/>
    <cellStyle name="Обычный 6 10" xfId="32206"/>
    <cellStyle name="Обычный 6 11" xfId="32207"/>
    <cellStyle name="Обычный 6 11 2" xfId="32208"/>
    <cellStyle name="Обычный 6 11 2 2" xfId="32209"/>
    <cellStyle name="Обычный 6 11 3" xfId="32210"/>
    <cellStyle name="Обычный 6 12" xfId="32211"/>
    <cellStyle name="Обычный 6 12 2" xfId="32212"/>
    <cellStyle name="Обычный 6 13" xfId="32213"/>
    <cellStyle name="Обычный 6 14" xfId="32214"/>
    <cellStyle name="Обычный 6 15" xfId="32215"/>
    <cellStyle name="Обычный 6 16" xfId="32216"/>
    <cellStyle name="Обычный 6 17" xfId="32217"/>
    <cellStyle name="Обычный 6 18" xfId="32218"/>
    <cellStyle name="Обычный 6 2" xfId="32219"/>
    <cellStyle name="Обычный 6 2 10" xfId="32220"/>
    <cellStyle name="Обычный 6 2 10 2" xfId="32221"/>
    <cellStyle name="Обычный 6 2 10 2 2" xfId="32222"/>
    <cellStyle name="Обычный 6 2 10 2 2 2" xfId="32223"/>
    <cellStyle name="Обычный 6 2 10 2 2 2 2" xfId="32224"/>
    <cellStyle name="Обычный 6 2 10 2 2 3" xfId="32225"/>
    <cellStyle name="Обычный 6 2 10 2 2 4" xfId="32226"/>
    <cellStyle name="Обычный 6 2 10 2 2 5" xfId="32227"/>
    <cellStyle name="Обычный 6 2 10 2 3" xfId="32228"/>
    <cellStyle name="Обычный 6 2 10 2 3 2" xfId="32229"/>
    <cellStyle name="Обычный 6 2 10 2 3 3" xfId="32230"/>
    <cellStyle name="Обычный 6 2 10 2 3 4" xfId="32231"/>
    <cellStyle name="Обычный 6 2 10 2 4" xfId="32232"/>
    <cellStyle name="Обычный 6 2 10 2 5" xfId="32233"/>
    <cellStyle name="Обычный 6 2 10 2 6" xfId="32234"/>
    <cellStyle name="Обычный 6 2 10 2 7" xfId="32235"/>
    <cellStyle name="Обычный 6 2 10 3" xfId="32236"/>
    <cellStyle name="Обычный 6 2 10 3 2" xfId="32237"/>
    <cellStyle name="Обычный 6 2 10 3 2 2" xfId="32238"/>
    <cellStyle name="Обычный 6 2 10 3 3" xfId="32239"/>
    <cellStyle name="Обычный 6 2 10 3 4" xfId="32240"/>
    <cellStyle name="Обычный 6 2 10 3 5" xfId="32241"/>
    <cellStyle name="Обычный 6 2 10 4" xfId="32242"/>
    <cellStyle name="Обычный 6 2 10 4 2" xfId="32243"/>
    <cellStyle name="Обычный 6 2 10 4 3" xfId="32244"/>
    <cellStyle name="Обычный 6 2 10 4 4" xfId="32245"/>
    <cellStyle name="Обычный 6 2 10 5" xfId="32246"/>
    <cellStyle name="Обычный 6 2 10 6" xfId="32247"/>
    <cellStyle name="Обычный 6 2 10 7" xfId="32248"/>
    <cellStyle name="Обычный 6 2 10 8" xfId="32249"/>
    <cellStyle name="Обычный 6 2 11" xfId="32250"/>
    <cellStyle name="Обычный 6 2 11 2" xfId="32251"/>
    <cellStyle name="Обычный 6 2 11 2 2" xfId="32252"/>
    <cellStyle name="Обычный 6 2 11 2 2 2" xfId="32253"/>
    <cellStyle name="Обычный 6 2 11 2 3" xfId="32254"/>
    <cellStyle name="Обычный 6 2 11 2 4" xfId="32255"/>
    <cellStyle name="Обычный 6 2 11 2 5" xfId="32256"/>
    <cellStyle name="Обычный 6 2 11 3" xfId="32257"/>
    <cellStyle name="Обычный 6 2 11 3 2" xfId="32258"/>
    <cellStyle name="Обычный 6 2 11 3 3" xfId="32259"/>
    <cellStyle name="Обычный 6 2 11 3 4" xfId="32260"/>
    <cellStyle name="Обычный 6 2 11 4" xfId="32261"/>
    <cellStyle name="Обычный 6 2 11 5" xfId="32262"/>
    <cellStyle name="Обычный 6 2 11 6" xfId="32263"/>
    <cellStyle name="Обычный 6 2 11 7" xfId="32264"/>
    <cellStyle name="Обычный 6 2 12" xfId="32265"/>
    <cellStyle name="Обычный 6 2 12 2" xfId="32266"/>
    <cellStyle name="Обычный 6 2 12 2 2" xfId="32267"/>
    <cellStyle name="Обычный 6 2 12 2 2 2" xfId="32268"/>
    <cellStyle name="Обычный 6 2 12 2 3" xfId="32269"/>
    <cellStyle name="Обычный 6 2 12 2 4" xfId="32270"/>
    <cellStyle name="Обычный 6 2 12 2 5" xfId="32271"/>
    <cellStyle name="Обычный 6 2 12 3" xfId="32272"/>
    <cellStyle name="Обычный 6 2 12 3 2" xfId="32273"/>
    <cellStyle name="Обычный 6 2 12 3 3" xfId="32274"/>
    <cellStyle name="Обычный 6 2 12 3 4" xfId="32275"/>
    <cellStyle name="Обычный 6 2 12 4" xfId="32276"/>
    <cellStyle name="Обычный 6 2 12 5" xfId="32277"/>
    <cellStyle name="Обычный 6 2 12 6" xfId="32278"/>
    <cellStyle name="Обычный 6 2 12 7" xfId="32279"/>
    <cellStyle name="Обычный 6 2 13" xfId="32280"/>
    <cellStyle name="Обычный 6 2 13 2" xfId="32281"/>
    <cellStyle name="Обычный 6 2 13 2 2" xfId="32282"/>
    <cellStyle name="Обычный 6 2 13 3" xfId="32283"/>
    <cellStyle name="Обычный 6 2 13 4" xfId="32284"/>
    <cellStyle name="Обычный 6 2 13 5" xfId="32285"/>
    <cellStyle name="Обычный 6 2 14" xfId="32286"/>
    <cellStyle name="Обычный 6 2 14 2" xfId="32287"/>
    <cellStyle name="Обычный 6 2 14 2 2" xfId="32288"/>
    <cellStyle name="Обычный 6 2 14 3" xfId="32289"/>
    <cellStyle name="Обычный 6 2 14 4" xfId="32290"/>
    <cellStyle name="Обычный 6 2 14 5" xfId="32291"/>
    <cellStyle name="Обычный 6 2 15" xfId="32292"/>
    <cellStyle name="Обычный 6 2 16" xfId="32293"/>
    <cellStyle name="Обычный 6 2 17" xfId="32294"/>
    <cellStyle name="Обычный 6 2 18" xfId="32295"/>
    <cellStyle name="Обычный 6 2 2" xfId="32296"/>
    <cellStyle name="Обычный 6 2 2 10" xfId="32297"/>
    <cellStyle name="Обычный 6 2 2 10 2" xfId="32298"/>
    <cellStyle name="Обычный 6 2 2 10 2 2" xfId="32299"/>
    <cellStyle name="Обычный 6 2 2 10 2 2 2" xfId="32300"/>
    <cellStyle name="Обычный 6 2 2 10 2 3" xfId="32301"/>
    <cellStyle name="Обычный 6 2 2 10 2 4" xfId="32302"/>
    <cellStyle name="Обычный 6 2 2 10 2 5" xfId="32303"/>
    <cellStyle name="Обычный 6 2 2 10 3" xfId="32304"/>
    <cellStyle name="Обычный 6 2 2 10 3 2" xfId="32305"/>
    <cellStyle name="Обычный 6 2 2 10 3 3" xfId="32306"/>
    <cellStyle name="Обычный 6 2 2 10 3 4" xfId="32307"/>
    <cellStyle name="Обычный 6 2 2 10 4" xfId="32308"/>
    <cellStyle name="Обычный 6 2 2 10 5" xfId="32309"/>
    <cellStyle name="Обычный 6 2 2 10 6" xfId="32310"/>
    <cellStyle name="Обычный 6 2 2 10 7" xfId="32311"/>
    <cellStyle name="Обычный 6 2 2 11" xfId="32312"/>
    <cellStyle name="Обычный 6 2 2 11 2" xfId="32313"/>
    <cellStyle name="Обычный 6 2 2 11 2 2" xfId="32314"/>
    <cellStyle name="Обычный 6 2 2 11 3" xfId="32315"/>
    <cellStyle name="Обычный 6 2 2 11 4" xfId="32316"/>
    <cellStyle name="Обычный 6 2 2 11 5" xfId="32317"/>
    <cellStyle name="Обычный 6 2 2 12" xfId="32318"/>
    <cellStyle name="Обычный 6 2 2 12 2" xfId="32319"/>
    <cellStyle name="Обычный 6 2 2 12 3" xfId="32320"/>
    <cellStyle name="Обычный 6 2 2 12 4" xfId="32321"/>
    <cellStyle name="Обычный 6 2 2 13" xfId="32322"/>
    <cellStyle name="Обычный 6 2 2 14" xfId="32323"/>
    <cellStyle name="Обычный 6 2 2 15" xfId="32324"/>
    <cellStyle name="Обычный 6 2 2 16" xfId="32325"/>
    <cellStyle name="Обычный 6 2 2 2" xfId="32326"/>
    <cellStyle name="Обычный 6 2 2 2 10" xfId="32327"/>
    <cellStyle name="Обычный 6 2 2 2 10 2" xfId="32328"/>
    <cellStyle name="Обычный 6 2 2 2 10 2 2" xfId="32329"/>
    <cellStyle name="Обычный 6 2 2 2 10 3" xfId="32330"/>
    <cellStyle name="Обычный 6 2 2 2 10 4" xfId="32331"/>
    <cellStyle name="Обычный 6 2 2 2 10 5" xfId="32332"/>
    <cellStyle name="Обычный 6 2 2 2 11" xfId="32333"/>
    <cellStyle name="Обычный 6 2 2 2 11 2" xfId="32334"/>
    <cellStyle name="Обычный 6 2 2 2 11 3" xfId="32335"/>
    <cellStyle name="Обычный 6 2 2 2 11 4" xfId="32336"/>
    <cellStyle name="Обычный 6 2 2 2 12" xfId="32337"/>
    <cellStyle name="Обычный 6 2 2 2 13" xfId="32338"/>
    <cellStyle name="Обычный 6 2 2 2 14" xfId="32339"/>
    <cellStyle name="Обычный 6 2 2 2 15" xfId="32340"/>
    <cellStyle name="Обычный 6 2 2 2 2" xfId="32341"/>
    <cellStyle name="Обычный 6 2 2 2 2 2" xfId="32342"/>
    <cellStyle name="Обычный 6 2 2 2 2 2 2" xfId="32343"/>
    <cellStyle name="Обычный 6 2 2 2 2 2 2 2" xfId="32344"/>
    <cellStyle name="Обычный 6 2 2 2 2 2 2 2 2" xfId="32345"/>
    <cellStyle name="Обычный 6 2 2 2 2 2 2 3" xfId="32346"/>
    <cellStyle name="Обычный 6 2 2 2 2 2 2 4" xfId="32347"/>
    <cellStyle name="Обычный 6 2 2 2 2 2 2 5" xfId="32348"/>
    <cellStyle name="Обычный 6 2 2 2 2 2 3" xfId="32349"/>
    <cellStyle name="Обычный 6 2 2 2 2 2 3 2" xfId="32350"/>
    <cellStyle name="Обычный 6 2 2 2 2 2 3 3" xfId="32351"/>
    <cellStyle name="Обычный 6 2 2 2 2 2 3 4" xfId="32352"/>
    <cellStyle name="Обычный 6 2 2 2 2 2 4" xfId="32353"/>
    <cellStyle name="Обычный 6 2 2 2 2 2 5" xfId="32354"/>
    <cellStyle name="Обычный 6 2 2 2 2 2 6" xfId="32355"/>
    <cellStyle name="Обычный 6 2 2 2 2 2 7" xfId="32356"/>
    <cellStyle name="Обычный 6 2 2 2 2 3" xfId="32357"/>
    <cellStyle name="Обычный 6 2 2 2 2 3 2" xfId="32358"/>
    <cellStyle name="Обычный 6 2 2 2 2 3 2 2" xfId="32359"/>
    <cellStyle name="Обычный 6 2 2 2 2 3 3" xfId="32360"/>
    <cellStyle name="Обычный 6 2 2 2 2 3 4" xfId="32361"/>
    <cellStyle name="Обычный 6 2 2 2 2 3 5" xfId="32362"/>
    <cellStyle name="Обычный 6 2 2 2 2 4" xfId="32363"/>
    <cellStyle name="Обычный 6 2 2 2 2 4 2" xfId="32364"/>
    <cellStyle name="Обычный 6 2 2 2 2 4 2 2" xfId="32365"/>
    <cellStyle name="Обычный 6 2 2 2 2 4 3" xfId="32366"/>
    <cellStyle name="Обычный 6 2 2 2 2 4 4" xfId="32367"/>
    <cellStyle name="Обычный 6 2 2 2 2 4 5" xfId="32368"/>
    <cellStyle name="Обычный 6 2 2 2 2 5" xfId="32369"/>
    <cellStyle name="Обычный 6 2 2 2 2 5 2" xfId="32370"/>
    <cellStyle name="Обычный 6 2 2 2 2 5 3" xfId="32371"/>
    <cellStyle name="Обычный 6 2 2 2 2 5 4" xfId="32372"/>
    <cellStyle name="Обычный 6 2 2 2 2 6" xfId="32373"/>
    <cellStyle name="Обычный 6 2 2 2 2 7" xfId="32374"/>
    <cellStyle name="Обычный 6 2 2 2 2 8" xfId="32375"/>
    <cellStyle name="Обычный 6 2 2 2 2 9" xfId="32376"/>
    <cellStyle name="Обычный 6 2 2 2 3" xfId="32377"/>
    <cellStyle name="Обычный 6 2 2 2 3 2" xfId="32378"/>
    <cellStyle name="Обычный 6 2 2 2 3 2 2" xfId="32379"/>
    <cellStyle name="Обычный 6 2 2 2 3 2 2 2" xfId="32380"/>
    <cellStyle name="Обычный 6 2 2 2 3 2 2 2 2" xfId="32381"/>
    <cellStyle name="Обычный 6 2 2 2 3 2 2 3" xfId="32382"/>
    <cellStyle name="Обычный 6 2 2 2 3 2 2 4" xfId="32383"/>
    <cellStyle name="Обычный 6 2 2 2 3 2 2 5" xfId="32384"/>
    <cellStyle name="Обычный 6 2 2 2 3 2 3" xfId="32385"/>
    <cellStyle name="Обычный 6 2 2 2 3 2 3 2" xfId="32386"/>
    <cellStyle name="Обычный 6 2 2 2 3 2 3 3" xfId="32387"/>
    <cellStyle name="Обычный 6 2 2 2 3 2 3 4" xfId="32388"/>
    <cellStyle name="Обычный 6 2 2 2 3 2 4" xfId="32389"/>
    <cellStyle name="Обычный 6 2 2 2 3 2 5" xfId="32390"/>
    <cellStyle name="Обычный 6 2 2 2 3 2 6" xfId="32391"/>
    <cellStyle name="Обычный 6 2 2 2 3 2 7" xfId="32392"/>
    <cellStyle name="Обычный 6 2 2 2 3 3" xfId="32393"/>
    <cellStyle name="Обычный 6 2 2 2 3 3 2" xfId="32394"/>
    <cellStyle name="Обычный 6 2 2 2 3 3 2 2" xfId="32395"/>
    <cellStyle name="Обычный 6 2 2 2 3 3 3" xfId="32396"/>
    <cellStyle name="Обычный 6 2 2 2 3 3 4" xfId="32397"/>
    <cellStyle name="Обычный 6 2 2 2 3 3 5" xfId="32398"/>
    <cellStyle name="Обычный 6 2 2 2 3 4" xfId="32399"/>
    <cellStyle name="Обычный 6 2 2 2 3 4 2" xfId="32400"/>
    <cellStyle name="Обычный 6 2 2 2 3 4 2 2" xfId="32401"/>
    <cellStyle name="Обычный 6 2 2 2 3 4 3" xfId="32402"/>
    <cellStyle name="Обычный 6 2 2 2 3 4 4" xfId="32403"/>
    <cellStyle name="Обычный 6 2 2 2 3 4 5" xfId="32404"/>
    <cellStyle name="Обычный 6 2 2 2 3 5" xfId="32405"/>
    <cellStyle name="Обычный 6 2 2 2 3 5 2" xfId="32406"/>
    <cellStyle name="Обычный 6 2 2 2 3 5 3" xfId="32407"/>
    <cellStyle name="Обычный 6 2 2 2 3 5 4" xfId="32408"/>
    <cellStyle name="Обычный 6 2 2 2 3 6" xfId="32409"/>
    <cellStyle name="Обычный 6 2 2 2 3 7" xfId="32410"/>
    <cellStyle name="Обычный 6 2 2 2 3 8" xfId="32411"/>
    <cellStyle name="Обычный 6 2 2 2 3 9" xfId="32412"/>
    <cellStyle name="Обычный 6 2 2 2 4" xfId="32413"/>
    <cellStyle name="Обычный 6 2 2 2 4 2" xfId="32414"/>
    <cellStyle name="Обычный 6 2 2 2 4 2 2" xfId="32415"/>
    <cellStyle name="Обычный 6 2 2 2 4 2 2 2" xfId="32416"/>
    <cellStyle name="Обычный 6 2 2 2 4 2 2 2 2" xfId="32417"/>
    <cellStyle name="Обычный 6 2 2 2 4 2 2 3" xfId="32418"/>
    <cellStyle name="Обычный 6 2 2 2 4 2 2 4" xfId="32419"/>
    <cellStyle name="Обычный 6 2 2 2 4 2 2 5" xfId="32420"/>
    <cellStyle name="Обычный 6 2 2 2 4 2 3" xfId="32421"/>
    <cellStyle name="Обычный 6 2 2 2 4 2 3 2" xfId="32422"/>
    <cellStyle name="Обычный 6 2 2 2 4 2 3 3" xfId="32423"/>
    <cellStyle name="Обычный 6 2 2 2 4 2 3 4" xfId="32424"/>
    <cellStyle name="Обычный 6 2 2 2 4 2 4" xfId="32425"/>
    <cellStyle name="Обычный 6 2 2 2 4 2 5" xfId="32426"/>
    <cellStyle name="Обычный 6 2 2 2 4 2 6" xfId="32427"/>
    <cellStyle name="Обычный 6 2 2 2 4 2 7" xfId="32428"/>
    <cellStyle name="Обычный 6 2 2 2 4 3" xfId="32429"/>
    <cellStyle name="Обычный 6 2 2 2 4 3 2" xfId="32430"/>
    <cellStyle name="Обычный 6 2 2 2 4 3 2 2" xfId="32431"/>
    <cellStyle name="Обычный 6 2 2 2 4 3 3" xfId="32432"/>
    <cellStyle name="Обычный 6 2 2 2 4 3 4" xfId="32433"/>
    <cellStyle name="Обычный 6 2 2 2 4 3 5" xfId="32434"/>
    <cellStyle name="Обычный 6 2 2 2 4 4" xfId="32435"/>
    <cellStyle name="Обычный 6 2 2 2 4 4 2" xfId="32436"/>
    <cellStyle name="Обычный 6 2 2 2 4 4 3" xfId="32437"/>
    <cellStyle name="Обычный 6 2 2 2 4 4 4" xfId="32438"/>
    <cellStyle name="Обычный 6 2 2 2 4 5" xfId="32439"/>
    <cellStyle name="Обычный 6 2 2 2 4 6" xfId="32440"/>
    <cellStyle name="Обычный 6 2 2 2 4 7" xfId="32441"/>
    <cellStyle name="Обычный 6 2 2 2 4 8" xfId="32442"/>
    <cellStyle name="Обычный 6 2 2 2 5" xfId="32443"/>
    <cellStyle name="Обычный 6 2 2 2 5 2" xfId="32444"/>
    <cellStyle name="Обычный 6 2 2 2 5 2 2" xfId="32445"/>
    <cellStyle name="Обычный 6 2 2 2 5 2 2 2" xfId="32446"/>
    <cellStyle name="Обычный 6 2 2 2 5 2 2 2 2" xfId="32447"/>
    <cellStyle name="Обычный 6 2 2 2 5 2 2 3" xfId="32448"/>
    <cellStyle name="Обычный 6 2 2 2 5 2 2 4" xfId="32449"/>
    <cellStyle name="Обычный 6 2 2 2 5 2 2 5" xfId="32450"/>
    <cellStyle name="Обычный 6 2 2 2 5 2 3" xfId="32451"/>
    <cellStyle name="Обычный 6 2 2 2 5 2 3 2" xfId="32452"/>
    <cellStyle name="Обычный 6 2 2 2 5 2 3 3" xfId="32453"/>
    <cellStyle name="Обычный 6 2 2 2 5 2 3 4" xfId="32454"/>
    <cellStyle name="Обычный 6 2 2 2 5 2 4" xfId="32455"/>
    <cellStyle name="Обычный 6 2 2 2 5 2 5" xfId="32456"/>
    <cellStyle name="Обычный 6 2 2 2 5 2 6" xfId="32457"/>
    <cellStyle name="Обычный 6 2 2 2 5 2 7" xfId="32458"/>
    <cellStyle name="Обычный 6 2 2 2 5 3" xfId="32459"/>
    <cellStyle name="Обычный 6 2 2 2 5 3 2" xfId="32460"/>
    <cellStyle name="Обычный 6 2 2 2 5 3 2 2" xfId="32461"/>
    <cellStyle name="Обычный 6 2 2 2 5 3 3" xfId="32462"/>
    <cellStyle name="Обычный 6 2 2 2 5 3 4" xfId="32463"/>
    <cellStyle name="Обычный 6 2 2 2 5 3 5" xfId="32464"/>
    <cellStyle name="Обычный 6 2 2 2 5 4" xfId="32465"/>
    <cellStyle name="Обычный 6 2 2 2 5 4 2" xfId="32466"/>
    <cellStyle name="Обычный 6 2 2 2 5 4 3" xfId="32467"/>
    <cellStyle name="Обычный 6 2 2 2 5 4 4" xfId="32468"/>
    <cellStyle name="Обычный 6 2 2 2 5 5" xfId="32469"/>
    <cellStyle name="Обычный 6 2 2 2 5 6" xfId="32470"/>
    <cellStyle name="Обычный 6 2 2 2 5 7" xfId="32471"/>
    <cellStyle name="Обычный 6 2 2 2 5 8" xfId="32472"/>
    <cellStyle name="Обычный 6 2 2 2 6" xfId="32473"/>
    <cellStyle name="Обычный 6 2 2 2 6 2" xfId="32474"/>
    <cellStyle name="Обычный 6 2 2 2 6 2 2" xfId="32475"/>
    <cellStyle name="Обычный 6 2 2 2 6 2 2 2" xfId="32476"/>
    <cellStyle name="Обычный 6 2 2 2 6 2 2 2 2" xfId="32477"/>
    <cellStyle name="Обычный 6 2 2 2 6 2 2 3" xfId="32478"/>
    <cellStyle name="Обычный 6 2 2 2 6 2 2 4" xfId="32479"/>
    <cellStyle name="Обычный 6 2 2 2 6 2 2 5" xfId="32480"/>
    <cellStyle name="Обычный 6 2 2 2 6 2 3" xfId="32481"/>
    <cellStyle name="Обычный 6 2 2 2 6 2 3 2" xfId="32482"/>
    <cellStyle name="Обычный 6 2 2 2 6 2 3 3" xfId="32483"/>
    <cellStyle name="Обычный 6 2 2 2 6 2 3 4" xfId="32484"/>
    <cellStyle name="Обычный 6 2 2 2 6 2 4" xfId="32485"/>
    <cellStyle name="Обычный 6 2 2 2 6 2 5" xfId="32486"/>
    <cellStyle name="Обычный 6 2 2 2 6 2 6" xfId="32487"/>
    <cellStyle name="Обычный 6 2 2 2 6 2 7" xfId="32488"/>
    <cellStyle name="Обычный 6 2 2 2 6 3" xfId="32489"/>
    <cellStyle name="Обычный 6 2 2 2 6 3 2" xfId="32490"/>
    <cellStyle name="Обычный 6 2 2 2 6 3 2 2" xfId="32491"/>
    <cellStyle name="Обычный 6 2 2 2 6 3 3" xfId="32492"/>
    <cellStyle name="Обычный 6 2 2 2 6 3 4" xfId="32493"/>
    <cellStyle name="Обычный 6 2 2 2 6 3 5" xfId="32494"/>
    <cellStyle name="Обычный 6 2 2 2 6 4" xfId="32495"/>
    <cellStyle name="Обычный 6 2 2 2 6 4 2" xfId="32496"/>
    <cellStyle name="Обычный 6 2 2 2 6 4 3" xfId="32497"/>
    <cellStyle name="Обычный 6 2 2 2 6 4 4" xfId="32498"/>
    <cellStyle name="Обычный 6 2 2 2 6 5" xfId="32499"/>
    <cellStyle name="Обычный 6 2 2 2 6 6" xfId="32500"/>
    <cellStyle name="Обычный 6 2 2 2 6 7" xfId="32501"/>
    <cellStyle name="Обычный 6 2 2 2 6 8" xfId="32502"/>
    <cellStyle name="Обычный 6 2 2 2 7" xfId="32503"/>
    <cellStyle name="Обычный 6 2 2 2 7 2" xfId="32504"/>
    <cellStyle name="Обычный 6 2 2 2 7 2 2" xfId="32505"/>
    <cellStyle name="Обычный 6 2 2 2 7 2 2 2" xfId="32506"/>
    <cellStyle name="Обычный 6 2 2 2 7 2 2 2 2" xfId="32507"/>
    <cellStyle name="Обычный 6 2 2 2 7 2 2 3" xfId="32508"/>
    <cellStyle name="Обычный 6 2 2 2 7 2 2 4" xfId="32509"/>
    <cellStyle name="Обычный 6 2 2 2 7 2 2 5" xfId="32510"/>
    <cellStyle name="Обычный 6 2 2 2 7 2 3" xfId="32511"/>
    <cellStyle name="Обычный 6 2 2 2 7 2 3 2" xfId="32512"/>
    <cellStyle name="Обычный 6 2 2 2 7 2 3 3" xfId="32513"/>
    <cellStyle name="Обычный 6 2 2 2 7 2 3 4" xfId="32514"/>
    <cellStyle name="Обычный 6 2 2 2 7 2 4" xfId="32515"/>
    <cellStyle name="Обычный 6 2 2 2 7 2 5" xfId="32516"/>
    <cellStyle name="Обычный 6 2 2 2 7 2 6" xfId="32517"/>
    <cellStyle name="Обычный 6 2 2 2 7 2 7" xfId="32518"/>
    <cellStyle name="Обычный 6 2 2 2 7 3" xfId="32519"/>
    <cellStyle name="Обычный 6 2 2 2 7 3 2" xfId="32520"/>
    <cellStyle name="Обычный 6 2 2 2 7 3 2 2" xfId="32521"/>
    <cellStyle name="Обычный 6 2 2 2 7 3 3" xfId="32522"/>
    <cellStyle name="Обычный 6 2 2 2 7 3 4" xfId="32523"/>
    <cellStyle name="Обычный 6 2 2 2 7 3 5" xfId="32524"/>
    <cellStyle name="Обычный 6 2 2 2 7 4" xfId="32525"/>
    <cellStyle name="Обычный 6 2 2 2 7 4 2" xfId="32526"/>
    <cellStyle name="Обычный 6 2 2 2 7 4 3" xfId="32527"/>
    <cellStyle name="Обычный 6 2 2 2 7 4 4" xfId="32528"/>
    <cellStyle name="Обычный 6 2 2 2 7 5" xfId="32529"/>
    <cellStyle name="Обычный 6 2 2 2 7 6" xfId="32530"/>
    <cellStyle name="Обычный 6 2 2 2 7 7" xfId="32531"/>
    <cellStyle name="Обычный 6 2 2 2 7 8" xfId="32532"/>
    <cellStyle name="Обычный 6 2 2 2 8" xfId="32533"/>
    <cellStyle name="Обычный 6 2 2 2 8 2" xfId="32534"/>
    <cellStyle name="Обычный 6 2 2 2 8 2 2" xfId="32535"/>
    <cellStyle name="Обычный 6 2 2 2 8 2 2 2" xfId="32536"/>
    <cellStyle name="Обычный 6 2 2 2 8 2 3" xfId="32537"/>
    <cellStyle name="Обычный 6 2 2 2 8 2 4" xfId="32538"/>
    <cellStyle name="Обычный 6 2 2 2 8 2 5" xfId="32539"/>
    <cellStyle name="Обычный 6 2 2 2 8 3" xfId="32540"/>
    <cellStyle name="Обычный 6 2 2 2 8 3 2" xfId="32541"/>
    <cellStyle name="Обычный 6 2 2 2 8 3 3" xfId="32542"/>
    <cellStyle name="Обычный 6 2 2 2 8 3 4" xfId="32543"/>
    <cellStyle name="Обычный 6 2 2 2 8 4" xfId="32544"/>
    <cellStyle name="Обычный 6 2 2 2 8 5" xfId="32545"/>
    <cellStyle name="Обычный 6 2 2 2 8 6" xfId="32546"/>
    <cellStyle name="Обычный 6 2 2 2 8 7" xfId="32547"/>
    <cellStyle name="Обычный 6 2 2 2 9" xfId="32548"/>
    <cellStyle name="Обычный 6 2 2 2 9 2" xfId="32549"/>
    <cellStyle name="Обычный 6 2 2 2 9 2 2" xfId="32550"/>
    <cellStyle name="Обычный 6 2 2 2 9 2 2 2" xfId="32551"/>
    <cellStyle name="Обычный 6 2 2 2 9 2 3" xfId="32552"/>
    <cellStyle name="Обычный 6 2 2 2 9 2 4" xfId="32553"/>
    <cellStyle name="Обычный 6 2 2 2 9 2 5" xfId="32554"/>
    <cellStyle name="Обычный 6 2 2 2 9 3" xfId="32555"/>
    <cellStyle name="Обычный 6 2 2 2 9 3 2" xfId="32556"/>
    <cellStyle name="Обычный 6 2 2 2 9 3 3" xfId="32557"/>
    <cellStyle name="Обычный 6 2 2 2 9 3 4" xfId="32558"/>
    <cellStyle name="Обычный 6 2 2 2 9 4" xfId="32559"/>
    <cellStyle name="Обычный 6 2 2 2 9 5" xfId="32560"/>
    <cellStyle name="Обычный 6 2 2 2 9 6" xfId="32561"/>
    <cellStyle name="Обычный 6 2 2 2 9 7" xfId="32562"/>
    <cellStyle name="Обычный 6 2 2 3" xfId="32563"/>
    <cellStyle name="Обычный 6 2 2 3 2" xfId="32564"/>
    <cellStyle name="Обычный 6 2 2 3 2 2" xfId="32565"/>
    <cellStyle name="Обычный 6 2 2 3 2 2 2" xfId="32566"/>
    <cellStyle name="Обычный 6 2 2 3 2 2 2 2" xfId="32567"/>
    <cellStyle name="Обычный 6 2 2 3 2 2 3" xfId="32568"/>
    <cellStyle name="Обычный 6 2 2 3 2 2 4" xfId="32569"/>
    <cellStyle name="Обычный 6 2 2 3 2 2 5" xfId="32570"/>
    <cellStyle name="Обычный 6 2 2 3 2 3" xfId="32571"/>
    <cellStyle name="Обычный 6 2 2 3 2 3 2" xfId="32572"/>
    <cellStyle name="Обычный 6 2 2 3 2 3 3" xfId="32573"/>
    <cellStyle name="Обычный 6 2 2 3 2 3 4" xfId="32574"/>
    <cellStyle name="Обычный 6 2 2 3 2 4" xfId="32575"/>
    <cellStyle name="Обычный 6 2 2 3 2 5" xfId="32576"/>
    <cellStyle name="Обычный 6 2 2 3 2 6" xfId="32577"/>
    <cellStyle name="Обычный 6 2 2 3 2 7" xfId="32578"/>
    <cellStyle name="Обычный 6 2 2 3 3" xfId="32579"/>
    <cellStyle name="Обычный 6 2 2 3 3 2" xfId="32580"/>
    <cellStyle name="Обычный 6 2 2 3 3 2 2" xfId="32581"/>
    <cellStyle name="Обычный 6 2 2 3 3 3" xfId="32582"/>
    <cellStyle name="Обычный 6 2 2 3 3 4" xfId="32583"/>
    <cellStyle name="Обычный 6 2 2 3 3 5" xfId="32584"/>
    <cellStyle name="Обычный 6 2 2 3 4" xfId="32585"/>
    <cellStyle name="Обычный 6 2 2 3 4 2" xfId="32586"/>
    <cellStyle name="Обычный 6 2 2 3 4 2 2" xfId="32587"/>
    <cellStyle name="Обычный 6 2 2 3 4 3" xfId="32588"/>
    <cellStyle name="Обычный 6 2 2 3 4 4" xfId="32589"/>
    <cellStyle name="Обычный 6 2 2 3 4 5" xfId="32590"/>
    <cellStyle name="Обычный 6 2 2 3 5" xfId="32591"/>
    <cellStyle name="Обычный 6 2 2 3 5 2" xfId="32592"/>
    <cellStyle name="Обычный 6 2 2 3 5 3" xfId="32593"/>
    <cellStyle name="Обычный 6 2 2 3 5 4" xfId="32594"/>
    <cellStyle name="Обычный 6 2 2 3 6" xfId="32595"/>
    <cellStyle name="Обычный 6 2 2 3 7" xfId="32596"/>
    <cellStyle name="Обычный 6 2 2 3 8" xfId="32597"/>
    <cellStyle name="Обычный 6 2 2 3 9" xfId="32598"/>
    <cellStyle name="Обычный 6 2 2 4" xfId="32599"/>
    <cellStyle name="Обычный 6 2 2 4 2" xfId="32600"/>
    <cellStyle name="Обычный 6 2 2 4 2 2" xfId="32601"/>
    <cellStyle name="Обычный 6 2 2 4 2 2 2" xfId="32602"/>
    <cellStyle name="Обычный 6 2 2 4 2 2 2 2" xfId="32603"/>
    <cellStyle name="Обычный 6 2 2 4 2 2 3" xfId="32604"/>
    <cellStyle name="Обычный 6 2 2 4 2 2 4" xfId="32605"/>
    <cellStyle name="Обычный 6 2 2 4 2 2 5" xfId="32606"/>
    <cellStyle name="Обычный 6 2 2 4 2 3" xfId="32607"/>
    <cellStyle name="Обычный 6 2 2 4 2 3 2" xfId="32608"/>
    <cellStyle name="Обычный 6 2 2 4 2 3 3" xfId="32609"/>
    <cellStyle name="Обычный 6 2 2 4 2 3 4" xfId="32610"/>
    <cellStyle name="Обычный 6 2 2 4 2 4" xfId="32611"/>
    <cellStyle name="Обычный 6 2 2 4 2 5" xfId="32612"/>
    <cellStyle name="Обычный 6 2 2 4 2 6" xfId="32613"/>
    <cellStyle name="Обычный 6 2 2 4 2 7" xfId="32614"/>
    <cellStyle name="Обычный 6 2 2 4 3" xfId="32615"/>
    <cellStyle name="Обычный 6 2 2 4 3 2" xfId="32616"/>
    <cellStyle name="Обычный 6 2 2 4 3 2 2" xfId="32617"/>
    <cellStyle name="Обычный 6 2 2 4 3 3" xfId="32618"/>
    <cellStyle name="Обычный 6 2 2 4 3 4" xfId="32619"/>
    <cellStyle name="Обычный 6 2 2 4 3 5" xfId="32620"/>
    <cellStyle name="Обычный 6 2 2 4 4" xfId="32621"/>
    <cellStyle name="Обычный 6 2 2 4 4 2" xfId="32622"/>
    <cellStyle name="Обычный 6 2 2 4 4 2 2" xfId="32623"/>
    <cellStyle name="Обычный 6 2 2 4 4 3" xfId="32624"/>
    <cellStyle name="Обычный 6 2 2 4 4 4" xfId="32625"/>
    <cellStyle name="Обычный 6 2 2 4 4 5" xfId="32626"/>
    <cellStyle name="Обычный 6 2 2 4 5" xfId="32627"/>
    <cellStyle name="Обычный 6 2 2 4 5 2" xfId="32628"/>
    <cellStyle name="Обычный 6 2 2 4 5 3" xfId="32629"/>
    <cellStyle name="Обычный 6 2 2 4 5 4" xfId="32630"/>
    <cellStyle name="Обычный 6 2 2 4 6" xfId="32631"/>
    <cellStyle name="Обычный 6 2 2 4 7" xfId="32632"/>
    <cellStyle name="Обычный 6 2 2 4 8" xfId="32633"/>
    <cellStyle name="Обычный 6 2 2 4 9" xfId="32634"/>
    <cellStyle name="Обычный 6 2 2 5" xfId="32635"/>
    <cellStyle name="Обычный 6 2 2 5 2" xfId="32636"/>
    <cellStyle name="Обычный 6 2 2 5 2 2" xfId="32637"/>
    <cellStyle name="Обычный 6 2 2 5 2 2 2" xfId="32638"/>
    <cellStyle name="Обычный 6 2 2 5 2 2 2 2" xfId="32639"/>
    <cellStyle name="Обычный 6 2 2 5 2 2 3" xfId="32640"/>
    <cellStyle name="Обычный 6 2 2 5 2 2 4" xfId="32641"/>
    <cellStyle name="Обычный 6 2 2 5 2 2 5" xfId="32642"/>
    <cellStyle name="Обычный 6 2 2 5 2 3" xfId="32643"/>
    <cellStyle name="Обычный 6 2 2 5 2 3 2" xfId="32644"/>
    <cellStyle name="Обычный 6 2 2 5 2 3 3" xfId="32645"/>
    <cellStyle name="Обычный 6 2 2 5 2 3 4" xfId="32646"/>
    <cellStyle name="Обычный 6 2 2 5 2 4" xfId="32647"/>
    <cellStyle name="Обычный 6 2 2 5 2 5" xfId="32648"/>
    <cellStyle name="Обычный 6 2 2 5 2 6" xfId="32649"/>
    <cellStyle name="Обычный 6 2 2 5 2 7" xfId="32650"/>
    <cellStyle name="Обычный 6 2 2 5 3" xfId="32651"/>
    <cellStyle name="Обычный 6 2 2 5 3 2" xfId="32652"/>
    <cellStyle name="Обычный 6 2 2 5 3 2 2" xfId="32653"/>
    <cellStyle name="Обычный 6 2 2 5 3 3" xfId="32654"/>
    <cellStyle name="Обычный 6 2 2 5 3 4" xfId="32655"/>
    <cellStyle name="Обычный 6 2 2 5 3 5" xfId="32656"/>
    <cellStyle name="Обычный 6 2 2 5 4" xfId="32657"/>
    <cellStyle name="Обычный 6 2 2 5 4 2" xfId="32658"/>
    <cellStyle name="Обычный 6 2 2 5 4 3" xfId="32659"/>
    <cellStyle name="Обычный 6 2 2 5 4 4" xfId="32660"/>
    <cellStyle name="Обычный 6 2 2 5 5" xfId="32661"/>
    <cellStyle name="Обычный 6 2 2 5 6" xfId="32662"/>
    <cellStyle name="Обычный 6 2 2 5 7" xfId="32663"/>
    <cellStyle name="Обычный 6 2 2 5 8" xfId="32664"/>
    <cellStyle name="Обычный 6 2 2 6" xfId="32665"/>
    <cellStyle name="Обычный 6 2 2 6 2" xfId="32666"/>
    <cellStyle name="Обычный 6 2 2 6 2 2" xfId="32667"/>
    <cellStyle name="Обычный 6 2 2 6 2 2 2" xfId="32668"/>
    <cellStyle name="Обычный 6 2 2 6 2 2 2 2" xfId="32669"/>
    <cellStyle name="Обычный 6 2 2 6 2 2 3" xfId="32670"/>
    <cellStyle name="Обычный 6 2 2 6 2 2 4" xfId="32671"/>
    <cellStyle name="Обычный 6 2 2 6 2 2 5" xfId="32672"/>
    <cellStyle name="Обычный 6 2 2 6 2 3" xfId="32673"/>
    <cellStyle name="Обычный 6 2 2 6 2 3 2" xfId="32674"/>
    <cellStyle name="Обычный 6 2 2 6 2 3 3" xfId="32675"/>
    <cellStyle name="Обычный 6 2 2 6 2 3 4" xfId="32676"/>
    <cellStyle name="Обычный 6 2 2 6 2 4" xfId="32677"/>
    <cellStyle name="Обычный 6 2 2 6 2 5" xfId="32678"/>
    <cellStyle name="Обычный 6 2 2 6 2 6" xfId="32679"/>
    <cellStyle name="Обычный 6 2 2 6 2 7" xfId="32680"/>
    <cellStyle name="Обычный 6 2 2 6 3" xfId="32681"/>
    <cellStyle name="Обычный 6 2 2 6 3 2" xfId="32682"/>
    <cellStyle name="Обычный 6 2 2 6 3 2 2" xfId="32683"/>
    <cellStyle name="Обычный 6 2 2 6 3 3" xfId="32684"/>
    <cellStyle name="Обычный 6 2 2 6 3 4" xfId="32685"/>
    <cellStyle name="Обычный 6 2 2 6 3 5" xfId="32686"/>
    <cellStyle name="Обычный 6 2 2 6 4" xfId="32687"/>
    <cellStyle name="Обычный 6 2 2 6 4 2" xfId="32688"/>
    <cellStyle name="Обычный 6 2 2 6 4 3" xfId="32689"/>
    <cellStyle name="Обычный 6 2 2 6 4 4" xfId="32690"/>
    <cellStyle name="Обычный 6 2 2 6 5" xfId="32691"/>
    <cellStyle name="Обычный 6 2 2 6 6" xfId="32692"/>
    <cellStyle name="Обычный 6 2 2 6 7" xfId="32693"/>
    <cellStyle name="Обычный 6 2 2 6 8" xfId="32694"/>
    <cellStyle name="Обычный 6 2 2 7" xfId="32695"/>
    <cellStyle name="Обычный 6 2 2 7 2" xfId="32696"/>
    <cellStyle name="Обычный 6 2 2 7 2 2" xfId="32697"/>
    <cellStyle name="Обычный 6 2 2 7 2 2 2" xfId="32698"/>
    <cellStyle name="Обычный 6 2 2 7 2 2 2 2" xfId="32699"/>
    <cellStyle name="Обычный 6 2 2 7 2 2 3" xfId="32700"/>
    <cellStyle name="Обычный 6 2 2 7 2 2 4" xfId="32701"/>
    <cellStyle name="Обычный 6 2 2 7 2 2 5" xfId="32702"/>
    <cellStyle name="Обычный 6 2 2 7 2 3" xfId="32703"/>
    <cellStyle name="Обычный 6 2 2 7 2 3 2" xfId="32704"/>
    <cellStyle name="Обычный 6 2 2 7 2 3 3" xfId="32705"/>
    <cellStyle name="Обычный 6 2 2 7 2 3 4" xfId="32706"/>
    <cellStyle name="Обычный 6 2 2 7 2 4" xfId="32707"/>
    <cellStyle name="Обычный 6 2 2 7 2 5" xfId="32708"/>
    <cellStyle name="Обычный 6 2 2 7 2 6" xfId="32709"/>
    <cellStyle name="Обычный 6 2 2 7 2 7" xfId="32710"/>
    <cellStyle name="Обычный 6 2 2 7 3" xfId="32711"/>
    <cellStyle name="Обычный 6 2 2 7 3 2" xfId="32712"/>
    <cellStyle name="Обычный 6 2 2 7 3 2 2" xfId="32713"/>
    <cellStyle name="Обычный 6 2 2 7 3 3" xfId="32714"/>
    <cellStyle name="Обычный 6 2 2 7 3 4" xfId="32715"/>
    <cellStyle name="Обычный 6 2 2 7 3 5" xfId="32716"/>
    <cellStyle name="Обычный 6 2 2 7 4" xfId="32717"/>
    <cellStyle name="Обычный 6 2 2 7 4 2" xfId="32718"/>
    <cellStyle name="Обычный 6 2 2 7 4 3" xfId="32719"/>
    <cellStyle name="Обычный 6 2 2 7 4 4" xfId="32720"/>
    <cellStyle name="Обычный 6 2 2 7 5" xfId="32721"/>
    <cellStyle name="Обычный 6 2 2 7 6" xfId="32722"/>
    <cellStyle name="Обычный 6 2 2 7 7" xfId="32723"/>
    <cellStyle name="Обычный 6 2 2 7 8" xfId="32724"/>
    <cellStyle name="Обычный 6 2 2 8" xfId="32725"/>
    <cellStyle name="Обычный 6 2 2 8 2" xfId="32726"/>
    <cellStyle name="Обычный 6 2 2 8 2 2" xfId="32727"/>
    <cellStyle name="Обычный 6 2 2 8 2 2 2" xfId="32728"/>
    <cellStyle name="Обычный 6 2 2 8 2 2 2 2" xfId="32729"/>
    <cellStyle name="Обычный 6 2 2 8 2 2 3" xfId="32730"/>
    <cellStyle name="Обычный 6 2 2 8 2 2 4" xfId="32731"/>
    <cellStyle name="Обычный 6 2 2 8 2 2 5" xfId="32732"/>
    <cellStyle name="Обычный 6 2 2 8 2 3" xfId="32733"/>
    <cellStyle name="Обычный 6 2 2 8 2 3 2" xfId="32734"/>
    <cellStyle name="Обычный 6 2 2 8 2 3 3" xfId="32735"/>
    <cellStyle name="Обычный 6 2 2 8 2 3 4" xfId="32736"/>
    <cellStyle name="Обычный 6 2 2 8 2 4" xfId="32737"/>
    <cellStyle name="Обычный 6 2 2 8 2 5" xfId="32738"/>
    <cellStyle name="Обычный 6 2 2 8 2 6" xfId="32739"/>
    <cellStyle name="Обычный 6 2 2 8 2 7" xfId="32740"/>
    <cellStyle name="Обычный 6 2 2 8 3" xfId="32741"/>
    <cellStyle name="Обычный 6 2 2 8 3 2" xfId="32742"/>
    <cellStyle name="Обычный 6 2 2 8 3 2 2" xfId="32743"/>
    <cellStyle name="Обычный 6 2 2 8 3 3" xfId="32744"/>
    <cellStyle name="Обычный 6 2 2 8 3 4" xfId="32745"/>
    <cellStyle name="Обычный 6 2 2 8 3 5" xfId="32746"/>
    <cellStyle name="Обычный 6 2 2 8 4" xfId="32747"/>
    <cellStyle name="Обычный 6 2 2 8 4 2" xfId="32748"/>
    <cellStyle name="Обычный 6 2 2 8 4 3" xfId="32749"/>
    <cellStyle name="Обычный 6 2 2 8 4 4" xfId="32750"/>
    <cellStyle name="Обычный 6 2 2 8 5" xfId="32751"/>
    <cellStyle name="Обычный 6 2 2 8 6" xfId="32752"/>
    <cellStyle name="Обычный 6 2 2 8 7" xfId="32753"/>
    <cellStyle name="Обычный 6 2 2 8 8" xfId="32754"/>
    <cellStyle name="Обычный 6 2 2 9" xfId="32755"/>
    <cellStyle name="Обычный 6 2 2 9 2" xfId="32756"/>
    <cellStyle name="Обычный 6 2 2 9 2 2" xfId="32757"/>
    <cellStyle name="Обычный 6 2 2 9 2 2 2" xfId="32758"/>
    <cellStyle name="Обычный 6 2 2 9 2 3" xfId="32759"/>
    <cellStyle name="Обычный 6 2 2 9 2 4" xfId="32760"/>
    <cellStyle name="Обычный 6 2 2 9 2 5" xfId="32761"/>
    <cellStyle name="Обычный 6 2 2 9 3" xfId="32762"/>
    <cellStyle name="Обычный 6 2 2 9 3 2" xfId="32763"/>
    <cellStyle name="Обычный 6 2 2 9 3 3" xfId="32764"/>
    <cellStyle name="Обычный 6 2 2 9 3 4" xfId="32765"/>
    <cellStyle name="Обычный 6 2 2 9 4" xfId="32766"/>
    <cellStyle name="Обычный 6 2 2 9 5" xfId="32767"/>
    <cellStyle name="Обычный 6 2 2 9 6" xfId="32768"/>
    <cellStyle name="Обычный 6 2 2 9 7" xfId="32769"/>
    <cellStyle name="Обычный 6 2 3" xfId="32770"/>
    <cellStyle name="Обычный 6 2 3 10" xfId="32771"/>
    <cellStyle name="Обычный 6 2 3 10 2" xfId="32772"/>
    <cellStyle name="Обычный 6 2 3 10 2 2" xfId="32773"/>
    <cellStyle name="Обычный 6 2 3 10 3" xfId="32774"/>
    <cellStyle name="Обычный 6 2 3 10 4" xfId="32775"/>
    <cellStyle name="Обычный 6 2 3 10 5" xfId="32776"/>
    <cellStyle name="Обычный 6 2 3 11" xfId="32777"/>
    <cellStyle name="Обычный 6 2 3 11 2" xfId="32778"/>
    <cellStyle name="Обычный 6 2 3 11 3" xfId="32779"/>
    <cellStyle name="Обычный 6 2 3 11 4" xfId="32780"/>
    <cellStyle name="Обычный 6 2 3 12" xfId="32781"/>
    <cellStyle name="Обычный 6 2 3 13" xfId="32782"/>
    <cellStyle name="Обычный 6 2 3 14" xfId="32783"/>
    <cellStyle name="Обычный 6 2 3 15" xfId="32784"/>
    <cellStyle name="Обычный 6 2 3 2" xfId="32785"/>
    <cellStyle name="Обычный 6 2 3 2 2" xfId="32786"/>
    <cellStyle name="Обычный 6 2 3 2 2 2" xfId="32787"/>
    <cellStyle name="Обычный 6 2 3 2 2 2 2" xfId="32788"/>
    <cellStyle name="Обычный 6 2 3 2 2 2 2 2" xfId="32789"/>
    <cellStyle name="Обычный 6 2 3 2 2 2 3" xfId="32790"/>
    <cellStyle name="Обычный 6 2 3 2 2 2 4" xfId="32791"/>
    <cellStyle name="Обычный 6 2 3 2 2 2 5" xfId="32792"/>
    <cellStyle name="Обычный 6 2 3 2 2 3" xfId="32793"/>
    <cellStyle name="Обычный 6 2 3 2 2 3 2" xfId="32794"/>
    <cellStyle name="Обычный 6 2 3 2 2 3 3" xfId="32795"/>
    <cellStyle name="Обычный 6 2 3 2 2 3 4" xfId="32796"/>
    <cellStyle name="Обычный 6 2 3 2 2 4" xfId="32797"/>
    <cellStyle name="Обычный 6 2 3 2 2 5" xfId="32798"/>
    <cellStyle name="Обычный 6 2 3 2 2 6" xfId="32799"/>
    <cellStyle name="Обычный 6 2 3 2 2 7" xfId="32800"/>
    <cellStyle name="Обычный 6 2 3 2 3" xfId="32801"/>
    <cellStyle name="Обычный 6 2 3 2 3 2" xfId="32802"/>
    <cellStyle name="Обычный 6 2 3 2 3 2 2" xfId="32803"/>
    <cellStyle name="Обычный 6 2 3 2 3 3" xfId="32804"/>
    <cellStyle name="Обычный 6 2 3 2 3 4" xfId="32805"/>
    <cellStyle name="Обычный 6 2 3 2 3 5" xfId="32806"/>
    <cellStyle name="Обычный 6 2 3 2 4" xfId="32807"/>
    <cellStyle name="Обычный 6 2 3 2 4 2" xfId="32808"/>
    <cellStyle name="Обычный 6 2 3 2 4 2 2" xfId="32809"/>
    <cellStyle name="Обычный 6 2 3 2 4 3" xfId="32810"/>
    <cellStyle name="Обычный 6 2 3 2 4 4" xfId="32811"/>
    <cellStyle name="Обычный 6 2 3 2 4 5" xfId="32812"/>
    <cellStyle name="Обычный 6 2 3 2 5" xfId="32813"/>
    <cellStyle name="Обычный 6 2 3 2 5 2" xfId="32814"/>
    <cellStyle name="Обычный 6 2 3 2 5 3" xfId="32815"/>
    <cellStyle name="Обычный 6 2 3 2 5 4" xfId="32816"/>
    <cellStyle name="Обычный 6 2 3 2 6" xfId="32817"/>
    <cellStyle name="Обычный 6 2 3 2 7" xfId="32818"/>
    <cellStyle name="Обычный 6 2 3 2 8" xfId="32819"/>
    <cellStyle name="Обычный 6 2 3 2 9" xfId="32820"/>
    <cellStyle name="Обычный 6 2 3 3" xfId="32821"/>
    <cellStyle name="Обычный 6 2 3 3 2" xfId="32822"/>
    <cellStyle name="Обычный 6 2 3 3 2 2" xfId="32823"/>
    <cellStyle name="Обычный 6 2 3 3 2 2 2" xfId="32824"/>
    <cellStyle name="Обычный 6 2 3 3 2 2 2 2" xfId="32825"/>
    <cellStyle name="Обычный 6 2 3 3 2 2 3" xfId="32826"/>
    <cellStyle name="Обычный 6 2 3 3 2 2 4" xfId="32827"/>
    <cellStyle name="Обычный 6 2 3 3 2 2 5" xfId="32828"/>
    <cellStyle name="Обычный 6 2 3 3 2 3" xfId="32829"/>
    <cellStyle name="Обычный 6 2 3 3 2 3 2" xfId="32830"/>
    <cellStyle name="Обычный 6 2 3 3 2 3 3" xfId="32831"/>
    <cellStyle name="Обычный 6 2 3 3 2 3 4" xfId="32832"/>
    <cellStyle name="Обычный 6 2 3 3 2 4" xfId="32833"/>
    <cellStyle name="Обычный 6 2 3 3 2 5" xfId="32834"/>
    <cellStyle name="Обычный 6 2 3 3 2 6" xfId="32835"/>
    <cellStyle name="Обычный 6 2 3 3 2 7" xfId="32836"/>
    <cellStyle name="Обычный 6 2 3 3 3" xfId="32837"/>
    <cellStyle name="Обычный 6 2 3 3 3 2" xfId="32838"/>
    <cellStyle name="Обычный 6 2 3 3 3 2 2" xfId="32839"/>
    <cellStyle name="Обычный 6 2 3 3 3 3" xfId="32840"/>
    <cellStyle name="Обычный 6 2 3 3 3 4" xfId="32841"/>
    <cellStyle name="Обычный 6 2 3 3 3 5" xfId="32842"/>
    <cellStyle name="Обычный 6 2 3 3 4" xfId="32843"/>
    <cellStyle name="Обычный 6 2 3 3 4 2" xfId="32844"/>
    <cellStyle name="Обычный 6 2 3 3 4 2 2" xfId="32845"/>
    <cellStyle name="Обычный 6 2 3 3 4 3" xfId="32846"/>
    <cellStyle name="Обычный 6 2 3 3 4 4" xfId="32847"/>
    <cellStyle name="Обычный 6 2 3 3 4 5" xfId="32848"/>
    <cellStyle name="Обычный 6 2 3 3 5" xfId="32849"/>
    <cellStyle name="Обычный 6 2 3 3 5 2" xfId="32850"/>
    <cellStyle name="Обычный 6 2 3 3 5 3" xfId="32851"/>
    <cellStyle name="Обычный 6 2 3 3 5 4" xfId="32852"/>
    <cellStyle name="Обычный 6 2 3 3 6" xfId="32853"/>
    <cellStyle name="Обычный 6 2 3 3 7" xfId="32854"/>
    <cellStyle name="Обычный 6 2 3 3 8" xfId="32855"/>
    <cellStyle name="Обычный 6 2 3 3 9" xfId="32856"/>
    <cellStyle name="Обычный 6 2 3 4" xfId="32857"/>
    <cellStyle name="Обычный 6 2 3 4 2" xfId="32858"/>
    <cellStyle name="Обычный 6 2 3 4 2 2" xfId="32859"/>
    <cellStyle name="Обычный 6 2 3 4 2 2 2" xfId="32860"/>
    <cellStyle name="Обычный 6 2 3 4 2 2 2 2" xfId="32861"/>
    <cellStyle name="Обычный 6 2 3 4 2 2 3" xfId="32862"/>
    <cellStyle name="Обычный 6 2 3 4 2 2 4" xfId="32863"/>
    <cellStyle name="Обычный 6 2 3 4 2 2 5" xfId="32864"/>
    <cellStyle name="Обычный 6 2 3 4 2 3" xfId="32865"/>
    <cellStyle name="Обычный 6 2 3 4 2 3 2" xfId="32866"/>
    <cellStyle name="Обычный 6 2 3 4 2 3 3" xfId="32867"/>
    <cellStyle name="Обычный 6 2 3 4 2 3 4" xfId="32868"/>
    <cellStyle name="Обычный 6 2 3 4 2 4" xfId="32869"/>
    <cellStyle name="Обычный 6 2 3 4 2 5" xfId="32870"/>
    <cellStyle name="Обычный 6 2 3 4 2 6" xfId="32871"/>
    <cellStyle name="Обычный 6 2 3 4 2 7" xfId="32872"/>
    <cellStyle name="Обычный 6 2 3 4 3" xfId="32873"/>
    <cellStyle name="Обычный 6 2 3 4 3 2" xfId="32874"/>
    <cellStyle name="Обычный 6 2 3 4 3 2 2" xfId="32875"/>
    <cellStyle name="Обычный 6 2 3 4 3 3" xfId="32876"/>
    <cellStyle name="Обычный 6 2 3 4 3 4" xfId="32877"/>
    <cellStyle name="Обычный 6 2 3 4 3 5" xfId="32878"/>
    <cellStyle name="Обычный 6 2 3 4 4" xfId="32879"/>
    <cellStyle name="Обычный 6 2 3 4 4 2" xfId="32880"/>
    <cellStyle name="Обычный 6 2 3 4 4 3" xfId="32881"/>
    <cellStyle name="Обычный 6 2 3 4 4 4" xfId="32882"/>
    <cellStyle name="Обычный 6 2 3 4 5" xfId="32883"/>
    <cellStyle name="Обычный 6 2 3 4 6" xfId="32884"/>
    <cellStyle name="Обычный 6 2 3 4 7" xfId="32885"/>
    <cellStyle name="Обычный 6 2 3 4 8" xfId="32886"/>
    <cellStyle name="Обычный 6 2 3 5" xfId="32887"/>
    <cellStyle name="Обычный 6 2 3 5 2" xfId="32888"/>
    <cellStyle name="Обычный 6 2 3 5 2 2" xfId="32889"/>
    <cellStyle name="Обычный 6 2 3 5 2 2 2" xfId="32890"/>
    <cellStyle name="Обычный 6 2 3 5 2 2 2 2" xfId="32891"/>
    <cellStyle name="Обычный 6 2 3 5 2 2 3" xfId="32892"/>
    <cellStyle name="Обычный 6 2 3 5 2 2 4" xfId="32893"/>
    <cellStyle name="Обычный 6 2 3 5 2 2 5" xfId="32894"/>
    <cellStyle name="Обычный 6 2 3 5 2 3" xfId="32895"/>
    <cellStyle name="Обычный 6 2 3 5 2 3 2" xfId="32896"/>
    <cellStyle name="Обычный 6 2 3 5 2 3 3" xfId="32897"/>
    <cellStyle name="Обычный 6 2 3 5 2 3 4" xfId="32898"/>
    <cellStyle name="Обычный 6 2 3 5 2 4" xfId="32899"/>
    <cellStyle name="Обычный 6 2 3 5 2 5" xfId="32900"/>
    <cellStyle name="Обычный 6 2 3 5 2 6" xfId="32901"/>
    <cellStyle name="Обычный 6 2 3 5 2 7" xfId="32902"/>
    <cellStyle name="Обычный 6 2 3 5 3" xfId="32903"/>
    <cellStyle name="Обычный 6 2 3 5 3 2" xfId="32904"/>
    <cellStyle name="Обычный 6 2 3 5 3 2 2" xfId="32905"/>
    <cellStyle name="Обычный 6 2 3 5 3 3" xfId="32906"/>
    <cellStyle name="Обычный 6 2 3 5 3 4" xfId="32907"/>
    <cellStyle name="Обычный 6 2 3 5 3 5" xfId="32908"/>
    <cellStyle name="Обычный 6 2 3 5 4" xfId="32909"/>
    <cellStyle name="Обычный 6 2 3 5 4 2" xfId="32910"/>
    <cellStyle name="Обычный 6 2 3 5 4 3" xfId="32911"/>
    <cellStyle name="Обычный 6 2 3 5 4 4" xfId="32912"/>
    <cellStyle name="Обычный 6 2 3 5 5" xfId="32913"/>
    <cellStyle name="Обычный 6 2 3 5 6" xfId="32914"/>
    <cellStyle name="Обычный 6 2 3 5 7" xfId="32915"/>
    <cellStyle name="Обычный 6 2 3 5 8" xfId="32916"/>
    <cellStyle name="Обычный 6 2 3 6" xfId="32917"/>
    <cellStyle name="Обычный 6 2 3 6 2" xfId="32918"/>
    <cellStyle name="Обычный 6 2 3 6 2 2" xfId="32919"/>
    <cellStyle name="Обычный 6 2 3 6 2 2 2" xfId="32920"/>
    <cellStyle name="Обычный 6 2 3 6 2 2 2 2" xfId="32921"/>
    <cellStyle name="Обычный 6 2 3 6 2 2 3" xfId="32922"/>
    <cellStyle name="Обычный 6 2 3 6 2 2 4" xfId="32923"/>
    <cellStyle name="Обычный 6 2 3 6 2 2 5" xfId="32924"/>
    <cellStyle name="Обычный 6 2 3 6 2 3" xfId="32925"/>
    <cellStyle name="Обычный 6 2 3 6 2 3 2" xfId="32926"/>
    <cellStyle name="Обычный 6 2 3 6 2 3 3" xfId="32927"/>
    <cellStyle name="Обычный 6 2 3 6 2 3 4" xfId="32928"/>
    <cellStyle name="Обычный 6 2 3 6 2 4" xfId="32929"/>
    <cellStyle name="Обычный 6 2 3 6 2 5" xfId="32930"/>
    <cellStyle name="Обычный 6 2 3 6 2 6" xfId="32931"/>
    <cellStyle name="Обычный 6 2 3 6 2 7" xfId="32932"/>
    <cellStyle name="Обычный 6 2 3 6 3" xfId="32933"/>
    <cellStyle name="Обычный 6 2 3 6 3 2" xfId="32934"/>
    <cellStyle name="Обычный 6 2 3 6 3 2 2" xfId="32935"/>
    <cellStyle name="Обычный 6 2 3 6 3 3" xfId="32936"/>
    <cellStyle name="Обычный 6 2 3 6 3 4" xfId="32937"/>
    <cellStyle name="Обычный 6 2 3 6 3 5" xfId="32938"/>
    <cellStyle name="Обычный 6 2 3 6 4" xfId="32939"/>
    <cellStyle name="Обычный 6 2 3 6 4 2" xfId="32940"/>
    <cellStyle name="Обычный 6 2 3 6 4 3" xfId="32941"/>
    <cellStyle name="Обычный 6 2 3 6 4 4" xfId="32942"/>
    <cellStyle name="Обычный 6 2 3 6 5" xfId="32943"/>
    <cellStyle name="Обычный 6 2 3 6 6" xfId="32944"/>
    <cellStyle name="Обычный 6 2 3 6 7" xfId="32945"/>
    <cellStyle name="Обычный 6 2 3 6 8" xfId="32946"/>
    <cellStyle name="Обычный 6 2 3 7" xfId="32947"/>
    <cellStyle name="Обычный 6 2 3 7 2" xfId="32948"/>
    <cellStyle name="Обычный 6 2 3 7 2 2" xfId="32949"/>
    <cellStyle name="Обычный 6 2 3 7 2 2 2" xfId="32950"/>
    <cellStyle name="Обычный 6 2 3 7 2 2 2 2" xfId="32951"/>
    <cellStyle name="Обычный 6 2 3 7 2 2 3" xfId="32952"/>
    <cellStyle name="Обычный 6 2 3 7 2 2 4" xfId="32953"/>
    <cellStyle name="Обычный 6 2 3 7 2 2 5" xfId="32954"/>
    <cellStyle name="Обычный 6 2 3 7 2 3" xfId="32955"/>
    <cellStyle name="Обычный 6 2 3 7 2 3 2" xfId="32956"/>
    <cellStyle name="Обычный 6 2 3 7 2 3 3" xfId="32957"/>
    <cellStyle name="Обычный 6 2 3 7 2 3 4" xfId="32958"/>
    <cellStyle name="Обычный 6 2 3 7 2 4" xfId="32959"/>
    <cellStyle name="Обычный 6 2 3 7 2 5" xfId="32960"/>
    <cellStyle name="Обычный 6 2 3 7 2 6" xfId="32961"/>
    <cellStyle name="Обычный 6 2 3 7 2 7" xfId="32962"/>
    <cellStyle name="Обычный 6 2 3 7 3" xfId="32963"/>
    <cellStyle name="Обычный 6 2 3 7 3 2" xfId="32964"/>
    <cellStyle name="Обычный 6 2 3 7 3 2 2" xfId="32965"/>
    <cellStyle name="Обычный 6 2 3 7 3 3" xfId="32966"/>
    <cellStyle name="Обычный 6 2 3 7 3 4" xfId="32967"/>
    <cellStyle name="Обычный 6 2 3 7 3 5" xfId="32968"/>
    <cellStyle name="Обычный 6 2 3 7 4" xfId="32969"/>
    <cellStyle name="Обычный 6 2 3 7 4 2" xfId="32970"/>
    <cellStyle name="Обычный 6 2 3 7 4 3" xfId="32971"/>
    <cellStyle name="Обычный 6 2 3 7 4 4" xfId="32972"/>
    <cellStyle name="Обычный 6 2 3 7 5" xfId="32973"/>
    <cellStyle name="Обычный 6 2 3 7 6" xfId="32974"/>
    <cellStyle name="Обычный 6 2 3 7 7" xfId="32975"/>
    <cellStyle name="Обычный 6 2 3 7 8" xfId="32976"/>
    <cellStyle name="Обычный 6 2 3 8" xfId="32977"/>
    <cellStyle name="Обычный 6 2 3 8 2" xfId="32978"/>
    <cellStyle name="Обычный 6 2 3 8 2 2" xfId="32979"/>
    <cellStyle name="Обычный 6 2 3 8 2 2 2" xfId="32980"/>
    <cellStyle name="Обычный 6 2 3 8 2 3" xfId="32981"/>
    <cellStyle name="Обычный 6 2 3 8 2 4" xfId="32982"/>
    <cellStyle name="Обычный 6 2 3 8 2 5" xfId="32983"/>
    <cellStyle name="Обычный 6 2 3 8 3" xfId="32984"/>
    <cellStyle name="Обычный 6 2 3 8 3 2" xfId="32985"/>
    <cellStyle name="Обычный 6 2 3 8 3 3" xfId="32986"/>
    <cellStyle name="Обычный 6 2 3 8 3 4" xfId="32987"/>
    <cellStyle name="Обычный 6 2 3 8 4" xfId="32988"/>
    <cellStyle name="Обычный 6 2 3 8 5" xfId="32989"/>
    <cellStyle name="Обычный 6 2 3 8 6" xfId="32990"/>
    <cellStyle name="Обычный 6 2 3 8 7" xfId="32991"/>
    <cellStyle name="Обычный 6 2 3 9" xfId="32992"/>
    <cellStyle name="Обычный 6 2 3 9 2" xfId="32993"/>
    <cellStyle name="Обычный 6 2 3 9 2 2" xfId="32994"/>
    <cellStyle name="Обычный 6 2 3 9 2 2 2" xfId="32995"/>
    <cellStyle name="Обычный 6 2 3 9 2 3" xfId="32996"/>
    <cellStyle name="Обычный 6 2 3 9 2 4" xfId="32997"/>
    <cellStyle name="Обычный 6 2 3 9 2 5" xfId="32998"/>
    <cellStyle name="Обычный 6 2 3 9 3" xfId="32999"/>
    <cellStyle name="Обычный 6 2 3 9 3 2" xfId="33000"/>
    <cellStyle name="Обычный 6 2 3 9 3 3" xfId="33001"/>
    <cellStyle name="Обычный 6 2 3 9 3 4" xfId="33002"/>
    <cellStyle name="Обычный 6 2 3 9 4" xfId="33003"/>
    <cellStyle name="Обычный 6 2 3 9 5" xfId="33004"/>
    <cellStyle name="Обычный 6 2 3 9 6" xfId="33005"/>
    <cellStyle name="Обычный 6 2 3 9 7" xfId="33006"/>
    <cellStyle name="Обычный 6 2 4" xfId="33007"/>
    <cellStyle name="Обычный 6 2 4 10" xfId="33008"/>
    <cellStyle name="Обычный 6 2 4 10 2" xfId="33009"/>
    <cellStyle name="Обычный 6 2 4 10 2 2" xfId="33010"/>
    <cellStyle name="Обычный 6 2 4 10 3" xfId="33011"/>
    <cellStyle name="Обычный 6 2 4 10 4" xfId="33012"/>
    <cellStyle name="Обычный 6 2 4 10 5" xfId="33013"/>
    <cellStyle name="Обычный 6 2 4 11" xfId="33014"/>
    <cellStyle name="Обычный 6 2 4 11 2" xfId="33015"/>
    <cellStyle name="Обычный 6 2 4 11 3" xfId="33016"/>
    <cellStyle name="Обычный 6 2 4 11 4" xfId="33017"/>
    <cellStyle name="Обычный 6 2 4 12" xfId="33018"/>
    <cellStyle name="Обычный 6 2 4 13" xfId="33019"/>
    <cellStyle name="Обычный 6 2 4 14" xfId="33020"/>
    <cellStyle name="Обычный 6 2 4 15" xfId="33021"/>
    <cellStyle name="Обычный 6 2 4 2" xfId="33022"/>
    <cellStyle name="Обычный 6 2 4 2 2" xfId="33023"/>
    <cellStyle name="Обычный 6 2 4 2 2 2" xfId="33024"/>
    <cellStyle name="Обычный 6 2 4 2 2 2 2" xfId="33025"/>
    <cellStyle name="Обычный 6 2 4 2 2 2 2 2" xfId="33026"/>
    <cellStyle name="Обычный 6 2 4 2 2 2 3" xfId="33027"/>
    <cellStyle name="Обычный 6 2 4 2 2 2 4" xfId="33028"/>
    <cellStyle name="Обычный 6 2 4 2 2 2 5" xfId="33029"/>
    <cellStyle name="Обычный 6 2 4 2 2 3" xfId="33030"/>
    <cellStyle name="Обычный 6 2 4 2 2 3 2" xfId="33031"/>
    <cellStyle name="Обычный 6 2 4 2 2 3 3" xfId="33032"/>
    <cellStyle name="Обычный 6 2 4 2 2 3 4" xfId="33033"/>
    <cellStyle name="Обычный 6 2 4 2 2 4" xfId="33034"/>
    <cellStyle name="Обычный 6 2 4 2 2 5" xfId="33035"/>
    <cellStyle name="Обычный 6 2 4 2 2 6" xfId="33036"/>
    <cellStyle name="Обычный 6 2 4 2 2 7" xfId="33037"/>
    <cellStyle name="Обычный 6 2 4 2 3" xfId="33038"/>
    <cellStyle name="Обычный 6 2 4 2 3 2" xfId="33039"/>
    <cellStyle name="Обычный 6 2 4 2 3 2 2" xfId="33040"/>
    <cellStyle name="Обычный 6 2 4 2 3 3" xfId="33041"/>
    <cellStyle name="Обычный 6 2 4 2 3 4" xfId="33042"/>
    <cellStyle name="Обычный 6 2 4 2 3 5" xfId="33043"/>
    <cellStyle name="Обычный 6 2 4 2 4" xfId="33044"/>
    <cellStyle name="Обычный 6 2 4 2 4 2" xfId="33045"/>
    <cellStyle name="Обычный 6 2 4 2 4 2 2" xfId="33046"/>
    <cellStyle name="Обычный 6 2 4 2 4 3" xfId="33047"/>
    <cellStyle name="Обычный 6 2 4 2 4 4" xfId="33048"/>
    <cellStyle name="Обычный 6 2 4 2 4 5" xfId="33049"/>
    <cellStyle name="Обычный 6 2 4 2 5" xfId="33050"/>
    <cellStyle name="Обычный 6 2 4 2 5 2" xfId="33051"/>
    <cellStyle name="Обычный 6 2 4 2 5 3" xfId="33052"/>
    <cellStyle name="Обычный 6 2 4 2 5 4" xfId="33053"/>
    <cellStyle name="Обычный 6 2 4 2 6" xfId="33054"/>
    <cellStyle name="Обычный 6 2 4 2 7" xfId="33055"/>
    <cellStyle name="Обычный 6 2 4 2 8" xfId="33056"/>
    <cellStyle name="Обычный 6 2 4 2 9" xfId="33057"/>
    <cellStyle name="Обычный 6 2 4 3" xfId="33058"/>
    <cellStyle name="Обычный 6 2 4 3 2" xfId="33059"/>
    <cellStyle name="Обычный 6 2 4 3 2 2" xfId="33060"/>
    <cellStyle name="Обычный 6 2 4 3 2 2 2" xfId="33061"/>
    <cellStyle name="Обычный 6 2 4 3 2 2 2 2" xfId="33062"/>
    <cellStyle name="Обычный 6 2 4 3 2 2 3" xfId="33063"/>
    <cellStyle name="Обычный 6 2 4 3 2 2 4" xfId="33064"/>
    <cellStyle name="Обычный 6 2 4 3 2 2 5" xfId="33065"/>
    <cellStyle name="Обычный 6 2 4 3 2 3" xfId="33066"/>
    <cellStyle name="Обычный 6 2 4 3 2 3 2" xfId="33067"/>
    <cellStyle name="Обычный 6 2 4 3 2 3 3" xfId="33068"/>
    <cellStyle name="Обычный 6 2 4 3 2 3 4" xfId="33069"/>
    <cellStyle name="Обычный 6 2 4 3 2 4" xfId="33070"/>
    <cellStyle name="Обычный 6 2 4 3 2 5" xfId="33071"/>
    <cellStyle name="Обычный 6 2 4 3 2 6" xfId="33072"/>
    <cellStyle name="Обычный 6 2 4 3 2 7" xfId="33073"/>
    <cellStyle name="Обычный 6 2 4 3 3" xfId="33074"/>
    <cellStyle name="Обычный 6 2 4 3 3 2" xfId="33075"/>
    <cellStyle name="Обычный 6 2 4 3 3 2 2" xfId="33076"/>
    <cellStyle name="Обычный 6 2 4 3 3 3" xfId="33077"/>
    <cellStyle name="Обычный 6 2 4 3 3 4" xfId="33078"/>
    <cellStyle name="Обычный 6 2 4 3 3 5" xfId="33079"/>
    <cellStyle name="Обычный 6 2 4 3 4" xfId="33080"/>
    <cellStyle name="Обычный 6 2 4 3 4 2" xfId="33081"/>
    <cellStyle name="Обычный 6 2 4 3 4 2 2" xfId="33082"/>
    <cellStyle name="Обычный 6 2 4 3 4 3" xfId="33083"/>
    <cellStyle name="Обычный 6 2 4 3 4 4" xfId="33084"/>
    <cellStyle name="Обычный 6 2 4 3 4 5" xfId="33085"/>
    <cellStyle name="Обычный 6 2 4 3 5" xfId="33086"/>
    <cellStyle name="Обычный 6 2 4 3 5 2" xfId="33087"/>
    <cellStyle name="Обычный 6 2 4 3 5 3" xfId="33088"/>
    <cellStyle name="Обычный 6 2 4 3 5 4" xfId="33089"/>
    <cellStyle name="Обычный 6 2 4 3 6" xfId="33090"/>
    <cellStyle name="Обычный 6 2 4 3 7" xfId="33091"/>
    <cellStyle name="Обычный 6 2 4 3 8" xfId="33092"/>
    <cellStyle name="Обычный 6 2 4 3 9" xfId="33093"/>
    <cellStyle name="Обычный 6 2 4 4" xfId="33094"/>
    <cellStyle name="Обычный 6 2 4 4 2" xfId="33095"/>
    <cellStyle name="Обычный 6 2 4 4 2 2" xfId="33096"/>
    <cellStyle name="Обычный 6 2 4 4 2 2 2" xfId="33097"/>
    <cellStyle name="Обычный 6 2 4 4 2 2 2 2" xfId="33098"/>
    <cellStyle name="Обычный 6 2 4 4 2 2 3" xfId="33099"/>
    <cellStyle name="Обычный 6 2 4 4 2 2 4" xfId="33100"/>
    <cellStyle name="Обычный 6 2 4 4 2 2 5" xfId="33101"/>
    <cellStyle name="Обычный 6 2 4 4 2 3" xfId="33102"/>
    <cellStyle name="Обычный 6 2 4 4 2 3 2" xfId="33103"/>
    <cellStyle name="Обычный 6 2 4 4 2 3 3" xfId="33104"/>
    <cellStyle name="Обычный 6 2 4 4 2 3 4" xfId="33105"/>
    <cellStyle name="Обычный 6 2 4 4 2 4" xfId="33106"/>
    <cellStyle name="Обычный 6 2 4 4 2 5" xfId="33107"/>
    <cellStyle name="Обычный 6 2 4 4 2 6" xfId="33108"/>
    <cellStyle name="Обычный 6 2 4 4 2 7" xfId="33109"/>
    <cellStyle name="Обычный 6 2 4 4 3" xfId="33110"/>
    <cellStyle name="Обычный 6 2 4 4 3 2" xfId="33111"/>
    <cellStyle name="Обычный 6 2 4 4 3 2 2" xfId="33112"/>
    <cellStyle name="Обычный 6 2 4 4 3 3" xfId="33113"/>
    <cellStyle name="Обычный 6 2 4 4 3 4" xfId="33114"/>
    <cellStyle name="Обычный 6 2 4 4 3 5" xfId="33115"/>
    <cellStyle name="Обычный 6 2 4 4 4" xfId="33116"/>
    <cellStyle name="Обычный 6 2 4 4 4 2" xfId="33117"/>
    <cellStyle name="Обычный 6 2 4 4 4 3" xfId="33118"/>
    <cellStyle name="Обычный 6 2 4 4 4 4" xfId="33119"/>
    <cellStyle name="Обычный 6 2 4 4 5" xfId="33120"/>
    <cellStyle name="Обычный 6 2 4 4 6" xfId="33121"/>
    <cellStyle name="Обычный 6 2 4 4 7" xfId="33122"/>
    <cellStyle name="Обычный 6 2 4 4 8" xfId="33123"/>
    <cellStyle name="Обычный 6 2 4 5" xfId="33124"/>
    <cellStyle name="Обычный 6 2 4 5 2" xfId="33125"/>
    <cellStyle name="Обычный 6 2 4 5 2 2" xfId="33126"/>
    <cellStyle name="Обычный 6 2 4 5 2 2 2" xfId="33127"/>
    <cellStyle name="Обычный 6 2 4 5 2 2 2 2" xfId="33128"/>
    <cellStyle name="Обычный 6 2 4 5 2 2 3" xfId="33129"/>
    <cellStyle name="Обычный 6 2 4 5 2 2 4" xfId="33130"/>
    <cellStyle name="Обычный 6 2 4 5 2 2 5" xfId="33131"/>
    <cellStyle name="Обычный 6 2 4 5 2 3" xfId="33132"/>
    <cellStyle name="Обычный 6 2 4 5 2 3 2" xfId="33133"/>
    <cellStyle name="Обычный 6 2 4 5 2 3 3" xfId="33134"/>
    <cellStyle name="Обычный 6 2 4 5 2 3 4" xfId="33135"/>
    <cellStyle name="Обычный 6 2 4 5 2 4" xfId="33136"/>
    <cellStyle name="Обычный 6 2 4 5 2 5" xfId="33137"/>
    <cellStyle name="Обычный 6 2 4 5 2 6" xfId="33138"/>
    <cellStyle name="Обычный 6 2 4 5 2 7" xfId="33139"/>
    <cellStyle name="Обычный 6 2 4 5 3" xfId="33140"/>
    <cellStyle name="Обычный 6 2 4 5 3 2" xfId="33141"/>
    <cellStyle name="Обычный 6 2 4 5 3 2 2" xfId="33142"/>
    <cellStyle name="Обычный 6 2 4 5 3 3" xfId="33143"/>
    <cellStyle name="Обычный 6 2 4 5 3 4" xfId="33144"/>
    <cellStyle name="Обычный 6 2 4 5 3 5" xfId="33145"/>
    <cellStyle name="Обычный 6 2 4 5 4" xfId="33146"/>
    <cellStyle name="Обычный 6 2 4 5 4 2" xfId="33147"/>
    <cellStyle name="Обычный 6 2 4 5 4 3" xfId="33148"/>
    <cellStyle name="Обычный 6 2 4 5 4 4" xfId="33149"/>
    <cellStyle name="Обычный 6 2 4 5 5" xfId="33150"/>
    <cellStyle name="Обычный 6 2 4 5 6" xfId="33151"/>
    <cellStyle name="Обычный 6 2 4 5 7" xfId="33152"/>
    <cellStyle name="Обычный 6 2 4 5 8" xfId="33153"/>
    <cellStyle name="Обычный 6 2 4 6" xfId="33154"/>
    <cellStyle name="Обычный 6 2 4 6 2" xfId="33155"/>
    <cellStyle name="Обычный 6 2 4 6 2 2" xfId="33156"/>
    <cellStyle name="Обычный 6 2 4 6 2 2 2" xfId="33157"/>
    <cellStyle name="Обычный 6 2 4 6 2 2 2 2" xfId="33158"/>
    <cellStyle name="Обычный 6 2 4 6 2 2 3" xfId="33159"/>
    <cellStyle name="Обычный 6 2 4 6 2 2 4" xfId="33160"/>
    <cellStyle name="Обычный 6 2 4 6 2 2 5" xfId="33161"/>
    <cellStyle name="Обычный 6 2 4 6 2 3" xfId="33162"/>
    <cellStyle name="Обычный 6 2 4 6 2 3 2" xfId="33163"/>
    <cellStyle name="Обычный 6 2 4 6 2 3 3" xfId="33164"/>
    <cellStyle name="Обычный 6 2 4 6 2 3 4" xfId="33165"/>
    <cellStyle name="Обычный 6 2 4 6 2 4" xfId="33166"/>
    <cellStyle name="Обычный 6 2 4 6 2 5" xfId="33167"/>
    <cellStyle name="Обычный 6 2 4 6 2 6" xfId="33168"/>
    <cellStyle name="Обычный 6 2 4 6 2 7" xfId="33169"/>
    <cellStyle name="Обычный 6 2 4 6 3" xfId="33170"/>
    <cellStyle name="Обычный 6 2 4 6 3 2" xfId="33171"/>
    <cellStyle name="Обычный 6 2 4 6 3 2 2" xfId="33172"/>
    <cellStyle name="Обычный 6 2 4 6 3 3" xfId="33173"/>
    <cellStyle name="Обычный 6 2 4 6 3 4" xfId="33174"/>
    <cellStyle name="Обычный 6 2 4 6 3 5" xfId="33175"/>
    <cellStyle name="Обычный 6 2 4 6 4" xfId="33176"/>
    <cellStyle name="Обычный 6 2 4 6 4 2" xfId="33177"/>
    <cellStyle name="Обычный 6 2 4 6 4 3" xfId="33178"/>
    <cellStyle name="Обычный 6 2 4 6 4 4" xfId="33179"/>
    <cellStyle name="Обычный 6 2 4 6 5" xfId="33180"/>
    <cellStyle name="Обычный 6 2 4 6 6" xfId="33181"/>
    <cellStyle name="Обычный 6 2 4 6 7" xfId="33182"/>
    <cellStyle name="Обычный 6 2 4 6 8" xfId="33183"/>
    <cellStyle name="Обычный 6 2 4 7" xfId="33184"/>
    <cellStyle name="Обычный 6 2 4 7 2" xfId="33185"/>
    <cellStyle name="Обычный 6 2 4 7 2 2" xfId="33186"/>
    <cellStyle name="Обычный 6 2 4 7 2 2 2" xfId="33187"/>
    <cellStyle name="Обычный 6 2 4 7 2 2 2 2" xfId="33188"/>
    <cellStyle name="Обычный 6 2 4 7 2 2 3" xfId="33189"/>
    <cellStyle name="Обычный 6 2 4 7 2 2 4" xfId="33190"/>
    <cellStyle name="Обычный 6 2 4 7 2 2 5" xfId="33191"/>
    <cellStyle name="Обычный 6 2 4 7 2 3" xfId="33192"/>
    <cellStyle name="Обычный 6 2 4 7 2 3 2" xfId="33193"/>
    <cellStyle name="Обычный 6 2 4 7 2 3 3" xfId="33194"/>
    <cellStyle name="Обычный 6 2 4 7 2 3 4" xfId="33195"/>
    <cellStyle name="Обычный 6 2 4 7 2 4" xfId="33196"/>
    <cellStyle name="Обычный 6 2 4 7 2 5" xfId="33197"/>
    <cellStyle name="Обычный 6 2 4 7 2 6" xfId="33198"/>
    <cellStyle name="Обычный 6 2 4 7 2 7" xfId="33199"/>
    <cellStyle name="Обычный 6 2 4 7 3" xfId="33200"/>
    <cellStyle name="Обычный 6 2 4 7 3 2" xfId="33201"/>
    <cellStyle name="Обычный 6 2 4 7 3 2 2" xfId="33202"/>
    <cellStyle name="Обычный 6 2 4 7 3 3" xfId="33203"/>
    <cellStyle name="Обычный 6 2 4 7 3 4" xfId="33204"/>
    <cellStyle name="Обычный 6 2 4 7 3 5" xfId="33205"/>
    <cellStyle name="Обычный 6 2 4 7 4" xfId="33206"/>
    <cellStyle name="Обычный 6 2 4 7 4 2" xfId="33207"/>
    <cellStyle name="Обычный 6 2 4 7 4 3" xfId="33208"/>
    <cellStyle name="Обычный 6 2 4 7 4 4" xfId="33209"/>
    <cellStyle name="Обычный 6 2 4 7 5" xfId="33210"/>
    <cellStyle name="Обычный 6 2 4 7 6" xfId="33211"/>
    <cellStyle name="Обычный 6 2 4 7 7" xfId="33212"/>
    <cellStyle name="Обычный 6 2 4 7 8" xfId="33213"/>
    <cellStyle name="Обычный 6 2 4 8" xfId="33214"/>
    <cellStyle name="Обычный 6 2 4 8 2" xfId="33215"/>
    <cellStyle name="Обычный 6 2 4 8 2 2" xfId="33216"/>
    <cellStyle name="Обычный 6 2 4 8 2 2 2" xfId="33217"/>
    <cellStyle name="Обычный 6 2 4 8 2 3" xfId="33218"/>
    <cellStyle name="Обычный 6 2 4 8 2 4" xfId="33219"/>
    <cellStyle name="Обычный 6 2 4 8 2 5" xfId="33220"/>
    <cellStyle name="Обычный 6 2 4 8 3" xfId="33221"/>
    <cellStyle name="Обычный 6 2 4 8 3 2" xfId="33222"/>
    <cellStyle name="Обычный 6 2 4 8 3 3" xfId="33223"/>
    <cellStyle name="Обычный 6 2 4 8 3 4" xfId="33224"/>
    <cellStyle name="Обычный 6 2 4 8 4" xfId="33225"/>
    <cellStyle name="Обычный 6 2 4 8 5" xfId="33226"/>
    <cellStyle name="Обычный 6 2 4 8 6" xfId="33227"/>
    <cellStyle name="Обычный 6 2 4 8 7" xfId="33228"/>
    <cellStyle name="Обычный 6 2 4 9" xfId="33229"/>
    <cellStyle name="Обычный 6 2 4 9 2" xfId="33230"/>
    <cellStyle name="Обычный 6 2 4 9 2 2" xfId="33231"/>
    <cellStyle name="Обычный 6 2 4 9 2 2 2" xfId="33232"/>
    <cellStyle name="Обычный 6 2 4 9 2 3" xfId="33233"/>
    <cellStyle name="Обычный 6 2 4 9 2 4" xfId="33234"/>
    <cellStyle name="Обычный 6 2 4 9 2 5" xfId="33235"/>
    <cellStyle name="Обычный 6 2 4 9 3" xfId="33236"/>
    <cellStyle name="Обычный 6 2 4 9 3 2" xfId="33237"/>
    <cellStyle name="Обычный 6 2 4 9 3 3" xfId="33238"/>
    <cellStyle name="Обычный 6 2 4 9 3 4" xfId="33239"/>
    <cellStyle name="Обычный 6 2 4 9 4" xfId="33240"/>
    <cellStyle name="Обычный 6 2 4 9 5" xfId="33241"/>
    <cellStyle name="Обычный 6 2 4 9 6" xfId="33242"/>
    <cellStyle name="Обычный 6 2 4 9 7" xfId="33243"/>
    <cellStyle name="Обычный 6 2 5" xfId="33244"/>
    <cellStyle name="Обычный 6 2 5 2" xfId="33245"/>
    <cellStyle name="Обычный 6 2 5 2 2" xfId="33246"/>
    <cellStyle name="Обычный 6 2 5 2 2 2" xfId="33247"/>
    <cellStyle name="Обычный 6 2 5 2 2 2 2" xfId="33248"/>
    <cellStyle name="Обычный 6 2 5 2 2 3" xfId="33249"/>
    <cellStyle name="Обычный 6 2 5 2 2 4" xfId="33250"/>
    <cellStyle name="Обычный 6 2 5 2 2 5" xfId="33251"/>
    <cellStyle name="Обычный 6 2 5 2 3" xfId="33252"/>
    <cellStyle name="Обычный 6 2 5 2 3 2" xfId="33253"/>
    <cellStyle name="Обычный 6 2 5 2 3 3" xfId="33254"/>
    <cellStyle name="Обычный 6 2 5 2 3 4" xfId="33255"/>
    <cellStyle name="Обычный 6 2 5 2 4" xfId="33256"/>
    <cellStyle name="Обычный 6 2 5 2 5" xfId="33257"/>
    <cellStyle name="Обычный 6 2 5 2 6" xfId="33258"/>
    <cellStyle name="Обычный 6 2 5 2 7" xfId="33259"/>
    <cellStyle name="Обычный 6 2 5 3" xfId="33260"/>
    <cellStyle name="Обычный 6 2 5 3 2" xfId="33261"/>
    <cellStyle name="Обычный 6 2 5 3 2 2" xfId="33262"/>
    <cellStyle name="Обычный 6 2 5 3 3" xfId="33263"/>
    <cellStyle name="Обычный 6 2 5 3 4" xfId="33264"/>
    <cellStyle name="Обычный 6 2 5 3 5" xfId="33265"/>
    <cellStyle name="Обычный 6 2 5 4" xfId="33266"/>
    <cellStyle name="Обычный 6 2 5 4 2" xfId="33267"/>
    <cellStyle name="Обычный 6 2 5 4 2 2" xfId="33268"/>
    <cellStyle name="Обычный 6 2 5 4 3" xfId="33269"/>
    <cellStyle name="Обычный 6 2 5 4 4" xfId="33270"/>
    <cellStyle name="Обычный 6 2 5 4 5" xfId="33271"/>
    <cellStyle name="Обычный 6 2 5 5" xfId="33272"/>
    <cellStyle name="Обычный 6 2 5 5 2" xfId="33273"/>
    <cellStyle name="Обычный 6 2 5 5 3" xfId="33274"/>
    <cellStyle name="Обычный 6 2 5 5 4" xfId="33275"/>
    <cellStyle name="Обычный 6 2 5 6" xfId="33276"/>
    <cellStyle name="Обычный 6 2 5 7" xfId="33277"/>
    <cellStyle name="Обычный 6 2 5 8" xfId="33278"/>
    <cellStyle name="Обычный 6 2 5 9" xfId="33279"/>
    <cellStyle name="Обычный 6 2 6" xfId="33280"/>
    <cellStyle name="Обычный 6 2 6 2" xfId="33281"/>
    <cellStyle name="Обычный 6 2 6 2 2" xfId="33282"/>
    <cellStyle name="Обычный 6 2 6 2 2 2" xfId="33283"/>
    <cellStyle name="Обычный 6 2 6 2 2 2 2" xfId="33284"/>
    <cellStyle name="Обычный 6 2 6 2 2 3" xfId="33285"/>
    <cellStyle name="Обычный 6 2 6 2 2 4" xfId="33286"/>
    <cellStyle name="Обычный 6 2 6 2 2 5" xfId="33287"/>
    <cellStyle name="Обычный 6 2 6 2 3" xfId="33288"/>
    <cellStyle name="Обычный 6 2 6 2 3 2" xfId="33289"/>
    <cellStyle name="Обычный 6 2 6 2 3 3" xfId="33290"/>
    <cellStyle name="Обычный 6 2 6 2 3 4" xfId="33291"/>
    <cellStyle name="Обычный 6 2 6 2 4" xfId="33292"/>
    <cellStyle name="Обычный 6 2 6 2 5" xfId="33293"/>
    <cellStyle name="Обычный 6 2 6 2 6" xfId="33294"/>
    <cellStyle name="Обычный 6 2 6 2 7" xfId="33295"/>
    <cellStyle name="Обычный 6 2 6 3" xfId="33296"/>
    <cellStyle name="Обычный 6 2 6 3 2" xfId="33297"/>
    <cellStyle name="Обычный 6 2 6 3 2 2" xfId="33298"/>
    <cellStyle name="Обычный 6 2 6 3 3" xfId="33299"/>
    <cellStyle name="Обычный 6 2 6 3 4" xfId="33300"/>
    <cellStyle name="Обычный 6 2 6 3 5" xfId="33301"/>
    <cellStyle name="Обычный 6 2 6 4" xfId="33302"/>
    <cellStyle name="Обычный 6 2 6 4 2" xfId="33303"/>
    <cellStyle name="Обычный 6 2 6 4 2 2" xfId="33304"/>
    <cellStyle name="Обычный 6 2 6 4 3" xfId="33305"/>
    <cellStyle name="Обычный 6 2 6 4 4" xfId="33306"/>
    <cellStyle name="Обычный 6 2 6 4 5" xfId="33307"/>
    <cellStyle name="Обычный 6 2 6 5" xfId="33308"/>
    <cellStyle name="Обычный 6 2 6 5 2" xfId="33309"/>
    <cellStyle name="Обычный 6 2 6 5 3" xfId="33310"/>
    <cellStyle name="Обычный 6 2 6 5 4" xfId="33311"/>
    <cellStyle name="Обычный 6 2 6 6" xfId="33312"/>
    <cellStyle name="Обычный 6 2 6 7" xfId="33313"/>
    <cellStyle name="Обычный 6 2 6 8" xfId="33314"/>
    <cellStyle name="Обычный 6 2 6 9" xfId="33315"/>
    <cellStyle name="Обычный 6 2 7" xfId="33316"/>
    <cellStyle name="Обычный 6 2 7 2" xfId="33317"/>
    <cellStyle name="Обычный 6 2 7 2 2" xfId="33318"/>
    <cellStyle name="Обычный 6 2 7 2 2 2" xfId="33319"/>
    <cellStyle name="Обычный 6 2 7 2 2 2 2" xfId="33320"/>
    <cellStyle name="Обычный 6 2 7 2 2 3" xfId="33321"/>
    <cellStyle name="Обычный 6 2 7 2 2 4" xfId="33322"/>
    <cellStyle name="Обычный 6 2 7 2 2 5" xfId="33323"/>
    <cellStyle name="Обычный 6 2 7 2 3" xfId="33324"/>
    <cellStyle name="Обычный 6 2 7 2 3 2" xfId="33325"/>
    <cellStyle name="Обычный 6 2 7 2 3 3" xfId="33326"/>
    <cellStyle name="Обычный 6 2 7 2 3 4" xfId="33327"/>
    <cellStyle name="Обычный 6 2 7 2 4" xfId="33328"/>
    <cellStyle name="Обычный 6 2 7 2 5" xfId="33329"/>
    <cellStyle name="Обычный 6 2 7 2 6" xfId="33330"/>
    <cellStyle name="Обычный 6 2 7 2 7" xfId="33331"/>
    <cellStyle name="Обычный 6 2 7 3" xfId="33332"/>
    <cellStyle name="Обычный 6 2 7 3 2" xfId="33333"/>
    <cellStyle name="Обычный 6 2 7 3 2 2" xfId="33334"/>
    <cellStyle name="Обычный 6 2 7 3 3" xfId="33335"/>
    <cellStyle name="Обычный 6 2 7 3 4" xfId="33336"/>
    <cellStyle name="Обычный 6 2 7 3 5" xfId="33337"/>
    <cellStyle name="Обычный 6 2 7 4" xfId="33338"/>
    <cellStyle name="Обычный 6 2 7 4 2" xfId="33339"/>
    <cellStyle name="Обычный 6 2 7 4 2 2" xfId="33340"/>
    <cellStyle name="Обычный 6 2 7 4 3" xfId="33341"/>
    <cellStyle name="Обычный 6 2 7 4 4" xfId="33342"/>
    <cellStyle name="Обычный 6 2 7 4 5" xfId="33343"/>
    <cellStyle name="Обычный 6 2 7 5" xfId="33344"/>
    <cellStyle name="Обычный 6 2 7 5 2" xfId="33345"/>
    <cellStyle name="Обычный 6 2 7 5 3" xfId="33346"/>
    <cellStyle name="Обычный 6 2 8" xfId="33347"/>
    <cellStyle name="Обычный 6 2 8 2" xfId="33348"/>
    <cellStyle name="Обычный 6 2 8 2 2" xfId="33349"/>
    <cellStyle name="Обычный 6 2 8 2 2 2" xfId="33350"/>
    <cellStyle name="Обычный 6 2 8 2 2 2 2" xfId="33351"/>
    <cellStyle name="Обычный 6 2 8 2 2 3" xfId="33352"/>
    <cellStyle name="Обычный 6 2 8 2 2 4" xfId="33353"/>
    <cellStyle name="Обычный 6 2 8 2 2 5" xfId="33354"/>
    <cellStyle name="Обычный 6 2 8 2 3" xfId="33355"/>
    <cellStyle name="Обычный 6 2 8 2 3 2" xfId="33356"/>
    <cellStyle name="Обычный 6 2 8 2 3 3" xfId="33357"/>
    <cellStyle name="Обычный 6 2 8 2 3 4" xfId="33358"/>
    <cellStyle name="Обычный 6 2 8 2 4" xfId="33359"/>
    <cellStyle name="Обычный 6 2 8 2 5" xfId="33360"/>
    <cellStyle name="Обычный 6 2 8 2 6" xfId="33361"/>
    <cellStyle name="Обычный 6 2 8 2 7" xfId="33362"/>
    <cellStyle name="Обычный 6 2 8 3" xfId="33363"/>
    <cellStyle name="Обычный 6 2 8 3 2" xfId="33364"/>
    <cellStyle name="Обычный 6 2 8 3 2 2" xfId="33365"/>
    <cellStyle name="Обычный 6 2 8 3 3" xfId="33366"/>
    <cellStyle name="Обычный 6 2 8 3 4" xfId="33367"/>
    <cellStyle name="Обычный 6 2 8 3 5" xfId="33368"/>
    <cellStyle name="Обычный 6 2 8 4" xfId="33369"/>
    <cellStyle name="Обычный 6 2 8 4 2" xfId="33370"/>
    <cellStyle name="Обычный 6 2 8 4 3" xfId="33371"/>
    <cellStyle name="Обычный 6 2 8 4 4" xfId="33372"/>
    <cellStyle name="Обычный 6 2 8 5" xfId="33373"/>
    <cellStyle name="Обычный 6 2 8 6" xfId="33374"/>
    <cellStyle name="Обычный 6 2 8 7" xfId="33375"/>
    <cellStyle name="Обычный 6 2 8 8" xfId="33376"/>
    <cellStyle name="Обычный 6 2 9" xfId="33377"/>
    <cellStyle name="Обычный 6 2 9 2" xfId="33378"/>
    <cellStyle name="Обычный 6 2 9 2 2" xfId="33379"/>
    <cellStyle name="Обычный 6 2 9 2 2 2" xfId="33380"/>
    <cellStyle name="Обычный 6 2 9 2 2 2 2" xfId="33381"/>
    <cellStyle name="Обычный 6 2 9 2 2 3" xfId="33382"/>
    <cellStyle name="Обычный 6 2 9 2 2 4" xfId="33383"/>
    <cellStyle name="Обычный 6 2 9 2 2 5" xfId="33384"/>
    <cellStyle name="Обычный 6 2 9 2 3" xfId="33385"/>
    <cellStyle name="Обычный 6 2 9 2 3 2" xfId="33386"/>
    <cellStyle name="Обычный 6 2 9 2 3 3" xfId="33387"/>
    <cellStyle name="Обычный 6 2 9 2 3 4" xfId="33388"/>
    <cellStyle name="Обычный 6 2 9 2 4" xfId="33389"/>
    <cellStyle name="Обычный 6 2 9 2 5" xfId="33390"/>
    <cellStyle name="Обычный 6 2 9 2 6" xfId="33391"/>
    <cellStyle name="Обычный 6 2 9 2 7" xfId="33392"/>
    <cellStyle name="Обычный 6 2 9 3" xfId="33393"/>
    <cellStyle name="Обычный 6 2 9 3 2" xfId="33394"/>
    <cellStyle name="Обычный 6 2 9 3 2 2" xfId="33395"/>
    <cellStyle name="Обычный 6 2 9 3 3" xfId="33396"/>
    <cellStyle name="Обычный 6 2 9 3 4" xfId="33397"/>
    <cellStyle name="Обычный 6 2 9 3 5" xfId="33398"/>
    <cellStyle name="Обычный 6 2 9 4" xfId="33399"/>
    <cellStyle name="Обычный 6 2 9 4 2" xfId="33400"/>
    <cellStyle name="Обычный 6 2 9 4 3" xfId="33401"/>
    <cellStyle name="Обычный 6 2 9 4 4" xfId="33402"/>
    <cellStyle name="Обычный 6 2 9 5" xfId="33403"/>
    <cellStyle name="Обычный 6 2 9 6" xfId="33404"/>
    <cellStyle name="Обычный 6 2 9 7" xfId="33405"/>
    <cellStyle name="Обычный 6 2 9 8" xfId="33406"/>
    <cellStyle name="Обычный 6 3" xfId="33407"/>
    <cellStyle name="Обычный 6 3 10" xfId="33408"/>
    <cellStyle name="Обычный 6 3 10 2" xfId="33409"/>
    <cellStyle name="Обычный 6 3 10 2 2" xfId="33410"/>
    <cellStyle name="Обычный 6 3 10 2 2 2" xfId="33411"/>
    <cellStyle name="Обычный 6 3 10 2 2 2 2" xfId="33412"/>
    <cellStyle name="Обычный 6 3 10 2 2 3" xfId="33413"/>
    <cellStyle name="Обычный 6 3 10 2 2 4" xfId="33414"/>
    <cellStyle name="Обычный 6 3 10 2 2 5" xfId="33415"/>
    <cellStyle name="Обычный 6 3 10 2 3" xfId="33416"/>
    <cellStyle name="Обычный 6 3 10 2 3 2" xfId="33417"/>
    <cellStyle name="Обычный 6 3 10 2 3 3" xfId="33418"/>
    <cellStyle name="Обычный 6 3 10 2 3 4" xfId="33419"/>
    <cellStyle name="Обычный 6 3 10 2 4" xfId="33420"/>
    <cellStyle name="Обычный 6 3 10 2 5" xfId="33421"/>
    <cellStyle name="Обычный 6 3 10 2 6" xfId="33422"/>
    <cellStyle name="Обычный 6 3 10 2 7" xfId="33423"/>
    <cellStyle name="Обычный 6 3 10 3" xfId="33424"/>
    <cellStyle name="Обычный 6 3 10 3 2" xfId="33425"/>
    <cellStyle name="Обычный 6 3 10 3 2 2" xfId="33426"/>
    <cellStyle name="Обычный 6 3 10 3 3" xfId="33427"/>
    <cellStyle name="Обычный 6 3 10 3 4" xfId="33428"/>
    <cellStyle name="Обычный 6 3 10 3 5" xfId="33429"/>
    <cellStyle name="Обычный 6 3 10 4" xfId="33430"/>
    <cellStyle name="Обычный 6 3 10 4 2" xfId="33431"/>
    <cellStyle name="Обычный 6 3 10 4 3" xfId="33432"/>
    <cellStyle name="Обычный 6 3 10 4 4" xfId="33433"/>
    <cellStyle name="Обычный 6 3 10 5" xfId="33434"/>
    <cellStyle name="Обычный 6 3 10 6" xfId="33435"/>
    <cellStyle name="Обычный 6 3 10 7" xfId="33436"/>
    <cellStyle name="Обычный 6 3 10 8" xfId="33437"/>
    <cellStyle name="Обычный 6 3 11" xfId="33438"/>
    <cellStyle name="Обычный 6 3 11 2" xfId="33439"/>
    <cellStyle name="Обычный 6 3 11 2 2" xfId="33440"/>
    <cellStyle name="Обычный 6 3 11 2 2 2" xfId="33441"/>
    <cellStyle name="Обычный 6 3 11 2 3" xfId="33442"/>
    <cellStyle name="Обычный 6 3 11 2 4" xfId="33443"/>
    <cellStyle name="Обычный 6 3 11 2 5" xfId="33444"/>
    <cellStyle name="Обычный 6 3 11 3" xfId="33445"/>
    <cellStyle name="Обычный 6 3 11 3 2" xfId="33446"/>
    <cellStyle name="Обычный 6 3 11 3 3" xfId="33447"/>
    <cellStyle name="Обычный 6 3 11 3 4" xfId="33448"/>
    <cellStyle name="Обычный 6 3 11 4" xfId="33449"/>
    <cellStyle name="Обычный 6 3 11 5" xfId="33450"/>
    <cellStyle name="Обычный 6 3 11 6" xfId="33451"/>
    <cellStyle name="Обычный 6 3 11 7" xfId="33452"/>
    <cellStyle name="Обычный 6 3 12" xfId="33453"/>
    <cellStyle name="Обычный 6 3 12 2" xfId="33454"/>
    <cellStyle name="Обычный 6 3 12 2 2" xfId="33455"/>
    <cellStyle name="Обычный 6 3 12 2 2 2" xfId="33456"/>
    <cellStyle name="Обычный 6 3 12 2 3" xfId="33457"/>
    <cellStyle name="Обычный 6 3 12 2 4" xfId="33458"/>
    <cellStyle name="Обычный 6 3 12 2 5" xfId="33459"/>
    <cellStyle name="Обычный 6 3 12 3" xfId="33460"/>
    <cellStyle name="Обычный 6 3 12 3 2" xfId="33461"/>
    <cellStyle name="Обычный 6 3 12 3 3" xfId="33462"/>
    <cellStyle name="Обычный 6 3 12 3 4" xfId="33463"/>
    <cellStyle name="Обычный 6 3 12 4" xfId="33464"/>
    <cellStyle name="Обычный 6 3 12 5" xfId="33465"/>
    <cellStyle name="Обычный 6 3 12 6" xfId="33466"/>
    <cellStyle name="Обычный 6 3 12 7" xfId="33467"/>
    <cellStyle name="Обычный 6 3 13" xfId="33468"/>
    <cellStyle name="Обычный 6 3 13 2" xfId="33469"/>
    <cellStyle name="Обычный 6 3 13 2 2" xfId="33470"/>
    <cellStyle name="Обычный 6 3 13 3" xfId="33471"/>
    <cellStyle name="Обычный 6 3 13 4" xfId="33472"/>
    <cellStyle name="Обычный 6 3 13 5" xfId="33473"/>
    <cellStyle name="Обычный 6 3 14" xfId="33474"/>
    <cellStyle name="Обычный 6 3 14 2" xfId="33475"/>
    <cellStyle name="Обычный 6 3 14 2 2" xfId="33476"/>
    <cellStyle name="Обычный 6 3 14 3" xfId="33477"/>
    <cellStyle name="Обычный 6 3 14 4" xfId="33478"/>
    <cellStyle name="Обычный 6 3 14 5" xfId="33479"/>
    <cellStyle name="Обычный 6 3 15" xfId="33480"/>
    <cellStyle name="Обычный 6 3 15 2" xfId="33481"/>
    <cellStyle name="Обычный 6 3 15 2 2" xfId="33482"/>
    <cellStyle name="Обычный 6 3 15 3" xfId="33483"/>
    <cellStyle name="Обычный 6 3 16" xfId="33484"/>
    <cellStyle name="Обычный 6 3 16 2" xfId="33485"/>
    <cellStyle name="Обычный 6 3 17" xfId="33486"/>
    <cellStyle name="Обычный 6 3 18" xfId="33487"/>
    <cellStyle name="Обычный 6 3 19" xfId="33488"/>
    <cellStyle name="Обычный 6 3 2" xfId="33489"/>
    <cellStyle name="Обычный 6 3 2 10" xfId="33490"/>
    <cellStyle name="Обычный 6 3 2 10 2" xfId="33491"/>
    <cellStyle name="Обычный 6 3 2 10 2 2" xfId="33492"/>
    <cellStyle name="Обычный 6 3 2 10 2 2 2" xfId="33493"/>
    <cellStyle name="Обычный 6 3 2 10 2 3" xfId="33494"/>
    <cellStyle name="Обычный 6 3 2 10 2 4" xfId="33495"/>
    <cellStyle name="Обычный 6 3 2 10 2 5" xfId="33496"/>
    <cellStyle name="Обычный 6 3 2 10 3" xfId="33497"/>
    <cellStyle name="Обычный 6 3 2 10 3 2" xfId="33498"/>
    <cellStyle name="Обычный 6 3 2 10 3 3" xfId="33499"/>
    <cellStyle name="Обычный 6 3 2 10 3 4" xfId="33500"/>
    <cellStyle name="Обычный 6 3 2 10 4" xfId="33501"/>
    <cellStyle name="Обычный 6 3 2 10 5" xfId="33502"/>
    <cellStyle name="Обычный 6 3 2 10 6" xfId="33503"/>
    <cellStyle name="Обычный 6 3 2 10 7" xfId="33504"/>
    <cellStyle name="Обычный 6 3 2 11" xfId="33505"/>
    <cellStyle name="Обычный 6 3 2 11 2" xfId="33506"/>
    <cellStyle name="Обычный 6 3 2 11 2 2" xfId="33507"/>
    <cellStyle name="Обычный 6 3 2 11 3" xfId="33508"/>
    <cellStyle name="Обычный 6 3 2 11 4" xfId="33509"/>
    <cellStyle name="Обычный 6 3 2 11 5" xfId="33510"/>
    <cellStyle name="Обычный 6 3 2 12" xfId="33511"/>
    <cellStyle name="Обычный 6 3 2 12 2" xfId="33512"/>
    <cellStyle name="Обычный 6 3 2 12 2 2" xfId="33513"/>
    <cellStyle name="Обычный 6 3 2 12 3" xfId="33514"/>
    <cellStyle name="Обычный 6 3 2 12 4" xfId="33515"/>
    <cellStyle name="Обычный 6 3 2 12 5" xfId="33516"/>
    <cellStyle name="Обычный 6 3 2 13" xfId="33517"/>
    <cellStyle name="Обычный 6 3 2 13 2" xfId="33518"/>
    <cellStyle name="Обычный 6 3 2 13 2 2" xfId="33519"/>
    <cellStyle name="Обычный 6 3 2 13 3" xfId="33520"/>
    <cellStyle name="Обычный 6 3 2 14" xfId="33521"/>
    <cellStyle name="Обычный 6 3 2 14 2" xfId="33522"/>
    <cellStyle name="Обычный 6 3 2 15" xfId="33523"/>
    <cellStyle name="Обычный 6 3 2 16" xfId="33524"/>
    <cellStyle name="Обычный 6 3 2 2" xfId="33525"/>
    <cellStyle name="Обычный 6 3 2 2 10" xfId="33526"/>
    <cellStyle name="Обычный 6 3 2 2 10 2" xfId="33527"/>
    <cellStyle name="Обычный 6 3 2 2 10 2 2" xfId="33528"/>
    <cellStyle name="Обычный 6 3 2 2 10 3" xfId="33529"/>
    <cellStyle name="Обычный 6 3 2 2 10 4" xfId="33530"/>
    <cellStyle name="Обычный 6 3 2 2 10 5" xfId="33531"/>
    <cellStyle name="Обычный 6 3 2 2 11" xfId="33532"/>
    <cellStyle name="Обычный 6 3 2 2 11 2" xfId="33533"/>
    <cellStyle name="Обычный 6 3 2 2 11 2 2" xfId="33534"/>
    <cellStyle name="Обычный 6 3 2 2 11 3" xfId="33535"/>
    <cellStyle name="Обычный 6 3 2 2 11 4" xfId="33536"/>
    <cellStyle name="Обычный 6 3 2 2 11 5" xfId="33537"/>
    <cellStyle name="Обычный 6 3 2 2 12" xfId="33538"/>
    <cellStyle name="Обычный 6 3 2 2 12 2" xfId="33539"/>
    <cellStyle name="Обычный 6 3 2 2 12 2 2" xfId="33540"/>
    <cellStyle name="Обычный 6 3 2 2 12 3" xfId="33541"/>
    <cellStyle name="Обычный 6 3 2 2 13" xfId="33542"/>
    <cellStyle name="Обычный 6 3 2 2 13 2" xfId="33543"/>
    <cellStyle name="Обычный 6 3 2 2 14" xfId="33544"/>
    <cellStyle name="Обычный 6 3 2 2 15" xfId="33545"/>
    <cellStyle name="Обычный 6 3 2 2 2" xfId="33546"/>
    <cellStyle name="Обычный 6 3 2 2 2 2" xfId="33547"/>
    <cellStyle name="Обычный 6 3 2 2 2 2 2" xfId="33548"/>
    <cellStyle name="Обычный 6 3 2 2 2 2 2 2" xfId="33549"/>
    <cellStyle name="Обычный 6 3 2 2 2 2 2 2 2" xfId="33550"/>
    <cellStyle name="Обычный 6 3 2 2 2 2 2 3" xfId="33551"/>
    <cellStyle name="Обычный 6 3 2 2 2 2 2 4" xfId="33552"/>
    <cellStyle name="Обычный 6 3 2 2 2 2 2 5" xfId="33553"/>
    <cellStyle name="Обычный 6 3 2 2 2 2 3" xfId="33554"/>
    <cellStyle name="Обычный 6 3 2 2 2 2 3 2" xfId="33555"/>
    <cellStyle name="Обычный 6 3 2 2 2 2 3 3" xfId="33556"/>
    <cellStyle name="Обычный 6 3 2 2 2 2 3 4" xfId="33557"/>
    <cellStyle name="Обычный 6 3 2 2 2 2 4" xfId="33558"/>
    <cellStyle name="Обычный 6 3 2 2 2 2 5" xfId="33559"/>
    <cellStyle name="Обычный 6 3 2 2 2 2 6" xfId="33560"/>
    <cellStyle name="Обычный 6 3 2 2 2 2 7" xfId="33561"/>
    <cellStyle name="Обычный 6 3 2 2 2 3" xfId="33562"/>
    <cellStyle name="Обычный 6 3 2 2 2 3 2" xfId="33563"/>
    <cellStyle name="Обычный 6 3 2 2 2 3 2 2" xfId="33564"/>
    <cellStyle name="Обычный 6 3 2 2 2 3 3" xfId="33565"/>
    <cellStyle name="Обычный 6 3 2 2 2 3 4" xfId="33566"/>
    <cellStyle name="Обычный 6 3 2 2 2 3 5" xfId="33567"/>
    <cellStyle name="Обычный 6 3 2 2 2 4" xfId="33568"/>
    <cellStyle name="Обычный 6 3 2 2 2 4 2" xfId="33569"/>
    <cellStyle name="Обычный 6 3 2 2 2 4 2 2" xfId="33570"/>
    <cellStyle name="Обычный 6 3 2 2 2 4 3" xfId="33571"/>
    <cellStyle name="Обычный 6 3 2 2 2 4 4" xfId="33572"/>
    <cellStyle name="Обычный 6 3 2 2 2 4 5" xfId="33573"/>
    <cellStyle name="Обычный 6 3 2 2 2 5" xfId="33574"/>
    <cellStyle name="Обычный 6 3 2 2 2 5 2" xfId="33575"/>
    <cellStyle name="Обычный 6 3 2 2 2 5 3" xfId="33576"/>
    <cellStyle name="Обычный 6 3 2 2 2 5 4" xfId="33577"/>
    <cellStyle name="Обычный 6 3 2 2 2 6" xfId="33578"/>
    <cellStyle name="Обычный 6 3 2 2 2 7" xfId="33579"/>
    <cellStyle name="Обычный 6 3 2 2 2 8" xfId="33580"/>
    <cellStyle name="Обычный 6 3 2 2 2 9" xfId="33581"/>
    <cellStyle name="Обычный 6 3 2 2 3" xfId="33582"/>
    <cellStyle name="Обычный 6 3 2 2 3 2" xfId="33583"/>
    <cellStyle name="Обычный 6 3 2 2 3 2 2" xfId="33584"/>
    <cellStyle name="Обычный 6 3 2 2 3 2 2 2" xfId="33585"/>
    <cellStyle name="Обычный 6 3 2 2 3 2 2 2 2" xfId="33586"/>
    <cellStyle name="Обычный 6 3 2 2 3 2 2 3" xfId="33587"/>
    <cellStyle name="Обычный 6 3 2 2 3 2 2 4" xfId="33588"/>
    <cellStyle name="Обычный 6 3 2 2 3 2 2 5" xfId="33589"/>
    <cellStyle name="Обычный 6 3 2 2 3 2 3" xfId="33590"/>
    <cellStyle name="Обычный 6 3 2 2 3 2 3 2" xfId="33591"/>
    <cellStyle name="Обычный 6 3 2 2 3 2 3 3" xfId="33592"/>
    <cellStyle name="Обычный 6 3 2 2 3 2 3 4" xfId="33593"/>
    <cellStyle name="Обычный 6 3 2 2 3 2 4" xfId="33594"/>
    <cellStyle name="Обычный 6 3 2 2 3 2 5" xfId="33595"/>
    <cellStyle name="Обычный 6 3 2 2 3 2 6" xfId="33596"/>
    <cellStyle name="Обычный 6 3 2 2 3 2 7" xfId="33597"/>
    <cellStyle name="Обычный 6 3 2 2 3 3" xfId="33598"/>
    <cellStyle name="Обычный 6 3 2 2 3 3 2" xfId="33599"/>
    <cellStyle name="Обычный 6 3 2 2 3 3 2 2" xfId="33600"/>
    <cellStyle name="Обычный 6 3 2 2 3 3 3" xfId="33601"/>
    <cellStyle name="Обычный 6 3 2 2 3 3 4" xfId="33602"/>
    <cellStyle name="Обычный 6 3 2 2 3 3 5" xfId="33603"/>
    <cellStyle name="Обычный 6 3 2 2 3 4" xfId="33604"/>
    <cellStyle name="Обычный 6 3 2 2 3 4 2" xfId="33605"/>
    <cellStyle name="Обычный 6 3 2 2 3 4 2 2" xfId="33606"/>
    <cellStyle name="Обычный 6 3 2 2 3 4 3" xfId="33607"/>
    <cellStyle name="Обычный 6 3 2 2 3 4 4" xfId="33608"/>
    <cellStyle name="Обычный 6 3 2 2 3 4 5" xfId="33609"/>
    <cellStyle name="Обычный 6 3 2 2 3 5" xfId="33610"/>
    <cellStyle name="Обычный 6 3 2 2 3 5 2" xfId="33611"/>
    <cellStyle name="Обычный 6 3 2 2 3 5 3" xfId="33612"/>
    <cellStyle name="Обычный 6 3 2 2 3 5 4" xfId="33613"/>
    <cellStyle name="Обычный 6 3 2 2 3 6" xfId="33614"/>
    <cellStyle name="Обычный 6 3 2 2 3 7" xfId="33615"/>
    <cellStyle name="Обычный 6 3 2 2 3 8" xfId="33616"/>
    <cellStyle name="Обычный 6 3 2 2 3 9" xfId="33617"/>
    <cellStyle name="Обычный 6 3 2 2 4" xfId="33618"/>
    <cellStyle name="Обычный 6 3 2 2 4 2" xfId="33619"/>
    <cellStyle name="Обычный 6 3 2 2 4 2 2" xfId="33620"/>
    <cellStyle name="Обычный 6 3 2 2 4 2 2 2" xfId="33621"/>
    <cellStyle name="Обычный 6 3 2 2 4 2 2 2 2" xfId="33622"/>
    <cellStyle name="Обычный 6 3 2 2 4 2 2 3" xfId="33623"/>
    <cellStyle name="Обычный 6 3 2 2 4 2 2 4" xfId="33624"/>
    <cellStyle name="Обычный 6 3 2 2 4 2 2 5" xfId="33625"/>
    <cellStyle name="Обычный 6 3 2 2 4 2 3" xfId="33626"/>
    <cellStyle name="Обычный 6 3 2 2 4 2 3 2" xfId="33627"/>
    <cellStyle name="Обычный 6 3 2 2 4 2 3 3" xfId="33628"/>
    <cellStyle name="Обычный 6 3 2 2 4 2 3 4" xfId="33629"/>
    <cellStyle name="Обычный 6 3 2 2 4 2 4" xfId="33630"/>
    <cellStyle name="Обычный 6 3 2 2 4 2 5" xfId="33631"/>
    <cellStyle name="Обычный 6 3 2 2 4 2 6" xfId="33632"/>
    <cellStyle name="Обычный 6 3 2 2 4 2 7" xfId="33633"/>
    <cellStyle name="Обычный 6 3 2 2 4 3" xfId="33634"/>
    <cellStyle name="Обычный 6 3 2 2 4 3 2" xfId="33635"/>
    <cellStyle name="Обычный 6 3 2 2 4 3 2 2" xfId="33636"/>
    <cellStyle name="Обычный 6 3 2 2 4 3 3" xfId="33637"/>
    <cellStyle name="Обычный 6 3 2 2 4 3 4" xfId="33638"/>
    <cellStyle name="Обычный 6 3 2 2 4 3 5" xfId="33639"/>
    <cellStyle name="Обычный 6 3 2 2 4 4" xfId="33640"/>
    <cellStyle name="Обычный 6 3 2 2 4 4 2" xfId="33641"/>
    <cellStyle name="Обычный 6 3 2 2 4 4 2 2" xfId="33642"/>
    <cellStyle name="Обычный 6 3 2 2 4 4 3" xfId="33643"/>
    <cellStyle name="Обычный 6 3 2 2 4 4 4" xfId="33644"/>
    <cellStyle name="Обычный 6 3 2 2 4 4 5" xfId="33645"/>
    <cellStyle name="Обычный 6 3 2 2 4 5" xfId="33646"/>
    <cellStyle name="Обычный 6 3 2 2 4 5 2" xfId="33647"/>
    <cellStyle name="Обычный 6 3 2 2 4 5 3" xfId="33648"/>
    <cellStyle name="Обычный 6 3 2 2 4 5 4" xfId="33649"/>
    <cellStyle name="Обычный 6 3 2 2 4 6" xfId="33650"/>
    <cellStyle name="Обычный 6 3 2 2 4 7" xfId="33651"/>
    <cellStyle name="Обычный 6 3 2 2 4 8" xfId="33652"/>
    <cellStyle name="Обычный 6 3 2 2 4 9" xfId="33653"/>
    <cellStyle name="Обычный 6 3 2 2 5" xfId="33654"/>
    <cellStyle name="Обычный 6 3 2 2 5 2" xfId="33655"/>
    <cellStyle name="Обычный 6 3 2 2 5 2 2" xfId="33656"/>
    <cellStyle name="Обычный 6 3 2 2 5 2 2 2" xfId="33657"/>
    <cellStyle name="Обычный 6 3 2 2 5 2 2 2 2" xfId="33658"/>
    <cellStyle name="Обычный 6 3 2 2 5 2 2 3" xfId="33659"/>
    <cellStyle name="Обычный 6 3 2 2 5 2 2 4" xfId="33660"/>
    <cellStyle name="Обычный 6 3 2 2 5 2 2 5" xfId="33661"/>
    <cellStyle name="Обычный 6 3 2 2 5 2 3" xfId="33662"/>
    <cellStyle name="Обычный 6 3 2 2 5 2 3 2" xfId="33663"/>
    <cellStyle name="Обычный 6 3 2 2 5 2 3 3" xfId="33664"/>
    <cellStyle name="Обычный 6 3 2 2 5 2 3 4" xfId="33665"/>
    <cellStyle name="Обычный 6 3 2 2 5 2 4" xfId="33666"/>
    <cellStyle name="Обычный 6 3 2 2 5 2 5" xfId="33667"/>
    <cellStyle name="Обычный 6 3 2 2 5 2 6" xfId="33668"/>
    <cellStyle name="Обычный 6 3 2 2 5 2 7" xfId="33669"/>
    <cellStyle name="Обычный 6 3 2 2 5 3" xfId="33670"/>
    <cellStyle name="Обычный 6 3 2 2 5 3 2" xfId="33671"/>
    <cellStyle name="Обычный 6 3 2 2 5 3 2 2" xfId="33672"/>
    <cellStyle name="Обычный 6 3 2 2 5 3 3" xfId="33673"/>
    <cellStyle name="Обычный 6 3 2 2 5 3 4" xfId="33674"/>
    <cellStyle name="Обычный 6 3 2 2 5 3 5" xfId="33675"/>
    <cellStyle name="Обычный 6 3 2 2 5 4" xfId="33676"/>
    <cellStyle name="Обычный 6 3 2 2 5 4 2" xfId="33677"/>
    <cellStyle name="Обычный 6 3 2 2 5 4 3" xfId="33678"/>
    <cellStyle name="Обычный 6 3 2 2 5 4 4" xfId="33679"/>
    <cellStyle name="Обычный 6 3 2 2 5 5" xfId="33680"/>
    <cellStyle name="Обычный 6 3 2 2 5 6" xfId="33681"/>
    <cellStyle name="Обычный 6 3 2 2 5 7" xfId="33682"/>
    <cellStyle name="Обычный 6 3 2 2 5 8" xfId="33683"/>
    <cellStyle name="Обычный 6 3 2 2 6" xfId="33684"/>
    <cellStyle name="Обычный 6 3 2 2 6 2" xfId="33685"/>
    <cellStyle name="Обычный 6 3 2 2 6 2 2" xfId="33686"/>
    <cellStyle name="Обычный 6 3 2 2 6 2 2 2" xfId="33687"/>
    <cellStyle name="Обычный 6 3 2 2 6 2 2 2 2" xfId="33688"/>
    <cellStyle name="Обычный 6 3 2 2 6 2 2 3" xfId="33689"/>
    <cellStyle name="Обычный 6 3 2 2 6 2 2 4" xfId="33690"/>
    <cellStyle name="Обычный 6 3 2 2 6 2 2 5" xfId="33691"/>
    <cellStyle name="Обычный 6 3 2 2 6 2 3" xfId="33692"/>
    <cellStyle name="Обычный 6 3 2 2 6 2 3 2" xfId="33693"/>
    <cellStyle name="Обычный 6 3 2 2 6 2 3 3" xfId="33694"/>
    <cellStyle name="Обычный 6 3 2 2 6 2 3 4" xfId="33695"/>
    <cellStyle name="Обычный 6 3 2 2 6 2 4" xfId="33696"/>
    <cellStyle name="Обычный 6 3 2 2 6 2 5" xfId="33697"/>
    <cellStyle name="Обычный 6 3 2 2 6 2 6" xfId="33698"/>
    <cellStyle name="Обычный 6 3 2 2 6 2 7" xfId="33699"/>
    <cellStyle name="Обычный 6 3 2 2 6 3" xfId="33700"/>
    <cellStyle name="Обычный 6 3 2 2 6 3 2" xfId="33701"/>
    <cellStyle name="Обычный 6 3 2 2 6 3 2 2" xfId="33702"/>
    <cellStyle name="Обычный 6 3 2 2 6 3 3" xfId="33703"/>
    <cellStyle name="Обычный 6 3 2 2 6 3 4" xfId="33704"/>
    <cellStyle name="Обычный 6 3 2 2 6 3 5" xfId="33705"/>
    <cellStyle name="Обычный 6 3 2 2 6 4" xfId="33706"/>
    <cellStyle name="Обычный 6 3 2 2 6 4 2" xfId="33707"/>
    <cellStyle name="Обычный 6 3 2 2 6 4 3" xfId="33708"/>
    <cellStyle name="Обычный 6 3 2 2 6 4 4" xfId="33709"/>
    <cellStyle name="Обычный 6 3 2 2 6 5" xfId="33710"/>
    <cellStyle name="Обычный 6 3 2 2 6 6" xfId="33711"/>
    <cellStyle name="Обычный 6 3 2 2 6 7" xfId="33712"/>
    <cellStyle name="Обычный 6 3 2 2 6 8" xfId="33713"/>
    <cellStyle name="Обычный 6 3 2 2 7" xfId="33714"/>
    <cellStyle name="Обычный 6 3 2 2 7 2" xfId="33715"/>
    <cellStyle name="Обычный 6 3 2 2 7 2 2" xfId="33716"/>
    <cellStyle name="Обычный 6 3 2 2 7 2 2 2" xfId="33717"/>
    <cellStyle name="Обычный 6 3 2 2 7 2 2 2 2" xfId="33718"/>
    <cellStyle name="Обычный 6 3 2 2 7 2 2 3" xfId="33719"/>
    <cellStyle name="Обычный 6 3 2 2 7 2 2 4" xfId="33720"/>
    <cellStyle name="Обычный 6 3 2 2 7 2 2 5" xfId="33721"/>
    <cellStyle name="Обычный 6 3 2 2 7 2 3" xfId="33722"/>
    <cellStyle name="Обычный 6 3 2 2 7 2 3 2" xfId="33723"/>
    <cellStyle name="Обычный 6 3 2 2 7 2 3 3" xfId="33724"/>
    <cellStyle name="Обычный 6 3 2 2 7 2 3 4" xfId="33725"/>
    <cellStyle name="Обычный 6 3 2 2 7 2 4" xfId="33726"/>
    <cellStyle name="Обычный 6 3 2 2 7 2 5" xfId="33727"/>
    <cellStyle name="Обычный 6 3 2 2 7 2 6" xfId="33728"/>
    <cellStyle name="Обычный 6 3 2 2 7 2 7" xfId="33729"/>
    <cellStyle name="Обычный 6 3 2 2 7 3" xfId="33730"/>
    <cellStyle name="Обычный 6 3 2 2 7 3 2" xfId="33731"/>
    <cellStyle name="Обычный 6 3 2 2 7 3 2 2" xfId="33732"/>
    <cellStyle name="Обычный 6 3 2 2 7 3 3" xfId="33733"/>
    <cellStyle name="Обычный 6 3 2 2 7 3 4" xfId="33734"/>
    <cellStyle name="Обычный 6 3 2 2 7 3 5" xfId="33735"/>
    <cellStyle name="Обычный 6 3 2 2 7 4" xfId="33736"/>
    <cellStyle name="Обычный 6 3 2 2 7 4 2" xfId="33737"/>
    <cellStyle name="Обычный 6 3 2 2 7 4 3" xfId="33738"/>
    <cellStyle name="Обычный 6 3 2 2 7 4 4" xfId="33739"/>
    <cellStyle name="Обычный 6 3 2 2 7 5" xfId="33740"/>
    <cellStyle name="Обычный 6 3 2 2 7 6" xfId="33741"/>
    <cellStyle name="Обычный 6 3 2 2 7 7" xfId="33742"/>
    <cellStyle name="Обычный 6 3 2 2 7 8" xfId="33743"/>
    <cellStyle name="Обычный 6 3 2 2 8" xfId="33744"/>
    <cellStyle name="Обычный 6 3 2 2 8 2" xfId="33745"/>
    <cellStyle name="Обычный 6 3 2 2 8 2 2" xfId="33746"/>
    <cellStyle name="Обычный 6 3 2 2 8 2 2 2" xfId="33747"/>
    <cellStyle name="Обычный 6 3 2 2 8 2 3" xfId="33748"/>
    <cellStyle name="Обычный 6 3 2 2 8 2 4" xfId="33749"/>
    <cellStyle name="Обычный 6 3 2 2 8 2 5" xfId="33750"/>
    <cellStyle name="Обычный 6 3 2 2 8 3" xfId="33751"/>
    <cellStyle name="Обычный 6 3 2 2 8 3 2" xfId="33752"/>
    <cellStyle name="Обычный 6 3 2 2 8 3 3" xfId="33753"/>
    <cellStyle name="Обычный 6 3 2 2 8 3 4" xfId="33754"/>
    <cellStyle name="Обычный 6 3 2 2 8 4" xfId="33755"/>
    <cellStyle name="Обычный 6 3 2 2 8 5" xfId="33756"/>
    <cellStyle name="Обычный 6 3 2 2 8 6" xfId="33757"/>
    <cellStyle name="Обычный 6 3 2 2 8 7" xfId="33758"/>
    <cellStyle name="Обычный 6 3 2 2 9" xfId="33759"/>
    <cellStyle name="Обычный 6 3 2 2 9 2" xfId="33760"/>
    <cellStyle name="Обычный 6 3 2 2 9 2 2" xfId="33761"/>
    <cellStyle name="Обычный 6 3 2 2 9 2 2 2" xfId="33762"/>
    <cellStyle name="Обычный 6 3 2 2 9 2 3" xfId="33763"/>
    <cellStyle name="Обычный 6 3 2 2 9 2 4" xfId="33764"/>
    <cellStyle name="Обычный 6 3 2 2 9 2 5" xfId="33765"/>
    <cellStyle name="Обычный 6 3 2 2 9 3" xfId="33766"/>
    <cellStyle name="Обычный 6 3 2 2 9 3 2" xfId="33767"/>
    <cellStyle name="Обычный 6 3 2 2 9 3 3" xfId="33768"/>
    <cellStyle name="Обычный 6 3 2 2 9 3 4" xfId="33769"/>
    <cellStyle name="Обычный 6 3 2 2 9 4" xfId="33770"/>
    <cellStyle name="Обычный 6 3 2 2 9 5" xfId="33771"/>
    <cellStyle name="Обычный 6 3 2 2 9 6" xfId="33772"/>
    <cellStyle name="Обычный 6 3 2 2 9 7" xfId="33773"/>
    <cellStyle name="Обычный 6 3 2 3" xfId="33774"/>
    <cellStyle name="Обычный 6 3 2 3 2" xfId="33775"/>
    <cellStyle name="Обычный 6 3 2 3 2 2" xfId="33776"/>
    <cellStyle name="Обычный 6 3 2 3 2 2 2" xfId="33777"/>
    <cellStyle name="Обычный 6 3 2 3 2 2 2 2" xfId="33778"/>
    <cellStyle name="Обычный 6 3 2 3 2 2 3" xfId="33779"/>
    <cellStyle name="Обычный 6 3 2 3 2 2 4" xfId="33780"/>
    <cellStyle name="Обычный 6 3 2 3 2 2 5" xfId="33781"/>
    <cellStyle name="Обычный 6 3 2 3 2 3" xfId="33782"/>
    <cellStyle name="Обычный 6 3 2 3 2 3 2" xfId="33783"/>
    <cellStyle name="Обычный 6 3 2 3 2 3 2 2" xfId="33784"/>
    <cellStyle name="Обычный 6 3 2 3 2 3 3" xfId="33785"/>
    <cellStyle name="Обычный 6 3 2 3 2 3 4" xfId="33786"/>
    <cellStyle name="Обычный 6 3 2 3 2 3 5" xfId="33787"/>
    <cellStyle name="Обычный 6 3 2 3 2 4" xfId="33788"/>
    <cellStyle name="Обычный 6 3 2 3 2 4 2" xfId="33789"/>
    <cellStyle name="Обычный 6 3 2 3 2 4 3" xfId="33790"/>
    <cellStyle name="Обычный 6 3 2 3 2 4 4" xfId="33791"/>
    <cellStyle name="Обычный 6 3 2 3 2 5" xfId="33792"/>
    <cellStyle name="Обычный 6 3 2 3 2 6" xfId="33793"/>
    <cellStyle name="Обычный 6 3 2 3 2 7" xfId="33794"/>
    <cellStyle name="Обычный 6 3 2 3 2 8" xfId="33795"/>
    <cellStyle name="Обычный 6 3 2 3 3" xfId="33796"/>
    <cellStyle name="Обычный 6 3 2 3 3 2" xfId="33797"/>
    <cellStyle name="Обычный 6 3 2 3 3 2 2" xfId="33798"/>
    <cellStyle name="Обычный 6 3 2 3 3 3" xfId="33799"/>
    <cellStyle name="Обычный 6 3 2 3 3 4" xfId="33800"/>
    <cellStyle name="Обычный 6 3 2 3 3 5" xfId="33801"/>
    <cellStyle name="Обычный 6 3 2 3 4" xfId="33802"/>
    <cellStyle name="Обычный 6 3 2 3 4 2" xfId="33803"/>
    <cellStyle name="Обычный 6 3 2 3 4 2 2" xfId="33804"/>
    <cellStyle name="Обычный 6 3 2 3 4 3" xfId="33805"/>
    <cellStyle name="Обычный 6 3 2 3 4 4" xfId="33806"/>
    <cellStyle name="Обычный 6 3 2 3 4 5" xfId="33807"/>
    <cellStyle name="Обычный 6 3 2 3 5" xfId="33808"/>
    <cellStyle name="Обычный 6 3 2 3 5 2" xfId="33809"/>
    <cellStyle name="Обычный 6 3 2 3 5 2 2" xfId="33810"/>
    <cellStyle name="Обычный 6 3 2 3 5 3" xfId="33811"/>
    <cellStyle name="Обычный 6 3 2 3 5 4" xfId="33812"/>
    <cellStyle name="Обычный 6 3 2 3 5 5" xfId="33813"/>
    <cellStyle name="Обычный 6 3 2 3 6" xfId="33814"/>
    <cellStyle name="Обычный 6 3 2 3 6 2" xfId="33815"/>
    <cellStyle name="Обычный 6 3 2 3 6 2 2" xfId="33816"/>
    <cellStyle name="Обычный 6 3 2 3 6 3" xfId="33817"/>
    <cellStyle name="Обычный 6 3 2 3 7" xfId="33818"/>
    <cellStyle name="Обычный 6 3 2 3 7 2" xfId="33819"/>
    <cellStyle name="Обычный 6 3 2 3 8" xfId="33820"/>
    <cellStyle name="Обычный 6 3 2 3 9" xfId="33821"/>
    <cellStyle name="Обычный 6 3 2 4" xfId="33822"/>
    <cellStyle name="Обычный 6 3 2 4 2" xfId="33823"/>
    <cellStyle name="Обычный 6 3 2 4 2 2" xfId="33824"/>
    <cellStyle name="Обычный 6 3 2 4 2 2 2" xfId="33825"/>
    <cellStyle name="Обычный 6 3 2 4 2 2 2 2" xfId="33826"/>
    <cellStyle name="Обычный 6 3 2 4 2 2 3" xfId="33827"/>
    <cellStyle name="Обычный 6 3 2 4 2 2 4" xfId="33828"/>
    <cellStyle name="Обычный 6 3 2 4 2 2 5" xfId="33829"/>
    <cellStyle name="Обычный 6 3 2 4 2 3" xfId="33830"/>
    <cellStyle name="Обычный 6 3 2 4 2 3 2" xfId="33831"/>
    <cellStyle name="Обычный 6 3 2 4 2 3 3" xfId="33832"/>
    <cellStyle name="Обычный 6 3 2 4 2 3 4" xfId="33833"/>
    <cellStyle name="Обычный 6 3 2 4 2 4" xfId="33834"/>
    <cellStyle name="Обычный 6 3 2 4 2 5" xfId="33835"/>
    <cellStyle name="Обычный 6 3 2 4 2 6" xfId="33836"/>
    <cellStyle name="Обычный 6 3 2 4 2 7" xfId="33837"/>
    <cellStyle name="Обычный 6 3 2 4 3" xfId="33838"/>
    <cellStyle name="Обычный 6 3 2 4 3 2" xfId="33839"/>
    <cellStyle name="Обычный 6 3 2 4 3 2 2" xfId="33840"/>
    <cellStyle name="Обычный 6 3 2 4 3 3" xfId="33841"/>
    <cellStyle name="Обычный 6 3 2 4 3 4" xfId="33842"/>
    <cellStyle name="Обычный 6 3 2 4 3 5" xfId="33843"/>
    <cellStyle name="Обычный 6 3 2 4 4" xfId="33844"/>
    <cellStyle name="Обычный 6 3 2 4 4 2" xfId="33845"/>
    <cellStyle name="Обычный 6 3 2 4 4 2 2" xfId="33846"/>
    <cellStyle name="Обычный 6 3 2 4 4 3" xfId="33847"/>
    <cellStyle name="Обычный 6 3 2 4 4 4" xfId="33848"/>
    <cellStyle name="Обычный 6 3 2 4 4 5" xfId="33849"/>
    <cellStyle name="Обычный 6 3 2 4 5" xfId="33850"/>
    <cellStyle name="Обычный 6 3 2 4 5 2" xfId="33851"/>
    <cellStyle name="Обычный 6 3 2 4 5 3" xfId="33852"/>
    <cellStyle name="Обычный 6 3 2 4 5 4" xfId="33853"/>
    <cellStyle name="Обычный 6 3 2 4 6" xfId="33854"/>
    <cellStyle name="Обычный 6 3 2 4 7" xfId="33855"/>
    <cellStyle name="Обычный 6 3 2 4 8" xfId="33856"/>
    <cellStyle name="Обычный 6 3 2 4 9" xfId="33857"/>
    <cellStyle name="Обычный 6 3 2 5" xfId="33858"/>
    <cellStyle name="Обычный 6 3 2 5 2" xfId="33859"/>
    <cellStyle name="Обычный 6 3 2 5 2 2" xfId="33860"/>
    <cellStyle name="Обычный 6 3 2 5 2 2 2" xfId="33861"/>
    <cellStyle name="Обычный 6 3 2 5 2 2 2 2" xfId="33862"/>
    <cellStyle name="Обычный 6 3 2 5 2 2 3" xfId="33863"/>
    <cellStyle name="Обычный 6 3 2 5 2 2 4" xfId="33864"/>
    <cellStyle name="Обычный 6 3 2 5 2 2 5" xfId="33865"/>
    <cellStyle name="Обычный 6 3 2 5 2 3" xfId="33866"/>
    <cellStyle name="Обычный 6 3 2 5 2 3 2" xfId="33867"/>
    <cellStyle name="Обычный 6 3 2 5 2 3 3" xfId="33868"/>
    <cellStyle name="Обычный 6 3 2 5 2 3 4" xfId="33869"/>
    <cellStyle name="Обычный 6 3 2 5 2 4" xfId="33870"/>
    <cellStyle name="Обычный 6 3 2 5 2 5" xfId="33871"/>
    <cellStyle name="Обычный 6 3 2 5 2 6" xfId="33872"/>
    <cellStyle name="Обычный 6 3 2 5 2 7" xfId="33873"/>
    <cellStyle name="Обычный 6 3 2 5 3" xfId="33874"/>
    <cellStyle name="Обычный 6 3 2 5 3 2" xfId="33875"/>
    <cellStyle name="Обычный 6 3 2 5 3 2 2" xfId="33876"/>
    <cellStyle name="Обычный 6 3 2 5 3 3" xfId="33877"/>
    <cellStyle name="Обычный 6 3 2 5 3 4" xfId="33878"/>
    <cellStyle name="Обычный 6 3 2 5 3 5" xfId="33879"/>
    <cellStyle name="Обычный 6 3 2 5 4" xfId="33880"/>
    <cellStyle name="Обычный 6 3 2 5 4 2" xfId="33881"/>
    <cellStyle name="Обычный 6 3 2 5 4 2 2" xfId="33882"/>
    <cellStyle name="Обычный 6 3 2 5 4 3" xfId="33883"/>
    <cellStyle name="Обычный 6 3 2 5 4 4" xfId="33884"/>
    <cellStyle name="Обычный 6 3 2 5 4 5" xfId="33885"/>
    <cellStyle name="Обычный 6 3 2 5 5" xfId="33886"/>
    <cellStyle name="Обычный 6 3 2 5 5 2" xfId="33887"/>
    <cellStyle name="Обычный 6 3 2 5 5 3" xfId="33888"/>
    <cellStyle name="Обычный 6 3 2 5 5 4" xfId="33889"/>
    <cellStyle name="Обычный 6 3 2 5 6" xfId="33890"/>
    <cellStyle name="Обычный 6 3 2 5 7" xfId="33891"/>
    <cellStyle name="Обычный 6 3 2 5 8" xfId="33892"/>
    <cellStyle name="Обычный 6 3 2 5 9" xfId="33893"/>
    <cellStyle name="Обычный 6 3 2 6" xfId="33894"/>
    <cellStyle name="Обычный 6 3 2 6 2" xfId="33895"/>
    <cellStyle name="Обычный 6 3 2 6 2 2" xfId="33896"/>
    <cellStyle name="Обычный 6 3 2 6 2 2 2" xfId="33897"/>
    <cellStyle name="Обычный 6 3 2 6 2 2 2 2" xfId="33898"/>
    <cellStyle name="Обычный 6 3 2 6 2 2 3" xfId="33899"/>
    <cellStyle name="Обычный 6 3 2 6 2 2 4" xfId="33900"/>
    <cellStyle name="Обычный 6 3 2 6 2 2 5" xfId="33901"/>
    <cellStyle name="Обычный 6 3 2 6 2 3" xfId="33902"/>
    <cellStyle name="Обычный 6 3 2 6 2 3 2" xfId="33903"/>
    <cellStyle name="Обычный 6 3 2 6 2 3 3" xfId="33904"/>
    <cellStyle name="Обычный 6 3 2 6 2 3 4" xfId="33905"/>
    <cellStyle name="Обычный 6 3 2 6 2 4" xfId="33906"/>
    <cellStyle name="Обычный 6 3 2 6 2 5" xfId="33907"/>
    <cellStyle name="Обычный 6 3 2 6 2 6" xfId="33908"/>
    <cellStyle name="Обычный 6 3 2 6 2 7" xfId="33909"/>
    <cellStyle name="Обычный 6 3 2 6 3" xfId="33910"/>
    <cellStyle name="Обычный 6 3 2 6 3 2" xfId="33911"/>
    <cellStyle name="Обычный 6 3 2 6 3 2 2" xfId="33912"/>
    <cellStyle name="Обычный 6 3 2 6 3 3" xfId="33913"/>
    <cellStyle name="Обычный 6 3 2 6 3 4" xfId="33914"/>
    <cellStyle name="Обычный 6 3 2 6 3 5" xfId="33915"/>
    <cellStyle name="Обычный 6 3 2 6 4" xfId="33916"/>
    <cellStyle name="Обычный 6 3 2 6 4 2" xfId="33917"/>
    <cellStyle name="Обычный 6 3 2 6 4 3" xfId="33918"/>
    <cellStyle name="Обычный 6 3 2 6 4 4" xfId="33919"/>
    <cellStyle name="Обычный 6 3 2 6 5" xfId="33920"/>
    <cellStyle name="Обычный 6 3 2 6 6" xfId="33921"/>
    <cellStyle name="Обычный 6 3 2 6 7" xfId="33922"/>
    <cellStyle name="Обычный 6 3 2 6 8" xfId="33923"/>
    <cellStyle name="Обычный 6 3 2 7" xfId="33924"/>
    <cellStyle name="Обычный 6 3 2 7 2" xfId="33925"/>
    <cellStyle name="Обычный 6 3 2 7 2 2" xfId="33926"/>
    <cellStyle name="Обычный 6 3 2 7 2 2 2" xfId="33927"/>
    <cellStyle name="Обычный 6 3 2 7 2 2 2 2" xfId="33928"/>
    <cellStyle name="Обычный 6 3 2 7 2 2 3" xfId="33929"/>
    <cellStyle name="Обычный 6 3 2 7 2 2 4" xfId="33930"/>
    <cellStyle name="Обычный 6 3 2 7 2 2 5" xfId="33931"/>
    <cellStyle name="Обычный 6 3 2 7 2 3" xfId="33932"/>
    <cellStyle name="Обычный 6 3 2 7 2 3 2" xfId="33933"/>
    <cellStyle name="Обычный 6 3 2 7 2 3 3" xfId="33934"/>
    <cellStyle name="Обычный 6 3 2 7 2 3 4" xfId="33935"/>
    <cellStyle name="Обычный 6 3 2 7 2 4" xfId="33936"/>
    <cellStyle name="Обычный 6 3 2 7 2 5" xfId="33937"/>
    <cellStyle name="Обычный 6 3 2 7 2 6" xfId="33938"/>
    <cellStyle name="Обычный 6 3 2 7 2 7" xfId="33939"/>
    <cellStyle name="Обычный 6 3 2 7 3" xfId="33940"/>
    <cellStyle name="Обычный 6 3 2 7 3 2" xfId="33941"/>
    <cellStyle name="Обычный 6 3 2 7 3 2 2" xfId="33942"/>
    <cellStyle name="Обычный 6 3 2 7 3 3" xfId="33943"/>
    <cellStyle name="Обычный 6 3 2 7 3 4" xfId="33944"/>
    <cellStyle name="Обычный 6 3 2 7 3 5" xfId="33945"/>
    <cellStyle name="Обычный 6 3 2 7 4" xfId="33946"/>
    <cellStyle name="Обычный 6 3 2 7 4 2" xfId="33947"/>
    <cellStyle name="Обычный 6 3 2 7 4 3" xfId="33948"/>
    <cellStyle name="Обычный 6 3 2 7 4 4" xfId="33949"/>
    <cellStyle name="Обычный 6 3 2 7 5" xfId="33950"/>
    <cellStyle name="Обычный 6 3 2 7 6" xfId="33951"/>
    <cellStyle name="Обычный 6 3 2 7 7" xfId="33952"/>
    <cellStyle name="Обычный 6 3 2 7 8" xfId="33953"/>
    <cellStyle name="Обычный 6 3 2 8" xfId="33954"/>
    <cellStyle name="Обычный 6 3 2 8 2" xfId="33955"/>
    <cellStyle name="Обычный 6 3 2 8 2 2" xfId="33956"/>
    <cellStyle name="Обычный 6 3 2 8 2 2 2" xfId="33957"/>
    <cellStyle name="Обычный 6 3 2 8 2 2 2 2" xfId="33958"/>
    <cellStyle name="Обычный 6 3 2 8 2 2 3" xfId="33959"/>
    <cellStyle name="Обычный 6 3 2 8 2 2 4" xfId="33960"/>
    <cellStyle name="Обычный 6 3 2 8 2 2 5" xfId="33961"/>
    <cellStyle name="Обычный 6 3 2 8 2 3" xfId="33962"/>
    <cellStyle name="Обычный 6 3 2 8 2 3 2" xfId="33963"/>
    <cellStyle name="Обычный 6 3 2 8 2 3 3" xfId="33964"/>
    <cellStyle name="Обычный 6 3 2 8 2 3 4" xfId="33965"/>
    <cellStyle name="Обычный 6 3 2 8 2 4" xfId="33966"/>
    <cellStyle name="Обычный 6 3 2 8 2 5" xfId="33967"/>
    <cellStyle name="Обычный 6 3 2 8 2 6" xfId="33968"/>
    <cellStyle name="Обычный 6 3 2 8 2 7" xfId="33969"/>
    <cellStyle name="Обычный 6 3 2 8 3" xfId="33970"/>
    <cellStyle name="Обычный 6 3 2 8 3 2" xfId="33971"/>
    <cellStyle name="Обычный 6 3 2 8 3 2 2" xfId="33972"/>
    <cellStyle name="Обычный 6 3 2 8 3 3" xfId="33973"/>
    <cellStyle name="Обычный 6 3 2 8 3 4" xfId="33974"/>
    <cellStyle name="Обычный 6 3 2 8 3 5" xfId="33975"/>
    <cellStyle name="Обычный 6 3 2 8 4" xfId="33976"/>
    <cellStyle name="Обычный 6 3 2 8 4 2" xfId="33977"/>
    <cellStyle name="Обычный 6 3 2 8 4 3" xfId="33978"/>
    <cellStyle name="Обычный 6 3 2 8 4 4" xfId="33979"/>
    <cellStyle name="Обычный 6 3 2 8 5" xfId="33980"/>
    <cellStyle name="Обычный 6 3 2 8 6" xfId="33981"/>
    <cellStyle name="Обычный 6 3 2 8 7" xfId="33982"/>
    <cellStyle name="Обычный 6 3 2 8 8" xfId="33983"/>
    <cellStyle name="Обычный 6 3 2 9" xfId="33984"/>
    <cellStyle name="Обычный 6 3 2 9 2" xfId="33985"/>
    <cellStyle name="Обычный 6 3 2 9 2 2" xfId="33986"/>
    <cellStyle name="Обычный 6 3 2 9 2 2 2" xfId="33987"/>
    <cellStyle name="Обычный 6 3 2 9 2 3" xfId="33988"/>
    <cellStyle name="Обычный 6 3 2 9 2 4" xfId="33989"/>
    <cellStyle name="Обычный 6 3 2 9 2 5" xfId="33990"/>
    <cellStyle name="Обычный 6 3 2 9 3" xfId="33991"/>
    <cellStyle name="Обычный 6 3 2 9 3 2" xfId="33992"/>
    <cellStyle name="Обычный 6 3 2 9 3 3" xfId="33993"/>
    <cellStyle name="Обычный 6 3 2 9 3 4" xfId="33994"/>
    <cellStyle name="Обычный 6 3 2 9 4" xfId="33995"/>
    <cellStyle name="Обычный 6 3 2 9 5" xfId="33996"/>
    <cellStyle name="Обычный 6 3 2 9 6" xfId="33997"/>
    <cellStyle name="Обычный 6 3 2 9 7" xfId="33998"/>
    <cellStyle name="Обычный 6 3 3" xfId="33999"/>
    <cellStyle name="Обычный 6 3 3 10" xfId="34000"/>
    <cellStyle name="Обычный 6 3 3 10 2" xfId="34001"/>
    <cellStyle name="Обычный 6 3 3 10 2 2" xfId="34002"/>
    <cellStyle name="Обычный 6 3 3 10 3" xfId="34003"/>
    <cellStyle name="Обычный 6 3 3 10 4" xfId="34004"/>
    <cellStyle name="Обычный 6 3 3 10 5" xfId="34005"/>
    <cellStyle name="Обычный 6 3 3 11" xfId="34006"/>
    <cellStyle name="Обычный 6 3 3 11 2" xfId="34007"/>
    <cellStyle name="Обычный 6 3 3 11 2 2" xfId="34008"/>
    <cellStyle name="Обычный 6 3 3 11 3" xfId="34009"/>
    <cellStyle name="Обычный 6 3 3 11 4" xfId="34010"/>
    <cellStyle name="Обычный 6 3 3 11 5" xfId="34011"/>
    <cellStyle name="Обычный 6 3 3 12" xfId="34012"/>
    <cellStyle name="Обычный 6 3 3 12 2" xfId="34013"/>
    <cellStyle name="Обычный 6 3 3 12 2 2" xfId="34014"/>
    <cellStyle name="Обычный 6 3 3 12 3" xfId="34015"/>
    <cellStyle name="Обычный 6 3 3 13" xfId="34016"/>
    <cellStyle name="Обычный 6 3 3 13 2" xfId="34017"/>
    <cellStyle name="Обычный 6 3 3 14" xfId="34018"/>
    <cellStyle name="Обычный 6 3 3 15" xfId="34019"/>
    <cellStyle name="Обычный 6 3 3 2" xfId="34020"/>
    <cellStyle name="Обычный 6 3 3 2 2" xfId="34021"/>
    <cellStyle name="Обычный 6 3 3 2 2 2" xfId="34022"/>
    <cellStyle name="Обычный 6 3 3 2 2 2 2" xfId="34023"/>
    <cellStyle name="Обычный 6 3 3 2 2 2 2 2" xfId="34024"/>
    <cellStyle name="Обычный 6 3 3 2 2 2 3" xfId="34025"/>
    <cellStyle name="Обычный 6 3 3 2 2 2 4" xfId="34026"/>
    <cellStyle name="Обычный 6 3 3 2 2 2 5" xfId="34027"/>
    <cellStyle name="Обычный 6 3 3 2 2 3" xfId="34028"/>
    <cellStyle name="Обычный 6 3 3 2 2 3 2" xfId="34029"/>
    <cellStyle name="Обычный 6 3 3 2 2 3 3" xfId="34030"/>
    <cellStyle name="Обычный 6 3 3 2 2 3 4" xfId="34031"/>
    <cellStyle name="Обычный 6 3 3 2 2 4" xfId="34032"/>
    <cellStyle name="Обычный 6 3 3 2 2 5" xfId="34033"/>
    <cellStyle name="Обычный 6 3 3 2 2 6" xfId="34034"/>
    <cellStyle name="Обычный 6 3 3 2 2 7" xfId="34035"/>
    <cellStyle name="Обычный 6 3 3 2 3" xfId="34036"/>
    <cellStyle name="Обычный 6 3 3 2 3 2" xfId="34037"/>
    <cellStyle name="Обычный 6 3 3 2 3 2 2" xfId="34038"/>
    <cellStyle name="Обычный 6 3 3 2 3 3" xfId="34039"/>
    <cellStyle name="Обычный 6 3 3 2 3 4" xfId="34040"/>
    <cellStyle name="Обычный 6 3 3 2 3 5" xfId="34041"/>
    <cellStyle name="Обычный 6 3 3 2 4" xfId="34042"/>
    <cellStyle name="Обычный 6 3 3 2 4 2" xfId="34043"/>
    <cellStyle name="Обычный 6 3 3 2 4 2 2" xfId="34044"/>
    <cellStyle name="Обычный 6 3 3 2 4 3" xfId="34045"/>
    <cellStyle name="Обычный 6 3 3 2 4 4" xfId="34046"/>
    <cellStyle name="Обычный 6 3 3 2 4 5" xfId="34047"/>
    <cellStyle name="Обычный 6 3 3 2 5" xfId="34048"/>
    <cellStyle name="Обычный 6 3 3 2 5 2" xfId="34049"/>
    <cellStyle name="Обычный 6 3 3 2 5 3" xfId="34050"/>
    <cellStyle name="Обычный 6 3 3 2 5 4" xfId="34051"/>
    <cellStyle name="Обычный 6 3 3 2 6" xfId="34052"/>
    <cellStyle name="Обычный 6 3 3 2 7" xfId="34053"/>
    <cellStyle name="Обычный 6 3 3 2 8" xfId="34054"/>
    <cellStyle name="Обычный 6 3 3 2 9" xfId="34055"/>
    <cellStyle name="Обычный 6 3 3 3" xfId="34056"/>
    <cellStyle name="Обычный 6 3 3 3 2" xfId="34057"/>
    <cellStyle name="Обычный 6 3 3 3 2 2" xfId="34058"/>
    <cellStyle name="Обычный 6 3 3 3 2 2 2" xfId="34059"/>
    <cellStyle name="Обычный 6 3 3 3 2 2 2 2" xfId="34060"/>
    <cellStyle name="Обычный 6 3 3 3 2 2 3" xfId="34061"/>
    <cellStyle name="Обычный 6 3 3 3 2 2 4" xfId="34062"/>
    <cellStyle name="Обычный 6 3 3 3 2 2 5" xfId="34063"/>
    <cellStyle name="Обычный 6 3 3 3 2 3" xfId="34064"/>
    <cellStyle name="Обычный 6 3 3 3 2 3 2" xfId="34065"/>
    <cellStyle name="Обычный 6 3 3 3 2 3 3" xfId="34066"/>
    <cellStyle name="Обычный 6 3 3 3 2 3 4" xfId="34067"/>
    <cellStyle name="Обычный 6 3 3 3 2 4" xfId="34068"/>
    <cellStyle name="Обычный 6 3 3 3 2 5" xfId="34069"/>
    <cellStyle name="Обычный 6 3 3 3 2 6" xfId="34070"/>
    <cellStyle name="Обычный 6 3 3 3 2 7" xfId="34071"/>
    <cellStyle name="Обычный 6 3 3 3 3" xfId="34072"/>
    <cellStyle name="Обычный 6 3 3 3 3 2" xfId="34073"/>
    <cellStyle name="Обычный 6 3 3 3 3 2 2" xfId="34074"/>
    <cellStyle name="Обычный 6 3 3 3 3 3" xfId="34075"/>
    <cellStyle name="Обычный 6 3 3 3 3 4" xfId="34076"/>
    <cellStyle name="Обычный 6 3 3 3 3 5" xfId="34077"/>
    <cellStyle name="Обычный 6 3 3 3 4" xfId="34078"/>
    <cellStyle name="Обычный 6 3 3 3 4 2" xfId="34079"/>
    <cellStyle name="Обычный 6 3 3 3 4 2 2" xfId="34080"/>
    <cellStyle name="Обычный 6 3 3 3 4 3" xfId="34081"/>
    <cellStyle name="Обычный 6 3 3 3 4 4" xfId="34082"/>
    <cellStyle name="Обычный 6 3 3 3 4 5" xfId="34083"/>
    <cellStyle name="Обычный 6 3 3 3 5" xfId="34084"/>
    <cellStyle name="Обычный 6 3 3 3 5 2" xfId="34085"/>
    <cellStyle name="Обычный 6 3 3 3 5 3" xfId="34086"/>
    <cellStyle name="Обычный 6 3 3 3 5 4" xfId="34087"/>
    <cellStyle name="Обычный 6 3 3 3 6" xfId="34088"/>
    <cellStyle name="Обычный 6 3 3 3 7" xfId="34089"/>
    <cellStyle name="Обычный 6 3 3 3 8" xfId="34090"/>
    <cellStyle name="Обычный 6 3 3 3 9" xfId="34091"/>
    <cellStyle name="Обычный 6 3 3 4" xfId="34092"/>
    <cellStyle name="Обычный 6 3 3 4 2" xfId="34093"/>
    <cellStyle name="Обычный 6 3 3 4 2 2" xfId="34094"/>
    <cellStyle name="Обычный 6 3 3 4 2 2 2" xfId="34095"/>
    <cellStyle name="Обычный 6 3 3 4 2 2 2 2" xfId="34096"/>
    <cellStyle name="Обычный 6 3 3 4 2 2 3" xfId="34097"/>
    <cellStyle name="Обычный 6 3 3 4 2 2 4" xfId="34098"/>
    <cellStyle name="Обычный 6 3 3 4 2 2 5" xfId="34099"/>
    <cellStyle name="Обычный 6 3 3 4 2 3" xfId="34100"/>
    <cellStyle name="Обычный 6 3 3 4 2 3 2" xfId="34101"/>
    <cellStyle name="Обычный 6 3 3 4 2 3 3" xfId="34102"/>
    <cellStyle name="Обычный 6 3 3 4 2 3 4" xfId="34103"/>
    <cellStyle name="Обычный 6 3 3 4 2 4" xfId="34104"/>
    <cellStyle name="Обычный 6 3 3 4 2 5" xfId="34105"/>
    <cellStyle name="Обычный 6 3 3 4 2 6" xfId="34106"/>
    <cellStyle name="Обычный 6 3 3 4 2 7" xfId="34107"/>
    <cellStyle name="Обычный 6 3 3 4 3" xfId="34108"/>
    <cellStyle name="Обычный 6 3 3 4 3 2" xfId="34109"/>
    <cellStyle name="Обычный 6 3 3 4 3 2 2" xfId="34110"/>
    <cellStyle name="Обычный 6 3 3 4 3 3" xfId="34111"/>
    <cellStyle name="Обычный 6 3 3 4 3 4" xfId="34112"/>
    <cellStyle name="Обычный 6 3 3 4 3 5" xfId="34113"/>
    <cellStyle name="Обычный 6 3 3 4 4" xfId="34114"/>
    <cellStyle name="Обычный 6 3 3 4 4 2" xfId="34115"/>
    <cellStyle name="Обычный 6 3 3 4 4 2 2" xfId="34116"/>
    <cellStyle name="Обычный 6 3 3 4 4 3" xfId="34117"/>
    <cellStyle name="Обычный 6 3 3 4 4 4" xfId="34118"/>
    <cellStyle name="Обычный 6 3 3 4 4 5" xfId="34119"/>
    <cellStyle name="Обычный 6 3 3 4 5" xfId="34120"/>
    <cellStyle name="Обычный 6 3 3 4 5 2" xfId="34121"/>
    <cellStyle name="Обычный 6 3 3 4 5 3" xfId="34122"/>
    <cellStyle name="Обычный 6 3 3 4 5 4" xfId="34123"/>
    <cellStyle name="Обычный 6 3 3 4 6" xfId="34124"/>
    <cellStyle name="Обычный 6 3 3 4 7" xfId="34125"/>
    <cellStyle name="Обычный 6 3 3 4 8" xfId="34126"/>
    <cellStyle name="Обычный 6 3 3 4 9" xfId="34127"/>
    <cellStyle name="Обычный 6 3 3 5" xfId="34128"/>
    <cellStyle name="Обычный 6 3 3 5 2" xfId="34129"/>
    <cellStyle name="Обычный 6 3 3 5 2 2" xfId="34130"/>
    <cellStyle name="Обычный 6 3 3 5 2 2 2" xfId="34131"/>
    <cellStyle name="Обычный 6 3 3 5 2 2 2 2" xfId="34132"/>
    <cellStyle name="Обычный 6 3 3 5 2 2 3" xfId="34133"/>
    <cellStyle name="Обычный 6 3 3 5 2 2 4" xfId="34134"/>
    <cellStyle name="Обычный 6 3 3 5 2 2 5" xfId="34135"/>
    <cellStyle name="Обычный 6 3 3 5 2 3" xfId="34136"/>
    <cellStyle name="Обычный 6 3 3 5 2 3 2" xfId="34137"/>
    <cellStyle name="Обычный 6 3 3 5 2 3 3" xfId="34138"/>
    <cellStyle name="Обычный 6 3 3 5 2 3 4" xfId="34139"/>
    <cellStyle name="Обычный 6 3 3 5 2 4" xfId="34140"/>
    <cellStyle name="Обычный 6 3 3 5 2 5" xfId="34141"/>
    <cellStyle name="Обычный 6 3 3 5 2 6" xfId="34142"/>
    <cellStyle name="Обычный 6 3 3 5 2 7" xfId="34143"/>
    <cellStyle name="Обычный 6 3 3 5 3" xfId="34144"/>
    <cellStyle name="Обычный 6 3 3 5 3 2" xfId="34145"/>
    <cellStyle name="Обычный 6 3 3 5 3 2 2" xfId="34146"/>
    <cellStyle name="Обычный 6 3 3 5 3 3" xfId="34147"/>
    <cellStyle name="Обычный 6 3 3 5 3 4" xfId="34148"/>
    <cellStyle name="Обычный 6 3 3 5 3 5" xfId="34149"/>
    <cellStyle name="Обычный 6 3 3 5 4" xfId="34150"/>
    <cellStyle name="Обычный 6 3 3 5 4 2" xfId="34151"/>
    <cellStyle name="Обычный 6 3 3 5 4 3" xfId="34152"/>
    <cellStyle name="Обычный 6 3 3 5 4 4" xfId="34153"/>
    <cellStyle name="Обычный 6 3 3 5 5" xfId="34154"/>
    <cellStyle name="Обычный 6 3 3 5 6" xfId="34155"/>
    <cellStyle name="Обычный 6 3 3 5 7" xfId="34156"/>
    <cellStyle name="Обычный 6 3 3 5 8" xfId="34157"/>
    <cellStyle name="Обычный 6 3 3 6" xfId="34158"/>
    <cellStyle name="Обычный 6 3 3 6 2" xfId="34159"/>
    <cellStyle name="Обычный 6 3 3 6 2 2" xfId="34160"/>
    <cellStyle name="Обычный 6 3 3 6 2 2 2" xfId="34161"/>
    <cellStyle name="Обычный 6 3 3 6 2 2 2 2" xfId="34162"/>
    <cellStyle name="Обычный 6 3 3 6 2 2 3" xfId="34163"/>
    <cellStyle name="Обычный 6 3 3 6 2 2 4" xfId="34164"/>
    <cellStyle name="Обычный 6 3 3 6 2 2 5" xfId="34165"/>
    <cellStyle name="Обычный 6 3 3 6 2 3" xfId="34166"/>
    <cellStyle name="Обычный 6 3 3 6 2 3 2" xfId="34167"/>
    <cellStyle name="Обычный 6 3 3 6 2 3 3" xfId="34168"/>
    <cellStyle name="Обычный 6 3 3 6 2 3 4" xfId="34169"/>
    <cellStyle name="Обычный 6 3 3 6 2 4" xfId="34170"/>
    <cellStyle name="Обычный 6 3 3 6 2 5" xfId="34171"/>
    <cellStyle name="Обычный 6 3 3 6 2 6" xfId="34172"/>
    <cellStyle name="Обычный 6 3 3 6 2 7" xfId="34173"/>
    <cellStyle name="Обычный 6 3 3 6 3" xfId="34174"/>
    <cellStyle name="Обычный 6 3 3 6 3 2" xfId="34175"/>
    <cellStyle name="Обычный 6 3 3 6 3 2 2" xfId="34176"/>
    <cellStyle name="Обычный 6 3 3 6 3 3" xfId="34177"/>
    <cellStyle name="Обычный 6 3 3 6 3 4" xfId="34178"/>
    <cellStyle name="Обычный 6 3 3 6 3 5" xfId="34179"/>
    <cellStyle name="Обычный 6 3 3 6 4" xfId="34180"/>
    <cellStyle name="Обычный 6 3 3 6 4 2" xfId="34181"/>
    <cellStyle name="Обычный 6 3 3 6 4 3" xfId="34182"/>
    <cellStyle name="Обычный 6 3 3 6 4 4" xfId="34183"/>
    <cellStyle name="Обычный 6 3 3 6 5" xfId="34184"/>
    <cellStyle name="Обычный 6 3 3 6 6" xfId="34185"/>
    <cellStyle name="Обычный 6 3 3 6 7" xfId="34186"/>
    <cellStyle name="Обычный 6 3 3 6 8" xfId="34187"/>
    <cellStyle name="Обычный 6 3 3 7" xfId="34188"/>
    <cellStyle name="Обычный 6 3 3 7 2" xfId="34189"/>
    <cellStyle name="Обычный 6 3 3 7 2 2" xfId="34190"/>
    <cellStyle name="Обычный 6 3 3 7 2 2 2" xfId="34191"/>
    <cellStyle name="Обычный 6 3 3 7 2 2 2 2" xfId="34192"/>
    <cellStyle name="Обычный 6 3 3 7 2 2 3" xfId="34193"/>
    <cellStyle name="Обычный 6 3 3 7 2 2 4" xfId="34194"/>
    <cellStyle name="Обычный 6 3 3 7 2 2 5" xfId="34195"/>
    <cellStyle name="Обычный 6 3 3 7 2 3" xfId="34196"/>
    <cellStyle name="Обычный 6 3 3 7 2 3 2" xfId="34197"/>
    <cellStyle name="Обычный 6 3 3 7 2 3 3" xfId="34198"/>
    <cellStyle name="Обычный 6 3 3 7 2 3 4" xfId="34199"/>
    <cellStyle name="Обычный 6 3 3 7 2 4" xfId="34200"/>
    <cellStyle name="Обычный 6 3 3 7 2 5" xfId="34201"/>
    <cellStyle name="Обычный 6 3 3 7 2 6" xfId="34202"/>
    <cellStyle name="Обычный 6 3 3 7 2 7" xfId="34203"/>
    <cellStyle name="Обычный 6 3 3 7 3" xfId="34204"/>
    <cellStyle name="Обычный 6 3 3 7 3 2" xfId="34205"/>
    <cellStyle name="Обычный 6 3 3 7 3 2 2" xfId="34206"/>
    <cellStyle name="Обычный 6 3 3 7 3 3" xfId="34207"/>
    <cellStyle name="Обычный 6 3 3 7 3 4" xfId="34208"/>
    <cellStyle name="Обычный 6 3 3 7 3 5" xfId="34209"/>
    <cellStyle name="Обычный 6 3 3 7 4" xfId="34210"/>
    <cellStyle name="Обычный 6 3 3 7 4 2" xfId="34211"/>
    <cellStyle name="Обычный 6 3 3 7 4 3" xfId="34212"/>
    <cellStyle name="Обычный 6 3 3 7 4 4" xfId="34213"/>
    <cellStyle name="Обычный 6 3 3 7 5" xfId="34214"/>
    <cellStyle name="Обычный 6 3 3 7 6" xfId="34215"/>
    <cellStyle name="Обычный 6 3 3 7 7" xfId="34216"/>
    <cellStyle name="Обычный 6 3 3 7 8" xfId="34217"/>
    <cellStyle name="Обычный 6 3 3 8" xfId="34218"/>
    <cellStyle name="Обычный 6 3 3 8 2" xfId="34219"/>
    <cellStyle name="Обычный 6 3 3 8 2 2" xfId="34220"/>
    <cellStyle name="Обычный 6 3 3 8 2 2 2" xfId="34221"/>
    <cellStyle name="Обычный 6 3 3 8 2 3" xfId="34222"/>
    <cellStyle name="Обычный 6 3 3 8 2 4" xfId="34223"/>
    <cellStyle name="Обычный 6 3 3 8 2 5" xfId="34224"/>
    <cellStyle name="Обычный 6 3 3 8 3" xfId="34225"/>
    <cellStyle name="Обычный 6 3 3 8 3 2" xfId="34226"/>
    <cellStyle name="Обычный 6 3 3 8 3 3" xfId="34227"/>
    <cellStyle name="Обычный 6 3 3 8 3 4" xfId="34228"/>
    <cellStyle name="Обычный 6 3 3 8 4" xfId="34229"/>
    <cellStyle name="Обычный 6 3 3 8 5" xfId="34230"/>
    <cellStyle name="Обычный 6 3 3 8 6" xfId="34231"/>
    <cellStyle name="Обычный 6 3 3 8 7" xfId="34232"/>
    <cellStyle name="Обычный 6 3 3 9" xfId="34233"/>
    <cellStyle name="Обычный 6 3 3 9 2" xfId="34234"/>
    <cellStyle name="Обычный 6 3 3 9 2 2" xfId="34235"/>
    <cellStyle name="Обычный 6 3 3 9 2 2 2" xfId="34236"/>
    <cellStyle name="Обычный 6 3 3 9 2 3" xfId="34237"/>
    <cellStyle name="Обычный 6 3 3 9 2 4" xfId="34238"/>
    <cellStyle name="Обычный 6 3 3 9 2 5" xfId="34239"/>
    <cellStyle name="Обычный 6 3 3 9 3" xfId="34240"/>
    <cellStyle name="Обычный 6 3 3 9 3 2" xfId="34241"/>
    <cellStyle name="Обычный 6 3 3 9 3 3" xfId="34242"/>
    <cellStyle name="Обычный 6 3 3 9 3 4" xfId="34243"/>
    <cellStyle name="Обычный 6 3 3 9 4" xfId="34244"/>
    <cellStyle name="Обычный 6 3 3 9 5" xfId="34245"/>
    <cellStyle name="Обычный 6 3 3 9 6" xfId="34246"/>
    <cellStyle name="Обычный 6 3 3 9 7" xfId="34247"/>
    <cellStyle name="Обычный 6 3 4" xfId="34248"/>
    <cellStyle name="Обычный 6 3 4 10" xfId="34249"/>
    <cellStyle name="Обычный 6 3 4 10 2" xfId="34250"/>
    <cellStyle name="Обычный 6 3 4 10 2 2" xfId="34251"/>
    <cellStyle name="Обычный 6 3 4 10 3" xfId="34252"/>
    <cellStyle name="Обычный 6 3 4 10 4" xfId="34253"/>
    <cellStyle name="Обычный 6 3 4 10 5" xfId="34254"/>
    <cellStyle name="Обычный 6 3 4 11" xfId="34255"/>
    <cellStyle name="Обычный 6 3 4 11 2" xfId="34256"/>
    <cellStyle name="Обычный 6 3 4 11 2 2" xfId="34257"/>
    <cellStyle name="Обычный 6 3 4 11 3" xfId="34258"/>
    <cellStyle name="Обычный 6 3 4 11 4" xfId="34259"/>
    <cellStyle name="Обычный 6 3 4 11 5" xfId="34260"/>
    <cellStyle name="Обычный 6 3 4 12" xfId="34261"/>
    <cellStyle name="Обычный 6 3 4 12 2" xfId="34262"/>
    <cellStyle name="Обычный 6 3 4 12 2 2" xfId="34263"/>
    <cellStyle name="Обычный 6 3 4 12 3" xfId="34264"/>
    <cellStyle name="Обычный 6 3 4 13" xfId="34265"/>
    <cellStyle name="Обычный 6 3 4 13 2" xfId="34266"/>
    <cellStyle name="Обычный 6 3 4 14" xfId="34267"/>
    <cellStyle name="Обычный 6 3 4 15" xfId="34268"/>
    <cellStyle name="Обычный 6 3 4 2" xfId="34269"/>
    <cellStyle name="Обычный 6 3 4 2 2" xfId="34270"/>
    <cellStyle name="Обычный 6 3 4 2 2 2" xfId="34271"/>
    <cellStyle name="Обычный 6 3 4 2 2 2 2" xfId="34272"/>
    <cellStyle name="Обычный 6 3 4 2 2 2 2 2" xfId="34273"/>
    <cellStyle name="Обычный 6 3 4 2 2 2 3" xfId="34274"/>
    <cellStyle name="Обычный 6 3 4 2 2 2 4" xfId="34275"/>
    <cellStyle name="Обычный 6 3 4 2 2 2 5" xfId="34276"/>
    <cellStyle name="Обычный 6 3 4 2 2 3" xfId="34277"/>
    <cellStyle name="Обычный 6 3 4 2 2 3 2" xfId="34278"/>
    <cellStyle name="Обычный 6 3 4 2 2 3 3" xfId="34279"/>
    <cellStyle name="Обычный 6 3 4 2 2 3 4" xfId="34280"/>
    <cellStyle name="Обычный 6 3 4 2 2 4" xfId="34281"/>
    <cellStyle name="Обычный 6 3 4 2 2 5" xfId="34282"/>
    <cellStyle name="Обычный 6 3 4 2 2 6" xfId="34283"/>
    <cellStyle name="Обычный 6 3 4 2 2 7" xfId="34284"/>
    <cellStyle name="Обычный 6 3 4 2 3" xfId="34285"/>
    <cellStyle name="Обычный 6 3 4 2 3 2" xfId="34286"/>
    <cellStyle name="Обычный 6 3 4 2 3 2 2" xfId="34287"/>
    <cellStyle name="Обычный 6 3 4 2 3 3" xfId="34288"/>
    <cellStyle name="Обычный 6 3 4 2 3 4" xfId="34289"/>
    <cellStyle name="Обычный 6 3 4 2 3 5" xfId="34290"/>
    <cellStyle name="Обычный 6 3 4 2 4" xfId="34291"/>
    <cellStyle name="Обычный 6 3 4 2 4 2" xfId="34292"/>
    <cellStyle name="Обычный 6 3 4 2 4 2 2" xfId="34293"/>
    <cellStyle name="Обычный 6 3 4 2 4 3" xfId="34294"/>
    <cellStyle name="Обычный 6 3 4 2 4 4" xfId="34295"/>
    <cellStyle name="Обычный 6 3 4 2 4 5" xfId="34296"/>
    <cellStyle name="Обычный 6 3 4 2 5" xfId="34297"/>
    <cellStyle name="Обычный 6 3 4 2 5 2" xfId="34298"/>
    <cellStyle name="Обычный 6 3 4 2 5 3" xfId="34299"/>
    <cellStyle name="Обычный 6 3 4 2 5 4" xfId="34300"/>
    <cellStyle name="Обычный 6 3 4 2 6" xfId="34301"/>
    <cellStyle name="Обычный 6 3 4 2 7" xfId="34302"/>
    <cellStyle name="Обычный 6 3 4 2 8" xfId="34303"/>
    <cellStyle name="Обычный 6 3 4 2 9" xfId="34304"/>
    <cellStyle name="Обычный 6 3 4 3" xfId="34305"/>
    <cellStyle name="Обычный 6 3 4 3 2" xfId="34306"/>
    <cellStyle name="Обычный 6 3 4 3 2 2" xfId="34307"/>
    <cellStyle name="Обычный 6 3 4 3 2 2 2" xfId="34308"/>
    <cellStyle name="Обычный 6 3 4 3 2 2 2 2" xfId="34309"/>
    <cellStyle name="Обычный 6 3 4 3 2 2 3" xfId="34310"/>
    <cellStyle name="Обычный 6 3 4 3 2 2 4" xfId="34311"/>
    <cellStyle name="Обычный 6 3 4 3 2 2 5" xfId="34312"/>
    <cellStyle name="Обычный 6 3 4 3 2 3" xfId="34313"/>
    <cellStyle name="Обычный 6 3 4 3 2 3 2" xfId="34314"/>
    <cellStyle name="Обычный 6 3 4 3 2 3 3" xfId="34315"/>
    <cellStyle name="Обычный 6 3 4 3 2 3 4" xfId="34316"/>
    <cellStyle name="Обычный 6 3 4 3 2 4" xfId="34317"/>
    <cellStyle name="Обычный 6 3 4 3 2 5" xfId="34318"/>
    <cellStyle name="Обычный 6 3 4 3 2 6" xfId="34319"/>
    <cellStyle name="Обычный 6 3 4 3 2 7" xfId="34320"/>
    <cellStyle name="Обычный 6 3 4 3 3" xfId="34321"/>
    <cellStyle name="Обычный 6 3 4 3 3 2" xfId="34322"/>
    <cellStyle name="Обычный 6 3 4 3 3 2 2" xfId="34323"/>
    <cellStyle name="Обычный 6 3 4 3 3 3" xfId="34324"/>
    <cellStyle name="Обычный 6 3 4 3 3 4" xfId="34325"/>
    <cellStyle name="Обычный 6 3 4 3 3 5" xfId="34326"/>
    <cellStyle name="Обычный 6 3 4 3 4" xfId="34327"/>
    <cellStyle name="Обычный 6 3 4 3 4 2" xfId="34328"/>
    <cellStyle name="Обычный 6 3 4 3 4 2 2" xfId="34329"/>
    <cellStyle name="Обычный 6 3 4 3 4 3" xfId="34330"/>
    <cellStyle name="Обычный 6 3 4 3 4 4" xfId="34331"/>
    <cellStyle name="Обычный 6 3 4 3 4 5" xfId="34332"/>
    <cellStyle name="Обычный 6 3 4 3 5" xfId="34333"/>
    <cellStyle name="Обычный 6 3 4 3 5 2" xfId="34334"/>
    <cellStyle name="Обычный 6 3 4 3 5 3" xfId="34335"/>
    <cellStyle name="Обычный 6 3 4 3 5 4" xfId="34336"/>
    <cellStyle name="Обычный 6 3 4 3 6" xfId="34337"/>
    <cellStyle name="Обычный 6 3 4 3 7" xfId="34338"/>
    <cellStyle name="Обычный 6 3 4 3 8" xfId="34339"/>
    <cellStyle name="Обычный 6 3 4 3 9" xfId="34340"/>
    <cellStyle name="Обычный 6 3 4 4" xfId="34341"/>
    <cellStyle name="Обычный 6 3 4 4 2" xfId="34342"/>
    <cellStyle name="Обычный 6 3 4 4 2 2" xfId="34343"/>
    <cellStyle name="Обычный 6 3 4 4 2 2 2" xfId="34344"/>
    <cellStyle name="Обычный 6 3 4 4 2 2 2 2" xfId="34345"/>
    <cellStyle name="Обычный 6 3 4 4 2 2 3" xfId="34346"/>
    <cellStyle name="Обычный 6 3 4 4 2 2 4" xfId="34347"/>
    <cellStyle name="Обычный 6 3 4 4 2 2 5" xfId="34348"/>
    <cellStyle name="Обычный 6 3 4 4 2 3" xfId="34349"/>
    <cellStyle name="Обычный 6 3 4 4 2 3 2" xfId="34350"/>
    <cellStyle name="Обычный 6 3 4 4 2 3 3" xfId="34351"/>
    <cellStyle name="Обычный 6 3 4 4 2 3 4" xfId="34352"/>
    <cellStyle name="Обычный 6 3 4 4 2 4" xfId="34353"/>
    <cellStyle name="Обычный 6 3 4 4 2 5" xfId="34354"/>
    <cellStyle name="Обычный 6 3 4 4 2 6" xfId="34355"/>
    <cellStyle name="Обычный 6 3 4 4 2 7" xfId="34356"/>
    <cellStyle name="Обычный 6 3 4 4 3" xfId="34357"/>
    <cellStyle name="Обычный 6 3 4 4 3 2" xfId="34358"/>
    <cellStyle name="Обычный 6 3 4 4 3 2 2" xfId="34359"/>
    <cellStyle name="Обычный 6 3 4 4 3 3" xfId="34360"/>
    <cellStyle name="Обычный 6 3 4 4 3 4" xfId="34361"/>
    <cellStyle name="Обычный 6 3 4 4 3 5" xfId="34362"/>
    <cellStyle name="Обычный 6 3 4 4 4" xfId="34363"/>
    <cellStyle name="Обычный 6 3 4 4 4 2" xfId="34364"/>
    <cellStyle name="Обычный 6 3 4 4 4 2 2" xfId="34365"/>
    <cellStyle name="Обычный 6 3 4 4 4 3" xfId="34366"/>
    <cellStyle name="Обычный 6 3 4 4 4 4" xfId="34367"/>
    <cellStyle name="Обычный 6 3 4 4 4 5" xfId="34368"/>
    <cellStyle name="Обычный 6 3 4 4 5" xfId="34369"/>
    <cellStyle name="Обычный 6 3 4 4 5 2" xfId="34370"/>
    <cellStyle name="Обычный 6 3 4 4 5 3" xfId="34371"/>
    <cellStyle name="Обычный 6 3 4 4 5 4" xfId="34372"/>
    <cellStyle name="Обычный 6 3 4 4 6" xfId="34373"/>
    <cellStyle name="Обычный 6 3 4 4 7" xfId="34374"/>
    <cellStyle name="Обычный 6 3 4 4 8" xfId="34375"/>
    <cellStyle name="Обычный 6 3 4 4 9" xfId="34376"/>
    <cellStyle name="Обычный 6 3 4 5" xfId="34377"/>
    <cellStyle name="Обычный 6 3 4 5 2" xfId="34378"/>
    <cellStyle name="Обычный 6 3 4 5 2 2" xfId="34379"/>
    <cellStyle name="Обычный 6 3 4 5 2 2 2" xfId="34380"/>
    <cellStyle name="Обычный 6 3 4 5 2 2 2 2" xfId="34381"/>
    <cellStyle name="Обычный 6 3 4 5 2 2 3" xfId="34382"/>
    <cellStyle name="Обычный 6 3 4 5 2 2 4" xfId="34383"/>
    <cellStyle name="Обычный 6 3 4 5 2 2 5" xfId="34384"/>
    <cellStyle name="Обычный 6 3 4 5 2 3" xfId="34385"/>
    <cellStyle name="Обычный 6 3 4 5 2 3 2" xfId="34386"/>
    <cellStyle name="Обычный 6 3 4 5 2 3 3" xfId="34387"/>
    <cellStyle name="Обычный 6 3 4 5 2 3 4" xfId="34388"/>
    <cellStyle name="Обычный 6 3 4 5 2 4" xfId="34389"/>
    <cellStyle name="Обычный 6 3 4 5 2 5" xfId="34390"/>
    <cellStyle name="Обычный 6 3 4 5 2 6" xfId="34391"/>
    <cellStyle name="Обычный 6 3 4 5 2 7" xfId="34392"/>
    <cellStyle name="Обычный 6 3 4 5 3" xfId="34393"/>
    <cellStyle name="Обычный 6 3 4 5 3 2" xfId="34394"/>
    <cellStyle name="Обычный 6 3 4 5 3 2 2" xfId="34395"/>
    <cellStyle name="Обычный 6 3 4 5 3 3" xfId="34396"/>
    <cellStyle name="Обычный 6 3 4 5 3 4" xfId="34397"/>
    <cellStyle name="Обычный 6 3 4 5 3 5" xfId="34398"/>
    <cellStyle name="Обычный 6 3 4 5 4" xfId="34399"/>
    <cellStyle name="Обычный 6 3 4 5 4 2" xfId="34400"/>
    <cellStyle name="Обычный 6 3 4 5 4 3" xfId="34401"/>
    <cellStyle name="Обычный 6 3 4 5 4 4" xfId="34402"/>
    <cellStyle name="Обычный 6 3 4 5 5" xfId="34403"/>
    <cellStyle name="Обычный 6 3 4 5 6" xfId="34404"/>
    <cellStyle name="Обычный 6 3 4 5 7" xfId="34405"/>
    <cellStyle name="Обычный 6 3 4 5 8" xfId="34406"/>
    <cellStyle name="Обычный 6 3 4 6" xfId="34407"/>
    <cellStyle name="Обычный 6 3 4 6 2" xfId="34408"/>
    <cellStyle name="Обычный 6 3 4 6 2 2" xfId="34409"/>
    <cellStyle name="Обычный 6 3 4 6 2 2 2" xfId="34410"/>
    <cellStyle name="Обычный 6 3 4 6 2 2 2 2" xfId="34411"/>
    <cellStyle name="Обычный 6 3 4 6 2 2 3" xfId="34412"/>
    <cellStyle name="Обычный 6 3 4 6 2 2 4" xfId="34413"/>
    <cellStyle name="Обычный 6 3 4 6 2 2 5" xfId="34414"/>
    <cellStyle name="Обычный 6 3 4 6 2 3" xfId="34415"/>
    <cellStyle name="Обычный 6 3 4 6 2 3 2" xfId="34416"/>
    <cellStyle name="Обычный 6 3 4 6 2 3 3" xfId="34417"/>
    <cellStyle name="Обычный 6 3 4 6 2 3 4" xfId="34418"/>
    <cellStyle name="Обычный 6 3 4 6 2 4" xfId="34419"/>
    <cellStyle name="Обычный 6 3 4 6 2 5" xfId="34420"/>
    <cellStyle name="Обычный 6 3 4 6 2 6" xfId="34421"/>
    <cellStyle name="Обычный 6 3 4 6 2 7" xfId="34422"/>
    <cellStyle name="Обычный 6 3 4 6 3" xfId="34423"/>
    <cellStyle name="Обычный 6 3 4 6 3 2" xfId="34424"/>
    <cellStyle name="Обычный 6 3 4 6 3 2 2" xfId="34425"/>
    <cellStyle name="Обычный 6 3 4 6 3 3" xfId="34426"/>
    <cellStyle name="Обычный 6 3 4 6 3 4" xfId="34427"/>
    <cellStyle name="Обычный 6 3 4 6 3 5" xfId="34428"/>
    <cellStyle name="Обычный 6 3 4 6 4" xfId="34429"/>
    <cellStyle name="Обычный 6 3 4 6 4 2" xfId="34430"/>
    <cellStyle name="Обычный 6 3 4 6 4 3" xfId="34431"/>
    <cellStyle name="Обычный 6 3 4 6 4 4" xfId="34432"/>
    <cellStyle name="Обычный 6 3 4 6 5" xfId="34433"/>
    <cellStyle name="Обычный 6 3 4 6 6" xfId="34434"/>
    <cellStyle name="Обычный 6 3 4 6 7" xfId="34435"/>
    <cellStyle name="Обычный 6 3 4 6 8" xfId="34436"/>
    <cellStyle name="Обычный 6 3 4 7" xfId="34437"/>
    <cellStyle name="Обычный 6 3 4 7 2" xfId="34438"/>
    <cellStyle name="Обычный 6 3 4 7 2 2" xfId="34439"/>
    <cellStyle name="Обычный 6 3 4 7 2 2 2" xfId="34440"/>
    <cellStyle name="Обычный 6 3 4 7 2 2 2 2" xfId="34441"/>
    <cellStyle name="Обычный 6 3 4 7 2 2 3" xfId="34442"/>
    <cellStyle name="Обычный 6 3 4 7 2 2 4" xfId="34443"/>
    <cellStyle name="Обычный 6 3 4 7 2 2 5" xfId="34444"/>
    <cellStyle name="Обычный 6 3 4 7 2 3" xfId="34445"/>
    <cellStyle name="Обычный 6 3 4 7 2 3 2" xfId="34446"/>
    <cellStyle name="Обычный 6 3 4 7 2 3 3" xfId="34447"/>
    <cellStyle name="Обычный 6 3 4 7 2 3 4" xfId="34448"/>
    <cellStyle name="Обычный 6 3 4 7 2 4" xfId="34449"/>
    <cellStyle name="Обычный 6 3 4 7 2 5" xfId="34450"/>
    <cellStyle name="Обычный 6 3 4 7 2 6" xfId="34451"/>
    <cellStyle name="Обычный 6 3 4 7 2 7" xfId="34452"/>
    <cellStyle name="Обычный 6 3 4 7 3" xfId="34453"/>
    <cellStyle name="Обычный 6 3 4 7 3 2" xfId="34454"/>
    <cellStyle name="Обычный 6 3 4 7 3 2 2" xfId="34455"/>
    <cellStyle name="Обычный 6 3 4 7 3 3" xfId="34456"/>
    <cellStyle name="Обычный 6 3 4 7 3 4" xfId="34457"/>
    <cellStyle name="Обычный 6 3 4 7 3 5" xfId="34458"/>
    <cellStyle name="Обычный 6 3 4 7 4" xfId="34459"/>
    <cellStyle name="Обычный 6 3 4 7 4 2" xfId="34460"/>
    <cellStyle name="Обычный 6 3 4 7 4 3" xfId="34461"/>
    <cellStyle name="Обычный 6 3 4 7 4 4" xfId="34462"/>
    <cellStyle name="Обычный 6 3 4 7 5" xfId="34463"/>
    <cellStyle name="Обычный 6 3 4 7 6" xfId="34464"/>
    <cellStyle name="Обычный 6 3 4 7 7" xfId="34465"/>
    <cellStyle name="Обычный 6 3 4 7 8" xfId="34466"/>
    <cellStyle name="Обычный 6 3 4 8" xfId="34467"/>
    <cellStyle name="Обычный 6 3 4 8 2" xfId="34468"/>
    <cellStyle name="Обычный 6 3 4 8 2 2" xfId="34469"/>
    <cellStyle name="Обычный 6 3 4 8 2 2 2" xfId="34470"/>
    <cellStyle name="Обычный 6 3 4 8 2 3" xfId="34471"/>
    <cellStyle name="Обычный 6 3 4 8 2 4" xfId="34472"/>
    <cellStyle name="Обычный 6 3 4 8 2 5" xfId="34473"/>
    <cellStyle name="Обычный 6 3 4 8 3" xfId="34474"/>
    <cellStyle name="Обычный 6 3 4 8 3 2" xfId="34475"/>
    <cellStyle name="Обычный 6 3 4 8 3 3" xfId="34476"/>
    <cellStyle name="Обычный 6 3 4 8 3 4" xfId="34477"/>
    <cellStyle name="Обычный 6 3 4 8 4" xfId="34478"/>
    <cellStyle name="Обычный 6 3 4 8 5" xfId="34479"/>
    <cellStyle name="Обычный 6 3 4 8 6" xfId="34480"/>
    <cellStyle name="Обычный 6 3 4 8 7" xfId="34481"/>
    <cellStyle name="Обычный 6 3 4 9" xfId="34482"/>
    <cellStyle name="Обычный 6 3 4 9 2" xfId="34483"/>
    <cellStyle name="Обычный 6 3 4 9 2 2" xfId="34484"/>
    <cellStyle name="Обычный 6 3 4 9 2 2 2" xfId="34485"/>
    <cellStyle name="Обычный 6 3 4 9 2 3" xfId="34486"/>
    <cellStyle name="Обычный 6 3 4 9 2 4" xfId="34487"/>
    <cellStyle name="Обычный 6 3 4 9 2 5" xfId="34488"/>
    <cellStyle name="Обычный 6 3 4 9 3" xfId="34489"/>
    <cellStyle name="Обычный 6 3 4 9 3 2" xfId="34490"/>
    <cellStyle name="Обычный 6 3 4 9 3 3" xfId="34491"/>
    <cellStyle name="Обычный 6 3 4 9 3 4" xfId="34492"/>
    <cellStyle name="Обычный 6 3 4 9 4" xfId="34493"/>
    <cellStyle name="Обычный 6 3 4 9 5" xfId="34494"/>
    <cellStyle name="Обычный 6 3 4 9 6" xfId="34495"/>
    <cellStyle name="Обычный 6 3 4 9 7" xfId="34496"/>
    <cellStyle name="Обычный 6 3 5" xfId="34497"/>
    <cellStyle name="Обычный 6 3 5 2" xfId="34498"/>
    <cellStyle name="Обычный 6 3 5 2 2" xfId="34499"/>
    <cellStyle name="Обычный 6 3 5 2 2 2" xfId="34500"/>
    <cellStyle name="Обычный 6 3 5 2 2 2 2" xfId="34501"/>
    <cellStyle name="Обычный 6 3 5 2 2 3" xfId="34502"/>
    <cellStyle name="Обычный 6 3 5 2 2 4" xfId="34503"/>
    <cellStyle name="Обычный 6 3 5 2 2 5" xfId="34504"/>
    <cellStyle name="Обычный 6 3 5 2 3" xfId="34505"/>
    <cellStyle name="Обычный 6 3 5 2 3 2" xfId="34506"/>
    <cellStyle name="Обычный 6 3 5 2 3 3" xfId="34507"/>
    <cellStyle name="Обычный 6 3 5 2 3 4" xfId="34508"/>
    <cellStyle name="Обычный 6 3 5 2 4" xfId="34509"/>
    <cellStyle name="Обычный 6 3 5 2 5" xfId="34510"/>
    <cellStyle name="Обычный 6 3 5 2 6" xfId="34511"/>
    <cellStyle name="Обычный 6 3 5 2 7" xfId="34512"/>
    <cellStyle name="Обычный 6 3 5 3" xfId="34513"/>
    <cellStyle name="Обычный 6 3 5 3 2" xfId="34514"/>
    <cellStyle name="Обычный 6 3 5 3 2 2" xfId="34515"/>
    <cellStyle name="Обычный 6 3 5 3 3" xfId="34516"/>
    <cellStyle name="Обычный 6 3 5 3 4" xfId="34517"/>
    <cellStyle name="Обычный 6 3 5 3 5" xfId="34518"/>
    <cellStyle name="Обычный 6 3 5 4" xfId="34519"/>
    <cellStyle name="Обычный 6 3 5 4 2" xfId="34520"/>
    <cellStyle name="Обычный 6 3 5 4 2 2" xfId="34521"/>
    <cellStyle name="Обычный 6 3 5 4 3" xfId="34522"/>
    <cellStyle name="Обычный 6 3 5 4 4" xfId="34523"/>
    <cellStyle name="Обычный 6 3 5 4 5" xfId="34524"/>
    <cellStyle name="Обычный 6 3 5 5" xfId="34525"/>
    <cellStyle name="Обычный 6 3 5 5 2" xfId="34526"/>
    <cellStyle name="Обычный 6 3 5 5 3" xfId="34527"/>
    <cellStyle name="Обычный 6 3 5 5 4" xfId="34528"/>
    <cellStyle name="Обычный 6 3 5 6" xfId="34529"/>
    <cellStyle name="Обычный 6 3 5 7" xfId="34530"/>
    <cellStyle name="Обычный 6 3 5 8" xfId="34531"/>
    <cellStyle name="Обычный 6 3 5 9" xfId="34532"/>
    <cellStyle name="Обычный 6 3 6" xfId="34533"/>
    <cellStyle name="Обычный 6 3 6 2" xfId="34534"/>
    <cellStyle name="Обычный 6 3 6 2 2" xfId="34535"/>
    <cellStyle name="Обычный 6 3 6 2 2 2" xfId="34536"/>
    <cellStyle name="Обычный 6 3 6 2 2 2 2" xfId="34537"/>
    <cellStyle name="Обычный 6 3 6 2 2 3" xfId="34538"/>
    <cellStyle name="Обычный 6 3 6 2 2 4" xfId="34539"/>
    <cellStyle name="Обычный 6 3 6 2 2 5" xfId="34540"/>
    <cellStyle name="Обычный 6 3 6 2 3" xfId="34541"/>
    <cellStyle name="Обычный 6 3 6 2 3 2" xfId="34542"/>
    <cellStyle name="Обычный 6 3 6 2 3 3" xfId="34543"/>
    <cellStyle name="Обычный 6 3 6 2 3 4" xfId="34544"/>
    <cellStyle name="Обычный 6 3 6 2 4" xfId="34545"/>
    <cellStyle name="Обычный 6 3 6 2 5" xfId="34546"/>
    <cellStyle name="Обычный 6 3 6 2 6" xfId="34547"/>
    <cellStyle name="Обычный 6 3 6 2 7" xfId="34548"/>
    <cellStyle name="Обычный 6 3 6 3" xfId="34549"/>
    <cellStyle name="Обычный 6 3 6 3 2" xfId="34550"/>
    <cellStyle name="Обычный 6 3 6 3 2 2" xfId="34551"/>
    <cellStyle name="Обычный 6 3 6 3 3" xfId="34552"/>
    <cellStyle name="Обычный 6 3 6 3 4" xfId="34553"/>
    <cellStyle name="Обычный 6 3 6 3 5" xfId="34554"/>
    <cellStyle name="Обычный 6 3 6 4" xfId="34555"/>
    <cellStyle name="Обычный 6 3 6 4 2" xfId="34556"/>
    <cellStyle name="Обычный 6 3 6 4 2 2" xfId="34557"/>
    <cellStyle name="Обычный 6 3 6 4 3" xfId="34558"/>
    <cellStyle name="Обычный 6 3 6 4 4" xfId="34559"/>
    <cellStyle name="Обычный 6 3 6 4 5" xfId="34560"/>
    <cellStyle name="Обычный 6 3 6 5" xfId="34561"/>
    <cellStyle name="Обычный 6 3 6 5 2" xfId="34562"/>
    <cellStyle name="Обычный 6 3 6 5 3" xfId="34563"/>
    <cellStyle name="Обычный 6 3 6 5 4" xfId="34564"/>
    <cellStyle name="Обычный 6 3 6 6" xfId="34565"/>
    <cellStyle name="Обычный 6 3 6 7" xfId="34566"/>
    <cellStyle name="Обычный 6 3 6 8" xfId="34567"/>
    <cellStyle name="Обычный 6 3 6 9" xfId="34568"/>
    <cellStyle name="Обычный 6 3 7" xfId="34569"/>
    <cellStyle name="Обычный 6 3 7 2" xfId="34570"/>
    <cellStyle name="Обычный 6 3 7 2 2" xfId="34571"/>
    <cellStyle name="Обычный 6 3 7 2 2 2" xfId="34572"/>
    <cellStyle name="Обычный 6 3 7 2 2 2 2" xfId="34573"/>
    <cellStyle name="Обычный 6 3 7 2 2 3" xfId="34574"/>
    <cellStyle name="Обычный 6 3 7 2 2 4" xfId="34575"/>
    <cellStyle name="Обычный 6 3 7 2 2 5" xfId="34576"/>
    <cellStyle name="Обычный 6 3 7 2 3" xfId="34577"/>
    <cellStyle name="Обычный 6 3 7 2 3 2" xfId="34578"/>
    <cellStyle name="Обычный 6 3 7 2 3 3" xfId="34579"/>
    <cellStyle name="Обычный 6 3 7 2 3 4" xfId="34580"/>
    <cellStyle name="Обычный 6 3 7 2 4" xfId="34581"/>
    <cellStyle name="Обычный 6 3 7 2 5" xfId="34582"/>
    <cellStyle name="Обычный 6 3 7 2 6" xfId="34583"/>
    <cellStyle name="Обычный 6 3 7 2 7" xfId="34584"/>
    <cellStyle name="Обычный 6 3 7 3" xfId="34585"/>
    <cellStyle name="Обычный 6 3 7 3 2" xfId="34586"/>
    <cellStyle name="Обычный 6 3 7 3 2 2" xfId="34587"/>
    <cellStyle name="Обычный 6 3 7 3 3" xfId="34588"/>
    <cellStyle name="Обычный 6 3 7 3 4" xfId="34589"/>
    <cellStyle name="Обычный 6 3 7 3 5" xfId="34590"/>
    <cellStyle name="Обычный 6 3 7 4" xfId="34591"/>
    <cellStyle name="Обычный 6 3 7 4 2" xfId="34592"/>
    <cellStyle name="Обычный 6 3 7 4 2 2" xfId="34593"/>
    <cellStyle name="Обычный 6 3 7 4 3" xfId="34594"/>
    <cellStyle name="Обычный 6 3 7 4 4" xfId="34595"/>
    <cellStyle name="Обычный 6 3 7 4 5" xfId="34596"/>
    <cellStyle name="Обычный 6 3 7 5" xfId="34597"/>
    <cellStyle name="Обычный 6 3 7 5 2" xfId="34598"/>
    <cellStyle name="Обычный 6 3 7 5 3" xfId="34599"/>
    <cellStyle name="Обычный 6 3 7 5 4" xfId="34600"/>
    <cellStyle name="Обычный 6 3 7 6" xfId="34601"/>
    <cellStyle name="Обычный 6 3 7 7" xfId="34602"/>
    <cellStyle name="Обычный 6 3 7 8" xfId="34603"/>
    <cellStyle name="Обычный 6 3 7 9" xfId="34604"/>
    <cellStyle name="Обычный 6 3 8" xfId="34605"/>
    <cellStyle name="Обычный 6 3 8 2" xfId="34606"/>
    <cellStyle name="Обычный 6 3 8 2 2" xfId="34607"/>
    <cellStyle name="Обычный 6 3 8 2 2 2" xfId="34608"/>
    <cellStyle name="Обычный 6 3 8 2 2 2 2" xfId="34609"/>
    <cellStyle name="Обычный 6 3 8 2 2 3" xfId="34610"/>
    <cellStyle name="Обычный 6 3 8 2 2 4" xfId="34611"/>
    <cellStyle name="Обычный 6 3 8 2 2 5" xfId="34612"/>
    <cellStyle name="Обычный 6 3 8 2 3" xfId="34613"/>
    <cellStyle name="Обычный 6 3 8 2 3 2" xfId="34614"/>
    <cellStyle name="Обычный 6 3 8 2 3 3" xfId="34615"/>
    <cellStyle name="Обычный 6 3 8 2 3 4" xfId="34616"/>
    <cellStyle name="Обычный 6 3 8 2 4" xfId="34617"/>
    <cellStyle name="Обычный 6 3 8 2 5" xfId="34618"/>
    <cellStyle name="Обычный 6 3 8 2 6" xfId="34619"/>
    <cellStyle name="Обычный 6 3 8 2 7" xfId="34620"/>
    <cellStyle name="Обычный 6 3 8 3" xfId="34621"/>
    <cellStyle name="Обычный 6 3 8 3 2" xfId="34622"/>
    <cellStyle name="Обычный 6 3 8 3 2 2" xfId="34623"/>
    <cellStyle name="Обычный 6 3 8 3 3" xfId="34624"/>
    <cellStyle name="Обычный 6 3 8 3 4" xfId="34625"/>
    <cellStyle name="Обычный 6 3 8 3 5" xfId="34626"/>
    <cellStyle name="Обычный 6 3 8 4" xfId="34627"/>
    <cellStyle name="Обычный 6 3 8 4 2" xfId="34628"/>
    <cellStyle name="Обычный 6 3 8 4 3" xfId="34629"/>
    <cellStyle name="Обычный 6 3 8 4 4" xfId="34630"/>
    <cellStyle name="Обычный 6 3 8 5" xfId="34631"/>
    <cellStyle name="Обычный 6 3 8 6" xfId="34632"/>
    <cellStyle name="Обычный 6 3 8 7" xfId="34633"/>
    <cellStyle name="Обычный 6 3 8 8" xfId="34634"/>
    <cellStyle name="Обычный 6 3 9" xfId="34635"/>
    <cellStyle name="Обычный 6 3 9 2" xfId="34636"/>
    <cellStyle name="Обычный 6 3 9 2 2" xfId="34637"/>
    <cellStyle name="Обычный 6 3 9 2 2 2" xfId="34638"/>
    <cellStyle name="Обычный 6 3 9 2 2 2 2" xfId="34639"/>
    <cellStyle name="Обычный 6 3 9 2 2 3" xfId="34640"/>
    <cellStyle name="Обычный 6 3 9 2 2 4" xfId="34641"/>
    <cellStyle name="Обычный 6 3 9 2 2 5" xfId="34642"/>
    <cellStyle name="Обычный 6 3 9 2 3" xfId="34643"/>
    <cellStyle name="Обычный 6 3 9 2 3 2" xfId="34644"/>
    <cellStyle name="Обычный 6 3 9 2 3 3" xfId="34645"/>
    <cellStyle name="Обычный 6 3 9 2 3 4" xfId="34646"/>
    <cellStyle name="Обычный 6 3 9 2 4" xfId="34647"/>
    <cellStyle name="Обычный 6 3 9 2 5" xfId="34648"/>
    <cellStyle name="Обычный 6 3 9 2 6" xfId="34649"/>
    <cellStyle name="Обычный 6 3 9 2 7" xfId="34650"/>
    <cellStyle name="Обычный 6 3 9 3" xfId="34651"/>
    <cellStyle name="Обычный 6 3 9 3 2" xfId="34652"/>
    <cellStyle name="Обычный 6 3 9 3 2 2" xfId="34653"/>
    <cellStyle name="Обычный 6 3 9 3 3" xfId="34654"/>
    <cellStyle name="Обычный 6 3 9 3 4" xfId="34655"/>
    <cellStyle name="Обычный 6 3 9 3 5" xfId="34656"/>
    <cellStyle name="Обычный 6 3 9 4" xfId="34657"/>
    <cellStyle name="Обычный 6 3 9 4 2" xfId="34658"/>
    <cellStyle name="Обычный 6 3 9 4 3" xfId="34659"/>
    <cellStyle name="Обычный 6 3 9 4 4" xfId="34660"/>
    <cellStyle name="Обычный 6 3 9 5" xfId="34661"/>
    <cellStyle name="Обычный 6 3 9 6" xfId="34662"/>
    <cellStyle name="Обычный 6 3 9 7" xfId="34663"/>
    <cellStyle name="Обычный 6 3 9 8" xfId="34664"/>
    <cellStyle name="Обычный 6 4" xfId="34665"/>
    <cellStyle name="Обычный 6 4 10" xfId="34666"/>
    <cellStyle name="Обычный 6 4 10 2" xfId="34667"/>
    <cellStyle name="Обычный 6 4 10 2 2" xfId="34668"/>
    <cellStyle name="Обычный 6 4 10 3" xfId="34669"/>
    <cellStyle name="Обычный 6 4 10 4" xfId="34670"/>
    <cellStyle name="Обычный 6 4 10 5" xfId="34671"/>
    <cellStyle name="Обычный 6 4 11" xfId="34672"/>
    <cellStyle name="Обычный 6 4 11 2" xfId="34673"/>
    <cellStyle name="Обычный 6 4 11 2 2" xfId="34674"/>
    <cellStyle name="Обычный 6 4 11 3" xfId="34675"/>
    <cellStyle name="Обычный 6 4 11 4" xfId="34676"/>
    <cellStyle name="Обычный 6 4 11 5" xfId="34677"/>
    <cellStyle name="Обычный 6 4 12" xfId="34678"/>
    <cellStyle name="Обычный 6 4 12 2" xfId="34679"/>
    <cellStyle name="Обычный 6 4 12 2 2" xfId="34680"/>
    <cellStyle name="Обычный 6 4 12 3" xfId="34681"/>
    <cellStyle name="Обычный 6 4 13" xfId="34682"/>
    <cellStyle name="Обычный 6 4 13 2" xfId="34683"/>
    <cellStyle name="Обычный 6 4 14" xfId="34684"/>
    <cellStyle name="Обычный 6 4 15" xfId="34685"/>
    <cellStyle name="Обычный 6 4 16" xfId="34686"/>
    <cellStyle name="Обычный 6 4 2" xfId="34687"/>
    <cellStyle name="Обычный 6 4 2 10" xfId="34688"/>
    <cellStyle name="Обычный 6 4 2 11" xfId="34689"/>
    <cellStyle name="Обычный 6 4 2 2" xfId="34690"/>
    <cellStyle name="Обычный 6 4 2 2 2" xfId="34691"/>
    <cellStyle name="Обычный 6 4 2 2 2 2" xfId="34692"/>
    <cellStyle name="Обычный 6 4 2 2 2 2 2" xfId="34693"/>
    <cellStyle name="Обычный 6 4 2 2 2 3" xfId="34694"/>
    <cellStyle name="Обычный 6 4 2 2 2 4" xfId="34695"/>
    <cellStyle name="Обычный 6 4 2 2 2 5" xfId="34696"/>
    <cellStyle name="Обычный 6 4 2 2 3" xfId="34697"/>
    <cellStyle name="Обычный 6 4 2 2 3 2" xfId="34698"/>
    <cellStyle name="Обычный 6 4 2 2 3 2 2" xfId="34699"/>
    <cellStyle name="Обычный 6 4 2 2 3 3" xfId="34700"/>
    <cellStyle name="Обычный 6 4 2 2 3 4" xfId="34701"/>
    <cellStyle name="Обычный 6 4 2 2 3 5" xfId="34702"/>
    <cellStyle name="Обычный 6 4 2 2 4" xfId="34703"/>
    <cellStyle name="Обычный 6 4 2 2 4 2" xfId="34704"/>
    <cellStyle name="Обычный 6 4 2 2 4 2 2" xfId="34705"/>
    <cellStyle name="Обычный 6 4 2 2 4 3" xfId="34706"/>
    <cellStyle name="Обычный 6 4 2 2 4 4" xfId="34707"/>
    <cellStyle name="Обычный 6 4 2 2 4 5" xfId="34708"/>
    <cellStyle name="Обычный 6 4 2 2 5" xfId="34709"/>
    <cellStyle name="Обычный 6 4 2 2 5 2" xfId="34710"/>
    <cellStyle name="Обычный 6 4 2 2 5 2 2" xfId="34711"/>
    <cellStyle name="Обычный 6 4 2 2 5 3" xfId="34712"/>
    <cellStyle name="Обычный 6 4 2 2 6" xfId="34713"/>
    <cellStyle name="Обычный 6 4 2 2 6 2" xfId="34714"/>
    <cellStyle name="Обычный 6 4 2 2 7" xfId="34715"/>
    <cellStyle name="Обычный 6 4 2 2 8" xfId="34716"/>
    <cellStyle name="Обычный 6 4 2 3" xfId="34717"/>
    <cellStyle name="Обычный 6 4 2 3 2" xfId="34718"/>
    <cellStyle name="Обычный 6 4 2 3 2 2" xfId="34719"/>
    <cellStyle name="Обычный 6 4 2 3 2 2 2" xfId="34720"/>
    <cellStyle name="Обычный 6 4 2 3 2 3" xfId="34721"/>
    <cellStyle name="Обычный 6 4 2 3 2 4" xfId="34722"/>
    <cellStyle name="Обычный 6 4 2 3 2 5" xfId="34723"/>
    <cellStyle name="Обычный 6 4 2 3 3" xfId="34724"/>
    <cellStyle name="Обычный 6 4 2 3 3 2" xfId="34725"/>
    <cellStyle name="Обычный 6 4 2 3 3 2 2" xfId="34726"/>
    <cellStyle name="Обычный 6 4 2 3 3 3" xfId="34727"/>
    <cellStyle name="Обычный 6 4 2 3 3 4" xfId="34728"/>
    <cellStyle name="Обычный 6 4 2 3 3 5" xfId="34729"/>
    <cellStyle name="Обычный 6 4 2 3 4" xfId="34730"/>
    <cellStyle name="Обычный 6 4 2 3 4 2" xfId="34731"/>
    <cellStyle name="Обычный 6 4 2 3 4 2 2" xfId="34732"/>
    <cellStyle name="Обычный 6 4 2 3 4 3" xfId="34733"/>
    <cellStyle name="Обычный 6 4 2 3 5" xfId="34734"/>
    <cellStyle name="Обычный 6 4 2 3 5 2" xfId="34735"/>
    <cellStyle name="Обычный 6 4 2 3 5 2 2" xfId="34736"/>
    <cellStyle name="Обычный 6 4 2 3 5 3" xfId="34737"/>
    <cellStyle name="Обычный 6 4 2 3 6" xfId="34738"/>
    <cellStyle name="Обычный 6 4 2 3 6 2" xfId="34739"/>
    <cellStyle name="Обычный 6 4 2 3 7" xfId="34740"/>
    <cellStyle name="Обычный 6 4 2 4" xfId="34741"/>
    <cellStyle name="Обычный 6 4 2 4 2" xfId="34742"/>
    <cellStyle name="Обычный 6 4 2 4 2 2" xfId="34743"/>
    <cellStyle name="Обычный 6 4 2 4 3" xfId="34744"/>
    <cellStyle name="Обычный 6 4 2 4 4" xfId="34745"/>
    <cellStyle name="Обычный 6 4 2 4 5" xfId="34746"/>
    <cellStyle name="Обычный 6 4 2 5" xfId="34747"/>
    <cellStyle name="Обычный 6 4 2 5 2" xfId="34748"/>
    <cellStyle name="Обычный 6 4 2 5 2 2" xfId="34749"/>
    <cellStyle name="Обычный 6 4 2 5 3" xfId="34750"/>
    <cellStyle name="Обычный 6 4 2 5 4" xfId="34751"/>
    <cellStyle name="Обычный 6 4 2 5 5" xfId="34752"/>
    <cellStyle name="Обычный 6 4 2 6" xfId="34753"/>
    <cellStyle name="Обычный 6 4 2 6 2" xfId="34754"/>
    <cellStyle name="Обычный 6 4 2 6 2 2" xfId="34755"/>
    <cellStyle name="Обычный 6 4 2 6 3" xfId="34756"/>
    <cellStyle name="Обычный 6 4 2 6 4" xfId="34757"/>
    <cellStyle name="Обычный 6 4 2 6 5" xfId="34758"/>
    <cellStyle name="Обычный 6 4 2 7" xfId="34759"/>
    <cellStyle name="Обычный 6 4 2 7 2" xfId="34760"/>
    <cellStyle name="Обычный 6 4 2 7 2 2" xfId="34761"/>
    <cellStyle name="Обычный 6 4 2 7 3" xfId="34762"/>
    <cellStyle name="Обычный 6 4 2 7 4" xfId="34763"/>
    <cellStyle name="Обычный 6 4 2 7 5" xfId="34764"/>
    <cellStyle name="Обычный 6 4 2 8" xfId="34765"/>
    <cellStyle name="Обычный 6 4 2 8 2" xfId="34766"/>
    <cellStyle name="Обычный 6 4 2 8 2 2" xfId="34767"/>
    <cellStyle name="Обычный 6 4 2 8 3" xfId="34768"/>
    <cellStyle name="Обычный 6 4 2 9" xfId="34769"/>
    <cellStyle name="Обычный 6 4 2 9 2" xfId="34770"/>
    <cellStyle name="Обычный 6 4 3" xfId="34771"/>
    <cellStyle name="Обычный 6 4 3 2" xfId="34772"/>
    <cellStyle name="Обычный 6 4 3 2 2" xfId="34773"/>
    <cellStyle name="Обычный 6 4 3 2 2 2" xfId="34774"/>
    <cellStyle name="Обычный 6 4 3 2 2 2 2" xfId="34775"/>
    <cellStyle name="Обычный 6 4 3 2 2 3" xfId="34776"/>
    <cellStyle name="Обычный 6 4 3 2 2 4" xfId="34777"/>
    <cellStyle name="Обычный 6 4 3 2 2 5" xfId="34778"/>
    <cellStyle name="Обычный 6 4 3 2 3" xfId="34779"/>
    <cellStyle name="Обычный 6 4 3 2 3 2" xfId="34780"/>
    <cellStyle name="Обычный 6 4 3 2 3 2 2" xfId="34781"/>
    <cellStyle name="Обычный 6 4 3 2 3 3" xfId="34782"/>
    <cellStyle name="Обычный 6 4 3 2 3 4" xfId="34783"/>
    <cellStyle name="Обычный 6 4 3 2 3 5" xfId="34784"/>
    <cellStyle name="Обычный 6 4 3 2 4" xfId="34785"/>
    <cellStyle name="Обычный 6 4 3 2 4 2" xfId="34786"/>
    <cellStyle name="Обычный 6 4 3 2 4 3" xfId="34787"/>
    <cellStyle name="Обычный 6 4 3 2 4 4" xfId="34788"/>
    <cellStyle name="Обычный 6 4 3 2 5" xfId="34789"/>
    <cellStyle name="Обычный 6 4 3 2 6" xfId="34790"/>
    <cellStyle name="Обычный 6 4 3 2 7" xfId="34791"/>
    <cellStyle name="Обычный 6 4 3 2 8" xfId="34792"/>
    <cellStyle name="Обычный 6 4 3 3" xfId="34793"/>
    <cellStyle name="Обычный 6 4 3 3 2" xfId="34794"/>
    <cellStyle name="Обычный 6 4 3 3 2 2" xfId="34795"/>
    <cellStyle name="Обычный 6 4 3 3 3" xfId="34796"/>
    <cellStyle name="Обычный 6 4 3 3 4" xfId="34797"/>
    <cellStyle name="Обычный 6 4 3 3 5" xfId="34798"/>
    <cellStyle name="Обычный 6 4 3 4" xfId="34799"/>
    <cellStyle name="Обычный 6 4 3 4 2" xfId="34800"/>
    <cellStyle name="Обычный 6 4 3 4 2 2" xfId="34801"/>
    <cellStyle name="Обычный 6 4 3 4 3" xfId="34802"/>
    <cellStyle name="Обычный 6 4 3 4 4" xfId="34803"/>
    <cellStyle name="Обычный 6 4 3 4 5" xfId="34804"/>
    <cellStyle name="Обычный 6 4 3 5" xfId="34805"/>
    <cellStyle name="Обычный 6 4 3 5 2" xfId="34806"/>
    <cellStyle name="Обычный 6 4 3 5 2 2" xfId="34807"/>
    <cellStyle name="Обычный 6 4 3 5 3" xfId="34808"/>
    <cellStyle name="Обычный 6 4 3 5 4" xfId="34809"/>
    <cellStyle name="Обычный 6 4 3 5 5" xfId="34810"/>
    <cellStyle name="Обычный 6 4 3 6" xfId="34811"/>
    <cellStyle name="Обычный 6 4 3 6 2" xfId="34812"/>
    <cellStyle name="Обычный 6 4 3 6 2 2" xfId="34813"/>
    <cellStyle name="Обычный 6 4 3 6 3" xfId="34814"/>
    <cellStyle name="Обычный 6 4 3 7" xfId="34815"/>
    <cellStyle name="Обычный 6 4 3 7 2" xfId="34816"/>
    <cellStyle name="Обычный 6 4 3 8" xfId="34817"/>
    <cellStyle name="Обычный 6 4 3 9" xfId="34818"/>
    <cellStyle name="Обычный 6 4 4" xfId="34819"/>
    <cellStyle name="Обычный 6 4 4 2" xfId="34820"/>
    <cellStyle name="Обычный 6 4 4 2 2" xfId="34821"/>
    <cellStyle name="Обычный 6 4 4 2 2 2" xfId="34822"/>
    <cellStyle name="Обычный 6 4 4 2 2 2 2" xfId="34823"/>
    <cellStyle name="Обычный 6 4 4 2 2 3" xfId="34824"/>
    <cellStyle name="Обычный 6 4 4 2 2 4" xfId="34825"/>
    <cellStyle name="Обычный 6 4 4 2 2 5" xfId="34826"/>
    <cellStyle name="Обычный 6 4 4 2 3" xfId="34827"/>
    <cellStyle name="Обычный 6 4 4 2 3 2" xfId="34828"/>
    <cellStyle name="Обычный 6 4 4 2 3 3" xfId="34829"/>
    <cellStyle name="Обычный 6 4 4 2 3 4" xfId="34830"/>
    <cellStyle name="Обычный 6 4 4 2 4" xfId="34831"/>
    <cellStyle name="Обычный 6 4 4 2 5" xfId="34832"/>
    <cellStyle name="Обычный 6 4 4 2 6" xfId="34833"/>
    <cellStyle name="Обычный 6 4 4 2 7" xfId="34834"/>
    <cellStyle name="Обычный 6 4 4 3" xfId="34835"/>
    <cellStyle name="Обычный 6 4 4 3 2" xfId="34836"/>
    <cellStyle name="Обычный 6 4 4 3 2 2" xfId="34837"/>
    <cellStyle name="Обычный 6 4 4 3 3" xfId="34838"/>
    <cellStyle name="Обычный 6 4 4 3 4" xfId="34839"/>
    <cellStyle name="Обычный 6 4 4 3 5" xfId="34840"/>
    <cellStyle name="Обычный 6 4 4 4" xfId="34841"/>
    <cellStyle name="Обычный 6 4 4 4 2" xfId="34842"/>
    <cellStyle name="Обычный 6 4 4 4 2 2" xfId="34843"/>
    <cellStyle name="Обычный 6 4 4 4 3" xfId="34844"/>
    <cellStyle name="Обычный 6 4 4 4 4" xfId="34845"/>
    <cellStyle name="Обычный 6 4 4 4 5" xfId="34846"/>
    <cellStyle name="Обычный 6 4 4 5" xfId="34847"/>
    <cellStyle name="Обычный 6 4 4 5 2" xfId="34848"/>
    <cellStyle name="Обычный 6 4 4 5 2 2" xfId="34849"/>
    <cellStyle name="Обычный 6 4 4 5 3" xfId="34850"/>
    <cellStyle name="Обычный 6 4 4 5 4" xfId="34851"/>
    <cellStyle name="Обычный 6 4 4 5 5" xfId="34852"/>
    <cellStyle name="Обычный 6 4 4 6" xfId="34853"/>
    <cellStyle name="Обычный 6 4 4 6 2" xfId="34854"/>
    <cellStyle name="Обычный 6 4 4 6 2 2" xfId="34855"/>
    <cellStyle name="Обычный 6 4 4 6 3" xfId="34856"/>
    <cellStyle name="Обычный 6 4 4 7" xfId="34857"/>
    <cellStyle name="Обычный 6 4 4 7 2" xfId="34858"/>
    <cellStyle name="Обычный 6 4 4 8" xfId="34859"/>
    <cellStyle name="Обычный 6 4 4 9" xfId="34860"/>
    <cellStyle name="Обычный 6 4 5" xfId="34861"/>
    <cellStyle name="Обычный 6 4 5 2" xfId="34862"/>
    <cellStyle name="Обычный 6 4 5 2 2" xfId="34863"/>
    <cellStyle name="Обычный 6 4 5 2 2 2" xfId="34864"/>
    <cellStyle name="Обычный 6 4 5 2 2 2 2" xfId="34865"/>
    <cellStyle name="Обычный 6 4 5 2 2 3" xfId="34866"/>
    <cellStyle name="Обычный 6 4 5 2 2 4" xfId="34867"/>
    <cellStyle name="Обычный 6 4 5 2 2 5" xfId="34868"/>
    <cellStyle name="Обычный 6 4 5 2 3" xfId="34869"/>
    <cellStyle name="Обычный 6 4 5 2 3 2" xfId="34870"/>
    <cellStyle name="Обычный 6 4 5 2 3 3" xfId="34871"/>
    <cellStyle name="Обычный 6 4 5 2 3 4" xfId="34872"/>
    <cellStyle name="Обычный 6 4 5 2 4" xfId="34873"/>
    <cellStyle name="Обычный 6 4 5 2 5" xfId="34874"/>
    <cellStyle name="Обычный 6 4 5 2 6" xfId="34875"/>
    <cellStyle name="Обычный 6 4 5 2 7" xfId="34876"/>
    <cellStyle name="Обычный 6 4 5 3" xfId="34877"/>
    <cellStyle name="Обычный 6 4 5 3 2" xfId="34878"/>
    <cellStyle name="Обычный 6 4 5 3 2 2" xfId="34879"/>
    <cellStyle name="Обычный 6 4 5 3 3" xfId="34880"/>
    <cellStyle name="Обычный 6 4 5 3 4" xfId="34881"/>
    <cellStyle name="Обычный 6 4 5 3 5" xfId="34882"/>
    <cellStyle name="Обычный 6 4 5 4" xfId="34883"/>
    <cellStyle name="Обычный 6 4 5 4 2" xfId="34884"/>
    <cellStyle name="Обычный 6 4 5 4 2 2" xfId="34885"/>
    <cellStyle name="Обычный 6 4 5 4 3" xfId="34886"/>
    <cellStyle name="Обычный 6 4 5 4 4" xfId="34887"/>
    <cellStyle name="Обычный 6 4 5 4 5" xfId="34888"/>
    <cellStyle name="Обычный 6 4 5 5" xfId="34889"/>
    <cellStyle name="Обычный 6 4 5 5 2" xfId="34890"/>
    <cellStyle name="Обычный 6 4 5 5 3" xfId="34891"/>
    <cellStyle name="Обычный 6 4 5 5 4" xfId="34892"/>
    <cellStyle name="Обычный 6 4 5 6" xfId="34893"/>
    <cellStyle name="Обычный 6 4 5 7" xfId="34894"/>
    <cellStyle name="Обычный 6 4 5 8" xfId="34895"/>
    <cellStyle name="Обычный 6 4 5 9" xfId="34896"/>
    <cellStyle name="Обычный 6 4 6" xfId="34897"/>
    <cellStyle name="Обычный 6 4 6 2" xfId="34898"/>
    <cellStyle name="Обычный 6 4 6 2 2" xfId="34899"/>
    <cellStyle name="Обычный 6 4 6 2 2 2" xfId="34900"/>
    <cellStyle name="Обычный 6 4 6 2 2 2 2" xfId="34901"/>
    <cellStyle name="Обычный 6 4 6 2 2 3" xfId="34902"/>
    <cellStyle name="Обычный 6 4 6 2 2 4" xfId="34903"/>
    <cellStyle name="Обычный 6 4 6 2 2 5" xfId="34904"/>
    <cellStyle name="Обычный 6 4 6 2 3" xfId="34905"/>
    <cellStyle name="Обычный 6 4 6 2 3 2" xfId="34906"/>
    <cellStyle name="Обычный 6 4 6 2 3 3" xfId="34907"/>
    <cellStyle name="Обычный 6 4 6 2 3 4" xfId="34908"/>
    <cellStyle name="Обычный 6 4 6 2 4" xfId="34909"/>
    <cellStyle name="Обычный 6 4 6 2 5" xfId="34910"/>
    <cellStyle name="Обычный 6 4 6 2 6" xfId="34911"/>
    <cellStyle name="Обычный 6 4 6 2 7" xfId="34912"/>
    <cellStyle name="Обычный 6 4 6 3" xfId="34913"/>
    <cellStyle name="Обычный 6 4 6 3 2" xfId="34914"/>
    <cellStyle name="Обычный 6 4 6 3 2 2" xfId="34915"/>
    <cellStyle name="Обычный 6 4 6 3 3" xfId="34916"/>
    <cellStyle name="Обычный 6 4 6 3 4" xfId="34917"/>
    <cellStyle name="Обычный 6 4 6 3 5" xfId="34918"/>
    <cellStyle name="Обычный 6 4 6 4" xfId="34919"/>
    <cellStyle name="Обычный 6 4 6 4 2" xfId="34920"/>
    <cellStyle name="Обычный 6 4 6 4 3" xfId="34921"/>
    <cellStyle name="Обычный 6 4 6 4 4" xfId="34922"/>
    <cellStyle name="Обычный 6 4 6 5" xfId="34923"/>
    <cellStyle name="Обычный 6 4 6 6" xfId="34924"/>
    <cellStyle name="Обычный 6 4 6 7" xfId="34925"/>
    <cellStyle name="Обычный 6 4 6 8" xfId="34926"/>
    <cellStyle name="Обычный 6 4 7" xfId="34927"/>
    <cellStyle name="Обычный 6 4 7 2" xfId="34928"/>
    <cellStyle name="Обычный 6 4 7 2 2" xfId="34929"/>
    <cellStyle name="Обычный 6 4 7 2 2 2" xfId="34930"/>
    <cellStyle name="Обычный 6 4 7 2 2 2 2" xfId="34931"/>
    <cellStyle name="Обычный 6 4 7 2 2 3" xfId="34932"/>
    <cellStyle name="Обычный 6 4 7 2 2 4" xfId="34933"/>
    <cellStyle name="Обычный 6 4 7 2 2 5" xfId="34934"/>
    <cellStyle name="Обычный 6 4 7 2 3" xfId="34935"/>
    <cellStyle name="Обычный 6 4 7 2 3 2" xfId="34936"/>
    <cellStyle name="Обычный 6 4 7 2 3 3" xfId="34937"/>
    <cellStyle name="Обычный 6 4 7 2 3 4" xfId="34938"/>
    <cellStyle name="Обычный 6 4 7 2 4" xfId="34939"/>
    <cellStyle name="Обычный 6 4 7 2 5" xfId="34940"/>
    <cellStyle name="Обычный 6 4 7 2 6" xfId="34941"/>
    <cellStyle name="Обычный 6 4 7 2 7" xfId="34942"/>
    <cellStyle name="Обычный 6 4 7 3" xfId="34943"/>
    <cellStyle name="Обычный 6 4 7 3 2" xfId="34944"/>
    <cellStyle name="Обычный 6 4 7 3 2 2" xfId="34945"/>
    <cellStyle name="Обычный 6 4 7 3 3" xfId="34946"/>
    <cellStyle name="Обычный 6 4 7 3 4" xfId="34947"/>
    <cellStyle name="Обычный 6 4 7 3 5" xfId="34948"/>
    <cellStyle name="Обычный 6 4 7 4" xfId="34949"/>
    <cellStyle name="Обычный 6 4 7 4 2" xfId="34950"/>
    <cellStyle name="Обычный 6 4 7 4 3" xfId="34951"/>
    <cellStyle name="Обычный 6 4 7 4 4" xfId="34952"/>
    <cellStyle name="Обычный 6 4 7 5" xfId="34953"/>
    <cellStyle name="Обычный 6 4 7 6" xfId="34954"/>
    <cellStyle name="Обычный 6 4 7 7" xfId="34955"/>
    <cellStyle name="Обычный 6 4 7 8" xfId="34956"/>
    <cellStyle name="Обычный 6 4 8" xfId="34957"/>
    <cellStyle name="Обычный 6 4 8 2" xfId="34958"/>
    <cellStyle name="Обычный 6 4 8 2 2" xfId="34959"/>
    <cellStyle name="Обычный 6 4 8 2 2 2" xfId="34960"/>
    <cellStyle name="Обычный 6 4 8 2 3" xfId="34961"/>
    <cellStyle name="Обычный 6 4 8 2 4" xfId="34962"/>
    <cellStyle name="Обычный 6 4 8 2 5" xfId="34963"/>
    <cellStyle name="Обычный 6 4 8 3" xfId="34964"/>
    <cellStyle name="Обычный 6 4 8 3 2" xfId="34965"/>
    <cellStyle name="Обычный 6 4 8 3 3" xfId="34966"/>
    <cellStyle name="Обычный 6 4 8 3 4" xfId="34967"/>
    <cellStyle name="Обычный 6 4 8 4" xfId="34968"/>
    <cellStyle name="Обычный 6 4 8 5" xfId="34969"/>
    <cellStyle name="Обычный 6 4 8 6" xfId="34970"/>
    <cellStyle name="Обычный 6 4 8 7" xfId="34971"/>
    <cellStyle name="Обычный 6 4 9" xfId="34972"/>
    <cellStyle name="Обычный 6 4 9 2" xfId="34973"/>
    <cellStyle name="Обычный 6 4 9 2 2" xfId="34974"/>
    <cellStyle name="Обычный 6 4 9 2 2 2" xfId="34975"/>
    <cellStyle name="Обычный 6 4 9 2 3" xfId="34976"/>
    <cellStyle name="Обычный 6 4 9 2 4" xfId="34977"/>
    <cellStyle name="Обычный 6 4 9 2 5" xfId="34978"/>
    <cellStyle name="Обычный 6 4 9 3" xfId="34979"/>
    <cellStyle name="Обычный 6 4 9 3 2" xfId="34980"/>
    <cellStyle name="Обычный 6 4 9 3 3" xfId="34981"/>
    <cellStyle name="Обычный 6 4 9 3 4" xfId="34982"/>
    <cellStyle name="Обычный 6 4 9 4" xfId="34983"/>
    <cellStyle name="Обычный 6 4 9 5" xfId="34984"/>
    <cellStyle name="Обычный 6 4 9 6" xfId="34985"/>
    <cellStyle name="Обычный 6 4 9 7" xfId="34986"/>
    <cellStyle name="Обычный 6 5" xfId="34987"/>
    <cellStyle name="Обычный 6 5 10" xfId="34988"/>
    <cellStyle name="Обычный 6 5 10 2" xfId="34989"/>
    <cellStyle name="Обычный 6 5 10 2 2" xfId="34990"/>
    <cellStyle name="Обычный 6 5 10 3" xfId="34991"/>
    <cellStyle name="Обычный 6 5 10 4" xfId="34992"/>
    <cellStyle name="Обычный 6 5 10 5" xfId="34993"/>
    <cellStyle name="Обычный 6 5 11" xfId="34994"/>
    <cellStyle name="Обычный 6 5 11 2" xfId="34995"/>
    <cellStyle name="Обычный 6 5 11 2 2" xfId="34996"/>
    <cellStyle name="Обычный 6 5 11 3" xfId="34997"/>
    <cellStyle name="Обычный 6 5 11 4" xfId="34998"/>
    <cellStyle name="Обычный 6 5 11 5" xfId="34999"/>
    <cellStyle name="Обычный 6 5 12" xfId="35000"/>
    <cellStyle name="Обычный 6 5 12 2" xfId="35001"/>
    <cellStyle name="Обычный 6 5 12 2 2" xfId="35002"/>
    <cellStyle name="Обычный 6 5 12 3" xfId="35003"/>
    <cellStyle name="Обычный 6 5 13" xfId="35004"/>
    <cellStyle name="Обычный 6 5 13 2" xfId="35005"/>
    <cellStyle name="Обычный 6 5 14" xfId="35006"/>
    <cellStyle name="Обычный 6 5 15" xfId="35007"/>
    <cellStyle name="Обычный 6 5 2" xfId="35008"/>
    <cellStyle name="Обычный 6 5 2 10" xfId="35009"/>
    <cellStyle name="Обычный 6 5 2 11" xfId="35010"/>
    <cellStyle name="Обычный 6 5 2 2" xfId="35011"/>
    <cellStyle name="Обычный 6 5 2 2 2" xfId="35012"/>
    <cellStyle name="Обычный 6 5 2 2 2 2" xfId="35013"/>
    <cellStyle name="Обычный 6 5 2 2 2 2 2" xfId="35014"/>
    <cellStyle name="Обычный 6 5 2 2 2 3" xfId="35015"/>
    <cellStyle name="Обычный 6 5 2 2 2 4" xfId="35016"/>
    <cellStyle name="Обычный 6 5 2 2 2 5" xfId="35017"/>
    <cellStyle name="Обычный 6 5 2 2 3" xfId="35018"/>
    <cellStyle name="Обычный 6 5 2 2 3 2" xfId="35019"/>
    <cellStyle name="Обычный 6 5 2 2 3 2 2" xfId="35020"/>
    <cellStyle name="Обычный 6 5 2 2 3 3" xfId="35021"/>
    <cellStyle name="Обычный 6 5 2 2 3 4" xfId="35022"/>
    <cellStyle name="Обычный 6 5 2 2 3 5" xfId="35023"/>
    <cellStyle name="Обычный 6 5 2 2 4" xfId="35024"/>
    <cellStyle name="Обычный 6 5 2 2 4 2" xfId="35025"/>
    <cellStyle name="Обычный 6 5 2 2 4 2 2" xfId="35026"/>
    <cellStyle name="Обычный 6 5 2 2 4 3" xfId="35027"/>
    <cellStyle name="Обычный 6 5 2 2 4 4" xfId="35028"/>
    <cellStyle name="Обычный 6 5 2 2 4 5" xfId="35029"/>
    <cellStyle name="Обычный 6 5 2 2 5" xfId="35030"/>
    <cellStyle name="Обычный 6 5 2 2 5 2" xfId="35031"/>
    <cellStyle name="Обычный 6 5 2 2 5 2 2" xfId="35032"/>
    <cellStyle name="Обычный 6 5 2 2 5 3" xfId="35033"/>
    <cellStyle name="Обычный 6 5 2 2 6" xfId="35034"/>
    <cellStyle name="Обычный 6 5 2 2 6 2" xfId="35035"/>
    <cellStyle name="Обычный 6 5 2 2 7" xfId="35036"/>
    <cellStyle name="Обычный 6 5 2 2 8" xfId="35037"/>
    <cellStyle name="Обычный 6 5 2 3" xfId="35038"/>
    <cellStyle name="Обычный 6 5 2 3 2" xfId="35039"/>
    <cellStyle name="Обычный 6 5 2 3 2 2" xfId="35040"/>
    <cellStyle name="Обычный 6 5 2 3 2 2 2" xfId="35041"/>
    <cellStyle name="Обычный 6 5 2 3 2 3" xfId="35042"/>
    <cellStyle name="Обычный 6 5 2 3 2 4" xfId="35043"/>
    <cellStyle name="Обычный 6 5 2 3 2 5" xfId="35044"/>
    <cellStyle name="Обычный 6 5 2 3 3" xfId="35045"/>
    <cellStyle name="Обычный 6 5 2 3 3 2" xfId="35046"/>
    <cellStyle name="Обычный 6 5 2 3 3 2 2" xfId="35047"/>
    <cellStyle name="Обычный 6 5 2 3 3 3" xfId="35048"/>
    <cellStyle name="Обычный 6 5 2 3 3 4" xfId="35049"/>
    <cellStyle name="Обычный 6 5 2 3 3 5" xfId="35050"/>
    <cellStyle name="Обычный 6 5 2 3 4" xfId="35051"/>
    <cellStyle name="Обычный 6 5 2 3 4 2" xfId="35052"/>
    <cellStyle name="Обычный 6 5 2 3 4 2 2" xfId="35053"/>
    <cellStyle name="Обычный 6 5 2 3 4 3" xfId="35054"/>
    <cellStyle name="Обычный 6 5 2 3 5" xfId="35055"/>
    <cellStyle name="Обычный 6 5 2 3 5 2" xfId="35056"/>
    <cellStyle name="Обычный 6 5 2 3 5 2 2" xfId="35057"/>
    <cellStyle name="Обычный 6 5 2 3 5 3" xfId="35058"/>
    <cellStyle name="Обычный 6 5 2 3 6" xfId="35059"/>
    <cellStyle name="Обычный 6 5 2 3 6 2" xfId="35060"/>
    <cellStyle name="Обычный 6 5 2 3 7" xfId="35061"/>
    <cellStyle name="Обычный 6 5 2 4" xfId="35062"/>
    <cellStyle name="Обычный 6 5 2 4 2" xfId="35063"/>
    <cellStyle name="Обычный 6 5 2 4 2 2" xfId="35064"/>
    <cellStyle name="Обычный 6 5 2 4 3" xfId="35065"/>
    <cellStyle name="Обычный 6 5 2 4 4" xfId="35066"/>
    <cellStyle name="Обычный 6 5 2 4 5" xfId="35067"/>
    <cellStyle name="Обычный 6 5 2 5" xfId="35068"/>
    <cellStyle name="Обычный 6 5 2 5 2" xfId="35069"/>
    <cellStyle name="Обычный 6 5 2 5 2 2" xfId="35070"/>
    <cellStyle name="Обычный 6 5 2 5 3" xfId="35071"/>
    <cellStyle name="Обычный 6 5 2 5 4" xfId="35072"/>
    <cellStyle name="Обычный 6 5 2 5 5" xfId="35073"/>
    <cellStyle name="Обычный 6 5 2 6" xfId="35074"/>
    <cellStyle name="Обычный 6 5 2 6 2" xfId="35075"/>
    <cellStyle name="Обычный 6 5 2 6 2 2" xfId="35076"/>
    <cellStyle name="Обычный 6 5 2 6 3" xfId="35077"/>
    <cellStyle name="Обычный 6 5 2 6 4" xfId="35078"/>
    <cellStyle name="Обычный 6 5 2 6 5" xfId="35079"/>
    <cellStyle name="Обычный 6 5 2 7" xfId="35080"/>
    <cellStyle name="Обычный 6 5 2 7 2" xfId="35081"/>
    <cellStyle name="Обычный 6 5 2 7 2 2" xfId="35082"/>
    <cellStyle name="Обычный 6 5 2 7 3" xfId="35083"/>
    <cellStyle name="Обычный 6 5 2 7 4" xfId="35084"/>
    <cellStyle name="Обычный 6 5 2 7 5" xfId="35085"/>
    <cellStyle name="Обычный 6 5 2 8" xfId="35086"/>
    <cellStyle name="Обычный 6 5 2 8 2" xfId="35087"/>
    <cellStyle name="Обычный 6 5 2 8 2 2" xfId="35088"/>
    <cellStyle name="Обычный 6 5 2 8 3" xfId="35089"/>
    <cellStyle name="Обычный 6 5 2 9" xfId="35090"/>
    <cellStyle name="Обычный 6 5 2 9 2" xfId="35091"/>
    <cellStyle name="Обычный 6 5 3" xfId="35092"/>
    <cellStyle name="Обычный 6 5 3 2" xfId="35093"/>
    <cellStyle name="Обычный 6 5 3 2 2" xfId="35094"/>
    <cellStyle name="Обычный 6 5 3 2 2 2" xfId="35095"/>
    <cellStyle name="Обычный 6 5 3 2 2 2 2" xfId="35096"/>
    <cellStyle name="Обычный 6 5 3 2 2 3" xfId="35097"/>
    <cellStyle name="Обычный 6 5 3 2 2 4" xfId="35098"/>
    <cellStyle name="Обычный 6 5 3 2 2 5" xfId="35099"/>
    <cellStyle name="Обычный 6 5 3 2 3" xfId="35100"/>
    <cellStyle name="Обычный 6 5 3 2 3 2" xfId="35101"/>
    <cellStyle name="Обычный 6 5 3 2 3 2 2" xfId="35102"/>
    <cellStyle name="Обычный 6 5 3 2 3 3" xfId="35103"/>
    <cellStyle name="Обычный 6 5 3 2 3 4" xfId="35104"/>
    <cellStyle name="Обычный 6 5 3 2 3 5" xfId="35105"/>
    <cellStyle name="Обычный 6 5 3 2 4" xfId="35106"/>
    <cellStyle name="Обычный 6 5 3 2 4 2" xfId="35107"/>
    <cellStyle name="Обычный 6 5 3 2 4 3" xfId="35108"/>
    <cellStyle name="Обычный 6 5 3 2 4 4" xfId="35109"/>
    <cellStyle name="Обычный 6 5 3 2 5" xfId="35110"/>
    <cellStyle name="Обычный 6 5 3 2 6" xfId="35111"/>
    <cellStyle name="Обычный 6 5 3 2 7" xfId="35112"/>
    <cellStyle name="Обычный 6 5 3 2 8" xfId="35113"/>
    <cellStyle name="Обычный 6 5 3 3" xfId="35114"/>
    <cellStyle name="Обычный 6 5 3 3 2" xfId="35115"/>
    <cellStyle name="Обычный 6 5 3 3 2 2" xfId="35116"/>
    <cellStyle name="Обычный 6 5 3 3 3" xfId="35117"/>
    <cellStyle name="Обычный 6 5 3 3 4" xfId="35118"/>
    <cellStyle name="Обычный 6 5 3 3 5" xfId="35119"/>
    <cellStyle name="Обычный 6 5 3 4" xfId="35120"/>
    <cellStyle name="Обычный 6 5 3 4 2" xfId="35121"/>
    <cellStyle name="Обычный 6 5 3 4 2 2" xfId="35122"/>
    <cellStyle name="Обычный 6 5 3 4 3" xfId="35123"/>
    <cellStyle name="Обычный 6 5 3 4 4" xfId="35124"/>
    <cellStyle name="Обычный 6 5 3 4 5" xfId="35125"/>
    <cellStyle name="Обычный 6 5 3 5" xfId="35126"/>
    <cellStyle name="Обычный 6 5 3 5 2" xfId="35127"/>
    <cellStyle name="Обычный 6 5 3 5 2 2" xfId="35128"/>
    <cellStyle name="Обычный 6 5 3 5 3" xfId="35129"/>
    <cellStyle name="Обычный 6 5 3 5 4" xfId="35130"/>
    <cellStyle name="Обычный 6 5 3 5 5" xfId="35131"/>
    <cellStyle name="Обычный 6 5 3 6" xfId="35132"/>
    <cellStyle name="Обычный 6 5 3 6 2" xfId="35133"/>
    <cellStyle name="Обычный 6 5 3 6 2 2" xfId="35134"/>
    <cellStyle name="Обычный 6 5 3 6 3" xfId="35135"/>
    <cellStyle name="Обычный 6 5 3 7" xfId="35136"/>
    <cellStyle name="Обычный 6 5 3 7 2" xfId="35137"/>
    <cellStyle name="Обычный 6 5 3 8" xfId="35138"/>
    <cellStyle name="Обычный 6 5 3 9" xfId="35139"/>
    <cellStyle name="Обычный 6 5 4" xfId="35140"/>
    <cellStyle name="Обычный 6 5 4 2" xfId="35141"/>
    <cellStyle name="Обычный 6 5 4 2 2" xfId="35142"/>
    <cellStyle name="Обычный 6 5 4 2 2 2" xfId="35143"/>
    <cellStyle name="Обычный 6 5 4 2 2 2 2" xfId="35144"/>
    <cellStyle name="Обычный 6 5 4 2 2 3" xfId="35145"/>
    <cellStyle name="Обычный 6 5 4 2 2 4" xfId="35146"/>
    <cellStyle name="Обычный 6 5 4 2 2 5" xfId="35147"/>
    <cellStyle name="Обычный 6 5 4 2 3" xfId="35148"/>
    <cellStyle name="Обычный 6 5 4 2 3 2" xfId="35149"/>
    <cellStyle name="Обычный 6 5 4 2 3 3" xfId="35150"/>
    <cellStyle name="Обычный 6 5 4 2 3 4" xfId="35151"/>
    <cellStyle name="Обычный 6 5 4 2 4" xfId="35152"/>
    <cellStyle name="Обычный 6 5 4 2 5" xfId="35153"/>
    <cellStyle name="Обычный 6 5 4 2 6" xfId="35154"/>
    <cellStyle name="Обычный 6 5 4 2 7" xfId="35155"/>
    <cellStyle name="Обычный 6 5 4 3" xfId="35156"/>
    <cellStyle name="Обычный 6 5 4 3 2" xfId="35157"/>
    <cellStyle name="Обычный 6 5 4 3 2 2" xfId="35158"/>
    <cellStyle name="Обычный 6 5 4 3 3" xfId="35159"/>
    <cellStyle name="Обычный 6 5 4 3 4" xfId="35160"/>
    <cellStyle name="Обычный 6 5 4 3 5" xfId="35161"/>
    <cellStyle name="Обычный 6 5 4 4" xfId="35162"/>
    <cellStyle name="Обычный 6 5 4 4 2" xfId="35163"/>
    <cellStyle name="Обычный 6 5 4 4 2 2" xfId="35164"/>
    <cellStyle name="Обычный 6 5 4 4 3" xfId="35165"/>
    <cellStyle name="Обычный 6 5 4 4 4" xfId="35166"/>
    <cellStyle name="Обычный 6 5 4 4 5" xfId="35167"/>
    <cellStyle name="Обычный 6 5 4 5" xfId="35168"/>
    <cellStyle name="Обычный 6 5 4 5 2" xfId="35169"/>
    <cellStyle name="Обычный 6 5 4 5 2 2" xfId="35170"/>
    <cellStyle name="Обычный 6 5 4 5 3" xfId="35171"/>
    <cellStyle name="Обычный 6 5 4 5 4" xfId="35172"/>
    <cellStyle name="Обычный 6 5 4 5 5" xfId="35173"/>
    <cellStyle name="Обычный 6 5 4 6" xfId="35174"/>
    <cellStyle name="Обычный 6 5 4 6 2" xfId="35175"/>
    <cellStyle name="Обычный 6 5 4 6 2 2" xfId="35176"/>
    <cellStyle name="Обычный 6 5 4 6 3" xfId="35177"/>
    <cellStyle name="Обычный 6 5 4 7" xfId="35178"/>
    <cellStyle name="Обычный 6 5 4 7 2" xfId="35179"/>
    <cellStyle name="Обычный 6 5 4 8" xfId="35180"/>
    <cellStyle name="Обычный 6 5 4 9" xfId="35181"/>
    <cellStyle name="Обычный 6 5 5" xfId="35182"/>
    <cellStyle name="Обычный 6 5 5 2" xfId="35183"/>
    <cellStyle name="Обычный 6 5 5 2 2" xfId="35184"/>
    <cellStyle name="Обычный 6 5 5 2 2 2" xfId="35185"/>
    <cellStyle name="Обычный 6 5 5 2 2 2 2" xfId="35186"/>
    <cellStyle name="Обычный 6 5 5 2 2 3" xfId="35187"/>
    <cellStyle name="Обычный 6 5 5 2 2 4" xfId="35188"/>
    <cellStyle name="Обычный 6 5 5 2 2 5" xfId="35189"/>
    <cellStyle name="Обычный 6 5 5 2 3" xfId="35190"/>
    <cellStyle name="Обычный 6 5 5 2 3 2" xfId="35191"/>
    <cellStyle name="Обычный 6 5 5 2 3 3" xfId="35192"/>
    <cellStyle name="Обычный 6 5 5 2 3 4" xfId="35193"/>
    <cellStyle name="Обычный 6 5 5 2 4" xfId="35194"/>
    <cellStyle name="Обычный 6 5 5 2 5" xfId="35195"/>
    <cellStyle name="Обычный 6 5 5 2 6" xfId="35196"/>
    <cellStyle name="Обычный 6 5 5 2 7" xfId="35197"/>
    <cellStyle name="Обычный 6 5 5 3" xfId="35198"/>
    <cellStyle name="Обычный 6 5 5 3 2" xfId="35199"/>
    <cellStyle name="Обычный 6 5 5 3 2 2" xfId="35200"/>
    <cellStyle name="Обычный 6 5 5 3 3" xfId="35201"/>
    <cellStyle name="Обычный 6 5 5 3 4" xfId="35202"/>
    <cellStyle name="Обычный 6 5 5 3 5" xfId="35203"/>
    <cellStyle name="Обычный 6 5 5 4" xfId="35204"/>
    <cellStyle name="Обычный 6 5 5 4 2" xfId="35205"/>
    <cellStyle name="Обычный 6 5 5 4 2 2" xfId="35206"/>
    <cellStyle name="Обычный 6 5 5 4 3" xfId="35207"/>
    <cellStyle name="Обычный 6 5 5 4 4" xfId="35208"/>
    <cellStyle name="Обычный 6 5 5 4 5" xfId="35209"/>
    <cellStyle name="Обычный 6 5 5 5" xfId="35210"/>
    <cellStyle name="Обычный 6 5 5 5 2" xfId="35211"/>
    <cellStyle name="Обычный 6 5 5 5 3" xfId="35212"/>
    <cellStyle name="Обычный 6 5 5 5 4" xfId="35213"/>
    <cellStyle name="Обычный 6 5 5 6" xfId="35214"/>
    <cellStyle name="Обычный 6 5 5 7" xfId="35215"/>
    <cellStyle name="Обычный 6 5 5 8" xfId="35216"/>
    <cellStyle name="Обычный 6 5 5 9" xfId="35217"/>
    <cellStyle name="Обычный 6 5 6" xfId="35218"/>
    <cellStyle name="Обычный 6 5 6 2" xfId="35219"/>
    <cellStyle name="Обычный 6 5 6 2 2" xfId="35220"/>
    <cellStyle name="Обычный 6 5 6 2 2 2" xfId="35221"/>
    <cellStyle name="Обычный 6 5 6 2 2 2 2" xfId="35222"/>
    <cellStyle name="Обычный 6 5 6 2 2 3" xfId="35223"/>
    <cellStyle name="Обычный 6 5 6 2 2 4" xfId="35224"/>
    <cellStyle name="Обычный 6 5 6 2 2 5" xfId="35225"/>
    <cellStyle name="Обычный 6 5 6 2 3" xfId="35226"/>
    <cellStyle name="Обычный 6 5 6 2 3 2" xfId="35227"/>
    <cellStyle name="Обычный 6 5 6 2 3 3" xfId="35228"/>
    <cellStyle name="Обычный 6 5 6 2 3 4" xfId="35229"/>
    <cellStyle name="Обычный 6 5 6 2 4" xfId="35230"/>
    <cellStyle name="Обычный 6 5 6 2 5" xfId="35231"/>
    <cellStyle name="Обычный 6 5 6 2 6" xfId="35232"/>
    <cellStyle name="Обычный 6 5 6 2 7" xfId="35233"/>
    <cellStyle name="Обычный 6 5 6 3" xfId="35234"/>
    <cellStyle name="Обычный 6 5 6 3 2" xfId="35235"/>
    <cellStyle name="Обычный 6 5 6 3 2 2" xfId="35236"/>
    <cellStyle name="Обычный 6 5 6 3 3" xfId="35237"/>
    <cellStyle name="Обычный 6 5 6 3 4" xfId="35238"/>
    <cellStyle name="Обычный 6 5 6 3 5" xfId="35239"/>
    <cellStyle name="Обычный 6 5 6 4" xfId="35240"/>
    <cellStyle name="Обычный 6 5 6 4 2" xfId="35241"/>
    <cellStyle name="Обычный 6 5 6 4 3" xfId="35242"/>
    <cellStyle name="Обычный 6 5 6 4 4" xfId="35243"/>
    <cellStyle name="Обычный 6 5 6 5" xfId="35244"/>
    <cellStyle name="Обычный 6 5 6 6" xfId="35245"/>
    <cellStyle name="Обычный 6 5 6 7" xfId="35246"/>
    <cellStyle name="Обычный 6 5 6 8" xfId="35247"/>
    <cellStyle name="Обычный 6 5 7" xfId="35248"/>
    <cellStyle name="Обычный 6 5 7 2" xfId="35249"/>
    <cellStyle name="Обычный 6 5 7 2 2" xfId="35250"/>
    <cellStyle name="Обычный 6 5 7 2 2 2" xfId="35251"/>
    <cellStyle name="Обычный 6 5 7 2 2 2 2" xfId="35252"/>
    <cellStyle name="Обычный 6 5 7 2 2 3" xfId="35253"/>
    <cellStyle name="Обычный 6 5 7 2 2 4" xfId="35254"/>
    <cellStyle name="Обычный 6 5 7 2 2 5" xfId="35255"/>
    <cellStyle name="Обычный 6 5 7 2 3" xfId="35256"/>
    <cellStyle name="Обычный 6 5 7 2 3 2" xfId="35257"/>
    <cellStyle name="Обычный 6 5 7 2 3 3" xfId="35258"/>
    <cellStyle name="Обычный 6 5 7 2 3 4" xfId="35259"/>
    <cellStyle name="Обычный 6 5 7 2 4" xfId="35260"/>
    <cellStyle name="Обычный 6 5 7 2 5" xfId="35261"/>
    <cellStyle name="Обычный 6 5 7 2 6" xfId="35262"/>
    <cellStyle name="Обычный 6 5 7 2 7" xfId="35263"/>
    <cellStyle name="Обычный 6 5 7 3" xfId="35264"/>
    <cellStyle name="Обычный 6 5 7 3 2" xfId="35265"/>
    <cellStyle name="Обычный 6 5 7 3 2 2" xfId="35266"/>
    <cellStyle name="Обычный 6 5 7 3 3" xfId="35267"/>
    <cellStyle name="Обычный 6 5 7 3 4" xfId="35268"/>
    <cellStyle name="Обычный 6 5 7 3 5" xfId="35269"/>
    <cellStyle name="Обычный 6 5 7 4" xfId="35270"/>
    <cellStyle name="Обычный 6 5 7 4 2" xfId="35271"/>
    <cellStyle name="Обычный 6 5 7 4 3" xfId="35272"/>
    <cellStyle name="Обычный 6 5 7 4 4" xfId="35273"/>
    <cellStyle name="Обычный 6 5 7 5" xfId="35274"/>
    <cellStyle name="Обычный 6 5 7 6" xfId="35275"/>
    <cellStyle name="Обычный 6 5 7 7" xfId="35276"/>
    <cellStyle name="Обычный 6 5 7 8" xfId="35277"/>
    <cellStyle name="Обычный 6 5 8" xfId="35278"/>
    <cellStyle name="Обычный 6 5 8 2" xfId="35279"/>
    <cellStyle name="Обычный 6 5 8 2 2" xfId="35280"/>
    <cellStyle name="Обычный 6 5 8 2 2 2" xfId="35281"/>
    <cellStyle name="Обычный 6 5 8 2 3" xfId="35282"/>
    <cellStyle name="Обычный 6 5 8 2 4" xfId="35283"/>
    <cellStyle name="Обычный 6 5 8 2 5" xfId="35284"/>
    <cellStyle name="Обычный 6 5 8 3" xfId="35285"/>
    <cellStyle name="Обычный 6 5 8 3 2" xfId="35286"/>
    <cellStyle name="Обычный 6 5 8 3 3" xfId="35287"/>
    <cellStyle name="Обычный 6 5 8 3 4" xfId="35288"/>
    <cellStyle name="Обычный 6 5 8 4" xfId="35289"/>
    <cellStyle name="Обычный 6 5 8 5" xfId="35290"/>
    <cellStyle name="Обычный 6 5 8 6" xfId="35291"/>
    <cellStyle name="Обычный 6 5 8 7" xfId="35292"/>
    <cellStyle name="Обычный 6 5 9" xfId="35293"/>
    <cellStyle name="Обычный 6 5 9 2" xfId="35294"/>
    <cellStyle name="Обычный 6 5 9 2 2" xfId="35295"/>
    <cellStyle name="Обычный 6 5 9 2 2 2" xfId="35296"/>
    <cellStyle name="Обычный 6 5 9 2 3" xfId="35297"/>
    <cellStyle name="Обычный 6 5 9 2 4" xfId="35298"/>
    <cellStyle name="Обычный 6 5 9 2 5" xfId="35299"/>
    <cellStyle name="Обычный 6 5 9 3" xfId="35300"/>
    <cellStyle name="Обычный 6 5 9 3 2" xfId="35301"/>
    <cellStyle name="Обычный 6 5 9 3 3" xfId="35302"/>
    <cellStyle name="Обычный 6 5 9 3 4" xfId="35303"/>
    <cellStyle name="Обычный 6 5 9 4" xfId="35304"/>
    <cellStyle name="Обычный 6 5 9 5" xfId="35305"/>
    <cellStyle name="Обычный 6 5 9 6" xfId="35306"/>
    <cellStyle name="Обычный 6 5 9 7" xfId="35307"/>
    <cellStyle name="Обычный 6 6" xfId="35308"/>
    <cellStyle name="Обычный 6 6 10" xfId="35309"/>
    <cellStyle name="Обычный 6 6 11" xfId="35310"/>
    <cellStyle name="Обычный 6 6 2" xfId="35311"/>
    <cellStyle name="Обычный 6 6 2 2" xfId="35312"/>
    <cellStyle name="Обычный 6 6 2 2 2" xfId="35313"/>
    <cellStyle name="Обычный 6 6 2 2 2 2" xfId="35314"/>
    <cellStyle name="Обычный 6 6 2 2 3" xfId="35315"/>
    <cellStyle name="Обычный 6 6 2 2 4" xfId="35316"/>
    <cellStyle name="Обычный 6 6 2 2 5" xfId="35317"/>
    <cellStyle name="Обычный 6 6 2 3" xfId="35318"/>
    <cellStyle name="Обычный 6 6 2 3 2" xfId="35319"/>
    <cellStyle name="Обычный 6 6 2 3 2 2" xfId="35320"/>
    <cellStyle name="Обычный 6 6 2 3 3" xfId="35321"/>
    <cellStyle name="Обычный 6 6 2 3 4" xfId="35322"/>
    <cellStyle name="Обычный 6 6 2 3 5" xfId="35323"/>
    <cellStyle name="Обычный 6 6 2 4" xfId="35324"/>
    <cellStyle name="Обычный 6 6 2 4 2" xfId="35325"/>
    <cellStyle name="Обычный 6 6 2 4 2 2" xfId="35326"/>
    <cellStyle name="Обычный 6 6 2 4 3" xfId="35327"/>
    <cellStyle name="Обычный 6 6 2 4 4" xfId="35328"/>
    <cellStyle name="Обычный 6 6 2 4 5" xfId="35329"/>
    <cellStyle name="Обычный 6 6 2 5" xfId="35330"/>
    <cellStyle name="Обычный 6 6 2 5 2" xfId="35331"/>
    <cellStyle name="Обычный 6 6 2 5 2 2" xfId="35332"/>
    <cellStyle name="Обычный 6 6 2 5 3" xfId="35333"/>
    <cellStyle name="Обычный 6 6 2 6" xfId="35334"/>
    <cellStyle name="Обычный 6 6 2 6 2" xfId="35335"/>
    <cellStyle name="Обычный 6 6 2 7" xfId="35336"/>
    <cellStyle name="Обычный 6 6 2 8" xfId="35337"/>
    <cellStyle name="Обычный 6 6 3" xfId="35338"/>
    <cellStyle name="Обычный 6 6 3 2" xfId="35339"/>
    <cellStyle name="Обычный 6 6 3 2 2" xfId="35340"/>
    <cellStyle name="Обычный 6 6 3 2 2 2" xfId="35341"/>
    <cellStyle name="Обычный 6 6 3 2 3" xfId="35342"/>
    <cellStyle name="Обычный 6 6 3 2 4" xfId="35343"/>
    <cellStyle name="Обычный 6 6 3 2 5" xfId="35344"/>
    <cellStyle name="Обычный 6 6 3 3" xfId="35345"/>
    <cellStyle name="Обычный 6 6 3 3 2" xfId="35346"/>
    <cellStyle name="Обычный 6 6 3 3 2 2" xfId="35347"/>
    <cellStyle name="Обычный 6 6 3 3 3" xfId="35348"/>
    <cellStyle name="Обычный 6 6 3 3 4" xfId="35349"/>
    <cellStyle name="Обычный 6 6 3 3 5" xfId="35350"/>
    <cellStyle name="Обычный 6 6 3 4" xfId="35351"/>
    <cellStyle name="Обычный 6 6 3 5" xfId="35352"/>
    <cellStyle name="Обычный 6 6 3 5 2" xfId="35353"/>
    <cellStyle name="Обычный 6 6 3 5 2 2" xfId="35354"/>
    <cellStyle name="Обычный 6 6 3 5 3" xfId="35355"/>
    <cellStyle name="Обычный 6 6 3 6" xfId="35356"/>
    <cellStyle name="Обычный 6 6 3 6 2" xfId="35357"/>
    <cellStyle name="Обычный 6 6 3 6 2 2" xfId="35358"/>
    <cellStyle name="Обычный 6 6 3 6 3" xfId="35359"/>
    <cellStyle name="Обычный 6 6 3 7" xfId="35360"/>
    <cellStyle name="Обычный 6 6 3 7 2" xfId="35361"/>
    <cellStyle name="Обычный 6 6 3 8" xfId="35362"/>
    <cellStyle name="Обычный 6 6 4" xfId="35363"/>
    <cellStyle name="Обычный 6 6 4 2" xfId="35364"/>
    <cellStyle name="Обычный 6 6 4 2 2" xfId="35365"/>
    <cellStyle name="Обычный 6 6 4 3" xfId="35366"/>
    <cellStyle name="Обычный 6 6 4 4" xfId="35367"/>
    <cellStyle name="Обычный 6 6 4 5" xfId="35368"/>
    <cellStyle name="Обычный 6 6 5" xfId="35369"/>
    <cellStyle name="Обычный 6 6 5 2" xfId="35370"/>
    <cellStyle name="Обычный 6 6 5 2 2" xfId="35371"/>
    <cellStyle name="Обычный 6 6 5 3" xfId="35372"/>
    <cellStyle name="Обычный 6 6 5 4" xfId="35373"/>
    <cellStyle name="Обычный 6 6 5 5" xfId="35374"/>
    <cellStyle name="Обычный 6 6 6" xfId="35375"/>
    <cellStyle name="Обычный 6 6 6 2" xfId="35376"/>
    <cellStyle name="Обычный 6 6 6 2 2" xfId="35377"/>
    <cellStyle name="Обычный 6 6 6 3" xfId="35378"/>
    <cellStyle name="Обычный 6 6 6 4" xfId="35379"/>
    <cellStyle name="Обычный 6 6 6 5" xfId="35380"/>
    <cellStyle name="Обычный 6 6 7" xfId="35381"/>
    <cellStyle name="Обычный 6 6 7 2" xfId="35382"/>
    <cellStyle name="Обычный 6 6 7 2 2" xfId="35383"/>
    <cellStyle name="Обычный 6 6 7 3" xfId="35384"/>
    <cellStyle name="Обычный 6 6 7 4" xfId="35385"/>
    <cellStyle name="Обычный 6 6 7 5" xfId="35386"/>
    <cellStyle name="Обычный 6 6 8" xfId="35387"/>
    <cellStyle name="Обычный 6 6 8 2" xfId="35388"/>
    <cellStyle name="Обычный 6 6 8 2 2" xfId="35389"/>
    <cellStyle name="Обычный 6 6 8 3" xfId="35390"/>
    <cellStyle name="Обычный 6 6 9" xfId="35391"/>
    <cellStyle name="Обычный 6 6 9 2" xfId="35392"/>
    <cellStyle name="Обычный 6 7" xfId="35393"/>
    <cellStyle name="Обычный 6 7 2" xfId="35394"/>
    <cellStyle name="Обычный 6 7 2 2" xfId="35395"/>
    <cellStyle name="Обычный 6 7 2 2 2" xfId="35396"/>
    <cellStyle name="Обычный 6 7 2 2 2 2" xfId="35397"/>
    <cellStyle name="Обычный 6 7 2 2 3" xfId="35398"/>
    <cellStyle name="Обычный 6 7 2 2 4" xfId="35399"/>
    <cellStyle name="Обычный 6 7 2 2 5" xfId="35400"/>
    <cellStyle name="Обычный 6 7 2 3" xfId="35401"/>
    <cellStyle name="Обычный 6 7 2 3 2" xfId="35402"/>
    <cellStyle name="Обычный 6 7 2 3 3" xfId="35403"/>
    <cellStyle name="Обычный 6 7 2 3 4" xfId="35404"/>
    <cellStyle name="Обычный 6 7 2 4" xfId="35405"/>
    <cellStyle name="Обычный 6 7 2 5" xfId="35406"/>
    <cellStyle name="Обычный 6 7 2 6" xfId="35407"/>
    <cellStyle name="Обычный 6 7 2 7" xfId="35408"/>
    <cellStyle name="Обычный 6 7 3" xfId="35409"/>
    <cellStyle name="Обычный 6 7 3 2" xfId="35410"/>
    <cellStyle name="Обычный 6 7 3 2 2" xfId="35411"/>
    <cellStyle name="Обычный 6 7 3 3" xfId="35412"/>
    <cellStyle name="Обычный 6 7 3 4" xfId="35413"/>
    <cellStyle name="Обычный 6 7 3 5" xfId="35414"/>
    <cellStyle name="Обычный 6 7 4" xfId="35415"/>
    <cellStyle name="Обычный 6 7 4 2" xfId="35416"/>
    <cellStyle name="Обычный 6 7 4 2 2" xfId="35417"/>
    <cellStyle name="Обычный 6 7 4 3" xfId="35418"/>
    <cellStyle name="Обычный 6 7 4 4" xfId="35419"/>
    <cellStyle name="Обычный 6 7 4 5" xfId="35420"/>
    <cellStyle name="Обычный 6 7 5" xfId="35421"/>
    <cellStyle name="Обычный 6 7 5 2" xfId="35422"/>
    <cellStyle name="Обычный 6 7 5 2 2" xfId="35423"/>
    <cellStyle name="Обычный 6 7 5 3" xfId="35424"/>
    <cellStyle name="Обычный 6 7 5 4" xfId="35425"/>
    <cellStyle name="Обычный 6 7 5 5" xfId="35426"/>
    <cellStyle name="Обычный 6 7 6" xfId="35427"/>
    <cellStyle name="Обычный 6 7 6 2" xfId="35428"/>
    <cellStyle name="Обычный 6 7 6 2 2" xfId="35429"/>
    <cellStyle name="Обычный 6 7 6 3" xfId="35430"/>
    <cellStyle name="Обычный 6 7 7" xfId="35431"/>
    <cellStyle name="Обычный 6 7 7 2" xfId="35432"/>
    <cellStyle name="Обычный 6 7 8" xfId="35433"/>
    <cellStyle name="Обычный 6 7 9" xfId="35434"/>
    <cellStyle name="Обычный 6 8" xfId="35435"/>
    <cellStyle name="Обычный 6 8 2" xfId="35436"/>
    <cellStyle name="Обычный 6 8 2 2" xfId="35437"/>
    <cellStyle name="Обычный 6 8 2 2 2" xfId="35438"/>
    <cellStyle name="Обычный 6 8 2 3" xfId="35439"/>
    <cellStyle name="Обычный 6 8 2 4" xfId="35440"/>
    <cellStyle name="Обычный 6 8 2 5" xfId="35441"/>
    <cellStyle name="Обычный 6 8 3" xfId="35442"/>
    <cellStyle name="Обычный 6 8 3 2" xfId="35443"/>
    <cellStyle name="Обычный 6 8 3 2 2" xfId="35444"/>
    <cellStyle name="Обычный 6 8 3 3" xfId="35445"/>
    <cellStyle name="Обычный 6 8 3 4" xfId="35446"/>
    <cellStyle name="Обычный 6 8 3 5" xfId="35447"/>
    <cellStyle name="Обычный 6 8 4" xfId="35448"/>
    <cellStyle name="Обычный 6 8 4 2" xfId="35449"/>
    <cellStyle name="Обычный 6 8 4 2 2" xfId="35450"/>
    <cellStyle name="Обычный 6 8 4 3" xfId="35451"/>
    <cellStyle name="Обычный 6 8 5" xfId="35452"/>
    <cellStyle name="Обычный 6 8 5 2" xfId="35453"/>
    <cellStyle name="Обычный 6 8 5 2 2" xfId="35454"/>
    <cellStyle name="Обычный 6 8 5 3" xfId="35455"/>
    <cellStyle name="Обычный 6 8 6" xfId="35456"/>
    <cellStyle name="Обычный 6 8 6 2" xfId="35457"/>
    <cellStyle name="Обычный 6 8 7" xfId="35458"/>
    <cellStyle name="Обычный 6 9" xfId="35459"/>
    <cellStyle name="Обычный 6 9 2" xfId="35460"/>
    <cellStyle name="Обычный 6 9 2 2" xfId="35461"/>
    <cellStyle name="Обычный 6 9 3" xfId="35462"/>
    <cellStyle name="Обычный 6 9 4" xfId="35463"/>
    <cellStyle name="Обычный 6 9 5" xfId="35464"/>
    <cellStyle name="Обычный 60" xfId="35465"/>
    <cellStyle name="Обычный 61" xfId="35466"/>
    <cellStyle name="Обычный 62" xfId="35467"/>
    <cellStyle name="Обычный 63" xfId="35468"/>
    <cellStyle name="Обычный 64" xfId="35469"/>
    <cellStyle name="Обычный 65" xfId="35470"/>
    <cellStyle name="Обычный 66" xfId="35471"/>
    <cellStyle name="Обычный 67" xfId="35472"/>
    <cellStyle name="Обычный 68" xfId="35473"/>
    <cellStyle name="Обычный 69" xfId="35474"/>
    <cellStyle name="Обычный 7" xfId="35475"/>
    <cellStyle name="Обычный 7 10" xfId="35476"/>
    <cellStyle name="Обычный 7 11" xfId="35477"/>
    <cellStyle name="Обычный 7 12" xfId="35478"/>
    <cellStyle name="Обычный 7 13" xfId="35479"/>
    <cellStyle name="Обычный 7 14" xfId="35480"/>
    <cellStyle name="Обычный 7 15" xfId="35481"/>
    <cellStyle name="Обычный 7 16" xfId="35482"/>
    <cellStyle name="Обычный 7 2" xfId="35483"/>
    <cellStyle name="Обычный 7 2 2" xfId="35484"/>
    <cellStyle name="Обычный 7 2 2 2" xfId="35485"/>
    <cellStyle name="Обычный 7 2 2 2 2" xfId="35486"/>
    <cellStyle name="Обычный 7 2 2 3" xfId="35487"/>
    <cellStyle name="Обычный 7 2 3" xfId="35488"/>
    <cellStyle name="Обычный 7 2 3 2" xfId="35489"/>
    <cellStyle name="Обычный 7 2 4" xfId="35490"/>
    <cellStyle name="Обычный 7 2 5" xfId="35491"/>
    <cellStyle name="Обычный 7 3" xfId="35492"/>
    <cellStyle name="Обычный 7 3 2" xfId="35493"/>
    <cellStyle name="Обычный 7 3 2 2" xfId="35494"/>
    <cellStyle name="Обычный 7 3 3" xfId="35495"/>
    <cellStyle name="Обычный 7 3 4" xfId="35496"/>
    <cellStyle name="Обычный 7 4" xfId="35497"/>
    <cellStyle name="Обычный 7 4 2" xfId="35498"/>
    <cellStyle name="Обычный 7 5" xfId="35499"/>
    <cellStyle name="Обычный 7 6" xfId="35500"/>
    <cellStyle name="Обычный 7 7" xfId="35501"/>
    <cellStyle name="Обычный 7 8" xfId="35502"/>
    <cellStyle name="Обычный 7 9" xfId="35503"/>
    <cellStyle name="Обычный 70" xfId="35504"/>
    <cellStyle name="Обычный 71" xfId="35505"/>
    <cellStyle name="Обычный 72" xfId="35506"/>
    <cellStyle name="Обычный 73" xfId="35507"/>
    <cellStyle name="Обычный 74" xfId="35508"/>
    <cellStyle name="Обычный 75" xfId="35509"/>
    <cellStyle name="Обычный 76" xfId="35510"/>
    <cellStyle name="Обычный 77" xfId="35511"/>
    <cellStyle name="Обычный 78" xfId="35512"/>
    <cellStyle name="Обычный 79" xfId="35513"/>
    <cellStyle name="Обычный 8" xfId="35514"/>
    <cellStyle name="Обычный 8 10" xfId="35515"/>
    <cellStyle name="Обычный 8 10 2" xfId="35516"/>
    <cellStyle name="Обычный 8 11" xfId="35517"/>
    <cellStyle name="Обычный 8 12" xfId="35518"/>
    <cellStyle name="Обычный 8 13" xfId="35519"/>
    <cellStyle name="Обычный 8 2" xfId="35520"/>
    <cellStyle name="Обычный 8 2 10" xfId="35521"/>
    <cellStyle name="Обычный 8 2 11" xfId="35522"/>
    <cellStyle name="Обычный 8 2 2" xfId="35523"/>
    <cellStyle name="Обычный 8 2 2 2" xfId="35524"/>
    <cellStyle name="Обычный 8 2 2 2 2" xfId="35525"/>
    <cellStyle name="Обычный 8 2 2 3" xfId="35526"/>
    <cellStyle name="Обычный 8 2 2 3 2" xfId="35527"/>
    <cellStyle name="Обычный 8 2 2 3 2 2" xfId="35528"/>
    <cellStyle name="Обычный 8 2 2 3 3" xfId="35529"/>
    <cellStyle name="Обычный 8 2 2 3 4" xfId="35530"/>
    <cellStyle name="Обычный 8 2 2 3 5" xfId="35531"/>
    <cellStyle name="Обычный 8 2 2 4" xfId="35532"/>
    <cellStyle name="Обычный 8 2 2 4 2" xfId="35533"/>
    <cellStyle name="Обычный 8 2 2 4 2 2" xfId="35534"/>
    <cellStyle name="Обычный 8 2 2 4 3" xfId="35535"/>
    <cellStyle name="Обычный 8 2 2 4 4" xfId="35536"/>
    <cellStyle name="Обычный 8 2 2 4 5" xfId="35537"/>
    <cellStyle name="Обычный 8 2 2 5" xfId="35538"/>
    <cellStyle name="Обычный 8 2 2 5 2" xfId="35539"/>
    <cellStyle name="Обычный 8 2 2 5 2 2" xfId="35540"/>
    <cellStyle name="Обычный 8 2 2 5 3" xfId="35541"/>
    <cellStyle name="Обычный 8 2 2 6" xfId="35542"/>
    <cellStyle name="Обычный 8 2 2 6 2" xfId="35543"/>
    <cellStyle name="Обычный 8 2 2 6 2 2" xfId="35544"/>
    <cellStyle name="Обычный 8 2 2 6 3" xfId="35545"/>
    <cellStyle name="Обычный 8 2 2 7" xfId="35546"/>
    <cellStyle name="Обычный 8 2 2 7 2" xfId="35547"/>
    <cellStyle name="Обычный 8 2 2 8" xfId="35548"/>
    <cellStyle name="Обычный 8 2 3" xfId="35549"/>
    <cellStyle name="Обычный 8 2 3 2" xfId="35550"/>
    <cellStyle name="Обычный 8 2 3 2 2" xfId="35551"/>
    <cellStyle name="Обычный 8 2 3 2 2 2" xfId="35552"/>
    <cellStyle name="Обычный 8 2 3 2 3" xfId="35553"/>
    <cellStyle name="Обычный 8 2 3 2 4" xfId="35554"/>
    <cellStyle name="Обычный 8 2 3 2 5" xfId="35555"/>
    <cellStyle name="Обычный 8 2 3 3" xfId="35556"/>
    <cellStyle name="Обычный 8 2 3 3 2" xfId="35557"/>
    <cellStyle name="Обычный 8 2 3 3 2 2" xfId="35558"/>
    <cellStyle name="Обычный 8 2 3 3 3" xfId="35559"/>
    <cellStyle name="Обычный 8 2 3 3 4" xfId="35560"/>
    <cellStyle name="Обычный 8 2 3 3 5" xfId="35561"/>
    <cellStyle name="Обычный 8 2 3 4" xfId="35562"/>
    <cellStyle name="Обычный 8 2 3 5" xfId="35563"/>
    <cellStyle name="Обычный 8 2 3 5 2" xfId="35564"/>
    <cellStyle name="Обычный 8 2 3 5 2 2" xfId="35565"/>
    <cellStyle name="Обычный 8 2 3 5 3" xfId="35566"/>
    <cellStyle name="Обычный 8 2 3 6" xfId="35567"/>
    <cellStyle name="Обычный 8 2 3 6 2" xfId="35568"/>
    <cellStyle name="Обычный 8 2 3 6 2 2" xfId="35569"/>
    <cellStyle name="Обычный 8 2 3 6 3" xfId="35570"/>
    <cellStyle name="Обычный 8 2 3 7" xfId="35571"/>
    <cellStyle name="Обычный 8 2 3 7 2" xfId="35572"/>
    <cellStyle name="Обычный 8 2 3 8" xfId="35573"/>
    <cellStyle name="Обычный 8 2 4" xfId="35574"/>
    <cellStyle name="Обычный 8 2 4 2" xfId="35575"/>
    <cellStyle name="Обычный 8 2 4 2 2" xfId="35576"/>
    <cellStyle name="Обычный 8 2 4 3" xfId="35577"/>
    <cellStyle name="Обычный 8 2 4 4" xfId="35578"/>
    <cellStyle name="Обычный 8 2 4 5" xfId="35579"/>
    <cellStyle name="Обычный 8 2 5" xfId="35580"/>
    <cellStyle name="Обычный 8 2 5 2" xfId="35581"/>
    <cellStyle name="Обычный 8 2 5 2 2" xfId="35582"/>
    <cellStyle name="Обычный 8 2 5 3" xfId="35583"/>
    <cellStyle name="Обычный 8 2 5 4" xfId="35584"/>
    <cellStyle name="Обычный 8 2 5 5" xfId="35585"/>
    <cellStyle name="Обычный 8 2 6" xfId="35586"/>
    <cellStyle name="Обычный 8 2 6 2" xfId="35587"/>
    <cellStyle name="Обычный 8 2 6 2 2" xfId="35588"/>
    <cellStyle name="Обычный 8 2 6 3" xfId="35589"/>
    <cellStyle name="Обычный 8 2 6 4" xfId="35590"/>
    <cellStyle name="Обычный 8 2 6 5" xfId="35591"/>
    <cellStyle name="Обычный 8 2 7" xfId="35592"/>
    <cellStyle name="Обычный 8 2 8" xfId="35593"/>
    <cellStyle name="Обычный 8 2 8 2" xfId="35594"/>
    <cellStyle name="Обычный 8 2 8 2 2" xfId="35595"/>
    <cellStyle name="Обычный 8 2 8 3" xfId="35596"/>
    <cellStyle name="Обычный 8 2 9" xfId="35597"/>
    <cellStyle name="Обычный 8 2 9 2" xfId="35598"/>
    <cellStyle name="Обычный 8 3" xfId="35599"/>
    <cellStyle name="Обычный 8 3 2" xfId="35600"/>
    <cellStyle name="Обычный 8 3 2 2" xfId="35601"/>
    <cellStyle name="Обычный 8 3 2 2 2" xfId="35602"/>
    <cellStyle name="Обычный 8 3 2 3" xfId="35603"/>
    <cellStyle name="Обычный 8 3 2 4" xfId="35604"/>
    <cellStyle name="Обычный 8 3 2 5" xfId="35605"/>
    <cellStyle name="Обычный 8 3 3" xfId="35606"/>
    <cellStyle name="Обычный 8 3 3 2" xfId="35607"/>
    <cellStyle name="Обычный 8 3 3 2 2" xfId="35608"/>
    <cellStyle name="Обычный 8 3 3 3" xfId="35609"/>
    <cellStyle name="Обычный 8 3 3 4" xfId="35610"/>
    <cellStyle name="Обычный 8 3 3 5" xfId="35611"/>
    <cellStyle name="Обычный 8 3 4" xfId="35612"/>
    <cellStyle name="Обычный 8 3 4 2" xfId="35613"/>
    <cellStyle name="Обычный 8 3 4 2 2" xfId="35614"/>
    <cellStyle name="Обычный 8 3 4 3" xfId="35615"/>
    <cellStyle name="Обычный 8 3 5" xfId="35616"/>
    <cellStyle name="Обычный 8 3 5 2" xfId="35617"/>
    <cellStyle name="Обычный 8 3 5 2 2" xfId="35618"/>
    <cellStyle name="Обычный 8 3 5 3" xfId="35619"/>
    <cellStyle name="Обычный 8 3 6" xfId="35620"/>
    <cellStyle name="Обычный 8 3 6 2" xfId="35621"/>
    <cellStyle name="Обычный 8 3 7" xfId="35622"/>
    <cellStyle name="Обычный 8 3 8" xfId="35623"/>
    <cellStyle name="Обычный 8 4" xfId="35624"/>
    <cellStyle name="Обычный 8 4 2" xfId="35625"/>
    <cellStyle name="Обычный 8 4 2 2" xfId="35626"/>
    <cellStyle name="Обычный 8 4 2 2 2" xfId="35627"/>
    <cellStyle name="Обычный 8 4 2 3" xfId="35628"/>
    <cellStyle name="Обычный 8 4 2 4" xfId="35629"/>
    <cellStyle name="Обычный 8 4 2 5" xfId="35630"/>
    <cellStyle name="Обычный 8 4 3" xfId="35631"/>
    <cellStyle name="Обычный 8 4 3 2" xfId="35632"/>
    <cellStyle name="Обычный 8 4 3 2 2" xfId="35633"/>
    <cellStyle name="Обычный 8 4 3 3" xfId="35634"/>
    <cellStyle name="Обычный 8 4 3 4" xfId="35635"/>
    <cellStyle name="Обычный 8 4 3 5" xfId="35636"/>
    <cellStyle name="Обычный 8 4 4" xfId="35637"/>
    <cellStyle name="Обычный 8 4 4 2" xfId="35638"/>
    <cellStyle name="Обычный 8 4 4 2 2" xfId="35639"/>
    <cellStyle name="Обычный 8 4 4 3" xfId="35640"/>
    <cellStyle name="Обычный 8 4 5" xfId="35641"/>
    <cellStyle name="Обычный 8 4 5 2" xfId="35642"/>
    <cellStyle name="Обычный 8 4 5 2 2" xfId="35643"/>
    <cellStyle name="Обычный 8 4 5 3" xfId="35644"/>
    <cellStyle name="Обычный 8 4 6" xfId="35645"/>
    <cellStyle name="Обычный 8 4 6 2" xfId="35646"/>
    <cellStyle name="Обычный 8 4 7" xfId="35647"/>
    <cellStyle name="Обычный 8 4 8" xfId="35648"/>
    <cellStyle name="Обычный 8 5" xfId="35649"/>
    <cellStyle name="Обычный 8 5 2" xfId="35650"/>
    <cellStyle name="Обычный 8 5 2 2" xfId="35651"/>
    <cellStyle name="Обычный 8 5 3" xfId="35652"/>
    <cellStyle name="Обычный 8 5 4" xfId="35653"/>
    <cellStyle name="Обычный 8 5 5" xfId="35654"/>
    <cellStyle name="Обычный 8 5 6" xfId="35655"/>
    <cellStyle name="Обычный 8 6" xfId="35656"/>
    <cellStyle name="Обычный 8 6 2" xfId="35657"/>
    <cellStyle name="Обычный 8 6 2 2" xfId="35658"/>
    <cellStyle name="Обычный 8 6 3" xfId="35659"/>
    <cellStyle name="Обычный 8 6 4" xfId="35660"/>
    <cellStyle name="Обычный 8 6 5" xfId="35661"/>
    <cellStyle name="Обычный 8 7" xfId="35662"/>
    <cellStyle name="Обычный 8 7 2" xfId="35663"/>
    <cellStyle name="Обычный 8 7 2 2" xfId="35664"/>
    <cellStyle name="Обычный 8 7 3" xfId="35665"/>
    <cellStyle name="Обычный 8 7 4" xfId="35666"/>
    <cellStyle name="Обычный 8 7 5" xfId="35667"/>
    <cellStyle name="Обычный 8 8" xfId="35668"/>
    <cellStyle name="Обычный 8 9" xfId="35669"/>
    <cellStyle name="Обычный 8 9 2" xfId="35670"/>
    <cellStyle name="Обычный 8 9 2 2" xfId="35671"/>
    <cellStyle name="Обычный 8 9 3" xfId="35672"/>
    <cellStyle name="Обычный 80" xfId="35673"/>
    <cellStyle name="Обычный 81" xfId="35674"/>
    <cellStyle name="Обычный 82" xfId="35675"/>
    <cellStyle name="Обычный 83" xfId="35676"/>
    <cellStyle name="Обычный 84" xfId="35677"/>
    <cellStyle name="Обычный 85" xfId="35678"/>
    <cellStyle name="Обычный 86" xfId="35679"/>
    <cellStyle name="Обычный 87" xfId="35680"/>
    <cellStyle name="Обычный 88" xfId="35681"/>
    <cellStyle name="Обычный 89" xfId="35682"/>
    <cellStyle name="Обычный 9" xfId="35683"/>
    <cellStyle name="Обычный 9 10" xfId="35684"/>
    <cellStyle name="Обычный 9 2" xfId="35685"/>
    <cellStyle name="Обычный 9 2 10" xfId="35686"/>
    <cellStyle name="Обычный 9 2 11" xfId="35687"/>
    <cellStyle name="Обычный 9 2 2" xfId="35688"/>
    <cellStyle name="Обычный 9 2 2 2" xfId="35689"/>
    <cellStyle name="Обычный 9 2 2 2 2" xfId="35690"/>
    <cellStyle name="Обычный 9 2 2 2 2 2" xfId="35691"/>
    <cellStyle name="Обычный 9 2 2 2 3" xfId="35692"/>
    <cellStyle name="Обычный 9 2 2 3" xfId="35693"/>
    <cellStyle name="Обычный 9 2 2 3 2" xfId="35694"/>
    <cellStyle name="Обычный 9 2 2 3 2 2" xfId="35695"/>
    <cellStyle name="Обычный 9 2 2 3 3" xfId="35696"/>
    <cellStyle name="Обычный 9 2 2 3 4" xfId="35697"/>
    <cellStyle name="Обычный 9 2 2 3 5" xfId="35698"/>
    <cellStyle name="Обычный 9 2 2 4" xfId="35699"/>
    <cellStyle name="Обычный 9 2 2 4 2" xfId="35700"/>
    <cellStyle name="Обычный 9 2 2 4 2 2" xfId="35701"/>
    <cellStyle name="Обычный 9 2 2 4 3" xfId="35702"/>
    <cellStyle name="Обычный 9 2 2 4 4" xfId="35703"/>
    <cellStyle name="Обычный 9 2 2 4 5" xfId="35704"/>
    <cellStyle name="Обычный 9 2 2 5" xfId="35705"/>
    <cellStyle name="Обычный 9 2 2 5 2" xfId="35706"/>
    <cellStyle name="Обычный 9 2 2 5 2 2" xfId="35707"/>
    <cellStyle name="Обычный 9 2 2 5 3" xfId="35708"/>
    <cellStyle name="Обычный 9 2 2 6" xfId="35709"/>
    <cellStyle name="Обычный 9 2 2 6 2" xfId="35710"/>
    <cellStyle name="Обычный 9 2 2 6 2 2" xfId="35711"/>
    <cellStyle name="Обычный 9 2 2 6 3" xfId="35712"/>
    <cellStyle name="Обычный 9 2 2 7" xfId="35713"/>
    <cellStyle name="Обычный 9 2 2 7 2" xfId="35714"/>
    <cellStyle name="Обычный 9 2 2 8" xfId="35715"/>
    <cellStyle name="Обычный 9 2 3" xfId="35716"/>
    <cellStyle name="Обычный 9 2 3 2" xfId="35717"/>
    <cellStyle name="Обычный 9 2 3 2 2" xfId="35718"/>
    <cellStyle name="Обычный 9 2 3 2 2 2" xfId="35719"/>
    <cellStyle name="Обычный 9 2 3 2 3" xfId="35720"/>
    <cellStyle name="Обычный 9 2 3 2 4" xfId="35721"/>
    <cellStyle name="Обычный 9 2 3 2 5" xfId="35722"/>
    <cellStyle name="Обычный 9 2 3 3" xfId="35723"/>
    <cellStyle name="Обычный 9 2 3 3 2" xfId="35724"/>
    <cellStyle name="Обычный 9 2 3 3 2 2" xfId="35725"/>
    <cellStyle name="Обычный 9 2 3 3 3" xfId="35726"/>
    <cellStyle name="Обычный 9 2 3 3 4" xfId="35727"/>
    <cellStyle name="Обычный 9 2 3 3 5" xfId="35728"/>
    <cellStyle name="Обычный 9 2 3 4" xfId="35729"/>
    <cellStyle name="Обычный 9 2 3 4 2" xfId="35730"/>
    <cellStyle name="Обычный 9 2 3 4 2 2" xfId="35731"/>
    <cellStyle name="Обычный 9 2 3 4 3" xfId="35732"/>
    <cellStyle name="Обычный 9 2 3 4 4" xfId="35733"/>
    <cellStyle name="Обычный 9 2 3 4 5" xfId="35734"/>
    <cellStyle name="Обычный 9 2 3 5" xfId="35735"/>
    <cellStyle name="Обычный 9 2 3 5 2" xfId="35736"/>
    <cellStyle name="Обычный 9 2 3 5 2 2" xfId="35737"/>
    <cellStyle name="Обычный 9 2 3 5 3" xfId="35738"/>
    <cellStyle name="Обычный 9 2 3 6" xfId="35739"/>
    <cellStyle name="Обычный 9 2 3 6 2" xfId="35740"/>
    <cellStyle name="Обычный 9 2 3 7" xfId="35741"/>
    <cellStyle name="Обычный 9 2 3 8" xfId="35742"/>
    <cellStyle name="Обычный 9 2 4" xfId="35743"/>
    <cellStyle name="Обычный 9 2 4 2" xfId="35744"/>
    <cellStyle name="Обычный 9 2 4 2 2" xfId="35745"/>
    <cellStyle name="Обычный 9 2 4 3" xfId="35746"/>
    <cellStyle name="Обычный 9 2 4 4" xfId="35747"/>
    <cellStyle name="Обычный 9 2 4 5" xfId="35748"/>
    <cellStyle name="Обычный 9 2 5" xfId="35749"/>
    <cellStyle name="Обычный 9 2 5 2" xfId="35750"/>
    <cellStyle name="Обычный 9 2 5 2 2" xfId="35751"/>
    <cellStyle name="Обычный 9 2 5 3" xfId="35752"/>
    <cellStyle name="Обычный 9 2 5 4" xfId="35753"/>
    <cellStyle name="Обычный 9 2 5 5" xfId="35754"/>
    <cellStyle name="Обычный 9 2 6" xfId="35755"/>
    <cellStyle name="Обычный 9 2 6 2" xfId="35756"/>
    <cellStyle name="Обычный 9 2 6 2 2" xfId="35757"/>
    <cellStyle name="Обычный 9 2 6 3" xfId="35758"/>
    <cellStyle name="Обычный 9 2 6 4" xfId="35759"/>
    <cellStyle name="Обычный 9 2 6 5" xfId="35760"/>
    <cellStyle name="Обычный 9 2 7" xfId="35761"/>
    <cellStyle name="Обычный 9 2 8" xfId="35762"/>
    <cellStyle name="Обычный 9 2 8 2" xfId="35763"/>
    <cellStyle name="Обычный 9 2 8 2 2" xfId="35764"/>
    <cellStyle name="Обычный 9 2 8 3" xfId="35765"/>
    <cellStyle name="Обычный 9 2 9" xfId="35766"/>
    <cellStyle name="Обычный 9 2 9 2" xfId="35767"/>
    <cellStyle name="Обычный 9 3" xfId="35768"/>
    <cellStyle name="Обычный 9 3 2" xfId="35769"/>
    <cellStyle name="Обычный 9 3 2 2" xfId="35770"/>
    <cellStyle name="Обычный 9 3 2 2 2" xfId="35771"/>
    <cellStyle name="Обычный 9 3 2 2 2 2" xfId="35772"/>
    <cellStyle name="Обычный 9 3 2 2 3" xfId="35773"/>
    <cellStyle name="Обычный 9 3 2 2 4" xfId="35774"/>
    <cellStyle name="Обычный 9 3 2 2 5" xfId="35775"/>
    <cellStyle name="Обычный 9 3 2 3" xfId="35776"/>
    <cellStyle name="Обычный 9 3 2 3 2" xfId="35777"/>
    <cellStyle name="Обычный 9 3 2 3 3" xfId="35778"/>
    <cellStyle name="Обычный 9 3 2 3 4" xfId="35779"/>
    <cellStyle name="Обычный 9 3 2 4" xfId="35780"/>
    <cellStyle name="Обычный 9 3 2 5" xfId="35781"/>
    <cellStyle name="Обычный 9 3 2 6" xfId="35782"/>
    <cellStyle name="Обычный 9 3 2 7" xfId="35783"/>
    <cellStyle name="Обычный 9 3 3" xfId="35784"/>
    <cellStyle name="Обычный 9 3 3 2" xfId="35785"/>
    <cellStyle name="Обычный 9 3 3 3" xfId="35786"/>
    <cellStyle name="Обычный 9 3 3 3 2" xfId="35787"/>
    <cellStyle name="Обычный 9 3 3 4" xfId="35788"/>
    <cellStyle name="Обычный 9 3 3 5" xfId="35789"/>
    <cellStyle name="Обычный 9 3 3 6" xfId="35790"/>
    <cellStyle name="Обычный 9 3 4" xfId="35791"/>
    <cellStyle name="Обычный 9 3 4 2" xfId="35792"/>
    <cellStyle name="Обычный 9 3 4 2 2" xfId="35793"/>
    <cellStyle name="Обычный 9 3 4 3" xfId="35794"/>
    <cellStyle name="Обычный 9 3 4 4" xfId="35795"/>
    <cellStyle name="Обычный 9 3 4 5" xfId="35796"/>
    <cellStyle name="Обычный 9 3 5" xfId="35797"/>
    <cellStyle name="Обычный 9 3 5 2" xfId="35798"/>
    <cellStyle name="Обычный 9 3 5 2 2" xfId="35799"/>
    <cellStyle name="Обычный 9 3 5 3" xfId="35800"/>
    <cellStyle name="Обычный 9 3 5 4" xfId="35801"/>
    <cellStyle name="Обычный 9 3 5 5" xfId="35802"/>
    <cellStyle name="Обычный 9 3 6" xfId="35803"/>
    <cellStyle name="Обычный 9 3 6 2" xfId="35804"/>
    <cellStyle name="Обычный 9 3 6 2 2" xfId="35805"/>
    <cellStyle name="Обычный 9 3 6 3" xfId="35806"/>
    <cellStyle name="Обычный 9 3 7" xfId="35807"/>
    <cellStyle name="Обычный 9 3 7 2" xfId="35808"/>
    <cellStyle name="Обычный 9 3 8" xfId="35809"/>
    <cellStyle name="Обычный 9 3 9" xfId="35810"/>
    <cellStyle name="Обычный 9 4" xfId="35811"/>
    <cellStyle name="Обычный 9 4 2" xfId="35812"/>
    <cellStyle name="Обычный 9 4 2 2" xfId="35813"/>
    <cellStyle name="Обычный 9 4 2 2 2" xfId="35814"/>
    <cellStyle name="Обычный 9 4 2 3" xfId="35815"/>
    <cellStyle name="Обычный 9 4 2 4" xfId="35816"/>
    <cellStyle name="Обычный 9 4 2 5" xfId="35817"/>
    <cellStyle name="Обычный 9 4 3" xfId="35818"/>
    <cellStyle name="Обычный 9 4 3 2" xfId="35819"/>
    <cellStyle name="Обычный 9 4 3 2 2" xfId="35820"/>
    <cellStyle name="Обычный 9 4 3 3" xfId="35821"/>
    <cellStyle name="Обычный 9 4 3 4" xfId="35822"/>
    <cellStyle name="Обычный 9 4 3 5" xfId="35823"/>
    <cellStyle name="Обычный 9 4 4" xfId="35824"/>
    <cellStyle name="Обычный 9 4 4 2" xfId="35825"/>
    <cellStyle name="Обычный 9 4 4 2 2" xfId="35826"/>
    <cellStyle name="Обычный 9 4 4 3" xfId="35827"/>
    <cellStyle name="Обычный 9 4 5" xfId="35828"/>
    <cellStyle name="Обычный 9 4 5 2" xfId="35829"/>
    <cellStyle name="Обычный 9 4 5 2 2" xfId="35830"/>
    <cellStyle name="Обычный 9 4 5 3" xfId="35831"/>
    <cellStyle name="Обычный 9 4 6" xfId="35832"/>
    <cellStyle name="Обычный 9 4 6 2" xfId="35833"/>
    <cellStyle name="Обычный 9 4 7" xfId="35834"/>
    <cellStyle name="Обычный 9 5" xfId="35835"/>
    <cellStyle name="Обычный 9 5 2" xfId="35836"/>
    <cellStyle name="Обычный 9 5 2 2" xfId="35837"/>
    <cellStyle name="Обычный 9 5 3" xfId="35838"/>
    <cellStyle name="Обычный 9 5 4" xfId="35839"/>
    <cellStyle name="Обычный 9 5 5" xfId="35840"/>
    <cellStyle name="Обычный 9 6" xfId="35841"/>
    <cellStyle name="Обычный 9 7" xfId="35842"/>
    <cellStyle name="Обычный 9 7 2" xfId="35843"/>
    <cellStyle name="Обычный 9 7 2 2" xfId="35844"/>
    <cellStyle name="Обычный 9 7 3" xfId="35845"/>
    <cellStyle name="Обычный 9 8" xfId="35846"/>
    <cellStyle name="Обычный 9 8 2" xfId="35847"/>
    <cellStyle name="Обычный 9 9" xfId="35848"/>
    <cellStyle name="Обычный 90" xfId="35849"/>
    <cellStyle name="Обычный 91" xfId="35850"/>
    <cellStyle name="Обычный 92" xfId="35851"/>
    <cellStyle name="Обычный 93" xfId="35852"/>
    <cellStyle name="Обычный 94" xfId="35853"/>
    <cellStyle name="Обычный 95" xfId="35854"/>
    <cellStyle name="Обычный 96" xfId="35855"/>
    <cellStyle name="Обычный 97" xfId="35856"/>
    <cellStyle name="Обычный 98" xfId="35857"/>
    <cellStyle name="Обычный 99" xfId="35858"/>
    <cellStyle name="Обычный_Бюджет на февраль по СЭ" xfId="35859"/>
    <cellStyle name="Обычный_ИПР 2008 ЧЭ корр" xfId="35860"/>
    <cellStyle name="Параметр" xfId="35861"/>
    <cellStyle name="ПеременныеСметы" xfId="35862"/>
    <cellStyle name="Плохой 10" xfId="35863"/>
    <cellStyle name="Плохой 11" xfId="35864"/>
    <cellStyle name="Плохой 12" xfId="35865"/>
    <cellStyle name="Плохой 13" xfId="35866"/>
    <cellStyle name="Плохой 14" xfId="35867"/>
    <cellStyle name="Плохой 15" xfId="35868"/>
    <cellStyle name="Плохой 16" xfId="35869"/>
    <cellStyle name="Плохой 17" xfId="35870"/>
    <cellStyle name="Плохой 18" xfId="35871"/>
    <cellStyle name="Плохой 19" xfId="35872"/>
    <cellStyle name="Плохой 2" xfId="35873"/>
    <cellStyle name="Плохой 2 10" xfId="35874"/>
    <cellStyle name="Плохой 2 11" xfId="35875"/>
    <cellStyle name="Плохой 2 12" xfId="35876"/>
    <cellStyle name="Плохой 2 2" xfId="35877"/>
    <cellStyle name="Плохой 2 3" xfId="35878"/>
    <cellStyle name="Плохой 2 4" xfId="35879"/>
    <cellStyle name="Плохой 2 5" xfId="35880"/>
    <cellStyle name="Плохой 2 6" xfId="35881"/>
    <cellStyle name="Плохой 2 7" xfId="35882"/>
    <cellStyle name="Плохой 2 8" xfId="35883"/>
    <cellStyle name="Плохой 2 9" xfId="35884"/>
    <cellStyle name="Плохой 20" xfId="35885"/>
    <cellStyle name="Плохой 3" xfId="35886"/>
    <cellStyle name="Плохой 3 2" xfId="35887"/>
    <cellStyle name="Плохой 4" xfId="35888"/>
    <cellStyle name="Плохой 4 2" xfId="35889"/>
    <cellStyle name="Плохой 5" xfId="35890"/>
    <cellStyle name="Плохой 5 2" xfId="35891"/>
    <cellStyle name="Плохой 6" xfId="35892"/>
    <cellStyle name="Плохой 6 2" xfId="35893"/>
    <cellStyle name="Плохой 7" xfId="35894"/>
    <cellStyle name="Плохой 7 2" xfId="35895"/>
    <cellStyle name="Плохой 8" xfId="35896"/>
    <cellStyle name="Плохой 8 2" xfId="35897"/>
    <cellStyle name="Плохой 9" xfId="35898"/>
    <cellStyle name="Плохой 9 2" xfId="35899"/>
    <cellStyle name="По центру с переносом" xfId="35900"/>
    <cellStyle name="По ширине с переносом" xfId="35901"/>
    <cellStyle name="Поле ввода" xfId="35902"/>
    <cellStyle name="Пояснение 10" xfId="35903"/>
    <cellStyle name="Пояснение 11" xfId="35904"/>
    <cellStyle name="Пояснение 12" xfId="35905"/>
    <cellStyle name="Пояснение 13" xfId="35906"/>
    <cellStyle name="Пояснение 14" xfId="35907"/>
    <cellStyle name="Пояснение 15" xfId="35908"/>
    <cellStyle name="Пояснение 16" xfId="35909"/>
    <cellStyle name="Пояснение 17" xfId="35910"/>
    <cellStyle name="Пояснение 18" xfId="35911"/>
    <cellStyle name="Пояснение 19" xfId="35912"/>
    <cellStyle name="Пояснение 2" xfId="35913"/>
    <cellStyle name="Пояснение 2 10" xfId="35914"/>
    <cellStyle name="Пояснение 2 11" xfId="35915"/>
    <cellStyle name="Пояснение 2 12" xfId="35916"/>
    <cellStyle name="Пояснение 2 2" xfId="35917"/>
    <cellStyle name="Пояснение 2 3" xfId="35918"/>
    <cellStyle name="Пояснение 2 4" xfId="35919"/>
    <cellStyle name="Пояснение 2 5" xfId="35920"/>
    <cellStyle name="Пояснение 2 6" xfId="35921"/>
    <cellStyle name="Пояснение 2 7" xfId="35922"/>
    <cellStyle name="Пояснение 2 8" xfId="35923"/>
    <cellStyle name="Пояснение 2 9" xfId="35924"/>
    <cellStyle name="Пояснение 20" xfId="35925"/>
    <cellStyle name="Пояснение 3" xfId="35926"/>
    <cellStyle name="Пояснение 3 2" xfId="35927"/>
    <cellStyle name="Пояснение 4" xfId="35928"/>
    <cellStyle name="Пояснение 4 2" xfId="35929"/>
    <cellStyle name="Пояснение 5" xfId="35930"/>
    <cellStyle name="Пояснение 5 2" xfId="35931"/>
    <cellStyle name="Пояснение 6" xfId="35932"/>
    <cellStyle name="Пояснение 6 2" xfId="35933"/>
    <cellStyle name="Пояснение 7" xfId="35934"/>
    <cellStyle name="Пояснение 7 2" xfId="35935"/>
    <cellStyle name="Пояснение 8" xfId="35936"/>
    <cellStyle name="Пояснение 8 2" xfId="35937"/>
    <cellStyle name="Пояснение 9" xfId="35938"/>
    <cellStyle name="Пояснение 9 2" xfId="35939"/>
    <cellStyle name="Примечание 10" xfId="35940"/>
    <cellStyle name="Примечание 10 2" xfId="35941"/>
    <cellStyle name="Примечание 10_46EE.2011(v1.0)" xfId="35942"/>
    <cellStyle name="Примечание 11" xfId="35943"/>
    <cellStyle name="Примечание 11 2" xfId="35944"/>
    <cellStyle name="Примечание 11_46EE.2011(v1.0)" xfId="35945"/>
    <cellStyle name="Примечание 12" xfId="35946"/>
    <cellStyle name="Примечание 12 2" xfId="35947"/>
    <cellStyle name="Примечание 12_46EE.2011(v1.0)" xfId="35948"/>
    <cellStyle name="Примечание 13" xfId="35949"/>
    <cellStyle name="Примечание 14" xfId="35950"/>
    <cellStyle name="Примечание 15" xfId="35951"/>
    <cellStyle name="Примечание 16" xfId="35952"/>
    <cellStyle name="Примечание 17" xfId="35953"/>
    <cellStyle name="Примечание 18" xfId="35954"/>
    <cellStyle name="Примечание 19" xfId="35955"/>
    <cellStyle name="Примечание 2" xfId="35956"/>
    <cellStyle name="Примечание 2 10" xfId="35957"/>
    <cellStyle name="Примечание 2 10 2" xfId="35958"/>
    <cellStyle name="Примечание 2 10 3" xfId="35959"/>
    <cellStyle name="Примечание 2 11" xfId="35960"/>
    <cellStyle name="Примечание 2 11 2" xfId="35961"/>
    <cellStyle name="Примечание 2 11 3" xfId="35962"/>
    <cellStyle name="Примечание 2 12" xfId="35963"/>
    <cellStyle name="Примечание 2 12 2" xfId="35964"/>
    <cellStyle name="Примечание 2 12 3" xfId="35965"/>
    <cellStyle name="Примечание 2 13" xfId="35966"/>
    <cellStyle name="Примечание 2 14" xfId="35967"/>
    <cellStyle name="Примечание 2 2" xfId="35968"/>
    <cellStyle name="Примечание 2 2 2" xfId="35969"/>
    <cellStyle name="Примечание 2 2 2 2" xfId="35970"/>
    <cellStyle name="Примечание 2 2 2 2 2" xfId="35971"/>
    <cellStyle name="Примечание 2 2 2 2 2 2" xfId="35972"/>
    <cellStyle name="Примечание 2 2 2 2 2 2 2" xfId="35973"/>
    <cellStyle name="Примечание 2 2 2 2 2 2 2 2" xfId="35974"/>
    <cellStyle name="Примечание 2 2 2 2 2 2 2 2 2" xfId="35975"/>
    <cellStyle name="Примечание 2 2 2 2 2 2 2 2 2 2" xfId="35976"/>
    <cellStyle name="Примечание 2 2 2 2 2 2 2 2 3" xfId="35977"/>
    <cellStyle name="Примечание 2 2 2 2 2 2 2 3" xfId="35978"/>
    <cellStyle name="Примечание 2 2 2 2 2 2 2 3 2" xfId="35979"/>
    <cellStyle name="Примечание 2 2 2 2 2 2 2 4" xfId="35980"/>
    <cellStyle name="Примечание 2 2 2 2 2 2 3" xfId="35981"/>
    <cellStyle name="Примечание 2 2 2 2 2 2 3 2" xfId="35982"/>
    <cellStyle name="Примечание 2 2 2 2 2 2 3 2 2" xfId="35983"/>
    <cellStyle name="Примечание 2 2 2 2 2 2 3 3" xfId="35984"/>
    <cellStyle name="Примечание 2 2 2 2 2 2 4" xfId="35985"/>
    <cellStyle name="Примечание 2 2 2 2 2 2 4 2" xfId="35986"/>
    <cellStyle name="Примечание 2 2 2 2 2 2 5" xfId="35987"/>
    <cellStyle name="Примечание 2 2 2 2 2 3" xfId="35988"/>
    <cellStyle name="Примечание 2 2 2 2 2 3 2" xfId="35989"/>
    <cellStyle name="Примечание 2 2 2 2 2 3 2 2" xfId="35990"/>
    <cellStyle name="Примечание 2 2 2 2 2 3 2 2 2" xfId="35991"/>
    <cellStyle name="Примечание 2 2 2 2 2 3 2 3" xfId="35992"/>
    <cellStyle name="Примечание 2 2 2 2 2 3 3" xfId="35993"/>
    <cellStyle name="Примечание 2 2 2 2 2 3 3 2" xfId="35994"/>
    <cellStyle name="Примечание 2 2 2 2 2 3 4" xfId="35995"/>
    <cellStyle name="Примечание 2 2 2 2 2 4" xfId="35996"/>
    <cellStyle name="Примечание 2 2 2 2 2 4 2" xfId="35997"/>
    <cellStyle name="Примечание 2 2 2 2 2 4 2 2" xfId="35998"/>
    <cellStyle name="Примечание 2 2 2 2 2 4 3" xfId="35999"/>
    <cellStyle name="Примечание 2 2 2 2 2 5" xfId="36000"/>
    <cellStyle name="Примечание 2 2 2 2 2 5 2" xfId="36001"/>
    <cellStyle name="Примечание 2 2 2 2 2 6" xfId="36002"/>
    <cellStyle name="Примечание 2 2 2 2 3" xfId="36003"/>
    <cellStyle name="Примечание 2 2 2 2 3 2" xfId="36004"/>
    <cellStyle name="Примечание 2 2 2 2 3 2 2" xfId="36005"/>
    <cellStyle name="Примечание 2 2 2 2 3 2 2 2" xfId="36006"/>
    <cellStyle name="Примечание 2 2 2 2 3 2 2 2 2" xfId="36007"/>
    <cellStyle name="Примечание 2 2 2 2 3 2 2 3" xfId="36008"/>
    <cellStyle name="Примечание 2 2 2 2 3 2 3" xfId="36009"/>
    <cellStyle name="Примечание 2 2 2 2 3 2 3 2" xfId="36010"/>
    <cellStyle name="Примечание 2 2 2 2 3 2 4" xfId="36011"/>
    <cellStyle name="Примечание 2 2 2 2 3 3" xfId="36012"/>
    <cellStyle name="Примечание 2 2 2 2 3 3 2" xfId="36013"/>
    <cellStyle name="Примечание 2 2 2 2 3 3 2 2" xfId="36014"/>
    <cellStyle name="Примечание 2 2 2 2 3 3 3" xfId="36015"/>
    <cellStyle name="Примечание 2 2 2 2 3 4" xfId="36016"/>
    <cellStyle name="Примечание 2 2 2 2 3 4 2" xfId="36017"/>
    <cellStyle name="Примечание 2 2 2 2 3 5" xfId="36018"/>
    <cellStyle name="Примечание 2 2 2 2 4" xfId="36019"/>
    <cellStyle name="Примечание 2 2 2 2 4 2" xfId="36020"/>
    <cellStyle name="Примечание 2 2 2 2 4 2 2" xfId="36021"/>
    <cellStyle name="Примечание 2 2 2 2 4 2 2 2" xfId="36022"/>
    <cellStyle name="Примечание 2 2 2 2 4 2 3" xfId="36023"/>
    <cellStyle name="Примечание 2 2 2 2 4 3" xfId="36024"/>
    <cellStyle name="Примечание 2 2 2 2 4 3 2" xfId="36025"/>
    <cellStyle name="Примечание 2 2 2 2 4 4" xfId="36026"/>
    <cellStyle name="Примечание 2 2 2 2 5" xfId="36027"/>
    <cellStyle name="Примечание 2 2 2 2 5 2" xfId="36028"/>
    <cellStyle name="Примечание 2 2 2 2 5 2 2" xfId="36029"/>
    <cellStyle name="Примечание 2 2 2 2 5 3" xfId="36030"/>
    <cellStyle name="Примечание 2 2 2 2 6" xfId="36031"/>
    <cellStyle name="Примечание 2 2 2 2 6 2" xfId="36032"/>
    <cellStyle name="Примечание 2 2 2 2 7" xfId="36033"/>
    <cellStyle name="Примечание 2 2 2 3" xfId="36034"/>
    <cellStyle name="Примечание 2 2 2 3 2" xfId="36035"/>
    <cellStyle name="Примечание 2 2 2 3 2 2" xfId="36036"/>
    <cellStyle name="Примечание 2 2 2 3 2 2 2" xfId="36037"/>
    <cellStyle name="Примечание 2 2 2 3 2 2 2 2" xfId="36038"/>
    <cellStyle name="Примечание 2 2 2 3 2 2 2 2 2" xfId="36039"/>
    <cellStyle name="Примечание 2 2 2 3 2 2 2 3" xfId="36040"/>
    <cellStyle name="Примечание 2 2 2 3 2 2 3" xfId="36041"/>
    <cellStyle name="Примечание 2 2 2 3 2 2 3 2" xfId="36042"/>
    <cellStyle name="Примечание 2 2 2 3 2 2 4" xfId="36043"/>
    <cellStyle name="Примечание 2 2 2 3 2 3" xfId="36044"/>
    <cellStyle name="Примечание 2 2 2 3 2 3 2" xfId="36045"/>
    <cellStyle name="Примечание 2 2 2 3 2 3 2 2" xfId="36046"/>
    <cellStyle name="Примечание 2 2 2 3 2 3 3" xfId="36047"/>
    <cellStyle name="Примечание 2 2 2 3 2 4" xfId="36048"/>
    <cellStyle name="Примечание 2 2 2 3 2 4 2" xfId="36049"/>
    <cellStyle name="Примечание 2 2 2 3 2 5" xfId="36050"/>
    <cellStyle name="Примечание 2 2 2 3 3" xfId="36051"/>
    <cellStyle name="Примечание 2 2 2 3 3 2" xfId="36052"/>
    <cellStyle name="Примечание 2 2 2 3 3 2 2" xfId="36053"/>
    <cellStyle name="Примечание 2 2 2 3 3 2 2 2" xfId="36054"/>
    <cellStyle name="Примечание 2 2 2 3 3 2 3" xfId="36055"/>
    <cellStyle name="Примечание 2 2 2 3 3 3" xfId="36056"/>
    <cellStyle name="Примечание 2 2 2 3 3 3 2" xfId="36057"/>
    <cellStyle name="Примечание 2 2 2 3 3 4" xfId="36058"/>
    <cellStyle name="Примечание 2 2 2 3 4" xfId="36059"/>
    <cellStyle name="Примечание 2 2 2 3 4 2" xfId="36060"/>
    <cellStyle name="Примечание 2 2 2 3 4 2 2" xfId="36061"/>
    <cellStyle name="Примечание 2 2 2 3 4 3" xfId="36062"/>
    <cellStyle name="Примечание 2 2 2 3 5" xfId="36063"/>
    <cellStyle name="Примечание 2 2 2 3 5 2" xfId="36064"/>
    <cellStyle name="Примечание 2 2 2 3 6" xfId="36065"/>
    <cellStyle name="Примечание 2 2 2 4" xfId="36066"/>
    <cellStyle name="Примечание 2 2 2 4 2" xfId="36067"/>
    <cellStyle name="Примечание 2 2 2 4 2 2" xfId="36068"/>
    <cellStyle name="Примечание 2 2 2 4 2 2 2" xfId="36069"/>
    <cellStyle name="Примечание 2 2 2 4 2 2 2 2" xfId="36070"/>
    <cellStyle name="Примечание 2 2 2 4 2 2 3" xfId="36071"/>
    <cellStyle name="Примечание 2 2 2 4 2 3" xfId="36072"/>
    <cellStyle name="Примечание 2 2 2 4 2 3 2" xfId="36073"/>
    <cellStyle name="Примечание 2 2 2 4 2 4" xfId="36074"/>
    <cellStyle name="Примечание 2 2 2 4 3" xfId="36075"/>
    <cellStyle name="Примечание 2 2 2 4 3 2" xfId="36076"/>
    <cellStyle name="Примечание 2 2 2 4 3 2 2" xfId="36077"/>
    <cellStyle name="Примечание 2 2 2 4 3 3" xfId="36078"/>
    <cellStyle name="Примечание 2 2 2 4 4" xfId="36079"/>
    <cellStyle name="Примечание 2 2 2 4 4 2" xfId="36080"/>
    <cellStyle name="Примечание 2 2 2 4 5" xfId="36081"/>
    <cellStyle name="Примечание 2 2 2 5" xfId="36082"/>
    <cellStyle name="Примечание 2 2 2 5 2" xfId="36083"/>
    <cellStyle name="Примечание 2 2 2 5 2 2" xfId="36084"/>
    <cellStyle name="Примечание 2 2 2 5 2 2 2" xfId="36085"/>
    <cellStyle name="Примечание 2 2 2 5 2 3" xfId="36086"/>
    <cellStyle name="Примечание 2 2 2 5 3" xfId="36087"/>
    <cellStyle name="Примечание 2 2 2 5 3 2" xfId="36088"/>
    <cellStyle name="Примечание 2 2 2 5 4" xfId="36089"/>
    <cellStyle name="Примечание 2 2 2 6" xfId="36090"/>
    <cellStyle name="Примечание 2 2 2 6 2" xfId="36091"/>
    <cellStyle name="Примечание 2 2 2 6 2 2" xfId="36092"/>
    <cellStyle name="Примечание 2 2 2 6 3" xfId="36093"/>
    <cellStyle name="Примечание 2 2 2 7" xfId="36094"/>
    <cellStyle name="Примечание 2 2 2 7 2" xfId="36095"/>
    <cellStyle name="Примечание 2 2 2 8" xfId="36096"/>
    <cellStyle name="Примечание 2 2 2 9" xfId="36097"/>
    <cellStyle name="Примечание 2 2 3" xfId="36098"/>
    <cellStyle name="Примечание 2 2 3 2" xfId="36099"/>
    <cellStyle name="Примечание 2 2 3 2 2" xfId="36100"/>
    <cellStyle name="Примечание 2 2 3 2 2 2" xfId="36101"/>
    <cellStyle name="Примечание 2 2 3 2 2 2 2" xfId="36102"/>
    <cellStyle name="Примечание 2 2 3 2 2 2 2 2" xfId="36103"/>
    <cellStyle name="Примечание 2 2 3 2 2 2 2 2 2" xfId="36104"/>
    <cellStyle name="Примечание 2 2 3 2 2 2 2 3" xfId="36105"/>
    <cellStyle name="Примечание 2 2 3 2 2 2 3" xfId="36106"/>
    <cellStyle name="Примечание 2 2 3 2 2 2 3 2" xfId="36107"/>
    <cellStyle name="Примечание 2 2 3 2 2 2 4" xfId="36108"/>
    <cellStyle name="Примечание 2 2 3 2 2 3" xfId="36109"/>
    <cellStyle name="Примечание 2 2 3 2 2 3 2" xfId="36110"/>
    <cellStyle name="Примечание 2 2 3 2 2 3 2 2" xfId="36111"/>
    <cellStyle name="Примечание 2 2 3 2 2 3 3" xfId="36112"/>
    <cellStyle name="Примечание 2 2 3 2 2 4" xfId="36113"/>
    <cellStyle name="Примечание 2 2 3 2 2 4 2" xfId="36114"/>
    <cellStyle name="Примечание 2 2 3 2 2 5" xfId="36115"/>
    <cellStyle name="Примечание 2 2 3 2 3" xfId="36116"/>
    <cellStyle name="Примечание 2 2 3 2 3 2" xfId="36117"/>
    <cellStyle name="Примечание 2 2 3 2 3 2 2" xfId="36118"/>
    <cellStyle name="Примечание 2 2 3 2 3 2 2 2" xfId="36119"/>
    <cellStyle name="Примечание 2 2 3 2 3 2 3" xfId="36120"/>
    <cellStyle name="Примечание 2 2 3 2 3 3" xfId="36121"/>
    <cellStyle name="Примечание 2 2 3 2 3 3 2" xfId="36122"/>
    <cellStyle name="Примечание 2 2 3 2 3 4" xfId="36123"/>
    <cellStyle name="Примечание 2 2 3 2 4" xfId="36124"/>
    <cellStyle name="Примечание 2 2 3 2 4 2" xfId="36125"/>
    <cellStyle name="Примечание 2 2 3 2 4 2 2" xfId="36126"/>
    <cellStyle name="Примечание 2 2 3 2 4 3" xfId="36127"/>
    <cellStyle name="Примечание 2 2 3 2 5" xfId="36128"/>
    <cellStyle name="Примечание 2 2 3 2 5 2" xfId="36129"/>
    <cellStyle name="Примечание 2 2 3 2 6" xfId="36130"/>
    <cellStyle name="Примечание 2 2 3 3" xfId="36131"/>
    <cellStyle name="Примечание 2 2 3 3 2" xfId="36132"/>
    <cellStyle name="Примечание 2 2 3 3 2 2" xfId="36133"/>
    <cellStyle name="Примечание 2 2 3 3 2 2 2" xfId="36134"/>
    <cellStyle name="Примечание 2 2 3 3 2 2 2 2" xfId="36135"/>
    <cellStyle name="Примечание 2 2 3 3 2 2 3" xfId="36136"/>
    <cellStyle name="Примечание 2 2 3 3 2 3" xfId="36137"/>
    <cellStyle name="Примечание 2 2 3 3 2 3 2" xfId="36138"/>
    <cellStyle name="Примечание 2 2 3 3 2 4" xfId="36139"/>
    <cellStyle name="Примечание 2 2 3 3 3" xfId="36140"/>
    <cellStyle name="Примечание 2 2 3 3 3 2" xfId="36141"/>
    <cellStyle name="Примечание 2 2 3 3 3 2 2" xfId="36142"/>
    <cellStyle name="Примечание 2 2 3 3 3 3" xfId="36143"/>
    <cellStyle name="Примечание 2 2 3 3 4" xfId="36144"/>
    <cellStyle name="Примечание 2 2 3 3 4 2" xfId="36145"/>
    <cellStyle name="Примечание 2 2 3 3 5" xfId="36146"/>
    <cellStyle name="Примечание 2 2 3 4" xfId="36147"/>
    <cellStyle name="Примечание 2 2 3 4 2" xfId="36148"/>
    <cellStyle name="Примечание 2 2 3 4 2 2" xfId="36149"/>
    <cellStyle name="Примечание 2 2 3 4 2 2 2" xfId="36150"/>
    <cellStyle name="Примечание 2 2 3 4 2 3" xfId="36151"/>
    <cellStyle name="Примечание 2 2 3 4 3" xfId="36152"/>
    <cellStyle name="Примечание 2 2 3 4 3 2" xfId="36153"/>
    <cellStyle name="Примечание 2 2 3 4 4" xfId="36154"/>
    <cellStyle name="Примечание 2 2 3 5" xfId="36155"/>
    <cellStyle name="Примечание 2 2 3 5 2" xfId="36156"/>
    <cellStyle name="Примечание 2 2 3 5 2 2" xfId="36157"/>
    <cellStyle name="Примечание 2 2 3 5 3" xfId="36158"/>
    <cellStyle name="Примечание 2 2 3 6" xfId="36159"/>
    <cellStyle name="Примечание 2 2 3 6 2" xfId="36160"/>
    <cellStyle name="Примечание 2 2 3 7" xfId="36161"/>
    <cellStyle name="Примечание 2 2 3 8" xfId="36162"/>
    <cellStyle name="Примечание 2 2 4" xfId="36163"/>
    <cellStyle name="Примечание 2 2 4 2" xfId="36164"/>
    <cellStyle name="Примечание 2 2 4 2 2" xfId="36165"/>
    <cellStyle name="Примечание 2 2 4 2 2 2" xfId="36166"/>
    <cellStyle name="Примечание 2 2 4 2 2 2 2" xfId="36167"/>
    <cellStyle name="Примечание 2 2 4 2 2 2 2 2" xfId="36168"/>
    <cellStyle name="Примечание 2 2 4 2 2 2 3" xfId="36169"/>
    <cellStyle name="Примечание 2 2 4 2 2 3" xfId="36170"/>
    <cellStyle name="Примечание 2 2 4 2 2 3 2" xfId="36171"/>
    <cellStyle name="Примечание 2 2 4 2 2 4" xfId="36172"/>
    <cellStyle name="Примечание 2 2 4 2 3" xfId="36173"/>
    <cellStyle name="Примечание 2 2 4 2 3 2" xfId="36174"/>
    <cellStyle name="Примечание 2 2 4 2 3 2 2" xfId="36175"/>
    <cellStyle name="Примечание 2 2 4 2 3 3" xfId="36176"/>
    <cellStyle name="Примечание 2 2 4 2 4" xfId="36177"/>
    <cellStyle name="Примечание 2 2 4 2 4 2" xfId="36178"/>
    <cellStyle name="Примечание 2 2 4 2 5" xfId="36179"/>
    <cellStyle name="Примечание 2 2 4 3" xfId="36180"/>
    <cellStyle name="Примечание 2 2 4 3 2" xfId="36181"/>
    <cellStyle name="Примечание 2 2 4 3 2 2" xfId="36182"/>
    <cellStyle name="Примечание 2 2 4 3 2 2 2" xfId="36183"/>
    <cellStyle name="Примечание 2 2 4 3 2 3" xfId="36184"/>
    <cellStyle name="Примечание 2 2 4 3 3" xfId="36185"/>
    <cellStyle name="Примечание 2 2 4 3 3 2" xfId="36186"/>
    <cellStyle name="Примечание 2 2 4 3 4" xfId="36187"/>
    <cellStyle name="Примечание 2 2 4 4" xfId="36188"/>
    <cellStyle name="Примечание 2 2 4 4 2" xfId="36189"/>
    <cellStyle name="Примечание 2 2 4 4 2 2" xfId="36190"/>
    <cellStyle name="Примечание 2 2 4 4 3" xfId="36191"/>
    <cellStyle name="Примечание 2 2 4 5" xfId="36192"/>
    <cellStyle name="Примечание 2 2 4 5 2" xfId="36193"/>
    <cellStyle name="Примечание 2 2 4 6" xfId="36194"/>
    <cellStyle name="Примечание 2 2 5" xfId="36195"/>
    <cellStyle name="Примечание 2 2 5 2" xfId="36196"/>
    <cellStyle name="Примечание 2 2 5 2 2" xfId="36197"/>
    <cellStyle name="Примечание 2 2 5 2 2 2" xfId="36198"/>
    <cellStyle name="Примечание 2 2 5 2 3" xfId="36199"/>
    <cellStyle name="Примечание 2 2 5 3" xfId="36200"/>
    <cellStyle name="Примечание 2 2 5 3 2" xfId="36201"/>
    <cellStyle name="Примечание 2 2 5 4" xfId="36202"/>
    <cellStyle name="Примечание 2 2 6" xfId="36203"/>
    <cellStyle name="Примечание 2 2 6 2" xfId="36204"/>
    <cellStyle name="Примечание 2 2 6 2 2" xfId="36205"/>
    <cellStyle name="Примечание 2 2 6 3" xfId="36206"/>
    <cellStyle name="Примечание 2 2 7" xfId="36207"/>
    <cellStyle name="Примечание 2 2 7 2" xfId="36208"/>
    <cellStyle name="Примечание 2 2 8" xfId="36209"/>
    <cellStyle name="Примечание 2 2 9" xfId="36210"/>
    <cellStyle name="Примечание 2 3" xfId="36211"/>
    <cellStyle name="Примечание 2 3 2" xfId="36212"/>
    <cellStyle name="Примечание 2 3 2 2" xfId="36213"/>
    <cellStyle name="Примечание 2 3 2 2 2" xfId="36214"/>
    <cellStyle name="Примечание 2 3 2 2 2 2" xfId="36215"/>
    <cellStyle name="Примечание 2 3 2 2 2 2 2" xfId="36216"/>
    <cellStyle name="Примечание 2 3 2 2 2 2 2 2" xfId="36217"/>
    <cellStyle name="Примечание 2 3 2 2 2 2 2 2 2" xfId="36218"/>
    <cellStyle name="Примечание 2 3 2 2 2 2 2 3" xfId="36219"/>
    <cellStyle name="Примечание 2 3 2 2 2 2 3" xfId="36220"/>
    <cellStyle name="Примечание 2 3 2 2 2 2 3 2" xfId="36221"/>
    <cellStyle name="Примечание 2 3 2 2 2 2 4" xfId="36222"/>
    <cellStyle name="Примечание 2 3 2 2 2 3" xfId="36223"/>
    <cellStyle name="Примечание 2 3 2 2 2 3 2" xfId="36224"/>
    <cellStyle name="Примечание 2 3 2 2 2 3 2 2" xfId="36225"/>
    <cellStyle name="Примечание 2 3 2 2 2 3 3" xfId="36226"/>
    <cellStyle name="Примечание 2 3 2 2 2 4" xfId="36227"/>
    <cellStyle name="Примечание 2 3 2 2 2 4 2" xfId="36228"/>
    <cellStyle name="Примечание 2 3 2 2 2 5" xfId="36229"/>
    <cellStyle name="Примечание 2 3 2 2 3" xfId="36230"/>
    <cellStyle name="Примечание 2 3 2 2 3 2" xfId="36231"/>
    <cellStyle name="Примечание 2 3 2 2 3 2 2" xfId="36232"/>
    <cellStyle name="Примечание 2 3 2 2 3 2 2 2" xfId="36233"/>
    <cellStyle name="Примечание 2 3 2 2 3 2 3" xfId="36234"/>
    <cellStyle name="Примечание 2 3 2 2 3 3" xfId="36235"/>
    <cellStyle name="Примечание 2 3 2 2 3 3 2" xfId="36236"/>
    <cellStyle name="Примечание 2 3 2 2 3 4" xfId="36237"/>
    <cellStyle name="Примечание 2 3 2 2 4" xfId="36238"/>
    <cellStyle name="Примечание 2 3 2 2 4 2" xfId="36239"/>
    <cellStyle name="Примечание 2 3 2 2 4 2 2" xfId="36240"/>
    <cellStyle name="Примечание 2 3 2 2 4 3" xfId="36241"/>
    <cellStyle name="Примечание 2 3 2 2 5" xfId="36242"/>
    <cellStyle name="Примечание 2 3 2 2 5 2" xfId="36243"/>
    <cellStyle name="Примечание 2 3 2 2 6" xfId="36244"/>
    <cellStyle name="Примечание 2 3 2 3" xfId="36245"/>
    <cellStyle name="Примечание 2 3 2 3 2" xfId="36246"/>
    <cellStyle name="Примечание 2 3 2 3 2 2" xfId="36247"/>
    <cellStyle name="Примечание 2 3 2 3 2 2 2" xfId="36248"/>
    <cellStyle name="Примечание 2 3 2 3 2 2 2 2" xfId="36249"/>
    <cellStyle name="Примечание 2 3 2 3 2 2 3" xfId="36250"/>
    <cellStyle name="Примечание 2 3 2 3 2 3" xfId="36251"/>
    <cellStyle name="Примечание 2 3 2 3 2 3 2" xfId="36252"/>
    <cellStyle name="Примечание 2 3 2 3 2 4" xfId="36253"/>
    <cellStyle name="Примечание 2 3 2 3 3" xfId="36254"/>
    <cellStyle name="Примечание 2 3 2 3 3 2" xfId="36255"/>
    <cellStyle name="Примечание 2 3 2 3 3 2 2" xfId="36256"/>
    <cellStyle name="Примечание 2 3 2 3 3 3" xfId="36257"/>
    <cellStyle name="Примечание 2 3 2 3 4" xfId="36258"/>
    <cellStyle name="Примечание 2 3 2 3 4 2" xfId="36259"/>
    <cellStyle name="Примечание 2 3 2 3 5" xfId="36260"/>
    <cellStyle name="Примечание 2 3 2 4" xfId="36261"/>
    <cellStyle name="Примечание 2 3 2 4 2" xfId="36262"/>
    <cellStyle name="Примечание 2 3 2 4 2 2" xfId="36263"/>
    <cellStyle name="Примечание 2 3 2 4 2 2 2" xfId="36264"/>
    <cellStyle name="Примечание 2 3 2 4 2 3" xfId="36265"/>
    <cellStyle name="Примечание 2 3 2 4 3" xfId="36266"/>
    <cellStyle name="Примечание 2 3 2 4 3 2" xfId="36267"/>
    <cellStyle name="Примечание 2 3 2 4 4" xfId="36268"/>
    <cellStyle name="Примечание 2 3 2 5" xfId="36269"/>
    <cellStyle name="Примечание 2 3 2 5 2" xfId="36270"/>
    <cellStyle name="Примечание 2 3 2 5 2 2" xfId="36271"/>
    <cellStyle name="Примечание 2 3 2 5 3" xfId="36272"/>
    <cellStyle name="Примечание 2 3 2 6" xfId="36273"/>
    <cellStyle name="Примечание 2 3 2 6 2" xfId="36274"/>
    <cellStyle name="Примечание 2 3 2 7" xfId="36275"/>
    <cellStyle name="Примечание 2 3 3" xfId="36276"/>
    <cellStyle name="Примечание 2 3 3 2" xfId="36277"/>
    <cellStyle name="Примечание 2 3 3 2 2" xfId="36278"/>
    <cellStyle name="Примечание 2 3 3 2 2 2" xfId="36279"/>
    <cellStyle name="Примечание 2 3 3 2 2 2 2" xfId="36280"/>
    <cellStyle name="Примечание 2 3 3 2 2 2 2 2" xfId="36281"/>
    <cellStyle name="Примечание 2 3 3 2 2 2 3" xfId="36282"/>
    <cellStyle name="Примечание 2 3 3 2 2 3" xfId="36283"/>
    <cellStyle name="Примечание 2 3 3 2 2 3 2" xfId="36284"/>
    <cellStyle name="Примечание 2 3 3 2 2 4" xfId="36285"/>
    <cellStyle name="Примечание 2 3 3 2 3" xfId="36286"/>
    <cellStyle name="Примечание 2 3 3 2 3 2" xfId="36287"/>
    <cellStyle name="Примечание 2 3 3 2 3 2 2" xfId="36288"/>
    <cellStyle name="Примечание 2 3 3 2 3 3" xfId="36289"/>
    <cellStyle name="Примечание 2 3 3 2 4" xfId="36290"/>
    <cellStyle name="Примечание 2 3 3 2 4 2" xfId="36291"/>
    <cellStyle name="Примечание 2 3 3 2 5" xfId="36292"/>
    <cellStyle name="Примечание 2 3 3 3" xfId="36293"/>
    <cellStyle name="Примечание 2 3 3 3 2" xfId="36294"/>
    <cellStyle name="Примечание 2 3 3 3 2 2" xfId="36295"/>
    <cellStyle name="Примечание 2 3 3 3 2 2 2" xfId="36296"/>
    <cellStyle name="Примечание 2 3 3 3 2 3" xfId="36297"/>
    <cellStyle name="Примечание 2 3 3 3 3" xfId="36298"/>
    <cellStyle name="Примечание 2 3 3 3 3 2" xfId="36299"/>
    <cellStyle name="Примечание 2 3 3 3 4" xfId="36300"/>
    <cellStyle name="Примечание 2 3 3 4" xfId="36301"/>
    <cellStyle name="Примечание 2 3 3 4 2" xfId="36302"/>
    <cellStyle name="Примечание 2 3 3 4 2 2" xfId="36303"/>
    <cellStyle name="Примечание 2 3 3 4 3" xfId="36304"/>
    <cellStyle name="Примечание 2 3 3 5" xfId="36305"/>
    <cellStyle name="Примечание 2 3 3 5 2" xfId="36306"/>
    <cellStyle name="Примечание 2 3 3 6" xfId="36307"/>
    <cellStyle name="Примечание 2 3 4" xfId="36308"/>
    <cellStyle name="Примечание 2 3 4 2" xfId="36309"/>
    <cellStyle name="Примечание 2 3 4 2 2" xfId="36310"/>
    <cellStyle name="Примечание 2 3 4 2 2 2" xfId="36311"/>
    <cellStyle name="Примечание 2 3 4 2 2 2 2" xfId="36312"/>
    <cellStyle name="Примечание 2 3 4 2 2 3" xfId="36313"/>
    <cellStyle name="Примечание 2 3 4 2 3" xfId="36314"/>
    <cellStyle name="Примечание 2 3 4 2 3 2" xfId="36315"/>
    <cellStyle name="Примечание 2 3 4 2 4" xfId="36316"/>
    <cellStyle name="Примечание 2 3 4 3" xfId="36317"/>
    <cellStyle name="Примечание 2 3 4 3 2" xfId="36318"/>
    <cellStyle name="Примечание 2 3 4 3 2 2" xfId="36319"/>
    <cellStyle name="Примечание 2 3 4 3 3" xfId="36320"/>
    <cellStyle name="Примечание 2 3 4 4" xfId="36321"/>
    <cellStyle name="Примечание 2 3 4 4 2" xfId="36322"/>
    <cellStyle name="Примечание 2 3 4 5" xfId="36323"/>
    <cellStyle name="Примечание 2 3 5" xfId="36324"/>
    <cellStyle name="Примечание 2 3 5 2" xfId="36325"/>
    <cellStyle name="Примечание 2 3 5 2 2" xfId="36326"/>
    <cellStyle name="Примечание 2 3 5 2 2 2" xfId="36327"/>
    <cellStyle name="Примечание 2 3 5 2 3" xfId="36328"/>
    <cellStyle name="Примечание 2 3 5 3" xfId="36329"/>
    <cellStyle name="Примечание 2 3 5 3 2" xfId="36330"/>
    <cellStyle name="Примечание 2 3 5 4" xfId="36331"/>
    <cellStyle name="Примечание 2 3 6" xfId="36332"/>
    <cellStyle name="Примечание 2 3 6 2" xfId="36333"/>
    <cellStyle name="Примечание 2 3 6 2 2" xfId="36334"/>
    <cellStyle name="Примечание 2 3 6 3" xfId="36335"/>
    <cellStyle name="Примечание 2 3 7" xfId="36336"/>
    <cellStyle name="Примечание 2 3 7 2" xfId="36337"/>
    <cellStyle name="Примечание 2 3 8" xfId="36338"/>
    <cellStyle name="Примечание 2 3 9" xfId="36339"/>
    <cellStyle name="Примечание 2 4" xfId="36340"/>
    <cellStyle name="Примечание 2 4 2" xfId="36341"/>
    <cellStyle name="Примечание 2 4 2 2" xfId="36342"/>
    <cellStyle name="Примечание 2 4 2 2 2" xfId="36343"/>
    <cellStyle name="Примечание 2 4 2 2 2 2" xfId="36344"/>
    <cellStyle name="Примечание 2 4 2 2 2 2 2" xfId="36345"/>
    <cellStyle name="Примечание 2 4 2 2 2 2 2 2" xfId="36346"/>
    <cellStyle name="Примечание 2 4 2 2 2 2 3" xfId="36347"/>
    <cellStyle name="Примечание 2 4 2 2 2 3" xfId="36348"/>
    <cellStyle name="Примечание 2 4 2 2 2 3 2" xfId="36349"/>
    <cellStyle name="Примечание 2 4 2 2 2 4" xfId="36350"/>
    <cellStyle name="Примечание 2 4 2 2 3" xfId="36351"/>
    <cellStyle name="Примечание 2 4 2 2 3 2" xfId="36352"/>
    <cellStyle name="Примечание 2 4 2 2 3 2 2" xfId="36353"/>
    <cellStyle name="Примечание 2 4 2 2 3 3" xfId="36354"/>
    <cellStyle name="Примечание 2 4 2 2 4" xfId="36355"/>
    <cellStyle name="Примечание 2 4 2 2 4 2" xfId="36356"/>
    <cellStyle name="Примечание 2 4 2 2 5" xfId="36357"/>
    <cellStyle name="Примечание 2 4 2 3" xfId="36358"/>
    <cellStyle name="Примечание 2 4 2 3 2" xfId="36359"/>
    <cellStyle name="Примечание 2 4 2 3 2 2" xfId="36360"/>
    <cellStyle name="Примечание 2 4 2 3 2 2 2" xfId="36361"/>
    <cellStyle name="Примечание 2 4 2 3 2 3" xfId="36362"/>
    <cellStyle name="Примечание 2 4 2 3 3" xfId="36363"/>
    <cellStyle name="Примечание 2 4 2 3 3 2" xfId="36364"/>
    <cellStyle name="Примечание 2 4 2 3 4" xfId="36365"/>
    <cellStyle name="Примечание 2 4 2 4" xfId="36366"/>
    <cellStyle name="Примечание 2 4 2 4 2" xfId="36367"/>
    <cellStyle name="Примечание 2 4 2 4 2 2" xfId="36368"/>
    <cellStyle name="Примечание 2 4 2 4 3" xfId="36369"/>
    <cellStyle name="Примечание 2 4 2 5" xfId="36370"/>
    <cellStyle name="Примечание 2 4 2 5 2" xfId="36371"/>
    <cellStyle name="Примечание 2 4 2 6" xfId="36372"/>
    <cellStyle name="Примечание 2 4 3" xfId="36373"/>
    <cellStyle name="Примечание 2 4 3 2" xfId="36374"/>
    <cellStyle name="Примечание 2 4 3 2 2" xfId="36375"/>
    <cellStyle name="Примечание 2 4 3 2 2 2" xfId="36376"/>
    <cellStyle name="Примечание 2 4 3 2 2 2 2" xfId="36377"/>
    <cellStyle name="Примечание 2 4 3 2 2 3" xfId="36378"/>
    <cellStyle name="Примечание 2 4 3 2 3" xfId="36379"/>
    <cellStyle name="Примечание 2 4 3 2 3 2" xfId="36380"/>
    <cellStyle name="Примечание 2 4 3 2 4" xfId="36381"/>
    <cellStyle name="Примечание 2 4 3 3" xfId="36382"/>
    <cellStyle name="Примечание 2 4 3 3 2" xfId="36383"/>
    <cellStyle name="Примечание 2 4 3 3 2 2" xfId="36384"/>
    <cellStyle name="Примечание 2 4 3 3 3" xfId="36385"/>
    <cellStyle name="Примечание 2 4 3 4" xfId="36386"/>
    <cellStyle name="Примечание 2 4 3 4 2" xfId="36387"/>
    <cellStyle name="Примечание 2 4 3 5" xfId="36388"/>
    <cellStyle name="Примечание 2 4 4" xfId="36389"/>
    <cellStyle name="Примечание 2 4 4 2" xfId="36390"/>
    <cellStyle name="Примечание 2 4 4 2 2" xfId="36391"/>
    <cellStyle name="Примечание 2 4 4 2 2 2" xfId="36392"/>
    <cellStyle name="Примечание 2 4 4 2 3" xfId="36393"/>
    <cellStyle name="Примечание 2 4 4 3" xfId="36394"/>
    <cellStyle name="Примечание 2 4 4 3 2" xfId="36395"/>
    <cellStyle name="Примечание 2 4 4 4" xfId="36396"/>
    <cellStyle name="Примечание 2 4 5" xfId="36397"/>
    <cellStyle name="Примечание 2 4 5 2" xfId="36398"/>
    <cellStyle name="Примечание 2 4 5 2 2" xfId="36399"/>
    <cellStyle name="Примечание 2 4 5 3" xfId="36400"/>
    <cellStyle name="Примечание 2 4 6" xfId="36401"/>
    <cellStyle name="Примечание 2 4 6 2" xfId="36402"/>
    <cellStyle name="Примечание 2 4 7" xfId="36403"/>
    <cellStyle name="Примечание 2 4 8" xfId="36404"/>
    <cellStyle name="Примечание 2 5" xfId="36405"/>
    <cellStyle name="Примечание 2 5 2" xfId="36406"/>
    <cellStyle name="Примечание 2 5 2 2" xfId="36407"/>
    <cellStyle name="Примечание 2 5 2 2 2" xfId="36408"/>
    <cellStyle name="Примечание 2 5 2 2 2 2" xfId="36409"/>
    <cellStyle name="Примечание 2 5 2 2 2 2 2" xfId="36410"/>
    <cellStyle name="Примечание 2 5 2 2 2 3" xfId="36411"/>
    <cellStyle name="Примечание 2 5 2 2 3" xfId="36412"/>
    <cellStyle name="Примечание 2 5 2 2 3 2" xfId="36413"/>
    <cellStyle name="Примечание 2 5 2 2 4" xfId="36414"/>
    <cellStyle name="Примечание 2 5 2 3" xfId="36415"/>
    <cellStyle name="Примечание 2 5 2 3 2" xfId="36416"/>
    <cellStyle name="Примечание 2 5 2 3 2 2" xfId="36417"/>
    <cellStyle name="Примечание 2 5 2 3 3" xfId="36418"/>
    <cellStyle name="Примечание 2 5 2 4" xfId="36419"/>
    <cellStyle name="Примечание 2 5 2 4 2" xfId="36420"/>
    <cellStyle name="Примечание 2 5 2 5" xfId="36421"/>
    <cellStyle name="Примечание 2 5 3" xfId="36422"/>
    <cellStyle name="Примечание 2 5 3 2" xfId="36423"/>
    <cellStyle name="Примечание 2 5 3 2 2" xfId="36424"/>
    <cellStyle name="Примечание 2 5 3 2 2 2" xfId="36425"/>
    <cellStyle name="Примечание 2 5 3 2 3" xfId="36426"/>
    <cellStyle name="Примечание 2 5 3 3" xfId="36427"/>
    <cellStyle name="Примечание 2 5 3 3 2" xfId="36428"/>
    <cellStyle name="Примечание 2 5 3 4" xfId="36429"/>
    <cellStyle name="Примечание 2 5 4" xfId="36430"/>
    <cellStyle name="Примечание 2 5 4 2" xfId="36431"/>
    <cellStyle name="Примечание 2 5 4 2 2" xfId="36432"/>
    <cellStyle name="Примечание 2 5 4 3" xfId="36433"/>
    <cellStyle name="Примечание 2 5 5" xfId="36434"/>
    <cellStyle name="Примечание 2 5 5 2" xfId="36435"/>
    <cellStyle name="Примечание 2 5 6" xfId="36436"/>
    <cellStyle name="Примечание 2 5 7" xfId="36437"/>
    <cellStyle name="Примечание 2 6" xfId="36438"/>
    <cellStyle name="Примечание 2 6 2" xfId="36439"/>
    <cellStyle name="Примечание 2 6 2 2" xfId="36440"/>
    <cellStyle name="Примечание 2 6 2 2 2" xfId="36441"/>
    <cellStyle name="Примечание 2 6 2 3" xfId="36442"/>
    <cellStyle name="Примечание 2 6 3" xfId="36443"/>
    <cellStyle name="Примечание 2 6 3 2" xfId="36444"/>
    <cellStyle name="Примечание 2 6 4" xfId="36445"/>
    <cellStyle name="Примечание 2 6 5" xfId="36446"/>
    <cellStyle name="Примечание 2 7" xfId="36447"/>
    <cellStyle name="Примечание 2 7 2" xfId="36448"/>
    <cellStyle name="Примечание 2 7 2 2" xfId="36449"/>
    <cellStyle name="Примечание 2 7 3" xfId="36450"/>
    <cellStyle name="Примечание 2 7 4" xfId="36451"/>
    <cellStyle name="Примечание 2 8" xfId="36452"/>
    <cellStyle name="Примечание 2 8 2" xfId="36453"/>
    <cellStyle name="Примечание 2 8 3" xfId="36454"/>
    <cellStyle name="Примечание 2 9" xfId="36455"/>
    <cellStyle name="Примечание 2 9 2" xfId="36456"/>
    <cellStyle name="Примечание 2 9 3" xfId="36457"/>
    <cellStyle name="Примечание 2_46EE.2011(v1.0)" xfId="36458"/>
    <cellStyle name="Примечание 20" xfId="36459"/>
    <cellStyle name="Примечание 21" xfId="36460"/>
    <cellStyle name="Примечание 21 2" xfId="36461"/>
    <cellStyle name="Примечание 21 3" xfId="36462"/>
    <cellStyle name="Примечание 3" xfId="36463"/>
    <cellStyle name="Примечание 3 10" xfId="36464"/>
    <cellStyle name="Примечание 3 11" xfId="36465"/>
    <cellStyle name="Примечание 3 2" xfId="36466"/>
    <cellStyle name="Примечание 3 2 2" xfId="36467"/>
    <cellStyle name="Примечание 3 2 3" xfId="36468"/>
    <cellStyle name="Примечание 3 2 4" xfId="36469"/>
    <cellStyle name="Примечание 3 2 5" xfId="36470"/>
    <cellStyle name="Примечание 3 3" xfId="36471"/>
    <cellStyle name="Примечание 3 3 2" xfId="36472"/>
    <cellStyle name="Примечание 3 3 3" xfId="36473"/>
    <cellStyle name="Примечание 3 4" xfId="36474"/>
    <cellStyle name="Примечание 3 4 2" xfId="36475"/>
    <cellStyle name="Примечание 3 4 3" xfId="36476"/>
    <cellStyle name="Примечание 3 5" xfId="36477"/>
    <cellStyle name="Примечание 3 6" xfId="36478"/>
    <cellStyle name="Примечание 3 7" xfId="36479"/>
    <cellStyle name="Примечание 3 8" xfId="36480"/>
    <cellStyle name="Примечание 3 9" xfId="36481"/>
    <cellStyle name="Примечание 3_46EE.2011(v1.0)" xfId="36482"/>
    <cellStyle name="Примечание 4" xfId="36483"/>
    <cellStyle name="Примечание 4 10" xfId="36484"/>
    <cellStyle name="Примечание 4 11" xfId="36485"/>
    <cellStyle name="Примечание 4 2" xfId="36486"/>
    <cellStyle name="Примечание 4 2 2" xfId="36487"/>
    <cellStyle name="Примечание 4 2 3" xfId="36488"/>
    <cellStyle name="Примечание 4 2 4" xfId="36489"/>
    <cellStyle name="Примечание 4 2 5" xfId="36490"/>
    <cellStyle name="Примечание 4 3" xfId="36491"/>
    <cellStyle name="Примечание 4 3 2" xfId="36492"/>
    <cellStyle name="Примечание 4 3 3" xfId="36493"/>
    <cellStyle name="Примечание 4 4" xfId="36494"/>
    <cellStyle name="Примечание 4 4 2" xfId="36495"/>
    <cellStyle name="Примечание 4 4 3" xfId="36496"/>
    <cellStyle name="Примечание 4 5" xfId="36497"/>
    <cellStyle name="Примечание 4 6" xfId="36498"/>
    <cellStyle name="Примечание 4 7" xfId="36499"/>
    <cellStyle name="Примечание 4 8" xfId="36500"/>
    <cellStyle name="Примечание 4 9" xfId="36501"/>
    <cellStyle name="Примечание 4_46EE.2011(v1.0)" xfId="36502"/>
    <cellStyle name="Примечание 5" xfId="36503"/>
    <cellStyle name="Примечание 5 10" xfId="36504"/>
    <cellStyle name="Примечание 5 11" xfId="36505"/>
    <cellStyle name="Примечание 5 2" xfId="36506"/>
    <cellStyle name="Примечание 5 2 2" xfId="36507"/>
    <cellStyle name="Примечание 5 2 3" xfId="36508"/>
    <cellStyle name="Примечание 5 3" xfId="36509"/>
    <cellStyle name="Примечание 5 4" xfId="36510"/>
    <cellStyle name="Примечание 5 5" xfId="36511"/>
    <cellStyle name="Примечание 5 6" xfId="36512"/>
    <cellStyle name="Примечание 5 7" xfId="36513"/>
    <cellStyle name="Примечание 5 8" xfId="36514"/>
    <cellStyle name="Примечание 5 9" xfId="36515"/>
    <cellStyle name="Примечание 5_46EE.2011(v1.0)" xfId="36516"/>
    <cellStyle name="Примечание 6" xfId="36517"/>
    <cellStyle name="Примечание 6 2" xfId="36518"/>
    <cellStyle name="Примечание 6 2 2" xfId="36519"/>
    <cellStyle name="Примечание 6 3" xfId="36520"/>
    <cellStyle name="Примечание 6_46EE.2011(v1.0)" xfId="36521"/>
    <cellStyle name="Примечание 7" xfId="36522"/>
    <cellStyle name="Примечание 7 2" xfId="36523"/>
    <cellStyle name="Примечание 7 2 2" xfId="36524"/>
    <cellStyle name="Примечание 7_46EE.2011(v1.0)" xfId="36525"/>
    <cellStyle name="Примечание 8" xfId="36526"/>
    <cellStyle name="Примечание 8 2" xfId="36527"/>
    <cellStyle name="Примечание 8 2 2" xfId="36528"/>
    <cellStyle name="Примечание 8_46EE.2011(v1.0)" xfId="36529"/>
    <cellStyle name="Примечание 9" xfId="36530"/>
    <cellStyle name="Примечание 9 2" xfId="36531"/>
    <cellStyle name="Примечание 9_46EE.2011(v1.0)" xfId="36532"/>
    <cellStyle name="Процентный" xfId="36533" builtinId="5"/>
    <cellStyle name="Процентный 10" xfId="36534"/>
    <cellStyle name="Процентный 10 10" xfId="36535"/>
    <cellStyle name="Процентный 10 2" xfId="36536"/>
    <cellStyle name="Процентный 11" xfId="36537"/>
    <cellStyle name="Процентный 11 2" xfId="36538"/>
    <cellStyle name="Процентный 12" xfId="36539"/>
    <cellStyle name="Процентный 12 2" xfId="36540"/>
    <cellStyle name="Процентный 13" xfId="36541"/>
    <cellStyle name="Процентный 14" xfId="36542"/>
    <cellStyle name="Процентный 15" xfId="36543"/>
    <cellStyle name="Процентный 2" xfId="36544"/>
    <cellStyle name="Процентный 2 10" xfId="36545"/>
    <cellStyle name="Процентный 2 10 2" xfId="36546"/>
    <cellStyle name="Процентный 2 10 2 2" xfId="36547"/>
    <cellStyle name="Процентный 2 10 2 2 2" xfId="36548"/>
    <cellStyle name="Процентный 2 10 2 2 2 2" xfId="36549"/>
    <cellStyle name="Процентный 2 10 2 2 3" xfId="36550"/>
    <cellStyle name="Процентный 2 10 2 2 4" xfId="36551"/>
    <cellStyle name="Процентный 2 10 2 2 5" xfId="36552"/>
    <cellStyle name="Процентный 2 10 2 3" xfId="36553"/>
    <cellStyle name="Процентный 2 10 2 3 2" xfId="36554"/>
    <cellStyle name="Процентный 2 10 2 3 3" xfId="36555"/>
    <cellStyle name="Процентный 2 10 2 3 4" xfId="36556"/>
    <cellStyle name="Процентный 2 10 2 4" xfId="36557"/>
    <cellStyle name="Процентный 2 10 2 5" xfId="36558"/>
    <cellStyle name="Процентный 2 10 2 6" xfId="36559"/>
    <cellStyle name="Процентный 2 10 2 7" xfId="36560"/>
    <cellStyle name="Процентный 2 10 3" xfId="36561"/>
    <cellStyle name="Процентный 2 10 3 2" xfId="36562"/>
    <cellStyle name="Процентный 2 10 3 2 2" xfId="36563"/>
    <cellStyle name="Процентный 2 10 3 3" xfId="36564"/>
    <cellStyle name="Процентный 2 10 3 4" xfId="36565"/>
    <cellStyle name="Процентный 2 10 3 5" xfId="36566"/>
    <cellStyle name="Процентный 2 10 4" xfId="36567"/>
    <cellStyle name="Процентный 2 10 4 2" xfId="36568"/>
    <cellStyle name="Процентный 2 10 4 2 2" xfId="36569"/>
    <cellStyle name="Процентный 2 10 4 3" xfId="36570"/>
    <cellStyle name="Процентный 2 10 4 4" xfId="36571"/>
    <cellStyle name="Процентный 2 10 4 5" xfId="36572"/>
    <cellStyle name="Процентный 2 10 5" xfId="36573"/>
    <cellStyle name="Процентный 2 10 5 2" xfId="36574"/>
    <cellStyle name="Процентный 2 10 5 3" xfId="36575"/>
    <cellStyle name="Процентный 2 10 5 4" xfId="36576"/>
    <cellStyle name="Процентный 2 10 6" xfId="36577"/>
    <cellStyle name="Процентный 2 10 7" xfId="36578"/>
    <cellStyle name="Процентный 2 10 8" xfId="36579"/>
    <cellStyle name="Процентный 2 10 9" xfId="36580"/>
    <cellStyle name="Процентный 2 11" xfId="36581"/>
    <cellStyle name="Процентный 2 11 2" xfId="36582"/>
    <cellStyle name="Процентный 2 11 2 2" xfId="36583"/>
    <cellStyle name="Процентный 2 11 3" xfId="36584"/>
    <cellStyle name="Процентный 2 12" xfId="36585"/>
    <cellStyle name="Процентный 2 12 2" xfId="36586"/>
    <cellStyle name="Процентный 2 13" xfId="36587"/>
    <cellStyle name="Процентный 2 14" xfId="36588"/>
    <cellStyle name="Процентный 2 15" xfId="36589"/>
    <cellStyle name="Процентный 2 2" xfId="36590"/>
    <cellStyle name="Процентный 2 2 2" xfId="36591"/>
    <cellStyle name="Процентный 2 2 3" xfId="36592"/>
    <cellStyle name="Процентный 2 2 4" xfId="36593"/>
    <cellStyle name="Процентный 2 2 5" xfId="36594"/>
    <cellStyle name="Процентный 2 2 6" xfId="36595"/>
    <cellStyle name="Процентный 2 2 7" xfId="36596"/>
    <cellStyle name="Процентный 2 2 8" xfId="36597"/>
    <cellStyle name="Процентный 2 2 9" xfId="36598"/>
    <cellStyle name="Процентный 2 3" xfId="36599"/>
    <cellStyle name="Процентный 2 3 2" xfId="36600"/>
    <cellStyle name="Процентный 2 3 2 2" xfId="36601"/>
    <cellStyle name="Процентный 2 3 2 3" xfId="36602"/>
    <cellStyle name="Процентный 2 3 3" xfId="36603"/>
    <cellStyle name="Процентный 2 4" xfId="36604"/>
    <cellStyle name="Процентный 2 4 10" xfId="36605"/>
    <cellStyle name="Процентный 2 4 10 2" xfId="36606"/>
    <cellStyle name="Процентный 2 4 10 2 2" xfId="36607"/>
    <cellStyle name="Процентный 2 4 10 2 2 2" xfId="36608"/>
    <cellStyle name="Процентный 2 4 10 2 2 2 2" xfId="36609"/>
    <cellStyle name="Процентный 2 4 10 2 2 3" xfId="36610"/>
    <cellStyle name="Процентный 2 4 10 2 2 4" xfId="36611"/>
    <cellStyle name="Процентный 2 4 10 2 2 5" xfId="36612"/>
    <cellStyle name="Процентный 2 4 10 2 3" xfId="36613"/>
    <cellStyle name="Процентный 2 4 10 2 3 2" xfId="36614"/>
    <cellStyle name="Процентный 2 4 10 2 3 3" xfId="36615"/>
    <cellStyle name="Процентный 2 4 10 2 3 4" xfId="36616"/>
    <cellStyle name="Процентный 2 4 10 2 4" xfId="36617"/>
    <cellStyle name="Процентный 2 4 10 2 5" xfId="36618"/>
    <cellStyle name="Процентный 2 4 10 2 6" xfId="36619"/>
    <cellStyle name="Процентный 2 4 10 2 7" xfId="36620"/>
    <cellStyle name="Процентный 2 4 10 3" xfId="36621"/>
    <cellStyle name="Процентный 2 4 10 3 2" xfId="36622"/>
    <cellStyle name="Процентный 2 4 10 3 2 2" xfId="36623"/>
    <cellStyle name="Процентный 2 4 10 3 3" xfId="36624"/>
    <cellStyle name="Процентный 2 4 10 3 4" xfId="36625"/>
    <cellStyle name="Процентный 2 4 10 3 5" xfId="36626"/>
    <cellStyle name="Процентный 2 4 10 4" xfId="36627"/>
    <cellStyle name="Процентный 2 4 10 4 2" xfId="36628"/>
    <cellStyle name="Процентный 2 4 10 4 3" xfId="36629"/>
    <cellStyle name="Процентный 2 4 10 4 4" xfId="36630"/>
    <cellStyle name="Процентный 2 4 10 5" xfId="36631"/>
    <cellStyle name="Процентный 2 4 10 6" xfId="36632"/>
    <cellStyle name="Процентный 2 4 10 7" xfId="36633"/>
    <cellStyle name="Процентный 2 4 10 8" xfId="36634"/>
    <cellStyle name="Процентный 2 4 11" xfId="36635"/>
    <cellStyle name="Процентный 2 4 11 2" xfId="36636"/>
    <cellStyle name="Процентный 2 4 11 2 2" xfId="36637"/>
    <cellStyle name="Процентный 2 4 11 2 2 2" xfId="36638"/>
    <cellStyle name="Процентный 2 4 11 2 2 2 2" xfId="36639"/>
    <cellStyle name="Процентный 2 4 11 2 2 3" xfId="36640"/>
    <cellStyle name="Процентный 2 4 11 2 2 4" xfId="36641"/>
    <cellStyle name="Процентный 2 4 11 2 2 5" xfId="36642"/>
    <cellStyle name="Процентный 2 4 11 2 3" xfId="36643"/>
    <cellStyle name="Процентный 2 4 11 2 3 2" xfId="36644"/>
    <cellStyle name="Процентный 2 4 11 2 3 3" xfId="36645"/>
    <cellStyle name="Процентный 2 4 11 2 3 4" xfId="36646"/>
    <cellStyle name="Процентный 2 4 11 2 4" xfId="36647"/>
    <cellStyle name="Процентный 2 4 11 2 5" xfId="36648"/>
    <cellStyle name="Процентный 2 4 11 2 6" xfId="36649"/>
    <cellStyle name="Процентный 2 4 11 2 7" xfId="36650"/>
    <cellStyle name="Процентный 2 4 11 3" xfId="36651"/>
    <cellStyle name="Процентный 2 4 11 3 2" xfId="36652"/>
    <cellStyle name="Процентный 2 4 11 3 2 2" xfId="36653"/>
    <cellStyle name="Процентный 2 4 11 3 3" xfId="36654"/>
    <cellStyle name="Процентный 2 4 11 3 4" xfId="36655"/>
    <cellStyle name="Процентный 2 4 11 3 5" xfId="36656"/>
    <cellStyle name="Процентный 2 4 11 4" xfId="36657"/>
    <cellStyle name="Процентный 2 4 11 4 2" xfId="36658"/>
    <cellStyle name="Процентный 2 4 11 4 3" xfId="36659"/>
    <cellStyle name="Процентный 2 4 11 4 4" xfId="36660"/>
    <cellStyle name="Процентный 2 4 11 5" xfId="36661"/>
    <cellStyle name="Процентный 2 4 11 6" xfId="36662"/>
    <cellStyle name="Процентный 2 4 11 7" xfId="36663"/>
    <cellStyle name="Процентный 2 4 11 8" xfId="36664"/>
    <cellStyle name="Процентный 2 4 12" xfId="36665"/>
    <cellStyle name="Процентный 2 4 12 2" xfId="36666"/>
    <cellStyle name="Процентный 2 4 12 2 2" xfId="36667"/>
    <cellStyle name="Процентный 2 4 12 2 2 2" xfId="36668"/>
    <cellStyle name="Процентный 2 4 12 2 3" xfId="36669"/>
    <cellStyle name="Процентный 2 4 12 2 4" xfId="36670"/>
    <cellStyle name="Процентный 2 4 12 2 5" xfId="36671"/>
    <cellStyle name="Процентный 2 4 12 3" xfId="36672"/>
    <cellStyle name="Процентный 2 4 12 3 2" xfId="36673"/>
    <cellStyle name="Процентный 2 4 12 3 3" xfId="36674"/>
    <cellStyle name="Процентный 2 4 12 3 4" xfId="36675"/>
    <cellStyle name="Процентный 2 4 12 4" xfId="36676"/>
    <cellStyle name="Процентный 2 4 12 5" xfId="36677"/>
    <cellStyle name="Процентный 2 4 12 6" xfId="36678"/>
    <cellStyle name="Процентный 2 4 12 7" xfId="36679"/>
    <cellStyle name="Процентный 2 4 13" xfId="36680"/>
    <cellStyle name="Процентный 2 4 13 2" xfId="36681"/>
    <cellStyle name="Процентный 2 4 13 2 2" xfId="36682"/>
    <cellStyle name="Процентный 2 4 13 3" xfId="36683"/>
    <cellStyle name="Процентный 2 4 13 4" xfId="36684"/>
    <cellStyle name="Процентный 2 4 13 5" xfId="36685"/>
    <cellStyle name="Процентный 2 4 14" xfId="36686"/>
    <cellStyle name="Процентный 2 4 14 2" xfId="36687"/>
    <cellStyle name="Процентный 2 4 14 2 2" xfId="36688"/>
    <cellStyle name="Процентный 2 4 14 3" xfId="36689"/>
    <cellStyle name="Процентный 2 4 14 4" xfId="36690"/>
    <cellStyle name="Процентный 2 4 14 5" xfId="36691"/>
    <cellStyle name="Процентный 2 4 15" xfId="36692"/>
    <cellStyle name="Процентный 2 4 15 2" xfId="36693"/>
    <cellStyle name="Процентный 2 4 15 2 2" xfId="36694"/>
    <cellStyle name="Процентный 2 4 15 3" xfId="36695"/>
    <cellStyle name="Процентный 2 4 15 4" xfId="36696"/>
    <cellStyle name="Процентный 2 4 15 5" xfId="36697"/>
    <cellStyle name="Процентный 2 4 16" xfId="36698"/>
    <cellStyle name="Процентный 2 4 16 2" xfId="36699"/>
    <cellStyle name="Процентный 2 4 16 2 2" xfId="36700"/>
    <cellStyle name="Процентный 2 4 16 3" xfId="36701"/>
    <cellStyle name="Процентный 2 4 17" xfId="36702"/>
    <cellStyle name="Процентный 2 4 17 2" xfId="36703"/>
    <cellStyle name="Процентный 2 4 18" xfId="36704"/>
    <cellStyle name="Процентный 2 4 19" xfId="36705"/>
    <cellStyle name="Процентный 2 4 2" xfId="36706"/>
    <cellStyle name="Процентный 2 4 2 10" xfId="36707"/>
    <cellStyle name="Процентный 2 4 2 10 2" xfId="36708"/>
    <cellStyle name="Процентный 2 4 2 10 2 2" xfId="36709"/>
    <cellStyle name="Процентный 2 4 2 10 2 2 2" xfId="36710"/>
    <cellStyle name="Процентный 2 4 2 10 2 3" xfId="36711"/>
    <cellStyle name="Процентный 2 4 2 10 2 4" xfId="36712"/>
    <cellStyle name="Процентный 2 4 2 10 2 5" xfId="36713"/>
    <cellStyle name="Процентный 2 4 2 10 3" xfId="36714"/>
    <cellStyle name="Процентный 2 4 2 10 3 2" xfId="36715"/>
    <cellStyle name="Процентный 2 4 2 10 3 3" xfId="36716"/>
    <cellStyle name="Процентный 2 4 2 10 3 4" xfId="36717"/>
    <cellStyle name="Процентный 2 4 2 10 4" xfId="36718"/>
    <cellStyle name="Процентный 2 4 2 10 5" xfId="36719"/>
    <cellStyle name="Процентный 2 4 2 10 6" xfId="36720"/>
    <cellStyle name="Процентный 2 4 2 10 7" xfId="36721"/>
    <cellStyle name="Процентный 2 4 2 11" xfId="36722"/>
    <cellStyle name="Процентный 2 4 2 11 2" xfId="36723"/>
    <cellStyle name="Процентный 2 4 2 11 2 2" xfId="36724"/>
    <cellStyle name="Процентный 2 4 2 11 3" xfId="36725"/>
    <cellStyle name="Процентный 2 4 2 11 4" xfId="36726"/>
    <cellStyle name="Процентный 2 4 2 11 5" xfId="36727"/>
    <cellStyle name="Процентный 2 4 2 12" xfId="36728"/>
    <cellStyle name="Процентный 2 4 2 12 2" xfId="36729"/>
    <cellStyle name="Процентный 2 4 2 12 2 2" xfId="36730"/>
    <cellStyle name="Процентный 2 4 2 12 3" xfId="36731"/>
    <cellStyle name="Процентный 2 4 2 12 4" xfId="36732"/>
    <cellStyle name="Процентный 2 4 2 12 5" xfId="36733"/>
    <cellStyle name="Процентный 2 4 2 13" xfId="36734"/>
    <cellStyle name="Процентный 2 4 2 13 2" xfId="36735"/>
    <cellStyle name="Процентный 2 4 2 13 2 2" xfId="36736"/>
    <cellStyle name="Процентный 2 4 2 13 3" xfId="36737"/>
    <cellStyle name="Процентный 2 4 2 14" xfId="36738"/>
    <cellStyle name="Процентный 2 4 2 14 2" xfId="36739"/>
    <cellStyle name="Процентный 2 4 2 15" xfId="36740"/>
    <cellStyle name="Процентный 2 4 2 16" xfId="36741"/>
    <cellStyle name="Процентный 2 4 2 2" xfId="36742"/>
    <cellStyle name="Процентный 2 4 2 2 10" xfId="36743"/>
    <cellStyle name="Процентный 2 4 2 2 10 2" xfId="36744"/>
    <cellStyle name="Процентный 2 4 2 2 10 2 2" xfId="36745"/>
    <cellStyle name="Процентный 2 4 2 2 10 3" xfId="36746"/>
    <cellStyle name="Процентный 2 4 2 2 10 4" xfId="36747"/>
    <cellStyle name="Процентный 2 4 2 2 10 5" xfId="36748"/>
    <cellStyle name="Процентный 2 4 2 2 11" xfId="36749"/>
    <cellStyle name="Процентный 2 4 2 2 11 2" xfId="36750"/>
    <cellStyle name="Процентный 2 4 2 2 11 2 2" xfId="36751"/>
    <cellStyle name="Процентный 2 4 2 2 11 3" xfId="36752"/>
    <cellStyle name="Процентный 2 4 2 2 11 4" xfId="36753"/>
    <cellStyle name="Процентный 2 4 2 2 11 5" xfId="36754"/>
    <cellStyle name="Процентный 2 4 2 2 12" xfId="36755"/>
    <cellStyle name="Процентный 2 4 2 2 12 2" xfId="36756"/>
    <cellStyle name="Процентный 2 4 2 2 12 2 2" xfId="36757"/>
    <cellStyle name="Процентный 2 4 2 2 12 3" xfId="36758"/>
    <cellStyle name="Процентный 2 4 2 2 13" xfId="36759"/>
    <cellStyle name="Процентный 2 4 2 2 13 2" xfId="36760"/>
    <cellStyle name="Процентный 2 4 2 2 14" xfId="36761"/>
    <cellStyle name="Процентный 2 4 2 2 15" xfId="36762"/>
    <cellStyle name="Процентный 2 4 2 2 2" xfId="36763"/>
    <cellStyle name="Процентный 2 4 2 2 2 2" xfId="36764"/>
    <cellStyle name="Процентный 2 4 2 2 2 2 2" xfId="36765"/>
    <cellStyle name="Процентный 2 4 2 2 2 2 2 2" xfId="36766"/>
    <cellStyle name="Процентный 2 4 2 2 2 2 2 2 2" xfId="36767"/>
    <cellStyle name="Процентный 2 4 2 2 2 2 2 3" xfId="36768"/>
    <cellStyle name="Процентный 2 4 2 2 2 2 2 4" xfId="36769"/>
    <cellStyle name="Процентный 2 4 2 2 2 2 2 5" xfId="36770"/>
    <cellStyle name="Процентный 2 4 2 2 2 2 3" xfId="36771"/>
    <cellStyle name="Процентный 2 4 2 2 2 2 3 2" xfId="36772"/>
    <cellStyle name="Процентный 2 4 2 2 2 2 3 3" xfId="36773"/>
    <cellStyle name="Процентный 2 4 2 2 2 2 3 4" xfId="36774"/>
    <cellStyle name="Процентный 2 4 2 2 2 2 4" xfId="36775"/>
    <cellStyle name="Процентный 2 4 2 2 2 2 5" xfId="36776"/>
    <cellStyle name="Процентный 2 4 2 2 2 2 6" xfId="36777"/>
    <cellStyle name="Процентный 2 4 2 2 2 2 7" xfId="36778"/>
    <cellStyle name="Процентный 2 4 2 2 2 3" xfId="36779"/>
    <cellStyle name="Процентный 2 4 2 2 2 3 2" xfId="36780"/>
    <cellStyle name="Процентный 2 4 2 2 2 3 2 2" xfId="36781"/>
    <cellStyle name="Процентный 2 4 2 2 2 3 3" xfId="36782"/>
    <cellStyle name="Процентный 2 4 2 2 2 3 4" xfId="36783"/>
    <cellStyle name="Процентный 2 4 2 2 2 3 5" xfId="36784"/>
    <cellStyle name="Процентный 2 4 2 2 2 4" xfId="36785"/>
    <cellStyle name="Процентный 2 4 2 2 2 4 2" xfId="36786"/>
    <cellStyle name="Процентный 2 4 2 2 2 4 2 2" xfId="36787"/>
    <cellStyle name="Процентный 2 4 2 2 2 4 3" xfId="36788"/>
    <cellStyle name="Процентный 2 4 2 2 2 4 4" xfId="36789"/>
    <cellStyle name="Процентный 2 4 2 2 2 4 5" xfId="36790"/>
    <cellStyle name="Процентный 2 4 2 2 2 5" xfId="36791"/>
    <cellStyle name="Процентный 2 4 2 2 2 5 2" xfId="36792"/>
    <cellStyle name="Процентный 2 4 2 2 2 5 3" xfId="36793"/>
    <cellStyle name="Процентный 2 4 2 2 2 5 4" xfId="36794"/>
    <cellStyle name="Процентный 2 4 2 2 2 6" xfId="36795"/>
    <cellStyle name="Процентный 2 4 2 2 2 7" xfId="36796"/>
    <cellStyle name="Процентный 2 4 2 2 2 8" xfId="36797"/>
    <cellStyle name="Процентный 2 4 2 2 2 9" xfId="36798"/>
    <cellStyle name="Процентный 2 4 2 2 3" xfId="36799"/>
    <cellStyle name="Процентный 2 4 2 2 3 2" xfId="36800"/>
    <cellStyle name="Процентный 2 4 2 2 3 2 2" xfId="36801"/>
    <cellStyle name="Процентный 2 4 2 2 3 2 2 2" xfId="36802"/>
    <cellStyle name="Процентный 2 4 2 2 3 2 2 2 2" xfId="36803"/>
    <cellStyle name="Процентный 2 4 2 2 3 2 2 3" xfId="36804"/>
    <cellStyle name="Процентный 2 4 2 2 3 2 2 4" xfId="36805"/>
    <cellStyle name="Процентный 2 4 2 2 3 2 2 5" xfId="36806"/>
    <cellStyle name="Процентный 2 4 2 2 3 2 3" xfId="36807"/>
    <cellStyle name="Процентный 2 4 2 2 3 2 3 2" xfId="36808"/>
    <cellStyle name="Процентный 2 4 2 2 3 2 3 3" xfId="36809"/>
    <cellStyle name="Процентный 2 4 2 2 3 2 3 4" xfId="36810"/>
    <cellStyle name="Процентный 2 4 2 2 3 2 4" xfId="36811"/>
    <cellStyle name="Процентный 2 4 2 2 3 2 5" xfId="36812"/>
    <cellStyle name="Процентный 2 4 2 2 3 2 6" xfId="36813"/>
    <cellStyle name="Процентный 2 4 2 2 3 2 7" xfId="36814"/>
    <cellStyle name="Процентный 2 4 2 2 3 3" xfId="36815"/>
    <cellStyle name="Процентный 2 4 2 2 3 3 2" xfId="36816"/>
    <cellStyle name="Процентный 2 4 2 2 3 3 2 2" xfId="36817"/>
    <cellStyle name="Процентный 2 4 2 2 3 3 3" xfId="36818"/>
    <cellStyle name="Процентный 2 4 2 2 3 3 4" xfId="36819"/>
    <cellStyle name="Процентный 2 4 2 2 3 3 5" xfId="36820"/>
    <cellStyle name="Процентный 2 4 2 2 3 4" xfId="36821"/>
    <cellStyle name="Процентный 2 4 2 2 3 4 2" xfId="36822"/>
    <cellStyle name="Процентный 2 4 2 2 3 4 2 2" xfId="36823"/>
    <cellStyle name="Процентный 2 4 2 2 3 4 3" xfId="36824"/>
    <cellStyle name="Процентный 2 4 2 2 3 4 4" xfId="36825"/>
    <cellStyle name="Процентный 2 4 2 2 3 4 5" xfId="36826"/>
    <cellStyle name="Процентный 2 4 2 2 3 5" xfId="36827"/>
    <cellStyle name="Процентный 2 4 2 2 3 5 2" xfId="36828"/>
    <cellStyle name="Процентный 2 4 2 2 3 5 3" xfId="36829"/>
    <cellStyle name="Процентный 2 4 2 2 3 5 4" xfId="36830"/>
    <cellStyle name="Процентный 2 4 2 2 3 6" xfId="36831"/>
    <cellStyle name="Процентный 2 4 2 2 3 7" xfId="36832"/>
    <cellStyle name="Процентный 2 4 2 2 3 8" xfId="36833"/>
    <cellStyle name="Процентный 2 4 2 2 3 9" xfId="36834"/>
    <cellStyle name="Процентный 2 4 2 2 4" xfId="36835"/>
    <cellStyle name="Процентный 2 4 2 2 4 2" xfId="36836"/>
    <cellStyle name="Процентный 2 4 2 2 4 2 2" xfId="36837"/>
    <cellStyle name="Процентный 2 4 2 2 4 2 2 2" xfId="36838"/>
    <cellStyle name="Процентный 2 4 2 2 4 2 2 2 2" xfId="36839"/>
    <cellStyle name="Процентный 2 4 2 2 4 2 2 3" xfId="36840"/>
    <cellStyle name="Процентный 2 4 2 2 4 2 2 4" xfId="36841"/>
    <cellStyle name="Процентный 2 4 2 2 4 2 2 5" xfId="36842"/>
    <cellStyle name="Процентный 2 4 2 2 4 2 3" xfId="36843"/>
    <cellStyle name="Процентный 2 4 2 2 4 2 3 2" xfId="36844"/>
    <cellStyle name="Процентный 2 4 2 2 4 2 3 3" xfId="36845"/>
    <cellStyle name="Процентный 2 4 2 2 4 2 3 4" xfId="36846"/>
    <cellStyle name="Процентный 2 4 2 2 4 2 4" xfId="36847"/>
    <cellStyle name="Процентный 2 4 2 2 4 2 5" xfId="36848"/>
    <cellStyle name="Процентный 2 4 2 2 4 2 6" xfId="36849"/>
    <cellStyle name="Процентный 2 4 2 2 4 2 7" xfId="36850"/>
    <cellStyle name="Процентный 2 4 2 2 4 3" xfId="36851"/>
    <cellStyle name="Процентный 2 4 2 2 4 3 2" xfId="36852"/>
    <cellStyle name="Процентный 2 4 2 2 4 3 2 2" xfId="36853"/>
    <cellStyle name="Процентный 2 4 2 2 4 3 3" xfId="36854"/>
    <cellStyle name="Процентный 2 4 2 2 4 3 4" xfId="36855"/>
    <cellStyle name="Процентный 2 4 2 2 4 3 5" xfId="36856"/>
    <cellStyle name="Процентный 2 4 2 2 4 4" xfId="36857"/>
    <cellStyle name="Процентный 2 4 2 2 4 4 2" xfId="36858"/>
    <cellStyle name="Процентный 2 4 2 2 4 4 2 2" xfId="36859"/>
    <cellStyle name="Процентный 2 4 2 2 4 4 3" xfId="36860"/>
    <cellStyle name="Процентный 2 4 2 2 4 4 4" xfId="36861"/>
    <cellStyle name="Процентный 2 4 2 2 4 4 5" xfId="36862"/>
    <cellStyle name="Процентный 2 4 2 2 4 5" xfId="36863"/>
    <cellStyle name="Процентный 2 4 2 2 4 5 2" xfId="36864"/>
    <cellStyle name="Процентный 2 4 2 2 4 5 3" xfId="36865"/>
    <cellStyle name="Процентный 2 4 2 2 4 5 4" xfId="36866"/>
    <cellStyle name="Процентный 2 4 2 2 4 6" xfId="36867"/>
    <cellStyle name="Процентный 2 4 2 2 4 7" xfId="36868"/>
    <cellStyle name="Процентный 2 4 2 2 4 8" xfId="36869"/>
    <cellStyle name="Процентный 2 4 2 2 4 9" xfId="36870"/>
    <cellStyle name="Процентный 2 4 2 2 5" xfId="36871"/>
    <cellStyle name="Процентный 2 4 2 2 5 2" xfId="36872"/>
    <cellStyle name="Процентный 2 4 2 2 5 2 2" xfId="36873"/>
    <cellStyle name="Процентный 2 4 2 2 5 2 2 2" xfId="36874"/>
    <cellStyle name="Процентный 2 4 2 2 5 2 2 2 2" xfId="36875"/>
    <cellStyle name="Процентный 2 4 2 2 5 2 2 3" xfId="36876"/>
    <cellStyle name="Процентный 2 4 2 2 5 2 2 4" xfId="36877"/>
    <cellStyle name="Процентный 2 4 2 2 5 2 2 5" xfId="36878"/>
    <cellStyle name="Процентный 2 4 2 2 5 2 3" xfId="36879"/>
    <cellStyle name="Процентный 2 4 2 2 5 2 3 2" xfId="36880"/>
    <cellStyle name="Процентный 2 4 2 2 5 2 3 3" xfId="36881"/>
    <cellStyle name="Процентный 2 4 2 2 5 2 3 4" xfId="36882"/>
    <cellStyle name="Процентный 2 4 2 2 5 2 4" xfId="36883"/>
    <cellStyle name="Процентный 2 4 2 2 5 2 5" xfId="36884"/>
    <cellStyle name="Процентный 2 4 2 2 5 2 6" xfId="36885"/>
    <cellStyle name="Процентный 2 4 2 2 5 2 7" xfId="36886"/>
    <cellStyle name="Процентный 2 4 2 2 5 3" xfId="36887"/>
    <cellStyle name="Процентный 2 4 2 2 5 3 2" xfId="36888"/>
    <cellStyle name="Процентный 2 4 2 2 5 3 2 2" xfId="36889"/>
    <cellStyle name="Процентный 2 4 2 2 5 3 3" xfId="36890"/>
    <cellStyle name="Процентный 2 4 2 2 5 3 4" xfId="36891"/>
    <cellStyle name="Процентный 2 4 2 2 5 3 5" xfId="36892"/>
    <cellStyle name="Процентный 2 4 2 2 5 4" xfId="36893"/>
    <cellStyle name="Процентный 2 4 2 2 5 4 2" xfId="36894"/>
    <cellStyle name="Процентный 2 4 2 2 5 4 3" xfId="36895"/>
    <cellStyle name="Процентный 2 4 2 2 5 4 4" xfId="36896"/>
    <cellStyle name="Процентный 2 4 2 2 5 5" xfId="36897"/>
    <cellStyle name="Процентный 2 4 2 2 5 6" xfId="36898"/>
    <cellStyle name="Процентный 2 4 2 2 5 7" xfId="36899"/>
    <cellStyle name="Процентный 2 4 2 2 5 8" xfId="36900"/>
    <cellStyle name="Процентный 2 4 2 2 6" xfId="36901"/>
    <cellStyle name="Процентный 2 4 2 2 6 2" xfId="36902"/>
    <cellStyle name="Процентный 2 4 2 2 6 2 2" xfId="36903"/>
    <cellStyle name="Процентный 2 4 2 2 6 2 2 2" xfId="36904"/>
    <cellStyle name="Процентный 2 4 2 2 6 2 2 2 2" xfId="36905"/>
    <cellStyle name="Процентный 2 4 2 2 6 2 2 3" xfId="36906"/>
    <cellStyle name="Процентный 2 4 2 2 6 2 2 4" xfId="36907"/>
    <cellStyle name="Процентный 2 4 2 2 6 2 2 5" xfId="36908"/>
    <cellStyle name="Процентный 2 4 2 2 6 2 3" xfId="36909"/>
    <cellStyle name="Процентный 2 4 2 2 6 2 3 2" xfId="36910"/>
    <cellStyle name="Процентный 2 4 2 2 6 2 3 3" xfId="36911"/>
    <cellStyle name="Процентный 2 4 2 2 6 2 3 4" xfId="36912"/>
    <cellStyle name="Процентный 2 4 2 2 6 2 4" xfId="36913"/>
    <cellStyle name="Процентный 2 4 2 2 6 2 5" xfId="36914"/>
    <cellStyle name="Процентный 2 4 2 2 6 2 6" xfId="36915"/>
    <cellStyle name="Процентный 2 4 2 2 6 2 7" xfId="36916"/>
    <cellStyle name="Процентный 2 4 2 2 6 3" xfId="36917"/>
    <cellStyle name="Процентный 2 4 2 2 6 3 2" xfId="36918"/>
    <cellStyle name="Процентный 2 4 2 2 6 3 2 2" xfId="36919"/>
    <cellStyle name="Процентный 2 4 2 2 6 3 3" xfId="36920"/>
    <cellStyle name="Процентный 2 4 2 2 6 3 4" xfId="36921"/>
    <cellStyle name="Процентный 2 4 2 2 6 3 5" xfId="36922"/>
    <cellStyle name="Процентный 2 4 2 2 6 4" xfId="36923"/>
    <cellStyle name="Процентный 2 4 2 2 6 4 2" xfId="36924"/>
    <cellStyle name="Процентный 2 4 2 2 6 4 3" xfId="36925"/>
    <cellStyle name="Процентный 2 4 2 2 6 4 4" xfId="36926"/>
    <cellStyle name="Процентный 2 4 2 2 6 5" xfId="36927"/>
    <cellStyle name="Процентный 2 4 2 2 6 6" xfId="36928"/>
    <cellStyle name="Процентный 2 4 2 2 6 7" xfId="36929"/>
    <cellStyle name="Процентный 2 4 2 2 6 8" xfId="36930"/>
    <cellStyle name="Процентный 2 4 2 2 7" xfId="36931"/>
    <cellStyle name="Процентный 2 4 2 2 7 2" xfId="36932"/>
    <cellStyle name="Процентный 2 4 2 2 7 2 2" xfId="36933"/>
    <cellStyle name="Процентный 2 4 2 2 7 2 2 2" xfId="36934"/>
    <cellStyle name="Процентный 2 4 2 2 7 2 2 2 2" xfId="36935"/>
    <cellStyle name="Процентный 2 4 2 2 7 2 2 3" xfId="36936"/>
    <cellStyle name="Процентный 2 4 2 2 7 2 2 4" xfId="36937"/>
    <cellStyle name="Процентный 2 4 2 2 7 2 2 5" xfId="36938"/>
    <cellStyle name="Процентный 2 4 2 2 7 2 3" xfId="36939"/>
    <cellStyle name="Процентный 2 4 2 2 7 2 3 2" xfId="36940"/>
    <cellStyle name="Процентный 2 4 2 2 7 2 3 3" xfId="36941"/>
    <cellStyle name="Процентный 2 4 2 2 7 2 3 4" xfId="36942"/>
    <cellStyle name="Процентный 2 4 2 2 7 2 4" xfId="36943"/>
    <cellStyle name="Процентный 2 4 2 2 7 2 5" xfId="36944"/>
    <cellStyle name="Процентный 2 4 2 2 7 2 6" xfId="36945"/>
    <cellStyle name="Процентный 2 4 2 2 7 2 7" xfId="36946"/>
    <cellStyle name="Процентный 2 4 2 2 7 3" xfId="36947"/>
    <cellStyle name="Процентный 2 4 2 2 7 3 2" xfId="36948"/>
    <cellStyle name="Процентный 2 4 2 2 7 3 2 2" xfId="36949"/>
    <cellStyle name="Процентный 2 4 2 2 7 3 3" xfId="36950"/>
    <cellStyle name="Процентный 2 4 2 2 7 3 4" xfId="36951"/>
    <cellStyle name="Процентный 2 4 2 2 7 3 5" xfId="36952"/>
    <cellStyle name="Процентный 2 4 2 2 7 4" xfId="36953"/>
    <cellStyle name="Процентный 2 4 2 2 7 4 2" xfId="36954"/>
    <cellStyle name="Процентный 2 4 2 2 7 4 3" xfId="36955"/>
    <cellStyle name="Процентный 2 4 2 2 7 4 4" xfId="36956"/>
    <cellStyle name="Процентный 2 4 2 2 7 5" xfId="36957"/>
    <cellStyle name="Процентный 2 4 2 2 7 6" xfId="36958"/>
    <cellStyle name="Процентный 2 4 2 2 7 7" xfId="36959"/>
    <cellStyle name="Процентный 2 4 2 2 7 8" xfId="36960"/>
    <cellStyle name="Процентный 2 4 2 2 8" xfId="36961"/>
    <cellStyle name="Процентный 2 4 2 2 8 2" xfId="36962"/>
    <cellStyle name="Процентный 2 4 2 2 8 2 2" xfId="36963"/>
    <cellStyle name="Процентный 2 4 2 2 8 2 2 2" xfId="36964"/>
    <cellStyle name="Процентный 2 4 2 2 8 2 3" xfId="36965"/>
    <cellStyle name="Процентный 2 4 2 2 8 2 4" xfId="36966"/>
    <cellStyle name="Процентный 2 4 2 2 8 2 5" xfId="36967"/>
    <cellStyle name="Процентный 2 4 2 2 8 3" xfId="36968"/>
    <cellStyle name="Процентный 2 4 2 2 8 3 2" xfId="36969"/>
    <cellStyle name="Процентный 2 4 2 2 8 3 3" xfId="36970"/>
    <cellStyle name="Процентный 2 4 2 2 8 3 4" xfId="36971"/>
    <cellStyle name="Процентный 2 4 2 2 8 4" xfId="36972"/>
    <cellStyle name="Процентный 2 4 2 2 8 5" xfId="36973"/>
    <cellStyle name="Процентный 2 4 2 2 8 6" xfId="36974"/>
    <cellStyle name="Процентный 2 4 2 2 8 7" xfId="36975"/>
    <cellStyle name="Процентный 2 4 2 2 9" xfId="36976"/>
    <cellStyle name="Процентный 2 4 2 2 9 2" xfId="36977"/>
    <cellStyle name="Процентный 2 4 2 2 9 2 2" xfId="36978"/>
    <cellStyle name="Процентный 2 4 2 2 9 2 2 2" xfId="36979"/>
    <cellStyle name="Процентный 2 4 2 2 9 2 3" xfId="36980"/>
    <cellStyle name="Процентный 2 4 2 2 9 2 4" xfId="36981"/>
    <cellStyle name="Процентный 2 4 2 2 9 2 5" xfId="36982"/>
    <cellStyle name="Процентный 2 4 2 2 9 3" xfId="36983"/>
    <cellStyle name="Процентный 2 4 2 2 9 3 2" xfId="36984"/>
    <cellStyle name="Процентный 2 4 2 2 9 3 3" xfId="36985"/>
    <cellStyle name="Процентный 2 4 2 2 9 3 4" xfId="36986"/>
    <cellStyle name="Процентный 2 4 2 2 9 4" xfId="36987"/>
    <cellStyle name="Процентный 2 4 2 2 9 5" xfId="36988"/>
    <cellStyle name="Процентный 2 4 2 2 9 6" xfId="36989"/>
    <cellStyle name="Процентный 2 4 2 2 9 7" xfId="36990"/>
    <cellStyle name="Процентный 2 4 2 3" xfId="36991"/>
    <cellStyle name="Процентный 2 4 2 3 2" xfId="36992"/>
    <cellStyle name="Процентный 2 4 2 3 2 2" xfId="36993"/>
    <cellStyle name="Процентный 2 4 2 3 2 2 2" xfId="36994"/>
    <cellStyle name="Процентный 2 4 2 3 2 2 2 2" xfId="36995"/>
    <cellStyle name="Процентный 2 4 2 3 2 2 3" xfId="36996"/>
    <cellStyle name="Процентный 2 4 2 3 2 2 4" xfId="36997"/>
    <cellStyle name="Процентный 2 4 2 3 2 2 5" xfId="36998"/>
    <cellStyle name="Процентный 2 4 2 3 2 3" xfId="36999"/>
    <cellStyle name="Процентный 2 4 2 3 2 3 2" xfId="37000"/>
    <cellStyle name="Процентный 2 4 2 3 2 3 2 2" xfId="37001"/>
    <cellStyle name="Процентный 2 4 2 3 2 3 3" xfId="37002"/>
    <cellStyle name="Процентный 2 4 2 3 2 3 4" xfId="37003"/>
    <cellStyle name="Процентный 2 4 2 3 2 3 5" xfId="37004"/>
    <cellStyle name="Процентный 2 4 2 3 2 4" xfId="37005"/>
    <cellStyle name="Процентный 2 4 2 3 2 4 2" xfId="37006"/>
    <cellStyle name="Процентный 2 4 2 3 2 4 3" xfId="37007"/>
    <cellStyle name="Процентный 2 4 2 3 2 4 4" xfId="37008"/>
    <cellStyle name="Процентный 2 4 2 3 2 5" xfId="37009"/>
    <cellStyle name="Процентный 2 4 2 3 2 6" xfId="37010"/>
    <cellStyle name="Процентный 2 4 2 3 2 7" xfId="37011"/>
    <cellStyle name="Процентный 2 4 2 3 2 8" xfId="37012"/>
    <cellStyle name="Процентный 2 4 2 3 3" xfId="37013"/>
    <cellStyle name="Процентный 2 4 2 3 3 2" xfId="37014"/>
    <cellStyle name="Процентный 2 4 2 3 3 2 2" xfId="37015"/>
    <cellStyle name="Процентный 2 4 2 3 3 3" xfId="37016"/>
    <cellStyle name="Процентный 2 4 2 3 3 4" xfId="37017"/>
    <cellStyle name="Процентный 2 4 2 3 3 5" xfId="37018"/>
    <cellStyle name="Процентный 2 4 2 3 4" xfId="37019"/>
    <cellStyle name="Процентный 2 4 2 3 4 2" xfId="37020"/>
    <cellStyle name="Процентный 2 4 2 3 4 2 2" xfId="37021"/>
    <cellStyle name="Процентный 2 4 2 3 4 3" xfId="37022"/>
    <cellStyle name="Процентный 2 4 2 3 4 4" xfId="37023"/>
    <cellStyle name="Процентный 2 4 2 3 4 5" xfId="37024"/>
    <cellStyle name="Процентный 2 4 2 3 5" xfId="37025"/>
    <cellStyle name="Процентный 2 4 2 3 5 2" xfId="37026"/>
    <cellStyle name="Процентный 2 4 2 3 5 2 2" xfId="37027"/>
    <cellStyle name="Процентный 2 4 2 3 5 3" xfId="37028"/>
    <cellStyle name="Процентный 2 4 2 3 5 4" xfId="37029"/>
    <cellStyle name="Процентный 2 4 2 3 5 5" xfId="37030"/>
    <cellStyle name="Процентный 2 4 2 3 6" xfId="37031"/>
    <cellStyle name="Процентный 2 4 2 3 6 2" xfId="37032"/>
    <cellStyle name="Процентный 2 4 2 3 6 2 2" xfId="37033"/>
    <cellStyle name="Процентный 2 4 2 3 6 3" xfId="37034"/>
    <cellStyle name="Процентный 2 4 2 3 7" xfId="37035"/>
    <cellStyle name="Процентный 2 4 2 3 7 2" xfId="37036"/>
    <cellStyle name="Процентный 2 4 2 3 8" xfId="37037"/>
    <cellStyle name="Процентный 2 4 2 3 9" xfId="37038"/>
    <cellStyle name="Процентный 2 4 2 4" xfId="37039"/>
    <cellStyle name="Процентный 2 4 2 4 2" xfId="37040"/>
    <cellStyle name="Процентный 2 4 2 4 2 2" xfId="37041"/>
    <cellStyle name="Процентный 2 4 2 4 2 2 2" xfId="37042"/>
    <cellStyle name="Процентный 2 4 2 4 2 2 2 2" xfId="37043"/>
    <cellStyle name="Процентный 2 4 2 4 2 2 3" xfId="37044"/>
    <cellStyle name="Процентный 2 4 2 4 2 2 4" xfId="37045"/>
    <cellStyle name="Процентный 2 4 2 4 2 2 5" xfId="37046"/>
    <cellStyle name="Процентный 2 4 2 4 2 3" xfId="37047"/>
    <cellStyle name="Процентный 2 4 2 4 2 3 2" xfId="37048"/>
    <cellStyle name="Процентный 2 4 2 4 2 3 3" xfId="37049"/>
    <cellStyle name="Процентный 2 4 2 4 2 3 4" xfId="37050"/>
    <cellStyle name="Процентный 2 4 2 4 2 4" xfId="37051"/>
    <cellStyle name="Процентный 2 4 2 4 2 5" xfId="37052"/>
    <cellStyle name="Процентный 2 4 2 4 2 6" xfId="37053"/>
    <cellStyle name="Процентный 2 4 2 4 2 7" xfId="37054"/>
    <cellStyle name="Процентный 2 4 2 4 3" xfId="37055"/>
    <cellStyle name="Процентный 2 4 2 4 3 2" xfId="37056"/>
    <cellStyle name="Процентный 2 4 2 4 3 2 2" xfId="37057"/>
    <cellStyle name="Процентный 2 4 2 4 3 3" xfId="37058"/>
    <cellStyle name="Процентный 2 4 2 4 3 4" xfId="37059"/>
    <cellStyle name="Процентный 2 4 2 4 3 5" xfId="37060"/>
    <cellStyle name="Процентный 2 4 2 4 4" xfId="37061"/>
    <cellStyle name="Процентный 2 4 2 4 4 2" xfId="37062"/>
    <cellStyle name="Процентный 2 4 2 4 4 2 2" xfId="37063"/>
    <cellStyle name="Процентный 2 4 2 4 4 3" xfId="37064"/>
    <cellStyle name="Процентный 2 4 2 4 4 4" xfId="37065"/>
    <cellStyle name="Процентный 2 4 2 4 4 5" xfId="37066"/>
    <cellStyle name="Процентный 2 4 2 4 5" xfId="37067"/>
    <cellStyle name="Процентный 2 4 2 4 5 2" xfId="37068"/>
    <cellStyle name="Процентный 2 4 2 4 5 3" xfId="37069"/>
    <cellStyle name="Процентный 2 4 2 4 5 4" xfId="37070"/>
    <cellStyle name="Процентный 2 4 2 4 6" xfId="37071"/>
    <cellStyle name="Процентный 2 4 2 4 7" xfId="37072"/>
    <cellStyle name="Процентный 2 4 2 4 8" xfId="37073"/>
    <cellStyle name="Процентный 2 4 2 4 9" xfId="37074"/>
    <cellStyle name="Процентный 2 4 2 5" xfId="37075"/>
    <cellStyle name="Процентный 2 4 2 5 2" xfId="37076"/>
    <cellStyle name="Процентный 2 4 2 5 2 2" xfId="37077"/>
    <cellStyle name="Процентный 2 4 2 5 2 2 2" xfId="37078"/>
    <cellStyle name="Процентный 2 4 2 5 2 2 2 2" xfId="37079"/>
    <cellStyle name="Процентный 2 4 2 5 2 2 3" xfId="37080"/>
    <cellStyle name="Процентный 2 4 2 5 2 2 4" xfId="37081"/>
    <cellStyle name="Процентный 2 4 2 5 2 2 5" xfId="37082"/>
    <cellStyle name="Процентный 2 4 2 5 2 3" xfId="37083"/>
    <cellStyle name="Процентный 2 4 2 5 2 3 2" xfId="37084"/>
    <cellStyle name="Процентный 2 4 2 5 2 3 3" xfId="37085"/>
    <cellStyle name="Процентный 2 4 2 5 2 3 4" xfId="37086"/>
    <cellStyle name="Процентный 2 4 2 5 2 4" xfId="37087"/>
    <cellStyle name="Процентный 2 4 2 5 2 5" xfId="37088"/>
    <cellStyle name="Процентный 2 4 2 5 2 6" xfId="37089"/>
    <cellStyle name="Процентный 2 4 2 5 2 7" xfId="37090"/>
    <cellStyle name="Процентный 2 4 2 5 3" xfId="37091"/>
    <cellStyle name="Процентный 2 4 2 5 3 2" xfId="37092"/>
    <cellStyle name="Процентный 2 4 2 5 3 2 2" xfId="37093"/>
    <cellStyle name="Процентный 2 4 2 5 3 3" xfId="37094"/>
    <cellStyle name="Процентный 2 4 2 5 3 4" xfId="37095"/>
    <cellStyle name="Процентный 2 4 2 5 3 5" xfId="37096"/>
    <cellStyle name="Процентный 2 4 2 5 4" xfId="37097"/>
    <cellStyle name="Процентный 2 4 2 5 4 2" xfId="37098"/>
    <cellStyle name="Процентный 2 4 2 5 4 2 2" xfId="37099"/>
    <cellStyle name="Процентный 2 4 2 5 4 3" xfId="37100"/>
    <cellStyle name="Процентный 2 4 2 5 4 4" xfId="37101"/>
    <cellStyle name="Процентный 2 4 2 5 4 5" xfId="37102"/>
    <cellStyle name="Процентный 2 4 2 5 5" xfId="37103"/>
    <cellStyle name="Процентный 2 4 2 5 5 2" xfId="37104"/>
    <cellStyle name="Процентный 2 4 2 5 5 3" xfId="37105"/>
    <cellStyle name="Процентный 2 4 2 5 5 4" xfId="37106"/>
    <cellStyle name="Процентный 2 4 2 5 6" xfId="37107"/>
    <cellStyle name="Процентный 2 4 2 5 7" xfId="37108"/>
    <cellStyle name="Процентный 2 4 2 5 8" xfId="37109"/>
    <cellStyle name="Процентный 2 4 2 5 9" xfId="37110"/>
    <cellStyle name="Процентный 2 4 2 6" xfId="37111"/>
    <cellStyle name="Процентный 2 4 2 6 2" xfId="37112"/>
    <cellStyle name="Процентный 2 4 2 6 2 2" xfId="37113"/>
    <cellStyle name="Процентный 2 4 2 6 2 2 2" xfId="37114"/>
    <cellStyle name="Процентный 2 4 2 6 2 2 2 2" xfId="37115"/>
    <cellStyle name="Процентный 2 4 2 6 2 2 3" xfId="37116"/>
    <cellStyle name="Процентный 2 4 2 6 2 2 4" xfId="37117"/>
    <cellStyle name="Процентный 2 4 2 6 2 2 5" xfId="37118"/>
    <cellStyle name="Процентный 2 4 2 6 2 3" xfId="37119"/>
    <cellStyle name="Процентный 2 4 2 6 2 3 2" xfId="37120"/>
    <cellStyle name="Процентный 2 4 2 6 2 3 3" xfId="37121"/>
    <cellStyle name="Процентный 2 4 2 6 2 3 4" xfId="37122"/>
    <cellStyle name="Процентный 2 4 2 6 2 4" xfId="37123"/>
    <cellStyle name="Процентный 2 4 2 6 2 5" xfId="37124"/>
    <cellStyle name="Процентный 2 4 2 6 2 6" xfId="37125"/>
    <cellStyle name="Процентный 2 4 2 6 2 7" xfId="37126"/>
    <cellStyle name="Процентный 2 4 2 6 3" xfId="37127"/>
    <cellStyle name="Процентный 2 4 2 6 3 2" xfId="37128"/>
    <cellStyle name="Процентный 2 4 2 6 3 2 2" xfId="37129"/>
    <cellStyle name="Процентный 2 4 2 6 3 3" xfId="37130"/>
    <cellStyle name="Процентный 2 4 2 6 3 4" xfId="37131"/>
    <cellStyle name="Процентный 2 4 2 6 3 5" xfId="37132"/>
    <cellStyle name="Процентный 2 4 2 6 4" xfId="37133"/>
    <cellStyle name="Процентный 2 4 2 6 4 2" xfId="37134"/>
    <cellStyle name="Процентный 2 4 2 6 4 3" xfId="37135"/>
    <cellStyle name="Процентный 2 4 2 6 4 4" xfId="37136"/>
    <cellStyle name="Процентный 2 4 2 6 5" xfId="37137"/>
    <cellStyle name="Процентный 2 4 2 6 6" xfId="37138"/>
    <cellStyle name="Процентный 2 4 2 6 7" xfId="37139"/>
    <cellStyle name="Процентный 2 4 2 6 8" xfId="37140"/>
    <cellStyle name="Процентный 2 4 2 7" xfId="37141"/>
    <cellStyle name="Процентный 2 4 2 7 2" xfId="37142"/>
    <cellStyle name="Процентный 2 4 2 7 2 2" xfId="37143"/>
    <cellStyle name="Процентный 2 4 2 7 2 2 2" xfId="37144"/>
    <cellStyle name="Процентный 2 4 2 7 2 2 2 2" xfId="37145"/>
    <cellStyle name="Процентный 2 4 2 7 2 2 3" xfId="37146"/>
    <cellStyle name="Процентный 2 4 2 7 2 2 4" xfId="37147"/>
    <cellStyle name="Процентный 2 4 2 7 2 2 5" xfId="37148"/>
    <cellStyle name="Процентный 2 4 2 7 2 3" xfId="37149"/>
    <cellStyle name="Процентный 2 4 2 7 2 3 2" xfId="37150"/>
    <cellStyle name="Процентный 2 4 2 7 2 3 3" xfId="37151"/>
    <cellStyle name="Процентный 2 4 2 7 2 3 4" xfId="37152"/>
    <cellStyle name="Процентный 2 4 2 7 2 4" xfId="37153"/>
    <cellStyle name="Процентный 2 4 2 7 2 5" xfId="37154"/>
    <cellStyle name="Процентный 2 4 2 7 2 6" xfId="37155"/>
    <cellStyle name="Процентный 2 4 2 7 2 7" xfId="37156"/>
    <cellStyle name="Процентный 2 4 2 7 3" xfId="37157"/>
    <cellStyle name="Процентный 2 4 2 7 3 2" xfId="37158"/>
    <cellStyle name="Процентный 2 4 2 7 3 2 2" xfId="37159"/>
    <cellStyle name="Процентный 2 4 2 7 3 3" xfId="37160"/>
    <cellStyle name="Процентный 2 4 2 7 3 4" xfId="37161"/>
    <cellStyle name="Процентный 2 4 2 7 3 5" xfId="37162"/>
    <cellStyle name="Процентный 2 4 2 7 4" xfId="37163"/>
    <cellStyle name="Процентный 2 4 2 7 4 2" xfId="37164"/>
    <cellStyle name="Процентный 2 4 2 7 4 3" xfId="37165"/>
    <cellStyle name="Процентный 2 4 2 7 4 4" xfId="37166"/>
    <cellStyle name="Процентный 2 4 2 7 5" xfId="37167"/>
    <cellStyle name="Процентный 2 4 2 7 6" xfId="37168"/>
    <cellStyle name="Процентный 2 4 2 7 7" xfId="37169"/>
    <cellStyle name="Процентный 2 4 2 7 8" xfId="37170"/>
    <cellStyle name="Процентный 2 4 2 8" xfId="37171"/>
    <cellStyle name="Процентный 2 4 2 8 2" xfId="37172"/>
    <cellStyle name="Процентный 2 4 2 8 2 2" xfId="37173"/>
    <cellStyle name="Процентный 2 4 2 8 2 2 2" xfId="37174"/>
    <cellStyle name="Процентный 2 4 2 8 2 2 2 2" xfId="37175"/>
    <cellStyle name="Процентный 2 4 2 8 2 2 3" xfId="37176"/>
    <cellStyle name="Процентный 2 4 2 8 2 2 4" xfId="37177"/>
    <cellStyle name="Процентный 2 4 2 8 2 2 5" xfId="37178"/>
    <cellStyle name="Процентный 2 4 2 8 2 3" xfId="37179"/>
    <cellStyle name="Процентный 2 4 2 8 2 3 2" xfId="37180"/>
    <cellStyle name="Процентный 2 4 2 8 2 3 3" xfId="37181"/>
    <cellStyle name="Процентный 2 4 2 8 2 3 4" xfId="37182"/>
    <cellStyle name="Процентный 2 4 2 8 2 4" xfId="37183"/>
    <cellStyle name="Процентный 2 4 2 8 2 5" xfId="37184"/>
    <cellStyle name="Процентный 2 4 2 8 2 6" xfId="37185"/>
    <cellStyle name="Процентный 2 4 2 8 2 7" xfId="37186"/>
    <cellStyle name="Процентный 2 4 2 8 3" xfId="37187"/>
    <cellStyle name="Процентный 2 4 2 8 3 2" xfId="37188"/>
    <cellStyle name="Процентный 2 4 2 8 3 2 2" xfId="37189"/>
    <cellStyle name="Процентный 2 4 2 8 3 3" xfId="37190"/>
    <cellStyle name="Процентный 2 4 2 8 3 4" xfId="37191"/>
    <cellStyle name="Процентный 2 4 2 8 3 5" xfId="37192"/>
    <cellStyle name="Процентный 2 4 2 8 4" xfId="37193"/>
    <cellStyle name="Процентный 2 4 2 8 4 2" xfId="37194"/>
    <cellStyle name="Процентный 2 4 2 8 4 3" xfId="37195"/>
    <cellStyle name="Процентный 2 4 2 8 4 4" xfId="37196"/>
    <cellStyle name="Процентный 2 4 2 8 5" xfId="37197"/>
    <cellStyle name="Процентный 2 4 2 8 6" xfId="37198"/>
    <cellStyle name="Процентный 2 4 2 8 7" xfId="37199"/>
    <cellStyle name="Процентный 2 4 2 8 8" xfId="37200"/>
    <cellStyle name="Процентный 2 4 2 9" xfId="37201"/>
    <cellStyle name="Процентный 2 4 2 9 2" xfId="37202"/>
    <cellStyle name="Процентный 2 4 2 9 2 2" xfId="37203"/>
    <cellStyle name="Процентный 2 4 2 9 2 2 2" xfId="37204"/>
    <cellStyle name="Процентный 2 4 2 9 2 3" xfId="37205"/>
    <cellStyle name="Процентный 2 4 2 9 2 4" xfId="37206"/>
    <cellStyle name="Процентный 2 4 2 9 2 5" xfId="37207"/>
    <cellStyle name="Процентный 2 4 2 9 3" xfId="37208"/>
    <cellStyle name="Процентный 2 4 2 9 3 2" xfId="37209"/>
    <cellStyle name="Процентный 2 4 2 9 3 3" xfId="37210"/>
    <cellStyle name="Процентный 2 4 2 9 3 4" xfId="37211"/>
    <cellStyle name="Процентный 2 4 2 9 4" xfId="37212"/>
    <cellStyle name="Процентный 2 4 2 9 5" xfId="37213"/>
    <cellStyle name="Процентный 2 4 2 9 6" xfId="37214"/>
    <cellStyle name="Процентный 2 4 2 9 7" xfId="37215"/>
    <cellStyle name="Процентный 2 4 3" xfId="37216"/>
    <cellStyle name="Процентный 2 4 3 2" xfId="37217"/>
    <cellStyle name="Процентный 2 4 3 2 2" xfId="37218"/>
    <cellStyle name="Процентный 2 4 3 2 2 2" xfId="37219"/>
    <cellStyle name="Процентный 2 4 3 2 3" xfId="37220"/>
    <cellStyle name="Процентный 2 4 3 2 4" xfId="37221"/>
    <cellStyle name="Процентный 2 4 3 2 5" xfId="37222"/>
    <cellStyle name="Процентный 2 4 3 3" xfId="37223"/>
    <cellStyle name="Процентный 2 4 3 3 2" xfId="37224"/>
    <cellStyle name="Процентный 2 4 3 3 2 2" xfId="37225"/>
    <cellStyle name="Процентный 2 4 3 3 3" xfId="37226"/>
    <cellStyle name="Процентный 2 4 3 3 4" xfId="37227"/>
    <cellStyle name="Процентный 2 4 3 3 5" xfId="37228"/>
    <cellStyle name="Процентный 2 4 3 4" xfId="37229"/>
    <cellStyle name="Процентный 2 4 3 4 2" xfId="37230"/>
    <cellStyle name="Процентный 2 4 3 4 2 2" xfId="37231"/>
    <cellStyle name="Процентный 2 4 3 4 3" xfId="37232"/>
    <cellStyle name="Процентный 2 4 3 4 4" xfId="37233"/>
    <cellStyle name="Процентный 2 4 3 4 5" xfId="37234"/>
    <cellStyle name="Процентный 2 4 3 5" xfId="37235"/>
    <cellStyle name="Процентный 2 4 3 6" xfId="37236"/>
    <cellStyle name="Процентный 2 4 3 6 2" xfId="37237"/>
    <cellStyle name="Процентный 2 4 3 6 2 2" xfId="37238"/>
    <cellStyle name="Процентный 2 4 3 6 3" xfId="37239"/>
    <cellStyle name="Процентный 2 4 3 7" xfId="37240"/>
    <cellStyle name="Процентный 2 4 3 7 2" xfId="37241"/>
    <cellStyle name="Процентный 2 4 3 8" xfId="37242"/>
    <cellStyle name="Процентный 2 4 4" xfId="37243"/>
    <cellStyle name="Процентный 2 4 4 10" xfId="37244"/>
    <cellStyle name="Процентный 2 4 4 10 2" xfId="37245"/>
    <cellStyle name="Процентный 2 4 4 10 2 2" xfId="37246"/>
    <cellStyle name="Процентный 2 4 4 10 3" xfId="37247"/>
    <cellStyle name="Процентный 2 4 4 10 4" xfId="37248"/>
    <cellStyle name="Процентный 2 4 4 10 5" xfId="37249"/>
    <cellStyle name="Процентный 2 4 4 11" xfId="37250"/>
    <cellStyle name="Процентный 2 4 4 11 2" xfId="37251"/>
    <cellStyle name="Процентный 2 4 4 11 2 2" xfId="37252"/>
    <cellStyle name="Процентный 2 4 4 11 3" xfId="37253"/>
    <cellStyle name="Процентный 2 4 4 11 4" xfId="37254"/>
    <cellStyle name="Процентный 2 4 4 11 5" xfId="37255"/>
    <cellStyle name="Процентный 2 4 4 12" xfId="37256"/>
    <cellStyle name="Процентный 2 4 4 12 2" xfId="37257"/>
    <cellStyle name="Процентный 2 4 4 12 2 2" xfId="37258"/>
    <cellStyle name="Процентный 2 4 4 12 3" xfId="37259"/>
    <cellStyle name="Процентный 2 4 4 13" xfId="37260"/>
    <cellStyle name="Процентный 2 4 4 13 2" xfId="37261"/>
    <cellStyle name="Процентный 2 4 4 14" xfId="37262"/>
    <cellStyle name="Процентный 2 4 4 15" xfId="37263"/>
    <cellStyle name="Процентный 2 4 4 2" xfId="37264"/>
    <cellStyle name="Процентный 2 4 4 2 2" xfId="37265"/>
    <cellStyle name="Процентный 2 4 4 2 2 2" xfId="37266"/>
    <cellStyle name="Процентный 2 4 4 2 2 2 2" xfId="37267"/>
    <cellStyle name="Процентный 2 4 4 2 2 2 2 2" xfId="37268"/>
    <cellStyle name="Процентный 2 4 4 2 2 2 3" xfId="37269"/>
    <cellStyle name="Процентный 2 4 4 2 2 2 4" xfId="37270"/>
    <cellStyle name="Процентный 2 4 4 2 2 2 5" xfId="37271"/>
    <cellStyle name="Процентный 2 4 4 2 2 3" xfId="37272"/>
    <cellStyle name="Процентный 2 4 4 2 2 3 2" xfId="37273"/>
    <cellStyle name="Процентный 2 4 4 2 2 3 3" xfId="37274"/>
    <cellStyle name="Процентный 2 4 4 2 2 3 4" xfId="37275"/>
    <cellStyle name="Процентный 2 4 4 2 2 4" xfId="37276"/>
    <cellStyle name="Процентный 2 4 4 2 2 5" xfId="37277"/>
    <cellStyle name="Процентный 2 4 4 2 2 6" xfId="37278"/>
    <cellStyle name="Процентный 2 4 4 2 2 7" xfId="37279"/>
    <cellStyle name="Процентный 2 4 4 2 3" xfId="37280"/>
    <cellStyle name="Процентный 2 4 4 2 3 2" xfId="37281"/>
    <cellStyle name="Процентный 2 4 4 2 3 2 2" xfId="37282"/>
    <cellStyle name="Процентный 2 4 4 2 3 3" xfId="37283"/>
    <cellStyle name="Процентный 2 4 4 2 3 4" xfId="37284"/>
    <cellStyle name="Процентный 2 4 4 2 3 5" xfId="37285"/>
    <cellStyle name="Процентный 2 4 4 2 4" xfId="37286"/>
    <cellStyle name="Процентный 2 4 4 2 4 2" xfId="37287"/>
    <cellStyle name="Процентный 2 4 4 2 4 2 2" xfId="37288"/>
    <cellStyle name="Процентный 2 4 4 2 4 3" xfId="37289"/>
    <cellStyle name="Процентный 2 4 4 2 4 4" xfId="37290"/>
    <cellStyle name="Процентный 2 4 4 2 4 5" xfId="37291"/>
    <cellStyle name="Процентный 2 4 4 2 5" xfId="37292"/>
    <cellStyle name="Процентный 2 4 4 2 5 2" xfId="37293"/>
    <cellStyle name="Процентный 2 4 4 2 5 3" xfId="37294"/>
    <cellStyle name="Процентный 2 4 4 2 5 4" xfId="37295"/>
    <cellStyle name="Процентный 2 4 4 2 6" xfId="37296"/>
    <cellStyle name="Процентный 2 4 4 2 7" xfId="37297"/>
    <cellStyle name="Процентный 2 4 4 2 8" xfId="37298"/>
    <cellStyle name="Процентный 2 4 4 2 9" xfId="37299"/>
    <cellStyle name="Процентный 2 4 4 3" xfId="37300"/>
    <cellStyle name="Процентный 2 4 4 3 2" xfId="37301"/>
    <cellStyle name="Процентный 2 4 4 3 2 2" xfId="37302"/>
    <cellStyle name="Процентный 2 4 4 3 2 2 2" xfId="37303"/>
    <cellStyle name="Процентный 2 4 4 3 2 2 2 2" xfId="37304"/>
    <cellStyle name="Процентный 2 4 4 3 2 2 3" xfId="37305"/>
    <cellStyle name="Процентный 2 4 4 3 2 2 4" xfId="37306"/>
    <cellStyle name="Процентный 2 4 4 3 2 2 5" xfId="37307"/>
    <cellStyle name="Процентный 2 4 4 3 2 3" xfId="37308"/>
    <cellStyle name="Процентный 2 4 4 3 2 3 2" xfId="37309"/>
    <cellStyle name="Процентный 2 4 4 3 2 3 3" xfId="37310"/>
    <cellStyle name="Процентный 2 4 4 3 2 3 4" xfId="37311"/>
    <cellStyle name="Процентный 2 4 4 3 2 4" xfId="37312"/>
    <cellStyle name="Процентный 2 4 4 3 2 5" xfId="37313"/>
    <cellStyle name="Процентный 2 4 4 3 2 6" xfId="37314"/>
    <cellStyle name="Процентный 2 4 4 3 2 7" xfId="37315"/>
    <cellStyle name="Процентный 2 4 4 3 3" xfId="37316"/>
    <cellStyle name="Процентный 2 4 4 3 3 2" xfId="37317"/>
    <cellStyle name="Процентный 2 4 4 3 3 2 2" xfId="37318"/>
    <cellStyle name="Процентный 2 4 4 3 3 3" xfId="37319"/>
    <cellStyle name="Процентный 2 4 4 3 3 4" xfId="37320"/>
    <cellStyle name="Процентный 2 4 4 3 3 5" xfId="37321"/>
    <cellStyle name="Процентный 2 4 4 3 4" xfId="37322"/>
    <cellStyle name="Процентный 2 4 4 3 4 2" xfId="37323"/>
    <cellStyle name="Процентный 2 4 4 3 4 2 2" xfId="37324"/>
    <cellStyle name="Процентный 2 4 4 3 4 3" xfId="37325"/>
    <cellStyle name="Процентный 2 4 4 3 4 4" xfId="37326"/>
    <cellStyle name="Процентный 2 4 4 3 4 5" xfId="37327"/>
    <cellStyle name="Процентный 2 4 4 3 5" xfId="37328"/>
    <cellStyle name="Процентный 2 4 4 3 5 2" xfId="37329"/>
    <cellStyle name="Процентный 2 4 4 3 5 3" xfId="37330"/>
    <cellStyle name="Процентный 2 4 4 3 5 4" xfId="37331"/>
    <cellStyle name="Процентный 2 4 4 3 6" xfId="37332"/>
    <cellStyle name="Процентный 2 4 4 3 7" xfId="37333"/>
    <cellStyle name="Процентный 2 4 4 3 8" xfId="37334"/>
    <cellStyle name="Процентный 2 4 4 3 9" xfId="37335"/>
    <cellStyle name="Процентный 2 4 4 4" xfId="37336"/>
    <cellStyle name="Процентный 2 4 4 4 2" xfId="37337"/>
    <cellStyle name="Процентный 2 4 4 4 2 2" xfId="37338"/>
    <cellStyle name="Процентный 2 4 4 4 2 2 2" xfId="37339"/>
    <cellStyle name="Процентный 2 4 4 4 2 2 2 2" xfId="37340"/>
    <cellStyle name="Процентный 2 4 4 4 2 2 3" xfId="37341"/>
    <cellStyle name="Процентный 2 4 4 4 2 2 4" xfId="37342"/>
    <cellStyle name="Процентный 2 4 4 4 2 2 5" xfId="37343"/>
    <cellStyle name="Процентный 2 4 4 4 2 3" xfId="37344"/>
    <cellStyle name="Процентный 2 4 4 4 2 3 2" xfId="37345"/>
    <cellStyle name="Процентный 2 4 4 4 2 3 3" xfId="37346"/>
    <cellStyle name="Процентный 2 4 4 4 2 3 4" xfId="37347"/>
    <cellStyle name="Процентный 2 4 4 4 2 4" xfId="37348"/>
    <cellStyle name="Процентный 2 4 4 4 2 5" xfId="37349"/>
    <cellStyle name="Процентный 2 4 4 4 2 6" xfId="37350"/>
    <cellStyle name="Процентный 2 4 4 4 2 7" xfId="37351"/>
    <cellStyle name="Процентный 2 4 4 4 3" xfId="37352"/>
    <cellStyle name="Процентный 2 4 4 4 3 2" xfId="37353"/>
    <cellStyle name="Процентный 2 4 4 4 3 2 2" xfId="37354"/>
    <cellStyle name="Процентный 2 4 4 4 3 3" xfId="37355"/>
    <cellStyle name="Процентный 2 4 4 4 3 4" xfId="37356"/>
    <cellStyle name="Процентный 2 4 4 4 3 5" xfId="37357"/>
    <cellStyle name="Процентный 2 4 4 4 4" xfId="37358"/>
    <cellStyle name="Процентный 2 4 4 4 4 2" xfId="37359"/>
    <cellStyle name="Процентный 2 4 4 4 4 2 2" xfId="37360"/>
    <cellStyle name="Процентный 2 4 4 4 4 3" xfId="37361"/>
    <cellStyle name="Процентный 2 4 4 4 4 4" xfId="37362"/>
    <cellStyle name="Процентный 2 4 4 4 4 5" xfId="37363"/>
    <cellStyle name="Процентный 2 4 4 4 5" xfId="37364"/>
    <cellStyle name="Процентный 2 4 4 4 5 2" xfId="37365"/>
    <cellStyle name="Процентный 2 4 4 4 5 3" xfId="37366"/>
    <cellStyle name="Процентный 2 4 4 4 5 4" xfId="37367"/>
    <cellStyle name="Процентный 2 4 4 4 6" xfId="37368"/>
    <cellStyle name="Процентный 2 4 4 4 7" xfId="37369"/>
    <cellStyle name="Процентный 2 4 4 4 8" xfId="37370"/>
    <cellStyle name="Процентный 2 4 4 4 9" xfId="37371"/>
    <cellStyle name="Процентный 2 4 4 5" xfId="37372"/>
    <cellStyle name="Процентный 2 4 4 5 2" xfId="37373"/>
    <cellStyle name="Процентный 2 4 4 5 2 2" xfId="37374"/>
    <cellStyle name="Процентный 2 4 4 5 2 2 2" xfId="37375"/>
    <cellStyle name="Процентный 2 4 4 5 2 2 2 2" xfId="37376"/>
    <cellStyle name="Процентный 2 4 4 5 2 2 3" xfId="37377"/>
    <cellStyle name="Процентный 2 4 4 5 2 2 4" xfId="37378"/>
    <cellStyle name="Процентный 2 4 4 5 2 2 5" xfId="37379"/>
    <cellStyle name="Процентный 2 4 4 5 2 3" xfId="37380"/>
    <cellStyle name="Процентный 2 4 4 5 2 3 2" xfId="37381"/>
    <cellStyle name="Процентный 2 4 4 5 2 3 3" xfId="37382"/>
    <cellStyle name="Процентный 2 4 4 5 2 3 4" xfId="37383"/>
    <cellStyle name="Процентный 2 4 4 5 2 4" xfId="37384"/>
    <cellStyle name="Процентный 2 4 4 5 2 5" xfId="37385"/>
    <cellStyle name="Процентный 2 4 4 5 2 6" xfId="37386"/>
    <cellStyle name="Процентный 2 4 4 5 2 7" xfId="37387"/>
    <cellStyle name="Процентный 2 4 4 5 3" xfId="37388"/>
    <cellStyle name="Процентный 2 4 4 5 3 2" xfId="37389"/>
    <cellStyle name="Процентный 2 4 4 5 3 2 2" xfId="37390"/>
    <cellStyle name="Процентный 2 4 4 5 3 3" xfId="37391"/>
    <cellStyle name="Процентный 2 4 4 5 3 4" xfId="37392"/>
    <cellStyle name="Процентный 2 4 4 5 3 5" xfId="37393"/>
    <cellStyle name="Процентный 2 4 4 5 4" xfId="37394"/>
    <cellStyle name="Процентный 2 4 4 5 4 2" xfId="37395"/>
    <cellStyle name="Процентный 2 4 4 5 4 3" xfId="37396"/>
    <cellStyle name="Процентный 2 4 4 5 4 4" xfId="37397"/>
    <cellStyle name="Процентный 2 4 4 5 5" xfId="37398"/>
    <cellStyle name="Процентный 2 4 4 5 6" xfId="37399"/>
    <cellStyle name="Процентный 2 4 4 5 7" xfId="37400"/>
    <cellStyle name="Процентный 2 4 4 5 8" xfId="37401"/>
    <cellStyle name="Процентный 2 4 4 6" xfId="37402"/>
    <cellStyle name="Процентный 2 4 4 6 2" xfId="37403"/>
    <cellStyle name="Процентный 2 4 4 6 2 2" xfId="37404"/>
    <cellStyle name="Процентный 2 4 4 6 2 2 2" xfId="37405"/>
    <cellStyle name="Процентный 2 4 4 6 2 2 2 2" xfId="37406"/>
    <cellStyle name="Процентный 2 4 4 6 2 2 3" xfId="37407"/>
    <cellStyle name="Процентный 2 4 4 6 2 2 4" xfId="37408"/>
    <cellStyle name="Процентный 2 4 4 6 2 2 5" xfId="37409"/>
    <cellStyle name="Процентный 2 4 4 6 2 3" xfId="37410"/>
    <cellStyle name="Процентный 2 4 4 6 2 3 2" xfId="37411"/>
    <cellStyle name="Процентный 2 4 4 6 2 3 3" xfId="37412"/>
    <cellStyle name="Процентный 2 4 4 6 2 3 4" xfId="37413"/>
    <cellStyle name="Процентный 2 4 4 6 2 4" xfId="37414"/>
    <cellStyle name="Процентный 2 4 4 6 2 5" xfId="37415"/>
    <cellStyle name="Процентный 2 4 4 6 2 6" xfId="37416"/>
    <cellStyle name="Процентный 2 4 4 6 2 7" xfId="37417"/>
    <cellStyle name="Процентный 2 4 4 6 3" xfId="37418"/>
    <cellStyle name="Процентный 2 4 4 6 3 2" xfId="37419"/>
    <cellStyle name="Процентный 2 4 4 6 3 2 2" xfId="37420"/>
    <cellStyle name="Процентный 2 4 4 6 3 3" xfId="37421"/>
    <cellStyle name="Процентный 2 4 4 6 3 4" xfId="37422"/>
    <cellStyle name="Процентный 2 4 4 6 3 5" xfId="37423"/>
    <cellStyle name="Процентный 2 4 4 6 4" xfId="37424"/>
    <cellStyle name="Процентный 2 4 4 6 4 2" xfId="37425"/>
    <cellStyle name="Процентный 2 4 4 6 4 3" xfId="37426"/>
    <cellStyle name="Процентный 2 4 4 6 4 4" xfId="37427"/>
    <cellStyle name="Процентный 2 4 4 6 5" xfId="37428"/>
    <cellStyle name="Процентный 2 4 4 6 6" xfId="37429"/>
    <cellStyle name="Процентный 2 4 4 6 7" xfId="37430"/>
    <cellStyle name="Процентный 2 4 4 6 8" xfId="37431"/>
    <cellStyle name="Процентный 2 4 4 7" xfId="37432"/>
    <cellStyle name="Процентный 2 4 4 7 2" xfId="37433"/>
    <cellStyle name="Процентный 2 4 4 7 2 2" xfId="37434"/>
    <cellStyle name="Процентный 2 4 4 7 2 2 2" xfId="37435"/>
    <cellStyle name="Процентный 2 4 4 7 2 2 2 2" xfId="37436"/>
    <cellStyle name="Процентный 2 4 4 7 2 2 3" xfId="37437"/>
    <cellStyle name="Процентный 2 4 4 7 2 2 4" xfId="37438"/>
    <cellStyle name="Процентный 2 4 4 7 2 2 5" xfId="37439"/>
    <cellStyle name="Процентный 2 4 4 7 2 3" xfId="37440"/>
    <cellStyle name="Процентный 2 4 4 7 2 3 2" xfId="37441"/>
    <cellStyle name="Процентный 2 4 4 7 2 3 3" xfId="37442"/>
    <cellStyle name="Процентный 2 4 4 7 2 3 4" xfId="37443"/>
    <cellStyle name="Процентный 2 4 4 7 2 4" xfId="37444"/>
    <cellStyle name="Процентный 2 4 4 7 2 5" xfId="37445"/>
    <cellStyle name="Процентный 2 4 4 7 2 6" xfId="37446"/>
    <cellStyle name="Процентный 2 4 4 7 2 7" xfId="37447"/>
    <cellStyle name="Процентный 2 4 4 7 3" xfId="37448"/>
    <cellStyle name="Процентный 2 4 4 7 3 2" xfId="37449"/>
    <cellStyle name="Процентный 2 4 4 7 3 2 2" xfId="37450"/>
    <cellStyle name="Процентный 2 4 4 7 3 3" xfId="37451"/>
    <cellStyle name="Процентный 2 4 4 7 3 4" xfId="37452"/>
    <cellStyle name="Процентный 2 4 4 7 3 5" xfId="37453"/>
    <cellStyle name="Процентный 2 4 4 7 4" xfId="37454"/>
    <cellStyle name="Процентный 2 4 4 7 4 2" xfId="37455"/>
    <cellStyle name="Процентный 2 4 4 7 4 3" xfId="37456"/>
    <cellStyle name="Процентный 2 4 4 7 4 4" xfId="37457"/>
    <cellStyle name="Процентный 2 4 4 7 5" xfId="37458"/>
    <cellStyle name="Процентный 2 4 4 7 6" xfId="37459"/>
    <cellStyle name="Процентный 2 4 4 7 7" xfId="37460"/>
    <cellStyle name="Процентный 2 4 4 7 8" xfId="37461"/>
    <cellStyle name="Процентный 2 4 4 8" xfId="37462"/>
    <cellStyle name="Процентный 2 4 4 8 2" xfId="37463"/>
    <cellStyle name="Процентный 2 4 4 8 2 2" xfId="37464"/>
    <cellStyle name="Процентный 2 4 4 8 2 2 2" xfId="37465"/>
    <cellStyle name="Процентный 2 4 4 8 2 3" xfId="37466"/>
    <cellStyle name="Процентный 2 4 4 8 2 4" xfId="37467"/>
    <cellStyle name="Процентный 2 4 4 8 2 5" xfId="37468"/>
    <cellStyle name="Процентный 2 4 4 8 3" xfId="37469"/>
    <cellStyle name="Процентный 2 4 4 8 3 2" xfId="37470"/>
    <cellStyle name="Процентный 2 4 4 8 3 3" xfId="37471"/>
    <cellStyle name="Процентный 2 4 4 8 3 4" xfId="37472"/>
    <cellStyle name="Процентный 2 4 4 8 4" xfId="37473"/>
    <cellStyle name="Процентный 2 4 4 8 5" xfId="37474"/>
    <cellStyle name="Процентный 2 4 4 8 6" xfId="37475"/>
    <cellStyle name="Процентный 2 4 4 8 7" xfId="37476"/>
    <cellStyle name="Процентный 2 4 4 9" xfId="37477"/>
    <cellStyle name="Процентный 2 4 4 9 2" xfId="37478"/>
    <cellStyle name="Процентный 2 4 4 9 2 2" xfId="37479"/>
    <cellStyle name="Процентный 2 4 4 9 2 2 2" xfId="37480"/>
    <cellStyle name="Процентный 2 4 4 9 2 3" xfId="37481"/>
    <cellStyle name="Процентный 2 4 4 9 2 4" xfId="37482"/>
    <cellStyle name="Процентный 2 4 4 9 2 5" xfId="37483"/>
    <cellStyle name="Процентный 2 4 4 9 3" xfId="37484"/>
    <cellStyle name="Процентный 2 4 4 9 3 2" xfId="37485"/>
    <cellStyle name="Процентный 2 4 4 9 3 3" xfId="37486"/>
    <cellStyle name="Процентный 2 4 4 9 3 4" xfId="37487"/>
    <cellStyle name="Процентный 2 4 4 9 4" xfId="37488"/>
    <cellStyle name="Процентный 2 4 4 9 5" xfId="37489"/>
    <cellStyle name="Процентный 2 4 4 9 6" xfId="37490"/>
    <cellStyle name="Процентный 2 4 4 9 7" xfId="37491"/>
    <cellStyle name="Процентный 2 4 5" xfId="37492"/>
    <cellStyle name="Процентный 2 4 5 10" xfId="37493"/>
    <cellStyle name="Процентный 2 4 5 10 2" xfId="37494"/>
    <cellStyle name="Процентный 2 4 5 10 2 2" xfId="37495"/>
    <cellStyle name="Процентный 2 4 5 10 3" xfId="37496"/>
    <cellStyle name="Процентный 2 4 5 10 4" xfId="37497"/>
    <cellStyle name="Процентный 2 4 5 10 5" xfId="37498"/>
    <cellStyle name="Процентный 2 4 5 11" xfId="37499"/>
    <cellStyle name="Процентный 2 4 5 11 2" xfId="37500"/>
    <cellStyle name="Процентный 2 4 5 11 3" xfId="37501"/>
    <cellStyle name="Процентный 2 4 5 11 4" xfId="37502"/>
    <cellStyle name="Процентный 2 4 5 12" xfId="37503"/>
    <cellStyle name="Процентный 2 4 5 13" xfId="37504"/>
    <cellStyle name="Процентный 2 4 5 14" xfId="37505"/>
    <cellStyle name="Процентный 2 4 5 15" xfId="37506"/>
    <cellStyle name="Процентный 2 4 5 2" xfId="37507"/>
    <cellStyle name="Процентный 2 4 5 2 2" xfId="37508"/>
    <cellStyle name="Процентный 2 4 5 2 2 2" xfId="37509"/>
    <cellStyle name="Процентный 2 4 5 2 2 2 2" xfId="37510"/>
    <cellStyle name="Процентный 2 4 5 2 2 2 2 2" xfId="37511"/>
    <cellStyle name="Процентный 2 4 5 2 2 2 3" xfId="37512"/>
    <cellStyle name="Процентный 2 4 5 2 2 2 4" xfId="37513"/>
    <cellStyle name="Процентный 2 4 5 2 2 2 5" xfId="37514"/>
    <cellStyle name="Процентный 2 4 5 2 2 3" xfId="37515"/>
    <cellStyle name="Процентный 2 4 5 2 2 3 2" xfId="37516"/>
    <cellStyle name="Процентный 2 4 5 2 2 3 3" xfId="37517"/>
    <cellStyle name="Процентный 2 4 5 2 2 3 4" xfId="37518"/>
    <cellStyle name="Процентный 2 4 5 2 2 4" xfId="37519"/>
    <cellStyle name="Процентный 2 4 5 2 2 5" xfId="37520"/>
    <cellStyle name="Процентный 2 4 5 2 2 6" xfId="37521"/>
    <cellStyle name="Процентный 2 4 5 2 2 7" xfId="37522"/>
    <cellStyle name="Процентный 2 4 5 2 3" xfId="37523"/>
    <cellStyle name="Процентный 2 4 5 2 3 2" xfId="37524"/>
    <cellStyle name="Процентный 2 4 5 2 3 2 2" xfId="37525"/>
    <cellStyle name="Процентный 2 4 5 2 3 3" xfId="37526"/>
    <cellStyle name="Процентный 2 4 5 2 3 4" xfId="37527"/>
    <cellStyle name="Процентный 2 4 5 2 3 5" xfId="37528"/>
    <cellStyle name="Процентный 2 4 5 2 4" xfId="37529"/>
    <cellStyle name="Процентный 2 4 5 2 4 2" xfId="37530"/>
    <cellStyle name="Процентный 2 4 5 2 4 2 2" xfId="37531"/>
    <cellStyle name="Процентный 2 4 5 2 4 3" xfId="37532"/>
    <cellStyle name="Процентный 2 4 5 2 4 4" xfId="37533"/>
    <cellStyle name="Процентный 2 4 5 2 4 5" xfId="37534"/>
    <cellStyle name="Процентный 2 4 5 2 5" xfId="37535"/>
    <cellStyle name="Процентный 2 4 5 2 5 2" xfId="37536"/>
    <cellStyle name="Процентный 2 4 5 2 5 3" xfId="37537"/>
    <cellStyle name="Процентный 2 4 5 2 5 4" xfId="37538"/>
    <cellStyle name="Процентный 2 4 5 2 6" xfId="37539"/>
    <cellStyle name="Процентный 2 4 5 2 7" xfId="37540"/>
    <cellStyle name="Процентный 2 4 5 2 8" xfId="37541"/>
    <cellStyle name="Процентный 2 4 5 2 9" xfId="37542"/>
    <cellStyle name="Процентный 2 4 5 3" xfId="37543"/>
    <cellStyle name="Процентный 2 4 5 3 2" xfId="37544"/>
    <cellStyle name="Процентный 2 4 5 3 2 2" xfId="37545"/>
    <cellStyle name="Процентный 2 4 5 3 2 2 2" xfId="37546"/>
    <cellStyle name="Процентный 2 4 5 3 2 2 2 2" xfId="37547"/>
    <cellStyle name="Процентный 2 4 5 3 2 2 3" xfId="37548"/>
    <cellStyle name="Процентный 2 4 5 3 2 2 4" xfId="37549"/>
    <cellStyle name="Процентный 2 4 5 3 2 2 5" xfId="37550"/>
    <cellStyle name="Процентный 2 4 5 3 2 3" xfId="37551"/>
    <cellStyle name="Процентный 2 4 5 3 2 3 2" xfId="37552"/>
    <cellStyle name="Процентный 2 4 5 3 2 3 3" xfId="37553"/>
    <cellStyle name="Процентный 2 4 5 3 2 3 4" xfId="37554"/>
    <cellStyle name="Процентный 2 4 5 3 2 4" xfId="37555"/>
    <cellStyle name="Процентный 2 4 5 3 2 5" xfId="37556"/>
    <cellStyle name="Процентный 2 4 5 3 2 6" xfId="37557"/>
    <cellStyle name="Процентный 2 4 5 3 2 7" xfId="37558"/>
    <cellStyle name="Процентный 2 4 5 3 3" xfId="37559"/>
    <cellStyle name="Процентный 2 4 5 3 3 2" xfId="37560"/>
    <cellStyle name="Процентный 2 4 5 3 3 2 2" xfId="37561"/>
    <cellStyle name="Процентный 2 4 5 3 3 3" xfId="37562"/>
    <cellStyle name="Процентный 2 4 5 3 3 4" xfId="37563"/>
    <cellStyle name="Процентный 2 4 5 3 3 5" xfId="37564"/>
    <cellStyle name="Процентный 2 4 5 3 4" xfId="37565"/>
    <cellStyle name="Процентный 2 4 5 3 4 2" xfId="37566"/>
    <cellStyle name="Процентный 2 4 5 3 4 2 2" xfId="37567"/>
    <cellStyle name="Процентный 2 4 5 3 4 3" xfId="37568"/>
    <cellStyle name="Процентный 2 4 5 3 4 4" xfId="37569"/>
    <cellStyle name="Процентный 2 4 5 3 4 5" xfId="37570"/>
    <cellStyle name="Процентный 2 4 5 3 5" xfId="37571"/>
    <cellStyle name="Процентный 2 4 5 3 5 2" xfId="37572"/>
    <cellStyle name="Процентный 2 4 5 3 5 3" xfId="37573"/>
    <cellStyle name="Процентный 2 4 5 3 5 4" xfId="37574"/>
    <cellStyle name="Процентный 2 4 5 3 6" xfId="37575"/>
    <cellStyle name="Процентный 2 4 5 3 7" xfId="37576"/>
    <cellStyle name="Процентный 2 4 5 3 8" xfId="37577"/>
    <cellStyle name="Процентный 2 4 5 3 9" xfId="37578"/>
    <cellStyle name="Процентный 2 4 5 4" xfId="37579"/>
    <cellStyle name="Процентный 2 4 5 4 2" xfId="37580"/>
    <cellStyle name="Процентный 2 4 5 4 2 2" xfId="37581"/>
    <cellStyle name="Процентный 2 4 5 4 2 2 2" xfId="37582"/>
    <cellStyle name="Процентный 2 4 5 4 2 2 2 2" xfId="37583"/>
    <cellStyle name="Процентный 2 4 5 4 2 2 3" xfId="37584"/>
    <cellStyle name="Процентный 2 4 5 4 2 2 4" xfId="37585"/>
    <cellStyle name="Процентный 2 4 5 4 2 2 5" xfId="37586"/>
    <cellStyle name="Процентный 2 4 5 4 2 3" xfId="37587"/>
    <cellStyle name="Процентный 2 4 5 4 2 3 2" xfId="37588"/>
    <cellStyle name="Процентный 2 4 5 4 2 3 3" xfId="37589"/>
    <cellStyle name="Процентный 2 4 5 4 2 3 4" xfId="37590"/>
    <cellStyle name="Процентный 2 4 5 4 2 4" xfId="37591"/>
    <cellStyle name="Процентный 2 4 5 4 2 5" xfId="37592"/>
    <cellStyle name="Процентный 2 4 5 4 2 6" xfId="37593"/>
    <cellStyle name="Процентный 2 4 5 4 2 7" xfId="37594"/>
    <cellStyle name="Процентный 2 4 5 4 3" xfId="37595"/>
    <cellStyle name="Процентный 2 4 5 4 3 2" xfId="37596"/>
    <cellStyle name="Процентный 2 4 5 4 3 2 2" xfId="37597"/>
    <cellStyle name="Процентный 2 4 5 4 3 3" xfId="37598"/>
    <cellStyle name="Процентный 2 4 5 4 3 4" xfId="37599"/>
    <cellStyle name="Процентный 2 4 5 4 3 5" xfId="37600"/>
    <cellStyle name="Процентный 2 4 5 4 4" xfId="37601"/>
    <cellStyle name="Процентный 2 4 5 4 4 2" xfId="37602"/>
    <cellStyle name="Процентный 2 4 5 4 4 3" xfId="37603"/>
    <cellStyle name="Процентный 2 4 5 4 4 4" xfId="37604"/>
    <cellStyle name="Процентный 2 4 5 4 5" xfId="37605"/>
    <cellStyle name="Процентный 2 4 5 4 6" xfId="37606"/>
    <cellStyle name="Процентный 2 4 5 4 7" xfId="37607"/>
    <cellStyle name="Процентный 2 4 5 4 8" xfId="37608"/>
    <cellStyle name="Процентный 2 4 5 5" xfId="37609"/>
    <cellStyle name="Процентный 2 4 5 5 2" xfId="37610"/>
    <cellStyle name="Процентный 2 4 5 5 2 2" xfId="37611"/>
    <cellStyle name="Процентный 2 4 5 5 2 2 2" xfId="37612"/>
    <cellStyle name="Процентный 2 4 5 5 2 2 2 2" xfId="37613"/>
    <cellStyle name="Процентный 2 4 5 5 2 2 3" xfId="37614"/>
    <cellStyle name="Процентный 2 4 5 5 2 2 4" xfId="37615"/>
    <cellStyle name="Процентный 2 4 5 5 2 2 5" xfId="37616"/>
    <cellStyle name="Процентный 2 4 5 5 2 3" xfId="37617"/>
    <cellStyle name="Процентный 2 4 5 5 2 3 2" xfId="37618"/>
    <cellStyle name="Процентный 2 4 5 5 2 3 3" xfId="37619"/>
    <cellStyle name="Процентный 2 4 5 5 2 3 4" xfId="37620"/>
    <cellStyle name="Процентный 2 4 5 5 2 4" xfId="37621"/>
    <cellStyle name="Процентный 2 4 5 5 2 5" xfId="37622"/>
    <cellStyle name="Процентный 2 4 5 5 2 6" xfId="37623"/>
    <cellStyle name="Процентный 2 4 5 5 2 7" xfId="37624"/>
    <cellStyle name="Процентный 2 4 5 5 3" xfId="37625"/>
    <cellStyle name="Процентный 2 4 5 5 3 2" xfId="37626"/>
    <cellStyle name="Процентный 2 4 5 5 3 2 2" xfId="37627"/>
    <cellStyle name="Процентный 2 4 5 5 3 3" xfId="37628"/>
    <cellStyle name="Процентный 2 4 5 5 3 4" xfId="37629"/>
    <cellStyle name="Процентный 2 4 5 5 3 5" xfId="37630"/>
    <cellStyle name="Процентный 2 4 5 5 4" xfId="37631"/>
    <cellStyle name="Процентный 2 4 5 5 4 2" xfId="37632"/>
    <cellStyle name="Процентный 2 4 5 5 4 3" xfId="37633"/>
    <cellStyle name="Процентный 2 4 5 5 4 4" xfId="37634"/>
    <cellStyle name="Процентный 2 4 5 5 5" xfId="37635"/>
    <cellStyle name="Процентный 2 4 5 5 6" xfId="37636"/>
    <cellStyle name="Процентный 2 4 5 5 7" xfId="37637"/>
    <cellStyle name="Процентный 2 4 5 5 8" xfId="37638"/>
    <cellStyle name="Процентный 2 4 5 6" xfId="37639"/>
    <cellStyle name="Процентный 2 4 5 6 2" xfId="37640"/>
    <cellStyle name="Процентный 2 4 5 6 2 2" xfId="37641"/>
    <cellStyle name="Процентный 2 4 5 6 2 2 2" xfId="37642"/>
    <cellStyle name="Процентный 2 4 5 6 2 2 2 2" xfId="37643"/>
    <cellStyle name="Процентный 2 4 5 6 2 2 3" xfId="37644"/>
    <cellStyle name="Процентный 2 4 5 6 2 2 4" xfId="37645"/>
    <cellStyle name="Процентный 2 4 5 6 2 2 5" xfId="37646"/>
    <cellStyle name="Процентный 2 4 5 6 2 3" xfId="37647"/>
    <cellStyle name="Процентный 2 4 5 6 2 3 2" xfId="37648"/>
    <cellStyle name="Процентный 2 4 5 6 2 3 3" xfId="37649"/>
    <cellStyle name="Процентный 2 4 5 6 2 3 4" xfId="37650"/>
    <cellStyle name="Процентный 2 4 5 6 2 4" xfId="37651"/>
    <cellStyle name="Процентный 2 4 5 6 2 5" xfId="37652"/>
    <cellStyle name="Процентный 2 4 5 6 2 6" xfId="37653"/>
    <cellStyle name="Процентный 2 4 5 6 2 7" xfId="37654"/>
    <cellStyle name="Процентный 2 4 5 6 3" xfId="37655"/>
    <cellStyle name="Процентный 2 4 5 6 3 2" xfId="37656"/>
    <cellStyle name="Процентный 2 4 5 6 3 2 2" xfId="37657"/>
    <cellStyle name="Процентный 2 4 5 6 3 3" xfId="37658"/>
    <cellStyle name="Процентный 2 4 5 6 3 4" xfId="37659"/>
    <cellStyle name="Процентный 2 4 5 6 3 5" xfId="37660"/>
    <cellStyle name="Процентный 2 4 5 6 4" xfId="37661"/>
    <cellStyle name="Процентный 2 4 5 6 4 2" xfId="37662"/>
    <cellStyle name="Процентный 2 4 5 6 4 3" xfId="37663"/>
    <cellStyle name="Процентный 2 4 5 6 4 4" xfId="37664"/>
    <cellStyle name="Процентный 2 4 5 6 5" xfId="37665"/>
    <cellStyle name="Процентный 2 4 5 6 6" xfId="37666"/>
    <cellStyle name="Процентный 2 4 5 6 7" xfId="37667"/>
    <cellStyle name="Процентный 2 4 5 6 8" xfId="37668"/>
    <cellStyle name="Процентный 2 4 5 7" xfId="37669"/>
    <cellStyle name="Процентный 2 4 5 7 2" xfId="37670"/>
    <cellStyle name="Процентный 2 4 5 7 2 2" xfId="37671"/>
    <cellStyle name="Процентный 2 4 5 7 2 2 2" xfId="37672"/>
    <cellStyle name="Процентный 2 4 5 7 2 2 2 2" xfId="37673"/>
    <cellStyle name="Процентный 2 4 5 7 2 2 3" xfId="37674"/>
    <cellStyle name="Процентный 2 4 5 7 2 2 4" xfId="37675"/>
    <cellStyle name="Процентный 2 4 5 7 2 2 5" xfId="37676"/>
    <cellStyle name="Процентный 2 4 5 7 2 3" xfId="37677"/>
    <cellStyle name="Процентный 2 4 5 7 2 3 2" xfId="37678"/>
    <cellStyle name="Процентный 2 4 5 7 2 3 3" xfId="37679"/>
    <cellStyle name="Процентный 2 4 5 7 2 3 4" xfId="37680"/>
    <cellStyle name="Процентный 2 4 5 7 2 4" xfId="37681"/>
    <cellStyle name="Процентный 2 4 5 7 2 5" xfId="37682"/>
    <cellStyle name="Процентный 2 4 5 7 2 6" xfId="37683"/>
    <cellStyle name="Процентный 2 4 5 7 2 7" xfId="37684"/>
    <cellStyle name="Процентный 2 4 5 7 3" xfId="37685"/>
    <cellStyle name="Процентный 2 4 5 7 3 2" xfId="37686"/>
    <cellStyle name="Процентный 2 4 5 7 3 2 2" xfId="37687"/>
    <cellStyle name="Процентный 2 4 5 7 3 3" xfId="37688"/>
    <cellStyle name="Процентный 2 4 5 7 3 4" xfId="37689"/>
    <cellStyle name="Процентный 2 4 5 7 3 5" xfId="37690"/>
    <cellStyle name="Процентный 2 4 5 7 4" xfId="37691"/>
    <cellStyle name="Процентный 2 4 5 7 4 2" xfId="37692"/>
    <cellStyle name="Процентный 2 4 5 7 4 3" xfId="37693"/>
    <cellStyle name="Процентный 2 4 5 7 4 4" xfId="37694"/>
    <cellStyle name="Процентный 2 4 5 7 5" xfId="37695"/>
    <cellStyle name="Процентный 2 4 5 7 6" xfId="37696"/>
    <cellStyle name="Процентный 2 4 5 7 7" xfId="37697"/>
    <cellStyle name="Процентный 2 4 5 7 8" xfId="37698"/>
    <cellStyle name="Процентный 2 4 5 8" xfId="37699"/>
    <cellStyle name="Процентный 2 4 5 8 2" xfId="37700"/>
    <cellStyle name="Процентный 2 4 5 8 2 2" xfId="37701"/>
    <cellStyle name="Процентный 2 4 5 8 2 2 2" xfId="37702"/>
    <cellStyle name="Процентный 2 4 5 8 2 3" xfId="37703"/>
    <cellStyle name="Процентный 2 4 5 8 2 4" xfId="37704"/>
    <cellStyle name="Процентный 2 4 5 8 2 5" xfId="37705"/>
    <cellStyle name="Процентный 2 4 5 8 3" xfId="37706"/>
    <cellStyle name="Процентный 2 4 5 8 3 2" xfId="37707"/>
    <cellStyle name="Процентный 2 4 5 8 3 3" xfId="37708"/>
    <cellStyle name="Процентный 2 4 5 8 3 4" xfId="37709"/>
    <cellStyle name="Процентный 2 4 5 8 4" xfId="37710"/>
    <cellStyle name="Процентный 2 4 5 8 5" xfId="37711"/>
    <cellStyle name="Процентный 2 4 5 8 6" xfId="37712"/>
    <cellStyle name="Процентный 2 4 5 8 7" xfId="37713"/>
    <cellStyle name="Процентный 2 4 5 9" xfId="37714"/>
    <cellStyle name="Процентный 2 4 5 9 2" xfId="37715"/>
    <cellStyle name="Процентный 2 4 5 9 2 2" xfId="37716"/>
    <cellStyle name="Процентный 2 4 5 9 2 2 2" xfId="37717"/>
    <cellStyle name="Процентный 2 4 5 9 2 3" xfId="37718"/>
    <cellStyle name="Процентный 2 4 5 9 2 4" xfId="37719"/>
    <cellStyle name="Процентный 2 4 5 9 2 5" xfId="37720"/>
    <cellStyle name="Процентный 2 4 5 9 3" xfId="37721"/>
    <cellStyle name="Процентный 2 4 5 9 3 2" xfId="37722"/>
    <cellStyle name="Процентный 2 4 5 9 3 3" xfId="37723"/>
    <cellStyle name="Процентный 2 4 5 9 3 4" xfId="37724"/>
    <cellStyle name="Процентный 2 4 5 9 4" xfId="37725"/>
    <cellStyle name="Процентный 2 4 5 9 5" xfId="37726"/>
    <cellStyle name="Процентный 2 4 5 9 6" xfId="37727"/>
    <cellStyle name="Процентный 2 4 5 9 7" xfId="37728"/>
    <cellStyle name="Процентный 2 4 6" xfId="37729"/>
    <cellStyle name="Процентный 2 4 6 2" xfId="37730"/>
    <cellStyle name="Процентный 2 4 6 2 2" xfId="37731"/>
    <cellStyle name="Процентный 2 4 6 2 2 2" xfId="37732"/>
    <cellStyle name="Процентный 2 4 6 2 2 2 2" xfId="37733"/>
    <cellStyle name="Процентный 2 4 6 2 2 3" xfId="37734"/>
    <cellStyle name="Процентный 2 4 6 2 2 4" xfId="37735"/>
    <cellStyle name="Процентный 2 4 6 2 2 5" xfId="37736"/>
    <cellStyle name="Процентный 2 4 6 2 3" xfId="37737"/>
    <cellStyle name="Процентный 2 4 6 2 3 2" xfId="37738"/>
    <cellStyle name="Процентный 2 4 6 2 3 3" xfId="37739"/>
    <cellStyle name="Процентный 2 4 6 2 3 4" xfId="37740"/>
    <cellStyle name="Процентный 2 4 6 2 4" xfId="37741"/>
    <cellStyle name="Процентный 2 4 6 2 5" xfId="37742"/>
    <cellStyle name="Процентный 2 4 6 2 6" xfId="37743"/>
    <cellStyle name="Процентный 2 4 6 2 7" xfId="37744"/>
    <cellStyle name="Процентный 2 4 6 3" xfId="37745"/>
    <cellStyle name="Процентный 2 4 6 3 2" xfId="37746"/>
    <cellStyle name="Процентный 2 4 6 3 2 2" xfId="37747"/>
    <cellStyle name="Процентный 2 4 6 3 2 2 2" xfId="37748"/>
    <cellStyle name="Процентный 2 4 6 3 2 3" xfId="37749"/>
    <cellStyle name="Процентный 2 4 6 3 2 4" xfId="37750"/>
    <cellStyle name="Процентный 2 4 6 3 2 5" xfId="37751"/>
    <cellStyle name="Процентный 2 4 6 3 3" xfId="37752"/>
    <cellStyle name="Процентный 2 4 6 3 3 2" xfId="37753"/>
    <cellStyle name="Процентный 2 4 6 3 3 3" xfId="37754"/>
    <cellStyle name="Процентный 2 4 6 3 3 4" xfId="37755"/>
    <cellStyle name="Процентный 2 4 6 3 4" xfId="37756"/>
    <cellStyle name="Процентный 2 4 6 3 5" xfId="37757"/>
    <cellStyle name="Процентный 2 4 6 3 6" xfId="37758"/>
    <cellStyle name="Процентный 2 4 6 3 7" xfId="37759"/>
    <cellStyle name="Процентный 2 4 6 4" xfId="37760"/>
    <cellStyle name="Процентный 2 4 6 4 2" xfId="37761"/>
    <cellStyle name="Процентный 2 4 6 4 2 2" xfId="37762"/>
    <cellStyle name="Процентный 2 4 6 4 3" xfId="37763"/>
    <cellStyle name="Процентный 2 4 6 4 4" xfId="37764"/>
    <cellStyle name="Процентный 2 4 6 4 5" xfId="37765"/>
    <cellStyle name="Процентный 2 4 6 5" xfId="37766"/>
    <cellStyle name="Процентный 2 4 6 5 2" xfId="37767"/>
    <cellStyle name="Процентный 2 4 6 5 3" xfId="37768"/>
    <cellStyle name="Процентный 2 4 6 5 4" xfId="37769"/>
    <cellStyle name="Процентный 2 4 6 6" xfId="37770"/>
    <cellStyle name="Процентный 2 4 6 7" xfId="37771"/>
    <cellStyle name="Процентный 2 4 6 8" xfId="37772"/>
    <cellStyle name="Процентный 2 4 6 9" xfId="37773"/>
    <cellStyle name="Процентный 2 4 7" xfId="37774"/>
    <cellStyle name="Процентный 2 4 7 2" xfId="37775"/>
    <cellStyle name="Процентный 2 4 7 2 2" xfId="37776"/>
    <cellStyle name="Процентный 2 4 7 2 2 2" xfId="37777"/>
    <cellStyle name="Процентный 2 4 7 2 2 2 2" xfId="37778"/>
    <cellStyle name="Процентный 2 4 7 2 2 3" xfId="37779"/>
    <cellStyle name="Процентный 2 4 7 2 2 4" xfId="37780"/>
    <cellStyle name="Процентный 2 4 7 2 2 5" xfId="37781"/>
    <cellStyle name="Процентный 2 4 7 2 3" xfId="37782"/>
    <cellStyle name="Процентный 2 4 7 2 3 2" xfId="37783"/>
    <cellStyle name="Процентный 2 4 7 2 3 3" xfId="37784"/>
    <cellStyle name="Процентный 2 4 7 2 3 4" xfId="37785"/>
    <cellStyle name="Процентный 2 4 7 2 4" xfId="37786"/>
    <cellStyle name="Процентный 2 4 7 2 5" xfId="37787"/>
    <cellStyle name="Процентный 2 4 7 2 6" xfId="37788"/>
    <cellStyle name="Процентный 2 4 7 2 7" xfId="37789"/>
    <cellStyle name="Процентный 2 4 7 3" xfId="37790"/>
    <cellStyle name="Процентный 2 4 7 3 2" xfId="37791"/>
    <cellStyle name="Процентный 2 4 7 3 2 2" xfId="37792"/>
    <cellStyle name="Процентный 2 4 7 3 3" xfId="37793"/>
    <cellStyle name="Процентный 2 4 7 3 4" xfId="37794"/>
    <cellStyle name="Процентный 2 4 7 3 5" xfId="37795"/>
    <cellStyle name="Процентный 2 4 7 4" xfId="37796"/>
    <cellStyle name="Процентный 2 4 7 4 2" xfId="37797"/>
    <cellStyle name="Процентный 2 4 7 4 2 2" xfId="37798"/>
    <cellStyle name="Процентный 2 4 7 4 3" xfId="37799"/>
    <cellStyle name="Процентный 2 4 7 4 4" xfId="37800"/>
    <cellStyle name="Процентный 2 4 7 4 5" xfId="37801"/>
    <cellStyle name="Процентный 2 4 7 5" xfId="37802"/>
    <cellStyle name="Процентный 2 4 7 5 2" xfId="37803"/>
    <cellStyle name="Процентный 2 4 7 5 3" xfId="37804"/>
    <cellStyle name="Процентный 2 4 7 5 4" xfId="37805"/>
    <cellStyle name="Процентный 2 4 7 6" xfId="37806"/>
    <cellStyle name="Процентный 2 4 7 7" xfId="37807"/>
    <cellStyle name="Процентный 2 4 7 8" xfId="37808"/>
    <cellStyle name="Процентный 2 4 7 9" xfId="37809"/>
    <cellStyle name="Процентный 2 4 8" xfId="37810"/>
    <cellStyle name="Процентный 2 4 8 2" xfId="37811"/>
    <cellStyle name="Процентный 2 4 8 2 2" xfId="37812"/>
    <cellStyle name="Процентный 2 4 8 2 2 2" xfId="37813"/>
    <cellStyle name="Процентный 2 4 8 2 2 2 2" xfId="37814"/>
    <cellStyle name="Процентный 2 4 8 2 2 3" xfId="37815"/>
    <cellStyle name="Процентный 2 4 8 2 2 4" xfId="37816"/>
    <cellStyle name="Процентный 2 4 8 2 2 5" xfId="37817"/>
    <cellStyle name="Процентный 2 4 8 2 3" xfId="37818"/>
    <cellStyle name="Процентный 2 4 8 2 3 2" xfId="37819"/>
    <cellStyle name="Процентный 2 4 8 2 3 3" xfId="37820"/>
    <cellStyle name="Процентный 2 4 8 2 3 4" xfId="37821"/>
    <cellStyle name="Процентный 2 4 8 2 4" xfId="37822"/>
    <cellStyle name="Процентный 2 4 8 2 5" xfId="37823"/>
    <cellStyle name="Процентный 2 4 8 2 6" xfId="37824"/>
    <cellStyle name="Процентный 2 4 8 2 7" xfId="37825"/>
    <cellStyle name="Процентный 2 4 8 3" xfId="37826"/>
    <cellStyle name="Процентный 2 4 8 3 2" xfId="37827"/>
    <cellStyle name="Процентный 2 4 8 3 2 2" xfId="37828"/>
    <cellStyle name="Процентный 2 4 8 3 3" xfId="37829"/>
    <cellStyle name="Процентный 2 4 8 3 4" xfId="37830"/>
    <cellStyle name="Процентный 2 4 8 3 5" xfId="37831"/>
    <cellStyle name="Процентный 2 4 8 4" xfId="37832"/>
    <cellStyle name="Процентный 2 4 8 4 2" xfId="37833"/>
    <cellStyle name="Процентный 2 4 8 4 2 2" xfId="37834"/>
    <cellStyle name="Процентный 2 4 8 4 3" xfId="37835"/>
    <cellStyle name="Процентный 2 4 8 4 4" xfId="37836"/>
    <cellStyle name="Процентный 2 4 8 4 5" xfId="37837"/>
    <cellStyle name="Процентный 2 4 8 5" xfId="37838"/>
    <cellStyle name="Процентный 2 4 8 5 2" xfId="37839"/>
    <cellStyle name="Процентный 2 4 8 5 3" xfId="37840"/>
    <cellStyle name="Процентный 2 4 8 5 4" xfId="37841"/>
    <cellStyle name="Процентный 2 4 8 6" xfId="37842"/>
    <cellStyle name="Процентный 2 4 8 7" xfId="37843"/>
    <cellStyle name="Процентный 2 4 8 8" xfId="37844"/>
    <cellStyle name="Процентный 2 4 8 9" xfId="37845"/>
    <cellStyle name="Процентный 2 4 9" xfId="37846"/>
    <cellStyle name="Процентный 2 4 9 2" xfId="37847"/>
    <cellStyle name="Процентный 2 4 9 2 2" xfId="37848"/>
    <cellStyle name="Процентный 2 4 9 2 2 2" xfId="37849"/>
    <cellStyle name="Процентный 2 4 9 2 2 2 2" xfId="37850"/>
    <cellStyle name="Процентный 2 4 9 2 2 3" xfId="37851"/>
    <cellStyle name="Процентный 2 4 9 2 2 4" xfId="37852"/>
    <cellStyle name="Процентный 2 4 9 2 2 5" xfId="37853"/>
    <cellStyle name="Процентный 2 4 9 2 3" xfId="37854"/>
    <cellStyle name="Процентный 2 4 9 2 3 2" xfId="37855"/>
    <cellStyle name="Процентный 2 4 9 2 3 3" xfId="37856"/>
    <cellStyle name="Процентный 2 4 9 2 3 4" xfId="37857"/>
    <cellStyle name="Процентный 2 4 9 2 4" xfId="37858"/>
    <cellStyle name="Процентный 2 4 9 2 5" xfId="37859"/>
    <cellStyle name="Процентный 2 4 9 2 6" xfId="37860"/>
    <cellStyle name="Процентный 2 4 9 2 7" xfId="37861"/>
    <cellStyle name="Процентный 2 4 9 3" xfId="37862"/>
    <cellStyle name="Процентный 2 4 9 3 2" xfId="37863"/>
    <cellStyle name="Процентный 2 4 9 3 2 2" xfId="37864"/>
    <cellStyle name="Процентный 2 4 9 3 3" xfId="37865"/>
    <cellStyle name="Процентный 2 4 9 3 4" xfId="37866"/>
    <cellStyle name="Процентный 2 4 9 3 5" xfId="37867"/>
    <cellStyle name="Процентный 2 4 9 4" xfId="37868"/>
    <cellStyle name="Процентный 2 4 9 4 2" xfId="37869"/>
    <cellStyle name="Процентный 2 4 9 4 3" xfId="37870"/>
    <cellStyle name="Процентный 2 4 9 4 4" xfId="37871"/>
    <cellStyle name="Процентный 2 4 9 5" xfId="37872"/>
    <cellStyle name="Процентный 2 4 9 6" xfId="37873"/>
    <cellStyle name="Процентный 2 4 9 7" xfId="37874"/>
    <cellStyle name="Процентный 2 4 9 8" xfId="37875"/>
    <cellStyle name="Процентный 2 5" xfId="37876"/>
    <cellStyle name="Процентный 2 5 10" xfId="37877"/>
    <cellStyle name="Процентный 2 5 10 2" xfId="37878"/>
    <cellStyle name="Процентный 2 5 10 2 2" xfId="37879"/>
    <cellStyle name="Процентный 2 5 10 2 2 2" xfId="37880"/>
    <cellStyle name="Процентный 2 5 10 2 2 2 2" xfId="37881"/>
    <cellStyle name="Процентный 2 5 10 2 2 3" xfId="37882"/>
    <cellStyle name="Процентный 2 5 10 2 2 4" xfId="37883"/>
    <cellStyle name="Процентный 2 5 10 2 2 5" xfId="37884"/>
    <cellStyle name="Процентный 2 5 10 2 3" xfId="37885"/>
    <cellStyle name="Процентный 2 5 10 2 3 2" xfId="37886"/>
    <cellStyle name="Процентный 2 5 10 2 3 3" xfId="37887"/>
    <cellStyle name="Процентный 2 5 10 2 3 4" xfId="37888"/>
    <cellStyle name="Процентный 2 5 10 2 4" xfId="37889"/>
    <cellStyle name="Процентный 2 5 10 2 5" xfId="37890"/>
    <cellStyle name="Процентный 2 5 10 2 6" xfId="37891"/>
    <cellStyle name="Процентный 2 5 10 2 7" xfId="37892"/>
    <cellStyle name="Процентный 2 5 10 3" xfId="37893"/>
    <cellStyle name="Процентный 2 5 10 3 2" xfId="37894"/>
    <cellStyle name="Процентный 2 5 10 3 2 2" xfId="37895"/>
    <cellStyle name="Процентный 2 5 10 3 3" xfId="37896"/>
    <cellStyle name="Процентный 2 5 10 3 4" xfId="37897"/>
    <cellStyle name="Процентный 2 5 10 3 5" xfId="37898"/>
    <cellStyle name="Процентный 2 5 10 4" xfId="37899"/>
    <cellStyle name="Процентный 2 5 10 4 2" xfId="37900"/>
    <cellStyle name="Процентный 2 5 10 4 3" xfId="37901"/>
    <cellStyle name="Процентный 2 5 10 4 4" xfId="37902"/>
    <cellStyle name="Процентный 2 5 10 5" xfId="37903"/>
    <cellStyle name="Процентный 2 5 10 6" xfId="37904"/>
    <cellStyle name="Процентный 2 5 10 7" xfId="37905"/>
    <cellStyle name="Процентный 2 5 10 8" xfId="37906"/>
    <cellStyle name="Процентный 2 5 11" xfId="37907"/>
    <cellStyle name="Процентный 2 5 11 2" xfId="37908"/>
    <cellStyle name="Процентный 2 5 11 2 2" xfId="37909"/>
    <cellStyle name="Процентный 2 5 11 2 2 2" xfId="37910"/>
    <cellStyle name="Процентный 2 5 11 2 2 2 2" xfId="37911"/>
    <cellStyle name="Процентный 2 5 11 2 2 3" xfId="37912"/>
    <cellStyle name="Процентный 2 5 11 2 2 4" xfId="37913"/>
    <cellStyle name="Процентный 2 5 11 2 2 5" xfId="37914"/>
    <cellStyle name="Процентный 2 5 11 2 3" xfId="37915"/>
    <cellStyle name="Процентный 2 5 11 2 3 2" xfId="37916"/>
    <cellStyle name="Процентный 2 5 11 2 3 3" xfId="37917"/>
    <cellStyle name="Процентный 2 5 11 2 3 4" xfId="37918"/>
    <cellStyle name="Процентный 2 5 11 2 4" xfId="37919"/>
    <cellStyle name="Процентный 2 5 11 2 5" xfId="37920"/>
    <cellStyle name="Процентный 2 5 11 2 6" xfId="37921"/>
    <cellStyle name="Процентный 2 5 11 2 7" xfId="37922"/>
    <cellStyle name="Процентный 2 5 11 3" xfId="37923"/>
    <cellStyle name="Процентный 2 5 11 3 2" xfId="37924"/>
    <cellStyle name="Процентный 2 5 11 3 2 2" xfId="37925"/>
    <cellStyle name="Процентный 2 5 11 3 3" xfId="37926"/>
    <cellStyle name="Процентный 2 5 11 3 4" xfId="37927"/>
    <cellStyle name="Процентный 2 5 11 3 5" xfId="37928"/>
    <cellStyle name="Процентный 2 5 11 4" xfId="37929"/>
    <cellStyle name="Процентный 2 5 11 4 2" xfId="37930"/>
    <cellStyle name="Процентный 2 5 11 4 3" xfId="37931"/>
    <cellStyle name="Процентный 2 5 11 4 4" xfId="37932"/>
    <cellStyle name="Процентный 2 5 11 5" xfId="37933"/>
    <cellStyle name="Процентный 2 5 11 6" xfId="37934"/>
    <cellStyle name="Процентный 2 5 11 7" xfId="37935"/>
    <cellStyle name="Процентный 2 5 11 8" xfId="37936"/>
    <cellStyle name="Процентный 2 5 12" xfId="37937"/>
    <cellStyle name="Процентный 2 5 12 2" xfId="37938"/>
    <cellStyle name="Процентный 2 5 12 2 2" xfId="37939"/>
    <cellStyle name="Процентный 2 5 12 2 2 2" xfId="37940"/>
    <cellStyle name="Процентный 2 5 12 2 3" xfId="37941"/>
    <cellStyle name="Процентный 2 5 12 2 4" xfId="37942"/>
    <cellStyle name="Процентный 2 5 12 2 5" xfId="37943"/>
    <cellStyle name="Процентный 2 5 12 3" xfId="37944"/>
    <cellStyle name="Процентный 2 5 12 3 2" xfId="37945"/>
    <cellStyle name="Процентный 2 5 12 3 3" xfId="37946"/>
    <cellStyle name="Процентный 2 5 12 3 4" xfId="37947"/>
    <cellStyle name="Процентный 2 5 12 4" xfId="37948"/>
    <cellStyle name="Процентный 2 5 12 5" xfId="37949"/>
    <cellStyle name="Процентный 2 5 12 6" xfId="37950"/>
    <cellStyle name="Процентный 2 5 12 7" xfId="37951"/>
    <cellStyle name="Процентный 2 5 13" xfId="37952"/>
    <cellStyle name="Процентный 2 5 13 2" xfId="37953"/>
    <cellStyle name="Процентный 2 5 13 2 2" xfId="37954"/>
    <cellStyle name="Процентный 2 5 13 3" xfId="37955"/>
    <cellStyle name="Процентный 2 5 13 4" xfId="37956"/>
    <cellStyle name="Процентный 2 5 13 5" xfId="37957"/>
    <cellStyle name="Процентный 2 5 14" xfId="37958"/>
    <cellStyle name="Процентный 2 5 14 2" xfId="37959"/>
    <cellStyle name="Процентный 2 5 14 2 2" xfId="37960"/>
    <cellStyle name="Процентный 2 5 14 3" xfId="37961"/>
    <cellStyle name="Процентный 2 5 14 4" xfId="37962"/>
    <cellStyle name="Процентный 2 5 14 5" xfId="37963"/>
    <cellStyle name="Процентный 2 5 15" xfId="37964"/>
    <cellStyle name="Процентный 2 5 15 2" xfId="37965"/>
    <cellStyle name="Процентный 2 5 15 2 2" xfId="37966"/>
    <cellStyle name="Процентный 2 5 15 3" xfId="37967"/>
    <cellStyle name="Процентный 2 5 15 4" xfId="37968"/>
    <cellStyle name="Процентный 2 5 15 5" xfId="37969"/>
    <cellStyle name="Процентный 2 5 16" xfId="37970"/>
    <cellStyle name="Процентный 2 5 16 2" xfId="37971"/>
    <cellStyle name="Процентный 2 5 16 2 2" xfId="37972"/>
    <cellStyle name="Процентный 2 5 16 3" xfId="37973"/>
    <cellStyle name="Процентный 2 5 17" xfId="37974"/>
    <cellStyle name="Процентный 2 5 17 2" xfId="37975"/>
    <cellStyle name="Процентный 2 5 18" xfId="37976"/>
    <cellStyle name="Процентный 2 5 19" xfId="37977"/>
    <cellStyle name="Процентный 2 5 2" xfId="37978"/>
    <cellStyle name="Процентный 2 5 2 10" xfId="37979"/>
    <cellStyle name="Процентный 2 5 2 10 2" xfId="37980"/>
    <cellStyle name="Процентный 2 5 2 10 2 2" xfId="37981"/>
    <cellStyle name="Процентный 2 5 2 10 2 2 2" xfId="37982"/>
    <cellStyle name="Процентный 2 5 2 10 2 3" xfId="37983"/>
    <cellStyle name="Процентный 2 5 2 10 2 4" xfId="37984"/>
    <cellStyle name="Процентный 2 5 2 10 2 5" xfId="37985"/>
    <cellStyle name="Процентный 2 5 2 10 3" xfId="37986"/>
    <cellStyle name="Процентный 2 5 2 10 3 2" xfId="37987"/>
    <cellStyle name="Процентный 2 5 2 10 3 3" xfId="37988"/>
    <cellStyle name="Процентный 2 5 2 10 3 4" xfId="37989"/>
    <cellStyle name="Процентный 2 5 2 10 4" xfId="37990"/>
    <cellStyle name="Процентный 2 5 2 10 5" xfId="37991"/>
    <cellStyle name="Процентный 2 5 2 10 6" xfId="37992"/>
    <cellStyle name="Процентный 2 5 2 10 7" xfId="37993"/>
    <cellStyle name="Процентный 2 5 2 11" xfId="37994"/>
    <cellStyle name="Процентный 2 5 2 11 2" xfId="37995"/>
    <cellStyle name="Процентный 2 5 2 11 2 2" xfId="37996"/>
    <cellStyle name="Процентный 2 5 2 11 3" xfId="37997"/>
    <cellStyle name="Процентный 2 5 2 11 4" xfId="37998"/>
    <cellStyle name="Процентный 2 5 2 11 5" xfId="37999"/>
    <cellStyle name="Процентный 2 5 2 12" xfId="38000"/>
    <cellStyle name="Процентный 2 5 2 12 2" xfId="38001"/>
    <cellStyle name="Процентный 2 5 2 12 2 2" xfId="38002"/>
    <cellStyle name="Процентный 2 5 2 12 3" xfId="38003"/>
    <cellStyle name="Процентный 2 5 2 12 4" xfId="38004"/>
    <cellStyle name="Процентный 2 5 2 12 5" xfId="38005"/>
    <cellStyle name="Процентный 2 5 2 13" xfId="38006"/>
    <cellStyle name="Процентный 2 5 2 13 2" xfId="38007"/>
    <cellStyle name="Процентный 2 5 2 13 2 2" xfId="38008"/>
    <cellStyle name="Процентный 2 5 2 13 3" xfId="38009"/>
    <cellStyle name="Процентный 2 5 2 14" xfId="38010"/>
    <cellStyle name="Процентный 2 5 2 14 2" xfId="38011"/>
    <cellStyle name="Процентный 2 5 2 15" xfId="38012"/>
    <cellStyle name="Процентный 2 5 2 16" xfId="38013"/>
    <cellStyle name="Процентный 2 5 2 2" xfId="38014"/>
    <cellStyle name="Процентный 2 5 2 2 10" xfId="38015"/>
    <cellStyle name="Процентный 2 5 2 2 10 2" xfId="38016"/>
    <cellStyle name="Процентный 2 5 2 2 10 2 2" xfId="38017"/>
    <cellStyle name="Процентный 2 5 2 2 10 3" xfId="38018"/>
    <cellStyle name="Процентный 2 5 2 2 10 4" xfId="38019"/>
    <cellStyle name="Процентный 2 5 2 2 10 5" xfId="38020"/>
    <cellStyle name="Процентный 2 5 2 2 11" xfId="38021"/>
    <cellStyle name="Процентный 2 5 2 2 11 2" xfId="38022"/>
    <cellStyle name="Процентный 2 5 2 2 11 2 2" xfId="38023"/>
    <cellStyle name="Процентный 2 5 2 2 11 3" xfId="38024"/>
    <cellStyle name="Процентный 2 5 2 2 11 4" xfId="38025"/>
    <cellStyle name="Процентный 2 5 2 2 11 5" xfId="38026"/>
    <cellStyle name="Процентный 2 5 2 2 12" xfId="38027"/>
    <cellStyle name="Процентный 2 5 2 2 12 2" xfId="38028"/>
    <cellStyle name="Процентный 2 5 2 2 12 2 2" xfId="38029"/>
    <cellStyle name="Процентный 2 5 2 2 12 3" xfId="38030"/>
    <cellStyle name="Процентный 2 5 2 2 13" xfId="38031"/>
    <cellStyle name="Процентный 2 5 2 2 13 2" xfId="38032"/>
    <cellStyle name="Процентный 2 5 2 2 14" xfId="38033"/>
    <cellStyle name="Процентный 2 5 2 2 15" xfId="38034"/>
    <cellStyle name="Процентный 2 5 2 2 2" xfId="38035"/>
    <cellStyle name="Процентный 2 5 2 2 2 2" xfId="38036"/>
    <cellStyle name="Процентный 2 5 2 2 2 2 2" xfId="38037"/>
    <cellStyle name="Процентный 2 5 2 2 2 2 2 2" xfId="38038"/>
    <cellStyle name="Процентный 2 5 2 2 2 2 2 2 2" xfId="38039"/>
    <cellStyle name="Процентный 2 5 2 2 2 2 2 3" xfId="38040"/>
    <cellStyle name="Процентный 2 5 2 2 2 2 2 4" xfId="38041"/>
    <cellStyle name="Процентный 2 5 2 2 2 2 2 5" xfId="38042"/>
    <cellStyle name="Процентный 2 5 2 2 2 2 3" xfId="38043"/>
    <cellStyle name="Процентный 2 5 2 2 2 2 3 2" xfId="38044"/>
    <cellStyle name="Процентный 2 5 2 2 2 2 3 3" xfId="38045"/>
    <cellStyle name="Процентный 2 5 2 2 2 2 3 4" xfId="38046"/>
    <cellStyle name="Процентный 2 5 2 2 2 2 4" xfId="38047"/>
    <cellStyle name="Процентный 2 5 2 2 2 2 5" xfId="38048"/>
    <cellStyle name="Процентный 2 5 2 2 2 2 6" xfId="38049"/>
    <cellStyle name="Процентный 2 5 2 2 2 2 7" xfId="38050"/>
    <cellStyle name="Процентный 2 5 2 2 2 3" xfId="38051"/>
    <cellStyle name="Процентный 2 5 2 2 2 3 2" xfId="38052"/>
    <cellStyle name="Процентный 2 5 2 2 2 3 2 2" xfId="38053"/>
    <cellStyle name="Процентный 2 5 2 2 2 3 3" xfId="38054"/>
    <cellStyle name="Процентный 2 5 2 2 2 3 4" xfId="38055"/>
    <cellStyle name="Процентный 2 5 2 2 2 3 5" xfId="38056"/>
    <cellStyle name="Процентный 2 5 2 2 2 4" xfId="38057"/>
    <cellStyle name="Процентный 2 5 2 2 2 4 2" xfId="38058"/>
    <cellStyle name="Процентный 2 5 2 2 2 4 2 2" xfId="38059"/>
    <cellStyle name="Процентный 2 5 2 2 2 4 3" xfId="38060"/>
    <cellStyle name="Процентный 2 5 2 2 2 4 4" xfId="38061"/>
    <cellStyle name="Процентный 2 5 2 2 2 4 5" xfId="38062"/>
    <cellStyle name="Процентный 2 5 2 2 2 5" xfId="38063"/>
    <cellStyle name="Процентный 2 5 2 2 2 5 2" xfId="38064"/>
    <cellStyle name="Процентный 2 5 2 2 2 5 3" xfId="38065"/>
    <cellStyle name="Процентный 2 5 2 2 2 5 4" xfId="38066"/>
    <cellStyle name="Процентный 2 5 2 2 2 6" xfId="38067"/>
    <cellStyle name="Процентный 2 5 2 2 2 7" xfId="38068"/>
    <cellStyle name="Процентный 2 5 2 2 2 8" xfId="38069"/>
    <cellStyle name="Процентный 2 5 2 2 2 9" xfId="38070"/>
    <cellStyle name="Процентный 2 5 2 2 3" xfId="38071"/>
    <cellStyle name="Процентный 2 5 2 2 3 2" xfId="38072"/>
    <cellStyle name="Процентный 2 5 2 2 3 2 2" xfId="38073"/>
    <cellStyle name="Процентный 2 5 2 2 3 2 2 2" xfId="38074"/>
    <cellStyle name="Процентный 2 5 2 2 3 2 2 2 2" xfId="38075"/>
    <cellStyle name="Процентный 2 5 2 2 3 2 2 3" xfId="38076"/>
    <cellStyle name="Процентный 2 5 2 2 3 2 2 4" xfId="38077"/>
    <cellStyle name="Процентный 2 5 2 2 3 2 2 5" xfId="38078"/>
    <cellStyle name="Процентный 2 5 2 2 3 2 3" xfId="38079"/>
    <cellStyle name="Процентный 2 5 2 2 3 2 3 2" xfId="38080"/>
    <cellStyle name="Процентный 2 5 2 2 3 2 3 3" xfId="38081"/>
    <cellStyle name="Процентный 2 5 2 2 3 2 3 4" xfId="38082"/>
    <cellStyle name="Процентный 2 5 2 2 3 2 4" xfId="38083"/>
    <cellStyle name="Процентный 2 5 2 2 3 2 5" xfId="38084"/>
    <cellStyle name="Процентный 2 5 2 2 3 2 6" xfId="38085"/>
    <cellStyle name="Процентный 2 5 2 2 3 2 7" xfId="38086"/>
    <cellStyle name="Процентный 2 5 2 2 3 3" xfId="38087"/>
    <cellStyle name="Процентный 2 5 2 2 3 3 2" xfId="38088"/>
    <cellStyle name="Процентный 2 5 2 2 3 3 2 2" xfId="38089"/>
    <cellStyle name="Процентный 2 5 2 2 3 3 3" xfId="38090"/>
    <cellStyle name="Процентный 2 5 2 2 3 3 4" xfId="38091"/>
    <cellStyle name="Процентный 2 5 2 2 3 3 5" xfId="38092"/>
    <cellStyle name="Процентный 2 5 2 2 3 4" xfId="38093"/>
    <cellStyle name="Процентный 2 5 2 2 3 4 2" xfId="38094"/>
    <cellStyle name="Процентный 2 5 2 2 3 4 2 2" xfId="38095"/>
    <cellStyle name="Процентный 2 5 2 2 3 4 3" xfId="38096"/>
    <cellStyle name="Процентный 2 5 2 2 3 4 4" xfId="38097"/>
    <cellStyle name="Процентный 2 5 2 2 3 4 5" xfId="38098"/>
    <cellStyle name="Процентный 2 5 2 2 3 5" xfId="38099"/>
    <cellStyle name="Процентный 2 5 2 2 3 5 2" xfId="38100"/>
    <cellStyle name="Процентный 2 5 2 2 3 5 3" xfId="38101"/>
    <cellStyle name="Процентный 2 5 2 2 3 5 4" xfId="38102"/>
    <cellStyle name="Процентный 2 5 2 2 3 6" xfId="38103"/>
    <cellStyle name="Процентный 2 5 2 2 3 7" xfId="38104"/>
    <cellStyle name="Процентный 2 5 2 2 3 8" xfId="38105"/>
    <cellStyle name="Процентный 2 5 2 2 3 9" xfId="38106"/>
    <cellStyle name="Процентный 2 5 2 2 4" xfId="38107"/>
    <cellStyle name="Процентный 2 5 2 2 4 2" xfId="38108"/>
    <cellStyle name="Процентный 2 5 2 2 4 2 2" xfId="38109"/>
    <cellStyle name="Процентный 2 5 2 2 4 2 2 2" xfId="38110"/>
    <cellStyle name="Процентный 2 5 2 2 4 2 2 2 2" xfId="38111"/>
    <cellStyle name="Процентный 2 5 2 2 4 2 2 3" xfId="38112"/>
    <cellStyle name="Процентный 2 5 2 2 4 2 2 4" xfId="38113"/>
    <cellStyle name="Процентный 2 5 2 2 4 2 2 5" xfId="38114"/>
    <cellStyle name="Процентный 2 5 2 2 4 2 3" xfId="38115"/>
    <cellStyle name="Процентный 2 5 2 2 4 2 3 2" xfId="38116"/>
    <cellStyle name="Процентный 2 5 2 2 4 2 3 3" xfId="38117"/>
    <cellStyle name="Процентный 2 5 2 2 4 2 3 4" xfId="38118"/>
    <cellStyle name="Процентный 2 5 2 2 4 2 4" xfId="38119"/>
    <cellStyle name="Процентный 2 5 2 2 4 2 5" xfId="38120"/>
    <cellStyle name="Процентный 2 5 2 2 4 2 6" xfId="38121"/>
    <cellStyle name="Процентный 2 5 2 2 4 2 7" xfId="38122"/>
    <cellStyle name="Процентный 2 5 2 2 4 3" xfId="38123"/>
    <cellStyle name="Процентный 2 5 2 2 4 3 2" xfId="38124"/>
    <cellStyle name="Процентный 2 5 2 2 4 3 2 2" xfId="38125"/>
    <cellStyle name="Процентный 2 5 2 2 4 3 3" xfId="38126"/>
    <cellStyle name="Процентный 2 5 2 2 4 3 4" xfId="38127"/>
    <cellStyle name="Процентный 2 5 2 2 4 3 5" xfId="38128"/>
    <cellStyle name="Процентный 2 5 2 2 4 4" xfId="38129"/>
    <cellStyle name="Процентный 2 5 2 2 4 4 2" xfId="38130"/>
    <cellStyle name="Процентный 2 5 2 2 4 4 2 2" xfId="38131"/>
    <cellStyle name="Процентный 2 5 2 2 4 4 3" xfId="38132"/>
    <cellStyle name="Процентный 2 5 2 2 4 4 4" xfId="38133"/>
    <cellStyle name="Процентный 2 5 2 2 4 4 5" xfId="38134"/>
    <cellStyle name="Процентный 2 5 2 2 4 5" xfId="38135"/>
    <cellStyle name="Процентный 2 5 2 2 4 5 2" xfId="38136"/>
    <cellStyle name="Процентный 2 5 2 2 4 5 3" xfId="38137"/>
    <cellStyle name="Процентный 2 5 2 2 4 5 4" xfId="38138"/>
    <cellStyle name="Процентный 2 5 2 2 4 6" xfId="38139"/>
    <cellStyle name="Процентный 2 5 2 2 4 7" xfId="38140"/>
    <cellStyle name="Процентный 2 5 2 2 4 8" xfId="38141"/>
    <cellStyle name="Процентный 2 5 2 2 4 9" xfId="38142"/>
    <cellStyle name="Процентный 2 5 2 2 5" xfId="38143"/>
    <cellStyle name="Процентный 2 5 2 2 5 2" xfId="38144"/>
    <cellStyle name="Процентный 2 5 2 2 5 2 2" xfId="38145"/>
    <cellStyle name="Процентный 2 5 2 2 5 2 2 2" xfId="38146"/>
    <cellStyle name="Процентный 2 5 2 2 5 2 2 2 2" xfId="38147"/>
    <cellStyle name="Процентный 2 5 2 2 5 2 2 3" xfId="38148"/>
    <cellStyle name="Процентный 2 5 2 2 5 2 2 4" xfId="38149"/>
    <cellStyle name="Процентный 2 5 2 2 5 2 2 5" xfId="38150"/>
    <cellStyle name="Процентный 2 5 2 2 5 2 3" xfId="38151"/>
    <cellStyle name="Процентный 2 5 2 2 5 2 3 2" xfId="38152"/>
    <cellStyle name="Процентный 2 5 2 2 5 2 3 3" xfId="38153"/>
    <cellStyle name="Процентный 2 5 2 2 5 2 3 4" xfId="38154"/>
    <cellStyle name="Процентный 2 5 2 2 5 2 4" xfId="38155"/>
    <cellStyle name="Процентный 2 5 2 2 5 2 5" xfId="38156"/>
    <cellStyle name="Процентный 2 5 2 2 5 2 6" xfId="38157"/>
    <cellStyle name="Процентный 2 5 2 2 5 2 7" xfId="38158"/>
    <cellStyle name="Процентный 2 5 2 2 5 3" xfId="38159"/>
    <cellStyle name="Процентный 2 5 2 2 5 3 2" xfId="38160"/>
    <cellStyle name="Процентный 2 5 2 2 5 3 2 2" xfId="38161"/>
    <cellStyle name="Процентный 2 5 2 2 5 3 3" xfId="38162"/>
    <cellStyle name="Процентный 2 5 2 2 5 3 4" xfId="38163"/>
    <cellStyle name="Процентный 2 5 2 2 5 3 5" xfId="38164"/>
    <cellStyle name="Процентный 2 5 2 2 5 4" xfId="38165"/>
    <cellStyle name="Процентный 2 5 2 2 5 4 2" xfId="38166"/>
    <cellStyle name="Процентный 2 5 2 2 5 4 3" xfId="38167"/>
    <cellStyle name="Процентный 2 5 2 2 5 4 4" xfId="38168"/>
    <cellStyle name="Процентный 2 5 2 2 5 5" xfId="38169"/>
    <cellStyle name="Процентный 2 5 2 2 5 6" xfId="38170"/>
    <cellStyle name="Процентный 2 5 2 2 5 7" xfId="38171"/>
    <cellStyle name="Процентный 2 5 2 2 5 8" xfId="38172"/>
    <cellStyle name="Процентный 2 5 2 2 6" xfId="38173"/>
    <cellStyle name="Процентный 2 5 2 2 6 2" xfId="38174"/>
    <cellStyle name="Процентный 2 5 2 2 6 2 2" xfId="38175"/>
    <cellStyle name="Процентный 2 5 2 2 6 2 2 2" xfId="38176"/>
    <cellStyle name="Процентный 2 5 2 2 6 2 2 2 2" xfId="38177"/>
    <cellStyle name="Процентный 2 5 2 2 6 2 2 3" xfId="38178"/>
    <cellStyle name="Процентный 2 5 2 2 6 2 2 4" xfId="38179"/>
    <cellStyle name="Процентный 2 5 2 2 6 2 2 5" xfId="38180"/>
    <cellStyle name="Процентный 2 5 2 2 6 2 3" xfId="38181"/>
    <cellStyle name="Процентный 2 5 2 2 6 2 3 2" xfId="38182"/>
    <cellStyle name="Процентный 2 5 2 2 6 2 3 3" xfId="38183"/>
    <cellStyle name="Процентный 2 5 2 2 6 2 3 4" xfId="38184"/>
    <cellStyle name="Процентный 2 5 2 2 6 2 4" xfId="38185"/>
    <cellStyle name="Процентный 2 5 2 2 6 2 5" xfId="38186"/>
    <cellStyle name="Процентный 2 5 2 2 6 2 6" xfId="38187"/>
    <cellStyle name="Процентный 2 5 2 2 6 2 7" xfId="38188"/>
    <cellStyle name="Процентный 2 5 2 2 6 3" xfId="38189"/>
    <cellStyle name="Процентный 2 5 2 2 6 3 2" xfId="38190"/>
    <cellStyle name="Процентный 2 5 2 2 6 3 2 2" xfId="38191"/>
    <cellStyle name="Процентный 2 5 2 2 6 3 3" xfId="38192"/>
    <cellStyle name="Процентный 2 5 2 2 6 3 4" xfId="38193"/>
    <cellStyle name="Процентный 2 5 2 2 6 3 5" xfId="38194"/>
    <cellStyle name="Процентный 2 5 2 2 6 4" xfId="38195"/>
    <cellStyle name="Процентный 2 5 2 2 6 4 2" xfId="38196"/>
    <cellStyle name="Процентный 2 5 2 2 6 4 3" xfId="38197"/>
    <cellStyle name="Процентный 2 5 2 2 6 4 4" xfId="38198"/>
    <cellStyle name="Процентный 2 5 2 2 6 5" xfId="38199"/>
    <cellStyle name="Процентный 2 5 2 2 6 6" xfId="38200"/>
    <cellStyle name="Процентный 2 5 2 2 6 7" xfId="38201"/>
    <cellStyle name="Процентный 2 5 2 2 6 8" xfId="38202"/>
    <cellStyle name="Процентный 2 5 2 2 7" xfId="38203"/>
    <cellStyle name="Процентный 2 5 2 2 7 2" xfId="38204"/>
    <cellStyle name="Процентный 2 5 2 2 7 2 2" xfId="38205"/>
    <cellStyle name="Процентный 2 5 2 2 7 2 2 2" xfId="38206"/>
    <cellStyle name="Процентный 2 5 2 2 7 2 2 2 2" xfId="38207"/>
    <cellStyle name="Процентный 2 5 2 2 7 2 2 3" xfId="38208"/>
    <cellStyle name="Процентный 2 5 2 2 7 2 2 4" xfId="38209"/>
    <cellStyle name="Процентный 2 5 2 2 7 2 2 5" xfId="38210"/>
    <cellStyle name="Процентный 2 5 2 2 7 2 3" xfId="38211"/>
    <cellStyle name="Процентный 2 5 2 2 7 2 3 2" xfId="38212"/>
    <cellStyle name="Процентный 2 5 2 2 7 2 3 3" xfId="38213"/>
    <cellStyle name="Процентный 2 5 2 2 7 2 3 4" xfId="38214"/>
    <cellStyle name="Процентный 2 5 2 2 7 2 4" xfId="38215"/>
    <cellStyle name="Процентный 2 5 2 2 7 2 5" xfId="38216"/>
    <cellStyle name="Процентный 2 5 2 2 7 2 6" xfId="38217"/>
    <cellStyle name="Процентный 2 5 2 2 7 2 7" xfId="38218"/>
    <cellStyle name="Процентный 2 5 2 2 7 3" xfId="38219"/>
    <cellStyle name="Процентный 2 5 2 2 7 3 2" xfId="38220"/>
    <cellStyle name="Процентный 2 5 2 2 7 3 2 2" xfId="38221"/>
    <cellStyle name="Процентный 2 5 2 2 7 3 3" xfId="38222"/>
    <cellStyle name="Процентный 2 5 2 2 7 3 4" xfId="38223"/>
    <cellStyle name="Процентный 2 5 2 2 7 3 5" xfId="38224"/>
    <cellStyle name="Процентный 2 5 2 2 7 4" xfId="38225"/>
    <cellStyle name="Процентный 2 5 2 2 7 4 2" xfId="38226"/>
    <cellStyle name="Процентный 2 5 2 2 7 4 3" xfId="38227"/>
    <cellStyle name="Процентный 2 5 2 2 7 4 4" xfId="38228"/>
    <cellStyle name="Процентный 2 5 2 2 7 5" xfId="38229"/>
    <cellStyle name="Процентный 2 5 2 2 7 6" xfId="38230"/>
    <cellStyle name="Процентный 2 5 2 2 7 7" xfId="38231"/>
    <cellStyle name="Процентный 2 5 2 2 7 8" xfId="38232"/>
    <cellStyle name="Процентный 2 5 2 2 8" xfId="38233"/>
    <cellStyle name="Процентный 2 5 2 2 8 2" xfId="38234"/>
    <cellStyle name="Процентный 2 5 2 2 8 2 2" xfId="38235"/>
    <cellStyle name="Процентный 2 5 2 2 8 2 2 2" xfId="38236"/>
    <cellStyle name="Процентный 2 5 2 2 8 2 3" xfId="38237"/>
    <cellStyle name="Процентный 2 5 2 2 8 2 4" xfId="38238"/>
    <cellStyle name="Процентный 2 5 2 2 8 2 5" xfId="38239"/>
    <cellStyle name="Процентный 2 5 2 2 8 3" xfId="38240"/>
    <cellStyle name="Процентный 2 5 2 2 8 3 2" xfId="38241"/>
    <cellStyle name="Процентный 2 5 2 2 8 3 3" xfId="38242"/>
    <cellStyle name="Процентный 2 5 2 2 8 3 4" xfId="38243"/>
    <cellStyle name="Процентный 2 5 2 2 8 4" xfId="38244"/>
    <cellStyle name="Процентный 2 5 2 2 8 5" xfId="38245"/>
    <cellStyle name="Процентный 2 5 2 2 8 6" xfId="38246"/>
    <cellStyle name="Процентный 2 5 2 2 8 7" xfId="38247"/>
    <cellStyle name="Процентный 2 5 2 2 9" xfId="38248"/>
    <cellStyle name="Процентный 2 5 2 2 9 2" xfId="38249"/>
    <cellStyle name="Процентный 2 5 2 2 9 2 2" xfId="38250"/>
    <cellStyle name="Процентный 2 5 2 2 9 2 2 2" xfId="38251"/>
    <cellStyle name="Процентный 2 5 2 2 9 2 3" xfId="38252"/>
    <cellStyle name="Процентный 2 5 2 2 9 2 4" xfId="38253"/>
    <cellStyle name="Процентный 2 5 2 2 9 2 5" xfId="38254"/>
    <cellStyle name="Процентный 2 5 2 2 9 3" xfId="38255"/>
    <cellStyle name="Процентный 2 5 2 2 9 3 2" xfId="38256"/>
    <cellStyle name="Процентный 2 5 2 2 9 3 3" xfId="38257"/>
    <cellStyle name="Процентный 2 5 2 2 9 3 4" xfId="38258"/>
    <cellStyle name="Процентный 2 5 2 2 9 4" xfId="38259"/>
    <cellStyle name="Процентный 2 5 2 2 9 5" xfId="38260"/>
    <cellStyle name="Процентный 2 5 2 2 9 6" xfId="38261"/>
    <cellStyle name="Процентный 2 5 2 2 9 7" xfId="38262"/>
    <cellStyle name="Процентный 2 5 2 3" xfId="38263"/>
    <cellStyle name="Процентный 2 5 2 3 2" xfId="38264"/>
    <cellStyle name="Процентный 2 5 2 3 2 2" xfId="38265"/>
    <cellStyle name="Процентный 2 5 2 3 2 2 2" xfId="38266"/>
    <cellStyle name="Процентный 2 5 2 3 2 2 2 2" xfId="38267"/>
    <cellStyle name="Процентный 2 5 2 3 2 2 3" xfId="38268"/>
    <cellStyle name="Процентный 2 5 2 3 2 2 4" xfId="38269"/>
    <cellStyle name="Процентный 2 5 2 3 2 2 5" xfId="38270"/>
    <cellStyle name="Процентный 2 5 2 3 2 3" xfId="38271"/>
    <cellStyle name="Процентный 2 5 2 3 2 3 2" xfId="38272"/>
    <cellStyle name="Процентный 2 5 2 3 2 3 2 2" xfId="38273"/>
    <cellStyle name="Процентный 2 5 2 3 2 3 3" xfId="38274"/>
    <cellStyle name="Процентный 2 5 2 3 2 3 4" xfId="38275"/>
    <cellStyle name="Процентный 2 5 2 3 2 3 5" xfId="38276"/>
    <cellStyle name="Процентный 2 5 2 3 2 4" xfId="38277"/>
    <cellStyle name="Процентный 2 5 2 3 2 4 2" xfId="38278"/>
    <cellStyle name="Процентный 2 5 2 3 2 4 3" xfId="38279"/>
    <cellStyle name="Процентный 2 5 2 3 2 4 4" xfId="38280"/>
    <cellStyle name="Процентный 2 5 2 3 2 5" xfId="38281"/>
    <cellStyle name="Процентный 2 5 2 3 2 6" xfId="38282"/>
    <cellStyle name="Процентный 2 5 2 3 2 7" xfId="38283"/>
    <cellStyle name="Процентный 2 5 2 3 2 8" xfId="38284"/>
    <cellStyle name="Процентный 2 5 2 3 3" xfId="38285"/>
    <cellStyle name="Процентный 2 5 2 3 3 2" xfId="38286"/>
    <cellStyle name="Процентный 2 5 2 3 3 2 2" xfId="38287"/>
    <cellStyle name="Процентный 2 5 2 3 3 3" xfId="38288"/>
    <cellStyle name="Процентный 2 5 2 3 3 4" xfId="38289"/>
    <cellStyle name="Процентный 2 5 2 3 3 5" xfId="38290"/>
    <cellStyle name="Процентный 2 5 2 3 4" xfId="38291"/>
    <cellStyle name="Процентный 2 5 2 3 4 2" xfId="38292"/>
    <cellStyle name="Процентный 2 5 2 3 4 2 2" xfId="38293"/>
    <cellStyle name="Процентный 2 5 2 3 4 3" xfId="38294"/>
    <cellStyle name="Процентный 2 5 2 3 4 4" xfId="38295"/>
    <cellStyle name="Процентный 2 5 2 3 4 5" xfId="38296"/>
    <cellStyle name="Процентный 2 5 2 3 5" xfId="38297"/>
    <cellStyle name="Процентный 2 5 2 3 5 2" xfId="38298"/>
    <cellStyle name="Процентный 2 5 2 3 5 2 2" xfId="38299"/>
    <cellStyle name="Процентный 2 5 2 3 5 3" xfId="38300"/>
    <cellStyle name="Процентный 2 5 2 3 5 4" xfId="38301"/>
    <cellStyle name="Процентный 2 5 2 3 5 5" xfId="38302"/>
    <cellStyle name="Процентный 2 5 2 3 6" xfId="38303"/>
    <cellStyle name="Процентный 2 5 2 3 6 2" xfId="38304"/>
    <cellStyle name="Процентный 2 5 2 3 6 2 2" xfId="38305"/>
    <cellStyle name="Процентный 2 5 2 3 6 3" xfId="38306"/>
    <cellStyle name="Процентный 2 5 2 3 7" xfId="38307"/>
    <cellStyle name="Процентный 2 5 2 3 7 2" xfId="38308"/>
    <cellStyle name="Процентный 2 5 2 3 8" xfId="38309"/>
    <cellStyle name="Процентный 2 5 2 3 9" xfId="38310"/>
    <cellStyle name="Процентный 2 5 2 4" xfId="38311"/>
    <cellStyle name="Процентный 2 5 2 4 2" xfId="38312"/>
    <cellStyle name="Процентный 2 5 2 4 2 2" xfId="38313"/>
    <cellStyle name="Процентный 2 5 2 4 2 2 2" xfId="38314"/>
    <cellStyle name="Процентный 2 5 2 4 2 2 2 2" xfId="38315"/>
    <cellStyle name="Процентный 2 5 2 4 2 2 3" xfId="38316"/>
    <cellStyle name="Процентный 2 5 2 4 2 2 4" xfId="38317"/>
    <cellStyle name="Процентный 2 5 2 4 2 2 5" xfId="38318"/>
    <cellStyle name="Процентный 2 5 2 4 2 3" xfId="38319"/>
    <cellStyle name="Процентный 2 5 2 4 2 3 2" xfId="38320"/>
    <cellStyle name="Процентный 2 5 2 4 2 3 3" xfId="38321"/>
    <cellStyle name="Процентный 2 5 2 4 2 3 4" xfId="38322"/>
    <cellStyle name="Процентный 2 5 2 4 2 4" xfId="38323"/>
    <cellStyle name="Процентный 2 5 2 4 2 5" xfId="38324"/>
    <cellStyle name="Процентный 2 5 2 4 2 6" xfId="38325"/>
    <cellStyle name="Процентный 2 5 2 4 2 7" xfId="38326"/>
    <cellStyle name="Процентный 2 5 2 4 3" xfId="38327"/>
    <cellStyle name="Процентный 2 5 2 4 3 2" xfId="38328"/>
    <cellStyle name="Процентный 2 5 2 4 3 2 2" xfId="38329"/>
    <cellStyle name="Процентный 2 5 2 4 3 3" xfId="38330"/>
    <cellStyle name="Процентный 2 5 2 4 3 4" xfId="38331"/>
    <cellStyle name="Процентный 2 5 2 4 3 5" xfId="38332"/>
    <cellStyle name="Процентный 2 5 2 4 4" xfId="38333"/>
    <cellStyle name="Процентный 2 5 2 4 4 2" xfId="38334"/>
    <cellStyle name="Процентный 2 5 2 4 4 2 2" xfId="38335"/>
    <cellStyle name="Процентный 2 5 2 4 4 3" xfId="38336"/>
    <cellStyle name="Процентный 2 5 2 4 4 4" xfId="38337"/>
    <cellStyle name="Процентный 2 5 2 4 4 5" xfId="38338"/>
    <cellStyle name="Процентный 2 5 2 4 5" xfId="38339"/>
    <cellStyle name="Процентный 2 5 2 4 5 2" xfId="38340"/>
    <cellStyle name="Процентный 2 5 2 4 5 3" xfId="38341"/>
    <cellStyle name="Процентный 2 5 2 4 5 4" xfId="38342"/>
    <cellStyle name="Процентный 2 5 2 4 6" xfId="38343"/>
    <cellStyle name="Процентный 2 5 2 4 7" xfId="38344"/>
    <cellStyle name="Процентный 2 5 2 4 8" xfId="38345"/>
    <cellStyle name="Процентный 2 5 2 4 9" xfId="38346"/>
    <cellStyle name="Процентный 2 5 2 5" xfId="38347"/>
    <cellStyle name="Процентный 2 5 2 5 2" xfId="38348"/>
    <cellStyle name="Процентный 2 5 2 5 2 2" xfId="38349"/>
    <cellStyle name="Процентный 2 5 2 5 2 2 2" xfId="38350"/>
    <cellStyle name="Процентный 2 5 2 5 2 2 2 2" xfId="38351"/>
    <cellStyle name="Процентный 2 5 2 5 2 2 3" xfId="38352"/>
    <cellStyle name="Процентный 2 5 2 5 2 2 4" xfId="38353"/>
    <cellStyle name="Процентный 2 5 2 5 2 2 5" xfId="38354"/>
    <cellStyle name="Процентный 2 5 2 5 2 3" xfId="38355"/>
    <cellStyle name="Процентный 2 5 2 5 2 3 2" xfId="38356"/>
    <cellStyle name="Процентный 2 5 2 5 2 3 3" xfId="38357"/>
    <cellStyle name="Процентный 2 5 2 5 2 3 4" xfId="38358"/>
    <cellStyle name="Процентный 2 5 2 5 2 4" xfId="38359"/>
    <cellStyle name="Процентный 2 5 2 5 2 5" xfId="38360"/>
    <cellStyle name="Процентный 2 5 2 5 2 6" xfId="38361"/>
    <cellStyle name="Процентный 2 5 2 5 2 7" xfId="38362"/>
    <cellStyle name="Процентный 2 5 2 5 3" xfId="38363"/>
    <cellStyle name="Процентный 2 5 2 5 3 2" xfId="38364"/>
    <cellStyle name="Процентный 2 5 2 5 3 2 2" xfId="38365"/>
    <cellStyle name="Процентный 2 5 2 5 3 3" xfId="38366"/>
    <cellStyle name="Процентный 2 5 2 5 3 4" xfId="38367"/>
    <cellStyle name="Процентный 2 5 2 5 3 5" xfId="38368"/>
    <cellStyle name="Процентный 2 5 2 5 4" xfId="38369"/>
    <cellStyle name="Процентный 2 5 2 5 4 2" xfId="38370"/>
    <cellStyle name="Процентный 2 5 2 5 4 2 2" xfId="38371"/>
    <cellStyle name="Процентный 2 5 2 5 4 3" xfId="38372"/>
    <cellStyle name="Процентный 2 5 2 5 4 4" xfId="38373"/>
    <cellStyle name="Процентный 2 5 2 5 4 5" xfId="38374"/>
    <cellStyle name="Процентный 2 5 2 5 5" xfId="38375"/>
    <cellStyle name="Процентный 2 5 2 5 5 2" xfId="38376"/>
    <cellStyle name="Процентный 2 5 2 5 5 3" xfId="38377"/>
    <cellStyle name="Процентный 2 5 2 5 5 4" xfId="38378"/>
    <cellStyle name="Процентный 2 5 2 5 6" xfId="38379"/>
    <cellStyle name="Процентный 2 5 2 5 7" xfId="38380"/>
    <cellStyle name="Процентный 2 5 2 5 8" xfId="38381"/>
    <cellStyle name="Процентный 2 5 2 5 9" xfId="38382"/>
    <cellStyle name="Процентный 2 5 2 6" xfId="38383"/>
    <cellStyle name="Процентный 2 5 2 6 2" xfId="38384"/>
    <cellStyle name="Процентный 2 5 2 6 2 2" xfId="38385"/>
    <cellStyle name="Процентный 2 5 2 6 2 2 2" xfId="38386"/>
    <cellStyle name="Процентный 2 5 2 6 2 2 2 2" xfId="38387"/>
    <cellStyle name="Процентный 2 5 2 6 2 2 3" xfId="38388"/>
    <cellStyle name="Процентный 2 5 2 6 2 2 4" xfId="38389"/>
    <cellStyle name="Процентный 2 5 2 6 2 2 5" xfId="38390"/>
    <cellStyle name="Процентный 2 5 2 6 2 3" xfId="38391"/>
    <cellStyle name="Процентный 2 5 2 6 2 3 2" xfId="38392"/>
    <cellStyle name="Процентный 2 5 2 6 2 3 3" xfId="38393"/>
    <cellStyle name="Процентный 2 5 2 6 2 3 4" xfId="38394"/>
    <cellStyle name="Процентный 2 5 2 6 2 4" xfId="38395"/>
    <cellStyle name="Процентный 2 5 2 6 2 5" xfId="38396"/>
    <cellStyle name="Процентный 2 5 2 6 2 6" xfId="38397"/>
    <cellStyle name="Процентный 2 5 2 6 2 7" xfId="38398"/>
    <cellStyle name="Процентный 2 5 2 6 3" xfId="38399"/>
    <cellStyle name="Процентный 2 5 2 6 3 2" xfId="38400"/>
    <cellStyle name="Процентный 2 5 2 6 3 2 2" xfId="38401"/>
    <cellStyle name="Процентный 2 5 2 6 3 3" xfId="38402"/>
    <cellStyle name="Процентный 2 5 2 6 3 4" xfId="38403"/>
    <cellStyle name="Процентный 2 5 2 6 3 5" xfId="38404"/>
    <cellStyle name="Процентный 2 5 2 6 4" xfId="38405"/>
    <cellStyle name="Процентный 2 5 2 6 4 2" xfId="38406"/>
    <cellStyle name="Процентный 2 5 2 6 4 3" xfId="38407"/>
    <cellStyle name="Процентный 2 5 2 6 4 4" xfId="38408"/>
    <cellStyle name="Процентный 2 5 2 6 5" xfId="38409"/>
    <cellStyle name="Процентный 2 5 2 6 6" xfId="38410"/>
    <cellStyle name="Процентный 2 5 2 6 7" xfId="38411"/>
    <cellStyle name="Процентный 2 5 2 6 8" xfId="38412"/>
    <cellStyle name="Процентный 2 5 2 7" xfId="38413"/>
    <cellStyle name="Процентный 2 5 2 7 2" xfId="38414"/>
    <cellStyle name="Процентный 2 5 2 7 2 2" xfId="38415"/>
    <cellStyle name="Процентный 2 5 2 7 2 2 2" xfId="38416"/>
    <cellStyle name="Процентный 2 5 2 7 2 2 2 2" xfId="38417"/>
    <cellStyle name="Процентный 2 5 2 7 2 2 3" xfId="38418"/>
    <cellStyle name="Процентный 2 5 2 7 2 2 4" xfId="38419"/>
    <cellStyle name="Процентный 2 5 2 7 2 2 5" xfId="38420"/>
    <cellStyle name="Процентный 2 5 2 7 2 3" xfId="38421"/>
    <cellStyle name="Процентный 2 5 2 7 2 3 2" xfId="38422"/>
    <cellStyle name="Процентный 2 5 2 7 2 3 3" xfId="38423"/>
    <cellStyle name="Процентный 2 5 2 7 2 3 4" xfId="38424"/>
    <cellStyle name="Процентный 2 5 2 7 2 4" xfId="38425"/>
    <cellStyle name="Процентный 2 5 2 7 2 5" xfId="38426"/>
    <cellStyle name="Процентный 2 5 2 7 2 6" xfId="38427"/>
    <cellStyle name="Процентный 2 5 2 7 2 7" xfId="38428"/>
    <cellStyle name="Процентный 2 5 2 7 3" xfId="38429"/>
    <cellStyle name="Процентный 2 5 2 7 3 2" xfId="38430"/>
    <cellStyle name="Процентный 2 5 2 7 3 2 2" xfId="38431"/>
    <cellStyle name="Процентный 2 5 2 7 3 3" xfId="38432"/>
    <cellStyle name="Процентный 2 5 2 7 3 4" xfId="38433"/>
    <cellStyle name="Процентный 2 5 2 7 3 5" xfId="38434"/>
    <cellStyle name="Процентный 2 5 2 7 4" xfId="38435"/>
    <cellStyle name="Процентный 2 5 2 7 4 2" xfId="38436"/>
    <cellStyle name="Процентный 2 5 2 7 4 3" xfId="38437"/>
    <cellStyle name="Процентный 2 5 2 7 4 4" xfId="38438"/>
    <cellStyle name="Процентный 2 5 2 7 5" xfId="38439"/>
    <cellStyle name="Процентный 2 5 2 7 6" xfId="38440"/>
    <cellStyle name="Процентный 2 5 2 7 7" xfId="38441"/>
    <cellStyle name="Процентный 2 5 2 7 8" xfId="38442"/>
    <cellStyle name="Процентный 2 5 2 8" xfId="38443"/>
    <cellStyle name="Процентный 2 5 2 8 2" xfId="38444"/>
    <cellStyle name="Процентный 2 5 2 8 2 2" xfId="38445"/>
    <cellStyle name="Процентный 2 5 2 8 2 2 2" xfId="38446"/>
    <cellStyle name="Процентный 2 5 2 8 2 2 2 2" xfId="38447"/>
    <cellStyle name="Процентный 2 5 2 8 2 2 3" xfId="38448"/>
    <cellStyle name="Процентный 2 5 2 8 2 2 4" xfId="38449"/>
    <cellStyle name="Процентный 2 5 2 8 2 2 5" xfId="38450"/>
    <cellStyle name="Процентный 2 5 2 8 2 3" xfId="38451"/>
    <cellStyle name="Процентный 2 5 2 8 2 3 2" xfId="38452"/>
    <cellStyle name="Процентный 2 5 2 8 2 3 3" xfId="38453"/>
    <cellStyle name="Процентный 2 5 2 8 2 3 4" xfId="38454"/>
    <cellStyle name="Процентный 2 5 2 8 2 4" xfId="38455"/>
    <cellStyle name="Процентный 2 5 2 8 2 5" xfId="38456"/>
    <cellStyle name="Процентный 2 5 2 8 2 6" xfId="38457"/>
    <cellStyle name="Процентный 2 5 2 8 2 7" xfId="38458"/>
    <cellStyle name="Процентный 2 5 2 8 3" xfId="38459"/>
    <cellStyle name="Процентный 2 5 2 8 3 2" xfId="38460"/>
    <cellStyle name="Процентный 2 5 2 8 3 2 2" xfId="38461"/>
    <cellStyle name="Процентный 2 5 2 8 3 3" xfId="38462"/>
    <cellStyle name="Процентный 2 5 2 8 3 4" xfId="38463"/>
    <cellStyle name="Процентный 2 5 2 8 3 5" xfId="38464"/>
    <cellStyle name="Процентный 2 5 2 8 4" xfId="38465"/>
    <cellStyle name="Процентный 2 5 2 8 4 2" xfId="38466"/>
    <cellStyle name="Процентный 2 5 2 8 4 3" xfId="38467"/>
    <cellStyle name="Процентный 2 5 2 8 4 4" xfId="38468"/>
    <cellStyle name="Процентный 2 5 2 8 5" xfId="38469"/>
    <cellStyle name="Процентный 2 5 2 8 6" xfId="38470"/>
    <cellStyle name="Процентный 2 5 2 8 7" xfId="38471"/>
    <cellStyle name="Процентный 2 5 2 8 8" xfId="38472"/>
    <cellStyle name="Процентный 2 5 2 9" xfId="38473"/>
    <cellStyle name="Процентный 2 5 2 9 2" xfId="38474"/>
    <cellStyle name="Процентный 2 5 2 9 2 2" xfId="38475"/>
    <cellStyle name="Процентный 2 5 2 9 2 2 2" xfId="38476"/>
    <cellStyle name="Процентный 2 5 2 9 2 3" xfId="38477"/>
    <cellStyle name="Процентный 2 5 2 9 2 4" xfId="38478"/>
    <cellStyle name="Процентный 2 5 2 9 2 5" xfId="38479"/>
    <cellStyle name="Процентный 2 5 2 9 3" xfId="38480"/>
    <cellStyle name="Процентный 2 5 2 9 3 2" xfId="38481"/>
    <cellStyle name="Процентный 2 5 2 9 3 3" xfId="38482"/>
    <cellStyle name="Процентный 2 5 2 9 3 4" xfId="38483"/>
    <cellStyle name="Процентный 2 5 2 9 4" xfId="38484"/>
    <cellStyle name="Процентный 2 5 2 9 5" xfId="38485"/>
    <cellStyle name="Процентный 2 5 2 9 6" xfId="38486"/>
    <cellStyle name="Процентный 2 5 2 9 7" xfId="38487"/>
    <cellStyle name="Процентный 2 5 3" xfId="38488"/>
    <cellStyle name="Процентный 2 5 3 2" xfId="38489"/>
    <cellStyle name="Процентный 2 5 3 2 2" xfId="38490"/>
    <cellStyle name="Процентный 2 5 3 2 2 2" xfId="38491"/>
    <cellStyle name="Процентный 2 5 3 2 3" xfId="38492"/>
    <cellStyle name="Процентный 2 5 3 2 4" xfId="38493"/>
    <cellStyle name="Процентный 2 5 3 2 5" xfId="38494"/>
    <cellStyle name="Процентный 2 5 3 3" xfId="38495"/>
    <cellStyle name="Процентный 2 5 3 3 2" xfId="38496"/>
    <cellStyle name="Процентный 2 5 3 3 2 2" xfId="38497"/>
    <cellStyle name="Процентный 2 5 3 3 3" xfId="38498"/>
    <cellStyle name="Процентный 2 5 3 3 4" xfId="38499"/>
    <cellStyle name="Процентный 2 5 3 3 5" xfId="38500"/>
    <cellStyle name="Процентный 2 5 3 4" xfId="38501"/>
    <cellStyle name="Процентный 2 5 3 4 2" xfId="38502"/>
    <cellStyle name="Процентный 2 5 3 4 2 2" xfId="38503"/>
    <cellStyle name="Процентный 2 5 3 4 3" xfId="38504"/>
    <cellStyle name="Процентный 2 5 3 4 4" xfId="38505"/>
    <cellStyle name="Процентный 2 5 3 4 5" xfId="38506"/>
    <cellStyle name="Процентный 2 5 3 5" xfId="38507"/>
    <cellStyle name="Процентный 2 5 3 6" xfId="38508"/>
    <cellStyle name="Процентный 2 5 3 6 2" xfId="38509"/>
    <cellStyle name="Процентный 2 5 3 6 2 2" xfId="38510"/>
    <cellStyle name="Процентный 2 5 3 6 3" xfId="38511"/>
    <cellStyle name="Процентный 2 5 3 7" xfId="38512"/>
    <cellStyle name="Процентный 2 5 3 7 2" xfId="38513"/>
    <cellStyle name="Процентный 2 5 3 8" xfId="38514"/>
    <cellStyle name="Процентный 2 5 4" xfId="38515"/>
    <cellStyle name="Процентный 2 5 4 10" xfId="38516"/>
    <cellStyle name="Процентный 2 5 4 10 2" xfId="38517"/>
    <cellStyle name="Процентный 2 5 4 10 2 2" xfId="38518"/>
    <cellStyle name="Процентный 2 5 4 10 3" xfId="38519"/>
    <cellStyle name="Процентный 2 5 4 10 4" xfId="38520"/>
    <cellStyle name="Процентный 2 5 4 10 5" xfId="38521"/>
    <cellStyle name="Процентный 2 5 4 11" xfId="38522"/>
    <cellStyle name="Процентный 2 5 4 11 2" xfId="38523"/>
    <cellStyle name="Процентный 2 5 4 11 2 2" xfId="38524"/>
    <cellStyle name="Процентный 2 5 4 11 3" xfId="38525"/>
    <cellStyle name="Процентный 2 5 4 11 4" xfId="38526"/>
    <cellStyle name="Процентный 2 5 4 11 5" xfId="38527"/>
    <cellStyle name="Процентный 2 5 4 12" xfId="38528"/>
    <cellStyle name="Процентный 2 5 4 12 2" xfId="38529"/>
    <cellStyle name="Процентный 2 5 4 12 2 2" xfId="38530"/>
    <cellStyle name="Процентный 2 5 4 12 3" xfId="38531"/>
    <cellStyle name="Процентный 2 5 4 13" xfId="38532"/>
    <cellStyle name="Процентный 2 5 4 13 2" xfId="38533"/>
    <cellStyle name="Процентный 2 5 4 14" xfId="38534"/>
    <cellStyle name="Процентный 2 5 4 15" xfId="38535"/>
    <cellStyle name="Процентный 2 5 4 2" xfId="38536"/>
    <cellStyle name="Процентный 2 5 4 2 2" xfId="38537"/>
    <cellStyle name="Процентный 2 5 4 2 2 2" xfId="38538"/>
    <cellStyle name="Процентный 2 5 4 2 2 2 2" xfId="38539"/>
    <cellStyle name="Процентный 2 5 4 2 2 2 2 2" xfId="38540"/>
    <cellStyle name="Процентный 2 5 4 2 2 2 3" xfId="38541"/>
    <cellStyle name="Процентный 2 5 4 2 2 2 4" xfId="38542"/>
    <cellStyle name="Процентный 2 5 4 2 2 2 5" xfId="38543"/>
    <cellStyle name="Процентный 2 5 4 2 2 3" xfId="38544"/>
    <cellStyle name="Процентный 2 5 4 2 2 3 2" xfId="38545"/>
    <cellStyle name="Процентный 2 5 4 2 2 3 3" xfId="38546"/>
    <cellStyle name="Процентный 2 5 4 2 2 3 4" xfId="38547"/>
    <cellStyle name="Процентный 2 5 4 2 2 4" xfId="38548"/>
    <cellStyle name="Процентный 2 5 4 2 2 5" xfId="38549"/>
    <cellStyle name="Процентный 2 5 4 2 2 6" xfId="38550"/>
    <cellStyle name="Процентный 2 5 4 2 2 7" xfId="38551"/>
    <cellStyle name="Процентный 2 5 4 2 3" xfId="38552"/>
    <cellStyle name="Процентный 2 5 4 2 3 2" xfId="38553"/>
    <cellStyle name="Процентный 2 5 4 2 3 2 2" xfId="38554"/>
    <cellStyle name="Процентный 2 5 4 2 3 3" xfId="38555"/>
    <cellStyle name="Процентный 2 5 4 2 3 4" xfId="38556"/>
    <cellStyle name="Процентный 2 5 4 2 3 5" xfId="38557"/>
    <cellStyle name="Процентный 2 5 4 2 4" xfId="38558"/>
    <cellStyle name="Процентный 2 5 4 2 4 2" xfId="38559"/>
    <cellStyle name="Процентный 2 5 4 2 4 2 2" xfId="38560"/>
    <cellStyle name="Процентный 2 5 4 2 4 3" xfId="38561"/>
    <cellStyle name="Процентный 2 5 4 2 4 4" xfId="38562"/>
    <cellStyle name="Процентный 2 5 4 2 4 5" xfId="38563"/>
    <cellStyle name="Процентный 2 5 4 2 5" xfId="38564"/>
    <cellStyle name="Процентный 2 5 4 2 5 2" xfId="38565"/>
    <cellStyle name="Процентный 2 5 4 2 5 3" xfId="38566"/>
    <cellStyle name="Процентный 2 5 4 2 5 4" xfId="38567"/>
    <cellStyle name="Процентный 2 5 4 2 6" xfId="38568"/>
    <cellStyle name="Процентный 2 5 4 2 7" xfId="38569"/>
    <cellStyle name="Процентный 2 5 4 2 8" xfId="38570"/>
    <cellStyle name="Процентный 2 5 4 2 9" xfId="38571"/>
    <cellStyle name="Процентный 2 5 4 3" xfId="38572"/>
    <cellStyle name="Процентный 2 5 4 3 2" xfId="38573"/>
    <cellStyle name="Процентный 2 5 4 3 2 2" xfId="38574"/>
    <cellStyle name="Процентный 2 5 4 3 2 2 2" xfId="38575"/>
    <cellStyle name="Процентный 2 5 4 3 2 2 2 2" xfId="38576"/>
    <cellStyle name="Процентный 2 5 4 3 2 2 3" xfId="38577"/>
    <cellStyle name="Процентный 2 5 4 3 2 2 4" xfId="38578"/>
    <cellStyle name="Процентный 2 5 4 3 2 2 5" xfId="38579"/>
    <cellStyle name="Процентный 2 5 4 3 2 3" xfId="38580"/>
    <cellStyle name="Процентный 2 5 4 3 2 3 2" xfId="38581"/>
    <cellStyle name="Процентный 2 5 4 3 2 3 3" xfId="38582"/>
    <cellStyle name="Процентный 2 5 4 3 2 3 4" xfId="38583"/>
    <cellStyle name="Процентный 2 5 4 3 2 4" xfId="38584"/>
    <cellStyle name="Процентный 2 5 4 3 2 5" xfId="38585"/>
    <cellStyle name="Процентный 2 5 4 3 2 6" xfId="38586"/>
    <cellStyle name="Процентный 2 5 4 3 2 7" xfId="38587"/>
    <cellStyle name="Процентный 2 5 4 3 3" xfId="38588"/>
    <cellStyle name="Процентный 2 5 4 3 3 2" xfId="38589"/>
    <cellStyle name="Процентный 2 5 4 3 3 2 2" xfId="38590"/>
    <cellStyle name="Процентный 2 5 4 3 3 3" xfId="38591"/>
    <cellStyle name="Процентный 2 5 4 3 3 4" xfId="38592"/>
    <cellStyle name="Процентный 2 5 4 3 3 5" xfId="38593"/>
    <cellStyle name="Процентный 2 5 4 3 4" xfId="38594"/>
    <cellStyle name="Процентный 2 5 4 3 4 2" xfId="38595"/>
    <cellStyle name="Процентный 2 5 4 3 4 2 2" xfId="38596"/>
    <cellStyle name="Процентный 2 5 4 3 4 3" xfId="38597"/>
    <cellStyle name="Процентный 2 5 4 3 4 4" xfId="38598"/>
    <cellStyle name="Процентный 2 5 4 3 4 5" xfId="38599"/>
    <cellStyle name="Процентный 2 5 4 3 5" xfId="38600"/>
    <cellStyle name="Процентный 2 5 4 3 5 2" xfId="38601"/>
    <cellStyle name="Процентный 2 5 4 3 5 3" xfId="38602"/>
    <cellStyle name="Процентный 2 5 4 3 5 4" xfId="38603"/>
    <cellStyle name="Процентный 2 5 4 3 6" xfId="38604"/>
    <cellStyle name="Процентный 2 5 4 3 7" xfId="38605"/>
    <cellStyle name="Процентный 2 5 4 3 8" xfId="38606"/>
    <cellStyle name="Процентный 2 5 4 3 9" xfId="38607"/>
    <cellStyle name="Процентный 2 5 4 4" xfId="38608"/>
    <cellStyle name="Процентный 2 5 4 4 2" xfId="38609"/>
    <cellStyle name="Процентный 2 5 4 4 2 2" xfId="38610"/>
    <cellStyle name="Процентный 2 5 4 4 2 2 2" xfId="38611"/>
    <cellStyle name="Процентный 2 5 4 4 2 2 2 2" xfId="38612"/>
    <cellStyle name="Процентный 2 5 4 4 2 2 3" xfId="38613"/>
    <cellStyle name="Процентный 2 5 4 4 2 2 4" xfId="38614"/>
    <cellStyle name="Процентный 2 5 4 4 2 2 5" xfId="38615"/>
    <cellStyle name="Процентный 2 5 4 4 2 3" xfId="38616"/>
    <cellStyle name="Процентный 2 5 4 4 2 3 2" xfId="38617"/>
    <cellStyle name="Процентный 2 5 4 4 2 3 3" xfId="38618"/>
    <cellStyle name="Процентный 2 5 4 4 2 3 4" xfId="38619"/>
    <cellStyle name="Процентный 2 5 4 4 2 4" xfId="38620"/>
    <cellStyle name="Процентный 2 5 4 4 2 5" xfId="38621"/>
    <cellStyle name="Процентный 2 5 4 4 2 6" xfId="38622"/>
    <cellStyle name="Процентный 2 5 4 4 2 7" xfId="38623"/>
    <cellStyle name="Процентный 2 5 4 4 3" xfId="38624"/>
    <cellStyle name="Процентный 2 5 4 4 3 2" xfId="38625"/>
    <cellStyle name="Процентный 2 5 4 4 3 2 2" xfId="38626"/>
    <cellStyle name="Процентный 2 5 4 4 3 3" xfId="38627"/>
    <cellStyle name="Процентный 2 5 4 4 3 4" xfId="38628"/>
    <cellStyle name="Процентный 2 5 4 4 3 5" xfId="38629"/>
    <cellStyle name="Процентный 2 5 4 4 4" xfId="38630"/>
    <cellStyle name="Процентный 2 5 4 4 4 2" xfId="38631"/>
    <cellStyle name="Процентный 2 5 4 4 4 2 2" xfId="38632"/>
    <cellStyle name="Процентный 2 5 4 4 4 3" xfId="38633"/>
    <cellStyle name="Процентный 2 5 4 4 4 4" xfId="38634"/>
    <cellStyle name="Процентный 2 5 4 4 4 5" xfId="38635"/>
    <cellStyle name="Процентный 2 5 4 4 5" xfId="38636"/>
    <cellStyle name="Процентный 2 5 4 4 5 2" xfId="38637"/>
    <cellStyle name="Процентный 2 5 4 4 5 3" xfId="38638"/>
    <cellStyle name="Процентный 2 5 4 4 5 4" xfId="38639"/>
    <cellStyle name="Процентный 2 5 4 4 6" xfId="38640"/>
    <cellStyle name="Процентный 2 5 4 4 7" xfId="38641"/>
    <cellStyle name="Процентный 2 5 4 4 8" xfId="38642"/>
    <cellStyle name="Процентный 2 5 4 4 9" xfId="38643"/>
    <cellStyle name="Процентный 2 5 4 5" xfId="38644"/>
    <cellStyle name="Процентный 2 5 4 5 2" xfId="38645"/>
    <cellStyle name="Процентный 2 5 4 5 2 2" xfId="38646"/>
    <cellStyle name="Процентный 2 5 4 5 2 2 2" xfId="38647"/>
    <cellStyle name="Процентный 2 5 4 5 2 2 2 2" xfId="38648"/>
    <cellStyle name="Процентный 2 5 4 5 2 2 3" xfId="38649"/>
    <cellStyle name="Процентный 2 5 4 5 2 2 4" xfId="38650"/>
    <cellStyle name="Процентный 2 5 4 5 2 2 5" xfId="38651"/>
    <cellStyle name="Процентный 2 5 4 5 2 3" xfId="38652"/>
    <cellStyle name="Процентный 2 5 4 5 2 3 2" xfId="38653"/>
    <cellStyle name="Процентный 2 5 4 5 2 3 3" xfId="38654"/>
    <cellStyle name="Процентный 2 5 4 5 2 3 4" xfId="38655"/>
    <cellStyle name="Процентный 2 5 4 5 2 4" xfId="38656"/>
    <cellStyle name="Процентный 2 5 4 5 2 5" xfId="38657"/>
    <cellStyle name="Процентный 2 5 4 5 2 6" xfId="38658"/>
    <cellStyle name="Процентный 2 5 4 5 2 7" xfId="38659"/>
    <cellStyle name="Процентный 2 5 4 5 3" xfId="38660"/>
    <cellStyle name="Процентный 2 5 4 5 3 2" xfId="38661"/>
    <cellStyle name="Процентный 2 5 4 5 3 2 2" xfId="38662"/>
    <cellStyle name="Процентный 2 5 4 5 3 3" xfId="38663"/>
    <cellStyle name="Процентный 2 5 4 5 3 4" xfId="38664"/>
    <cellStyle name="Процентный 2 5 4 5 3 5" xfId="38665"/>
    <cellStyle name="Процентный 2 5 4 5 4" xfId="38666"/>
    <cellStyle name="Процентный 2 5 4 5 4 2" xfId="38667"/>
    <cellStyle name="Процентный 2 5 4 5 4 3" xfId="38668"/>
    <cellStyle name="Процентный 2 5 4 5 4 4" xfId="38669"/>
    <cellStyle name="Процентный 2 5 4 5 5" xfId="38670"/>
    <cellStyle name="Процентный 2 5 4 5 6" xfId="38671"/>
    <cellStyle name="Процентный 2 5 4 5 7" xfId="38672"/>
    <cellStyle name="Процентный 2 5 4 5 8" xfId="38673"/>
    <cellStyle name="Процентный 2 5 4 6" xfId="38674"/>
    <cellStyle name="Процентный 2 5 4 6 2" xfId="38675"/>
    <cellStyle name="Процентный 2 5 4 6 2 2" xfId="38676"/>
    <cellStyle name="Процентный 2 5 4 6 2 2 2" xfId="38677"/>
    <cellStyle name="Процентный 2 5 4 6 2 2 2 2" xfId="38678"/>
    <cellStyle name="Процентный 2 5 4 6 2 2 3" xfId="38679"/>
    <cellStyle name="Процентный 2 5 4 6 2 2 4" xfId="38680"/>
    <cellStyle name="Процентный 2 5 4 6 2 2 5" xfId="38681"/>
    <cellStyle name="Процентный 2 5 4 6 2 3" xfId="38682"/>
    <cellStyle name="Процентный 2 5 4 6 2 3 2" xfId="38683"/>
    <cellStyle name="Процентный 2 5 4 6 2 3 3" xfId="38684"/>
    <cellStyle name="Процентный 2 5 4 6 2 3 4" xfId="38685"/>
    <cellStyle name="Процентный 2 5 4 6 2 4" xfId="38686"/>
    <cellStyle name="Процентный 2 5 4 6 2 5" xfId="38687"/>
    <cellStyle name="Процентный 2 5 4 6 2 6" xfId="38688"/>
    <cellStyle name="Процентный 2 5 4 6 2 7" xfId="38689"/>
    <cellStyle name="Процентный 2 5 4 6 3" xfId="38690"/>
    <cellStyle name="Процентный 2 5 4 6 3 2" xfId="38691"/>
    <cellStyle name="Процентный 2 5 4 6 3 2 2" xfId="38692"/>
    <cellStyle name="Процентный 2 5 4 6 3 3" xfId="38693"/>
    <cellStyle name="Процентный 2 5 4 6 3 4" xfId="38694"/>
    <cellStyle name="Процентный 2 5 4 6 3 5" xfId="38695"/>
    <cellStyle name="Процентный 2 5 4 6 4" xfId="38696"/>
    <cellStyle name="Процентный 2 5 4 6 4 2" xfId="38697"/>
    <cellStyle name="Процентный 2 5 4 6 4 3" xfId="38698"/>
    <cellStyle name="Процентный 2 5 4 6 4 4" xfId="38699"/>
    <cellStyle name="Процентный 2 5 4 6 5" xfId="38700"/>
    <cellStyle name="Процентный 2 5 4 6 6" xfId="38701"/>
    <cellStyle name="Процентный 2 5 4 6 7" xfId="38702"/>
    <cellStyle name="Процентный 2 5 4 6 8" xfId="38703"/>
    <cellStyle name="Процентный 2 5 4 7" xfId="38704"/>
    <cellStyle name="Процентный 2 5 4 7 2" xfId="38705"/>
    <cellStyle name="Процентный 2 5 4 7 2 2" xfId="38706"/>
    <cellStyle name="Процентный 2 5 4 7 2 2 2" xfId="38707"/>
    <cellStyle name="Процентный 2 5 4 7 2 2 2 2" xfId="38708"/>
    <cellStyle name="Процентный 2 5 4 7 2 2 3" xfId="38709"/>
    <cellStyle name="Процентный 2 5 4 7 2 2 4" xfId="38710"/>
    <cellStyle name="Процентный 2 5 4 7 2 2 5" xfId="38711"/>
    <cellStyle name="Процентный 2 5 4 7 2 3" xfId="38712"/>
    <cellStyle name="Процентный 2 5 4 7 2 3 2" xfId="38713"/>
    <cellStyle name="Процентный 2 5 4 7 2 3 3" xfId="38714"/>
    <cellStyle name="Процентный 2 5 4 7 2 3 4" xfId="38715"/>
    <cellStyle name="Процентный 2 5 4 7 2 4" xfId="38716"/>
    <cellStyle name="Процентный 2 5 4 7 2 5" xfId="38717"/>
    <cellStyle name="Процентный 2 5 4 7 2 6" xfId="38718"/>
    <cellStyle name="Процентный 2 5 4 7 2 7" xfId="38719"/>
    <cellStyle name="Процентный 2 5 4 7 3" xfId="38720"/>
    <cellStyle name="Процентный 2 5 4 7 3 2" xfId="38721"/>
    <cellStyle name="Процентный 2 5 4 7 3 2 2" xfId="38722"/>
    <cellStyle name="Процентный 2 5 4 7 3 3" xfId="38723"/>
    <cellStyle name="Процентный 2 5 4 7 3 4" xfId="38724"/>
    <cellStyle name="Процентный 2 5 4 7 3 5" xfId="38725"/>
    <cellStyle name="Процентный 2 5 4 7 4" xfId="38726"/>
    <cellStyle name="Процентный 2 5 4 7 4 2" xfId="38727"/>
    <cellStyle name="Процентный 2 5 4 7 4 3" xfId="38728"/>
    <cellStyle name="Процентный 2 5 4 7 4 4" xfId="38729"/>
    <cellStyle name="Процентный 2 5 4 7 5" xfId="38730"/>
    <cellStyle name="Процентный 2 5 4 7 6" xfId="38731"/>
    <cellStyle name="Процентный 2 5 4 7 7" xfId="38732"/>
    <cellStyle name="Процентный 2 5 4 7 8" xfId="38733"/>
    <cellStyle name="Процентный 2 5 4 8" xfId="38734"/>
    <cellStyle name="Процентный 2 5 4 8 2" xfId="38735"/>
    <cellStyle name="Процентный 2 5 4 8 2 2" xfId="38736"/>
    <cellStyle name="Процентный 2 5 4 8 2 2 2" xfId="38737"/>
    <cellStyle name="Процентный 2 5 4 8 2 3" xfId="38738"/>
    <cellStyle name="Процентный 2 5 4 8 2 4" xfId="38739"/>
    <cellStyle name="Процентный 2 5 4 8 2 5" xfId="38740"/>
    <cellStyle name="Процентный 2 5 4 8 3" xfId="38741"/>
    <cellStyle name="Процентный 2 5 4 8 3 2" xfId="38742"/>
    <cellStyle name="Процентный 2 5 4 8 3 3" xfId="38743"/>
    <cellStyle name="Процентный 2 5 4 8 3 4" xfId="38744"/>
    <cellStyle name="Процентный 2 5 4 8 4" xfId="38745"/>
    <cellStyle name="Процентный 2 5 4 8 5" xfId="38746"/>
    <cellStyle name="Процентный 2 5 4 8 6" xfId="38747"/>
    <cellStyle name="Процентный 2 5 4 8 7" xfId="38748"/>
    <cellStyle name="Процентный 2 5 4 9" xfId="38749"/>
    <cellStyle name="Процентный 2 5 4 9 2" xfId="38750"/>
    <cellStyle name="Процентный 2 5 4 9 2 2" xfId="38751"/>
    <cellStyle name="Процентный 2 5 4 9 2 2 2" xfId="38752"/>
    <cellStyle name="Процентный 2 5 4 9 2 3" xfId="38753"/>
    <cellStyle name="Процентный 2 5 4 9 2 4" xfId="38754"/>
    <cellStyle name="Процентный 2 5 4 9 2 5" xfId="38755"/>
    <cellStyle name="Процентный 2 5 4 9 3" xfId="38756"/>
    <cellStyle name="Процентный 2 5 4 9 3 2" xfId="38757"/>
    <cellStyle name="Процентный 2 5 4 9 3 3" xfId="38758"/>
    <cellStyle name="Процентный 2 5 4 9 3 4" xfId="38759"/>
    <cellStyle name="Процентный 2 5 4 9 4" xfId="38760"/>
    <cellStyle name="Процентный 2 5 4 9 5" xfId="38761"/>
    <cellStyle name="Процентный 2 5 4 9 6" xfId="38762"/>
    <cellStyle name="Процентный 2 5 4 9 7" xfId="38763"/>
    <cellStyle name="Процентный 2 5 5" xfId="38764"/>
    <cellStyle name="Процентный 2 5 5 10" xfId="38765"/>
    <cellStyle name="Процентный 2 5 5 10 2" xfId="38766"/>
    <cellStyle name="Процентный 2 5 5 10 2 2" xfId="38767"/>
    <cellStyle name="Процентный 2 5 5 10 3" xfId="38768"/>
    <cellStyle name="Процентный 2 5 5 10 4" xfId="38769"/>
    <cellStyle name="Процентный 2 5 5 10 5" xfId="38770"/>
    <cellStyle name="Процентный 2 5 5 11" xfId="38771"/>
    <cellStyle name="Процентный 2 5 5 11 2" xfId="38772"/>
    <cellStyle name="Процентный 2 5 5 11 3" xfId="38773"/>
    <cellStyle name="Процентный 2 5 5 11 4" xfId="38774"/>
    <cellStyle name="Процентный 2 5 5 12" xfId="38775"/>
    <cellStyle name="Процентный 2 5 5 13" xfId="38776"/>
    <cellStyle name="Процентный 2 5 5 14" xfId="38777"/>
    <cellStyle name="Процентный 2 5 5 15" xfId="38778"/>
    <cellStyle name="Процентный 2 5 5 2" xfId="38779"/>
    <cellStyle name="Процентный 2 5 5 2 2" xfId="38780"/>
    <cellStyle name="Процентный 2 5 5 2 2 2" xfId="38781"/>
    <cellStyle name="Процентный 2 5 5 2 2 2 2" xfId="38782"/>
    <cellStyle name="Процентный 2 5 5 2 2 2 2 2" xfId="38783"/>
    <cellStyle name="Процентный 2 5 5 2 2 2 3" xfId="38784"/>
    <cellStyle name="Процентный 2 5 5 2 2 2 4" xfId="38785"/>
    <cellStyle name="Процентный 2 5 5 2 2 2 5" xfId="38786"/>
    <cellStyle name="Процентный 2 5 5 2 2 3" xfId="38787"/>
    <cellStyle name="Процентный 2 5 5 2 2 3 2" xfId="38788"/>
    <cellStyle name="Процентный 2 5 5 2 2 3 3" xfId="38789"/>
    <cellStyle name="Процентный 2 5 5 2 2 3 4" xfId="38790"/>
    <cellStyle name="Процентный 2 5 5 2 2 4" xfId="38791"/>
    <cellStyle name="Процентный 2 5 5 2 2 5" xfId="38792"/>
    <cellStyle name="Процентный 2 5 5 2 2 6" xfId="38793"/>
    <cellStyle name="Процентный 2 5 5 2 2 7" xfId="38794"/>
    <cellStyle name="Процентный 2 5 5 2 3" xfId="38795"/>
    <cellStyle name="Процентный 2 5 5 2 3 2" xfId="38796"/>
    <cellStyle name="Процентный 2 5 5 2 3 2 2" xfId="38797"/>
    <cellStyle name="Процентный 2 5 5 2 3 3" xfId="38798"/>
    <cellStyle name="Процентный 2 5 5 2 3 4" xfId="38799"/>
    <cellStyle name="Процентный 2 5 5 2 3 5" xfId="38800"/>
    <cellStyle name="Процентный 2 5 5 2 4" xfId="38801"/>
    <cellStyle name="Процентный 2 5 5 2 4 2" xfId="38802"/>
    <cellStyle name="Процентный 2 5 5 2 4 2 2" xfId="38803"/>
    <cellStyle name="Процентный 2 5 5 2 4 3" xfId="38804"/>
    <cellStyle name="Процентный 2 5 5 2 4 4" xfId="38805"/>
    <cellStyle name="Процентный 2 5 5 2 4 5" xfId="38806"/>
    <cellStyle name="Процентный 2 5 5 2 5" xfId="38807"/>
    <cellStyle name="Процентный 2 5 5 2 5 2" xfId="38808"/>
    <cellStyle name="Процентный 2 5 5 2 5 3" xfId="38809"/>
    <cellStyle name="Процентный 2 5 5 2 5 4" xfId="38810"/>
    <cellStyle name="Процентный 2 5 5 2 6" xfId="38811"/>
    <cellStyle name="Процентный 2 5 5 2 7" xfId="38812"/>
    <cellStyle name="Процентный 2 5 5 2 8" xfId="38813"/>
    <cellStyle name="Процентный 2 5 5 2 9" xfId="38814"/>
    <cellStyle name="Процентный 2 5 5 3" xfId="38815"/>
    <cellStyle name="Процентный 2 5 5 3 2" xfId="38816"/>
    <cellStyle name="Процентный 2 5 5 3 2 2" xfId="38817"/>
    <cellStyle name="Процентный 2 5 5 3 2 2 2" xfId="38818"/>
    <cellStyle name="Процентный 2 5 5 3 2 2 2 2" xfId="38819"/>
    <cellStyle name="Процентный 2 5 5 3 2 2 3" xfId="38820"/>
    <cellStyle name="Процентный 2 5 5 3 2 2 4" xfId="38821"/>
    <cellStyle name="Процентный 2 5 5 3 2 2 5" xfId="38822"/>
    <cellStyle name="Процентный 2 5 5 3 2 3" xfId="38823"/>
    <cellStyle name="Процентный 2 5 5 3 2 3 2" xfId="38824"/>
    <cellStyle name="Процентный 2 5 5 3 2 3 3" xfId="38825"/>
    <cellStyle name="Процентный 2 5 5 3 2 3 4" xfId="38826"/>
    <cellStyle name="Процентный 2 5 5 3 2 4" xfId="38827"/>
    <cellStyle name="Процентный 2 5 5 3 2 5" xfId="38828"/>
    <cellStyle name="Процентный 2 5 5 3 2 6" xfId="38829"/>
    <cellStyle name="Процентный 2 5 5 3 2 7" xfId="38830"/>
    <cellStyle name="Процентный 2 5 5 3 3" xfId="38831"/>
    <cellStyle name="Процентный 2 5 5 3 3 2" xfId="38832"/>
    <cellStyle name="Процентный 2 5 5 3 3 2 2" xfId="38833"/>
    <cellStyle name="Процентный 2 5 5 3 3 3" xfId="38834"/>
    <cellStyle name="Процентный 2 5 5 3 3 4" xfId="38835"/>
    <cellStyle name="Процентный 2 5 5 3 3 5" xfId="38836"/>
    <cellStyle name="Процентный 2 5 5 3 4" xfId="38837"/>
    <cellStyle name="Процентный 2 5 5 3 4 2" xfId="38838"/>
    <cellStyle name="Процентный 2 5 5 3 4 2 2" xfId="38839"/>
    <cellStyle name="Процентный 2 5 5 3 4 3" xfId="38840"/>
    <cellStyle name="Процентный 2 5 5 3 4 4" xfId="38841"/>
    <cellStyle name="Процентный 2 5 5 3 4 5" xfId="38842"/>
    <cellStyle name="Процентный 2 5 5 3 5" xfId="38843"/>
    <cellStyle name="Процентный 2 5 5 3 5 2" xfId="38844"/>
    <cellStyle name="Процентный 2 5 5 3 5 3" xfId="38845"/>
    <cellStyle name="Процентный 2 5 5 3 5 4" xfId="38846"/>
    <cellStyle name="Процентный 2 5 5 3 6" xfId="38847"/>
    <cellStyle name="Процентный 2 5 5 3 7" xfId="38848"/>
    <cellStyle name="Процентный 2 5 5 3 8" xfId="38849"/>
    <cellStyle name="Процентный 2 5 5 3 9" xfId="38850"/>
    <cellStyle name="Процентный 2 5 5 4" xfId="38851"/>
    <cellStyle name="Процентный 2 5 5 4 2" xfId="38852"/>
    <cellStyle name="Процентный 2 5 5 4 2 2" xfId="38853"/>
    <cellStyle name="Процентный 2 5 5 4 2 2 2" xfId="38854"/>
    <cellStyle name="Процентный 2 5 5 4 2 2 2 2" xfId="38855"/>
    <cellStyle name="Процентный 2 5 5 4 2 2 3" xfId="38856"/>
    <cellStyle name="Процентный 2 5 5 4 2 2 4" xfId="38857"/>
    <cellStyle name="Процентный 2 5 5 4 2 2 5" xfId="38858"/>
    <cellStyle name="Процентный 2 5 5 4 2 3" xfId="38859"/>
    <cellStyle name="Процентный 2 5 5 4 2 3 2" xfId="38860"/>
    <cellStyle name="Процентный 2 5 5 4 2 3 3" xfId="38861"/>
    <cellStyle name="Процентный 2 5 5 4 2 3 4" xfId="38862"/>
    <cellStyle name="Процентный 2 5 5 4 2 4" xfId="38863"/>
    <cellStyle name="Процентный 2 5 5 4 2 5" xfId="38864"/>
    <cellStyle name="Процентный 2 5 5 4 2 6" xfId="38865"/>
    <cellStyle name="Процентный 2 5 5 4 2 7" xfId="38866"/>
    <cellStyle name="Процентный 2 5 5 4 3" xfId="38867"/>
    <cellStyle name="Процентный 2 5 5 4 3 2" xfId="38868"/>
    <cellStyle name="Процентный 2 5 5 4 3 2 2" xfId="38869"/>
    <cellStyle name="Процентный 2 5 5 4 3 3" xfId="38870"/>
    <cellStyle name="Процентный 2 5 5 4 3 4" xfId="38871"/>
    <cellStyle name="Процентный 2 5 5 4 3 5" xfId="38872"/>
    <cellStyle name="Процентный 2 5 5 4 4" xfId="38873"/>
    <cellStyle name="Процентный 2 5 5 4 4 2" xfId="38874"/>
    <cellStyle name="Процентный 2 5 5 4 4 3" xfId="38875"/>
    <cellStyle name="Процентный 2 5 5 4 4 4" xfId="38876"/>
    <cellStyle name="Процентный 2 5 5 4 5" xfId="38877"/>
    <cellStyle name="Процентный 2 5 5 4 6" xfId="38878"/>
    <cellStyle name="Процентный 2 5 5 4 7" xfId="38879"/>
    <cellStyle name="Процентный 2 5 5 4 8" xfId="38880"/>
    <cellStyle name="Процентный 2 5 5 5" xfId="38881"/>
    <cellStyle name="Процентный 2 5 5 5 2" xfId="38882"/>
    <cellStyle name="Процентный 2 5 5 5 2 2" xfId="38883"/>
    <cellStyle name="Процентный 2 5 5 5 2 2 2" xfId="38884"/>
    <cellStyle name="Процентный 2 5 5 5 2 2 2 2" xfId="38885"/>
    <cellStyle name="Процентный 2 5 5 5 2 2 3" xfId="38886"/>
    <cellStyle name="Процентный 2 5 5 5 2 2 4" xfId="38887"/>
    <cellStyle name="Процентный 2 5 5 5 2 2 5" xfId="38888"/>
    <cellStyle name="Процентный 2 5 5 5 2 3" xfId="38889"/>
    <cellStyle name="Процентный 2 5 5 5 2 3 2" xfId="38890"/>
    <cellStyle name="Процентный 2 5 5 5 2 3 3" xfId="38891"/>
    <cellStyle name="Процентный 2 5 5 5 2 3 4" xfId="38892"/>
    <cellStyle name="Процентный 2 5 5 5 2 4" xfId="38893"/>
    <cellStyle name="Процентный 2 5 5 5 2 5" xfId="38894"/>
    <cellStyle name="Процентный 2 5 5 5 2 6" xfId="38895"/>
    <cellStyle name="Процентный 2 5 5 5 2 7" xfId="38896"/>
    <cellStyle name="Процентный 2 5 5 5 3" xfId="38897"/>
    <cellStyle name="Процентный 2 5 5 5 3 2" xfId="38898"/>
    <cellStyle name="Процентный 2 5 5 5 3 2 2" xfId="38899"/>
    <cellStyle name="Процентный 2 5 5 5 3 3" xfId="38900"/>
    <cellStyle name="Процентный 2 5 5 5 3 4" xfId="38901"/>
    <cellStyle name="Процентный 2 5 5 5 3 5" xfId="38902"/>
    <cellStyle name="Процентный 2 5 5 5 4" xfId="38903"/>
    <cellStyle name="Процентный 2 5 5 5 4 2" xfId="38904"/>
    <cellStyle name="Процентный 2 5 5 5 4 3" xfId="38905"/>
    <cellStyle name="Процентный 2 5 5 5 4 4" xfId="38906"/>
    <cellStyle name="Процентный 2 5 5 5 5" xfId="38907"/>
    <cellStyle name="Процентный 2 5 5 5 6" xfId="38908"/>
    <cellStyle name="Процентный 2 5 5 5 7" xfId="38909"/>
    <cellStyle name="Процентный 2 5 5 5 8" xfId="38910"/>
    <cellStyle name="Процентный 2 5 5 6" xfId="38911"/>
    <cellStyle name="Процентный 2 5 5 6 2" xfId="38912"/>
    <cellStyle name="Процентный 2 5 5 6 2 2" xfId="38913"/>
    <cellStyle name="Процентный 2 5 5 6 2 2 2" xfId="38914"/>
    <cellStyle name="Процентный 2 5 5 6 2 2 2 2" xfId="38915"/>
    <cellStyle name="Процентный 2 5 5 6 2 2 3" xfId="38916"/>
    <cellStyle name="Процентный 2 5 5 6 2 2 4" xfId="38917"/>
    <cellStyle name="Процентный 2 5 5 6 2 2 5" xfId="38918"/>
    <cellStyle name="Процентный 2 5 5 6 2 3" xfId="38919"/>
    <cellStyle name="Процентный 2 5 5 6 2 3 2" xfId="38920"/>
    <cellStyle name="Процентный 2 5 5 6 2 3 3" xfId="38921"/>
    <cellStyle name="Процентный 2 5 5 6 2 3 4" xfId="38922"/>
    <cellStyle name="Процентный 2 5 5 6 2 4" xfId="38923"/>
    <cellStyle name="Процентный 2 5 5 6 2 5" xfId="38924"/>
    <cellStyle name="Процентный 2 5 5 6 2 6" xfId="38925"/>
    <cellStyle name="Процентный 2 5 5 6 2 7" xfId="38926"/>
    <cellStyle name="Процентный 2 5 5 6 3" xfId="38927"/>
    <cellStyle name="Процентный 2 5 5 6 3 2" xfId="38928"/>
    <cellStyle name="Процентный 2 5 5 6 3 2 2" xfId="38929"/>
    <cellStyle name="Процентный 2 5 5 6 3 3" xfId="38930"/>
    <cellStyle name="Процентный 2 5 5 6 3 4" xfId="38931"/>
    <cellStyle name="Процентный 2 5 5 6 3 5" xfId="38932"/>
    <cellStyle name="Процентный 2 5 5 6 4" xfId="38933"/>
    <cellStyle name="Процентный 2 5 5 6 4 2" xfId="38934"/>
    <cellStyle name="Процентный 2 5 5 6 4 3" xfId="38935"/>
    <cellStyle name="Процентный 2 5 5 6 4 4" xfId="38936"/>
    <cellStyle name="Процентный 2 5 5 6 5" xfId="38937"/>
    <cellStyle name="Процентный 2 5 5 6 6" xfId="38938"/>
    <cellStyle name="Процентный 2 5 5 6 7" xfId="38939"/>
    <cellStyle name="Процентный 2 5 5 6 8" xfId="38940"/>
    <cellStyle name="Процентный 2 5 5 7" xfId="38941"/>
    <cellStyle name="Процентный 2 5 5 7 2" xfId="38942"/>
    <cellStyle name="Процентный 2 5 5 7 2 2" xfId="38943"/>
    <cellStyle name="Процентный 2 5 5 7 2 2 2" xfId="38944"/>
    <cellStyle name="Процентный 2 5 5 7 2 2 2 2" xfId="38945"/>
    <cellStyle name="Процентный 2 5 5 7 2 2 3" xfId="38946"/>
    <cellStyle name="Процентный 2 5 5 7 2 2 4" xfId="38947"/>
    <cellStyle name="Процентный 2 5 5 7 2 2 5" xfId="38948"/>
    <cellStyle name="Процентный 2 5 5 7 2 3" xfId="38949"/>
    <cellStyle name="Процентный 2 5 5 7 2 3 2" xfId="38950"/>
    <cellStyle name="Процентный 2 5 5 7 2 3 3" xfId="38951"/>
    <cellStyle name="Процентный 2 5 5 7 2 3 4" xfId="38952"/>
    <cellStyle name="Процентный 2 5 5 7 2 4" xfId="38953"/>
    <cellStyle name="Процентный 2 5 5 7 2 5" xfId="38954"/>
    <cellStyle name="Процентный 2 5 5 7 2 6" xfId="38955"/>
    <cellStyle name="Процентный 2 5 5 7 2 7" xfId="38956"/>
    <cellStyle name="Процентный 2 5 5 7 3" xfId="38957"/>
    <cellStyle name="Процентный 2 5 5 7 3 2" xfId="38958"/>
    <cellStyle name="Процентный 2 5 5 7 3 2 2" xfId="38959"/>
    <cellStyle name="Процентный 2 5 5 7 3 3" xfId="38960"/>
    <cellStyle name="Процентный 2 5 5 7 3 4" xfId="38961"/>
    <cellStyle name="Процентный 2 5 5 7 3 5" xfId="38962"/>
    <cellStyle name="Процентный 2 5 5 7 4" xfId="38963"/>
    <cellStyle name="Процентный 2 5 5 7 4 2" xfId="38964"/>
    <cellStyle name="Процентный 2 5 5 7 4 3" xfId="38965"/>
    <cellStyle name="Процентный 2 5 5 7 4 4" xfId="38966"/>
    <cellStyle name="Процентный 2 5 5 7 5" xfId="38967"/>
    <cellStyle name="Процентный 2 5 5 7 6" xfId="38968"/>
    <cellStyle name="Процентный 2 5 5 7 7" xfId="38969"/>
    <cellStyle name="Процентный 2 5 5 7 8" xfId="38970"/>
    <cellStyle name="Процентный 2 5 5 8" xfId="38971"/>
    <cellStyle name="Процентный 2 5 5 8 2" xfId="38972"/>
    <cellStyle name="Процентный 2 5 5 8 2 2" xfId="38973"/>
    <cellStyle name="Процентный 2 5 5 8 2 2 2" xfId="38974"/>
    <cellStyle name="Процентный 2 5 5 8 2 3" xfId="38975"/>
    <cellStyle name="Процентный 2 5 5 8 2 4" xfId="38976"/>
    <cellStyle name="Процентный 2 5 5 8 2 5" xfId="38977"/>
    <cellStyle name="Процентный 2 5 5 8 3" xfId="38978"/>
    <cellStyle name="Процентный 2 5 5 8 3 2" xfId="38979"/>
    <cellStyle name="Процентный 2 5 5 8 3 3" xfId="38980"/>
    <cellStyle name="Процентный 2 5 5 8 3 4" xfId="38981"/>
    <cellStyle name="Процентный 2 5 5 8 4" xfId="38982"/>
    <cellStyle name="Процентный 2 5 5 8 5" xfId="38983"/>
    <cellStyle name="Процентный 2 5 5 8 6" xfId="38984"/>
    <cellStyle name="Процентный 2 5 5 8 7" xfId="38985"/>
    <cellStyle name="Процентный 2 5 5 9" xfId="38986"/>
    <cellStyle name="Процентный 2 5 5 9 2" xfId="38987"/>
    <cellStyle name="Процентный 2 5 5 9 2 2" xfId="38988"/>
    <cellStyle name="Процентный 2 5 5 9 2 2 2" xfId="38989"/>
    <cellStyle name="Процентный 2 5 5 9 2 3" xfId="38990"/>
    <cellStyle name="Процентный 2 5 5 9 2 4" xfId="38991"/>
    <cellStyle name="Процентный 2 5 5 9 2 5" xfId="38992"/>
    <cellStyle name="Процентный 2 5 5 9 3" xfId="38993"/>
    <cellStyle name="Процентный 2 5 5 9 3 2" xfId="38994"/>
    <cellStyle name="Процентный 2 5 5 9 3 3" xfId="38995"/>
    <cellStyle name="Процентный 2 5 5 9 3 4" xfId="38996"/>
    <cellStyle name="Процентный 2 5 5 9 4" xfId="38997"/>
    <cellStyle name="Процентный 2 5 5 9 5" xfId="38998"/>
    <cellStyle name="Процентный 2 5 5 9 6" xfId="38999"/>
    <cellStyle name="Процентный 2 5 5 9 7" xfId="39000"/>
    <cellStyle name="Процентный 2 5 6" xfId="39001"/>
    <cellStyle name="Процентный 2 5 6 2" xfId="39002"/>
    <cellStyle name="Процентный 2 5 6 2 2" xfId="39003"/>
    <cellStyle name="Процентный 2 5 6 2 2 2" xfId="39004"/>
    <cellStyle name="Процентный 2 5 6 2 2 2 2" xfId="39005"/>
    <cellStyle name="Процентный 2 5 6 2 2 3" xfId="39006"/>
    <cellStyle name="Процентный 2 5 6 2 2 4" xfId="39007"/>
    <cellStyle name="Процентный 2 5 6 2 2 5" xfId="39008"/>
    <cellStyle name="Процентный 2 5 6 2 3" xfId="39009"/>
    <cellStyle name="Процентный 2 5 6 2 3 2" xfId="39010"/>
    <cellStyle name="Процентный 2 5 6 2 3 3" xfId="39011"/>
    <cellStyle name="Процентный 2 5 6 2 3 4" xfId="39012"/>
    <cellStyle name="Процентный 2 5 6 2 4" xfId="39013"/>
    <cellStyle name="Процентный 2 5 6 2 5" xfId="39014"/>
    <cellStyle name="Процентный 2 5 6 2 6" xfId="39015"/>
    <cellStyle name="Процентный 2 5 6 2 7" xfId="39016"/>
    <cellStyle name="Процентный 2 5 6 3" xfId="39017"/>
    <cellStyle name="Процентный 2 5 6 3 2" xfId="39018"/>
    <cellStyle name="Процентный 2 5 6 3 2 2" xfId="39019"/>
    <cellStyle name="Процентный 2 5 6 3 2 2 2" xfId="39020"/>
    <cellStyle name="Процентный 2 5 6 3 2 3" xfId="39021"/>
    <cellStyle name="Процентный 2 5 6 3 2 4" xfId="39022"/>
    <cellStyle name="Процентный 2 5 6 3 2 5" xfId="39023"/>
    <cellStyle name="Процентный 2 5 6 3 3" xfId="39024"/>
    <cellStyle name="Процентный 2 5 6 3 3 2" xfId="39025"/>
    <cellStyle name="Процентный 2 5 6 3 3 3" xfId="39026"/>
    <cellStyle name="Процентный 2 5 6 3 3 4" xfId="39027"/>
    <cellStyle name="Процентный 2 5 6 3 4" xfId="39028"/>
    <cellStyle name="Процентный 2 5 6 3 5" xfId="39029"/>
    <cellStyle name="Процентный 2 5 6 3 6" xfId="39030"/>
    <cellStyle name="Процентный 2 5 6 3 7" xfId="39031"/>
    <cellStyle name="Процентный 2 5 6 4" xfId="39032"/>
    <cellStyle name="Процентный 2 5 6 4 2" xfId="39033"/>
    <cellStyle name="Процентный 2 5 6 4 2 2" xfId="39034"/>
    <cellStyle name="Процентный 2 5 6 4 3" xfId="39035"/>
    <cellStyle name="Процентный 2 5 6 4 4" xfId="39036"/>
    <cellStyle name="Процентный 2 5 6 4 5" xfId="39037"/>
    <cellStyle name="Процентный 2 5 6 5" xfId="39038"/>
    <cellStyle name="Процентный 2 5 6 5 2" xfId="39039"/>
    <cellStyle name="Процентный 2 5 6 5 3" xfId="39040"/>
    <cellStyle name="Процентный 2 5 6 5 4" xfId="39041"/>
    <cellStyle name="Процентный 2 5 6 6" xfId="39042"/>
    <cellStyle name="Процентный 2 5 6 7" xfId="39043"/>
    <cellStyle name="Процентный 2 5 6 8" xfId="39044"/>
    <cellStyle name="Процентный 2 5 6 9" xfId="39045"/>
    <cellStyle name="Процентный 2 5 7" xfId="39046"/>
    <cellStyle name="Процентный 2 5 7 2" xfId="39047"/>
    <cellStyle name="Процентный 2 5 7 2 2" xfId="39048"/>
    <cellStyle name="Процентный 2 5 7 2 2 2" xfId="39049"/>
    <cellStyle name="Процентный 2 5 7 2 2 2 2" xfId="39050"/>
    <cellStyle name="Процентный 2 5 7 2 2 3" xfId="39051"/>
    <cellStyle name="Процентный 2 5 7 2 2 4" xfId="39052"/>
    <cellStyle name="Процентный 2 5 7 2 2 5" xfId="39053"/>
    <cellStyle name="Процентный 2 5 7 2 3" xfId="39054"/>
    <cellStyle name="Процентный 2 5 7 2 3 2" xfId="39055"/>
    <cellStyle name="Процентный 2 5 7 2 3 3" xfId="39056"/>
    <cellStyle name="Процентный 2 5 7 2 3 4" xfId="39057"/>
    <cellStyle name="Процентный 2 5 7 2 4" xfId="39058"/>
    <cellStyle name="Процентный 2 5 7 2 5" xfId="39059"/>
    <cellStyle name="Процентный 2 5 7 2 6" xfId="39060"/>
    <cellStyle name="Процентный 2 5 7 2 7" xfId="39061"/>
    <cellStyle name="Процентный 2 5 7 3" xfId="39062"/>
    <cellStyle name="Процентный 2 5 7 3 2" xfId="39063"/>
    <cellStyle name="Процентный 2 5 7 3 2 2" xfId="39064"/>
    <cellStyle name="Процентный 2 5 7 3 3" xfId="39065"/>
    <cellStyle name="Процентный 2 5 7 3 4" xfId="39066"/>
    <cellStyle name="Процентный 2 5 7 3 5" xfId="39067"/>
    <cellStyle name="Процентный 2 5 7 4" xfId="39068"/>
    <cellStyle name="Процентный 2 5 7 4 2" xfId="39069"/>
    <cellStyle name="Процентный 2 5 7 4 2 2" xfId="39070"/>
    <cellStyle name="Процентный 2 5 7 4 3" xfId="39071"/>
    <cellStyle name="Процентный 2 5 7 4 4" xfId="39072"/>
    <cellStyle name="Процентный 2 5 7 4 5" xfId="39073"/>
    <cellStyle name="Процентный 2 5 7 5" xfId="39074"/>
    <cellStyle name="Процентный 2 5 7 5 2" xfId="39075"/>
    <cellStyle name="Процентный 2 5 7 5 3" xfId="39076"/>
    <cellStyle name="Процентный 2 5 7 5 4" xfId="39077"/>
    <cellStyle name="Процентный 2 5 7 6" xfId="39078"/>
    <cellStyle name="Процентный 2 5 7 7" xfId="39079"/>
    <cellStyle name="Процентный 2 5 7 8" xfId="39080"/>
    <cellStyle name="Процентный 2 5 7 9" xfId="39081"/>
    <cellStyle name="Процентный 2 5 8" xfId="39082"/>
    <cellStyle name="Процентный 2 5 8 2" xfId="39083"/>
    <cellStyle name="Процентный 2 5 8 2 2" xfId="39084"/>
    <cellStyle name="Процентный 2 5 8 2 2 2" xfId="39085"/>
    <cellStyle name="Процентный 2 5 8 2 2 2 2" xfId="39086"/>
    <cellStyle name="Процентный 2 5 8 2 2 3" xfId="39087"/>
    <cellStyle name="Процентный 2 5 8 2 2 4" xfId="39088"/>
    <cellStyle name="Процентный 2 5 8 2 2 5" xfId="39089"/>
    <cellStyle name="Процентный 2 5 8 2 3" xfId="39090"/>
    <cellStyle name="Процентный 2 5 8 2 3 2" xfId="39091"/>
    <cellStyle name="Процентный 2 5 8 2 3 3" xfId="39092"/>
    <cellStyle name="Процентный 2 5 8 2 3 4" xfId="39093"/>
    <cellStyle name="Процентный 2 5 8 2 4" xfId="39094"/>
    <cellStyle name="Процентный 2 5 8 2 5" xfId="39095"/>
    <cellStyle name="Процентный 2 5 8 2 6" xfId="39096"/>
    <cellStyle name="Процентный 2 5 8 2 7" xfId="39097"/>
    <cellStyle name="Процентный 2 5 8 3" xfId="39098"/>
    <cellStyle name="Процентный 2 5 8 3 2" xfId="39099"/>
    <cellStyle name="Процентный 2 5 8 3 2 2" xfId="39100"/>
    <cellStyle name="Процентный 2 5 8 3 3" xfId="39101"/>
    <cellStyle name="Процентный 2 5 8 3 4" xfId="39102"/>
    <cellStyle name="Процентный 2 5 8 3 5" xfId="39103"/>
    <cellStyle name="Процентный 2 5 8 4" xfId="39104"/>
    <cellStyle name="Процентный 2 5 8 4 2" xfId="39105"/>
    <cellStyle name="Процентный 2 5 8 4 2 2" xfId="39106"/>
    <cellStyle name="Процентный 2 5 8 4 3" xfId="39107"/>
    <cellStyle name="Процентный 2 5 8 4 4" xfId="39108"/>
    <cellStyle name="Процентный 2 5 8 4 5" xfId="39109"/>
    <cellStyle name="Процентный 2 5 8 5" xfId="39110"/>
    <cellStyle name="Процентный 2 5 8 5 2" xfId="39111"/>
    <cellStyle name="Процентный 2 5 8 5 3" xfId="39112"/>
    <cellStyle name="Процентный 2 5 8 5 4" xfId="39113"/>
    <cellStyle name="Процентный 2 5 8 6" xfId="39114"/>
    <cellStyle name="Процентный 2 5 8 7" xfId="39115"/>
    <cellStyle name="Процентный 2 5 8 8" xfId="39116"/>
    <cellStyle name="Процентный 2 5 8 9" xfId="39117"/>
    <cellStyle name="Процентный 2 5 9" xfId="39118"/>
    <cellStyle name="Процентный 2 5 9 2" xfId="39119"/>
    <cellStyle name="Процентный 2 5 9 2 2" xfId="39120"/>
    <cellStyle name="Процентный 2 5 9 2 2 2" xfId="39121"/>
    <cellStyle name="Процентный 2 5 9 2 2 2 2" xfId="39122"/>
    <cellStyle name="Процентный 2 5 9 2 2 3" xfId="39123"/>
    <cellStyle name="Процентный 2 5 9 2 2 4" xfId="39124"/>
    <cellStyle name="Процентный 2 5 9 2 2 5" xfId="39125"/>
    <cellStyle name="Процентный 2 5 9 2 3" xfId="39126"/>
    <cellStyle name="Процентный 2 5 9 2 3 2" xfId="39127"/>
    <cellStyle name="Процентный 2 5 9 2 3 3" xfId="39128"/>
    <cellStyle name="Процентный 2 5 9 2 3 4" xfId="39129"/>
    <cellStyle name="Процентный 2 5 9 2 4" xfId="39130"/>
    <cellStyle name="Процентный 2 5 9 2 5" xfId="39131"/>
    <cellStyle name="Процентный 2 5 9 2 6" xfId="39132"/>
    <cellStyle name="Процентный 2 5 9 2 7" xfId="39133"/>
    <cellStyle name="Процентный 2 5 9 3" xfId="39134"/>
    <cellStyle name="Процентный 2 5 9 3 2" xfId="39135"/>
    <cellStyle name="Процентный 2 5 9 3 2 2" xfId="39136"/>
    <cellStyle name="Процентный 2 5 9 3 3" xfId="39137"/>
    <cellStyle name="Процентный 2 5 9 3 4" xfId="39138"/>
    <cellStyle name="Процентный 2 5 9 3 5" xfId="39139"/>
    <cellStyle name="Процентный 2 5 9 4" xfId="39140"/>
    <cellStyle name="Процентный 2 5 9 4 2" xfId="39141"/>
    <cellStyle name="Процентный 2 5 9 4 3" xfId="39142"/>
    <cellStyle name="Процентный 2 5 9 4 4" xfId="39143"/>
    <cellStyle name="Процентный 2 5 9 5" xfId="39144"/>
    <cellStyle name="Процентный 2 5 9 6" xfId="39145"/>
    <cellStyle name="Процентный 2 5 9 7" xfId="39146"/>
    <cellStyle name="Процентный 2 5 9 8" xfId="39147"/>
    <cellStyle name="Процентный 2 6" xfId="39148"/>
    <cellStyle name="Процентный 2 6 10" xfId="39149"/>
    <cellStyle name="Процентный 2 6 10 2" xfId="39150"/>
    <cellStyle name="Процентный 2 6 10 2 2" xfId="39151"/>
    <cellStyle name="Процентный 2 6 10 3" xfId="39152"/>
    <cellStyle name="Процентный 2 6 10 4" xfId="39153"/>
    <cellStyle name="Процентный 2 6 10 5" xfId="39154"/>
    <cellStyle name="Процентный 2 6 11" xfId="39155"/>
    <cellStyle name="Процентный 2 6 11 2" xfId="39156"/>
    <cellStyle name="Процентный 2 6 11 2 2" xfId="39157"/>
    <cellStyle name="Процентный 2 6 11 3" xfId="39158"/>
    <cellStyle name="Процентный 2 6 11 4" xfId="39159"/>
    <cellStyle name="Процентный 2 6 11 5" xfId="39160"/>
    <cellStyle name="Процентный 2 6 12" xfId="39161"/>
    <cellStyle name="Процентный 2 6 12 2" xfId="39162"/>
    <cellStyle name="Процентный 2 6 12 2 2" xfId="39163"/>
    <cellStyle name="Процентный 2 6 12 3" xfId="39164"/>
    <cellStyle name="Процентный 2 6 13" xfId="39165"/>
    <cellStyle name="Процентный 2 6 13 2" xfId="39166"/>
    <cellStyle name="Процентный 2 6 14" xfId="39167"/>
    <cellStyle name="Процентный 2 6 15" xfId="39168"/>
    <cellStyle name="Процентный 2 6 2" xfId="39169"/>
    <cellStyle name="Процентный 2 6 2 10" xfId="39170"/>
    <cellStyle name="Процентный 2 6 2 11" xfId="39171"/>
    <cellStyle name="Процентный 2 6 2 2" xfId="39172"/>
    <cellStyle name="Процентный 2 6 2 2 2" xfId="39173"/>
    <cellStyle name="Процентный 2 6 2 2 2 2" xfId="39174"/>
    <cellStyle name="Процентный 2 6 2 2 2 2 2" xfId="39175"/>
    <cellStyle name="Процентный 2 6 2 2 2 3" xfId="39176"/>
    <cellStyle name="Процентный 2 6 2 2 2 4" xfId="39177"/>
    <cellStyle name="Процентный 2 6 2 2 2 5" xfId="39178"/>
    <cellStyle name="Процентный 2 6 2 2 3" xfId="39179"/>
    <cellStyle name="Процентный 2 6 2 2 3 2" xfId="39180"/>
    <cellStyle name="Процентный 2 6 2 2 3 2 2" xfId="39181"/>
    <cellStyle name="Процентный 2 6 2 2 3 3" xfId="39182"/>
    <cellStyle name="Процентный 2 6 2 2 3 4" xfId="39183"/>
    <cellStyle name="Процентный 2 6 2 2 3 5" xfId="39184"/>
    <cellStyle name="Процентный 2 6 2 2 4" xfId="39185"/>
    <cellStyle name="Процентный 2 6 2 2 4 2" xfId="39186"/>
    <cellStyle name="Процентный 2 6 2 2 4 2 2" xfId="39187"/>
    <cellStyle name="Процентный 2 6 2 2 4 3" xfId="39188"/>
    <cellStyle name="Процентный 2 6 2 2 4 4" xfId="39189"/>
    <cellStyle name="Процентный 2 6 2 2 4 5" xfId="39190"/>
    <cellStyle name="Процентный 2 6 2 2 5" xfId="39191"/>
    <cellStyle name="Процентный 2 6 2 2 5 2" xfId="39192"/>
    <cellStyle name="Процентный 2 6 2 2 5 2 2" xfId="39193"/>
    <cellStyle name="Процентный 2 6 2 2 5 3" xfId="39194"/>
    <cellStyle name="Процентный 2 6 2 2 6" xfId="39195"/>
    <cellStyle name="Процентный 2 6 2 2 6 2" xfId="39196"/>
    <cellStyle name="Процентный 2 6 2 2 7" xfId="39197"/>
    <cellStyle name="Процентный 2 6 2 2 8" xfId="39198"/>
    <cellStyle name="Процентный 2 6 2 3" xfId="39199"/>
    <cellStyle name="Процентный 2 6 2 3 2" xfId="39200"/>
    <cellStyle name="Процентный 2 6 2 3 2 2" xfId="39201"/>
    <cellStyle name="Процентный 2 6 2 3 2 2 2" xfId="39202"/>
    <cellStyle name="Процентный 2 6 2 3 2 3" xfId="39203"/>
    <cellStyle name="Процентный 2 6 2 3 2 4" xfId="39204"/>
    <cellStyle name="Процентный 2 6 2 3 2 5" xfId="39205"/>
    <cellStyle name="Процентный 2 6 2 3 3" xfId="39206"/>
    <cellStyle name="Процентный 2 6 2 3 3 2" xfId="39207"/>
    <cellStyle name="Процентный 2 6 2 3 3 2 2" xfId="39208"/>
    <cellStyle name="Процентный 2 6 2 3 3 3" xfId="39209"/>
    <cellStyle name="Процентный 2 6 2 3 3 4" xfId="39210"/>
    <cellStyle name="Процентный 2 6 2 3 3 5" xfId="39211"/>
    <cellStyle name="Процентный 2 6 2 3 4" xfId="39212"/>
    <cellStyle name="Процентный 2 6 2 3 4 2" xfId="39213"/>
    <cellStyle name="Процентный 2 6 2 3 4 2 2" xfId="39214"/>
    <cellStyle name="Процентный 2 6 2 3 4 3" xfId="39215"/>
    <cellStyle name="Процентный 2 6 2 3 4 4" xfId="39216"/>
    <cellStyle name="Процентный 2 6 2 3 4 5" xfId="39217"/>
    <cellStyle name="Процентный 2 6 2 3 5" xfId="39218"/>
    <cellStyle name="Процентный 2 6 2 3 5 2" xfId="39219"/>
    <cellStyle name="Процентный 2 6 2 3 5 2 2" xfId="39220"/>
    <cellStyle name="Процентный 2 6 2 3 5 3" xfId="39221"/>
    <cellStyle name="Процентный 2 6 2 3 6" xfId="39222"/>
    <cellStyle name="Процентный 2 6 2 3 6 2" xfId="39223"/>
    <cellStyle name="Процентный 2 6 2 3 7" xfId="39224"/>
    <cellStyle name="Процентный 2 6 2 3 8" xfId="39225"/>
    <cellStyle name="Процентный 2 6 2 4" xfId="39226"/>
    <cellStyle name="Процентный 2 6 2 4 2" xfId="39227"/>
    <cellStyle name="Процентный 2 6 2 4 2 2" xfId="39228"/>
    <cellStyle name="Процентный 2 6 2 4 3" xfId="39229"/>
    <cellStyle name="Процентный 2 6 2 4 4" xfId="39230"/>
    <cellStyle name="Процентный 2 6 2 4 5" xfId="39231"/>
    <cellStyle name="Процентный 2 6 2 5" xfId="39232"/>
    <cellStyle name="Процентный 2 6 2 5 2" xfId="39233"/>
    <cellStyle name="Процентный 2 6 2 5 2 2" xfId="39234"/>
    <cellStyle name="Процентный 2 6 2 5 3" xfId="39235"/>
    <cellStyle name="Процентный 2 6 2 5 4" xfId="39236"/>
    <cellStyle name="Процентный 2 6 2 5 5" xfId="39237"/>
    <cellStyle name="Процентный 2 6 2 6" xfId="39238"/>
    <cellStyle name="Процентный 2 6 2 6 2" xfId="39239"/>
    <cellStyle name="Процентный 2 6 2 6 2 2" xfId="39240"/>
    <cellStyle name="Процентный 2 6 2 6 3" xfId="39241"/>
    <cellStyle name="Процентный 2 6 2 6 4" xfId="39242"/>
    <cellStyle name="Процентный 2 6 2 6 5" xfId="39243"/>
    <cellStyle name="Процентный 2 6 2 7" xfId="39244"/>
    <cellStyle name="Процентный 2 6 2 7 2" xfId="39245"/>
    <cellStyle name="Процентный 2 6 2 7 2 2" xfId="39246"/>
    <cellStyle name="Процентный 2 6 2 7 3" xfId="39247"/>
    <cellStyle name="Процентный 2 6 2 7 4" xfId="39248"/>
    <cellStyle name="Процентный 2 6 2 7 5" xfId="39249"/>
    <cellStyle name="Процентный 2 6 2 8" xfId="39250"/>
    <cellStyle name="Процентный 2 6 2 8 2" xfId="39251"/>
    <cellStyle name="Процентный 2 6 2 8 2 2" xfId="39252"/>
    <cellStyle name="Процентный 2 6 2 8 3" xfId="39253"/>
    <cellStyle name="Процентный 2 6 2 9" xfId="39254"/>
    <cellStyle name="Процентный 2 6 2 9 2" xfId="39255"/>
    <cellStyle name="Процентный 2 6 3" xfId="39256"/>
    <cellStyle name="Процентный 2 6 3 2" xfId="39257"/>
    <cellStyle name="Процентный 2 6 3 2 2" xfId="39258"/>
    <cellStyle name="Процентный 2 6 3 2 2 2" xfId="39259"/>
    <cellStyle name="Процентный 2 6 3 2 2 2 2" xfId="39260"/>
    <cellStyle name="Процентный 2 6 3 2 2 3" xfId="39261"/>
    <cellStyle name="Процентный 2 6 3 2 2 4" xfId="39262"/>
    <cellStyle name="Процентный 2 6 3 2 2 5" xfId="39263"/>
    <cellStyle name="Процентный 2 6 3 2 3" xfId="39264"/>
    <cellStyle name="Процентный 2 6 3 2 3 2" xfId="39265"/>
    <cellStyle name="Процентный 2 6 3 2 3 2 2" xfId="39266"/>
    <cellStyle name="Процентный 2 6 3 2 3 3" xfId="39267"/>
    <cellStyle name="Процентный 2 6 3 2 3 4" xfId="39268"/>
    <cellStyle name="Процентный 2 6 3 2 3 5" xfId="39269"/>
    <cellStyle name="Процентный 2 6 3 2 4" xfId="39270"/>
    <cellStyle name="Процентный 2 6 3 2 4 2" xfId="39271"/>
    <cellStyle name="Процентный 2 6 3 2 4 3" xfId="39272"/>
    <cellStyle name="Процентный 2 6 3 2 4 4" xfId="39273"/>
    <cellStyle name="Процентный 2 6 3 2 5" xfId="39274"/>
    <cellStyle name="Процентный 2 6 3 2 6" xfId="39275"/>
    <cellStyle name="Процентный 2 6 3 2 7" xfId="39276"/>
    <cellStyle name="Процентный 2 6 3 2 8" xfId="39277"/>
    <cellStyle name="Процентный 2 6 3 3" xfId="39278"/>
    <cellStyle name="Процентный 2 6 3 3 2" xfId="39279"/>
    <cellStyle name="Процентный 2 6 3 3 2 2" xfId="39280"/>
    <cellStyle name="Процентный 2 6 3 3 3" xfId="39281"/>
    <cellStyle name="Процентный 2 6 3 3 4" xfId="39282"/>
    <cellStyle name="Процентный 2 6 3 3 5" xfId="39283"/>
    <cellStyle name="Процентный 2 6 3 4" xfId="39284"/>
    <cellStyle name="Процентный 2 6 3 4 2" xfId="39285"/>
    <cellStyle name="Процентный 2 6 3 4 2 2" xfId="39286"/>
    <cellStyle name="Процентный 2 6 3 4 3" xfId="39287"/>
    <cellStyle name="Процентный 2 6 3 4 4" xfId="39288"/>
    <cellStyle name="Процентный 2 6 3 4 5" xfId="39289"/>
    <cellStyle name="Процентный 2 6 3 5" xfId="39290"/>
    <cellStyle name="Процентный 2 6 3 5 2" xfId="39291"/>
    <cellStyle name="Процентный 2 6 3 5 2 2" xfId="39292"/>
    <cellStyle name="Процентный 2 6 3 5 3" xfId="39293"/>
    <cellStyle name="Процентный 2 6 3 5 4" xfId="39294"/>
    <cellStyle name="Процентный 2 6 3 5 5" xfId="39295"/>
    <cellStyle name="Процентный 2 6 3 6" xfId="39296"/>
    <cellStyle name="Процентный 2 6 3 6 2" xfId="39297"/>
    <cellStyle name="Процентный 2 6 3 6 2 2" xfId="39298"/>
    <cellStyle name="Процентный 2 6 3 6 3" xfId="39299"/>
    <cellStyle name="Процентный 2 6 3 7" xfId="39300"/>
    <cellStyle name="Процентный 2 6 3 7 2" xfId="39301"/>
    <cellStyle name="Процентный 2 6 3 8" xfId="39302"/>
    <cellStyle name="Процентный 2 6 3 9" xfId="39303"/>
    <cellStyle name="Процентный 2 6 4" xfId="39304"/>
    <cellStyle name="Процентный 2 6 4 2" xfId="39305"/>
    <cellStyle name="Процентный 2 6 4 2 2" xfId="39306"/>
    <cellStyle name="Процентный 2 6 4 2 2 2" xfId="39307"/>
    <cellStyle name="Процентный 2 6 4 2 2 2 2" xfId="39308"/>
    <cellStyle name="Процентный 2 6 4 2 2 3" xfId="39309"/>
    <cellStyle name="Процентный 2 6 4 2 2 4" xfId="39310"/>
    <cellStyle name="Процентный 2 6 4 2 2 5" xfId="39311"/>
    <cellStyle name="Процентный 2 6 4 2 3" xfId="39312"/>
    <cellStyle name="Процентный 2 6 4 2 3 2" xfId="39313"/>
    <cellStyle name="Процентный 2 6 4 2 3 3" xfId="39314"/>
    <cellStyle name="Процентный 2 6 4 2 3 4" xfId="39315"/>
    <cellStyle name="Процентный 2 6 4 2 4" xfId="39316"/>
    <cellStyle name="Процентный 2 6 4 2 5" xfId="39317"/>
    <cellStyle name="Процентный 2 6 4 2 6" xfId="39318"/>
    <cellStyle name="Процентный 2 6 4 2 7" xfId="39319"/>
    <cellStyle name="Процентный 2 6 4 3" xfId="39320"/>
    <cellStyle name="Процентный 2 6 4 3 2" xfId="39321"/>
    <cellStyle name="Процентный 2 6 4 3 2 2" xfId="39322"/>
    <cellStyle name="Процентный 2 6 4 3 3" xfId="39323"/>
    <cellStyle name="Процентный 2 6 4 3 4" xfId="39324"/>
    <cellStyle name="Процентный 2 6 4 3 5" xfId="39325"/>
    <cellStyle name="Процентный 2 6 4 4" xfId="39326"/>
    <cellStyle name="Процентный 2 6 4 4 2" xfId="39327"/>
    <cellStyle name="Процентный 2 6 4 4 2 2" xfId="39328"/>
    <cellStyle name="Процентный 2 6 4 4 3" xfId="39329"/>
    <cellStyle name="Процентный 2 6 4 4 4" xfId="39330"/>
    <cellStyle name="Процентный 2 6 4 4 5" xfId="39331"/>
    <cellStyle name="Процентный 2 6 4 5" xfId="39332"/>
    <cellStyle name="Процентный 2 6 4 5 2" xfId="39333"/>
    <cellStyle name="Процентный 2 6 4 5 2 2" xfId="39334"/>
    <cellStyle name="Процентный 2 6 4 5 3" xfId="39335"/>
    <cellStyle name="Процентный 2 6 4 5 4" xfId="39336"/>
    <cellStyle name="Процентный 2 6 4 5 5" xfId="39337"/>
    <cellStyle name="Процентный 2 6 4 6" xfId="39338"/>
    <cellStyle name="Процентный 2 6 4 6 2" xfId="39339"/>
    <cellStyle name="Процентный 2 6 4 6 2 2" xfId="39340"/>
    <cellStyle name="Процентный 2 6 4 6 3" xfId="39341"/>
    <cellStyle name="Процентный 2 6 4 7" xfId="39342"/>
    <cellStyle name="Процентный 2 6 4 7 2" xfId="39343"/>
    <cellStyle name="Процентный 2 6 4 8" xfId="39344"/>
    <cellStyle name="Процентный 2 6 4 9" xfId="39345"/>
    <cellStyle name="Процентный 2 6 5" xfId="39346"/>
    <cellStyle name="Процентный 2 6 5 2" xfId="39347"/>
    <cellStyle name="Процентный 2 6 5 2 2" xfId="39348"/>
    <cellStyle name="Процентный 2 6 5 2 2 2" xfId="39349"/>
    <cellStyle name="Процентный 2 6 5 2 2 2 2" xfId="39350"/>
    <cellStyle name="Процентный 2 6 5 2 2 3" xfId="39351"/>
    <cellStyle name="Процентный 2 6 5 2 2 4" xfId="39352"/>
    <cellStyle name="Процентный 2 6 5 2 2 5" xfId="39353"/>
    <cellStyle name="Процентный 2 6 5 2 3" xfId="39354"/>
    <cellStyle name="Процентный 2 6 5 2 3 2" xfId="39355"/>
    <cellStyle name="Процентный 2 6 5 2 3 3" xfId="39356"/>
    <cellStyle name="Процентный 2 6 5 2 3 4" xfId="39357"/>
    <cellStyle name="Процентный 2 6 5 2 4" xfId="39358"/>
    <cellStyle name="Процентный 2 6 5 2 5" xfId="39359"/>
    <cellStyle name="Процентный 2 6 5 2 6" xfId="39360"/>
    <cellStyle name="Процентный 2 6 5 2 7" xfId="39361"/>
    <cellStyle name="Процентный 2 6 5 3" xfId="39362"/>
    <cellStyle name="Процентный 2 6 5 3 2" xfId="39363"/>
    <cellStyle name="Процентный 2 6 5 3 2 2" xfId="39364"/>
    <cellStyle name="Процентный 2 6 5 3 3" xfId="39365"/>
    <cellStyle name="Процентный 2 6 5 3 4" xfId="39366"/>
    <cellStyle name="Процентный 2 6 5 3 5" xfId="39367"/>
    <cellStyle name="Процентный 2 6 5 4" xfId="39368"/>
    <cellStyle name="Процентный 2 6 5 4 2" xfId="39369"/>
    <cellStyle name="Процентный 2 6 5 4 2 2" xfId="39370"/>
    <cellStyle name="Процентный 2 6 5 4 3" xfId="39371"/>
    <cellStyle name="Процентный 2 6 5 4 4" xfId="39372"/>
    <cellStyle name="Процентный 2 6 5 4 5" xfId="39373"/>
    <cellStyle name="Процентный 2 6 5 5" xfId="39374"/>
    <cellStyle name="Процентный 2 6 5 5 2" xfId="39375"/>
    <cellStyle name="Процентный 2 6 5 5 3" xfId="39376"/>
    <cellStyle name="Процентный 2 6 5 5 4" xfId="39377"/>
    <cellStyle name="Процентный 2 6 5 6" xfId="39378"/>
    <cellStyle name="Процентный 2 6 5 7" xfId="39379"/>
    <cellStyle name="Процентный 2 6 5 8" xfId="39380"/>
    <cellStyle name="Процентный 2 6 5 9" xfId="39381"/>
    <cellStyle name="Процентный 2 6 6" xfId="39382"/>
    <cellStyle name="Процентный 2 6 6 2" xfId="39383"/>
    <cellStyle name="Процентный 2 6 6 2 2" xfId="39384"/>
    <cellStyle name="Процентный 2 6 6 2 2 2" xfId="39385"/>
    <cellStyle name="Процентный 2 6 6 2 2 2 2" xfId="39386"/>
    <cellStyle name="Процентный 2 6 6 2 2 3" xfId="39387"/>
    <cellStyle name="Процентный 2 6 6 2 2 4" xfId="39388"/>
    <cellStyle name="Процентный 2 6 6 2 2 5" xfId="39389"/>
    <cellStyle name="Процентный 2 6 6 2 3" xfId="39390"/>
    <cellStyle name="Процентный 2 6 6 2 3 2" xfId="39391"/>
    <cellStyle name="Процентный 2 6 6 2 3 3" xfId="39392"/>
    <cellStyle name="Процентный 2 6 6 2 3 4" xfId="39393"/>
    <cellStyle name="Процентный 2 6 6 2 4" xfId="39394"/>
    <cellStyle name="Процентный 2 6 6 2 5" xfId="39395"/>
    <cellStyle name="Процентный 2 6 6 2 6" xfId="39396"/>
    <cellStyle name="Процентный 2 6 6 2 7" xfId="39397"/>
    <cellStyle name="Процентный 2 6 6 3" xfId="39398"/>
    <cellStyle name="Процентный 2 6 6 3 2" xfId="39399"/>
    <cellStyle name="Процентный 2 6 6 3 2 2" xfId="39400"/>
    <cellStyle name="Процентный 2 6 6 3 3" xfId="39401"/>
    <cellStyle name="Процентный 2 6 6 3 4" xfId="39402"/>
    <cellStyle name="Процентный 2 6 6 3 5" xfId="39403"/>
    <cellStyle name="Процентный 2 6 6 4" xfId="39404"/>
    <cellStyle name="Процентный 2 6 6 4 2" xfId="39405"/>
    <cellStyle name="Процентный 2 6 6 4 3" xfId="39406"/>
    <cellStyle name="Процентный 2 6 6 4 4" xfId="39407"/>
    <cellStyle name="Процентный 2 6 6 5" xfId="39408"/>
    <cellStyle name="Процентный 2 6 6 6" xfId="39409"/>
    <cellStyle name="Процентный 2 6 6 7" xfId="39410"/>
    <cellStyle name="Процентный 2 6 6 8" xfId="39411"/>
    <cellStyle name="Процентный 2 6 7" xfId="39412"/>
    <cellStyle name="Процентный 2 6 7 2" xfId="39413"/>
    <cellStyle name="Процентный 2 6 7 2 2" xfId="39414"/>
    <cellStyle name="Процентный 2 6 7 2 2 2" xfId="39415"/>
    <cellStyle name="Процентный 2 6 7 2 2 2 2" xfId="39416"/>
    <cellStyle name="Процентный 2 6 7 2 2 3" xfId="39417"/>
    <cellStyle name="Процентный 2 6 7 2 2 4" xfId="39418"/>
    <cellStyle name="Процентный 2 6 7 2 2 5" xfId="39419"/>
    <cellStyle name="Процентный 2 6 7 2 3" xfId="39420"/>
    <cellStyle name="Процентный 2 6 7 2 3 2" xfId="39421"/>
    <cellStyle name="Процентный 2 6 7 2 3 3" xfId="39422"/>
    <cellStyle name="Процентный 2 6 7 2 3 4" xfId="39423"/>
    <cellStyle name="Процентный 2 6 7 2 4" xfId="39424"/>
    <cellStyle name="Процентный 2 6 7 2 5" xfId="39425"/>
    <cellStyle name="Процентный 2 6 7 2 6" xfId="39426"/>
    <cellStyle name="Процентный 2 6 7 2 7" xfId="39427"/>
    <cellStyle name="Процентный 2 6 7 3" xfId="39428"/>
    <cellStyle name="Процентный 2 6 7 3 2" xfId="39429"/>
    <cellStyle name="Процентный 2 6 7 3 2 2" xfId="39430"/>
    <cellStyle name="Процентный 2 6 7 3 3" xfId="39431"/>
    <cellStyle name="Процентный 2 6 7 3 4" xfId="39432"/>
    <cellStyle name="Процентный 2 6 7 3 5" xfId="39433"/>
    <cellStyle name="Процентный 2 6 7 4" xfId="39434"/>
    <cellStyle name="Процентный 2 6 7 4 2" xfId="39435"/>
    <cellStyle name="Процентный 2 6 7 4 3" xfId="39436"/>
    <cellStyle name="Процентный 2 6 7 4 4" xfId="39437"/>
    <cellStyle name="Процентный 2 6 7 5" xfId="39438"/>
    <cellStyle name="Процентный 2 6 7 6" xfId="39439"/>
    <cellStyle name="Процентный 2 6 7 7" xfId="39440"/>
    <cellStyle name="Процентный 2 6 7 8" xfId="39441"/>
    <cellStyle name="Процентный 2 6 8" xfId="39442"/>
    <cellStyle name="Процентный 2 6 8 2" xfId="39443"/>
    <cellStyle name="Процентный 2 6 8 2 2" xfId="39444"/>
    <cellStyle name="Процентный 2 6 8 2 2 2" xfId="39445"/>
    <cellStyle name="Процентный 2 6 8 2 3" xfId="39446"/>
    <cellStyle name="Процентный 2 6 8 2 4" xfId="39447"/>
    <cellStyle name="Процентный 2 6 8 2 5" xfId="39448"/>
    <cellStyle name="Процентный 2 6 8 3" xfId="39449"/>
    <cellStyle name="Процентный 2 6 8 3 2" xfId="39450"/>
    <cellStyle name="Процентный 2 6 8 3 3" xfId="39451"/>
    <cellStyle name="Процентный 2 6 8 3 4" xfId="39452"/>
    <cellStyle name="Процентный 2 6 8 4" xfId="39453"/>
    <cellStyle name="Процентный 2 6 8 5" xfId="39454"/>
    <cellStyle name="Процентный 2 6 8 6" xfId="39455"/>
    <cellStyle name="Процентный 2 6 8 7" xfId="39456"/>
    <cellStyle name="Процентный 2 6 9" xfId="39457"/>
    <cellStyle name="Процентный 2 6 9 2" xfId="39458"/>
    <cellStyle name="Процентный 2 6 9 3" xfId="39459"/>
    <cellStyle name="Процентный 2 6 9 3 2" xfId="39460"/>
    <cellStyle name="Процентный 2 6 9 4" xfId="39461"/>
    <cellStyle name="Процентный 2 6 9 5" xfId="39462"/>
    <cellStyle name="Процентный 2 6 9 6" xfId="39463"/>
    <cellStyle name="Процентный 2 7" xfId="39464"/>
    <cellStyle name="Процентный 2 7 10" xfId="39465"/>
    <cellStyle name="Процентный 2 7 10 2" xfId="39466"/>
    <cellStyle name="Процентный 2 7 10 2 2" xfId="39467"/>
    <cellStyle name="Процентный 2 7 10 3" xfId="39468"/>
    <cellStyle name="Процентный 2 7 10 4" xfId="39469"/>
    <cellStyle name="Процентный 2 7 10 5" xfId="39470"/>
    <cellStyle name="Процентный 2 7 11" xfId="39471"/>
    <cellStyle name="Процентный 2 7 11 2" xfId="39472"/>
    <cellStyle name="Процентный 2 7 11 2 2" xfId="39473"/>
    <cellStyle name="Процентный 2 7 11 3" xfId="39474"/>
    <cellStyle name="Процентный 2 7 11 4" xfId="39475"/>
    <cellStyle name="Процентный 2 7 11 5" xfId="39476"/>
    <cellStyle name="Процентный 2 7 12" xfId="39477"/>
    <cellStyle name="Процентный 2 7 12 2" xfId="39478"/>
    <cellStyle name="Процентный 2 7 12 2 2" xfId="39479"/>
    <cellStyle name="Процентный 2 7 12 3" xfId="39480"/>
    <cellStyle name="Процентный 2 7 13" xfId="39481"/>
    <cellStyle name="Процентный 2 7 13 2" xfId="39482"/>
    <cellStyle name="Процентный 2 7 14" xfId="39483"/>
    <cellStyle name="Процентный 2 7 15" xfId="39484"/>
    <cellStyle name="Процентный 2 7 2" xfId="39485"/>
    <cellStyle name="Процентный 2 7 2 2" xfId="39486"/>
    <cellStyle name="Процентный 2 7 2 2 2" xfId="39487"/>
    <cellStyle name="Процентный 2 7 2 2 2 2" xfId="39488"/>
    <cellStyle name="Процентный 2 7 2 2 2 2 2" xfId="39489"/>
    <cellStyle name="Процентный 2 7 2 2 2 3" xfId="39490"/>
    <cellStyle name="Процентный 2 7 2 2 2 4" xfId="39491"/>
    <cellStyle name="Процентный 2 7 2 2 2 5" xfId="39492"/>
    <cellStyle name="Процентный 2 7 2 2 3" xfId="39493"/>
    <cellStyle name="Процентный 2 7 2 2 3 2" xfId="39494"/>
    <cellStyle name="Процентный 2 7 2 2 3 2 2" xfId="39495"/>
    <cellStyle name="Процентный 2 7 2 2 3 3" xfId="39496"/>
    <cellStyle name="Процентный 2 7 2 2 3 4" xfId="39497"/>
    <cellStyle name="Процентный 2 7 2 2 3 5" xfId="39498"/>
    <cellStyle name="Процентный 2 7 2 2 4" xfId="39499"/>
    <cellStyle name="Процентный 2 7 2 2 4 2" xfId="39500"/>
    <cellStyle name="Процентный 2 7 2 2 4 3" xfId="39501"/>
    <cellStyle name="Процентный 2 7 2 2 4 4" xfId="39502"/>
    <cellStyle name="Процентный 2 7 2 2 5" xfId="39503"/>
    <cellStyle name="Процентный 2 7 2 2 6" xfId="39504"/>
    <cellStyle name="Процентный 2 7 2 2 7" xfId="39505"/>
    <cellStyle name="Процентный 2 7 2 2 8" xfId="39506"/>
    <cellStyle name="Процентный 2 7 2 3" xfId="39507"/>
    <cellStyle name="Процентный 2 7 2 3 2" xfId="39508"/>
    <cellStyle name="Процентный 2 7 2 3 2 2" xfId="39509"/>
    <cellStyle name="Процентный 2 7 2 3 2 2 2" xfId="39510"/>
    <cellStyle name="Процентный 2 7 2 3 2 3" xfId="39511"/>
    <cellStyle name="Процентный 2 7 2 3 2 4" xfId="39512"/>
    <cellStyle name="Процентный 2 7 2 3 2 5" xfId="39513"/>
    <cellStyle name="Процентный 2 7 2 3 3" xfId="39514"/>
    <cellStyle name="Процентный 2 7 2 3 3 2" xfId="39515"/>
    <cellStyle name="Процентный 2 7 2 3 3 3" xfId="39516"/>
    <cellStyle name="Процентный 2 7 2 3 3 4" xfId="39517"/>
    <cellStyle name="Процентный 2 7 2 3 4" xfId="39518"/>
    <cellStyle name="Процентный 2 7 2 3 5" xfId="39519"/>
    <cellStyle name="Процентный 2 7 2 3 6" xfId="39520"/>
    <cellStyle name="Процентный 2 7 2 3 7" xfId="39521"/>
    <cellStyle name="Процентный 2 7 2 4" xfId="39522"/>
    <cellStyle name="Процентный 2 7 2 4 2" xfId="39523"/>
    <cellStyle name="Процентный 2 7 2 4 2 2" xfId="39524"/>
    <cellStyle name="Процентный 2 7 2 4 3" xfId="39525"/>
    <cellStyle name="Процентный 2 7 2 4 4" xfId="39526"/>
    <cellStyle name="Процентный 2 7 2 4 5" xfId="39527"/>
    <cellStyle name="Процентный 2 7 2 5" xfId="39528"/>
    <cellStyle name="Процентный 2 7 2 5 2" xfId="39529"/>
    <cellStyle name="Процентный 2 7 2 5 2 2" xfId="39530"/>
    <cellStyle name="Процентный 2 7 2 5 3" xfId="39531"/>
    <cellStyle name="Процентный 2 7 2 5 4" xfId="39532"/>
    <cellStyle name="Процентный 2 7 2 5 5" xfId="39533"/>
    <cellStyle name="Процентный 2 7 2 6" xfId="39534"/>
    <cellStyle name="Процентный 2 7 2 6 2" xfId="39535"/>
    <cellStyle name="Процентный 2 7 2 6 2 2" xfId="39536"/>
    <cellStyle name="Процентный 2 7 2 6 3" xfId="39537"/>
    <cellStyle name="Процентный 2 7 2 7" xfId="39538"/>
    <cellStyle name="Процентный 2 7 2 7 2" xfId="39539"/>
    <cellStyle name="Процентный 2 7 2 8" xfId="39540"/>
    <cellStyle name="Процентный 2 7 2 9" xfId="39541"/>
    <cellStyle name="Процентный 2 7 3" xfId="39542"/>
    <cellStyle name="Процентный 2 7 3 2" xfId="39543"/>
    <cellStyle name="Процентный 2 7 3 2 2" xfId="39544"/>
    <cellStyle name="Процентный 2 7 3 2 2 2" xfId="39545"/>
    <cellStyle name="Процентный 2 7 3 2 2 2 2" xfId="39546"/>
    <cellStyle name="Процентный 2 7 3 2 2 3" xfId="39547"/>
    <cellStyle name="Процентный 2 7 3 2 2 4" xfId="39548"/>
    <cellStyle name="Процентный 2 7 3 2 2 5" xfId="39549"/>
    <cellStyle name="Процентный 2 7 3 2 3" xfId="39550"/>
    <cellStyle name="Процентный 2 7 3 2 3 2" xfId="39551"/>
    <cellStyle name="Процентный 2 7 3 2 3 2 2" xfId="39552"/>
    <cellStyle name="Процентный 2 7 3 2 3 3" xfId="39553"/>
    <cellStyle name="Процентный 2 7 3 2 3 4" xfId="39554"/>
    <cellStyle name="Процентный 2 7 3 2 3 5" xfId="39555"/>
    <cellStyle name="Процентный 2 7 3 2 4" xfId="39556"/>
    <cellStyle name="Процентный 2 7 3 2 4 2" xfId="39557"/>
    <cellStyle name="Процентный 2 7 3 2 4 3" xfId="39558"/>
    <cellStyle name="Процентный 2 7 3 2 4 4" xfId="39559"/>
    <cellStyle name="Процентный 2 7 3 2 5" xfId="39560"/>
    <cellStyle name="Процентный 2 7 3 2 6" xfId="39561"/>
    <cellStyle name="Процентный 2 7 3 2 7" xfId="39562"/>
    <cellStyle name="Процентный 2 7 3 2 8" xfId="39563"/>
    <cellStyle name="Процентный 2 7 3 3" xfId="39564"/>
    <cellStyle name="Процентный 2 7 3 3 2" xfId="39565"/>
    <cellStyle name="Процентный 2 7 3 3 2 2" xfId="39566"/>
    <cellStyle name="Процентный 2 7 3 3 3" xfId="39567"/>
    <cellStyle name="Процентный 2 7 3 3 4" xfId="39568"/>
    <cellStyle name="Процентный 2 7 3 3 5" xfId="39569"/>
    <cellStyle name="Процентный 2 7 3 4" xfId="39570"/>
    <cellStyle name="Процентный 2 7 3 4 2" xfId="39571"/>
    <cellStyle name="Процентный 2 7 3 4 2 2" xfId="39572"/>
    <cellStyle name="Процентный 2 7 3 4 3" xfId="39573"/>
    <cellStyle name="Процентный 2 7 3 4 4" xfId="39574"/>
    <cellStyle name="Процентный 2 7 3 4 5" xfId="39575"/>
    <cellStyle name="Процентный 2 7 3 5" xfId="39576"/>
    <cellStyle name="Процентный 2 7 3 5 2" xfId="39577"/>
    <cellStyle name="Процентный 2 7 3 5 2 2" xfId="39578"/>
    <cellStyle name="Процентный 2 7 3 5 3" xfId="39579"/>
    <cellStyle name="Процентный 2 7 3 5 4" xfId="39580"/>
    <cellStyle name="Процентный 2 7 3 5 5" xfId="39581"/>
    <cellStyle name="Процентный 2 7 3 6" xfId="39582"/>
    <cellStyle name="Процентный 2 7 3 6 2" xfId="39583"/>
    <cellStyle name="Процентный 2 7 3 6 2 2" xfId="39584"/>
    <cellStyle name="Процентный 2 7 3 6 3" xfId="39585"/>
    <cellStyle name="Процентный 2 7 3 7" xfId="39586"/>
    <cellStyle name="Процентный 2 7 3 7 2" xfId="39587"/>
    <cellStyle name="Процентный 2 7 3 8" xfId="39588"/>
    <cellStyle name="Процентный 2 7 3 9" xfId="39589"/>
    <cellStyle name="Процентный 2 7 4" xfId="39590"/>
    <cellStyle name="Процентный 2 7 4 2" xfId="39591"/>
    <cellStyle name="Процентный 2 7 4 2 2" xfId="39592"/>
    <cellStyle name="Процентный 2 7 4 2 2 2" xfId="39593"/>
    <cellStyle name="Процентный 2 7 4 2 2 2 2" xfId="39594"/>
    <cellStyle name="Процентный 2 7 4 2 2 3" xfId="39595"/>
    <cellStyle name="Процентный 2 7 4 2 2 4" xfId="39596"/>
    <cellStyle name="Процентный 2 7 4 2 2 5" xfId="39597"/>
    <cellStyle name="Процентный 2 7 4 2 3" xfId="39598"/>
    <cellStyle name="Процентный 2 7 4 2 3 2" xfId="39599"/>
    <cellStyle name="Процентный 2 7 4 2 3 3" xfId="39600"/>
    <cellStyle name="Процентный 2 7 4 2 3 4" xfId="39601"/>
    <cellStyle name="Процентный 2 7 4 2 4" xfId="39602"/>
    <cellStyle name="Процентный 2 7 4 2 5" xfId="39603"/>
    <cellStyle name="Процентный 2 7 4 2 6" xfId="39604"/>
    <cellStyle name="Процентный 2 7 4 2 7" xfId="39605"/>
    <cellStyle name="Процентный 2 7 4 3" xfId="39606"/>
    <cellStyle name="Процентный 2 7 4 3 2" xfId="39607"/>
    <cellStyle name="Процентный 2 7 4 3 2 2" xfId="39608"/>
    <cellStyle name="Процентный 2 7 4 3 3" xfId="39609"/>
    <cellStyle name="Процентный 2 7 4 3 4" xfId="39610"/>
    <cellStyle name="Процентный 2 7 4 3 5" xfId="39611"/>
    <cellStyle name="Процентный 2 7 4 4" xfId="39612"/>
    <cellStyle name="Процентный 2 7 4 4 2" xfId="39613"/>
    <cellStyle name="Процентный 2 7 4 4 2 2" xfId="39614"/>
    <cellStyle name="Процентный 2 7 4 4 3" xfId="39615"/>
    <cellStyle name="Процентный 2 7 4 4 4" xfId="39616"/>
    <cellStyle name="Процентный 2 7 4 4 5" xfId="39617"/>
    <cellStyle name="Процентный 2 7 4 5" xfId="39618"/>
    <cellStyle name="Процентный 2 7 4 5 2" xfId="39619"/>
    <cellStyle name="Процентный 2 7 4 5 3" xfId="39620"/>
    <cellStyle name="Процентный 2 7 4 5 4" xfId="39621"/>
    <cellStyle name="Процентный 2 7 4 6" xfId="39622"/>
    <cellStyle name="Процентный 2 7 4 7" xfId="39623"/>
    <cellStyle name="Процентный 2 7 4 8" xfId="39624"/>
    <cellStyle name="Процентный 2 7 4 9" xfId="39625"/>
    <cellStyle name="Процентный 2 7 5" xfId="39626"/>
    <cellStyle name="Процентный 2 7 5 2" xfId="39627"/>
    <cellStyle name="Процентный 2 7 5 2 2" xfId="39628"/>
    <cellStyle name="Процентный 2 7 5 2 2 2" xfId="39629"/>
    <cellStyle name="Процентный 2 7 5 2 2 2 2" xfId="39630"/>
    <cellStyle name="Процентный 2 7 5 2 2 3" xfId="39631"/>
    <cellStyle name="Процентный 2 7 5 2 2 4" xfId="39632"/>
    <cellStyle name="Процентный 2 7 5 2 2 5" xfId="39633"/>
    <cellStyle name="Процентный 2 7 5 2 3" xfId="39634"/>
    <cellStyle name="Процентный 2 7 5 2 3 2" xfId="39635"/>
    <cellStyle name="Процентный 2 7 5 2 3 3" xfId="39636"/>
    <cellStyle name="Процентный 2 7 5 2 3 4" xfId="39637"/>
    <cellStyle name="Процентный 2 7 5 2 4" xfId="39638"/>
    <cellStyle name="Процентный 2 7 5 2 5" xfId="39639"/>
    <cellStyle name="Процентный 2 7 5 2 6" xfId="39640"/>
    <cellStyle name="Процентный 2 7 5 2 7" xfId="39641"/>
    <cellStyle name="Процентный 2 7 5 3" xfId="39642"/>
    <cellStyle name="Процентный 2 7 5 3 2" xfId="39643"/>
    <cellStyle name="Процентный 2 7 5 3 2 2" xfId="39644"/>
    <cellStyle name="Процентный 2 7 5 3 3" xfId="39645"/>
    <cellStyle name="Процентный 2 7 5 3 4" xfId="39646"/>
    <cellStyle name="Процентный 2 7 5 3 5" xfId="39647"/>
    <cellStyle name="Процентный 2 7 5 4" xfId="39648"/>
    <cellStyle name="Процентный 2 7 5 4 2" xfId="39649"/>
    <cellStyle name="Процентный 2 7 5 4 3" xfId="39650"/>
    <cellStyle name="Процентный 2 7 5 4 4" xfId="39651"/>
    <cellStyle name="Процентный 2 7 5 5" xfId="39652"/>
    <cellStyle name="Процентный 2 7 5 6" xfId="39653"/>
    <cellStyle name="Процентный 2 7 5 7" xfId="39654"/>
    <cellStyle name="Процентный 2 7 5 8" xfId="39655"/>
    <cellStyle name="Процентный 2 7 6" xfId="39656"/>
    <cellStyle name="Процентный 2 7 6 2" xfId="39657"/>
    <cellStyle name="Процентный 2 7 6 2 2" xfId="39658"/>
    <cellStyle name="Процентный 2 7 6 2 2 2" xfId="39659"/>
    <cellStyle name="Процентный 2 7 6 2 2 2 2" xfId="39660"/>
    <cellStyle name="Процентный 2 7 6 2 2 3" xfId="39661"/>
    <cellStyle name="Процентный 2 7 6 2 2 4" xfId="39662"/>
    <cellStyle name="Процентный 2 7 6 2 2 5" xfId="39663"/>
    <cellStyle name="Процентный 2 7 6 2 3" xfId="39664"/>
    <cellStyle name="Процентный 2 7 6 2 3 2" xfId="39665"/>
    <cellStyle name="Процентный 2 7 6 2 3 3" xfId="39666"/>
    <cellStyle name="Процентный 2 7 6 2 3 4" xfId="39667"/>
    <cellStyle name="Процентный 2 7 6 2 4" xfId="39668"/>
    <cellStyle name="Процентный 2 7 6 2 5" xfId="39669"/>
    <cellStyle name="Процентный 2 7 6 2 6" xfId="39670"/>
    <cellStyle name="Процентный 2 7 6 2 7" xfId="39671"/>
    <cellStyle name="Процентный 2 7 6 3" xfId="39672"/>
    <cellStyle name="Процентный 2 7 6 3 2" xfId="39673"/>
    <cellStyle name="Процентный 2 7 6 3 2 2" xfId="39674"/>
    <cellStyle name="Процентный 2 7 6 3 3" xfId="39675"/>
    <cellStyle name="Процентный 2 7 6 3 4" xfId="39676"/>
    <cellStyle name="Процентный 2 7 6 3 5" xfId="39677"/>
    <cellStyle name="Процентный 2 7 6 4" xfId="39678"/>
    <cellStyle name="Процентный 2 7 6 4 2" xfId="39679"/>
    <cellStyle name="Процентный 2 7 6 4 3" xfId="39680"/>
    <cellStyle name="Процентный 2 7 6 4 4" xfId="39681"/>
    <cellStyle name="Процентный 2 7 6 5" xfId="39682"/>
    <cellStyle name="Процентный 2 7 6 6" xfId="39683"/>
    <cellStyle name="Процентный 2 7 6 7" xfId="39684"/>
    <cellStyle name="Процентный 2 7 6 8" xfId="39685"/>
    <cellStyle name="Процентный 2 7 7" xfId="39686"/>
    <cellStyle name="Процентный 2 7 7 2" xfId="39687"/>
    <cellStyle name="Процентный 2 7 7 2 2" xfId="39688"/>
    <cellStyle name="Процентный 2 7 7 2 2 2" xfId="39689"/>
    <cellStyle name="Процентный 2 7 7 2 2 2 2" xfId="39690"/>
    <cellStyle name="Процентный 2 7 7 2 2 3" xfId="39691"/>
    <cellStyle name="Процентный 2 7 7 2 2 4" xfId="39692"/>
    <cellStyle name="Процентный 2 7 7 2 2 5" xfId="39693"/>
    <cellStyle name="Процентный 2 7 7 2 3" xfId="39694"/>
    <cellStyle name="Процентный 2 7 7 2 3 2" xfId="39695"/>
    <cellStyle name="Процентный 2 7 7 2 3 3" xfId="39696"/>
    <cellStyle name="Процентный 2 7 7 2 3 4" xfId="39697"/>
    <cellStyle name="Процентный 2 7 7 2 4" xfId="39698"/>
    <cellStyle name="Процентный 2 7 7 2 5" xfId="39699"/>
    <cellStyle name="Процентный 2 7 7 2 6" xfId="39700"/>
    <cellStyle name="Процентный 2 7 7 2 7" xfId="39701"/>
    <cellStyle name="Процентный 2 7 7 3" xfId="39702"/>
    <cellStyle name="Процентный 2 7 7 3 2" xfId="39703"/>
    <cellStyle name="Процентный 2 7 7 3 2 2" xfId="39704"/>
    <cellStyle name="Процентный 2 7 7 3 3" xfId="39705"/>
    <cellStyle name="Процентный 2 7 7 3 4" xfId="39706"/>
    <cellStyle name="Процентный 2 7 7 3 5" xfId="39707"/>
    <cellStyle name="Процентный 2 7 7 4" xfId="39708"/>
    <cellStyle name="Процентный 2 7 7 4 2" xfId="39709"/>
    <cellStyle name="Процентный 2 7 7 4 3" xfId="39710"/>
    <cellStyle name="Процентный 2 7 7 4 4" xfId="39711"/>
    <cellStyle name="Процентный 2 7 7 5" xfId="39712"/>
    <cellStyle name="Процентный 2 7 7 6" xfId="39713"/>
    <cellStyle name="Процентный 2 7 7 7" xfId="39714"/>
    <cellStyle name="Процентный 2 7 7 8" xfId="39715"/>
    <cellStyle name="Процентный 2 7 8" xfId="39716"/>
    <cellStyle name="Процентный 2 7 8 2" xfId="39717"/>
    <cellStyle name="Процентный 2 7 8 2 2" xfId="39718"/>
    <cellStyle name="Процентный 2 7 8 2 2 2" xfId="39719"/>
    <cellStyle name="Процентный 2 7 8 2 3" xfId="39720"/>
    <cellStyle name="Процентный 2 7 8 2 4" xfId="39721"/>
    <cellStyle name="Процентный 2 7 8 2 5" xfId="39722"/>
    <cellStyle name="Процентный 2 7 8 3" xfId="39723"/>
    <cellStyle name="Процентный 2 7 8 3 2" xfId="39724"/>
    <cellStyle name="Процентный 2 7 8 3 3" xfId="39725"/>
    <cellStyle name="Процентный 2 7 8 3 4" xfId="39726"/>
    <cellStyle name="Процентный 2 7 8 4" xfId="39727"/>
    <cellStyle name="Процентный 2 7 8 5" xfId="39728"/>
    <cellStyle name="Процентный 2 7 8 6" xfId="39729"/>
    <cellStyle name="Процентный 2 7 8 7" xfId="39730"/>
    <cellStyle name="Процентный 2 7 9" xfId="39731"/>
    <cellStyle name="Процентный 2 7 9 2" xfId="39732"/>
    <cellStyle name="Процентный 2 7 9 3" xfId="39733"/>
    <cellStyle name="Процентный 2 7 9 3 2" xfId="39734"/>
    <cellStyle name="Процентный 2 7 9 4" xfId="39735"/>
    <cellStyle name="Процентный 2 7 9 5" xfId="39736"/>
    <cellStyle name="Процентный 2 7 9 6" xfId="39737"/>
    <cellStyle name="Процентный 2 8" xfId="39738"/>
    <cellStyle name="Процентный 2 8 10" xfId="39739"/>
    <cellStyle name="Процентный 2 8 2" xfId="39740"/>
    <cellStyle name="Процентный 2 8 3" xfId="39741"/>
    <cellStyle name="Процентный 2 8 3 2" xfId="39742"/>
    <cellStyle name="Процентный 2 8 3 2 2" xfId="39743"/>
    <cellStyle name="Процентный 2 8 3 2 2 2" xfId="39744"/>
    <cellStyle name="Процентный 2 8 3 2 3" xfId="39745"/>
    <cellStyle name="Процентный 2 8 3 2 4" xfId="39746"/>
    <cellStyle name="Процентный 2 8 3 2 5" xfId="39747"/>
    <cellStyle name="Процентный 2 8 3 3" xfId="39748"/>
    <cellStyle name="Процентный 2 8 3 3 2" xfId="39749"/>
    <cellStyle name="Процентный 2 8 3 3 2 2" xfId="39750"/>
    <cellStyle name="Процентный 2 8 3 3 3" xfId="39751"/>
    <cellStyle name="Процентный 2 8 3 3 4" xfId="39752"/>
    <cellStyle name="Процентный 2 8 3 3 5" xfId="39753"/>
    <cellStyle name="Процентный 2 8 3 4" xfId="39754"/>
    <cellStyle name="Процентный 2 8 3 4 2" xfId="39755"/>
    <cellStyle name="Процентный 2 8 3 4 3" xfId="39756"/>
    <cellStyle name="Процентный 2 8 3 4 4" xfId="39757"/>
    <cellStyle name="Процентный 2 8 3 5" xfId="39758"/>
    <cellStyle name="Процентный 2 8 3 6" xfId="39759"/>
    <cellStyle name="Процентный 2 8 3 7" xfId="39760"/>
    <cellStyle name="Процентный 2 8 3 8" xfId="39761"/>
    <cellStyle name="Процентный 2 8 4" xfId="39762"/>
    <cellStyle name="Процентный 2 8 4 2" xfId="39763"/>
    <cellStyle name="Процентный 2 8 4 3" xfId="39764"/>
    <cellStyle name="Процентный 2 8 4 3 2" xfId="39765"/>
    <cellStyle name="Процентный 2 8 4 4" xfId="39766"/>
    <cellStyle name="Процентный 2 8 4 5" xfId="39767"/>
    <cellStyle name="Процентный 2 8 4 6" xfId="39768"/>
    <cellStyle name="Процентный 2 8 5" xfId="39769"/>
    <cellStyle name="Процентный 2 8 5 2" xfId="39770"/>
    <cellStyle name="Процентный 2 8 5 2 2" xfId="39771"/>
    <cellStyle name="Процентный 2 8 5 3" xfId="39772"/>
    <cellStyle name="Процентный 2 8 5 4" xfId="39773"/>
    <cellStyle name="Процентный 2 8 5 5" xfId="39774"/>
    <cellStyle name="Процентный 2 8 6" xfId="39775"/>
    <cellStyle name="Процентный 2 8 6 2" xfId="39776"/>
    <cellStyle name="Процентный 2 8 6 2 2" xfId="39777"/>
    <cellStyle name="Процентный 2 8 6 3" xfId="39778"/>
    <cellStyle name="Процентный 2 8 6 4" xfId="39779"/>
    <cellStyle name="Процентный 2 8 6 5" xfId="39780"/>
    <cellStyle name="Процентный 2 8 7" xfId="39781"/>
    <cellStyle name="Процентный 2 8 7 2" xfId="39782"/>
    <cellStyle name="Процентный 2 8 7 2 2" xfId="39783"/>
    <cellStyle name="Процентный 2 8 7 3" xfId="39784"/>
    <cellStyle name="Процентный 2 8 8" xfId="39785"/>
    <cellStyle name="Процентный 2 8 8 2" xfId="39786"/>
    <cellStyle name="Процентный 2 8 9" xfId="39787"/>
    <cellStyle name="Процентный 2 9" xfId="39788"/>
    <cellStyle name="Процентный 2 9 2" xfId="39789"/>
    <cellStyle name="Процентный 2 9 2 2" xfId="39790"/>
    <cellStyle name="Процентный 2 9 2 2 2" xfId="39791"/>
    <cellStyle name="Процентный 2 9 2 2 2 2" xfId="39792"/>
    <cellStyle name="Процентный 2 9 2 2 3" xfId="39793"/>
    <cellStyle name="Процентный 2 9 2 2 4" xfId="39794"/>
    <cellStyle name="Процентный 2 9 2 2 5" xfId="39795"/>
    <cellStyle name="Процентный 2 9 2 3" xfId="39796"/>
    <cellStyle name="Процентный 2 9 2 3 2" xfId="39797"/>
    <cellStyle name="Процентный 2 9 2 3 3" xfId="39798"/>
    <cellStyle name="Процентный 2 9 2 3 4" xfId="39799"/>
    <cellStyle name="Процентный 2 9 2 4" xfId="39800"/>
    <cellStyle name="Процентный 2 9 2 5" xfId="39801"/>
    <cellStyle name="Процентный 2 9 2 6" xfId="39802"/>
    <cellStyle name="Процентный 2 9 2 7" xfId="39803"/>
    <cellStyle name="Процентный 2 9 3" xfId="39804"/>
    <cellStyle name="Процентный 2 9 3 2" xfId="39805"/>
    <cellStyle name="Процентный 2 9 3 2 2" xfId="39806"/>
    <cellStyle name="Процентный 2 9 3 3" xfId="39807"/>
    <cellStyle name="Процентный 2 9 3 4" xfId="39808"/>
    <cellStyle name="Процентный 2 9 3 5" xfId="39809"/>
    <cellStyle name="Процентный 2 9 4" xfId="39810"/>
    <cellStyle name="Процентный 2 9 4 2" xfId="39811"/>
    <cellStyle name="Процентный 2 9 4 2 2" xfId="39812"/>
    <cellStyle name="Процентный 2 9 4 3" xfId="39813"/>
    <cellStyle name="Процентный 2 9 4 4" xfId="39814"/>
    <cellStyle name="Процентный 2 9 4 5" xfId="39815"/>
    <cellStyle name="Процентный 2 9 5" xfId="39816"/>
    <cellStyle name="Процентный 2 9 6" xfId="39817"/>
    <cellStyle name="Процентный 2 9 6 2" xfId="39818"/>
    <cellStyle name="Процентный 2 9 6 2 2" xfId="39819"/>
    <cellStyle name="Процентный 2 9 6 3" xfId="39820"/>
    <cellStyle name="Процентный 2 9 7" xfId="39821"/>
    <cellStyle name="Процентный 2 9 7 2" xfId="39822"/>
    <cellStyle name="Процентный 2 9 8" xfId="39823"/>
    <cellStyle name="Процентный 3" xfId="39824"/>
    <cellStyle name="Процентный 3 10" xfId="39825"/>
    <cellStyle name="Процентный 3 10 2" xfId="39826"/>
    <cellStyle name="Процентный 3 10 2 2" xfId="39827"/>
    <cellStyle name="Процентный 3 10 2 2 2" xfId="39828"/>
    <cellStyle name="Процентный 3 10 2 3" xfId="39829"/>
    <cellStyle name="Процентный 3 10 3" xfId="39830"/>
    <cellStyle name="Процентный 3 10 4" xfId="39831"/>
    <cellStyle name="Процентный 3 11" xfId="39832"/>
    <cellStyle name="Процентный 3 12" xfId="39833"/>
    <cellStyle name="Процентный 3 12 2" xfId="39834"/>
    <cellStyle name="Процентный 3 12 2 2" xfId="39835"/>
    <cellStyle name="Процентный 3 12 3" xfId="39836"/>
    <cellStyle name="Процентный 3 13" xfId="39837"/>
    <cellStyle name="Процентный 3 13 2" xfId="39838"/>
    <cellStyle name="Процентный 3 14" xfId="39839"/>
    <cellStyle name="Процентный 3 15" xfId="39840"/>
    <cellStyle name="Процентный 3 2" xfId="39841"/>
    <cellStyle name="Процентный 3 2 10" xfId="39842"/>
    <cellStyle name="Процентный 3 2 10 2" xfId="39843"/>
    <cellStyle name="Процентный 3 2 10 2 2" xfId="39844"/>
    <cellStyle name="Процентный 3 2 10 3" xfId="39845"/>
    <cellStyle name="Процентный 3 2 11" xfId="39846"/>
    <cellStyle name="Процентный 3 2 11 2" xfId="39847"/>
    <cellStyle name="Процентный 3 2 12" xfId="39848"/>
    <cellStyle name="Процентный 3 2 2" xfId="39849"/>
    <cellStyle name="Процентный 3 2 2 10" xfId="39850"/>
    <cellStyle name="Процентный 3 2 2 10 2" xfId="39851"/>
    <cellStyle name="Процентный 3 2 2 10 2 2" xfId="39852"/>
    <cellStyle name="Процентный 3 2 2 10 3" xfId="39853"/>
    <cellStyle name="Процентный 3 2 2 10 4" xfId="39854"/>
    <cellStyle name="Процентный 3 2 2 10 5" xfId="39855"/>
    <cellStyle name="Процентный 3 2 2 11" xfId="39856"/>
    <cellStyle name="Процентный 3 2 2 11 2" xfId="39857"/>
    <cellStyle name="Процентный 3 2 2 11 2 2" xfId="39858"/>
    <cellStyle name="Процентный 3 2 2 11 3" xfId="39859"/>
    <cellStyle name="Процентный 3 2 2 11 4" xfId="39860"/>
    <cellStyle name="Процентный 3 2 2 11 5" xfId="39861"/>
    <cellStyle name="Процентный 3 2 2 12" xfId="39862"/>
    <cellStyle name="Процентный 3 2 2 13" xfId="39863"/>
    <cellStyle name="Процентный 3 2 2 2" xfId="39864"/>
    <cellStyle name="Процентный 3 2 2 2 2" xfId="39865"/>
    <cellStyle name="Процентный 3 2 2 2 2 2" xfId="39866"/>
    <cellStyle name="Процентный 3 2 2 2 2 2 2" xfId="39867"/>
    <cellStyle name="Процентный 3 2 2 2 2 2 2 2" xfId="39868"/>
    <cellStyle name="Процентный 3 2 2 2 2 2 3" xfId="39869"/>
    <cellStyle name="Процентный 3 2 2 2 2 2 4" xfId="39870"/>
    <cellStyle name="Процентный 3 2 2 2 2 2 5" xfId="39871"/>
    <cellStyle name="Процентный 3 2 2 2 2 3" xfId="39872"/>
    <cellStyle name="Процентный 3 2 2 2 2 3 2" xfId="39873"/>
    <cellStyle name="Процентный 3 2 2 2 2 3 3" xfId="39874"/>
    <cellStyle name="Процентный 3 2 2 2 2 3 4" xfId="39875"/>
    <cellStyle name="Процентный 3 2 2 2 2 4" xfId="39876"/>
    <cellStyle name="Процентный 3 2 2 2 2 5" xfId="39877"/>
    <cellStyle name="Процентный 3 2 2 2 2 6" xfId="39878"/>
    <cellStyle name="Процентный 3 2 2 2 2 7" xfId="39879"/>
    <cellStyle name="Процентный 3 2 2 2 3" xfId="39880"/>
    <cellStyle name="Процентный 3 2 2 2 3 2" xfId="39881"/>
    <cellStyle name="Процентный 3 2 2 2 3 2 2" xfId="39882"/>
    <cellStyle name="Процентный 3 2 2 2 3 3" xfId="39883"/>
    <cellStyle name="Процентный 3 2 2 2 3 4" xfId="39884"/>
    <cellStyle name="Процентный 3 2 2 2 3 5" xfId="39885"/>
    <cellStyle name="Процентный 3 2 2 2 4" xfId="39886"/>
    <cellStyle name="Процентный 3 2 2 2 4 2" xfId="39887"/>
    <cellStyle name="Процентный 3 2 2 2 4 2 2" xfId="39888"/>
    <cellStyle name="Процентный 3 2 2 2 4 3" xfId="39889"/>
    <cellStyle name="Процентный 3 2 2 2 4 4" xfId="39890"/>
    <cellStyle name="Процентный 3 2 2 2 4 5" xfId="39891"/>
    <cellStyle name="Процентный 3 2 2 2 5" xfId="39892"/>
    <cellStyle name="Процентный 3 2 2 2 5 2" xfId="39893"/>
    <cellStyle name="Процентный 3 2 2 2 5 3" xfId="39894"/>
    <cellStyle name="Процентный 3 2 2 2 5 4" xfId="39895"/>
    <cellStyle name="Процентный 3 2 2 2 6" xfId="39896"/>
    <cellStyle name="Процентный 3 2 2 2 7" xfId="39897"/>
    <cellStyle name="Процентный 3 2 2 2 8" xfId="39898"/>
    <cellStyle name="Процентный 3 2 2 2 9" xfId="39899"/>
    <cellStyle name="Процентный 3 2 2 3" xfId="39900"/>
    <cellStyle name="Процентный 3 2 2 3 2" xfId="39901"/>
    <cellStyle name="Процентный 3 2 2 3 2 2" xfId="39902"/>
    <cellStyle name="Процентный 3 2 2 3 2 2 2" xfId="39903"/>
    <cellStyle name="Процентный 3 2 2 3 2 2 2 2" xfId="39904"/>
    <cellStyle name="Процентный 3 2 2 3 2 2 3" xfId="39905"/>
    <cellStyle name="Процентный 3 2 2 3 2 2 4" xfId="39906"/>
    <cellStyle name="Процентный 3 2 2 3 2 2 5" xfId="39907"/>
    <cellStyle name="Процентный 3 2 2 3 2 3" xfId="39908"/>
    <cellStyle name="Процентный 3 2 2 3 2 3 2" xfId="39909"/>
    <cellStyle name="Процентный 3 2 2 3 2 3 3" xfId="39910"/>
    <cellStyle name="Процентный 3 2 2 3 2 3 4" xfId="39911"/>
    <cellStyle name="Процентный 3 2 2 3 2 4" xfId="39912"/>
    <cellStyle name="Процентный 3 2 2 3 2 5" xfId="39913"/>
    <cellStyle name="Процентный 3 2 2 3 2 6" xfId="39914"/>
    <cellStyle name="Процентный 3 2 2 3 2 7" xfId="39915"/>
    <cellStyle name="Процентный 3 2 2 3 3" xfId="39916"/>
    <cellStyle name="Процентный 3 2 2 3 3 2" xfId="39917"/>
    <cellStyle name="Процентный 3 2 2 3 3 2 2" xfId="39918"/>
    <cellStyle name="Процентный 3 2 2 3 3 3" xfId="39919"/>
    <cellStyle name="Процентный 3 2 2 3 3 4" xfId="39920"/>
    <cellStyle name="Процентный 3 2 2 3 3 5" xfId="39921"/>
    <cellStyle name="Процентный 3 2 2 3 4" xfId="39922"/>
    <cellStyle name="Процентный 3 2 2 3 4 2" xfId="39923"/>
    <cellStyle name="Процентный 3 2 2 3 4 2 2" xfId="39924"/>
    <cellStyle name="Процентный 3 2 2 3 4 3" xfId="39925"/>
    <cellStyle name="Процентный 3 2 2 3 4 4" xfId="39926"/>
    <cellStyle name="Процентный 3 2 2 3 4 5" xfId="39927"/>
    <cellStyle name="Процентный 3 2 2 3 5" xfId="39928"/>
    <cellStyle name="Процентный 3 2 2 3 5 2" xfId="39929"/>
    <cellStyle name="Процентный 3 2 2 3 5 3" xfId="39930"/>
    <cellStyle name="Процентный 3 2 2 3 5 4" xfId="39931"/>
    <cellStyle name="Процентный 3 2 2 3 6" xfId="39932"/>
    <cellStyle name="Процентный 3 2 2 3 7" xfId="39933"/>
    <cellStyle name="Процентный 3 2 2 3 8" xfId="39934"/>
    <cellStyle name="Процентный 3 2 2 3 9" xfId="39935"/>
    <cellStyle name="Процентный 3 2 2 4" xfId="39936"/>
    <cellStyle name="Процентный 3 2 2 4 2" xfId="39937"/>
    <cellStyle name="Процентный 3 2 2 4 2 2" xfId="39938"/>
    <cellStyle name="Процентный 3 2 2 4 2 2 2" xfId="39939"/>
    <cellStyle name="Процентный 3 2 2 4 2 2 2 2" xfId="39940"/>
    <cellStyle name="Процентный 3 2 2 4 2 2 3" xfId="39941"/>
    <cellStyle name="Процентный 3 2 2 4 2 2 4" xfId="39942"/>
    <cellStyle name="Процентный 3 2 2 4 2 2 5" xfId="39943"/>
    <cellStyle name="Процентный 3 2 2 4 2 3" xfId="39944"/>
    <cellStyle name="Процентный 3 2 2 4 2 3 2" xfId="39945"/>
    <cellStyle name="Процентный 3 2 2 4 2 3 3" xfId="39946"/>
    <cellStyle name="Процентный 3 2 2 4 2 3 4" xfId="39947"/>
    <cellStyle name="Процентный 3 2 2 4 2 4" xfId="39948"/>
    <cellStyle name="Процентный 3 2 2 4 2 5" xfId="39949"/>
    <cellStyle name="Процентный 3 2 2 4 2 6" xfId="39950"/>
    <cellStyle name="Процентный 3 2 2 4 2 7" xfId="39951"/>
    <cellStyle name="Процентный 3 2 2 4 3" xfId="39952"/>
    <cellStyle name="Процентный 3 2 2 4 3 2" xfId="39953"/>
    <cellStyle name="Процентный 3 2 2 4 3 2 2" xfId="39954"/>
    <cellStyle name="Процентный 3 2 2 4 3 3" xfId="39955"/>
    <cellStyle name="Процентный 3 2 2 4 3 4" xfId="39956"/>
    <cellStyle name="Процентный 3 2 2 4 3 5" xfId="39957"/>
    <cellStyle name="Процентный 3 2 2 4 4" xfId="39958"/>
    <cellStyle name="Процентный 3 2 2 4 4 2" xfId="39959"/>
    <cellStyle name="Процентный 3 2 2 4 4 2 2" xfId="39960"/>
    <cellStyle name="Процентный 3 2 2 4 4 3" xfId="39961"/>
    <cellStyle name="Процентный 3 2 2 4 4 4" xfId="39962"/>
    <cellStyle name="Процентный 3 2 2 4 4 5" xfId="39963"/>
    <cellStyle name="Процентный 3 2 2 4 5" xfId="39964"/>
    <cellStyle name="Процентный 3 2 2 4 5 2" xfId="39965"/>
    <cellStyle name="Процентный 3 2 2 4 5 3" xfId="39966"/>
    <cellStyle name="Процентный 3 2 2 5" xfId="39967"/>
    <cellStyle name="Процентный 3 2 2 5 2" xfId="39968"/>
    <cellStyle name="Процентный 3 2 2 5 2 2" xfId="39969"/>
    <cellStyle name="Процентный 3 2 2 5 2 2 2" xfId="39970"/>
    <cellStyle name="Процентный 3 2 2 5 2 2 2 2" xfId="39971"/>
    <cellStyle name="Процентный 3 2 2 5 2 2 3" xfId="39972"/>
    <cellStyle name="Процентный 3 2 2 5 2 2 4" xfId="39973"/>
    <cellStyle name="Процентный 3 2 2 5 2 2 5" xfId="39974"/>
    <cellStyle name="Процентный 3 2 2 5 2 3" xfId="39975"/>
    <cellStyle name="Процентный 3 2 2 5 2 3 2" xfId="39976"/>
    <cellStyle name="Процентный 3 2 2 5 2 3 3" xfId="39977"/>
    <cellStyle name="Процентный 3 2 2 5 2 3 4" xfId="39978"/>
    <cellStyle name="Процентный 3 2 2 5 2 4" xfId="39979"/>
    <cellStyle name="Процентный 3 2 2 5 2 5" xfId="39980"/>
    <cellStyle name="Процентный 3 2 2 5 2 6" xfId="39981"/>
    <cellStyle name="Процентный 3 2 2 5 2 7" xfId="39982"/>
    <cellStyle name="Процентный 3 2 2 5 3" xfId="39983"/>
    <cellStyle name="Процентный 3 2 2 5 3 2" xfId="39984"/>
    <cellStyle name="Процентный 3 2 2 5 3 2 2" xfId="39985"/>
    <cellStyle name="Процентный 3 2 2 5 3 3" xfId="39986"/>
    <cellStyle name="Процентный 3 2 2 5 3 4" xfId="39987"/>
    <cellStyle name="Процентный 3 2 2 5 3 5" xfId="39988"/>
    <cellStyle name="Процентный 3 2 2 5 4" xfId="39989"/>
    <cellStyle name="Процентный 3 2 2 5 4 2" xfId="39990"/>
    <cellStyle name="Процентный 3 2 2 5 4 3" xfId="39991"/>
    <cellStyle name="Процентный 3 2 2 5 4 4" xfId="39992"/>
    <cellStyle name="Процентный 3 2 2 5 5" xfId="39993"/>
    <cellStyle name="Процентный 3 2 2 5 6" xfId="39994"/>
    <cellStyle name="Процентный 3 2 2 5 7" xfId="39995"/>
    <cellStyle name="Процентный 3 2 2 5 8" xfId="39996"/>
    <cellStyle name="Процентный 3 2 2 6" xfId="39997"/>
    <cellStyle name="Процентный 3 2 2 6 2" xfId="39998"/>
    <cellStyle name="Процентный 3 2 2 6 2 2" xfId="39999"/>
    <cellStyle name="Процентный 3 2 2 6 2 2 2" xfId="40000"/>
    <cellStyle name="Процентный 3 2 2 6 2 2 2 2" xfId="40001"/>
    <cellStyle name="Процентный 3 2 2 6 2 2 3" xfId="40002"/>
    <cellStyle name="Процентный 3 2 2 6 2 2 4" xfId="40003"/>
    <cellStyle name="Процентный 3 2 2 6 2 2 5" xfId="40004"/>
    <cellStyle name="Процентный 3 2 2 6 2 3" xfId="40005"/>
    <cellStyle name="Процентный 3 2 2 6 2 3 2" xfId="40006"/>
    <cellStyle name="Процентный 3 2 2 6 2 3 3" xfId="40007"/>
    <cellStyle name="Процентный 3 2 2 6 2 3 4" xfId="40008"/>
    <cellStyle name="Процентный 3 2 2 6 2 4" xfId="40009"/>
    <cellStyle name="Процентный 3 2 2 6 2 5" xfId="40010"/>
    <cellStyle name="Процентный 3 2 2 6 2 6" xfId="40011"/>
    <cellStyle name="Процентный 3 2 2 6 2 7" xfId="40012"/>
    <cellStyle name="Процентный 3 2 2 6 3" xfId="40013"/>
    <cellStyle name="Процентный 3 2 2 6 3 2" xfId="40014"/>
    <cellStyle name="Процентный 3 2 2 6 3 2 2" xfId="40015"/>
    <cellStyle name="Процентный 3 2 2 6 3 3" xfId="40016"/>
    <cellStyle name="Процентный 3 2 2 6 3 4" xfId="40017"/>
    <cellStyle name="Процентный 3 2 2 6 3 5" xfId="40018"/>
    <cellStyle name="Процентный 3 2 2 6 4" xfId="40019"/>
    <cellStyle name="Процентный 3 2 2 6 4 2" xfId="40020"/>
    <cellStyle name="Процентный 3 2 2 6 4 3" xfId="40021"/>
    <cellStyle name="Процентный 3 2 2 6 4 4" xfId="40022"/>
    <cellStyle name="Процентный 3 2 2 6 5" xfId="40023"/>
    <cellStyle name="Процентный 3 2 2 6 6" xfId="40024"/>
    <cellStyle name="Процентный 3 2 2 6 7" xfId="40025"/>
    <cellStyle name="Процентный 3 2 2 6 8" xfId="40026"/>
    <cellStyle name="Процентный 3 2 2 7" xfId="40027"/>
    <cellStyle name="Процентный 3 2 2 7 2" xfId="40028"/>
    <cellStyle name="Процентный 3 2 2 7 2 2" xfId="40029"/>
    <cellStyle name="Процентный 3 2 2 7 2 2 2" xfId="40030"/>
    <cellStyle name="Процентный 3 2 2 7 2 2 2 2" xfId="40031"/>
    <cellStyle name="Процентный 3 2 2 7 2 2 3" xfId="40032"/>
    <cellStyle name="Процентный 3 2 2 7 2 2 4" xfId="40033"/>
    <cellStyle name="Процентный 3 2 2 7 2 2 5" xfId="40034"/>
    <cellStyle name="Процентный 3 2 2 7 2 3" xfId="40035"/>
    <cellStyle name="Процентный 3 2 2 7 2 3 2" xfId="40036"/>
    <cellStyle name="Процентный 3 2 2 7 2 3 3" xfId="40037"/>
    <cellStyle name="Процентный 3 2 2 7 2 3 4" xfId="40038"/>
    <cellStyle name="Процентный 3 2 2 7 2 4" xfId="40039"/>
    <cellStyle name="Процентный 3 2 2 7 2 5" xfId="40040"/>
    <cellStyle name="Процентный 3 2 2 7 2 6" xfId="40041"/>
    <cellStyle name="Процентный 3 2 2 7 2 7" xfId="40042"/>
    <cellStyle name="Процентный 3 2 2 7 3" xfId="40043"/>
    <cellStyle name="Процентный 3 2 2 7 3 2" xfId="40044"/>
    <cellStyle name="Процентный 3 2 2 7 3 2 2" xfId="40045"/>
    <cellStyle name="Процентный 3 2 2 7 3 3" xfId="40046"/>
    <cellStyle name="Процентный 3 2 2 7 3 4" xfId="40047"/>
    <cellStyle name="Процентный 3 2 2 7 3 5" xfId="40048"/>
    <cellStyle name="Процентный 3 2 2 7 4" xfId="40049"/>
    <cellStyle name="Процентный 3 2 2 7 4 2" xfId="40050"/>
    <cellStyle name="Процентный 3 2 2 7 4 3" xfId="40051"/>
    <cellStyle name="Процентный 3 2 2 7 4 4" xfId="40052"/>
    <cellStyle name="Процентный 3 2 2 7 5" xfId="40053"/>
    <cellStyle name="Процентный 3 2 2 7 6" xfId="40054"/>
    <cellStyle name="Процентный 3 2 2 7 7" xfId="40055"/>
    <cellStyle name="Процентный 3 2 2 7 8" xfId="40056"/>
    <cellStyle name="Процентный 3 2 2 8" xfId="40057"/>
    <cellStyle name="Процентный 3 2 2 8 2" xfId="40058"/>
    <cellStyle name="Процентный 3 2 2 8 2 2" xfId="40059"/>
    <cellStyle name="Процентный 3 2 2 8 2 2 2" xfId="40060"/>
    <cellStyle name="Процентный 3 2 2 8 2 3" xfId="40061"/>
    <cellStyle name="Процентный 3 2 2 8 2 4" xfId="40062"/>
    <cellStyle name="Процентный 3 2 2 8 2 5" xfId="40063"/>
    <cellStyle name="Процентный 3 2 2 8 3" xfId="40064"/>
    <cellStyle name="Процентный 3 2 2 8 3 2" xfId="40065"/>
    <cellStyle name="Процентный 3 2 2 8 3 3" xfId="40066"/>
    <cellStyle name="Процентный 3 2 2 8 3 4" xfId="40067"/>
    <cellStyle name="Процентный 3 2 2 8 4" xfId="40068"/>
    <cellStyle name="Процентный 3 2 2 8 5" xfId="40069"/>
    <cellStyle name="Процентный 3 2 2 8 6" xfId="40070"/>
    <cellStyle name="Процентный 3 2 2 8 7" xfId="40071"/>
    <cellStyle name="Процентный 3 2 2 9" xfId="40072"/>
    <cellStyle name="Процентный 3 2 2 9 2" xfId="40073"/>
    <cellStyle name="Процентный 3 2 2 9 2 2" xfId="40074"/>
    <cellStyle name="Процентный 3 2 2 9 2 2 2" xfId="40075"/>
    <cellStyle name="Процентный 3 2 2 9 2 3" xfId="40076"/>
    <cellStyle name="Процентный 3 2 2 9 2 4" xfId="40077"/>
    <cellStyle name="Процентный 3 2 2 9 2 5" xfId="40078"/>
    <cellStyle name="Процентный 3 2 2 9 3" xfId="40079"/>
    <cellStyle name="Процентный 3 2 2 9 3 2" xfId="40080"/>
    <cellStyle name="Процентный 3 2 2 9 3 3" xfId="40081"/>
    <cellStyle name="Процентный 3 2 2 9 3 4" xfId="40082"/>
    <cellStyle name="Процентный 3 2 2 9 4" xfId="40083"/>
    <cellStyle name="Процентный 3 2 2 9 5" xfId="40084"/>
    <cellStyle name="Процентный 3 2 2 9 6" xfId="40085"/>
    <cellStyle name="Процентный 3 2 2 9 7" xfId="40086"/>
    <cellStyle name="Процентный 3 2 3" xfId="40087"/>
    <cellStyle name="Процентный 3 2 3 10" xfId="40088"/>
    <cellStyle name="Процентный 3 2 3 10 2" xfId="40089"/>
    <cellStyle name="Процентный 3 2 3 11" xfId="40090"/>
    <cellStyle name="Процентный 3 2 3 2" xfId="40091"/>
    <cellStyle name="Процентный 3 2 3 2 2" xfId="40092"/>
    <cellStyle name="Процентный 3 2 3 2 2 2" xfId="40093"/>
    <cellStyle name="Процентный 3 2 3 2 2 2 2" xfId="40094"/>
    <cellStyle name="Процентный 3 2 3 2 2 2 2 2" xfId="40095"/>
    <cellStyle name="Процентный 3 2 3 2 2 2 3" xfId="40096"/>
    <cellStyle name="Процентный 3 2 3 2 2 2 4" xfId="40097"/>
    <cellStyle name="Процентный 3 2 3 2 2 2 5" xfId="40098"/>
    <cellStyle name="Процентный 3 2 3 2 2 3" xfId="40099"/>
    <cellStyle name="Процентный 3 2 3 2 2 3 2" xfId="40100"/>
    <cellStyle name="Процентный 3 2 3 2 2 3 2 2" xfId="40101"/>
    <cellStyle name="Процентный 3 2 3 2 2 3 3" xfId="40102"/>
    <cellStyle name="Процентный 3 2 3 2 2 3 4" xfId="40103"/>
    <cellStyle name="Процентный 3 2 3 2 2 3 5" xfId="40104"/>
    <cellStyle name="Процентный 3 2 3 2 2 4" xfId="40105"/>
    <cellStyle name="Процентный 3 2 3 2 2 4 2" xfId="40106"/>
    <cellStyle name="Процентный 3 2 3 2 2 4 2 2" xfId="40107"/>
    <cellStyle name="Процентный 3 2 3 2 2 4 3" xfId="40108"/>
    <cellStyle name="Процентный 3 2 3 2 2 5" xfId="40109"/>
    <cellStyle name="Процентный 3 2 3 2 2 5 2" xfId="40110"/>
    <cellStyle name="Процентный 3 2 3 2 2 5 2 2" xfId="40111"/>
    <cellStyle name="Процентный 3 2 3 2 2 5 3" xfId="40112"/>
    <cellStyle name="Процентный 3 2 3 2 2 6" xfId="40113"/>
    <cellStyle name="Процентный 3 2 3 2 2 6 2" xfId="40114"/>
    <cellStyle name="Процентный 3 2 3 2 2 7" xfId="40115"/>
    <cellStyle name="Процентный 3 2 3 2 3" xfId="40116"/>
    <cellStyle name="Процентный 3 2 3 2 3 2" xfId="40117"/>
    <cellStyle name="Процентный 3 2 3 2 3 2 2" xfId="40118"/>
    <cellStyle name="Процентный 3 2 3 2 3 2 2 2" xfId="40119"/>
    <cellStyle name="Процентный 3 2 3 2 3 2 3" xfId="40120"/>
    <cellStyle name="Процентный 3 2 3 2 3 2 4" xfId="40121"/>
    <cellStyle name="Процентный 3 2 3 2 3 2 5" xfId="40122"/>
    <cellStyle name="Процентный 3 2 3 2 3 3" xfId="40123"/>
    <cellStyle name="Процентный 3 2 3 2 3 3 2" xfId="40124"/>
    <cellStyle name="Процентный 3 2 3 2 3 3 2 2" xfId="40125"/>
    <cellStyle name="Процентный 3 2 3 2 3 3 3" xfId="40126"/>
    <cellStyle name="Процентный 3 2 3 2 3 3 4" xfId="40127"/>
    <cellStyle name="Процентный 3 2 3 2 3 3 5" xfId="40128"/>
    <cellStyle name="Процентный 3 2 3 2 3 4" xfId="40129"/>
    <cellStyle name="Процентный 3 2 3 2 3 4 2" xfId="40130"/>
    <cellStyle name="Процентный 3 2 3 2 3 4 2 2" xfId="40131"/>
    <cellStyle name="Процентный 3 2 3 2 3 4 3" xfId="40132"/>
    <cellStyle name="Процентный 3 2 3 2 3 5" xfId="40133"/>
    <cellStyle name="Процентный 3 2 3 2 3 5 2" xfId="40134"/>
    <cellStyle name="Процентный 3 2 3 2 3 5 2 2" xfId="40135"/>
    <cellStyle name="Процентный 3 2 3 2 3 5 3" xfId="40136"/>
    <cellStyle name="Процентный 3 2 3 2 3 6" xfId="40137"/>
    <cellStyle name="Процентный 3 2 3 2 3 6 2" xfId="40138"/>
    <cellStyle name="Процентный 3 2 3 2 3 7" xfId="40139"/>
    <cellStyle name="Процентный 3 2 3 2 4" xfId="40140"/>
    <cellStyle name="Процентный 3 2 3 2 4 2" xfId="40141"/>
    <cellStyle name="Процентный 3 2 3 2 4 2 2" xfId="40142"/>
    <cellStyle name="Процентный 3 2 3 2 4 3" xfId="40143"/>
    <cellStyle name="Процентный 3 2 3 2 4 4" xfId="40144"/>
    <cellStyle name="Процентный 3 2 3 2 4 5" xfId="40145"/>
    <cellStyle name="Процентный 3 2 3 2 5" xfId="40146"/>
    <cellStyle name="Процентный 3 2 3 2 5 2" xfId="40147"/>
    <cellStyle name="Процентный 3 2 3 2 5 2 2" xfId="40148"/>
    <cellStyle name="Процентный 3 2 3 2 5 3" xfId="40149"/>
    <cellStyle name="Процентный 3 2 3 2 5 4" xfId="40150"/>
    <cellStyle name="Процентный 3 2 3 2 5 5" xfId="40151"/>
    <cellStyle name="Процентный 3 2 3 2 6" xfId="40152"/>
    <cellStyle name="Процентный 3 2 3 2 6 2" xfId="40153"/>
    <cellStyle name="Процентный 3 2 3 2 6 2 2" xfId="40154"/>
    <cellStyle name="Процентный 3 2 3 2 6 3" xfId="40155"/>
    <cellStyle name="Процентный 3 2 3 2 7" xfId="40156"/>
    <cellStyle name="Процентный 3 2 3 2 7 2" xfId="40157"/>
    <cellStyle name="Процентный 3 2 3 2 7 2 2" xfId="40158"/>
    <cellStyle name="Процентный 3 2 3 2 7 3" xfId="40159"/>
    <cellStyle name="Процентный 3 2 3 2 8" xfId="40160"/>
    <cellStyle name="Процентный 3 2 3 2 8 2" xfId="40161"/>
    <cellStyle name="Процентный 3 2 3 2 9" xfId="40162"/>
    <cellStyle name="Процентный 3 2 3 3" xfId="40163"/>
    <cellStyle name="Процентный 3 2 3 3 2" xfId="40164"/>
    <cellStyle name="Процентный 3 2 3 3 2 2" xfId="40165"/>
    <cellStyle name="Процентный 3 2 3 3 2 2 2" xfId="40166"/>
    <cellStyle name="Процентный 3 2 3 3 2 3" xfId="40167"/>
    <cellStyle name="Процентный 3 2 3 3 2 4" xfId="40168"/>
    <cellStyle name="Процентный 3 2 3 3 2 5" xfId="40169"/>
    <cellStyle name="Процентный 3 2 3 3 3" xfId="40170"/>
    <cellStyle name="Процентный 3 2 3 3 3 2" xfId="40171"/>
    <cellStyle name="Процентный 3 2 3 3 3 2 2" xfId="40172"/>
    <cellStyle name="Процентный 3 2 3 3 3 3" xfId="40173"/>
    <cellStyle name="Процентный 3 2 3 3 3 4" xfId="40174"/>
    <cellStyle name="Процентный 3 2 3 3 3 5" xfId="40175"/>
    <cellStyle name="Процентный 3 2 3 3 4" xfId="40176"/>
    <cellStyle name="Процентный 3 2 3 3 4 2" xfId="40177"/>
    <cellStyle name="Процентный 3 2 3 3 4 2 2" xfId="40178"/>
    <cellStyle name="Процентный 3 2 3 3 4 3" xfId="40179"/>
    <cellStyle name="Процентный 3 2 3 3 5" xfId="40180"/>
    <cellStyle name="Процентный 3 2 3 3 5 2" xfId="40181"/>
    <cellStyle name="Процентный 3 2 3 3 5 2 2" xfId="40182"/>
    <cellStyle name="Процентный 3 2 3 3 5 3" xfId="40183"/>
    <cellStyle name="Процентный 3 2 3 3 6" xfId="40184"/>
    <cellStyle name="Процентный 3 2 3 3 6 2" xfId="40185"/>
    <cellStyle name="Процентный 3 2 3 3 7" xfId="40186"/>
    <cellStyle name="Процентный 3 2 3 4" xfId="40187"/>
    <cellStyle name="Процентный 3 2 3 4 2" xfId="40188"/>
    <cellStyle name="Процентный 3 2 3 4 2 2" xfId="40189"/>
    <cellStyle name="Процентный 3 2 3 4 2 2 2" xfId="40190"/>
    <cellStyle name="Процентный 3 2 3 4 2 3" xfId="40191"/>
    <cellStyle name="Процентный 3 2 3 4 2 4" xfId="40192"/>
    <cellStyle name="Процентный 3 2 3 4 2 5" xfId="40193"/>
    <cellStyle name="Процентный 3 2 3 4 3" xfId="40194"/>
    <cellStyle name="Процентный 3 2 3 4 3 2" xfId="40195"/>
    <cellStyle name="Процентный 3 2 3 4 3 2 2" xfId="40196"/>
    <cellStyle name="Процентный 3 2 3 4 3 3" xfId="40197"/>
    <cellStyle name="Процентный 3 2 3 4 3 4" xfId="40198"/>
    <cellStyle name="Процентный 3 2 3 4 3 5" xfId="40199"/>
    <cellStyle name="Процентный 3 2 3 4 4" xfId="40200"/>
    <cellStyle name="Процентный 3 2 3 4 4 2" xfId="40201"/>
    <cellStyle name="Процентный 3 2 3 4 4 2 2" xfId="40202"/>
    <cellStyle name="Процентный 3 2 3 4 4 3" xfId="40203"/>
    <cellStyle name="Процентный 3 2 3 4 5" xfId="40204"/>
    <cellStyle name="Процентный 3 2 3 4 5 2" xfId="40205"/>
    <cellStyle name="Процентный 3 2 3 4 5 2 2" xfId="40206"/>
    <cellStyle name="Процентный 3 2 3 4 5 3" xfId="40207"/>
    <cellStyle name="Процентный 3 2 3 4 6" xfId="40208"/>
    <cellStyle name="Процентный 3 2 3 4 6 2" xfId="40209"/>
    <cellStyle name="Процентный 3 2 3 4 7" xfId="40210"/>
    <cellStyle name="Процентный 3 2 3 5" xfId="40211"/>
    <cellStyle name="Процентный 3 2 3 5 2" xfId="40212"/>
    <cellStyle name="Процентный 3 2 3 5 2 2" xfId="40213"/>
    <cellStyle name="Процентный 3 2 3 5 3" xfId="40214"/>
    <cellStyle name="Процентный 3 2 3 5 4" xfId="40215"/>
    <cellStyle name="Процентный 3 2 3 5 5" xfId="40216"/>
    <cellStyle name="Процентный 3 2 3 6" xfId="40217"/>
    <cellStyle name="Процентный 3 2 3 6 2" xfId="40218"/>
    <cellStyle name="Процентный 3 2 3 6 2 2" xfId="40219"/>
    <cellStyle name="Процентный 3 2 3 6 3" xfId="40220"/>
    <cellStyle name="Процентный 3 2 3 6 4" xfId="40221"/>
    <cellStyle name="Процентный 3 2 3 6 5" xfId="40222"/>
    <cellStyle name="Процентный 3 2 3 7" xfId="40223"/>
    <cellStyle name="Процентный 3 2 3 8" xfId="40224"/>
    <cellStyle name="Процентный 3 2 3 8 2" xfId="40225"/>
    <cellStyle name="Процентный 3 2 3 8 2 2" xfId="40226"/>
    <cellStyle name="Процентный 3 2 3 8 3" xfId="40227"/>
    <cellStyle name="Процентный 3 2 3 9" xfId="40228"/>
    <cellStyle name="Процентный 3 2 3 9 2" xfId="40229"/>
    <cellStyle name="Процентный 3 2 3 9 2 2" xfId="40230"/>
    <cellStyle name="Процентный 3 2 3 9 3" xfId="40231"/>
    <cellStyle name="Процентный 3 2 4" xfId="40232"/>
    <cellStyle name="Процентный 3 2 4 10" xfId="40233"/>
    <cellStyle name="Процентный 3 2 4 11" xfId="40234"/>
    <cellStyle name="Процентный 3 2 4 2" xfId="40235"/>
    <cellStyle name="Процентный 3 2 4 2 2" xfId="40236"/>
    <cellStyle name="Процентный 3 2 4 2 2 2" xfId="40237"/>
    <cellStyle name="Процентный 3 2 4 2 2 2 2" xfId="40238"/>
    <cellStyle name="Процентный 3 2 4 2 2 2 2 2" xfId="40239"/>
    <cellStyle name="Процентный 3 2 4 2 2 2 3" xfId="40240"/>
    <cellStyle name="Процентный 3 2 4 2 2 2 4" xfId="40241"/>
    <cellStyle name="Процентный 3 2 4 2 2 2 5" xfId="40242"/>
    <cellStyle name="Процентный 3 2 4 2 2 3" xfId="40243"/>
    <cellStyle name="Процентный 3 2 4 2 2 3 2" xfId="40244"/>
    <cellStyle name="Процентный 3 2 4 2 2 3 2 2" xfId="40245"/>
    <cellStyle name="Процентный 3 2 4 2 2 3 3" xfId="40246"/>
    <cellStyle name="Процентный 3 2 4 2 2 3 4" xfId="40247"/>
    <cellStyle name="Процентный 3 2 4 2 2 3 5" xfId="40248"/>
    <cellStyle name="Процентный 3 2 4 2 2 4" xfId="40249"/>
    <cellStyle name="Процентный 3 2 4 2 2 4 2" xfId="40250"/>
    <cellStyle name="Процентный 3 2 4 2 2 4 2 2" xfId="40251"/>
    <cellStyle name="Процентный 3 2 4 2 2 4 3" xfId="40252"/>
    <cellStyle name="Процентный 3 2 4 2 2 5" xfId="40253"/>
    <cellStyle name="Процентный 3 2 4 2 2 5 2" xfId="40254"/>
    <cellStyle name="Процентный 3 2 4 2 2 5 2 2" xfId="40255"/>
    <cellStyle name="Процентный 3 2 4 2 2 5 3" xfId="40256"/>
    <cellStyle name="Процентный 3 2 4 2 2 6" xfId="40257"/>
    <cellStyle name="Процентный 3 2 4 2 2 6 2" xfId="40258"/>
    <cellStyle name="Процентный 3 2 4 2 2 7" xfId="40259"/>
    <cellStyle name="Процентный 3 2 4 2 3" xfId="40260"/>
    <cellStyle name="Процентный 3 2 4 2 3 2" xfId="40261"/>
    <cellStyle name="Процентный 3 2 4 2 3 2 2" xfId="40262"/>
    <cellStyle name="Процентный 3 2 4 2 3 2 2 2" xfId="40263"/>
    <cellStyle name="Процентный 3 2 4 2 3 2 3" xfId="40264"/>
    <cellStyle name="Процентный 3 2 4 2 3 2 4" xfId="40265"/>
    <cellStyle name="Процентный 3 2 4 2 3 2 5" xfId="40266"/>
    <cellStyle name="Процентный 3 2 4 2 3 3" xfId="40267"/>
    <cellStyle name="Процентный 3 2 4 2 3 3 2" xfId="40268"/>
    <cellStyle name="Процентный 3 2 4 2 3 3 2 2" xfId="40269"/>
    <cellStyle name="Процентный 3 2 4 2 3 3 3" xfId="40270"/>
    <cellStyle name="Процентный 3 2 4 2 3 3 4" xfId="40271"/>
    <cellStyle name="Процентный 3 2 4 2 3 3 5" xfId="40272"/>
    <cellStyle name="Процентный 3 2 4 2 3 4" xfId="40273"/>
    <cellStyle name="Процентный 3 2 4 2 3 4 2" xfId="40274"/>
    <cellStyle name="Процентный 3 2 4 2 3 4 2 2" xfId="40275"/>
    <cellStyle name="Процентный 3 2 4 2 3 4 3" xfId="40276"/>
    <cellStyle name="Процентный 3 2 4 2 3 5" xfId="40277"/>
    <cellStyle name="Процентный 3 2 4 2 3 5 2" xfId="40278"/>
    <cellStyle name="Процентный 3 2 4 2 3 5 2 2" xfId="40279"/>
    <cellStyle name="Процентный 3 2 4 2 3 5 3" xfId="40280"/>
    <cellStyle name="Процентный 3 2 4 2 3 6" xfId="40281"/>
    <cellStyle name="Процентный 3 2 4 2 3 6 2" xfId="40282"/>
    <cellStyle name="Процентный 3 2 4 2 3 7" xfId="40283"/>
    <cellStyle name="Процентный 3 2 4 2 4" xfId="40284"/>
    <cellStyle name="Процентный 3 2 4 2 4 2" xfId="40285"/>
    <cellStyle name="Процентный 3 2 4 2 4 2 2" xfId="40286"/>
    <cellStyle name="Процентный 3 2 4 2 4 3" xfId="40287"/>
    <cellStyle name="Процентный 3 2 4 2 4 4" xfId="40288"/>
    <cellStyle name="Процентный 3 2 4 2 4 5" xfId="40289"/>
    <cellStyle name="Процентный 3 2 4 2 5" xfId="40290"/>
    <cellStyle name="Процентный 3 2 4 2 5 2" xfId="40291"/>
    <cellStyle name="Процентный 3 2 4 2 5 2 2" xfId="40292"/>
    <cellStyle name="Процентный 3 2 4 2 5 3" xfId="40293"/>
    <cellStyle name="Процентный 3 2 4 2 5 4" xfId="40294"/>
    <cellStyle name="Процентный 3 2 4 2 5 5" xfId="40295"/>
    <cellStyle name="Процентный 3 2 4 2 6" xfId="40296"/>
    <cellStyle name="Процентный 3 2 4 2 6 2" xfId="40297"/>
    <cellStyle name="Процентный 3 2 4 2 6 2 2" xfId="40298"/>
    <cellStyle name="Процентный 3 2 4 2 6 3" xfId="40299"/>
    <cellStyle name="Процентный 3 2 4 2 7" xfId="40300"/>
    <cellStyle name="Процентный 3 2 4 2 7 2" xfId="40301"/>
    <cellStyle name="Процентный 3 2 4 2 7 2 2" xfId="40302"/>
    <cellStyle name="Процентный 3 2 4 2 7 3" xfId="40303"/>
    <cellStyle name="Процентный 3 2 4 2 8" xfId="40304"/>
    <cellStyle name="Процентный 3 2 4 2 8 2" xfId="40305"/>
    <cellStyle name="Процентный 3 2 4 2 9" xfId="40306"/>
    <cellStyle name="Процентный 3 2 4 3" xfId="40307"/>
    <cellStyle name="Процентный 3 2 4 3 2" xfId="40308"/>
    <cellStyle name="Процентный 3 2 4 3 2 2" xfId="40309"/>
    <cellStyle name="Процентный 3 2 4 3 2 2 2" xfId="40310"/>
    <cellStyle name="Процентный 3 2 4 3 2 3" xfId="40311"/>
    <cellStyle name="Процентный 3 2 4 3 2 4" xfId="40312"/>
    <cellStyle name="Процентный 3 2 4 3 2 5" xfId="40313"/>
    <cellStyle name="Процентный 3 2 4 3 3" xfId="40314"/>
    <cellStyle name="Процентный 3 2 4 3 3 2" xfId="40315"/>
    <cellStyle name="Процентный 3 2 4 3 3 2 2" xfId="40316"/>
    <cellStyle name="Процентный 3 2 4 3 3 3" xfId="40317"/>
    <cellStyle name="Процентный 3 2 4 3 3 4" xfId="40318"/>
    <cellStyle name="Процентный 3 2 4 3 3 5" xfId="40319"/>
    <cellStyle name="Процентный 3 2 4 3 4" xfId="40320"/>
    <cellStyle name="Процентный 3 2 4 3 4 2" xfId="40321"/>
    <cellStyle name="Процентный 3 2 4 3 4 2 2" xfId="40322"/>
    <cellStyle name="Процентный 3 2 4 3 4 3" xfId="40323"/>
    <cellStyle name="Процентный 3 2 4 3 5" xfId="40324"/>
    <cellStyle name="Процентный 3 2 4 3 5 2" xfId="40325"/>
    <cellStyle name="Процентный 3 2 4 3 5 2 2" xfId="40326"/>
    <cellStyle name="Процентный 3 2 4 3 5 3" xfId="40327"/>
    <cellStyle name="Процентный 3 2 4 3 6" xfId="40328"/>
    <cellStyle name="Процентный 3 2 4 3 6 2" xfId="40329"/>
    <cellStyle name="Процентный 3 2 4 3 7" xfId="40330"/>
    <cellStyle name="Процентный 3 2 4 4" xfId="40331"/>
    <cellStyle name="Процентный 3 2 4 4 2" xfId="40332"/>
    <cellStyle name="Процентный 3 2 4 4 2 2" xfId="40333"/>
    <cellStyle name="Процентный 3 2 4 4 2 2 2" xfId="40334"/>
    <cellStyle name="Процентный 3 2 4 4 2 3" xfId="40335"/>
    <cellStyle name="Процентный 3 2 4 4 2 4" xfId="40336"/>
    <cellStyle name="Процентный 3 2 4 4 2 5" xfId="40337"/>
    <cellStyle name="Процентный 3 2 4 4 3" xfId="40338"/>
    <cellStyle name="Процентный 3 2 4 4 3 2" xfId="40339"/>
    <cellStyle name="Процентный 3 2 4 4 3 2 2" xfId="40340"/>
    <cellStyle name="Процентный 3 2 4 4 3 3" xfId="40341"/>
    <cellStyle name="Процентный 3 2 4 4 3 4" xfId="40342"/>
    <cellStyle name="Процентный 3 2 4 4 3 5" xfId="40343"/>
    <cellStyle name="Процентный 3 2 4 4 4" xfId="40344"/>
    <cellStyle name="Процентный 3 2 4 4 4 2" xfId="40345"/>
    <cellStyle name="Процентный 3 2 4 4 4 2 2" xfId="40346"/>
    <cellStyle name="Процентный 3 2 4 4 4 3" xfId="40347"/>
    <cellStyle name="Процентный 3 2 4 4 5" xfId="40348"/>
    <cellStyle name="Процентный 3 2 4 4 5 2" xfId="40349"/>
    <cellStyle name="Процентный 3 2 4 4 5 2 2" xfId="40350"/>
    <cellStyle name="Процентный 3 2 4 4 5 3" xfId="40351"/>
    <cellStyle name="Процентный 3 2 4 4 6" xfId="40352"/>
    <cellStyle name="Процентный 3 2 4 4 6 2" xfId="40353"/>
    <cellStyle name="Процентный 3 2 4 4 7" xfId="40354"/>
    <cellStyle name="Процентный 3 2 4 5" xfId="40355"/>
    <cellStyle name="Процентный 3 2 4 5 2" xfId="40356"/>
    <cellStyle name="Процентный 3 2 4 5 2 2" xfId="40357"/>
    <cellStyle name="Процентный 3 2 4 5 3" xfId="40358"/>
    <cellStyle name="Процентный 3 2 4 5 4" xfId="40359"/>
    <cellStyle name="Процентный 3 2 4 5 5" xfId="40360"/>
    <cellStyle name="Процентный 3 2 4 6" xfId="40361"/>
    <cellStyle name="Процентный 3 2 4 6 2" xfId="40362"/>
    <cellStyle name="Процентный 3 2 4 6 2 2" xfId="40363"/>
    <cellStyle name="Процентный 3 2 4 6 3" xfId="40364"/>
    <cellStyle name="Процентный 3 2 4 6 4" xfId="40365"/>
    <cellStyle name="Процентный 3 2 4 6 5" xfId="40366"/>
    <cellStyle name="Процентный 3 2 4 7" xfId="40367"/>
    <cellStyle name="Процентный 3 2 4 7 2" xfId="40368"/>
    <cellStyle name="Процентный 3 2 4 7 2 2" xfId="40369"/>
    <cellStyle name="Процентный 3 2 4 7 3" xfId="40370"/>
    <cellStyle name="Процентный 3 2 4 7 4" xfId="40371"/>
    <cellStyle name="Процентный 3 2 4 7 5" xfId="40372"/>
    <cellStyle name="Процентный 3 2 4 8" xfId="40373"/>
    <cellStyle name="Процентный 3 2 4 8 2" xfId="40374"/>
    <cellStyle name="Процентный 3 2 4 8 2 2" xfId="40375"/>
    <cellStyle name="Процентный 3 2 4 8 3" xfId="40376"/>
    <cellStyle name="Процентный 3 2 4 9" xfId="40377"/>
    <cellStyle name="Процентный 3 2 4 9 2" xfId="40378"/>
    <cellStyle name="Процентный 3 2 5" xfId="40379"/>
    <cellStyle name="Процентный 3 2 5 10" xfId="40380"/>
    <cellStyle name="Процентный 3 2 5 2" xfId="40381"/>
    <cellStyle name="Процентный 3 2 5 2 2" xfId="40382"/>
    <cellStyle name="Процентный 3 2 5 2 2 2" xfId="40383"/>
    <cellStyle name="Процентный 3 2 5 2 2 2 2" xfId="40384"/>
    <cellStyle name="Процентный 3 2 5 2 2 2 2 2" xfId="40385"/>
    <cellStyle name="Процентный 3 2 5 2 2 2 3" xfId="40386"/>
    <cellStyle name="Процентный 3 2 5 2 2 2 4" xfId="40387"/>
    <cellStyle name="Процентный 3 2 5 2 2 2 5" xfId="40388"/>
    <cellStyle name="Процентный 3 2 5 2 2 3" xfId="40389"/>
    <cellStyle name="Процентный 3 2 5 2 2 3 2" xfId="40390"/>
    <cellStyle name="Процентный 3 2 5 2 2 3 2 2" xfId="40391"/>
    <cellStyle name="Процентный 3 2 5 2 2 3 3" xfId="40392"/>
    <cellStyle name="Процентный 3 2 5 2 2 3 4" xfId="40393"/>
    <cellStyle name="Процентный 3 2 5 2 2 3 5" xfId="40394"/>
    <cellStyle name="Процентный 3 2 5 2 2 4" xfId="40395"/>
    <cellStyle name="Процентный 3 2 5 2 2 4 2" xfId="40396"/>
    <cellStyle name="Процентный 3 2 5 2 2 4 2 2" xfId="40397"/>
    <cellStyle name="Процентный 3 2 5 2 2 4 3" xfId="40398"/>
    <cellStyle name="Процентный 3 2 5 2 2 5" xfId="40399"/>
    <cellStyle name="Процентный 3 2 5 2 2 5 2" xfId="40400"/>
    <cellStyle name="Процентный 3 2 5 2 2 5 2 2" xfId="40401"/>
    <cellStyle name="Процентный 3 2 5 2 2 5 3" xfId="40402"/>
    <cellStyle name="Процентный 3 2 5 2 2 6" xfId="40403"/>
    <cellStyle name="Процентный 3 2 5 2 2 6 2" xfId="40404"/>
    <cellStyle name="Процентный 3 2 5 2 2 7" xfId="40405"/>
    <cellStyle name="Процентный 3 2 5 2 3" xfId="40406"/>
    <cellStyle name="Процентный 3 2 5 2 3 2" xfId="40407"/>
    <cellStyle name="Процентный 3 2 5 2 3 2 2" xfId="40408"/>
    <cellStyle name="Процентный 3 2 5 2 3 2 2 2" xfId="40409"/>
    <cellStyle name="Процентный 3 2 5 2 3 2 3" xfId="40410"/>
    <cellStyle name="Процентный 3 2 5 2 3 2 4" xfId="40411"/>
    <cellStyle name="Процентный 3 2 5 2 3 2 5" xfId="40412"/>
    <cellStyle name="Процентный 3 2 5 2 3 3" xfId="40413"/>
    <cellStyle name="Процентный 3 2 5 2 3 3 2" xfId="40414"/>
    <cellStyle name="Процентный 3 2 5 2 3 3 2 2" xfId="40415"/>
    <cellStyle name="Процентный 3 2 5 2 3 3 3" xfId="40416"/>
    <cellStyle name="Процентный 3 2 5 2 3 3 4" xfId="40417"/>
    <cellStyle name="Процентный 3 2 5 2 3 3 5" xfId="40418"/>
    <cellStyle name="Процентный 3 2 5 2 3 4" xfId="40419"/>
    <cellStyle name="Процентный 3 2 5 2 3 4 2" xfId="40420"/>
    <cellStyle name="Процентный 3 2 5 2 3 4 2 2" xfId="40421"/>
    <cellStyle name="Процентный 3 2 5 2 3 4 3" xfId="40422"/>
    <cellStyle name="Процентный 3 2 5 2 3 5" xfId="40423"/>
    <cellStyle name="Процентный 3 2 5 2 3 5 2" xfId="40424"/>
    <cellStyle name="Процентный 3 2 5 2 3 5 2 2" xfId="40425"/>
    <cellStyle name="Процентный 3 2 5 2 3 5 3" xfId="40426"/>
    <cellStyle name="Процентный 3 2 5 2 3 6" xfId="40427"/>
    <cellStyle name="Процентный 3 2 5 2 3 6 2" xfId="40428"/>
    <cellStyle name="Процентный 3 2 5 2 3 7" xfId="40429"/>
    <cellStyle name="Процентный 3 2 5 2 4" xfId="40430"/>
    <cellStyle name="Процентный 3 2 5 2 4 2" xfId="40431"/>
    <cellStyle name="Процентный 3 2 5 2 4 2 2" xfId="40432"/>
    <cellStyle name="Процентный 3 2 5 2 4 3" xfId="40433"/>
    <cellStyle name="Процентный 3 2 5 2 4 4" xfId="40434"/>
    <cellStyle name="Процентный 3 2 5 2 4 5" xfId="40435"/>
    <cellStyle name="Процентный 3 2 5 2 5" xfId="40436"/>
    <cellStyle name="Процентный 3 2 5 2 5 2" xfId="40437"/>
    <cellStyle name="Процентный 3 2 5 2 5 2 2" xfId="40438"/>
    <cellStyle name="Процентный 3 2 5 2 5 3" xfId="40439"/>
    <cellStyle name="Процентный 3 2 5 2 5 4" xfId="40440"/>
    <cellStyle name="Процентный 3 2 5 2 5 5" xfId="40441"/>
    <cellStyle name="Процентный 3 2 5 2 6" xfId="40442"/>
    <cellStyle name="Процентный 3 2 5 2 6 2" xfId="40443"/>
    <cellStyle name="Процентный 3 2 5 2 6 2 2" xfId="40444"/>
    <cellStyle name="Процентный 3 2 5 2 6 3" xfId="40445"/>
    <cellStyle name="Процентный 3 2 5 2 7" xfId="40446"/>
    <cellStyle name="Процентный 3 2 5 2 7 2" xfId="40447"/>
    <cellStyle name="Процентный 3 2 5 2 7 2 2" xfId="40448"/>
    <cellStyle name="Процентный 3 2 5 2 7 3" xfId="40449"/>
    <cellStyle name="Процентный 3 2 5 2 8" xfId="40450"/>
    <cellStyle name="Процентный 3 2 5 2 8 2" xfId="40451"/>
    <cellStyle name="Процентный 3 2 5 2 9" xfId="40452"/>
    <cellStyle name="Процентный 3 2 5 3" xfId="40453"/>
    <cellStyle name="Процентный 3 2 5 3 2" xfId="40454"/>
    <cellStyle name="Процентный 3 2 5 3 2 2" xfId="40455"/>
    <cellStyle name="Процентный 3 2 5 3 2 2 2" xfId="40456"/>
    <cellStyle name="Процентный 3 2 5 3 2 3" xfId="40457"/>
    <cellStyle name="Процентный 3 2 5 3 2 4" xfId="40458"/>
    <cellStyle name="Процентный 3 2 5 3 2 5" xfId="40459"/>
    <cellStyle name="Процентный 3 2 5 3 3" xfId="40460"/>
    <cellStyle name="Процентный 3 2 5 3 3 2" xfId="40461"/>
    <cellStyle name="Процентный 3 2 5 3 3 2 2" xfId="40462"/>
    <cellStyle name="Процентный 3 2 5 3 3 3" xfId="40463"/>
    <cellStyle name="Процентный 3 2 5 3 3 4" xfId="40464"/>
    <cellStyle name="Процентный 3 2 5 3 3 5" xfId="40465"/>
    <cellStyle name="Процентный 3 2 5 3 4" xfId="40466"/>
    <cellStyle name="Процентный 3 2 5 3 4 2" xfId="40467"/>
    <cellStyle name="Процентный 3 2 5 3 4 2 2" xfId="40468"/>
    <cellStyle name="Процентный 3 2 5 3 4 3" xfId="40469"/>
    <cellStyle name="Процентный 3 2 5 3 5" xfId="40470"/>
    <cellStyle name="Процентный 3 2 5 3 5 2" xfId="40471"/>
    <cellStyle name="Процентный 3 2 5 3 5 2 2" xfId="40472"/>
    <cellStyle name="Процентный 3 2 5 3 5 3" xfId="40473"/>
    <cellStyle name="Процентный 3 2 5 3 6" xfId="40474"/>
    <cellStyle name="Процентный 3 2 5 3 6 2" xfId="40475"/>
    <cellStyle name="Процентный 3 2 5 3 7" xfId="40476"/>
    <cellStyle name="Процентный 3 2 5 4" xfId="40477"/>
    <cellStyle name="Процентный 3 2 5 4 2" xfId="40478"/>
    <cellStyle name="Процентный 3 2 5 4 2 2" xfId="40479"/>
    <cellStyle name="Процентный 3 2 5 4 2 2 2" xfId="40480"/>
    <cellStyle name="Процентный 3 2 5 4 2 3" xfId="40481"/>
    <cellStyle name="Процентный 3 2 5 4 2 4" xfId="40482"/>
    <cellStyle name="Процентный 3 2 5 4 2 5" xfId="40483"/>
    <cellStyle name="Процентный 3 2 5 4 3" xfId="40484"/>
    <cellStyle name="Процентный 3 2 5 4 3 2" xfId="40485"/>
    <cellStyle name="Процентный 3 2 5 4 3 2 2" xfId="40486"/>
    <cellStyle name="Процентный 3 2 5 4 3 3" xfId="40487"/>
    <cellStyle name="Процентный 3 2 5 4 3 4" xfId="40488"/>
    <cellStyle name="Процентный 3 2 5 4 3 5" xfId="40489"/>
    <cellStyle name="Процентный 3 2 5 4 4" xfId="40490"/>
    <cellStyle name="Процентный 3 2 5 4 4 2" xfId="40491"/>
    <cellStyle name="Процентный 3 2 5 4 4 2 2" xfId="40492"/>
    <cellStyle name="Процентный 3 2 5 4 4 3" xfId="40493"/>
    <cellStyle name="Процентный 3 2 5 4 5" xfId="40494"/>
    <cellStyle name="Процентный 3 2 5 4 5 2" xfId="40495"/>
    <cellStyle name="Процентный 3 2 5 4 5 2 2" xfId="40496"/>
    <cellStyle name="Процентный 3 2 5 4 5 3" xfId="40497"/>
    <cellStyle name="Процентный 3 2 5 4 6" xfId="40498"/>
    <cellStyle name="Процентный 3 2 5 4 6 2" xfId="40499"/>
    <cellStyle name="Процентный 3 2 5 4 7" xfId="40500"/>
    <cellStyle name="Процентный 3 2 5 5" xfId="40501"/>
    <cellStyle name="Процентный 3 2 5 5 2" xfId="40502"/>
    <cellStyle name="Процентный 3 2 5 5 2 2" xfId="40503"/>
    <cellStyle name="Процентный 3 2 5 5 3" xfId="40504"/>
    <cellStyle name="Процентный 3 2 5 5 4" xfId="40505"/>
    <cellStyle name="Процентный 3 2 5 5 5" xfId="40506"/>
    <cellStyle name="Процентный 3 2 5 6" xfId="40507"/>
    <cellStyle name="Процентный 3 2 5 6 2" xfId="40508"/>
    <cellStyle name="Процентный 3 2 5 6 2 2" xfId="40509"/>
    <cellStyle name="Процентный 3 2 5 6 3" xfId="40510"/>
    <cellStyle name="Процентный 3 2 5 6 4" xfId="40511"/>
    <cellStyle name="Процентный 3 2 5 6 5" xfId="40512"/>
    <cellStyle name="Процентный 3 2 5 7" xfId="40513"/>
    <cellStyle name="Процентный 3 2 5 7 2" xfId="40514"/>
    <cellStyle name="Процентный 3 2 5 7 2 2" xfId="40515"/>
    <cellStyle name="Процентный 3 2 5 7 3" xfId="40516"/>
    <cellStyle name="Процентный 3 2 5 8" xfId="40517"/>
    <cellStyle name="Процентный 3 2 5 8 2" xfId="40518"/>
    <cellStyle name="Процентный 3 2 5 8 2 2" xfId="40519"/>
    <cellStyle name="Процентный 3 2 5 8 3" xfId="40520"/>
    <cellStyle name="Процентный 3 2 5 9" xfId="40521"/>
    <cellStyle name="Процентный 3 2 5 9 2" xfId="40522"/>
    <cellStyle name="Процентный 3 2 6" xfId="40523"/>
    <cellStyle name="Процентный 3 2 6 2" xfId="40524"/>
    <cellStyle name="Процентный 3 2 6 2 2" xfId="40525"/>
    <cellStyle name="Процентный 3 2 6 2 2 2" xfId="40526"/>
    <cellStyle name="Процентный 3 2 6 2 2 2 2" xfId="40527"/>
    <cellStyle name="Процентный 3 2 6 2 2 3" xfId="40528"/>
    <cellStyle name="Процентный 3 2 6 2 2 4" xfId="40529"/>
    <cellStyle name="Процентный 3 2 6 2 2 5" xfId="40530"/>
    <cellStyle name="Процентный 3 2 6 2 3" xfId="40531"/>
    <cellStyle name="Процентный 3 2 6 2 3 2" xfId="40532"/>
    <cellStyle name="Процентный 3 2 6 2 3 2 2" xfId="40533"/>
    <cellStyle name="Процентный 3 2 6 2 3 3" xfId="40534"/>
    <cellStyle name="Процентный 3 2 6 2 3 4" xfId="40535"/>
    <cellStyle name="Процентный 3 2 6 2 3 5" xfId="40536"/>
    <cellStyle name="Процентный 3 2 6 2 4" xfId="40537"/>
    <cellStyle name="Процентный 3 2 6 2 4 2" xfId="40538"/>
    <cellStyle name="Процентный 3 2 6 2 4 2 2" xfId="40539"/>
    <cellStyle name="Процентный 3 2 6 2 4 3" xfId="40540"/>
    <cellStyle name="Процентный 3 2 6 2 5" xfId="40541"/>
    <cellStyle name="Процентный 3 2 6 2 5 2" xfId="40542"/>
    <cellStyle name="Процентный 3 2 6 2 5 2 2" xfId="40543"/>
    <cellStyle name="Процентный 3 2 6 2 5 3" xfId="40544"/>
    <cellStyle name="Процентный 3 2 6 2 6" xfId="40545"/>
    <cellStyle name="Процентный 3 2 6 2 6 2" xfId="40546"/>
    <cellStyle name="Процентный 3 2 6 2 7" xfId="40547"/>
    <cellStyle name="Процентный 3 2 6 3" xfId="40548"/>
    <cellStyle name="Процентный 3 2 6 3 2" xfId="40549"/>
    <cellStyle name="Процентный 3 2 6 3 2 2" xfId="40550"/>
    <cellStyle name="Процентный 3 2 6 3 2 2 2" xfId="40551"/>
    <cellStyle name="Процентный 3 2 6 3 2 3" xfId="40552"/>
    <cellStyle name="Процентный 3 2 6 3 2 4" xfId="40553"/>
    <cellStyle name="Процентный 3 2 6 3 2 5" xfId="40554"/>
    <cellStyle name="Процентный 3 2 6 3 3" xfId="40555"/>
    <cellStyle name="Процентный 3 2 6 3 3 2" xfId="40556"/>
    <cellStyle name="Процентный 3 2 6 3 3 2 2" xfId="40557"/>
    <cellStyle name="Процентный 3 2 6 3 3 3" xfId="40558"/>
    <cellStyle name="Процентный 3 2 6 3 3 4" xfId="40559"/>
    <cellStyle name="Процентный 3 2 6 3 3 5" xfId="40560"/>
    <cellStyle name="Процентный 3 2 6 3 4" xfId="40561"/>
    <cellStyle name="Процентный 3 2 6 3 4 2" xfId="40562"/>
    <cellStyle name="Процентный 3 2 6 3 4 2 2" xfId="40563"/>
    <cellStyle name="Процентный 3 2 6 3 4 3" xfId="40564"/>
    <cellStyle name="Процентный 3 2 6 3 5" xfId="40565"/>
    <cellStyle name="Процентный 3 2 6 3 5 2" xfId="40566"/>
    <cellStyle name="Процентный 3 2 6 3 5 2 2" xfId="40567"/>
    <cellStyle name="Процентный 3 2 6 3 5 3" xfId="40568"/>
    <cellStyle name="Процентный 3 2 6 3 6" xfId="40569"/>
    <cellStyle name="Процентный 3 2 6 3 6 2" xfId="40570"/>
    <cellStyle name="Процентный 3 2 6 3 7" xfId="40571"/>
    <cellStyle name="Процентный 3 2 6 4" xfId="40572"/>
    <cellStyle name="Процентный 3 2 6 4 2" xfId="40573"/>
    <cellStyle name="Процентный 3 2 6 4 2 2" xfId="40574"/>
    <cellStyle name="Процентный 3 2 6 4 3" xfId="40575"/>
    <cellStyle name="Процентный 3 2 6 4 4" xfId="40576"/>
    <cellStyle name="Процентный 3 2 6 4 5" xfId="40577"/>
    <cellStyle name="Процентный 3 2 6 5" xfId="40578"/>
    <cellStyle name="Процентный 3 2 6 5 2" xfId="40579"/>
    <cellStyle name="Процентный 3 2 6 5 2 2" xfId="40580"/>
    <cellStyle name="Процентный 3 2 6 5 3" xfId="40581"/>
    <cellStyle name="Процентный 3 2 6 5 4" xfId="40582"/>
    <cellStyle name="Процентный 3 2 6 5 5" xfId="40583"/>
    <cellStyle name="Процентный 3 2 6 6" xfId="40584"/>
    <cellStyle name="Процентный 3 2 6 6 2" xfId="40585"/>
    <cellStyle name="Процентный 3 2 6 6 2 2" xfId="40586"/>
    <cellStyle name="Процентный 3 2 6 6 3" xfId="40587"/>
    <cellStyle name="Процентный 3 2 6 7" xfId="40588"/>
    <cellStyle name="Процентный 3 2 6 7 2" xfId="40589"/>
    <cellStyle name="Процентный 3 2 6 7 2 2" xfId="40590"/>
    <cellStyle name="Процентный 3 2 6 7 3" xfId="40591"/>
    <cellStyle name="Процентный 3 2 6 8" xfId="40592"/>
    <cellStyle name="Процентный 3 2 6 8 2" xfId="40593"/>
    <cellStyle name="Процентный 3 2 6 9" xfId="40594"/>
    <cellStyle name="Процентный 3 2 7" xfId="40595"/>
    <cellStyle name="Процентный 3 2 7 2" xfId="40596"/>
    <cellStyle name="Процентный 3 2 7 2 2" xfId="40597"/>
    <cellStyle name="Процентный 3 2 7 2 2 2" xfId="40598"/>
    <cellStyle name="Процентный 3 2 7 2 3" xfId="40599"/>
    <cellStyle name="Процентный 3 2 7 2 4" xfId="40600"/>
    <cellStyle name="Процентный 3 2 7 2 5" xfId="40601"/>
    <cellStyle name="Процентный 3 2 7 3" xfId="40602"/>
    <cellStyle name="Процентный 3 2 7 3 2" xfId="40603"/>
    <cellStyle name="Процентный 3 2 7 3 2 2" xfId="40604"/>
    <cellStyle name="Процентный 3 2 7 3 3" xfId="40605"/>
    <cellStyle name="Процентный 3 2 7 3 4" xfId="40606"/>
    <cellStyle name="Процентный 3 2 7 3 5" xfId="40607"/>
    <cellStyle name="Процентный 3 2 7 4" xfId="40608"/>
    <cellStyle name="Процентный 3 2 7 4 2" xfId="40609"/>
    <cellStyle name="Процентный 3 2 7 4 2 2" xfId="40610"/>
    <cellStyle name="Процентный 3 2 7 4 3" xfId="40611"/>
    <cellStyle name="Процентный 3 2 7 5" xfId="40612"/>
    <cellStyle name="Процентный 3 2 7 5 2" xfId="40613"/>
    <cellStyle name="Процентный 3 2 7 5 2 2" xfId="40614"/>
    <cellStyle name="Процентный 3 2 7 5 3" xfId="40615"/>
    <cellStyle name="Процентный 3 2 7 6" xfId="40616"/>
    <cellStyle name="Процентный 3 2 7 6 2" xfId="40617"/>
    <cellStyle name="Процентный 3 2 7 7" xfId="40618"/>
    <cellStyle name="Процентный 3 2 8" xfId="40619"/>
    <cellStyle name="Процентный 3 2 8 2" xfId="40620"/>
    <cellStyle name="Процентный 3 2 8 2 2" xfId="40621"/>
    <cellStyle name="Процентный 3 2 8 2 2 2" xfId="40622"/>
    <cellStyle name="Процентный 3 2 8 2 3" xfId="40623"/>
    <cellStyle name="Процентный 3 2 8 2 4" xfId="40624"/>
    <cellStyle name="Процентный 3 2 8 2 5" xfId="40625"/>
    <cellStyle name="Процентный 3 2 8 3" xfId="40626"/>
    <cellStyle name="Процентный 3 2 8 3 2" xfId="40627"/>
    <cellStyle name="Процентный 3 2 8 3 2 2" xfId="40628"/>
    <cellStyle name="Процентный 3 2 8 3 3" xfId="40629"/>
    <cellStyle name="Процентный 3 2 8 3 4" xfId="40630"/>
    <cellStyle name="Процентный 3 2 8 3 5" xfId="40631"/>
    <cellStyle name="Процентный 3 2 8 4" xfId="40632"/>
    <cellStyle name="Процентный 3 2 8 4 2" xfId="40633"/>
    <cellStyle name="Процентный 3 2 8 4 2 2" xfId="40634"/>
    <cellStyle name="Процентный 3 2 8 4 3" xfId="40635"/>
    <cellStyle name="Процентный 3 2 8 5" xfId="40636"/>
    <cellStyle name="Процентный 3 2 8 5 2" xfId="40637"/>
    <cellStyle name="Процентный 3 2 8 5 2 2" xfId="40638"/>
    <cellStyle name="Процентный 3 2 8 5 3" xfId="40639"/>
    <cellStyle name="Процентный 3 2 8 6" xfId="40640"/>
    <cellStyle name="Процентный 3 2 8 6 2" xfId="40641"/>
    <cellStyle name="Процентный 3 2 8 7" xfId="40642"/>
    <cellStyle name="Процентный 3 2 9" xfId="40643"/>
    <cellStyle name="Процентный 3 2 9 2" xfId="40644"/>
    <cellStyle name="Процентный 3 2 9 2 2" xfId="40645"/>
    <cellStyle name="Процентный 3 2 9 3" xfId="40646"/>
    <cellStyle name="Процентный 3 2 9 4" xfId="40647"/>
    <cellStyle name="Процентный 3 2 9 5" xfId="40648"/>
    <cellStyle name="Процентный 3 3" xfId="40649"/>
    <cellStyle name="Процентный 3 3 10" xfId="40650"/>
    <cellStyle name="Процентный 3 3 10 2" xfId="40651"/>
    <cellStyle name="Процентный 3 3 10 2 2" xfId="40652"/>
    <cellStyle name="Процентный 3 3 10 2 2 2" xfId="40653"/>
    <cellStyle name="Процентный 3 3 10 2 2 2 2" xfId="40654"/>
    <cellStyle name="Процентный 3 3 10 2 2 3" xfId="40655"/>
    <cellStyle name="Процентный 3 3 10 2 2 4" xfId="40656"/>
    <cellStyle name="Процентный 3 3 10 2 2 5" xfId="40657"/>
    <cellStyle name="Процентный 3 3 10 2 3" xfId="40658"/>
    <cellStyle name="Процентный 3 3 10 2 3 2" xfId="40659"/>
    <cellStyle name="Процентный 3 3 10 2 3 3" xfId="40660"/>
    <cellStyle name="Процентный 3 3 10 2 3 4" xfId="40661"/>
    <cellStyle name="Процентный 3 3 10 2 4" xfId="40662"/>
    <cellStyle name="Процентный 3 3 10 2 5" xfId="40663"/>
    <cellStyle name="Процентный 3 3 10 2 6" xfId="40664"/>
    <cellStyle name="Процентный 3 3 10 2 7" xfId="40665"/>
    <cellStyle name="Процентный 3 3 10 3" xfId="40666"/>
    <cellStyle name="Процентный 3 3 10 3 2" xfId="40667"/>
    <cellStyle name="Процентный 3 3 10 3 2 2" xfId="40668"/>
    <cellStyle name="Процентный 3 3 10 3 3" xfId="40669"/>
    <cellStyle name="Процентный 3 3 10 3 4" xfId="40670"/>
    <cellStyle name="Процентный 3 3 10 3 5" xfId="40671"/>
    <cellStyle name="Процентный 3 3 10 4" xfId="40672"/>
    <cellStyle name="Процентный 3 3 10 4 2" xfId="40673"/>
    <cellStyle name="Процентный 3 3 10 4 3" xfId="40674"/>
    <cellStyle name="Процентный 3 3 10 4 4" xfId="40675"/>
    <cellStyle name="Процентный 3 3 10 5" xfId="40676"/>
    <cellStyle name="Процентный 3 3 10 6" xfId="40677"/>
    <cellStyle name="Процентный 3 3 10 7" xfId="40678"/>
    <cellStyle name="Процентный 3 3 10 8" xfId="40679"/>
    <cellStyle name="Процентный 3 3 11" xfId="40680"/>
    <cellStyle name="Процентный 3 3 11 2" xfId="40681"/>
    <cellStyle name="Процентный 3 3 11 2 2" xfId="40682"/>
    <cellStyle name="Процентный 3 3 11 2 2 2" xfId="40683"/>
    <cellStyle name="Процентный 3 3 11 2 2 2 2" xfId="40684"/>
    <cellStyle name="Процентный 3 3 11 2 2 3" xfId="40685"/>
    <cellStyle name="Процентный 3 3 11 2 2 4" xfId="40686"/>
    <cellStyle name="Процентный 3 3 11 2 2 5" xfId="40687"/>
    <cellStyle name="Процентный 3 3 11 2 3" xfId="40688"/>
    <cellStyle name="Процентный 3 3 11 2 3 2" xfId="40689"/>
    <cellStyle name="Процентный 3 3 11 2 3 3" xfId="40690"/>
    <cellStyle name="Процентный 3 3 11 2 3 4" xfId="40691"/>
    <cellStyle name="Процентный 3 3 11 2 4" xfId="40692"/>
    <cellStyle name="Процентный 3 3 11 2 5" xfId="40693"/>
    <cellStyle name="Процентный 3 3 11 2 6" xfId="40694"/>
    <cellStyle name="Процентный 3 3 11 2 7" xfId="40695"/>
    <cellStyle name="Процентный 3 3 11 3" xfId="40696"/>
    <cellStyle name="Процентный 3 3 11 3 2" xfId="40697"/>
    <cellStyle name="Процентный 3 3 11 3 2 2" xfId="40698"/>
    <cellStyle name="Процентный 3 3 11 3 3" xfId="40699"/>
    <cellStyle name="Процентный 3 3 11 3 4" xfId="40700"/>
    <cellStyle name="Процентный 3 3 11 3 5" xfId="40701"/>
    <cellStyle name="Процентный 3 3 11 4" xfId="40702"/>
    <cellStyle name="Процентный 3 3 11 4 2" xfId="40703"/>
    <cellStyle name="Процентный 3 3 11 4 3" xfId="40704"/>
    <cellStyle name="Процентный 3 3 11 4 4" xfId="40705"/>
    <cellStyle name="Процентный 3 3 11 5" xfId="40706"/>
    <cellStyle name="Процентный 3 3 11 6" xfId="40707"/>
    <cellStyle name="Процентный 3 3 11 7" xfId="40708"/>
    <cellStyle name="Процентный 3 3 11 8" xfId="40709"/>
    <cellStyle name="Процентный 3 3 12" xfId="40710"/>
    <cellStyle name="Процентный 3 3 12 2" xfId="40711"/>
    <cellStyle name="Процентный 3 3 12 2 2" xfId="40712"/>
    <cellStyle name="Процентный 3 3 12 2 2 2" xfId="40713"/>
    <cellStyle name="Процентный 3 3 12 2 2 2 2" xfId="40714"/>
    <cellStyle name="Процентный 3 3 12 2 2 3" xfId="40715"/>
    <cellStyle name="Процентный 3 3 12 2 2 4" xfId="40716"/>
    <cellStyle name="Процентный 3 3 12 2 2 5" xfId="40717"/>
    <cellStyle name="Процентный 3 3 12 2 3" xfId="40718"/>
    <cellStyle name="Процентный 3 3 12 2 3 2" xfId="40719"/>
    <cellStyle name="Процентный 3 3 12 2 3 3" xfId="40720"/>
    <cellStyle name="Процентный 3 3 12 2 3 4" xfId="40721"/>
    <cellStyle name="Процентный 3 3 12 2 4" xfId="40722"/>
    <cellStyle name="Процентный 3 3 12 2 5" xfId="40723"/>
    <cellStyle name="Процентный 3 3 12 2 6" xfId="40724"/>
    <cellStyle name="Процентный 3 3 12 2 7" xfId="40725"/>
    <cellStyle name="Процентный 3 3 12 3" xfId="40726"/>
    <cellStyle name="Процентный 3 3 12 3 2" xfId="40727"/>
    <cellStyle name="Процентный 3 3 12 3 2 2" xfId="40728"/>
    <cellStyle name="Процентный 3 3 12 3 3" xfId="40729"/>
    <cellStyle name="Процентный 3 3 12 3 4" xfId="40730"/>
    <cellStyle name="Процентный 3 3 12 3 5" xfId="40731"/>
    <cellStyle name="Процентный 3 3 12 4" xfId="40732"/>
    <cellStyle name="Процентный 3 3 12 4 2" xfId="40733"/>
    <cellStyle name="Процентный 3 3 12 4 3" xfId="40734"/>
    <cellStyle name="Процентный 3 3 12 4 4" xfId="40735"/>
    <cellStyle name="Процентный 3 3 12 5" xfId="40736"/>
    <cellStyle name="Процентный 3 3 12 6" xfId="40737"/>
    <cellStyle name="Процентный 3 3 12 7" xfId="40738"/>
    <cellStyle name="Процентный 3 3 12 8" xfId="40739"/>
    <cellStyle name="Процентный 3 3 13" xfId="40740"/>
    <cellStyle name="Процентный 3 3 13 2" xfId="40741"/>
    <cellStyle name="Процентный 3 3 13 2 2" xfId="40742"/>
    <cellStyle name="Процентный 3 3 13 2 2 2" xfId="40743"/>
    <cellStyle name="Процентный 3 3 13 2 2 2 2" xfId="40744"/>
    <cellStyle name="Процентный 3 3 13 2 2 3" xfId="40745"/>
    <cellStyle name="Процентный 3 3 13 2 2 4" xfId="40746"/>
    <cellStyle name="Процентный 3 3 13 2 2 5" xfId="40747"/>
    <cellStyle name="Процентный 3 3 13 2 3" xfId="40748"/>
    <cellStyle name="Процентный 3 3 13 2 3 2" xfId="40749"/>
    <cellStyle name="Процентный 3 3 13 2 3 3" xfId="40750"/>
    <cellStyle name="Процентный 3 3 13 2 3 4" xfId="40751"/>
    <cellStyle name="Процентный 3 3 13 2 4" xfId="40752"/>
    <cellStyle name="Процентный 3 3 13 2 5" xfId="40753"/>
    <cellStyle name="Процентный 3 3 13 2 6" xfId="40754"/>
    <cellStyle name="Процентный 3 3 13 2 7" xfId="40755"/>
    <cellStyle name="Процентный 3 3 13 3" xfId="40756"/>
    <cellStyle name="Процентный 3 3 13 3 2" xfId="40757"/>
    <cellStyle name="Процентный 3 3 13 3 2 2" xfId="40758"/>
    <cellStyle name="Процентный 3 3 13 3 3" xfId="40759"/>
    <cellStyle name="Процентный 3 3 13 3 4" xfId="40760"/>
    <cellStyle name="Процентный 3 3 13 3 5" xfId="40761"/>
    <cellStyle name="Процентный 3 3 13 4" xfId="40762"/>
    <cellStyle name="Процентный 3 3 13 4 2" xfId="40763"/>
    <cellStyle name="Процентный 3 3 13 4 3" xfId="40764"/>
    <cellStyle name="Процентный 3 3 13 4 4" xfId="40765"/>
    <cellStyle name="Процентный 3 3 13 5" xfId="40766"/>
    <cellStyle name="Процентный 3 3 13 6" xfId="40767"/>
    <cellStyle name="Процентный 3 3 13 7" xfId="40768"/>
    <cellStyle name="Процентный 3 3 13 8" xfId="40769"/>
    <cellStyle name="Процентный 3 3 14" xfId="40770"/>
    <cellStyle name="Процентный 3 3 14 2" xfId="40771"/>
    <cellStyle name="Процентный 3 3 14 2 2" xfId="40772"/>
    <cellStyle name="Процентный 3 3 14 2 2 2" xfId="40773"/>
    <cellStyle name="Процентный 3 3 14 2 3" xfId="40774"/>
    <cellStyle name="Процентный 3 3 14 2 4" xfId="40775"/>
    <cellStyle name="Процентный 3 3 14 2 5" xfId="40776"/>
    <cellStyle name="Процентный 3 3 14 3" xfId="40777"/>
    <cellStyle name="Процентный 3 3 14 3 2" xfId="40778"/>
    <cellStyle name="Процентный 3 3 14 3 3" xfId="40779"/>
    <cellStyle name="Процентный 3 3 14 3 4" xfId="40780"/>
    <cellStyle name="Процентный 3 3 14 4" xfId="40781"/>
    <cellStyle name="Процентный 3 3 14 5" xfId="40782"/>
    <cellStyle name="Процентный 3 3 14 6" xfId="40783"/>
    <cellStyle name="Процентный 3 3 14 7" xfId="40784"/>
    <cellStyle name="Процентный 3 3 15" xfId="40785"/>
    <cellStyle name="Процентный 3 3 15 2" xfId="40786"/>
    <cellStyle name="Процентный 3 3 15 2 2" xfId="40787"/>
    <cellStyle name="Процентный 3 3 15 2 2 2" xfId="40788"/>
    <cellStyle name="Процентный 3 3 15 2 3" xfId="40789"/>
    <cellStyle name="Процентный 3 3 15 2 4" xfId="40790"/>
    <cellStyle name="Процентный 3 3 15 2 5" xfId="40791"/>
    <cellStyle name="Процентный 3 3 15 3" xfId="40792"/>
    <cellStyle name="Процентный 3 3 15 3 2" xfId="40793"/>
    <cellStyle name="Процентный 3 3 15 3 3" xfId="40794"/>
    <cellStyle name="Процентный 3 3 15 3 4" xfId="40795"/>
    <cellStyle name="Процентный 3 3 15 4" xfId="40796"/>
    <cellStyle name="Процентный 3 3 15 5" xfId="40797"/>
    <cellStyle name="Процентный 3 3 15 6" xfId="40798"/>
    <cellStyle name="Процентный 3 3 15 7" xfId="40799"/>
    <cellStyle name="Процентный 3 3 16" xfId="40800"/>
    <cellStyle name="Процентный 3 3 16 2" xfId="40801"/>
    <cellStyle name="Процентный 3 3 16 2 2" xfId="40802"/>
    <cellStyle name="Процентный 3 3 16 3" xfId="40803"/>
    <cellStyle name="Процентный 3 3 16 4" xfId="40804"/>
    <cellStyle name="Процентный 3 3 16 5" xfId="40805"/>
    <cellStyle name="Процентный 3 3 17" xfId="40806"/>
    <cellStyle name="Процентный 3 3 17 2" xfId="40807"/>
    <cellStyle name="Процентный 3 3 17 2 2" xfId="40808"/>
    <cellStyle name="Процентный 3 3 17 3" xfId="40809"/>
    <cellStyle name="Процентный 3 3 17 4" xfId="40810"/>
    <cellStyle name="Процентный 3 3 17 5" xfId="40811"/>
    <cellStyle name="Процентный 3 3 18" xfId="40812"/>
    <cellStyle name="Процентный 3 3 18 2" xfId="40813"/>
    <cellStyle name="Процентный 3 3 18 2 2" xfId="40814"/>
    <cellStyle name="Процентный 3 3 18 3" xfId="40815"/>
    <cellStyle name="Процентный 3 3 19" xfId="40816"/>
    <cellStyle name="Процентный 3 3 19 2" xfId="40817"/>
    <cellStyle name="Процентный 3 3 2" xfId="40818"/>
    <cellStyle name="Процентный 3 3 2 10" xfId="40819"/>
    <cellStyle name="Процентный 3 3 2 10 2" xfId="40820"/>
    <cellStyle name="Процентный 3 3 2 10 2 2" xfId="40821"/>
    <cellStyle name="Процентный 3 3 2 10 2 2 2" xfId="40822"/>
    <cellStyle name="Процентный 3 3 2 10 2 2 2 2" xfId="40823"/>
    <cellStyle name="Процентный 3 3 2 10 2 2 3" xfId="40824"/>
    <cellStyle name="Процентный 3 3 2 10 2 2 4" xfId="40825"/>
    <cellStyle name="Процентный 3 3 2 10 2 2 5" xfId="40826"/>
    <cellStyle name="Процентный 3 3 2 10 2 3" xfId="40827"/>
    <cellStyle name="Процентный 3 3 2 10 2 3 2" xfId="40828"/>
    <cellStyle name="Процентный 3 3 2 10 2 3 3" xfId="40829"/>
    <cellStyle name="Процентный 3 3 2 10 2 3 4" xfId="40830"/>
    <cellStyle name="Процентный 3 3 2 10 2 4" xfId="40831"/>
    <cellStyle name="Процентный 3 3 2 10 2 5" xfId="40832"/>
    <cellStyle name="Процентный 3 3 2 10 2 6" xfId="40833"/>
    <cellStyle name="Процентный 3 3 2 10 2 7" xfId="40834"/>
    <cellStyle name="Процентный 3 3 2 10 3" xfId="40835"/>
    <cellStyle name="Процентный 3 3 2 10 3 2" xfId="40836"/>
    <cellStyle name="Процентный 3 3 2 10 3 2 2" xfId="40837"/>
    <cellStyle name="Процентный 3 3 2 10 3 3" xfId="40838"/>
    <cellStyle name="Процентный 3 3 2 10 3 4" xfId="40839"/>
    <cellStyle name="Процентный 3 3 2 10 3 5" xfId="40840"/>
    <cellStyle name="Процентный 3 3 2 10 4" xfId="40841"/>
    <cellStyle name="Процентный 3 3 2 10 4 2" xfId="40842"/>
    <cellStyle name="Процентный 3 3 2 10 4 3" xfId="40843"/>
    <cellStyle name="Процентный 3 3 2 10 4 4" xfId="40844"/>
    <cellStyle name="Процентный 3 3 2 10 5" xfId="40845"/>
    <cellStyle name="Процентный 3 3 2 10 6" xfId="40846"/>
    <cellStyle name="Процентный 3 3 2 10 7" xfId="40847"/>
    <cellStyle name="Процентный 3 3 2 10 8" xfId="40848"/>
    <cellStyle name="Процентный 3 3 2 11" xfId="40849"/>
    <cellStyle name="Процентный 3 3 2 11 2" xfId="40850"/>
    <cellStyle name="Процентный 3 3 2 11 2 2" xfId="40851"/>
    <cellStyle name="Процентный 3 3 2 11 2 2 2" xfId="40852"/>
    <cellStyle name="Процентный 3 3 2 11 2 2 2 2" xfId="40853"/>
    <cellStyle name="Процентный 3 3 2 11 2 2 3" xfId="40854"/>
    <cellStyle name="Процентный 3 3 2 11 2 2 4" xfId="40855"/>
    <cellStyle name="Процентный 3 3 2 11 2 2 5" xfId="40856"/>
    <cellStyle name="Процентный 3 3 2 11 2 3" xfId="40857"/>
    <cellStyle name="Процентный 3 3 2 11 2 3 2" xfId="40858"/>
    <cellStyle name="Процентный 3 3 2 11 2 3 3" xfId="40859"/>
    <cellStyle name="Процентный 3 3 2 11 2 3 4" xfId="40860"/>
    <cellStyle name="Процентный 3 3 2 11 2 4" xfId="40861"/>
    <cellStyle name="Процентный 3 3 2 11 2 5" xfId="40862"/>
    <cellStyle name="Процентный 3 3 2 11 2 6" xfId="40863"/>
    <cellStyle name="Процентный 3 3 2 11 2 7" xfId="40864"/>
    <cellStyle name="Процентный 3 3 2 11 3" xfId="40865"/>
    <cellStyle name="Процентный 3 3 2 11 3 2" xfId="40866"/>
    <cellStyle name="Процентный 3 3 2 11 3 2 2" xfId="40867"/>
    <cellStyle name="Процентный 3 3 2 11 3 3" xfId="40868"/>
    <cellStyle name="Процентный 3 3 2 11 3 4" xfId="40869"/>
    <cellStyle name="Процентный 3 3 2 11 3 5" xfId="40870"/>
    <cellStyle name="Процентный 3 3 2 11 4" xfId="40871"/>
    <cellStyle name="Процентный 3 3 2 11 4 2" xfId="40872"/>
    <cellStyle name="Процентный 3 3 2 11 4 3" xfId="40873"/>
    <cellStyle name="Процентный 3 3 2 11 4 4" xfId="40874"/>
    <cellStyle name="Процентный 3 3 2 11 5" xfId="40875"/>
    <cellStyle name="Процентный 3 3 2 11 6" xfId="40876"/>
    <cellStyle name="Процентный 3 3 2 11 7" xfId="40877"/>
    <cellStyle name="Процентный 3 3 2 11 8" xfId="40878"/>
    <cellStyle name="Процентный 3 3 2 12" xfId="40879"/>
    <cellStyle name="Процентный 3 3 2 12 2" xfId="40880"/>
    <cellStyle name="Процентный 3 3 2 12 2 2" xfId="40881"/>
    <cellStyle name="Процентный 3 3 2 12 2 2 2" xfId="40882"/>
    <cellStyle name="Процентный 3 3 2 12 2 3" xfId="40883"/>
    <cellStyle name="Процентный 3 3 2 12 2 4" xfId="40884"/>
    <cellStyle name="Процентный 3 3 2 12 2 5" xfId="40885"/>
    <cellStyle name="Процентный 3 3 2 12 3" xfId="40886"/>
    <cellStyle name="Процентный 3 3 2 12 3 2" xfId="40887"/>
    <cellStyle name="Процентный 3 3 2 12 3 3" xfId="40888"/>
    <cellStyle name="Процентный 3 3 2 12 3 4" xfId="40889"/>
    <cellStyle name="Процентный 3 3 2 12 4" xfId="40890"/>
    <cellStyle name="Процентный 3 3 2 12 5" xfId="40891"/>
    <cellStyle name="Процентный 3 3 2 12 6" xfId="40892"/>
    <cellStyle name="Процентный 3 3 2 12 7" xfId="40893"/>
    <cellStyle name="Процентный 3 3 2 13" xfId="40894"/>
    <cellStyle name="Процентный 3 3 2 13 2" xfId="40895"/>
    <cellStyle name="Процентный 3 3 2 13 2 2" xfId="40896"/>
    <cellStyle name="Процентный 3 3 2 13 2 2 2" xfId="40897"/>
    <cellStyle name="Процентный 3 3 2 13 2 3" xfId="40898"/>
    <cellStyle name="Процентный 3 3 2 13 2 4" xfId="40899"/>
    <cellStyle name="Процентный 3 3 2 13 2 5" xfId="40900"/>
    <cellStyle name="Процентный 3 3 2 13 3" xfId="40901"/>
    <cellStyle name="Процентный 3 3 2 13 3 2" xfId="40902"/>
    <cellStyle name="Процентный 3 3 2 13 3 3" xfId="40903"/>
    <cellStyle name="Процентный 3 3 2 13 3 4" xfId="40904"/>
    <cellStyle name="Процентный 3 3 2 13 4" xfId="40905"/>
    <cellStyle name="Процентный 3 3 2 13 5" xfId="40906"/>
    <cellStyle name="Процентный 3 3 2 13 6" xfId="40907"/>
    <cellStyle name="Процентный 3 3 2 13 7" xfId="40908"/>
    <cellStyle name="Процентный 3 3 2 14" xfId="40909"/>
    <cellStyle name="Процентный 3 3 2 14 2" xfId="40910"/>
    <cellStyle name="Процентный 3 3 2 14 2 2" xfId="40911"/>
    <cellStyle name="Процентный 3 3 2 14 3" xfId="40912"/>
    <cellStyle name="Процентный 3 3 2 14 4" xfId="40913"/>
    <cellStyle name="Процентный 3 3 2 14 5" xfId="40914"/>
    <cellStyle name="Процентный 3 3 2 15" xfId="40915"/>
    <cellStyle name="Процентный 3 3 2 15 2" xfId="40916"/>
    <cellStyle name="Процентный 3 3 2 15 2 2" xfId="40917"/>
    <cellStyle name="Процентный 3 3 2 15 3" xfId="40918"/>
    <cellStyle name="Процентный 3 3 2 15 4" xfId="40919"/>
    <cellStyle name="Процентный 3 3 2 15 5" xfId="40920"/>
    <cellStyle name="Процентный 3 3 2 16" xfId="40921"/>
    <cellStyle name="Процентный 3 3 2 16 2" xfId="40922"/>
    <cellStyle name="Процентный 3 3 2 16 2 2" xfId="40923"/>
    <cellStyle name="Процентный 3 3 2 16 3" xfId="40924"/>
    <cellStyle name="Процентный 3 3 2 17" xfId="40925"/>
    <cellStyle name="Процентный 3 3 2 17 2" xfId="40926"/>
    <cellStyle name="Процентный 3 3 2 18" xfId="40927"/>
    <cellStyle name="Процентный 3 3 2 19" xfId="40928"/>
    <cellStyle name="Процентный 3 3 2 2" xfId="40929"/>
    <cellStyle name="Процентный 3 3 2 2 10" xfId="40930"/>
    <cellStyle name="Процентный 3 3 2 2 10 2" xfId="40931"/>
    <cellStyle name="Процентный 3 3 2 2 10 2 2" xfId="40932"/>
    <cellStyle name="Процентный 3 3 2 2 10 2 2 2" xfId="40933"/>
    <cellStyle name="Процентный 3 3 2 2 10 2 3" xfId="40934"/>
    <cellStyle name="Процентный 3 3 2 2 10 2 4" xfId="40935"/>
    <cellStyle name="Процентный 3 3 2 2 10 2 5" xfId="40936"/>
    <cellStyle name="Процентный 3 3 2 2 10 3" xfId="40937"/>
    <cellStyle name="Процентный 3 3 2 2 10 3 2" xfId="40938"/>
    <cellStyle name="Процентный 3 3 2 2 10 3 3" xfId="40939"/>
    <cellStyle name="Процентный 3 3 2 2 10 3 4" xfId="40940"/>
    <cellStyle name="Процентный 3 3 2 2 10 4" xfId="40941"/>
    <cellStyle name="Процентный 3 3 2 2 10 5" xfId="40942"/>
    <cellStyle name="Процентный 3 3 2 2 10 6" xfId="40943"/>
    <cellStyle name="Процентный 3 3 2 2 10 7" xfId="40944"/>
    <cellStyle name="Процентный 3 3 2 2 11" xfId="40945"/>
    <cellStyle name="Процентный 3 3 2 2 11 2" xfId="40946"/>
    <cellStyle name="Процентный 3 3 2 2 11 2 2" xfId="40947"/>
    <cellStyle name="Процентный 3 3 2 2 11 3" xfId="40948"/>
    <cellStyle name="Процентный 3 3 2 2 11 4" xfId="40949"/>
    <cellStyle name="Процентный 3 3 2 2 11 5" xfId="40950"/>
    <cellStyle name="Процентный 3 3 2 2 12" xfId="40951"/>
    <cellStyle name="Процентный 3 3 2 2 12 2" xfId="40952"/>
    <cellStyle name="Процентный 3 3 2 2 12 2 2" xfId="40953"/>
    <cellStyle name="Процентный 3 3 2 2 12 3" xfId="40954"/>
    <cellStyle name="Процентный 3 3 2 2 12 4" xfId="40955"/>
    <cellStyle name="Процентный 3 3 2 2 12 5" xfId="40956"/>
    <cellStyle name="Процентный 3 3 2 2 13" xfId="40957"/>
    <cellStyle name="Процентный 3 3 2 2 13 2" xfId="40958"/>
    <cellStyle name="Процентный 3 3 2 2 13 2 2" xfId="40959"/>
    <cellStyle name="Процентный 3 3 2 2 13 3" xfId="40960"/>
    <cellStyle name="Процентный 3 3 2 2 14" xfId="40961"/>
    <cellStyle name="Процентный 3 3 2 2 14 2" xfId="40962"/>
    <cellStyle name="Процентный 3 3 2 2 15" xfId="40963"/>
    <cellStyle name="Процентный 3 3 2 2 16" xfId="40964"/>
    <cellStyle name="Процентный 3 3 2 2 2" xfId="40965"/>
    <cellStyle name="Процентный 3 3 2 2 2 10" xfId="40966"/>
    <cellStyle name="Процентный 3 3 2 2 2 10 2" xfId="40967"/>
    <cellStyle name="Процентный 3 3 2 2 2 10 2 2" xfId="40968"/>
    <cellStyle name="Процентный 3 3 2 2 2 10 3" xfId="40969"/>
    <cellStyle name="Процентный 3 3 2 2 2 10 4" xfId="40970"/>
    <cellStyle name="Процентный 3 3 2 2 2 10 5" xfId="40971"/>
    <cellStyle name="Процентный 3 3 2 2 2 11" xfId="40972"/>
    <cellStyle name="Процентный 3 3 2 2 2 11 2" xfId="40973"/>
    <cellStyle name="Процентный 3 3 2 2 2 11 3" xfId="40974"/>
    <cellStyle name="Процентный 3 3 2 2 2 11 4" xfId="40975"/>
    <cellStyle name="Процентный 3 3 2 2 2 12" xfId="40976"/>
    <cellStyle name="Процентный 3 3 2 2 2 13" xfId="40977"/>
    <cellStyle name="Процентный 3 3 2 2 2 14" xfId="40978"/>
    <cellStyle name="Процентный 3 3 2 2 2 15" xfId="40979"/>
    <cellStyle name="Процентный 3 3 2 2 2 2" xfId="40980"/>
    <cellStyle name="Процентный 3 3 2 2 2 2 2" xfId="40981"/>
    <cellStyle name="Процентный 3 3 2 2 2 2 2 2" xfId="40982"/>
    <cellStyle name="Процентный 3 3 2 2 2 2 2 2 2" xfId="40983"/>
    <cellStyle name="Процентный 3 3 2 2 2 2 2 2 2 2" xfId="40984"/>
    <cellStyle name="Процентный 3 3 2 2 2 2 2 2 3" xfId="40985"/>
    <cellStyle name="Процентный 3 3 2 2 2 2 2 2 4" xfId="40986"/>
    <cellStyle name="Процентный 3 3 2 2 2 2 2 2 5" xfId="40987"/>
    <cellStyle name="Процентный 3 3 2 2 2 2 2 3" xfId="40988"/>
    <cellStyle name="Процентный 3 3 2 2 2 2 2 3 2" xfId="40989"/>
    <cellStyle name="Процентный 3 3 2 2 2 2 2 3 3" xfId="40990"/>
    <cellStyle name="Процентный 3 3 2 2 2 2 2 3 4" xfId="40991"/>
    <cellStyle name="Процентный 3 3 2 2 2 2 2 4" xfId="40992"/>
    <cellStyle name="Процентный 3 3 2 2 2 2 2 5" xfId="40993"/>
    <cellStyle name="Процентный 3 3 2 2 2 2 2 6" xfId="40994"/>
    <cellStyle name="Процентный 3 3 2 2 2 2 2 7" xfId="40995"/>
    <cellStyle name="Процентный 3 3 2 2 2 2 3" xfId="40996"/>
    <cellStyle name="Процентный 3 3 2 2 2 2 3 2" xfId="40997"/>
    <cellStyle name="Процентный 3 3 2 2 2 2 3 2 2" xfId="40998"/>
    <cellStyle name="Процентный 3 3 2 2 2 2 3 3" xfId="40999"/>
    <cellStyle name="Процентный 3 3 2 2 2 2 3 4" xfId="41000"/>
    <cellStyle name="Процентный 3 3 2 2 2 2 3 5" xfId="41001"/>
    <cellStyle name="Процентный 3 3 2 2 2 2 4" xfId="41002"/>
    <cellStyle name="Процентный 3 3 2 2 2 2 4 2" xfId="41003"/>
    <cellStyle name="Процентный 3 3 2 2 2 2 4 2 2" xfId="41004"/>
    <cellStyle name="Процентный 3 3 2 2 2 2 4 3" xfId="41005"/>
    <cellStyle name="Процентный 3 3 2 2 2 2 4 4" xfId="41006"/>
    <cellStyle name="Процентный 3 3 2 2 2 2 4 5" xfId="41007"/>
    <cellStyle name="Процентный 3 3 2 2 2 2 5" xfId="41008"/>
    <cellStyle name="Процентный 3 3 2 2 2 2 5 2" xfId="41009"/>
    <cellStyle name="Процентный 3 3 2 2 2 2 5 3" xfId="41010"/>
    <cellStyle name="Процентный 3 3 2 2 2 2 5 4" xfId="41011"/>
    <cellStyle name="Процентный 3 3 2 2 2 2 6" xfId="41012"/>
    <cellStyle name="Процентный 3 3 2 2 2 2 7" xfId="41013"/>
    <cellStyle name="Процентный 3 3 2 2 2 2 8" xfId="41014"/>
    <cellStyle name="Процентный 3 3 2 2 2 2 9" xfId="41015"/>
    <cellStyle name="Процентный 3 3 2 2 2 3" xfId="41016"/>
    <cellStyle name="Процентный 3 3 2 2 2 3 2" xfId="41017"/>
    <cellStyle name="Процентный 3 3 2 2 2 3 2 2" xfId="41018"/>
    <cellStyle name="Процентный 3 3 2 2 2 3 2 2 2" xfId="41019"/>
    <cellStyle name="Процентный 3 3 2 2 2 3 2 2 2 2" xfId="41020"/>
    <cellStyle name="Процентный 3 3 2 2 2 3 2 2 3" xfId="41021"/>
    <cellStyle name="Процентный 3 3 2 2 2 3 2 2 4" xfId="41022"/>
    <cellStyle name="Процентный 3 3 2 2 2 3 2 2 5" xfId="41023"/>
    <cellStyle name="Процентный 3 3 2 2 2 3 2 3" xfId="41024"/>
    <cellStyle name="Процентный 3 3 2 2 2 3 2 3 2" xfId="41025"/>
    <cellStyle name="Процентный 3 3 2 2 2 3 2 3 3" xfId="41026"/>
    <cellStyle name="Процентный 3 3 2 2 2 3 2 3 4" xfId="41027"/>
    <cellStyle name="Процентный 3 3 2 2 2 3 2 4" xfId="41028"/>
    <cellStyle name="Процентный 3 3 2 2 2 3 2 5" xfId="41029"/>
    <cellStyle name="Процентный 3 3 2 2 2 3 2 6" xfId="41030"/>
    <cellStyle name="Процентный 3 3 2 2 2 3 2 7" xfId="41031"/>
    <cellStyle name="Процентный 3 3 2 2 2 3 3" xfId="41032"/>
    <cellStyle name="Процентный 3 3 2 2 2 3 3 2" xfId="41033"/>
    <cellStyle name="Процентный 3 3 2 2 2 3 3 2 2" xfId="41034"/>
    <cellStyle name="Процентный 3 3 2 2 2 3 3 3" xfId="41035"/>
    <cellStyle name="Процентный 3 3 2 2 2 3 3 4" xfId="41036"/>
    <cellStyle name="Процентный 3 3 2 2 2 3 3 5" xfId="41037"/>
    <cellStyle name="Процентный 3 3 2 2 2 3 4" xfId="41038"/>
    <cellStyle name="Процентный 3 3 2 2 2 3 4 2" xfId="41039"/>
    <cellStyle name="Процентный 3 3 2 2 2 3 4 2 2" xfId="41040"/>
    <cellStyle name="Процентный 3 3 2 2 2 3 4 3" xfId="41041"/>
    <cellStyle name="Процентный 3 3 2 2 2 3 4 4" xfId="41042"/>
    <cellStyle name="Процентный 3 3 2 2 2 3 4 5" xfId="41043"/>
    <cellStyle name="Процентный 3 3 2 2 2 3 5" xfId="41044"/>
    <cellStyle name="Процентный 3 3 2 2 2 3 5 2" xfId="41045"/>
    <cellStyle name="Процентный 3 3 2 2 2 3 5 3" xfId="41046"/>
    <cellStyle name="Процентный 3 3 2 2 2 3 5 4" xfId="41047"/>
    <cellStyle name="Процентный 3 3 2 2 2 3 6" xfId="41048"/>
    <cellStyle name="Процентный 3 3 2 2 2 3 7" xfId="41049"/>
    <cellStyle name="Процентный 3 3 2 2 2 3 8" xfId="41050"/>
    <cellStyle name="Процентный 3 3 2 2 2 3 9" xfId="41051"/>
    <cellStyle name="Процентный 3 3 2 2 2 4" xfId="41052"/>
    <cellStyle name="Процентный 3 3 2 2 2 4 2" xfId="41053"/>
    <cellStyle name="Процентный 3 3 2 2 2 4 2 2" xfId="41054"/>
    <cellStyle name="Процентный 3 3 2 2 2 4 2 2 2" xfId="41055"/>
    <cellStyle name="Процентный 3 3 2 2 2 4 2 2 2 2" xfId="41056"/>
    <cellStyle name="Процентный 3 3 2 2 2 4 2 2 3" xfId="41057"/>
    <cellStyle name="Процентный 3 3 2 2 2 4 2 2 4" xfId="41058"/>
    <cellStyle name="Процентный 3 3 2 2 2 4 2 2 5" xfId="41059"/>
    <cellStyle name="Процентный 3 3 2 2 2 4 2 3" xfId="41060"/>
    <cellStyle name="Процентный 3 3 2 2 2 4 2 3 2" xfId="41061"/>
    <cellStyle name="Процентный 3 3 2 2 2 4 2 3 3" xfId="41062"/>
    <cellStyle name="Процентный 3 3 2 2 2 4 2 3 4" xfId="41063"/>
    <cellStyle name="Процентный 3 3 2 2 2 4 2 4" xfId="41064"/>
    <cellStyle name="Процентный 3 3 2 2 2 4 2 5" xfId="41065"/>
    <cellStyle name="Процентный 3 3 2 2 2 4 2 6" xfId="41066"/>
    <cellStyle name="Процентный 3 3 2 2 2 4 2 7" xfId="41067"/>
    <cellStyle name="Процентный 3 3 2 2 2 4 3" xfId="41068"/>
    <cellStyle name="Процентный 3 3 2 2 2 4 3 2" xfId="41069"/>
    <cellStyle name="Процентный 3 3 2 2 2 4 3 2 2" xfId="41070"/>
    <cellStyle name="Процентный 3 3 2 2 2 4 3 3" xfId="41071"/>
    <cellStyle name="Процентный 3 3 2 2 2 4 3 4" xfId="41072"/>
    <cellStyle name="Процентный 3 3 2 2 2 4 3 5" xfId="41073"/>
    <cellStyle name="Процентный 3 3 2 2 2 4 4" xfId="41074"/>
    <cellStyle name="Процентный 3 3 2 2 2 4 4 2" xfId="41075"/>
    <cellStyle name="Процентный 3 3 2 2 2 4 4 3" xfId="41076"/>
    <cellStyle name="Процентный 3 3 2 2 2 4 4 4" xfId="41077"/>
    <cellStyle name="Процентный 3 3 2 2 2 4 5" xfId="41078"/>
    <cellStyle name="Процентный 3 3 2 2 2 4 6" xfId="41079"/>
    <cellStyle name="Процентный 3 3 2 2 2 4 7" xfId="41080"/>
    <cellStyle name="Процентный 3 3 2 2 2 4 8" xfId="41081"/>
    <cellStyle name="Процентный 3 3 2 2 2 5" xfId="41082"/>
    <cellStyle name="Процентный 3 3 2 2 2 5 2" xfId="41083"/>
    <cellStyle name="Процентный 3 3 2 2 2 5 2 2" xfId="41084"/>
    <cellStyle name="Процентный 3 3 2 2 2 5 2 2 2" xfId="41085"/>
    <cellStyle name="Процентный 3 3 2 2 2 5 2 2 2 2" xfId="41086"/>
    <cellStyle name="Процентный 3 3 2 2 2 5 2 2 3" xfId="41087"/>
    <cellStyle name="Процентный 3 3 2 2 2 5 2 2 4" xfId="41088"/>
    <cellStyle name="Процентный 3 3 2 2 2 5 2 2 5" xfId="41089"/>
    <cellStyle name="Процентный 3 3 2 2 2 5 2 3" xfId="41090"/>
    <cellStyle name="Процентный 3 3 2 2 2 5 2 3 2" xfId="41091"/>
    <cellStyle name="Процентный 3 3 2 2 2 5 2 3 3" xfId="41092"/>
    <cellStyle name="Процентный 3 3 2 2 2 5 2 3 4" xfId="41093"/>
    <cellStyle name="Процентный 3 3 2 2 2 5 2 4" xfId="41094"/>
    <cellStyle name="Процентный 3 3 2 2 2 5 2 5" xfId="41095"/>
    <cellStyle name="Процентный 3 3 2 2 2 5 2 6" xfId="41096"/>
    <cellStyle name="Процентный 3 3 2 2 2 5 2 7" xfId="41097"/>
    <cellStyle name="Процентный 3 3 2 2 2 5 3" xfId="41098"/>
    <cellStyle name="Процентный 3 3 2 2 2 5 3 2" xfId="41099"/>
    <cellStyle name="Процентный 3 3 2 2 2 5 3 2 2" xfId="41100"/>
    <cellStyle name="Процентный 3 3 2 2 2 5 3 3" xfId="41101"/>
    <cellStyle name="Процентный 3 3 2 2 2 5 3 4" xfId="41102"/>
    <cellStyle name="Процентный 3 3 2 2 2 5 3 5" xfId="41103"/>
    <cellStyle name="Процентный 3 3 2 2 2 5 4" xfId="41104"/>
    <cellStyle name="Процентный 3 3 2 2 2 5 4 2" xfId="41105"/>
    <cellStyle name="Процентный 3 3 2 2 2 5 4 3" xfId="41106"/>
    <cellStyle name="Процентный 3 3 2 2 2 5 4 4" xfId="41107"/>
    <cellStyle name="Процентный 3 3 2 2 2 5 5" xfId="41108"/>
    <cellStyle name="Процентный 3 3 2 2 2 5 6" xfId="41109"/>
    <cellStyle name="Процентный 3 3 2 2 2 5 7" xfId="41110"/>
    <cellStyle name="Процентный 3 3 2 2 2 5 8" xfId="41111"/>
    <cellStyle name="Процентный 3 3 2 2 2 6" xfId="41112"/>
    <cellStyle name="Процентный 3 3 2 2 2 6 2" xfId="41113"/>
    <cellStyle name="Процентный 3 3 2 2 2 6 2 2" xfId="41114"/>
    <cellStyle name="Процентный 3 3 2 2 2 6 2 2 2" xfId="41115"/>
    <cellStyle name="Процентный 3 3 2 2 2 6 2 2 2 2" xfId="41116"/>
    <cellStyle name="Процентный 3 3 2 2 2 6 2 2 3" xfId="41117"/>
    <cellStyle name="Процентный 3 3 2 2 2 6 2 2 4" xfId="41118"/>
    <cellStyle name="Процентный 3 3 2 2 2 6 2 2 5" xfId="41119"/>
    <cellStyle name="Процентный 3 3 2 2 2 6 2 3" xfId="41120"/>
    <cellStyle name="Процентный 3 3 2 2 2 6 2 3 2" xfId="41121"/>
    <cellStyle name="Процентный 3 3 2 2 2 6 2 3 3" xfId="41122"/>
    <cellStyle name="Процентный 3 3 2 2 2 6 2 3 4" xfId="41123"/>
    <cellStyle name="Процентный 3 3 2 2 2 6 2 4" xfId="41124"/>
    <cellStyle name="Процентный 3 3 2 2 2 6 2 5" xfId="41125"/>
    <cellStyle name="Процентный 3 3 2 2 2 6 2 6" xfId="41126"/>
    <cellStyle name="Процентный 3 3 2 2 2 6 2 7" xfId="41127"/>
    <cellStyle name="Процентный 3 3 2 2 2 6 3" xfId="41128"/>
    <cellStyle name="Процентный 3 3 2 2 2 6 3 2" xfId="41129"/>
    <cellStyle name="Процентный 3 3 2 2 2 6 3 2 2" xfId="41130"/>
    <cellStyle name="Процентный 3 3 2 2 2 6 3 3" xfId="41131"/>
    <cellStyle name="Процентный 3 3 2 2 2 6 3 4" xfId="41132"/>
    <cellStyle name="Процентный 3 3 2 2 2 6 3 5" xfId="41133"/>
    <cellStyle name="Процентный 3 3 2 2 2 6 4" xfId="41134"/>
    <cellStyle name="Процентный 3 3 2 2 2 6 4 2" xfId="41135"/>
    <cellStyle name="Процентный 3 3 2 2 2 6 4 3" xfId="41136"/>
    <cellStyle name="Процентный 3 3 2 2 2 6 4 4" xfId="41137"/>
    <cellStyle name="Процентный 3 3 2 2 2 6 5" xfId="41138"/>
    <cellStyle name="Процентный 3 3 2 2 2 6 6" xfId="41139"/>
    <cellStyle name="Процентный 3 3 2 2 2 6 7" xfId="41140"/>
    <cellStyle name="Процентный 3 3 2 2 2 6 8" xfId="41141"/>
    <cellStyle name="Процентный 3 3 2 2 2 7" xfId="41142"/>
    <cellStyle name="Процентный 3 3 2 2 2 7 2" xfId="41143"/>
    <cellStyle name="Процентный 3 3 2 2 2 7 2 2" xfId="41144"/>
    <cellStyle name="Процентный 3 3 2 2 2 7 2 2 2" xfId="41145"/>
    <cellStyle name="Процентный 3 3 2 2 2 7 2 2 2 2" xfId="41146"/>
    <cellStyle name="Процентный 3 3 2 2 2 7 2 2 3" xfId="41147"/>
    <cellStyle name="Процентный 3 3 2 2 2 7 2 2 4" xfId="41148"/>
    <cellStyle name="Процентный 3 3 2 2 2 7 2 2 5" xfId="41149"/>
    <cellStyle name="Процентный 3 3 2 2 2 7 2 3" xfId="41150"/>
    <cellStyle name="Процентный 3 3 2 2 2 7 2 3 2" xfId="41151"/>
    <cellStyle name="Процентный 3 3 2 2 2 7 2 3 3" xfId="41152"/>
    <cellStyle name="Процентный 3 3 2 2 2 7 2 3 4" xfId="41153"/>
    <cellStyle name="Процентный 3 3 2 2 2 7 2 4" xfId="41154"/>
    <cellStyle name="Процентный 3 3 2 2 2 7 2 5" xfId="41155"/>
    <cellStyle name="Процентный 3 3 2 2 2 7 2 6" xfId="41156"/>
    <cellStyle name="Процентный 3 3 2 2 2 7 2 7" xfId="41157"/>
    <cellStyle name="Процентный 3 3 2 2 2 7 3" xfId="41158"/>
    <cellStyle name="Процентный 3 3 2 2 2 7 3 2" xfId="41159"/>
    <cellStyle name="Процентный 3 3 2 2 2 7 3 2 2" xfId="41160"/>
    <cellStyle name="Процентный 3 3 2 2 2 7 3 3" xfId="41161"/>
    <cellStyle name="Процентный 3 3 2 2 2 7 3 4" xfId="41162"/>
    <cellStyle name="Процентный 3 3 2 2 2 7 3 5" xfId="41163"/>
    <cellStyle name="Процентный 3 3 2 2 2 7 4" xfId="41164"/>
    <cellStyle name="Процентный 3 3 2 2 2 7 4 2" xfId="41165"/>
    <cellStyle name="Процентный 3 3 2 2 2 7 4 3" xfId="41166"/>
    <cellStyle name="Процентный 3 3 2 2 2 7 4 4" xfId="41167"/>
    <cellStyle name="Процентный 3 3 2 2 2 7 5" xfId="41168"/>
    <cellStyle name="Процентный 3 3 2 2 2 7 6" xfId="41169"/>
    <cellStyle name="Процентный 3 3 2 2 2 7 7" xfId="41170"/>
    <cellStyle name="Процентный 3 3 2 2 2 7 8" xfId="41171"/>
    <cellStyle name="Процентный 3 3 2 2 2 8" xfId="41172"/>
    <cellStyle name="Процентный 3 3 2 2 2 8 2" xfId="41173"/>
    <cellStyle name="Процентный 3 3 2 2 2 8 2 2" xfId="41174"/>
    <cellStyle name="Процентный 3 3 2 2 2 8 2 2 2" xfId="41175"/>
    <cellStyle name="Процентный 3 3 2 2 2 8 2 3" xfId="41176"/>
    <cellStyle name="Процентный 3 3 2 2 2 8 2 4" xfId="41177"/>
    <cellStyle name="Процентный 3 3 2 2 2 8 2 5" xfId="41178"/>
    <cellStyle name="Процентный 3 3 2 2 2 8 3" xfId="41179"/>
    <cellStyle name="Процентный 3 3 2 2 2 8 3 2" xfId="41180"/>
    <cellStyle name="Процентный 3 3 2 2 2 8 3 3" xfId="41181"/>
    <cellStyle name="Процентный 3 3 2 2 2 8 3 4" xfId="41182"/>
    <cellStyle name="Процентный 3 3 2 2 2 8 4" xfId="41183"/>
    <cellStyle name="Процентный 3 3 2 2 2 8 5" xfId="41184"/>
    <cellStyle name="Процентный 3 3 2 2 2 8 6" xfId="41185"/>
    <cellStyle name="Процентный 3 3 2 2 2 8 7" xfId="41186"/>
    <cellStyle name="Процентный 3 3 2 2 2 9" xfId="41187"/>
    <cellStyle name="Процентный 3 3 2 2 2 9 2" xfId="41188"/>
    <cellStyle name="Процентный 3 3 2 2 2 9 2 2" xfId="41189"/>
    <cellStyle name="Процентный 3 3 2 2 2 9 2 2 2" xfId="41190"/>
    <cellStyle name="Процентный 3 3 2 2 2 9 2 3" xfId="41191"/>
    <cellStyle name="Процентный 3 3 2 2 2 9 2 4" xfId="41192"/>
    <cellStyle name="Процентный 3 3 2 2 2 9 2 5" xfId="41193"/>
    <cellStyle name="Процентный 3 3 2 2 2 9 3" xfId="41194"/>
    <cellStyle name="Процентный 3 3 2 2 2 9 3 2" xfId="41195"/>
    <cellStyle name="Процентный 3 3 2 2 2 9 3 3" xfId="41196"/>
    <cellStyle name="Процентный 3 3 2 2 2 9 3 4" xfId="41197"/>
    <cellStyle name="Процентный 3 3 2 2 2 9 4" xfId="41198"/>
    <cellStyle name="Процентный 3 3 2 2 2 9 5" xfId="41199"/>
    <cellStyle name="Процентный 3 3 2 2 2 9 6" xfId="41200"/>
    <cellStyle name="Процентный 3 3 2 2 2 9 7" xfId="41201"/>
    <cellStyle name="Процентный 3 3 2 2 3" xfId="41202"/>
    <cellStyle name="Процентный 3 3 2 2 3 2" xfId="41203"/>
    <cellStyle name="Процентный 3 3 2 2 3 2 2" xfId="41204"/>
    <cellStyle name="Процентный 3 3 2 2 3 2 2 2" xfId="41205"/>
    <cellStyle name="Процентный 3 3 2 2 3 2 2 2 2" xfId="41206"/>
    <cellStyle name="Процентный 3 3 2 2 3 2 2 3" xfId="41207"/>
    <cellStyle name="Процентный 3 3 2 2 3 2 2 4" xfId="41208"/>
    <cellStyle name="Процентный 3 3 2 2 3 2 2 5" xfId="41209"/>
    <cellStyle name="Процентный 3 3 2 2 3 2 3" xfId="41210"/>
    <cellStyle name="Процентный 3 3 2 2 3 2 3 2" xfId="41211"/>
    <cellStyle name="Процентный 3 3 2 2 3 2 3 3" xfId="41212"/>
    <cellStyle name="Процентный 3 3 2 2 3 2 3 4" xfId="41213"/>
    <cellStyle name="Процентный 3 3 2 2 3 2 4" xfId="41214"/>
    <cellStyle name="Процентный 3 3 2 2 3 2 5" xfId="41215"/>
    <cellStyle name="Процентный 3 3 2 2 3 2 6" xfId="41216"/>
    <cellStyle name="Процентный 3 3 2 2 3 2 7" xfId="41217"/>
    <cellStyle name="Процентный 3 3 2 2 3 3" xfId="41218"/>
    <cellStyle name="Процентный 3 3 2 2 3 3 2" xfId="41219"/>
    <cellStyle name="Процентный 3 3 2 2 3 3 2 2" xfId="41220"/>
    <cellStyle name="Процентный 3 3 2 2 3 3 3" xfId="41221"/>
    <cellStyle name="Процентный 3 3 2 2 3 3 4" xfId="41222"/>
    <cellStyle name="Процентный 3 3 2 2 3 3 5" xfId="41223"/>
    <cellStyle name="Процентный 3 3 2 2 3 4" xfId="41224"/>
    <cellStyle name="Процентный 3 3 2 2 3 4 2" xfId="41225"/>
    <cellStyle name="Процентный 3 3 2 2 3 4 2 2" xfId="41226"/>
    <cellStyle name="Процентный 3 3 2 2 3 4 3" xfId="41227"/>
    <cellStyle name="Процентный 3 3 2 2 3 4 4" xfId="41228"/>
    <cellStyle name="Процентный 3 3 2 2 3 4 5" xfId="41229"/>
    <cellStyle name="Процентный 3 3 2 2 3 5" xfId="41230"/>
    <cellStyle name="Процентный 3 3 2 2 3 5 2" xfId="41231"/>
    <cellStyle name="Процентный 3 3 2 2 3 5 3" xfId="41232"/>
    <cellStyle name="Процентный 3 3 2 2 3 5 4" xfId="41233"/>
    <cellStyle name="Процентный 3 3 2 2 3 6" xfId="41234"/>
    <cellStyle name="Процентный 3 3 2 2 3 7" xfId="41235"/>
    <cellStyle name="Процентный 3 3 2 2 3 8" xfId="41236"/>
    <cellStyle name="Процентный 3 3 2 2 3 9" xfId="41237"/>
    <cellStyle name="Процентный 3 3 2 2 4" xfId="41238"/>
    <cellStyle name="Процентный 3 3 2 2 4 2" xfId="41239"/>
    <cellStyle name="Процентный 3 3 2 2 4 2 2" xfId="41240"/>
    <cellStyle name="Процентный 3 3 2 2 4 2 2 2" xfId="41241"/>
    <cellStyle name="Процентный 3 3 2 2 4 2 2 2 2" xfId="41242"/>
    <cellStyle name="Процентный 3 3 2 2 4 2 2 3" xfId="41243"/>
    <cellStyle name="Процентный 3 3 2 2 4 2 2 4" xfId="41244"/>
    <cellStyle name="Процентный 3 3 2 2 4 2 2 5" xfId="41245"/>
    <cellStyle name="Процентный 3 3 2 2 4 2 3" xfId="41246"/>
    <cellStyle name="Процентный 3 3 2 2 4 2 3 2" xfId="41247"/>
    <cellStyle name="Процентный 3 3 2 2 4 2 3 3" xfId="41248"/>
    <cellStyle name="Процентный 3 3 2 2 4 2 3 4" xfId="41249"/>
    <cellStyle name="Процентный 3 3 2 2 4 2 4" xfId="41250"/>
    <cellStyle name="Процентный 3 3 2 2 4 2 5" xfId="41251"/>
    <cellStyle name="Процентный 3 3 2 2 4 2 6" xfId="41252"/>
    <cellStyle name="Процентный 3 3 2 2 4 2 7" xfId="41253"/>
    <cellStyle name="Процентный 3 3 2 2 4 3" xfId="41254"/>
    <cellStyle name="Процентный 3 3 2 2 4 3 2" xfId="41255"/>
    <cellStyle name="Процентный 3 3 2 2 4 3 2 2" xfId="41256"/>
    <cellStyle name="Процентный 3 3 2 2 4 3 3" xfId="41257"/>
    <cellStyle name="Процентный 3 3 2 2 4 3 4" xfId="41258"/>
    <cellStyle name="Процентный 3 3 2 2 4 3 5" xfId="41259"/>
    <cellStyle name="Процентный 3 3 2 2 4 4" xfId="41260"/>
    <cellStyle name="Процентный 3 3 2 2 4 4 2" xfId="41261"/>
    <cellStyle name="Процентный 3 3 2 2 4 4 2 2" xfId="41262"/>
    <cellStyle name="Процентный 3 3 2 2 4 4 3" xfId="41263"/>
    <cellStyle name="Процентный 3 3 2 2 4 4 4" xfId="41264"/>
    <cellStyle name="Процентный 3 3 2 2 4 4 5" xfId="41265"/>
    <cellStyle name="Процентный 3 3 2 2 4 5" xfId="41266"/>
    <cellStyle name="Процентный 3 3 2 2 4 5 2" xfId="41267"/>
    <cellStyle name="Процентный 3 3 2 2 4 5 3" xfId="41268"/>
    <cellStyle name="Процентный 3 3 2 2 4 5 4" xfId="41269"/>
    <cellStyle name="Процентный 3 3 2 2 4 6" xfId="41270"/>
    <cellStyle name="Процентный 3 3 2 2 4 7" xfId="41271"/>
    <cellStyle name="Процентный 3 3 2 2 4 8" xfId="41272"/>
    <cellStyle name="Процентный 3 3 2 2 4 9" xfId="41273"/>
    <cellStyle name="Процентный 3 3 2 2 5" xfId="41274"/>
    <cellStyle name="Процентный 3 3 2 2 5 2" xfId="41275"/>
    <cellStyle name="Процентный 3 3 2 2 5 2 2" xfId="41276"/>
    <cellStyle name="Процентный 3 3 2 2 5 2 2 2" xfId="41277"/>
    <cellStyle name="Процентный 3 3 2 2 5 2 2 2 2" xfId="41278"/>
    <cellStyle name="Процентный 3 3 2 2 5 2 2 3" xfId="41279"/>
    <cellStyle name="Процентный 3 3 2 2 5 2 2 4" xfId="41280"/>
    <cellStyle name="Процентный 3 3 2 2 5 2 2 5" xfId="41281"/>
    <cellStyle name="Процентный 3 3 2 2 5 2 3" xfId="41282"/>
    <cellStyle name="Процентный 3 3 2 2 5 2 3 2" xfId="41283"/>
    <cellStyle name="Процентный 3 3 2 2 5 2 3 3" xfId="41284"/>
    <cellStyle name="Процентный 3 3 2 2 5 2 3 4" xfId="41285"/>
    <cellStyle name="Процентный 3 3 2 2 5 2 4" xfId="41286"/>
    <cellStyle name="Процентный 3 3 2 2 5 2 5" xfId="41287"/>
    <cellStyle name="Процентный 3 3 2 2 5 2 6" xfId="41288"/>
    <cellStyle name="Процентный 3 3 2 2 5 2 7" xfId="41289"/>
    <cellStyle name="Процентный 3 3 2 2 5 3" xfId="41290"/>
    <cellStyle name="Процентный 3 3 2 2 5 3 2" xfId="41291"/>
    <cellStyle name="Процентный 3 3 2 2 5 3 2 2" xfId="41292"/>
    <cellStyle name="Процентный 3 3 2 2 5 3 3" xfId="41293"/>
    <cellStyle name="Процентный 3 3 2 2 5 3 4" xfId="41294"/>
    <cellStyle name="Процентный 3 3 2 2 5 3 5" xfId="41295"/>
    <cellStyle name="Процентный 3 3 2 2 5 4" xfId="41296"/>
    <cellStyle name="Процентный 3 3 2 2 5 4 2" xfId="41297"/>
    <cellStyle name="Процентный 3 3 2 2 5 4 2 2" xfId="41298"/>
    <cellStyle name="Процентный 3 3 2 2 5 4 3" xfId="41299"/>
    <cellStyle name="Процентный 3 3 2 2 5 4 4" xfId="41300"/>
    <cellStyle name="Процентный 3 3 2 2 5 4 5" xfId="41301"/>
    <cellStyle name="Процентный 3 3 2 2 5 5" xfId="41302"/>
    <cellStyle name="Процентный 3 3 2 2 5 5 2" xfId="41303"/>
    <cellStyle name="Процентный 3 3 2 2 5 5 3" xfId="41304"/>
    <cellStyle name="Процентный 3 3 2 2 5 5 4" xfId="41305"/>
    <cellStyle name="Процентный 3 3 2 2 5 6" xfId="41306"/>
    <cellStyle name="Процентный 3 3 2 2 5 7" xfId="41307"/>
    <cellStyle name="Процентный 3 3 2 2 5 8" xfId="41308"/>
    <cellStyle name="Процентный 3 3 2 2 5 9" xfId="41309"/>
    <cellStyle name="Процентный 3 3 2 2 6" xfId="41310"/>
    <cellStyle name="Процентный 3 3 2 2 6 2" xfId="41311"/>
    <cellStyle name="Процентный 3 3 2 2 6 2 2" xfId="41312"/>
    <cellStyle name="Процентный 3 3 2 2 6 2 2 2" xfId="41313"/>
    <cellStyle name="Процентный 3 3 2 2 6 2 2 2 2" xfId="41314"/>
    <cellStyle name="Процентный 3 3 2 2 6 2 2 3" xfId="41315"/>
    <cellStyle name="Процентный 3 3 2 2 6 2 2 4" xfId="41316"/>
    <cellStyle name="Процентный 3 3 2 2 6 2 2 5" xfId="41317"/>
    <cellStyle name="Процентный 3 3 2 2 6 2 3" xfId="41318"/>
    <cellStyle name="Процентный 3 3 2 2 6 2 3 2" xfId="41319"/>
    <cellStyle name="Процентный 3 3 2 2 6 2 3 3" xfId="41320"/>
    <cellStyle name="Процентный 3 3 2 2 6 2 3 4" xfId="41321"/>
    <cellStyle name="Процентный 3 3 2 2 6 2 4" xfId="41322"/>
    <cellStyle name="Процентный 3 3 2 2 6 2 5" xfId="41323"/>
    <cellStyle name="Процентный 3 3 2 2 6 2 6" xfId="41324"/>
    <cellStyle name="Процентный 3 3 2 2 6 2 7" xfId="41325"/>
    <cellStyle name="Процентный 3 3 2 2 6 3" xfId="41326"/>
    <cellStyle name="Процентный 3 3 2 2 6 3 2" xfId="41327"/>
    <cellStyle name="Процентный 3 3 2 2 6 3 2 2" xfId="41328"/>
    <cellStyle name="Процентный 3 3 2 2 6 3 3" xfId="41329"/>
    <cellStyle name="Процентный 3 3 2 2 6 3 4" xfId="41330"/>
    <cellStyle name="Процентный 3 3 2 2 6 3 5" xfId="41331"/>
    <cellStyle name="Процентный 3 3 2 2 6 4" xfId="41332"/>
    <cellStyle name="Процентный 3 3 2 2 6 4 2" xfId="41333"/>
    <cellStyle name="Процентный 3 3 2 2 6 4 3" xfId="41334"/>
    <cellStyle name="Процентный 3 3 2 2 6 4 4" xfId="41335"/>
    <cellStyle name="Процентный 3 3 2 2 6 5" xfId="41336"/>
    <cellStyle name="Процентный 3 3 2 2 6 6" xfId="41337"/>
    <cellStyle name="Процентный 3 3 2 2 6 7" xfId="41338"/>
    <cellStyle name="Процентный 3 3 2 2 6 8" xfId="41339"/>
    <cellStyle name="Процентный 3 3 2 2 7" xfId="41340"/>
    <cellStyle name="Процентный 3 3 2 2 7 2" xfId="41341"/>
    <cellStyle name="Процентный 3 3 2 2 7 2 2" xfId="41342"/>
    <cellStyle name="Процентный 3 3 2 2 7 2 2 2" xfId="41343"/>
    <cellStyle name="Процентный 3 3 2 2 7 2 2 2 2" xfId="41344"/>
    <cellStyle name="Процентный 3 3 2 2 7 2 2 3" xfId="41345"/>
    <cellStyle name="Процентный 3 3 2 2 7 2 2 4" xfId="41346"/>
    <cellStyle name="Процентный 3 3 2 2 7 2 2 5" xfId="41347"/>
    <cellStyle name="Процентный 3 3 2 2 7 2 3" xfId="41348"/>
    <cellStyle name="Процентный 3 3 2 2 7 2 3 2" xfId="41349"/>
    <cellStyle name="Процентный 3 3 2 2 7 2 3 3" xfId="41350"/>
    <cellStyle name="Процентный 3 3 2 2 7 2 3 4" xfId="41351"/>
    <cellStyle name="Процентный 3 3 2 2 7 2 4" xfId="41352"/>
    <cellStyle name="Процентный 3 3 2 2 7 2 5" xfId="41353"/>
    <cellStyle name="Процентный 3 3 2 2 7 2 6" xfId="41354"/>
    <cellStyle name="Процентный 3 3 2 2 7 2 7" xfId="41355"/>
    <cellStyle name="Процентный 3 3 2 2 7 3" xfId="41356"/>
    <cellStyle name="Процентный 3 3 2 2 7 3 2" xfId="41357"/>
    <cellStyle name="Процентный 3 3 2 2 7 3 2 2" xfId="41358"/>
    <cellStyle name="Процентный 3 3 2 2 7 3 3" xfId="41359"/>
    <cellStyle name="Процентный 3 3 2 2 7 3 4" xfId="41360"/>
    <cellStyle name="Процентный 3 3 2 2 7 3 5" xfId="41361"/>
    <cellStyle name="Процентный 3 3 2 2 7 4" xfId="41362"/>
    <cellStyle name="Процентный 3 3 2 2 7 4 2" xfId="41363"/>
    <cellStyle name="Процентный 3 3 2 2 7 4 3" xfId="41364"/>
    <cellStyle name="Процентный 3 3 2 2 7 4 4" xfId="41365"/>
    <cellStyle name="Процентный 3 3 2 2 7 5" xfId="41366"/>
    <cellStyle name="Процентный 3 3 2 2 7 6" xfId="41367"/>
    <cellStyle name="Процентный 3 3 2 2 7 7" xfId="41368"/>
    <cellStyle name="Процентный 3 3 2 2 7 8" xfId="41369"/>
    <cellStyle name="Процентный 3 3 2 2 8" xfId="41370"/>
    <cellStyle name="Процентный 3 3 2 2 8 2" xfId="41371"/>
    <cellStyle name="Процентный 3 3 2 2 8 2 2" xfId="41372"/>
    <cellStyle name="Процентный 3 3 2 2 8 2 2 2" xfId="41373"/>
    <cellStyle name="Процентный 3 3 2 2 8 2 2 2 2" xfId="41374"/>
    <cellStyle name="Процентный 3 3 2 2 8 2 2 3" xfId="41375"/>
    <cellStyle name="Процентный 3 3 2 2 8 2 2 4" xfId="41376"/>
    <cellStyle name="Процентный 3 3 2 2 8 2 2 5" xfId="41377"/>
    <cellStyle name="Процентный 3 3 2 2 8 2 3" xfId="41378"/>
    <cellStyle name="Процентный 3 3 2 2 8 2 3 2" xfId="41379"/>
    <cellStyle name="Процентный 3 3 2 2 8 2 3 3" xfId="41380"/>
    <cellStyle name="Процентный 3 3 2 2 8 2 3 4" xfId="41381"/>
    <cellStyle name="Процентный 3 3 2 2 8 2 4" xfId="41382"/>
    <cellStyle name="Процентный 3 3 2 2 8 2 5" xfId="41383"/>
    <cellStyle name="Процентный 3 3 2 2 8 2 6" xfId="41384"/>
    <cellStyle name="Процентный 3 3 2 2 8 2 7" xfId="41385"/>
    <cellStyle name="Процентный 3 3 2 2 8 3" xfId="41386"/>
    <cellStyle name="Процентный 3 3 2 2 8 3 2" xfId="41387"/>
    <cellStyle name="Процентный 3 3 2 2 8 3 2 2" xfId="41388"/>
    <cellStyle name="Процентный 3 3 2 2 8 3 3" xfId="41389"/>
    <cellStyle name="Процентный 3 3 2 2 8 3 4" xfId="41390"/>
    <cellStyle name="Процентный 3 3 2 2 8 3 5" xfId="41391"/>
    <cellStyle name="Процентный 3 3 2 2 8 4" xfId="41392"/>
    <cellStyle name="Процентный 3 3 2 2 8 4 2" xfId="41393"/>
    <cellStyle name="Процентный 3 3 2 2 8 4 3" xfId="41394"/>
    <cellStyle name="Процентный 3 3 2 2 8 4 4" xfId="41395"/>
    <cellStyle name="Процентный 3 3 2 2 8 5" xfId="41396"/>
    <cellStyle name="Процентный 3 3 2 2 8 6" xfId="41397"/>
    <cellStyle name="Процентный 3 3 2 2 8 7" xfId="41398"/>
    <cellStyle name="Процентный 3 3 2 2 8 8" xfId="41399"/>
    <cellStyle name="Процентный 3 3 2 2 9" xfId="41400"/>
    <cellStyle name="Процентный 3 3 2 2 9 2" xfId="41401"/>
    <cellStyle name="Процентный 3 3 2 2 9 2 2" xfId="41402"/>
    <cellStyle name="Процентный 3 3 2 2 9 2 2 2" xfId="41403"/>
    <cellStyle name="Процентный 3 3 2 2 9 2 3" xfId="41404"/>
    <cellStyle name="Процентный 3 3 2 2 9 2 4" xfId="41405"/>
    <cellStyle name="Процентный 3 3 2 2 9 2 5" xfId="41406"/>
    <cellStyle name="Процентный 3 3 2 2 9 3" xfId="41407"/>
    <cellStyle name="Процентный 3 3 2 2 9 3 2" xfId="41408"/>
    <cellStyle name="Процентный 3 3 2 2 9 3 3" xfId="41409"/>
    <cellStyle name="Процентный 3 3 2 2 9 3 4" xfId="41410"/>
    <cellStyle name="Процентный 3 3 2 2 9 4" xfId="41411"/>
    <cellStyle name="Процентный 3 3 2 2 9 5" xfId="41412"/>
    <cellStyle name="Процентный 3 3 2 2 9 6" xfId="41413"/>
    <cellStyle name="Процентный 3 3 2 2 9 7" xfId="41414"/>
    <cellStyle name="Процентный 3 3 2 3" xfId="41415"/>
    <cellStyle name="Процентный 3 3 2 3 2" xfId="41416"/>
    <cellStyle name="Процентный 3 3 2 3 2 2" xfId="41417"/>
    <cellStyle name="Процентный 3 3 2 3 2 2 2" xfId="41418"/>
    <cellStyle name="Процентный 3 3 2 3 2 3" xfId="41419"/>
    <cellStyle name="Процентный 3 3 2 3 2 4" xfId="41420"/>
    <cellStyle name="Процентный 3 3 2 3 2 5" xfId="41421"/>
    <cellStyle name="Процентный 3 3 2 3 3" xfId="41422"/>
    <cellStyle name="Процентный 3 3 2 3 3 2" xfId="41423"/>
    <cellStyle name="Процентный 3 3 2 3 3 2 2" xfId="41424"/>
    <cellStyle name="Процентный 3 3 2 3 3 3" xfId="41425"/>
    <cellStyle name="Процентный 3 3 2 3 3 4" xfId="41426"/>
    <cellStyle name="Процентный 3 3 2 3 3 5" xfId="41427"/>
    <cellStyle name="Процентный 3 3 2 3 4" xfId="41428"/>
    <cellStyle name="Процентный 3 3 2 3 4 2" xfId="41429"/>
    <cellStyle name="Процентный 3 3 2 3 4 2 2" xfId="41430"/>
    <cellStyle name="Процентный 3 3 2 3 4 3" xfId="41431"/>
    <cellStyle name="Процентный 3 3 2 3 4 4" xfId="41432"/>
    <cellStyle name="Процентный 3 3 2 3 4 5" xfId="41433"/>
    <cellStyle name="Процентный 3 3 2 3 5" xfId="41434"/>
    <cellStyle name="Процентный 3 3 2 3 6" xfId="41435"/>
    <cellStyle name="Процентный 3 3 2 3 6 2" xfId="41436"/>
    <cellStyle name="Процентный 3 3 2 3 6 2 2" xfId="41437"/>
    <cellStyle name="Процентный 3 3 2 3 6 3" xfId="41438"/>
    <cellStyle name="Процентный 3 3 2 3 7" xfId="41439"/>
    <cellStyle name="Процентный 3 3 2 3 7 2" xfId="41440"/>
    <cellStyle name="Процентный 3 3 2 3 8" xfId="41441"/>
    <cellStyle name="Процентный 3 3 2 4" xfId="41442"/>
    <cellStyle name="Процентный 3 3 2 4 10" xfId="41443"/>
    <cellStyle name="Процентный 3 3 2 4 10 2" xfId="41444"/>
    <cellStyle name="Процентный 3 3 2 4 10 2 2" xfId="41445"/>
    <cellStyle name="Процентный 3 3 2 4 10 3" xfId="41446"/>
    <cellStyle name="Процентный 3 3 2 4 10 4" xfId="41447"/>
    <cellStyle name="Процентный 3 3 2 4 10 5" xfId="41448"/>
    <cellStyle name="Процентный 3 3 2 4 11" xfId="41449"/>
    <cellStyle name="Процентный 3 3 2 4 11 2" xfId="41450"/>
    <cellStyle name="Процентный 3 3 2 4 11 3" xfId="41451"/>
    <cellStyle name="Процентный 3 3 2 4 11 4" xfId="41452"/>
    <cellStyle name="Процентный 3 3 2 4 12" xfId="41453"/>
    <cellStyle name="Процентный 3 3 2 4 13" xfId="41454"/>
    <cellStyle name="Процентный 3 3 2 4 14" xfId="41455"/>
    <cellStyle name="Процентный 3 3 2 4 15" xfId="41456"/>
    <cellStyle name="Процентный 3 3 2 4 2" xfId="41457"/>
    <cellStyle name="Процентный 3 3 2 4 2 2" xfId="41458"/>
    <cellStyle name="Процентный 3 3 2 4 2 2 2" xfId="41459"/>
    <cellStyle name="Процентный 3 3 2 4 2 2 2 2" xfId="41460"/>
    <cellStyle name="Процентный 3 3 2 4 2 2 2 2 2" xfId="41461"/>
    <cellStyle name="Процентный 3 3 2 4 2 2 2 3" xfId="41462"/>
    <cellStyle name="Процентный 3 3 2 4 2 2 2 4" xfId="41463"/>
    <cellStyle name="Процентный 3 3 2 4 2 2 2 5" xfId="41464"/>
    <cellStyle name="Процентный 3 3 2 4 2 2 3" xfId="41465"/>
    <cellStyle name="Процентный 3 3 2 4 2 2 3 2" xfId="41466"/>
    <cellStyle name="Процентный 3 3 2 4 2 2 3 3" xfId="41467"/>
    <cellStyle name="Процентный 3 3 2 4 2 2 3 4" xfId="41468"/>
    <cellStyle name="Процентный 3 3 2 4 2 2 4" xfId="41469"/>
    <cellStyle name="Процентный 3 3 2 4 2 2 5" xfId="41470"/>
    <cellStyle name="Процентный 3 3 2 4 2 2 6" xfId="41471"/>
    <cellStyle name="Процентный 3 3 2 4 2 2 7" xfId="41472"/>
    <cellStyle name="Процентный 3 3 2 4 2 3" xfId="41473"/>
    <cellStyle name="Процентный 3 3 2 4 2 3 2" xfId="41474"/>
    <cellStyle name="Процентный 3 3 2 4 2 3 2 2" xfId="41475"/>
    <cellStyle name="Процентный 3 3 2 4 2 3 3" xfId="41476"/>
    <cellStyle name="Процентный 3 3 2 4 2 3 4" xfId="41477"/>
    <cellStyle name="Процентный 3 3 2 4 2 3 5" xfId="41478"/>
    <cellStyle name="Процентный 3 3 2 4 2 4" xfId="41479"/>
    <cellStyle name="Процентный 3 3 2 4 2 4 2" xfId="41480"/>
    <cellStyle name="Процентный 3 3 2 4 2 4 2 2" xfId="41481"/>
    <cellStyle name="Процентный 3 3 2 4 2 4 3" xfId="41482"/>
    <cellStyle name="Процентный 3 3 2 4 2 4 4" xfId="41483"/>
    <cellStyle name="Процентный 3 3 2 4 2 4 5" xfId="41484"/>
    <cellStyle name="Процентный 3 3 2 4 2 5" xfId="41485"/>
    <cellStyle name="Процентный 3 3 2 4 2 5 2" xfId="41486"/>
    <cellStyle name="Процентный 3 3 2 4 2 5 3" xfId="41487"/>
    <cellStyle name="Процентный 3 3 2 4 2 5 4" xfId="41488"/>
    <cellStyle name="Процентный 3 3 2 4 2 6" xfId="41489"/>
    <cellStyle name="Процентный 3 3 2 4 2 7" xfId="41490"/>
    <cellStyle name="Процентный 3 3 2 4 2 8" xfId="41491"/>
    <cellStyle name="Процентный 3 3 2 4 2 9" xfId="41492"/>
    <cellStyle name="Процентный 3 3 2 4 3" xfId="41493"/>
    <cellStyle name="Процентный 3 3 2 4 3 2" xfId="41494"/>
    <cellStyle name="Процентный 3 3 2 4 3 2 2" xfId="41495"/>
    <cellStyle name="Процентный 3 3 2 4 3 2 2 2" xfId="41496"/>
    <cellStyle name="Процентный 3 3 2 4 3 2 2 2 2" xfId="41497"/>
    <cellStyle name="Процентный 3 3 2 4 3 2 2 3" xfId="41498"/>
    <cellStyle name="Процентный 3 3 2 4 3 2 2 4" xfId="41499"/>
    <cellStyle name="Процентный 3 3 2 4 3 2 2 5" xfId="41500"/>
    <cellStyle name="Процентный 3 3 2 4 3 2 3" xfId="41501"/>
    <cellStyle name="Процентный 3 3 2 4 3 2 3 2" xfId="41502"/>
    <cellStyle name="Процентный 3 3 2 4 3 2 3 3" xfId="41503"/>
    <cellStyle name="Процентный 3 3 2 4 3 2 3 4" xfId="41504"/>
    <cellStyle name="Процентный 3 3 2 4 3 2 4" xfId="41505"/>
    <cellStyle name="Процентный 3 3 2 4 3 2 5" xfId="41506"/>
    <cellStyle name="Процентный 3 3 2 4 3 2 6" xfId="41507"/>
    <cellStyle name="Процентный 3 3 2 4 3 2 7" xfId="41508"/>
    <cellStyle name="Процентный 3 3 2 4 3 3" xfId="41509"/>
    <cellStyle name="Процентный 3 3 2 4 3 3 2" xfId="41510"/>
    <cellStyle name="Процентный 3 3 2 4 3 3 2 2" xfId="41511"/>
    <cellStyle name="Процентный 3 3 2 4 3 3 3" xfId="41512"/>
    <cellStyle name="Процентный 3 3 2 4 3 3 4" xfId="41513"/>
    <cellStyle name="Процентный 3 3 2 4 3 3 5" xfId="41514"/>
    <cellStyle name="Процентный 3 3 2 4 3 4" xfId="41515"/>
    <cellStyle name="Процентный 3 3 2 4 3 4 2" xfId="41516"/>
    <cellStyle name="Процентный 3 3 2 4 3 4 2 2" xfId="41517"/>
    <cellStyle name="Процентный 3 3 2 4 3 4 3" xfId="41518"/>
    <cellStyle name="Процентный 3 3 2 4 3 4 4" xfId="41519"/>
    <cellStyle name="Процентный 3 3 2 4 3 4 5" xfId="41520"/>
    <cellStyle name="Процентный 3 3 2 4 3 5" xfId="41521"/>
    <cellStyle name="Процентный 3 3 2 4 3 5 2" xfId="41522"/>
    <cellStyle name="Процентный 3 3 2 4 3 5 3" xfId="41523"/>
    <cellStyle name="Процентный 3 3 2 4 3 5 4" xfId="41524"/>
    <cellStyle name="Процентный 3 3 2 4 3 6" xfId="41525"/>
    <cellStyle name="Процентный 3 3 2 4 3 7" xfId="41526"/>
    <cellStyle name="Процентный 3 3 2 4 3 8" xfId="41527"/>
    <cellStyle name="Процентный 3 3 2 4 3 9" xfId="41528"/>
    <cellStyle name="Процентный 3 3 2 4 4" xfId="41529"/>
    <cellStyle name="Процентный 3 3 2 4 4 2" xfId="41530"/>
    <cellStyle name="Процентный 3 3 2 4 4 2 2" xfId="41531"/>
    <cellStyle name="Процентный 3 3 2 4 4 2 2 2" xfId="41532"/>
    <cellStyle name="Процентный 3 3 2 4 4 2 2 2 2" xfId="41533"/>
    <cellStyle name="Процентный 3 3 2 4 4 2 2 3" xfId="41534"/>
    <cellStyle name="Процентный 3 3 2 4 4 2 2 4" xfId="41535"/>
    <cellStyle name="Процентный 3 3 2 4 4 2 2 5" xfId="41536"/>
    <cellStyle name="Процентный 3 3 2 4 4 2 3" xfId="41537"/>
    <cellStyle name="Процентный 3 3 2 4 4 2 3 2" xfId="41538"/>
    <cellStyle name="Процентный 3 3 2 4 4 2 3 3" xfId="41539"/>
    <cellStyle name="Процентный 3 3 2 4 4 2 3 4" xfId="41540"/>
    <cellStyle name="Процентный 3 3 2 4 4 2 4" xfId="41541"/>
    <cellStyle name="Процентный 3 3 2 4 4 2 5" xfId="41542"/>
    <cellStyle name="Процентный 3 3 2 4 4 2 6" xfId="41543"/>
    <cellStyle name="Процентный 3 3 2 4 4 2 7" xfId="41544"/>
    <cellStyle name="Процентный 3 3 2 4 4 3" xfId="41545"/>
    <cellStyle name="Процентный 3 3 2 4 4 3 2" xfId="41546"/>
    <cellStyle name="Процентный 3 3 2 4 4 3 2 2" xfId="41547"/>
    <cellStyle name="Процентный 3 3 2 4 4 3 3" xfId="41548"/>
    <cellStyle name="Процентный 3 3 2 4 4 3 4" xfId="41549"/>
    <cellStyle name="Процентный 3 3 2 4 4 3 5" xfId="41550"/>
    <cellStyle name="Процентный 3 3 2 4 4 4" xfId="41551"/>
    <cellStyle name="Процентный 3 3 2 4 4 4 2" xfId="41552"/>
    <cellStyle name="Процентный 3 3 2 4 4 4 3" xfId="41553"/>
    <cellStyle name="Процентный 3 3 2 4 4 4 4" xfId="41554"/>
    <cellStyle name="Процентный 3 3 2 4 4 5" xfId="41555"/>
    <cellStyle name="Процентный 3 3 2 4 4 6" xfId="41556"/>
    <cellStyle name="Процентный 3 3 2 4 4 7" xfId="41557"/>
    <cellStyle name="Процентный 3 3 2 4 4 8" xfId="41558"/>
    <cellStyle name="Процентный 3 3 2 4 5" xfId="41559"/>
    <cellStyle name="Процентный 3 3 2 4 5 2" xfId="41560"/>
    <cellStyle name="Процентный 3 3 2 4 5 2 2" xfId="41561"/>
    <cellStyle name="Процентный 3 3 2 4 5 2 2 2" xfId="41562"/>
    <cellStyle name="Процентный 3 3 2 4 5 2 2 2 2" xfId="41563"/>
    <cellStyle name="Процентный 3 3 2 4 5 2 2 3" xfId="41564"/>
    <cellStyle name="Процентный 3 3 2 4 5 2 2 4" xfId="41565"/>
    <cellStyle name="Процентный 3 3 2 4 5 2 2 5" xfId="41566"/>
    <cellStyle name="Процентный 3 3 2 4 5 2 3" xfId="41567"/>
    <cellStyle name="Процентный 3 3 2 4 5 2 3 2" xfId="41568"/>
    <cellStyle name="Процентный 3 3 2 4 5 2 3 3" xfId="41569"/>
    <cellStyle name="Процентный 3 3 2 4 5 2 3 4" xfId="41570"/>
    <cellStyle name="Процентный 3 3 2 4 5 2 4" xfId="41571"/>
    <cellStyle name="Процентный 3 3 2 4 5 2 5" xfId="41572"/>
    <cellStyle name="Процентный 3 3 2 4 5 2 6" xfId="41573"/>
    <cellStyle name="Процентный 3 3 2 4 5 2 7" xfId="41574"/>
    <cellStyle name="Процентный 3 3 2 4 5 3" xfId="41575"/>
    <cellStyle name="Процентный 3 3 2 4 5 3 2" xfId="41576"/>
    <cellStyle name="Процентный 3 3 2 4 5 3 2 2" xfId="41577"/>
    <cellStyle name="Процентный 3 3 2 4 5 3 3" xfId="41578"/>
    <cellStyle name="Процентный 3 3 2 4 5 3 4" xfId="41579"/>
    <cellStyle name="Процентный 3 3 2 4 5 3 5" xfId="41580"/>
    <cellStyle name="Процентный 3 3 2 4 5 4" xfId="41581"/>
    <cellStyle name="Процентный 3 3 2 4 5 4 2" xfId="41582"/>
    <cellStyle name="Процентный 3 3 2 4 5 4 3" xfId="41583"/>
    <cellStyle name="Процентный 3 3 2 4 5 4 4" xfId="41584"/>
    <cellStyle name="Процентный 3 3 2 4 5 5" xfId="41585"/>
    <cellStyle name="Процентный 3 3 2 4 5 6" xfId="41586"/>
    <cellStyle name="Процентный 3 3 2 4 5 7" xfId="41587"/>
    <cellStyle name="Процентный 3 3 2 4 5 8" xfId="41588"/>
    <cellStyle name="Процентный 3 3 2 4 6" xfId="41589"/>
    <cellStyle name="Процентный 3 3 2 4 6 2" xfId="41590"/>
    <cellStyle name="Процентный 3 3 2 4 6 2 2" xfId="41591"/>
    <cellStyle name="Процентный 3 3 2 4 6 2 2 2" xfId="41592"/>
    <cellStyle name="Процентный 3 3 2 4 6 2 2 2 2" xfId="41593"/>
    <cellStyle name="Процентный 3 3 2 4 6 2 2 3" xfId="41594"/>
    <cellStyle name="Процентный 3 3 2 4 6 2 2 4" xfId="41595"/>
    <cellStyle name="Процентный 3 3 2 4 6 2 2 5" xfId="41596"/>
    <cellStyle name="Процентный 3 3 2 4 6 2 3" xfId="41597"/>
    <cellStyle name="Процентный 3 3 2 4 6 2 3 2" xfId="41598"/>
    <cellStyle name="Процентный 3 3 2 4 6 2 3 3" xfId="41599"/>
    <cellStyle name="Процентный 3 3 2 4 6 2 3 4" xfId="41600"/>
    <cellStyle name="Процентный 3 3 2 4 6 2 4" xfId="41601"/>
    <cellStyle name="Процентный 3 3 2 4 6 2 5" xfId="41602"/>
    <cellStyle name="Процентный 3 3 2 4 6 2 6" xfId="41603"/>
    <cellStyle name="Процентный 3 3 2 4 6 2 7" xfId="41604"/>
    <cellStyle name="Процентный 3 3 2 4 6 3" xfId="41605"/>
    <cellStyle name="Процентный 3 3 2 4 6 3 2" xfId="41606"/>
    <cellStyle name="Процентный 3 3 2 4 6 3 2 2" xfId="41607"/>
    <cellStyle name="Процентный 3 3 2 4 6 3 3" xfId="41608"/>
    <cellStyle name="Процентный 3 3 2 4 6 3 4" xfId="41609"/>
    <cellStyle name="Процентный 3 3 2 4 6 3 5" xfId="41610"/>
    <cellStyle name="Процентный 3 3 2 4 6 4" xfId="41611"/>
    <cellStyle name="Процентный 3 3 2 4 6 4 2" xfId="41612"/>
    <cellStyle name="Процентный 3 3 2 4 6 4 3" xfId="41613"/>
    <cellStyle name="Процентный 3 3 2 4 6 4 4" xfId="41614"/>
    <cellStyle name="Процентный 3 3 2 4 6 5" xfId="41615"/>
    <cellStyle name="Процентный 3 3 2 4 6 6" xfId="41616"/>
    <cellStyle name="Процентный 3 3 2 4 6 7" xfId="41617"/>
    <cellStyle name="Процентный 3 3 2 4 6 8" xfId="41618"/>
    <cellStyle name="Процентный 3 3 2 4 7" xfId="41619"/>
    <cellStyle name="Процентный 3 3 2 4 7 2" xfId="41620"/>
    <cellStyle name="Процентный 3 3 2 4 7 2 2" xfId="41621"/>
    <cellStyle name="Процентный 3 3 2 4 7 2 2 2" xfId="41622"/>
    <cellStyle name="Процентный 3 3 2 4 7 2 2 2 2" xfId="41623"/>
    <cellStyle name="Процентный 3 3 2 4 7 2 2 3" xfId="41624"/>
    <cellStyle name="Процентный 3 3 2 4 7 2 2 4" xfId="41625"/>
    <cellStyle name="Процентный 3 3 2 4 7 2 2 5" xfId="41626"/>
    <cellStyle name="Процентный 3 3 2 4 7 2 3" xfId="41627"/>
    <cellStyle name="Процентный 3 3 2 4 7 2 3 2" xfId="41628"/>
    <cellStyle name="Процентный 3 3 2 4 7 2 3 3" xfId="41629"/>
    <cellStyle name="Процентный 3 3 2 4 7 2 3 4" xfId="41630"/>
    <cellStyle name="Процентный 3 3 2 4 7 2 4" xfId="41631"/>
    <cellStyle name="Процентный 3 3 2 4 7 2 5" xfId="41632"/>
    <cellStyle name="Процентный 3 3 2 4 7 2 6" xfId="41633"/>
    <cellStyle name="Процентный 3 3 2 4 7 2 7" xfId="41634"/>
    <cellStyle name="Процентный 3 3 2 4 7 3" xfId="41635"/>
    <cellStyle name="Процентный 3 3 2 4 7 3 2" xfId="41636"/>
    <cellStyle name="Процентный 3 3 2 4 7 3 2 2" xfId="41637"/>
    <cellStyle name="Процентный 3 3 2 4 7 3 3" xfId="41638"/>
    <cellStyle name="Процентный 3 3 2 4 7 3 4" xfId="41639"/>
    <cellStyle name="Процентный 3 3 2 4 7 3 5" xfId="41640"/>
    <cellStyle name="Процентный 3 3 2 4 7 4" xfId="41641"/>
    <cellStyle name="Процентный 3 3 2 4 7 4 2" xfId="41642"/>
    <cellStyle name="Процентный 3 3 2 4 7 4 3" xfId="41643"/>
    <cellStyle name="Процентный 3 3 2 4 7 4 4" xfId="41644"/>
    <cellStyle name="Процентный 3 3 2 4 7 5" xfId="41645"/>
    <cellStyle name="Процентный 3 3 2 4 7 6" xfId="41646"/>
    <cellStyle name="Процентный 3 3 2 4 7 7" xfId="41647"/>
    <cellStyle name="Процентный 3 3 2 4 7 8" xfId="41648"/>
    <cellStyle name="Процентный 3 3 2 4 8" xfId="41649"/>
    <cellStyle name="Процентный 3 3 2 4 8 2" xfId="41650"/>
    <cellStyle name="Процентный 3 3 2 4 8 2 2" xfId="41651"/>
    <cellStyle name="Процентный 3 3 2 4 8 2 2 2" xfId="41652"/>
    <cellStyle name="Процентный 3 3 2 4 8 2 3" xfId="41653"/>
    <cellStyle name="Процентный 3 3 2 4 8 2 4" xfId="41654"/>
    <cellStyle name="Процентный 3 3 2 4 8 2 5" xfId="41655"/>
    <cellStyle name="Процентный 3 3 2 4 8 3" xfId="41656"/>
    <cellStyle name="Процентный 3 3 2 4 8 3 2" xfId="41657"/>
    <cellStyle name="Процентный 3 3 2 4 8 3 3" xfId="41658"/>
    <cellStyle name="Процентный 3 3 2 4 8 3 4" xfId="41659"/>
    <cellStyle name="Процентный 3 3 2 4 8 4" xfId="41660"/>
    <cellStyle name="Процентный 3 3 2 4 8 5" xfId="41661"/>
    <cellStyle name="Процентный 3 3 2 4 8 6" xfId="41662"/>
    <cellStyle name="Процентный 3 3 2 4 8 7" xfId="41663"/>
    <cellStyle name="Процентный 3 3 2 4 9" xfId="41664"/>
    <cellStyle name="Процентный 3 3 2 4 9 2" xfId="41665"/>
    <cellStyle name="Процентный 3 3 2 4 9 2 2" xfId="41666"/>
    <cellStyle name="Процентный 3 3 2 4 9 2 2 2" xfId="41667"/>
    <cellStyle name="Процентный 3 3 2 4 9 2 3" xfId="41668"/>
    <cellStyle name="Процентный 3 3 2 4 9 2 4" xfId="41669"/>
    <cellStyle name="Процентный 3 3 2 4 9 2 5" xfId="41670"/>
    <cellStyle name="Процентный 3 3 2 4 9 3" xfId="41671"/>
    <cellStyle name="Процентный 3 3 2 4 9 3 2" xfId="41672"/>
    <cellStyle name="Процентный 3 3 2 4 9 3 3" xfId="41673"/>
    <cellStyle name="Процентный 3 3 2 4 9 3 4" xfId="41674"/>
    <cellStyle name="Процентный 3 3 2 4 9 4" xfId="41675"/>
    <cellStyle name="Процентный 3 3 2 4 9 5" xfId="41676"/>
    <cellStyle name="Процентный 3 3 2 4 9 6" xfId="41677"/>
    <cellStyle name="Процентный 3 3 2 4 9 7" xfId="41678"/>
    <cellStyle name="Процентный 3 3 2 5" xfId="41679"/>
    <cellStyle name="Процентный 3 3 2 5 10" xfId="41680"/>
    <cellStyle name="Процентный 3 3 2 5 10 2" xfId="41681"/>
    <cellStyle name="Процентный 3 3 2 5 10 2 2" xfId="41682"/>
    <cellStyle name="Процентный 3 3 2 5 10 3" xfId="41683"/>
    <cellStyle name="Процентный 3 3 2 5 10 4" xfId="41684"/>
    <cellStyle name="Процентный 3 3 2 5 10 5" xfId="41685"/>
    <cellStyle name="Процентный 3 3 2 5 11" xfId="41686"/>
    <cellStyle name="Процентный 3 3 2 5 11 2" xfId="41687"/>
    <cellStyle name="Процентный 3 3 2 5 11 3" xfId="41688"/>
    <cellStyle name="Процентный 3 3 2 5 11 4" xfId="41689"/>
    <cellStyle name="Процентный 3 3 2 5 12" xfId="41690"/>
    <cellStyle name="Процентный 3 3 2 5 13" xfId="41691"/>
    <cellStyle name="Процентный 3 3 2 5 14" xfId="41692"/>
    <cellStyle name="Процентный 3 3 2 5 15" xfId="41693"/>
    <cellStyle name="Процентный 3 3 2 5 2" xfId="41694"/>
    <cellStyle name="Процентный 3 3 2 5 2 2" xfId="41695"/>
    <cellStyle name="Процентный 3 3 2 5 2 2 2" xfId="41696"/>
    <cellStyle name="Процентный 3 3 2 5 2 2 2 2" xfId="41697"/>
    <cellStyle name="Процентный 3 3 2 5 2 2 2 2 2" xfId="41698"/>
    <cellStyle name="Процентный 3 3 2 5 2 2 2 3" xfId="41699"/>
    <cellStyle name="Процентный 3 3 2 5 2 2 2 4" xfId="41700"/>
    <cellStyle name="Процентный 3 3 2 5 2 2 2 5" xfId="41701"/>
    <cellStyle name="Процентный 3 3 2 5 2 2 3" xfId="41702"/>
    <cellStyle name="Процентный 3 3 2 5 2 2 3 2" xfId="41703"/>
    <cellStyle name="Процентный 3 3 2 5 2 2 3 3" xfId="41704"/>
    <cellStyle name="Процентный 3 3 2 5 2 2 3 4" xfId="41705"/>
    <cellStyle name="Процентный 3 3 2 5 2 2 4" xfId="41706"/>
    <cellStyle name="Процентный 3 3 2 5 2 2 5" xfId="41707"/>
    <cellStyle name="Процентный 3 3 2 5 2 2 6" xfId="41708"/>
    <cellStyle name="Процентный 3 3 2 5 2 2 7" xfId="41709"/>
    <cellStyle name="Процентный 3 3 2 5 2 3" xfId="41710"/>
    <cellStyle name="Процентный 3 3 2 5 2 3 2" xfId="41711"/>
    <cellStyle name="Процентный 3 3 2 5 2 3 2 2" xfId="41712"/>
    <cellStyle name="Процентный 3 3 2 5 2 3 3" xfId="41713"/>
    <cellStyle name="Процентный 3 3 2 5 2 3 4" xfId="41714"/>
    <cellStyle name="Процентный 3 3 2 5 2 3 5" xfId="41715"/>
    <cellStyle name="Процентный 3 3 2 5 2 4" xfId="41716"/>
    <cellStyle name="Процентный 3 3 2 5 2 4 2" xfId="41717"/>
    <cellStyle name="Процентный 3 3 2 5 2 4 2 2" xfId="41718"/>
    <cellStyle name="Процентный 3 3 2 5 2 4 3" xfId="41719"/>
    <cellStyle name="Процентный 3 3 2 5 2 4 4" xfId="41720"/>
    <cellStyle name="Процентный 3 3 2 5 2 4 5" xfId="41721"/>
    <cellStyle name="Процентный 3 3 2 5 2 5" xfId="41722"/>
    <cellStyle name="Процентный 3 3 2 5 2 5 2" xfId="41723"/>
    <cellStyle name="Процентный 3 3 2 5 2 5 3" xfId="41724"/>
    <cellStyle name="Процентный 3 3 2 5 2 5 4" xfId="41725"/>
    <cellStyle name="Процентный 3 3 2 5 2 6" xfId="41726"/>
    <cellStyle name="Процентный 3 3 2 5 2 7" xfId="41727"/>
    <cellStyle name="Процентный 3 3 2 5 2 8" xfId="41728"/>
    <cellStyle name="Процентный 3 3 2 5 2 9" xfId="41729"/>
    <cellStyle name="Процентный 3 3 2 5 3" xfId="41730"/>
    <cellStyle name="Процентный 3 3 2 5 3 2" xfId="41731"/>
    <cellStyle name="Процентный 3 3 2 5 3 2 2" xfId="41732"/>
    <cellStyle name="Процентный 3 3 2 5 3 2 2 2" xfId="41733"/>
    <cellStyle name="Процентный 3 3 2 5 3 2 2 2 2" xfId="41734"/>
    <cellStyle name="Процентный 3 3 2 5 3 2 2 3" xfId="41735"/>
    <cellStyle name="Процентный 3 3 2 5 3 2 2 4" xfId="41736"/>
    <cellStyle name="Процентный 3 3 2 5 3 2 2 5" xfId="41737"/>
    <cellStyle name="Процентный 3 3 2 5 3 2 3" xfId="41738"/>
    <cellStyle name="Процентный 3 3 2 5 3 2 3 2" xfId="41739"/>
    <cellStyle name="Процентный 3 3 2 5 3 2 3 3" xfId="41740"/>
    <cellStyle name="Процентный 3 3 2 5 3 2 3 4" xfId="41741"/>
    <cellStyle name="Процентный 3 3 2 5 3 2 4" xfId="41742"/>
    <cellStyle name="Процентный 3 3 2 5 3 2 5" xfId="41743"/>
    <cellStyle name="Процентный 3 3 2 5 3 2 6" xfId="41744"/>
    <cellStyle name="Процентный 3 3 2 5 3 2 7" xfId="41745"/>
    <cellStyle name="Процентный 3 3 2 5 3 3" xfId="41746"/>
    <cellStyle name="Процентный 3 3 2 5 3 3 2" xfId="41747"/>
    <cellStyle name="Процентный 3 3 2 5 3 3 2 2" xfId="41748"/>
    <cellStyle name="Процентный 3 3 2 5 3 3 3" xfId="41749"/>
    <cellStyle name="Процентный 3 3 2 5 3 3 4" xfId="41750"/>
    <cellStyle name="Процентный 3 3 2 5 3 3 5" xfId="41751"/>
    <cellStyle name="Процентный 3 3 2 5 3 4" xfId="41752"/>
    <cellStyle name="Процентный 3 3 2 5 3 4 2" xfId="41753"/>
    <cellStyle name="Процентный 3 3 2 5 3 4 2 2" xfId="41754"/>
    <cellStyle name="Процентный 3 3 2 5 3 4 3" xfId="41755"/>
    <cellStyle name="Процентный 3 3 2 5 3 4 4" xfId="41756"/>
    <cellStyle name="Процентный 3 3 2 5 3 4 5" xfId="41757"/>
    <cellStyle name="Процентный 3 3 2 5 3 5" xfId="41758"/>
    <cellStyle name="Процентный 3 3 2 5 3 5 2" xfId="41759"/>
    <cellStyle name="Процентный 3 3 2 5 3 5 3" xfId="41760"/>
    <cellStyle name="Процентный 3 3 2 5 3 5 4" xfId="41761"/>
    <cellStyle name="Процентный 3 3 2 5 3 6" xfId="41762"/>
    <cellStyle name="Процентный 3 3 2 5 3 7" xfId="41763"/>
    <cellStyle name="Процентный 3 3 2 5 3 8" xfId="41764"/>
    <cellStyle name="Процентный 3 3 2 5 3 9" xfId="41765"/>
    <cellStyle name="Процентный 3 3 2 5 4" xfId="41766"/>
    <cellStyle name="Процентный 3 3 2 5 4 2" xfId="41767"/>
    <cellStyle name="Процентный 3 3 2 5 4 2 2" xfId="41768"/>
    <cellStyle name="Процентный 3 3 2 5 4 2 2 2" xfId="41769"/>
    <cellStyle name="Процентный 3 3 2 5 4 2 2 2 2" xfId="41770"/>
    <cellStyle name="Процентный 3 3 2 5 4 2 2 3" xfId="41771"/>
    <cellStyle name="Процентный 3 3 2 5 4 2 2 4" xfId="41772"/>
    <cellStyle name="Процентный 3 3 2 5 4 2 2 5" xfId="41773"/>
    <cellStyle name="Процентный 3 3 2 5 4 2 3" xfId="41774"/>
    <cellStyle name="Процентный 3 3 2 5 4 2 3 2" xfId="41775"/>
    <cellStyle name="Процентный 3 3 2 5 4 2 3 3" xfId="41776"/>
    <cellStyle name="Процентный 3 3 2 5 4 2 3 4" xfId="41777"/>
    <cellStyle name="Процентный 3 3 2 5 4 2 4" xfId="41778"/>
    <cellStyle name="Процентный 3 3 2 5 4 2 5" xfId="41779"/>
    <cellStyle name="Процентный 3 3 2 5 4 2 6" xfId="41780"/>
    <cellStyle name="Процентный 3 3 2 5 4 2 7" xfId="41781"/>
    <cellStyle name="Процентный 3 3 2 5 4 3" xfId="41782"/>
    <cellStyle name="Процентный 3 3 2 5 4 3 2" xfId="41783"/>
    <cellStyle name="Процентный 3 3 2 5 4 3 2 2" xfId="41784"/>
    <cellStyle name="Процентный 3 3 2 5 4 3 3" xfId="41785"/>
    <cellStyle name="Процентный 3 3 2 5 4 3 4" xfId="41786"/>
    <cellStyle name="Процентный 3 3 2 5 4 3 5" xfId="41787"/>
    <cellStyle name="Процентный 3 3 2 5 4 4" xfId="41788"/>
    <cellStyle name="Процентный 3 3 2 5 4 4 2" xfId="41789"/>
    <cellStyle name="Процентный 3 3 2 5 4 4 3" xfId="41790"/>
    <cellStyle name="Процентный 3 3 2 5 4 4 4" xfId="41791"/>
    <cellStyle name="Процентный 3 3 2 5 4 5" xfId="41792"/>
    <cellStyle name="Процентный 3 3 2 5 4 6" xfId="41793"/>
    <cellStyle name="Процентный 3 3 2 5 4 7" xfId="41794"/>
    <cellStyle name="Процентный 3 3 2 5 4 8" xfId="41795"/>
    <cellStyle name="Процентный 3 3 2 5 5" xfId="41796"/>
    <cellStyle name="Процентный 3 3 2 5 5 2" xfId="41797"/>
    <cellStyle name="Процентный 3 3 2 5 5 2 2" xfId="41798"/>
    <cellStyle name="Процентный 3 3 2 5 5 2 2 2" xfId="41799"/>
    <cellStyle name="Процентный 3 3 2 5 5 2 2 2 2" xfId="41800"/>
    <cellStyle name="Процентный 3 3 2 5 5 2 2 3" xfId="41801"/>
    <cellStyle name="Процентный 3 3 2 5 5 2 2 4" xfId="41802"/>
    <cellStyle name="Процентный 3 3 2 5 5 2 2 5" xfId="41803"/>
    <cellStyle name="Процентный 3 3 2 5 5 2 3" xfId="41804"/>
    <cellStyle name="Процентный 3 3 2 5 5 2 3 2" xfId="41805"/>
    <cellStyle name="Процентный 3 3 2 5 5 2 3 3" xfId="41806"/>
    <cellStyle name="Процентный 3 3 2 5 5 2 3 4" xfId="41807"/>
    <cellStyle name="Процентный 3 3 2 5 5 2 4" xfId="41808"/>
    <cellStyle name="Процентный 3 3 2 5 5 2 5" xfId="41809"/>
    <cellStyle name="Процентный 3 3 2 5 5 2 6" xfId="41810"/>
    <cellStyle name="Процентный 3 3 2 5 5 2 7" xfId="41811"/>
    <cellStyle name="Процентный 3 3 2 5 5 3" xfId="41812"/>
    <cellStyle name="Процентный 3 3 2 5 5 3 2" xfId="41813"/>
    <cellStyle name="Процентный 3 3 2 5 5 3 2 2" xfId="41814"/>
    <cellStyle name="Процентный 3 3 2 5 5 3 3" xfId="41815"/>
    <cellStyle name="Процентный 3 3 2 5 5 3 4" xfId="41816"/>
    <cellStyle name="Процентный 3 3 2 5 5 3 5" xfId="41817"/>
    <cellStyle name="Процентный 3 3 2 5 5 4" xfId="41818"/>
    <cellStyle name="Процентный 3 3 2 5 5 4 2" xfId="41819"/>
    <cellStyle name="Процентный 3 3 2 5 5 4 3" xfId="41820"/>
    <cellStyle name="Процентный 3 3 2 5 5 4 4" xfId="41821"/>
    <cellStyle name="Процентный 3 3 2 5 5 5" xfId="41822"/>
    <cellStyle name="Процентный 3 3 2 5 5 6" xfId="41823"/>
    <cellStyle name="Процентный 3 3 2 5 5 7" xfId="41824"/>
    <cellStyle name="Процентный 3 3 2 5 5 8" xfId="41825"/>
    <cellStyle name="Процентный 3 3 2 5 6" xfId="41826"/>
    <cellStyle name="Процентный 3 3 2 5 6 2" xfId="41827"/>
    <cellStyle name="Процентный 3 3 2 5 6 2 2" xfId="41828"/>
    <cellStyle name="Процентный 3 3 2 5 6 2 2 2" xfId="41829"/>
    <cellStyle name="Процентный 3 3 2 5 6 2 2 2 2" xfId="41830"/>
    <cellStyle name="Процентный 3 3 2 5 6 2 2 3" xfId="41831"/>
    <cellStyle name="Процентный 3 3 2 5 6 2 2 4" xfId="41832"/>
    <cellStyle name="Процентный 3 3 2 5 6 2 2 5" xfId="41833"/>
    <cellStyle name="Процентный 3 3 2 5 6 2 3" xfId="41834"/>
    <cellStyle name="Процентный 3 3 2 5 6 2 3 2" xfId="41835"/>
    <cellStyle name="Процентный 3 3 2 5 6 2 3 3" xfId="41836"/>
    <cellStyle name="Процентный 3 3 2 5 6 2 3 4" xfId="41837"/>
    <cellStyle name="Процентный 3 3 2 5 6 2 4" xfId="41838"/>
    <cellStyle name="Процентный 3 3 2 5 6 2 5" xfId="41839"/>
    <cellStyle name="Процентный 3 3 2 5 6 2 6" xfId="41840"/>
    <cellStyle name="Процентный 3 3 2 5 6 2 7" xfId="41841"/>
    <cellStyle name="Процентный 3 3 2 5 6 3" xfId="41842"/>
    <cellStyle name="Процентный 3 3 2 5 6 3 2" xfId="41843"/>
    <cellStyle name="Процентный 3 3 2 5 6 3 2 2" xfId="41844"/>
    <cellStyle name="Процентный 3 3 2 5 6 3 3" xfId="41845"/>
    <cellStyle name="Процентный 3 3 2 5 6 3 4" xfId="41846"/>
    <cellStyle name="Процентный 3 3 2 5 6 3 5" xfId="41847"/>
    <cellStyle name="Процентный 3 3 2 5 6 4" xfId="41848"/>
    <cellStyle name="Процентный 3 3 2 5 6 4 2" xfId="41849"/>
    <cellStyle name="Процентный 3 3 2 5 6 4 3" xfId="41850"/>
    <cellStyle name="Процентный 3 3 2 5 6 4 4" xfId="41851"/>
    <cellStyle name="Процентный 3 3 2 5 6 5" xfId="41852"/>
    <cellStyle name="Процентный 3 3 2 5 6 6" xfId="41853"/>
    <cellStyle name="Процентный 3 3 2 5 6 7" xfId="41854"/>
    <cellStyle name="Процентный 3 3 2 5 6 8" xfId="41855"/>
    <cellStyle name="Процентный 3 3 2 5 7" xfId="41856"/>
    <cellStyle name="Процентный 3 3 2 5 7 2" xfId="41857"/>
    <cellStyle name="Процентный 3 3 2 5 7 2 2" xfId="41858"/>
    <cellStyle name="Процентный 3 3 2 5 7 2 2 2" xfId="41859"/>
    <cellStyle name="Процентный 3 3 2 5 7 2 2 2 2" xfId="41860"/>
    <cellStyle name="Процентный 3 3 2 5 7 2 2 3" xfId="41861"/>
    <cellStyle name="Процентный 3 3 2 5 7 2 2 4" xfId="41862"/>
    <cellStyle name="Процентный 3 3 2 5 7 2 2 5" xfId="41863"/>
    <cellStyle name="Процентный 3 3 2 5 7 2 3" xfId="41864"/>
    <cellStyle name="Процентный 3 3 2 5 7 2 3 2" xfId="41865"/>
    <cellStyle name="Процентный 3 3 2 5 7 2 3 3" xfId="41866"/>
    <cellStyle name="Процентный 3 3 2 5 7 2 3 4" xfId="41867"/>
    <cellStyle name="Процентный 3 3 2 5 7 2 4" xfId="41868"/>
    <cellStyle name="Процентный 3 3 2 5 7 2 5" xfId="41869"/>
    <cellStyle name="Процентный 3 3 2 5 7 2 6" xfId="41870"/>
    <cellStyle name="Процентный 3 3 2 5 7 2 7" xfId="41871"/>
    <cellStyle name="Процентный 3 3 2 5 7 3" xfId="41872"/>
    <cellStyle name="Процентный 3 3 2 5 7 3 2" xfId="41873"/>
    <cellStyle name="Процентный 3 3 2 5 7 3 2 2" xfId="41874"/>
    <cellStyle name="Процентный 3 3 2 5 7 3 3" xfId="41875"/>
    <cellStyle name="Процентный 3 3 2 5 7 3 4" xfId="41876"/>
    <cellStyle name="Процентный 3 3 2 5 7 3 5" xfId="41877"/>
    <cellStyle name="Процентный 3 3 2 5 7 4" xfId="41878"/>
    <cellStyle name="Процентный 3 3 2 5 7 4 2" xfId="41879"/>
    <cellStyle name="Процентный 3 3 2 5 7 4 3" xfId="41880"/>
    <cellStyle name="Процентный 3 3 2 5 7 4 4" xfId="41881"/>
    <cellStyle name="Процентный 3 3 2 5 7 5" xfId="41882"/>
    <cellStyle name="Процентный 3 3 2 5 7 6" xfId="41883"/>
    <cellStyle name="Процентный 3 3 2 5 7 7" xfId="41884"/>
    <cellStyle name="Процентный 3 3 2 5 7 8" xfId="41885"/>
    <cellStyle name="Процентный 3 3 2 5 8" xfId="41886"/>
    <cellStyle name="Процентный 3 3 2 5 8 2" xfId="41887"/>
    <cellStyle name="Процентный 3 3 2 5 8 2 2" xfId="41888"/>
    <cellStyle name="Процентный 3 3 2 5 8 2 2 2" xfId="41889"/>
    <cellStyle name="Процентный 3 3 2 5 8 2 3" xfId="41890"/>
    <cellStyle name="Процентный 3 3 2 5 8 2 4" xfId="41891"/>
    <cellStyle name="Процентный 3 3 2 5 8 2 5" xfId="41892"/>
    <cellStyle name="Процентный 3 3 2 5 8 3" xfId="41893"/>
    <cellStyle name="Процентный 3 3 2 5 8 3 2" xfId="41894"/>
    <cellStyle name="Процентный 3 3 2 5 8 3 3" xfId="41895"/>
    <cellStyle name="Процентный 3 3 2 5 8 3 4" xfId="41896"/>
    <cellStyle name="Процентный 3 3 2 5 8 4" xfId="41897"/>
    <cellStyle name="Процентный 3 3 2 5 8 5" xfId="41898"/>
    <cellStyle name="Процентный 3 3 2 5 8 6" xfId="41899"/>
    <cellStyle name="Процентный 3 3 2 5 8 7" xfId="41900"/>
    <cellStyle name="Процентный 3 3 2 5 9" xfId="41901"/>
    <cellStyle name="Процентный 3 3 2 5 9 2" xfId="41902"/>
    <cellStyle name="Процентный 3 3 2 5 9 2 2" xfId="41903"/>
    <cellStyle name="Процентный 3 3 2 5 9 2 2 2" xfId="41904"/>
    <cellStyle name="Процентный 3 3 2 5 9 2 3" xfId="41905"/>
    <cellStyle name="Процентный 3 3 2 5 9 2 4" xfId="41906"/>
    <cellStyle name="Процентный 3 3 2 5 9 2 5" xfId="41907"/>
    <cellStyle name="Процентный 3 3 2 5 9 3" xfId="41908"/>
    <cellStyle name="Процентный 3 3 2 5 9 3 2" xfId="41909"/>
    <cellStyle name="Процентный 3 3 2 5 9 3 3" xfId="41910"/>
    <cellStyle name="Процентный 3 3 2 5 9 3 4" xfId="41911"/>
    <cellStyle name="Процентный 3 3 2 5 9 4" xfId="41912"/>
    <cellStyle name="Процентный 3 3 2 5 9 5" xfId="41913"/>
    <cellStyle name="Процентный 3 3 2 5 9 6" xfId="41914"/>
    <cellStyle name="Процентный 3 3 2 5 9 7" xfId="41915"/>
    <cellStyle name="Процентный 3 3 2 6" xfId="41916"/>
    <cellStyle name="Процентный 3 3 2 6 2" xfId="41917"/>
    <cellStyle name="Процентный 3 3 2 6 2 2" xfId="41918"/>
    <cellStyle name="Процентный 3 3 2 6 2 2 2" xfId="41919"/>
    <cellStyle name="Процентный 3 3 2 6 2 2 2 2" xfId="41920"/>
    <cellStyle name="Процентный 3 3 2 6 2 2 3" xfId="41921"/>
    <cellStyle name="Процентный 3 3 2 6 2 2 4" xfId="41922"/>
    <cellStyle name="Процентный 3 3 2 6 2 2 5" xfId="41923"/>
    <cellStyle name="Процентный 3 3 2 6 2 3" xfId="41924"/>
    <cellStyle name="Процентный 3 3 2 6 2 3 2" xfId="41925"/>
    <cellStyle name="Процентный 3 3 2 6 2 3 3" xfId="41926"/>
    <cellStyle name="Процентный 3 3 2 6 2 3 4" xfId="41927"/>
    <cellStyle name="Процентный 3 3 2 6 2 4" xfId="41928"/>
    <cellStyle name="Процентный 3 3 2 6 2 5" xfId="41929"/>
    <cellStyle name="Процентный 3 3 2 6 2 6" xfId="41930"/>
    <cellStyle name="Процентный 3 3 2 6 2 7" xfId="41931"/>
    <cellStyle name="Процентный 3 3 2 6 3" xfId="41932"/>
    <cellStyle name="Процентный 3 3 2 6 3 2" xfId="41933"/>
    <cellStyle name="Процентный 3 3 2 6 3 2 2" xfId="41934"/>
    <cellStyle name="Процентный 3 3 2 6 3 3" xfId="41935"/>
    <cellStyle name="Процентный 3 3 2 6 3 4" xfId="41936"/>
    <cellStyle name="Процентный 3 3 2 6 3 5" xfId="41937"/>
    <cellStyle name="Процентный 3 3 2 6 4" xfId="41938"/>
    <cellStyle name="Процентный 3 3 2 6 4 2" xfId="41939"/>
    <cellStyle name="Процентный 3 3 2 6 4 2 2" xfId="41940"/>
    <cellStyle name="Процентный 3 3 2 6 4 3" xfId="41941"/>
    <cellStyle name="Процентный 3 3 2 6 4 4" xfId="41942"/>
    <cellStyle name="Процентный 3 3 2 6 4 5" xfId="41943"/>
    <cellStyle name="Процентный 3 3 2 6 5" xfId="41944"/>
    <cellStyle name="Процентный 3 3 2 6 5 2" xfId="41945"/>
    <cellStyle name="Процентный 3 3 2 6 5 3" xfId="41946"/>
    <cellStyle name="Процентный 3 3 2 6 5 4" xfId="41947"/>
    <cellStyle name="Процентный 3 3 2 6 6" xfId="41948"/>
    <cellStyle name="Процентный 3 3 2 6 7" xfId="41949"/>
    <cellStyle name="Процентный 3 3 2 6 8" xfId="41950"/>
    <cellStyle name="Процентный 3 3 2 6 9" xfId="41951"/>
    <cellStyle name="Процентный 3 3 2 7" xfId="41952"/>
    <cellStyle name="Процентный 3 3 2 7 2" xfId="41953"/>
    <cellStyle name="Процентный 3 3 2 7 2 2" xfId="41954"/>
    <cellStyle name="Процентный 3 3 2 7 2 2 2" xfId="41955"/>
    <cellStyle name="Процентный 3 3 2 7 2 2 2 2" xfId="41956"/>
    <cellStyle name="Процентный 3 3 2 7 2 2 3" xfId="41957"/>
    <cellStyle name="Процентный 3 3 2 7 2 2 4" xfId="41958"/>
    <cellStyle name="Процентный 3 3 2 7 2 2 5" xfId="41959"/>
    <cellStyle name="Процентный 3 3 2 7 2 3" xfId="41960"/>
    <cellStyle name="Процентный 3 3 2 7 2 3 2" xfId="41961"/>
    <cellStyle name="Процентный 3 3 2 7 2 3 3" xfId="41962"/>
    <cellStyle name="Процентный 3 3 2 7 2 3 4" xfId="41963"/>
    <cellStyle name="Процентный 3 3 2 7 2 4" xfId="41964"/>
    <cellStyle name="Процентный 3 3 2 7 2 5" xfId="41965"/>
    <cellStyle name="Процентный 3 3 2 7 2 6" xfId="41966"/>
    <cellStyle name="Процентный 3 3 2 7 2 7" xfId="41967"/>
    <cellStyle name="Процентный 3 3 2 7 3" xfId="41968"/>
    <cellStyle name="Процентный 3 3 2 7 3 2" xfId="41969"/>
    <cellStyle name="Процентный 3 3 2 7 3 2 2" xfId="41970"/>
    <cellStyle name="Процентный 3 3 2 7 3 3" xfId="41971"/>
    <cellStyle name="Процентный 3 3 2 7 3 4" xfId="41972"/>
    <cellStyle name="Процентный 3 3 2 7 3 5" xfId="41973"/>
    <cellStyle name="Процентный 3 3 2 7 4" xfId="41974"/>
    <cellStyle name="Процентный 3 3 2 7 4 2" xfId="41975"/>
    <cellStyle name="Процентный 3 3 2 7 4 2 2" xfId="41976"/>
    <cellStyle name="Процентный 3 3 2 7 4 3" xfId="41977"/>
    <cellStyle name="Процентный 3 3 2 7 4 4" xfId="41978"/>
    <cellStyle name="Процентный 3 3 2 7 4 5" xfId="41979"/>
    <cellStyle name="Процентный 3 3 2 7 5" xfId="41980"/>
    <cellStyle name="Процентный 3 3 2 7 5 2" xfId="41981"/>
    <cellStyle name="Процентный 3 3 2 7 5 3" xfId="41982"/>
    <cellStyle name="Процентный 3 3 2 7 5 4" xfId="41983"/>
    <cellStyle name="Процентный 3 3 2 7 6" xfId="41984"/>
    <cellStyle name="Процентный 3 3 2 7 7" xfId="41985"/>
    <cellStyle name="Процентный 3 3 2 7 8" xfId="41986"/>
    <cellStyle name="Процентный 3 3 2 7 9" xfId="41987"/>
    <cellStyle name="Процентный 3 3 2 8" xfId="41988"/>
    <cellStyle name="Процентный 3 3 2 8 2" xfId="41989"/>
    <cellStyle name="Процентный 3 3 2 8 2 2" xfId="41990"/>
    <cellStyle name="Процентный 3 3 2 8 2 2 2" xfId="41991"/>
    <cellStyle name="Процентный 3 3 2 8 2 2 2 2" xfId="41992"/>
    <cellStyle name="Процентный 3 3 2 8 2 2 3" xfId="41993"/>
    <cellStyle name="Процентный 3 3 2 8 2 2 4" xfId="41994"/>
    <cellStyle name="Процентный 3 3 2 8 2 2 5" xfId="41995"/>
    <cellStyle name="Процентный 3 3 2 8 2 3" xfId="41996"/>
    <cellStyle name="Процентный 3 3 2 8 2 3 2" xfId="41997"/>
    <cellStyle name="Процентный 3 3 2 8 2 3 3" xfId="41998"/>
    <cellStyle name="Процентный 3 3 2 8 2 3 4" xfId="41999"/>
    <cellStyle name="Процентный 3 3 2 8 2 4" xfId="42000"/>
    <cellStyle name="Процентный 3 3 2 8 2 5" xfId="42001"/>
    <cellStyle name="Процентный 3 3 2 8 2 6" xfId="42002"/>
    <cellStyle name="Процентный 3 3 2 8 2 7" xfId="42003"/>
    <cellStyle name="Процентный 3 3 2 8 3" xfId="42004"/>
    <cellStyle name="Процентный 3 3 2 8 3 2" xfId="42005"/>
    <cellStyle name="Процентный 3 3 2 8 3 2 2" xfId="42006"/>
    <cellStyle name="Процентный 3 3 2 8 3 3" xfId="42007"/>
    <cellStyle name="Процентный 3 3 2 8 3 4" xfId="42008"/>
    <cellStyle name="Процентный 3 3 2 8 3 5" xfId="42009"/>
    <cellStyle name="Процентный 3 3 2 8 4" xfId="42010"/>
    <cellStyle name="Процентный 3 3 2 8 4 2" xfId="42011"/>
    <cellStyle name="Процентный 3 3 2 8 4 2 2" xfId="42012"/>
    <cellStyle name="Процентный 3 3 2 8 4 3" xfId="42013"/>
    <cellStyle name="Процентный 3 3 2 8 4 4" xfId="42014"/>
    <cellStyle name="Процентный 3 3 2 8 4 5" xfId="42015"/>
    <cellStyle name="Процентный 3 3 2 8 5" xfId="42016"/>
    <cellStyle name="Процентный 3 3 2 8 5 2" xfId="42017"/>
    <cellStyle name="Процентный 3 3 2 8 5 3" xfId="42018"/>
    <cellStyle name="Процентный 3 3 2 8 5 4" xfId="42019"/>
    <cellStyle name="Процентный 3 3 2 8 6" xfId="42020"/>
    <cellStyle name="Процентный 3 3 2 8 7" xfId="42021"/>
    <cellStyle name="Процентный 3 3 2 8 8" xfId="42022"/>
    <cellStyle name="Процентный 3 3 2 8 9" xfId="42023"/>
    <cellStyle name="Процентный 3 3 2 9" xfId="42024"/>
    <cellStyle name="Процентный 3 3 2 9 2" xfId="42025"/>
    <cellStyle name="Процентный 3 3 2 9 2 2" xfId="42026"/>
    <cellStyle name="Процентный 3 3 2 9 2 2 2" xfId="42027"/>
    <cellStyle name="Процентный 3 3 2 9 2 2 2 2" xfId="42028"/>
    <cellStyle name="Процентный 3 3 2 9 2 2 3" xfId="42029"/>
    <cellStyle name="Процентный 3 3 2 9 2 2 4" xfId="42030"/>
    <cellStyle name="Процентный 3 3 2 9 2 2 5" xfId="42031"/>
    <cellStyle name="Процентный 3 3 2 9 2 3" xfId="42032"/>
    <cellStyle name="Процентный 3 3 2 9 2 3 2" xfId="42033"/>
    <cellStyle name="Процентный 3 3 2 9 2 3 3" xfId="42034"/>
    <cellStyle name="Процентный 3 3 2 9 2 3 4" xfId="42035"/>
    <cellStyle name="Процентный 3 3 2 9 2 4" xfId="42036"/>
    <cellStyle name="Процентный 3 3 2 9 2 5" xfId="42037"/>
    <cellStyle name="Процентный 3 3 2 9 2 6" xfId="42038"/>
    <cellStyle name="Процентный 3 3 2 9 2 7" xfId="42039"/>
    <cellStyle name="Процентный 3 3 2 9 3" xfId="42040"/>
    <cellStyle name="Процентный 3 3 2 9 3 2" xfId="42041"/>
    <cellStyle name="Процентный 3 3 2 9 3 2 2" xfId="42042"/>
    <cellStyle name="Процентный 3 3 2 9 3 3" xfId="42043"/>
    <cellStyle name="Процентный 3 3 2 9 3 4" xfId="42044"/>
    <cellStyle name="Процентный 3 3 2 9 3 5" xfId="42045"/>
    <cellStyle name="Процентный 3 3 2 9 4" xfId="42046"/>
    <cellStyle name="Процентный 3 3 2 9 4 2" xfId="42047"/>
    <cellStyle name="Процентный 3 3 2 9 4 3" xfId="42048"/>
    <cellStyle name="Процентный 3 3 2 9 4 4" xfId="42049"/>
    <cellStyle name="Процентный 3 3 2 9 5" xfId="42050"/>
    <cellStyle name="Процентный 3 3 2 9 6" xfId="42051"/>
    <cellStyle name="Процентный 3 3 2 9 7" xfId="42052"/>
    <cellStyle name="Процентный 3 3 2 9 8" xfId="42053"/>
    <cellStyle name="Процентный 3 3 20" xfId="42054"/>
    <cellStyle name="Процентный 3 3 21" xfId="42055"/>
    <cellStyle name="Процентный 3 3 3" xfId="42056"/>
    <cellStyle name="Процентный 3 3 3 10" xfId="42057"/>
    <cellStyle name="Процентный 3 3 3 10 2" xfId="42058"/>
    <cellStyle name="Процентный 3 3 3 10 2 2" xfId="42059"/>
    <cellStyle name="Процентный 3 3 3 10 2 2 2" xfId="42060"/>
    <cellStyle name="Процентный 3 3 3 10 2 3" xfId="42061"/>
    <cellStyle name="Процентный 3 3 3 10 2 4" xfId="42062"/>
    <cellStyle name="Процентный 3 3 3 10 2 5" xfId="42063"/>
    <cellStyle name="Процентный 3 3 3 10 3" xfId="42064"/>
    <cellStyle name="Процентный 3 3 3 10 3 2" xfId="42065"/>
    <cellStyle name="Процентный 3 3 3 10 3 3" xfId="42066"/>
    <cellStyle name="Процентный 3 3 3 10 3 4" xfId="42067"/>
    <cellStyle name="Процентный 3 3 3 10 4" xfId="42068"/>
    <cellStyle name="Процентный 3 3 3 10 5" xfId="42069"/>
    <cellStyle name="Процентный 3 3 3 10 6" xfId="42070"/>
    <cellStyle name="Процентный 3 3 3 10 7" xfId="42071"/>
    <cellStyle name="Процентный 3 3 3 11" xfId="42072"/>
    <cellStyle name="Процентный 3 3 3 11 2" xfId="42073"/>
    <cellStyle name="Процентный 3 3 3 11 2 2" xfId="42074"/>
    <cellStyle name="Процентный 3 3 3 11 3" xfId="42075"/>
    <cellStyle name="Процентный 3 3 3 11 4" xfId="42076"/>
    <cellStyle name="Процентный 3 3 3 11 5" xfId="42077"/>
    <cellStyle name="Процентный 3 3 3 12" xfId="42078"/>
    <cellStyle name="Процентный 3 3 3 12 2" xfId="42079"/>
    <cellStyle name="Процентный 3 3 3 12 2 2" xfId="42080"/>
    <cellStyle name="Процентный 3 3 3 12 3" xfId="42081"/>
    <cellStyle name="Процентный 3 3 3 12 4" xfId="42082"/>
    <cellStyle name="Процентный 3 3 3 12 5" xfId="42083"/>
    <cellStyle name="Процентный 3 3 3 13" xfId="42084"/>
    <cellStyle name="Процентный 3 3 3 13 2" xfId="42085"/>
    <cellStyle name="Процентный 3 3 3 13 2 2" xfId="42086"/>
    <cellStyle name="Процентный 3 3 3 13 3" xfId="42087"/>
    <cellStyle name="Процентный 3 3 3 14" xfId="42088"/>
    <cellStyle name="Процентный 3 3 3 14 2" xfId="42089"/>
    <cellStyle name="Процентный 3 3 3 15" xfId="42090"/>
    <cellStyle name="Процентный 3 3 3 16" xfId="42091"/>
    <cellStyle name="Процентный 3 3 3 2" xfId="42092"/>
    <cellStyle name="Процентный 3 3 3 2 10" xfId="42093"/>
    <cellStyle name="Процентный 3 3 3 2 10 2" xfId="42094"/>
    <cellStyle name="Процентный 3 3 3 2 10 2 2" xfId="42095"/>
    <cellStyle name="Процентный 3 3 3 2 10 3" xfId="42096"/>
    <cellStyle name="Процентный 3 3 3 2 10 4" xfId="42097"/>
    <cellStyle name="Процентный 3 3 3 2 10 5" xfId="42098"/>
    <cellStyle name="Процентный 3 3 3 2 11" xfId="42099"/>
    <cellStyle name="Процентный 3 3 3 2 11 2" xfId="42100"/>
    <cellStyle name="Процентный 3 3 3 2 11 3" xfId="42101"/>
    <cellStyle name="Процентный 3 3 3 2 11 4" xfId="42102"/>
    <cellStyle name="Процентный 3 3 3 2 12" xfId="42103"/>
    <cellStyle name="Процентный 3 3 3 2 13" xfId="42104"/>
    <cellStyle name="Процентный 3 3 3 2 14" xfId="42105"/>
    <cellStyle name="Процентный 3 3 3 2 15" xfId="42106"/>
    <cellStyle name="Процентный 3 3 3 2 2" xfId="42107"/>
    <cellStyle name="Процентный 3 3 3 2 2 2" xfId="42108"/>
    <cellStyle name="Процентный 3 3 3 2 2 2 2" xfId="42109"/>
    <cellStyle name="Процентный 3 3 3 2 2 2 2 2" xfId="42110"/>
    <cellStyle name="Процентный 3 3 3 2 2 2 2 2 2" xfId="42111"/>
    <cellStyle name="Процентный 3 3 3 2 2 2 2 3" xfId="42112"/>
    <cellStyle name="Процентный 3 3 3 2 2 2 2 4" xfId="42113"/>
    <cellStyle name="Процентный 3 3 3 2 2 2 2 5" xfId="42114"/>
    <cellStyle name="Процентный 3 3 3 2 2 2 3" xfId="42115"/>
    <cellStyle name="Процентный 3 3 3 2 2 2 3 2" xfId="42116"/>
    <cellStyle name="Процентный 3 3 3 2 2 2 3 3" xfId="42117"/>
    <cellStyle name="Процентный 3 3 3 2 2 2 3 4" xfId="42118"/>
    <cellStyle name="Процентный 3 3 3 2 2 2 4" xfId="42119"/>
    <cellStyle name="Процентный 3 3 3 2 2 2 5" xfId="42120"/>
    <cellStyle name="Процентный 3 3 3 2 2 2 6" xfId="42121"/>
    <cellStyle name="Процентный 3 3 3 2 2 2 7" xfId="42122"/>
    <cellStyle name="Процентный 3 3 3 2 2 3" xfId="42123"/>
    <cellStyle name="Процентный 3 3 3 2 2 3 2" xfId="42124"/>
    <cellStyle name="Процентный 3 3 3 2 2 3 2 2" xfId="42125"/>
    <cellStyle name="Процентный 3 3 3 2 2 3 3" xfId="42126"/>
    <cellStyle name="Процентный 3 3 3 2 2 3 4" xfId="42127"/>
    <cellStyle name="Процентный 3 3 3 2 2 3 5" xfId="42128"/>
    <cellStyle name="Процентный 3 3 3 2 2 4" xfId="42129"/>
    <cellStyle name="Процентный 3 3 3 2 2 4 2" xfId="42130"/>
    <cellStyle name="Процентный 3 3 3 2 2 4 2 2" xfId="42131"/>
    <cellStyle name="Процентный 3 3 3 2 2 4 3" xfId="42132"/>
    <cellStyle name="Процентный 3 3 3 2 2 4 4" xfId="42133"/>
    <cellStyle name="Процентный 3 3 3 2 2 4 5" xfId="42134"/>
    <cellStyle name="Процентный 3 3 3 2 2 5" xfId="42135"/>
    <cellStyle name="Процентный 3 3 3 2 2 5 2" xfId="42136"/>
    <cellStyle name="Процентный 3 3 3 2 2 5 3" xfId="42137"/>
    <cellStyle name="Процентный 3 3 3 2 2 5 4" xfId="42138"/>
    <cellStyle name="Процентный 3 3 3 2 2 6" xfId="42139"/>
    <cellStyle name="Процентный 3 3 3 2 2 7" xfId="42140"/>
    <cellStyle name="Процентный 3 3 3 2 2 8" xfId="42141"/>
    <cellStyle name="Процентный 3 3 3 2 2 9" xfId="42142"/>
    <cellStyle name="Процентный 3 3 3 2 3" xfId="42143"/>
    <cellStyle name="Процентный 3 3 3 2 3 2" xfId="42144"/>
    <cellStyle name="Процентный 3 3 3 2 3 2 2" xfId="42145"/>
    <cellStyle name="Процентный 3 3 3 2 3 2 2 2" xfId="42146"/>
    <cellStyle name="Процентный 3 3 3 2 3 2 2 2 2" xfId="42147"/>
    <cellStyle name="Процентный 3 3 3 2 3 2 2 3" xfId="42148"/>
    <cellStyle name="Процентный 3 3 3 2 3 2 2 4" xfId="42149"/>
    <cellStyle name="Процентный 3 3 3 2 3 2 2 5" xfId="42150"/>
    <cellStyle name="Процентный 3 3 3 2 3 2 3" xfId="42151"/>
    <cellStyle name="Процентный 3 3 3 2 3 2 3 2" xfId="42152"/>
    <cellStyle name="Процентный 3 3 3 2 3 2 3 3" xfId="42153"/>
    <cellStyle name="Процентный 3 3 3 2 3 2 3 4" xfId="42154"/>
    <cellStyle name="Процентный 3 3 3 2 3 2 4" xfId="42155"/>
    <cellStyle name="Процентный 3 3 3 2 3 2 5" xfId="42156"/>
    <cellStyle name="Процентный 3 3 3 2 3 2 6" xfId="42157"/>
    <cellStyle name="Процентный 3 3 3 2 3 2 7" xfId="42158"/>
    <cellStyle name="Процентный 3 3 3 2 3 3" xfId="42159"/>
    <cellStyle name="Процентный 3 3 3 2 3 3 2" xfId="42160"/>
    <cellStyle name="Процентный 3 3 3 2 3 3 2 2" xfId="42161"/>
    <cellStyle name="Процентный 3 3 3 2 3 3 3" xfId="42162"/>
    <cellStyle name="Процентный 3 3 3 2 3 3 4" xfId="42163"/>
    <cellStyle name="Процентный 3 3 3 2 3 3 5" xfId="42164"/>
    <cellStyle name="Процентный 3 3 3 2 3 4" xfId="42165"/>
    <cellStyle name="Процентный 3 3 3 2 3 4 2" xfId="42166"/>
    <cellStyle name="Процентный 3 3 3 2 3 4 2 2" xfId="42167"/>
    <cellStyle name="Процентный 3 3 3 2 3 4 3" xfId="42168"/>
    <cellStyle name="Процентный 3 3 3 2 3 4 4" xfId="42169"/>
    <cellStyle name="Процентный 3 3 3 2 3 4 5" xfId="42170"/>
    <cellStyle name="Процентный 3 3 3 2 3 5" xfId="42171"/>
    <cellStyle name="Процентный 3 3 3 2 3 5 2" xfId="42172"/>
    <cellStyle name="Процентный 3 3 3 2 3 5 3" xfId="42173"/>
    <cellStyle name="Процентный 3 3 3 2 3 5 4" xfId="42174"/>
    <cellStyle name="Процентный 3 3 3 2 3 6" xfId="42175"/>
    <cellStyle name="Процентный 3 3 3 2 3 7" xfId="42176"/>
    <cellStyle name="Процентный 3 3 3 2 3 8" xfId="42177"/>
    <cellStyle name="Процентный 3 3 3 2 3 9" xfId="42178"/>
    <cellStyle name="Процентный 3 3 3 2 4" xfId="42179"/>
    <cellStyle name="Процентный 3 3 3 2 4 2" xfId="42180"/>
    <cellStyle name="Процентный 3 3 3 2 4 2 2" xfId="42181"/>
    <cellStyle name="Процентный 3 3 3 2 4 2 2 2" xfId="42182"/>
    <cellStyle name="Процентный 3 3 3 2 4 2 2 2 2" xfId="42183"/>
    <cellStyle name="Процентный 3 3 3 2 4 2 2 3" xfId="42184"/>
    <cellStyle name="Процентный 3 3 3 2 4 2 2 4" xfId="42185"/>
    <cellStyle name="Процентный 3 3 3 2 4 2 2 5" xfId="42186"/>
    <cellStyle name="Процентный 3 3 3 2 4 2 3" xfId="42187"/>
    <cellStyle name="Процентный 3 3 3 2 4 2 3 2" xfId="42188"/>
    <cellStyle name="Процентный 3 3 3 2 4 2 3 3" xfId="42189"/>
    <cellStyle name="Процентный 3 3 3 2 4 2 3 4" xfId="42190"/>
    <cellStyle name="Процентный 3 3 3 2 4 2 4" xfId="42191"/>
    <cellStyle name="Процентный 3 3 3 2 4 2 5" xfId="42192"/>
    <cellStyle name="Процентный 3 3 3 2 4 2 6" xfId="42193"/>
    <cellStyle name="Процентный 3 3 3 2 4 2 7" xfId="42194"/>
    <cellStyle name="Процентный 3 3 3 2 4 3" xfId="42195"/>
    <cellStyle name="Процентный 3 3 3 2 4 3 2" xfId="42196"/>
    <cellStyle name="Процентный 3 3 3 2 4 3 2 2" xfId="42197"/>
    <cellStyle name="Процентный 3 3 3 2 4 3 3" xfId="42198"/>
    <cellStyle name="Процентный 3 3 3 2 4 3 4" xfId="42199"/>
    <cellStyle name="Процентный 3 3 3 2 4 3 5" xfId="42200"/>
    <cellStyle name="Процентный 3 3 3 2 4 4" xfId="42201"/>
    <cellStyle name="Процентный 3 3 3 2 4 4 2" xfId="42202"/>
    <cellStyle name="Процентный 3 3 3 2 4 4 3" xfId="42203"/>
    <cellStyle name="Процентный 3 3 3 2 4 4 4" xfId="42204"/>
    <cellStyle name="Процентный 3 3 3 2 4 5" xfId="42205"/>
    <cellStyle name="Процентный 3 3 3 2 4 6" xfId="42206"/>
    <cellStyle name="Процентный 3 3 3 2 4 7" xfId="42207"/>
    <cellStyle name="Процентный 3 3 3 2 4 8" xfId="42208"/>
    <cellStyle name="Процентный 3 3 3 2 5" xfId="42209"/>
    <cellStyle name="Процентный 3 3 3 2 5 2" xfId="42210"/>
    <cellStyle name="Процентный 3 3 3 2 5 2 2" xfId="42211"/>
    <cellStyle name="Процентный 3 3 3 2 5 2 2 2" xfId="42212"/>
    <cellStyle name="Процентный 3 3 3 2 5 2 2 2 2" xfId="42213"/>
    <cellStyle name="Процентный 3 3 3 2 5 2 2 3" xfId="42214"/>
    <cellStyle name="Процентный 3 3 3 2 5 2 2 4" xfId="42215"/>
    <cellStyle name="Процентный 3 3 3 2 5 2 2 5" xfId="42216"/>
    <cellStyle name="Процентный 3 3 3 2 5 2 3" xfId="42217"/>
    <cellStyle name="Процентный 3 3 3 2 5 2 3 2" xfId="42218"/>
    <cellStyle name="Процентный 3 3 3 2 5 2 3 3" xfId="42219"/>
    <cellStyle name="Процентный 3 3 3 2 5 2 3 4" xfId="42220"/>
    <cellStyle name="Процентный 3 3 3 2 5 2 4" xfId="42221"/>
    <cellStyle name="Процентный 3 3 3 2 5 2 5" xfId="42222"/>
    <cellStyle name="Процентный 3 3 3 2 5 2 6" xfId="42223"/>
    <cellStyle name="Процентный 3 3 3 2 5 2 7" xfId="42224"/>
    <cellStyle name="Процентный 3 3 3 2 5 3" xfId="42225"/>
    <cellStyle name="Процентный 3 3 3 2 5 3 2" xfId="42226"/>
    <cellStyle name="Процентный 3 3 3 2 5 3 2 2" xfId="42227"/>
    <cellStyle name="Процентный 3 3 3 2 5 3 3" xfId="42228"/>
    <cellStyle name="Процентный 3 3 3 2 5 3 4" xfId="42229"/>
    <cellStyle name="Процентный 3 3 3 2 5 3 5" xfId="42230"/>
    <cellStyle name="Процентный 3 3 3 2 5 4" xfId="42231"/>
    <cellStyle name="Процентный 3 3 3 2 5 4 2" xfId="42232"/>
    <cellStyle name="Процентный 3 3 3 2 5 4 3" xfId="42233"/>
    <cellStyle name="Процентный 3 3 3 2 5 4 4" xfId="42234"/>
    <cellStyle name="Процентный 3 3 3 2 5 5" xfId="42235"/>
    <cellStyle name="Процентный 3 3 3 2 5 6" xfId="42236"/>
    <cellStyle name="Процентный 3 3 3 2 5 7" xfId="42237"/>
    <cellStyle name="Процентный 3 3 3 2 5 8" xfId="42238"/>
    <cellStyle name="Процентный 3 3 3 2 6" xfId="42239"/>
    <cellStyle name="Процентный 3 3 3 2 6 2" xfId="42240"/>
    <cellStyle name="Процентный 3 3 3 2 6 2 2" xfId="42241"/>
    <cellStyle name="Процентный 3 3 3 2 6 2 2 2" xfId="42242"/>
    <cellStyle name="Процентный 3 3 3 2 6 2 2 2 2" xfId="42243"/>
    <cellStyle name="Процентный 3 3 3 2 6 2 2 3" xfId="42244"/>
    <cellStyle name="Процентный 3 3 3 2 6 2 2 4" xfId="42245"/>
    <cellStyle name="Процентный 3 3 3 2 6 2 2 5" xfId="42246"/>
    <cellStyle name="Процентный 3 3 3 2 6 2 3" xfId="42247"/>
    <cellStyle name="Процентный 3 3 3 2 6 2 3 2" xfId="42248"/>
    <cellStyle name="Процентный 3 3 3 2 6 2 3 3" xfId="42249"/>
    <cellStyle name="Процентный 3 3 3 2 6 2 3 4" xfId="42250"/>
    <cellStyle name="Процентный 3 3 3 2 6 2 4" xfId="42251"/>
    <cellStyle name="Процентный 3 3 3 2 6 2 5" xfId="42252"/>
    <cellStyle name="Процентный 3 3 3 2 6 2 6" xfId="42253"/>
    <cellStyle name="Процентный 3 3 3 2 6 2 7" xfId="42254"/>
    <cellStyle name="Процентный 3 3 3 2 6 3" xfId="42255"/>
    <cellStyle name="Процентный 3 3 3 2 6 3 2" xfId="42256"/>
    <cellStyle name="Процентный 3 3 3 2 6 3 2 2" xfId="42257"/>
    <cellStyle name="Процентный 3 3 3 2 6 3 3" xfId="42258"/>
    <cellStyle name="Процентный 3 3 3 2 6 3 4" xfId="42259"/>
    <cellStyle name="Процентный 3 3 3 2 6 3 5" xfId="42260"/>
    <cellStyle name="Процентный 3 3 3 2 6 4" xfId="42261"/>
    <cellStyle name="Процентный 3 3 3 2 6 4 2" xfId="42262"/>
    <cellStyle name="Процентный 3 3 3 2 6 4 3" xfId="42263"/>
    <cellStyle name="Процентный 3 3 3 2 6 4 4" xfId="42264"/>
    <cellStyle name="Процентный 3 3 3 2 6 5" xfId="42265"/>
    <cellStyle name="Процентный 3 3 3 2 6 6" xfId="42266"/>
    <cellStyle name="Процентный 3 3 3 2 6 7" xfId="42267"/>
    <cellStyle name="Процентный 3 3 3 2 6 8" xfId="42268"/>
    <cellStyle name="Процентный 3 3 3 2 7" xfId="42269"/>
    <cellStyle name="Процентный 3 3 3 2 7 2" xfId="42270"/>
    <cellStyle name="Процентный 3 3 3 2 7 2 2" xfId="42271"/>
    <cellStyle name="Процентный 3 3 3 2 7 2 2 2" xfId="42272"/>
    <cellStyle name="Процентный 3 3 3 2 7 2 2 2 2" xfId="42273"/>
    <cellStyle name="Процентный 3 3 3 2 7 2 2 3" xfId="42274"/>
    <cellStyle name="Процентный 3 3 3 2 7 2 2 4" xfId="42275"/>
    <cellStyle name="Процентный 3 3 3 2 7 2 2 5" xfId="42276"/>
    <cellStyle name="Процентный 3 3 3 2 7 2 3" xfId="42277"/>
    <cellStyle name="Процентный 3 3 3 2 7 2 3 2" xfId="42278"/>
    <cellStyle name="Процентный 3 3 3 2 7 2 3 3" xfId="42279"/>
    <cellStyle name="Процентный 3 3 3 2 7 2 3 4" xfId="42280"/>
    <cellStyle name="Процентный 3 3 3 2 7 2 4" xfId="42281"/>
    <cellStyle name="Процентный 3 3 3 2 7 2 5" xfId="42282"/>
    <cellStyle name="Процентный 3 3 3 2 7 2 6" xfId="42283"/>
    <cellStyle name="Процентный 3 3 3 2 7 2 7" xfId="42284"/>
    <cellStyle name="Процентный 3 3 3 2 7 3" xfId="42285"/>
    <cellStyle name="Процентный 3 3 3 2 7 3 2" xfId="42286"/>
    <cellStyle name="Процентный 3 3 3 2 7 3 2 2" xfId="42287"/>
    <cellStyle name="Процентный 3 3 3 2 7 3 3" xfId="42288"/>
    <cellStyle name="Процентный 3 3 3 2 7 3 4" xfId="42289"/>
    <cellStyle name="Процентный 3 3 3 2 7 3 5" xfId="42290"/>
    <cellStyle name="Процентный 3 3 3 2 7 4" xfId="42291"/>
    <cellStyle name="Процентный 3 3 3 2 7 4 2" xfId="42292"/>
    <cellStyle name="Процентный 3 3 3 2 7 4 3" xfId="42293"/>
    <cellStyle name="Процентный 3 3 3 2 7 4 4" xfId="42294"/>
    <cellStyle name="Процентный 3 3 3 2 7 5" xfId="42295"/>
    <cellStyle name="Процентный 3 3 3 2 7 6" xfId="42296"/>
    <cellStyle name="Процентный 3 3 3 2 7 7" xfId="42297"/>
    <cellStyle name="Процентный 3 3 3 2 7 8" xfId="42298"/>
    <cellStyle name="Процентный 3 3 3 2 8" xfId="42299"/>
    <cellStyle name="Процентный 3 3 3 2 8 2" xfId="42300"/>
    <cellStyle name="Процентный 3 3 3 2 8 2 2" xfId="42301"/>
    <cellStyle name="Процентный 3 3 3 2 8 2 2 2" xfId="42302"/>
    <cellStyle name="Процентный 3 3 3 2 8 2 3" xfId="42303"/>
    <cellStyle name="Процентный 3 3 3 2 8 2 4" xfId="42304"/>
    <cellStyle name="Процентный 3 3 3 2 8 2 5" xfId="42305"/>
    <cellStyle name="Процентный 3 3 3 2 8 3" xfId="42306"/>
    <cellStyle name="Процентный 3 3 3 2 8 3 2" xfId="42307"/>
    <cellStyle name="Процентный 3 3 3 2 8 3 3" xfId="42308"/>
    <cellStyle name="Процентный 3 3 3 2 8 3 4" xfId="42309"/>
    <cellStyle name="Процентный 3 3 3 2 8 4" xfId="42310"/>
    <cellStyle name="Процентный 3 3 3 2 8 5" xfId="42311"/>
    <cellStyle name="Процентный 3 3 3 2 8 6" xfId="42312"/>
    <cellStyle name="Процентный 3 3 3 2 8 7" xfId="42313"/>
    <cellStyle name="Процентный 3 3 3 2 9" xfId="42314"/>
    <cellStyle name="Процентный 3 3 3 2 9 2" xfId="42315"/>
    <cellStyle name="Процентный 3 3 3 2 9 2 2" xfId="42316"/>
    <cellStyle name="Процентный 3 3 3 2 9 2 2 2" xfId="42317"/>
    <cellStyle name="Процентный 3 3 3 2 9 2 3" xfId="42318"/>
    <cellStyle name="Процентный 3 3 3 2 9 2 4" xfId="42319"/>
    <cellStyle name="Процентный 3 3 3 2 9 2 5" xfId="42320"/>
    <cellStyle name="Процентный 3 3 3 2 9 3" xfId="42321"/>
    <cellStyle name="Процентный 3 3 3 2 9 3 2" xfId="42322"/>
    <cellStyle name="Процентный 3 3 3 2 9 3 3" xfId="42323"/>
    <cellStyle name="Процентный 3 3 3 2 9 3 4" xfId="42324"/>
    <cellStyle name="Процентный 3 3 3 2 9 4" xfId="42325"/>
    <cellStyle name="Процентный 3 3 3 2 9 5" xfId="42326"/>
    <cellStyle name="Процентный 3 3 3 2 9 6" xfId="42327"/>
    <cellStyle name="Процентный 3 3 3 2 9 7" xfId="42328"/>
    <cellStyle name="Процентный 3 3 3 3" xfId="42329"/>
    <cellStyle name="Процентный 3 3 3 3 2" xfId="42330"/>
    <cellStyle name="Процентный 3 3 3 3 2 2" xfId="42331"/>
    <cellStyle name="Процентный 3 3 3 3 2 2 2" xfId="42332"/>
    <cellStyle name="Процентный 3 3 3 3 2 2 2 2" xfId="42333"/>
    <cellStyle name="Процентный 3 3 3 3 2 2 3" xfId="42334"/>
    <cellStyle name="Процентный 3 3 3 3 2 2 4" xfId="42335"/>
    <cellStyle name="Процентный 3 3 3 3 2 2 5" xfId="42336"/>
    <cellStyle name="Процентный 3 3 3 3 2 3" xfId="42337"/>
    <cellStyle name="Процентный 3 3 3 3 2 3 2" xfId="42338"/>
    <cellStyle name="Процентный 3 3 3 3 2 3 3" xfId="42339"/>
    <cellStyle name="Процентный 3 3 3 3 2 3 4" xfId="42340"/>
    <cellStyle name="Процентный 3 3 3 3 2 4" xfId="42341"/>
    <cellStyle name="Процентный 3 3 3 3 2 5" xfId="42342"/>
    <cellStyle name="Процентный 3 3 3 3 2 6" xfId="42343"/>
    <cellStyle name="Процентный 3 3 3 3 2 7" xfId="42344"/>
    <cellStyle name="Процентный 3 3 3 3 3" xfId="42345"/>
    <cellStyle name="Процентный 3 3 3 3 3 2" xfId="42346"/>
    <cellStyle name="Процентный 3 3 3 3 3 2 2" xfId="42347"/>
    <cellStyle name="Процентный 3 3 3 3 3 3" xfId="42348"/>
    <cellStyle name="Процентный 3 3 3 3 3 4" xfId="42349"/>
    <cellStyle name="Процентный 3 3 3 3 3 5" xfId="42350"/>
    <cellStyle name="Процентный 3 3 3 3 4" xfId="42351"/>
    <cellStyle name="Процентный 3 3 3 3 4 2" xfId="42352"/>
    <cellStyle name="Процентный 3 3 3 3 4 2 2" xfId="42353"/>
    <cellStyle name="Процентный 3 3 3 3 4 3" xfId="42354"/>
    <cellStyle name="Процентный 3 3 3 3 4 4" xfId="42355"/>
    <cellStyle name="Процентный 3 3 3 3 4 5" xfId="42356"/>
    <cellStyle name="Процентный 3 3 3 3 5" xfId="42357"/>
    <cellStyle name="Процентный 3 3 3 3 5 2" xfId="42358"/>
    <cellStyle name="Процентный 3 3 3 3 5 3" xfId="42359"/>
    <cellStyle name="Процентный 3 3 3 3 5 4" xfId="42360"/>
    <cellStyle name="Процентный 3 3 3 3 6" xfId="42361"/>
    <cellStyle name="Процентный 3 3 3 3 7" xfId="42362"/>
    <cellStyle name="Процентный 3 3 3 3 8" xfId="42363"/>
    <cellStyle name="Процентный 3 3 3 3 9" xfId="42364"/>
    <cellStyle name="Процентный 3 3 3 4" xfId="42365"/>
    <cellStyle name="Процентный 3 3 3 4 2" xfId="42366"/>
    <cellStyle name="Процентный 3 3 3 4 2 2" xfId="42367"/>
    <cellStyle name="Процентный 3 3 3 4 2 2 2" xfId="42368"/>
    <cellStyle name="Процентный 3 3 3 4 2 2 2 2" xfId="42369"/>
    <cellStyle name="Процентный 3 3 3 4 2 2 3" xfId="42370"/>
    <cellStyle name="Процентный 3 3 3 4 2 2 4" xfId="42371"/>
    <cellStyle name="Процентный 3 3 3 4 2 2 5" xfId="42372"/>
    <cellStyle name="Процентный 3 3 3 4 2 3" xfId="42373"/>
    <cellStyle name="Процентный 3 3 3 4 2 3 2" xfId="42374"/>
    <cellStyle name="Процентный 3 3 3 4 2 3 3" xfId="42375"/>
    <cellStyle name="Процентный 3 3 3 4 2 3 4" xfId="42376"/>
    <cellStyle name="Процентный 3 3 3 4 2 4" xfId="42377"/>
    <cellStyle name="Процентный 3 3 3 4 2 5" xfId="42378"/>
    <cellStyle name="Процентный 3 3 3 4 2 6" xfId="42379"/>
    <cellStyle name="Процентный 3 3 3 4 2 7" xfId="42380"/>
    <cellStyle name="Процентный 3 3 3 4 3" xfId="42381"/>
    <cellStyle name="Процентный 3 3 3 4 3 2" xfId="42382"/>
    <cellStyle name="Процентный 3 3 3 4 3 2 2" xfId="42383"/>
    <cellStyle name="Процентный 3 3 3 4 3 3" xfId="42384"/>
    <cellStyle name="Процентный 3 3 3 4 3 4" xfId="42385"/>
    <cellStyle name="Процентный 3 3 3 4 3 5" xfId="42386"/>
    <cellStyle name="Процентный 3 3 3 4 4" xfId="42387"/>
    <cellStyle name="Процентный 3 3 3 4 4 2" xfId="42388"/>
    <cellStyle name="Процентный 3 3 3 4 4 2 2" xfId="42389"/>
    <cellStyle name="Процентный 3 3 3 4 4 3" xfId="42390"/>
    <cellStyle name="Процентный 3 3 3 4 4 4" xfId="42391"/>
    <cellStyle name="Процентный 3 3 3 4 4 5" xfId="42392"/>
    <cellStyle name="Процентный 3 3 3 4 5" xfId="42393"/>
    <cellStyle name="Процентный 3 3 3 4 5 2" xfId="42394"/>
    <cellStyle name="Процентный 3 3 3 4 5 3" xfId="42395"/>
    <cellStyle name="Процентный 3 3 3 4 5 4" xfId="42396"/>
    <cellStyle name="Процентный 3 3 3 4 6" xfId="42397"/>
    <cellStyle name="Процентный 3 3 3 4 7" xfId="42398"/>
    <cellStyle name="Процентный 3 3 3 4 8" xfId="42399"/>
    <cellStyle name="Процентный 3 3 3 4 9" xfId="42400"/>
    <cellStyle name="Процентный 3 3 3 5" xfId="42401"/>
    <cellStyle name="Процентный 3 3 3 5 2" xfId="42402"/>
    <cellStyle name="Процентный 3 3 3 5 2 2" xfId="42403"/>
    <cellStyle name="Процентный 3 3 3 5 2 2 2" xfId="42404"/>
    <cellStyle name="Процентный 3 3 3 5 2 2 2 2" xfId="42405"/>
    <cellStyle name="Процентный 3 3 3 5 2 2 3" xfId="42406"/>
    <cellStyle name="Процентный 3 3 3 5 2 2 4" xfId="42407"/>
    <cellStyle name="Процентный 3 3 3 5 2 2 5" xfId="42408"/>
    <cellStyle name="Процентный 3 3 3 5 2 3" xfId="42409"/>
    <cellStyle name="Процентный 3 3 3 5 2 3 2" xfId="42410"/>
    <cellStyle name="Процентный 3 3 3 5 2 3 3" xfId="42411"/>
    <cellStyle name="Процентный 3 3 3 5 2 3 4" xfId="42412"/>
    <cellStyle name="Процентный 3 3 3 5 2 4" xfId="42413"/>
    <cellStyle name="Процентный 3 3 3 5 2 5" xfId="42414"/>
    <cellStyle name="Процентный 3 3 3 5 2 6" xfId="42415"/>
    <cellStyle name="Процентный 3 3 3 5 2 7" xfId="42416"/>
    <cellStyle name="Процентный 3 3 3 5 3" xfId="42417"/>
    <cellStyle name="Процентный 3 3 3 5 3 2" xfId="42418"/>
    <cellStyle name="Процентный 3 3 3 5 3 2 2" xfId="42419"/>
    <cellStyle name="Процентный 3 3 3 5 3 3" xfId="42420"/>
    <cellStyle name="Процентный 3 3 3 5 3 4" xfId="42421"/>
    <cellStyle name="Процентный 3 3 3 5 3 5" xfId="42422"/>
    <cellStyle name="Процентный 3 3 3 5 4" xfId="42423"/>
    <cellStyle name="Процентный 3 3 3 5 4 2" xfId="42424"/>
    <cellStyle name="Процентный 3 3 3 5 4 2 2" xfId="42425"/>
    <cellStyle name="Процентный 3 3 3 5 4 3" xfId="42426"/>
    <cellStyle name="Процентный 3 3 3 5 4 4" xfId="42427"/>
    <cellStyle name="Процентный 3 3 3 5 4 5" xfId="42428"/>
    <cellStyle name="Процентный 3 3 3 5 5" xfId="42429"/>
    <cellStyle name="Процентный 3 3 3 5 5 2" xfId="42430"/>
    <cellStyle name="Процентный 3 3 3 5 5 3" xfId="42431"/>
    <cellStyle name="Процентный 3 3 3 5 5 4" xfId="42432"/>
    <cellStyle name="Процентный 3 3 3 5 6" xfId="42433"/>
    <cellStyle name="Процентный 3 3 3 5 7" xfId="42434"/>
    <cellStyle name="Процентный 3 3 3 5 8" xfId="42435"/>
    <cellStyle name="Процентный 3 3 3 5 9" xfId="42436"/>
    <cellStyle name="Процентный 3 3 3 6" xfId="42437"/>
    <cellStyle name="Процентный 3 3 3 6 2" xfId="42438"/>
    <cellStyle name="Процентный 3 3 3 6 2 2" xfId="42439"/>
    <cellStyle name="Процентный 3 3 3 6 2 2 2" xfId="42440"/>
    <cellStyle name="Процентный 3 3 3 6 2 2 2 2" xfId="42441"/>
    <cellStyle name="Процентный 3 3 3 6 2 2 3" xfId="42442"/>
    <cellStyle name="Процентный 3 3 3 6 2 2 4" xfId="42443"/>
    <cellStyle name="Процентный 3 3 3 6 2 2 5" xfId="42444"/>
    <cellStyle name="Процентный 3 3 3 6 2 3" xfId="42445"/>
    <cellStyle name="Процентный 3 3 3 6 2 3 2" xfId="42446"/>
    <cellStyle name="Процентный 3 3 3 6 2 3 3" xfId="42447"/>
    <cellStyle name="Процентный 3 3 3 6 2 3 4" xfId="42448"/>
    <cellStyle name="Процентный 3 3 3 6 2 4" xfId="42449"/>
    <cellStyle name="Процентный 3 3 3 6 2 5" xfId="42450"/>
    <cellStyle name="Процентный 3 3 3 6 2 6" xfId="42451"/>
    <cellStyle name="Процентный 3 3 3 6 2 7" xfId="42452"/>
    <cellStyle name="Процентный 3 3 3 6 3" xfId="42453"/>
    <cellStyle name="Процентный 3 3 3 6 3 2" xfId="42454"/>
    <cellStyle name="Процентный 3 3 3 6 3 2 2" xfId="42455"/>
    <cellStyle name="Процентный 3 3 3 6 3 3" xfId="42456"/>
    <cellStyle name="Процентный 3 3 3 6 3 4" xfId="42457"/>
    <cellStyle name="Процентный 3 3 3 6 3 5" xfId="42458"/>
    <cellStyle name="Процентный 3 3 3 6 4" xfId="42459"/>
    <cellStyle name="Процентный 3 3 3 6 4 2" xfId="42460"/>
    <cellStyle name="Процентный 3 3 3 6 4 3" xfId="42461"/>
    <cellStyle name="Процентный 3 3 3 6 4 4" xfId="42462"/>
    <cellStyle name="Процентный 3 3 3 6 5" xfId="42463"/>
    <cellStyle name="Процентный 3 3 3 6 6" xfId="42464"/>
    <cellStyle name="Процентный 3 3 3 6 7" xfId="42465"/>
    <cellStyle name="Процентный 3 3 3 6 8" xfId="42466"/>
    <cellStyle name="Процентный 3 3 3 7" xfId="42467"/>
    <cellStyle name="Процентный 3 3 3 7 2" xfId="42468"/>
    <cellStyle name="Процентный 3 3 3 7 2 2" xfId="42469"/>
    <cellStyle name="Процентный 3 3 3 7 2 2 2" xfId="42470"/>
    <cellStyle name="Процентный 3 3 3 7 2 2 2 2" xfId="42471"/>
    <cellStyle name="Процентный 3 3 3 7 2 2 3" xfId="42472"/>
    <cellStyle name="Процентный 3 3 3 7 2 2 4" xfId="42473"/>
    <cellStyle name="Процентный 3 3 3 7 2 2 5" xfId="42474"/>
    <cellStyle name="Процентный 3 3 3 7 2 3" xfId="42475"/>
    <cellStyle name="Процентный 3 3 3 7 2 3 2" xfId="42476"/>
    <cellStyle name="Процентный 3 3 3 7 2 3 3" xfId="42477"/>
    <cellStyle name="Процентный 3 3 3 7 2 3 4" xfId="42478"/>
    <cellStyle name="Процентный 3 3 3 7 2 4" xfId="42479"/>
    <cellStyle name="Процентный 3 3 3 7 2 5" xfId="42480"/>
    <cellStyle name="Процентный 3 3 3 7 2 6" xfId="42481"/>
    <cellStyle name="Процентный 3 3 3 7 2 7" xfId="42482"/>
    <cellStyle name="Процентный 3 3 3 7 3" xfId="42483"/>
    <cellStyle name="Процентный 3 3 3 7 3 2" xfId="42484"/>
    <cellStyle name="Процентный 3 3 3 7 3 2 2" xfId="42485"/>
    <cellStyle name="Процентный 3 3 3 7 3 3" xfId="42486"/>
    <cellStyle name="Процентный 3 3 3 7 3 4" xfId="42487"/>
    <cellStyle name="Процентный 3 3 3 7 3 5" xfId="42488"/>
    <cellStyle name="Процентный 3 3 3 7 4" xfId="42489"/>
    <cellStyle name="Процентный 3 3 3 7 4 2" xfId="42490"/>
    <cellStyle name="Процентный 3 3 3 7 4 3" xfId="42491"/>
    <cellStyle name="Процентный 3 3 3 7 4 4" xfId="42492"/>
    <cellStyle name="Процентный 3 3 3 7 5" xfId="42493"/>
    <cellStyle name="Процентный 3 3 3 7 6" xfId="42494"/>
    <cellStyle name="Процентный 3 3 3 7 7" xfId="42495"/>
    <cellStyle name="Процентный 3 3 3 7 8" xfId="42496"/>
    <cellStyle name="Процентный 3 3 3 8" xfId="42497"/>
    <cellStyle name="Процентный 3 3 3 8 2" xfId="42498"/>
    <cellStyle name="Процентный 3 3 3 8 2 2" xfId="42499"/>
    <cellStyle name="Процентный 3 3 3 8 2 2 2" xfId="42500"/>
    <cellStyle name="Процентный 3 3 3 8 2 2 2 2" xfId="42501"/>
    <cellStyle name="Процентный 3 3 3 8 2 2 3" xfId="42502"/>
    <cellStyle name="Процентный 3 3 3 8 2 2 4" xfId="42503"/>
    <cellStyle name="Процентный 3 3 3 8 2 2 5" xfId="42504"/>
    <cellStyle name="Процентный 3 3 3 8 2 3" xfId="42505"/>
    <cellStyle name="Процентный 3 3 3 8 2 3 2" xfId="42506"/>
    <cellStyle name="Процентный 3 3 3 8 2 3 3" xfId="42507"/>
    <cellStyle name="Процентный 3 3 3 8 2 3 4" xfId="42508"/>
    <cellStyle name="Процентный 3 3 3 8 2 4" xfId="42509"/>
    <cellStyle name="Процентный 3 3 3 8 2 5" xfId="42510"/>
    <cellStyle name="Процентный 3 3 3 8 2 6" xfId="42511"/>
    <cellStyle name="Процентный 3 3 3 8 2 7" xfId="42512"/>
    <cellStyle name="Процентный 3 3 3 8 3" xfId="42513"/>
    <cellStyle name="Процентный 3 3 3 8 3 2" xfId="42514"/>
    <cellStyle name="Процентный 3 3 3 8 3 2 2" xfId="42515"/>
    <cellStyle name="Процентный 3 3 3 8 3 3" xfId="42516"/>
    <cellStyle name="Процентный 3 3 3 8 3 4" xfId="42517"/>
    <cellStyle name="Процентный 3 3 3 8 3 5" xfId="42518"/>
    <cellStyle name="Процентный 3 3 3 8 4" xfId="42519"/>
    <cellStyle name="Процентный 3 3 3 8 4 2" xfId="42520"/>
    <cellStyle name="Процентный 3 3 3 8 4 3" xfId="42521"/>
    <cellStyle name="Процентный 3 3 3 8 4 4" xfId="42522"/>
    <cellStyle name="Процентный 3 3 3 8 5" xfId="42523"/>
    <cellStyle name="Процентный 3 3 3 8 6" xfId="42524"/>
    <cellStyle name="Процентный 3 3 3 8 7" xfId="42525"/>
    <cellStyle name="Процентный 3 3 3 8 8" xfId="42526"/>
    <cellStyle name="Процентный 3 3 3 9" xfId="42527"/>
    <cellStyle name="Процентный 3 3 3 9 2" xfId="42528"/>
    <cellStyle name="Процентный 3 3 3 9 2 2" xfId="42529"/>
    <cellStyle name="Процентный 3 3 3 9 2 2 2" xfId="42530"/>
    <cellStyle name="Процентный 3 3 3 9 2 3" xfId="42531"/>
    <cellStyle name="Процентный 3 3 3 9 2 4" xfId="42532"/>
    <cellStyle name="Процентный 3 3 3 9 2 5" xfId="42533"/>
    <cellStyle name="Процентный 3 3 3 9 3" xfId="42534"/>
    <cellStyle name="Процентный 3 3 3 9 3 2" xfId="42535"/>
    <cellStyle name="Процентный 3 3 3 9 3 3" xfId="42536"/>
    <cellStyle name="Процентный 3 3 3 9 3 4" xfId="42537"/>
    <cellStyle name="Процентный 3 3 3 9 4" xfId="42538"/>
    <cellStyle name="Процентный 3 3 3 9 5" xfId="42539"/>
    <cellStyle name="Процентный 3 3 3 9 6" xfId="42540"/>
    <cellStyle name="Процентный 3 3 3 9 7" xfId="42541"/>
    <cellStyle name="Процентный 3 3 4" xfId="42542"/>
    <cellStyle name="Процентный 3 3 4 2" xfId="42543"/>
    <cellStyle name="Процентный 3 3 4 2 2" xfId="42544"/>
    <cellStyle name="Процентный 3 3 4 2 2 2" xfId="42545"/>
    <cellStyle name="Процентный 3 3 4 2 3" xfId="42546"/>
    <cellStyle name="Процентный 3 3 4 2 4" xfId="42547"/>
    <cellStyle name="Процентный 3 3 4 2 5" xfId="42548"/>
    <cellStyle name="Процентный 3 3 4 3" xfId="42549"/>
    <cellStyle name="Процентный 3 3 4 3 2" xfId="42550"/>
    <cellStyle name="Процентный 3 3 4 3 2 2" xfId="42551"/>
    <cellStyle name="Процентный 3 3 4 3 3" xfId="42552"/>
    <cellStyle name="Процентный 3 3 4 3 4" xfId="42553"/>
    <cellStyle name="Процентный 3 3 4 3 5" xfId="42554"/>
    <cellStyle name="Процентный 3 3 4 4" xfId="42555"/>
    <cellStyle name="Процентный 3 3 4 4 2" xfId="42556"/>
    <cellStyle name="Процентный 3 3 4 4 2 2" xfId="42557"/>
    <cellStyle name="Процентный 3 3 4 4 3" xfId="42558"/>
    <cellStyle name="Процентный 3 3 4 4 4" xfId="42559"/>
    <cellStyle name="Процентный 3 3 4 4 5" xfId="42560"/>
    <cellStyle name="Процентный 3 3 4 5" xfId="42561"/>
    <cellStyle name="Процентный 3 3 4 6" xfId="42562"/>
    <cellStyle name="Процентный 3 3 4 6 2" xfId="42563"/>
    <cellStyle name="Процентный 3 3 4 6 2 2" xfId="42564"/>
    <cellStyle name="Процентный 3 3 4 6 3" xfId="42565"/>
    <cellStyle name="Процентный 3 3 4 7" xfId="42566"/>
    <cellStyle name="Процентный 3 3 4 7 2" xfId="42567"/>
    <cellStyle name="Процентный 3 3 4 8" xfId="42568"/>
    <cellStyle name="Процентный 3 3 5" xfId="42569"/>
    <cellStyle name="Процентный 3 3 5 10" xfId="42570"/>
    <cellStyle name="Процентный 3 3 5 10 2" xfId="42571"/>
    <cellStyle name="Процентный 3 3 5 10 2 2" xfId="42572"/>
    <cellStyle name="Процентный 3 3 5 10 3" xfId="42573"/>
    <cellStyle name="Процентный 3 3 5 10 4" xfId="42574"/>
    <cellStyle name="Процентный 3 3 5 10 5" xfId="42575"/>
    <cellStyle name="Процентный 3 3 5 11" xfId="42576"/>
    <cellStyle name="Процентный 3 3 5 11 2" xfId="42577"/>
    <cellStyle name="Процентный 3 3 5 11 3" xfId="42578"/>
    <cellStyle name="Процентный 3 3 5 11 4" xfId="42579"/>
    <cellStyle name="Процентный 3 3 5 12" xfId="42580"/>
    <cellStyle name="Процентный 3 3 5 13" xfId="42581"/>
    <cellStyle name="Процентный 3 3 5 14" xfId="42582"/>
    <cellStyle name="Процентный 3 3 5 15" xfId="42583"/>
    <cellStyle name="Процентный 3 3 5 2" xfId="42584"/>
    <cellStyle name="Процентный 3 3 5 2 2" xfId="42585"/>
    <cellStyle name="Процентный 3 3 5 2 2 2" xfId="42586"/>
    <cellStyle name="Процентный 3 3 5 2 2 2 2" xfId="42587"/>
    <cellStyle name="Процентный 3 3 5 2 2 2 2 2" xfId="42588"/>
    <cellStyle name="Процентный 3 3 5 2 2 2 3" xfId="42589"/>
    <cellStyle name="Процентный 3 3 5 2 2 2 4" xfId="42590"/>
    <cellStyle name="Процентный 3 3 5 2 2 2 5" xfId="42591"/>
    <cellStyle name="Процентный 3 3 5 2 2 3" xfId="42592"/>
    <cellStyle name="Процентный 3 3 5 2 2 3 2" xfId="42593"/>
    <cellStyle name="Процентный 3 3 5 2 2 3 3" xfId="42594"/>
    <cellStyle name="Процентный 3 3 5 2 2 3 4" xfId="42595"/>
    <cellStyle name="Процентный 3 3 5 2 2 4" xfId="42596"/>
    <cellStyle name="Процентный 3 3 5 2 2 5" xfId="42597"/>
    <cellStyle name="Процентный 3 3 5 2 2 6" xfId="42598"/>
    <cellStyle name="Процентный 3 3 5 2 2 7" xfId="42599"/>
    <cellStyle name="Процентный 3 3 5 2 3" xfId="42600"/>
    <cellStyle name="Процентный 3 3 5 2 3 2" xfId="42601"/>
    <cellStyle name="Процентный 3 3 5 2 3 2 2" xfId="42602"/>
    <cellStyle name="Процентный 3 3 5 2 3 3" xfId="42603"/>
    <cellStyle name="Процентный 3 3 5 2 3 4" xfId="42604"/>
    <cellStyle name="Процентный 3 3 5 2 3 5" xfId="42605"/>
    <cellStyle name="Процентный 3 3 5 2 4" xfId="42606"/>
    <cellStyle name="Процентный 3 3 5 2 4 2" xfId="42607"/>
    <cellStyle name="Процентный 3 3 5 2 4 2 2" xfId="42608"/>
    <cellStyle name="Процентный 3 3 5 2 4 3" xfId="42609"/>
    <cellStyle name="Процентный 3 3 5 2 4 4" xfId="42610"/>
    <cellStyle name="Процентный 3 3 5 2 4 5" xfId="42611"/>
    <cellStyle name="Процентный 3 3 5 2 5" xfId="42612"/>
    <cellStyle name="Процентный 3 3 5 2 5 2" xfId="42613"/>
    <cellStyle name="Процентный 3 3 5 2 5 3" xfId="42614"/>
    <cellStyle name="Процентный 3 3 5 2 5 4" xfId="42615"/>
    <cellStyle name="Процентный 3 3 5 2 6" xfId="42616"/>
    <cellStyle name="Процентный 3 3 5 2 7" xfId="42617"/>
    <cellStyle name="Процентный 3 3 5 2 8" xfId="42618"/>
    <cellStyle name="Процентный 3 3 5 2 9" xfId="42619"/>
    <cellStyle name="Процентный 3 3 5 3" xfId="42620"/>
    <cellStyle name="Процентный 3 3 5 3 2" xfId="42621"/>
    <cellStyle name="Процентный 3 3 5 3 2 2" xfId="42622"/>
    <cellStyle name="Процентный 3 3 5 3 2 2 2" xfId="42623"/>
    <cellStyle name="Процентный 3 3 5 3 2 2 2 2" xfId="42624"/>
    <cellStyle name="Процентный 3 3 5 3 2 2 3" xfId="42625"/>
    <cellStyle name="Процентный 3 3 5 3 2 2 4" xfId="42626"/>
    <cellStyle name="Процентный 3 3 5 3 2 2 5" xfId="42627"/>
    <cellStyle name="Процентный 3 3 5 3 2 3" xfId="42628"/>
    <cellStyle name="Процентный 3 3 5 3 2 3 2" xfId="42629"/>
    <cellStyle name="Процентный 3 3 5 3 2 3 3" xfId="42630"/>
    <cellStyle name="Процентный 3 3 5 3 2 3 4" xfId="42631"/>
    <cellStyle name="Процентный 3 3 5 3 2 4" xfId="42632"/>
    <cellStyle name="Процентный 3 3 5 3 2 5" xfId="42633"/>
    <cellStyle name="Процентный 3 3 5 3 2 6" xfId="42634"/>
    <cellStyle name="Процентный 3 3 5 3 2 7" xfId="42635"/>
    <cellStyle name="Процентный 3 3 5 3 3" xfId="42636"/>
    <cellStyle name="Процентный 3 3 5 3 3 2" xfId="42637"/>
    <cellStyle name="Процентный 3 3 5 3 3 2 2" xfId="42638"/>
    <cellStyle name="Процентный 3 3 5 3 3 3" xfId="42639"/>
    <cellStyle name="Процентный 3 3 5 3 3 4" xfId="42640"/>
    <cellStyle name="Процентный 3 3 5 3 3 5" xfId="42641"/>
    <cellStyle name="Процентный 3 3 5 3 4" xfId="42642"/>
    <cellStyle name="Процентный 3 3 5 3 4 2" xfId="42643"/>
    <cellStyle name="Процентный 3 3 5 3 4 2 2" xfId="42644"/>
    <cellStyle name="Процентный 3 3 5 3 4 3" xfId="42645"/>
    <cellStyle name="Процентный 3 3 5 3 4 4" xfId="42646"/>
    <cellStyle name="Процентный 3 3 5 3 4 5" xfId="42647"/>
    <cellStyle name="Процентный 3 3 5 3 5" xfId="42648"/>
    <cellStyle name="Процентный 3 3 5 3 5 2" xfId="42649"/>
    <cellStyle name="Процентный 3 3 5 3 5 3" xfId="42650"/>
    <cellStyle name="Процентный 3 3 5 3 5 4" xfId="42651"/>
    <cellStyle name="Процентный 3 3 5 3 6" xfId="42652"/>
    <cellStyle name="Процентный 3 3 5 3 7" xfId="42653"/>
    <cellStyle name="Процентный 3 3 5 3 8" xfId="42654"/>
    <cellStyle name="Процентный 3 3 5 3 9" xfId="42655"/>
    <cellStyle name="Процентный 3 3 5 4" xfId="42656"/>
    <cellStyle name="Процентный 3 3 5 4 2" xfId="42657"/>
    <cellStyle name="Процентный 3 3 5 4 2 2" xfId="42658"/>
    <cellStyle name="Процентный 3 3 5 4 2 2 2" xfId="42659"/>
    <cellStyle name="Процентный 3 3 5 4 2 2 2 2" xfId="42660"/>
    <cellStyle name="Процентный 3 3 5 4 2 2 3" xfId="42661"/>
    <cellStyle name="Процентный 3 3 5 4 2 2 4" xfId="42662"/>
    <cellStyle name="Процентный 3 3 5 4 2 2 5" xfId="42663"/>
    <cellStyle name="Процентный 3 3 5 4 2 3" xfId="42664"/>
    <cellStyle name="Процентный 3 3 5 4 2 3 2" xfId="42665"/>
    <cellStyle name="Процентный 3 3 5 4 2 3 3" xfId="42666"/>
    <cellStyle name="Процентный 3 3 5 4 2 3 4" xfId="42667"/>
    <cellStyle name="Процентный 3 3 5 4 2 4" xfId="42668"/>
    <cellStyle name="Процентный 3 3 5 4 2 5" xfId="42669"/>
    <cellStyle name="Процентный 3 3 5 4 2 6" xfId="42670"/>
    <cellStyle name="Процентный 3 3 5 4 2 7" xfId="42671"/>
    <cellStyle name="Процентный 3 3 5 4 3" xfId="42672"/>
    <cellStyle name="Процентный 3 3 5 4 3 2" xfId="42673"/>
    <cellStyle name="Процентный 3 3 5 4 3 2 2" xfId="42674"/>
    <cellStyle name="Процентный 3 3 5 4 3 3" xfId="42675"/>
    <cellStyle name="Процентный 3 3 5 4 3 4" xfId="42676"/>
    <cellStyle name="Процентный 3 3 5 4 3 5" xfId="42677"/>
    <cellStyle name="Процентный 3 3 5 4 4" xfId="42678"/>
    <cellStyle name="Процентный 3 3 5 4 4 2" xfId="42679"/>
    <cellStyle name="Процентный 3 3 5 4 4 3" xfId="42680"/>
    <cellStyle name="Процентный 3 3 5 4 4 4" xfId="42681"/>
    <cellStyle name="Процентный 3 3 5 4 5" xfId="42682"/>
    <cellStyle name="Процентный 3 3 5 4 6" xfId="42683"/>
    <cellStyle name="Процентный 3 3 5 4 7" xfId="42684"/>
    <cellStyle name="Процентный 3 3 5 4 8" xfId="42685"/>
    <cellStyle name="Процентный 3 3 5 5" xfId="42686"/>
    <cellStyle name="Процентный 3 3 5 5 2" xfId="42687"/>
    <cellStyle name="Процентный 3 3 5 5 2 2" xfId="42688"/>
    <cellStyle name="Процентный 3 3 5 5 2 2 2" xfId="42689"/>
    <cellStyle name="Процентный 3 3 5 5 2 2 2 2" xfId="42690"/>
    <cellStyle name="Процентный 3 3 5 5 2 2 3" xfId="42691"/>
    <cellStyle name="Процентный 3 3 5 5 2 2 4" xfId="42692"/>
    <cellStyle name="Процентный 3 3 5 5 2 2 5" xfId="42693"/>
    <cellStyle name="Процентный 3 3 5 5 2 3" xfId="42694"/>
    <cellStyle name="Процентный 3 3 5 5 2 3 2" xfId="42695"/>
    <cellStyle name="Процентный 3 3 5 5 2 3 3" xfId="42696"/>
    <cellStyle name="Процентный 3 3 5 5 2 3 4" xfId="42697"/>
    <cellStyle name="Процентный 3 3 5 5 2 4" xfId="42698"/>
    <cellStyle name="Процентный 3 3 5 5 2 5" xfId="42699"/>
    <cellStyle name="Процентный 3 3 5 5 2 6" xfId="42700"/>
    <cellStyle name="Процентный 3 3 5 5 2 7" xfId="42701"/>
    <cellStyle name="Процентный 3 3 5 5 3" xfId="42702"/>
    <cellStyle name="Процентный 3 3 5 5 3 2" xfId="42703"/>
    <cellStyle name="Процентный 3 3 5 5 3 2 2" xfId="42704"/>
    <cellStyle name="Процентный 3 3 5 5 3 3" xfId="42705"/>
    <cellStyle name="Процентный 3 3 5 5 3 4" xfId="42706"/>
    <cellStyle name="Процентный 3 3 5 5 3 5" xfId="42707"/>
    <cellStyle name="Процентный 3 3 5 5 4" xfId="42708"/>
    <cellStyle name="Процентный 3 3 5 5 4 2" xfId="42709"/>
    <cellStyle name="Процентный 3 3 5 5 4 3" xfId="42710"/>
    <cellStyle name="Процентный 3 3 5 5 4 4" xfId="42711"/>
    <cellStyle name="Процентный 3 3 5 5 5" xfId="42712"/>
    <cellStyle name="Процентный 3 3 5 5 6" xfId="42713"/>
    <cellStyle name="Процентный 3 3 5 5 7" xfId="42714"/>
    <cellStyle name="Процентный 3 3 5 5 8" xfId="42715"/>
    <cellStyle name="Процентный 3 3 5 6" xfId="42716"/>
    <cellStyle name="Процентный 3 3 5 6 2" xfId="42717"/>
    <cellStyle name="Процентный 3 3 5 6 2 2" xfId="42718"/>
    <cellStyle name="Процентный 3 3 5 6 2 2 2" xfId="42719"/>
    <cellStyle name="Процентный 3 3 5 6 2 2 2 2" xfId="42720"/>
    <cellStyle name="Процентный 3 3 5 6 2 2 3" xfId="42721"/>
    <cellStyle name="Процентный 3 3 5 6 2 2 4" xfId="42722"/>
    <cellStyle name="Процентный 3 3 5 6 2 2 5" xfId="42723"/>
    <cellStyle name="Процентный 3 3 5 6 2 3" xfId="42724"/>
    <cellStyle name="Процентный 3 3 5 6 2 3 2" xfId="42725"/>
    <cellStyle name="Процентный 3 3 5 6 2 3 3" xfId="42726"/>
    <cellStyle name="Процентный 3 3 5 6 2 3 4" xfId="42727"/>
    <cellStyle name="Процентный 3 3 5 6 2 4" xfId="42728"/>
    <cellStyle name="Процентный 3 3 5 6 2 5" xfId="42729"/>
    <cellStyle name="Процентный 3 3 5 6 2 6" xfId="42730"/>
    <cellStyle name="Процентный 3 3 5 6 2 7" xfId="42731"/>
    <cellStyle name="Процентный 3 3 5 6 3" xfId="42732"/>
    <cellStyle name="Процентный 3 3 5 6 3 2" xfId="42733"/>
    <cellStyle name="Процентный 3 3 5 6 3 2 2" xfId="42734"/>
    <cellStyle name="Процентный 3 3 5 6 3 3" xfId="42735"/>
    <cellStyle name="Процентный 3 3 5 6 3 4" xfId="42736"/>
    <cellStyle name="Процентный 3 3 5 6 3 5" xfId="42737"/>
    <cellStyle name="Процентный 3 3 5 6 4" xfId="42738"/>
    <cellStyle name="Процентный 3 3 5 6 4 2" xfId="42739"/>
    <cellStyle name="Процентный 3 3 5 6 4 3" xfId="42740"/>
    <cellStyle name="Процентный 3 3 5 6 4 4" xfId="42741"/>
    <cellStyle name="Процентный 3 3 5 6 5" xfId="42742"/>
    <cellStyle name="Процентный 3 3 5 6 6" xfId="42743"/>
    <cellStyle name="Процентный 3 3 5 6 7" xfId="42744"/>
    <cellStyle name="Процентный 3 3 5 6 8" xfId="42745"/>
    <cellStyle name="Процентный 3 3 5 7" xfId="42746"/>
    <cellStyle name="Процентный 3 3 5 7 2" xfId="42747"/>
    <cellStyle name="Процентный 3 3 5 7 2 2" xfId="42748"/>
    <cellStyle name="Процентный 3 3 5 7 2 2 2" xfId="42749"/>
    <cellStyle name="Процентный 3 3 5 7 2 2 2 2" xfId="42750"/>
    <cellStyle name="Процентный 3 3 5 7 2 2 3" xfId="42751"/>
    <cellStyle name="Процентный 3 3 5 7 2 2 4" xfId="42752"/>
    <cellStyle name="Процентный 3 3 5 7 2 2 5" xfId="42753"/>
    <cellStyle name="Процентный 3 3 5 7 2 3" xfId="42754"/>
    <cellStyle name="Процентный 3 3 5 7 2 3 2" xfId="42755"/>
    <cellStyle name="Процентный 3 3 5 7 2 3 3" xfId="42756"/>
    <cellStyle name="Процентный 3 3 5 7 2 3 4" xfId="42757"/>
    <cellStyle name="Процентный 3 3 5 7 2 4" xfId="42758"/>
    <cellStyle name="Процентный 3 3 5 7 2 5" xfId="42759"/>
    <cellStyle name="Процентный 3 3 5 7 2 6" xfId="42760"/>
    <cellStyle name="Процентный 3 3 5 7 2 7" xfId="42761"/>
    <cellStyle name="Процентный 3 3 5 7 3" xfId="42762"/>
    <cellStyle name="Процентный 3 3 5 7 3 2" xfId="42763"/>
    <cellStyle name="Процентный 3 3 5 7 3 2 2" xfId="42764"/>
    <cellStyle name="Процентный 3 3 5 7 3 3" xfId="42765"/>
    <cellStyle name="Процентный 3 3 5 7 3 4" xfId="42766"/>
    <cellStyle name="Процентный 3 3 5 7 3 5" xfId="42767"/>
    <cellStyle name="Процентный 3 3 5 7 4" xfId="42768"/>
    <cellStyle name="Процентный 3 3 5 7 4 2" xfId="42769"/>
    <cellStyle name="Процентный 3 3 5 7 4 3" xfId="42770"/>
    <cellStyle name="Процентный 3 3 5 7 4 4" xfId="42771"/>
    <cellStyle name="Процентный 3 3 5 7 5" xfId="42772"/>
    <cellStyle name="Процентный 3 3 5 7 6" xfId="42773"/>
    <cellStyle name="Процентный 3 3 5 7 7" xfId="42774"/>
    <cellStyle name="Процентный 3 3 5 7 8" xfId="42775"/>
    <cellStyle name="Процентный 3 3 5 8" xfId="42776"/>
    <cellStyle name="Процентный 3 3 5 8 2" xfId="42777"/>
    <cellStyle name="Процентный 3 3 5 8 2 2" xfId="42778"/>
    <cellStyle name="Процентный 3 3 5 8 2 2 2" xfId="42779"/>
    <cellStyle name="Процентный 3 3 5 8 2 3" xfId="42780"/>
    <cellStyle name="Процентный 3 3 5 8 2 4" xfId="42781"/>
    <cellStyle name="Процентный 3 3 5 8 2 5" xfId="42782"/>
    <cellStyle name="Процентный 3 3 5 8 3" xfId="42783"/>
    <cellStyle name="Процентный 3 3 5 8 3 2" xfId="42784"/>
    <cellStyle name="Процентный 3 3 5 8 3 3" xfId="42785"/>
    <cellStyle name="Процентный 3 3 5 8 3 4" xfId="42786"/>
    <cellStyle name="Процентный 3 3 5 8 4" xfId="42787"/>
    <cellStyle name="Процентный 3 3 5 8 5" xfId="42788"/>
    <cellStyle name="Процентный 3 3 5 8 6" xfId="42789"/>
    <cellStyle name="Процентный 3 3 5 8 7" xfId="42790"/>
    <cellStyle name="Процентный 3 3 5 9" xfId="42791"/>
    <cellStyle name="Процентный 3 3 5 9 2" xfId="42792"/>
    <cellStyle name="Процентный 3 3 5 9 2 2" xfId="42793"/>
    <cellStyle name="Процентный 3 3 5 9 2 2 2" xfId="42794"/>
    <cellStyle name="Процентный 3 3 5 9 2 3" xfId="42795"/>
    <cellStyle name="Процентный 3 3 5 9 2 4" xfId="42796"/>
    <cellStyle name="Процентный 3 3 5 9 2 5" xfId="42797"/>
    <cellStyle name="Процентный 3 3 5 9 3" xfId="42798"/>
    <cellStyle name="Процентный 3 3 5 9 3 2" xfId="42799"/>
    <cellStyle name="Процентный 3 3 5 9 3 3" xfId="42800"/>
    <cellStyle name="Процентный 3 3 5 9 3 4" xfId="42801"/>
    <cellStyle name="Процентный 3 3 5 9 4" xfId="42802"/>
    <cellStyle name="Процентный 3 3 5 9 5" xfId="42803"/>
    <cellStyle name="Процентный 3 3 5 9 6" xfId="42804"/>
    <cellStyle name="Процентный 3 3 5 9 7" xfId="42805"/>
    <cellStyle name="Процентный 3 3 6" xfId="42806"/>
    <cellStyle name="Процентный 3 3 6 10" xfId="42807"/>
    <cellStyle name="Процентный 3 3 6 10 2" xfId="42808"/>
    <cellStyle name="Процентный 3 3 6 10 2 2" xfId="42809"/>
    <cellStyle name="Процентный 3 3 6 10 3" xfId="42810"/>
    <cellStyle name="Процентный 3 3 6 10 4" xfId="42811"/>
    <cellStyle name="Процентный 3 3 6 10 5" xfId="42812"/>
    <cellStyle name="Процентный 3 3 6 11" xfId="42813"/>
    <cellStyle name="Процентный 3 3 6 11 2" xfId="42814"/>
    <cellStyle name="Процентный 3 3 6 11 3" xfId="42815"/>
    <cellStyle name="Процентный 3 3 6 11 4" xfId="42816"/>
    <cellStyle name="Процентный 3 3 6 12" xfId="42817"/>
    <cellStyle name="Процентный 3 3 6 13" xfId="42818"/>
    <cellStyle name="Процентный 3 3 6 14" xfId="42819"/>
    <cellStyle name="Процентный 3 3 6 15" xfId="42820"/>
    <cellStyle name="Процентный 3 3 6 2" xfId="42821"/>
    <cellStyle name="Процентный 3 3 6 2 2" xfId="42822"/>
    <cellStyle name="Процентный 3 3 6 2 2 2" xfId="42823"/>
    <cellStyle name="Процентный 3 3 6 2 2 2 2" xfId="42824"/>
    <cellStyle name="Процентный 3 3 6 2 2 2 2 2" xfId="42825"/>
    <cellStyle name="Процентный 3 3 6 2 2 2 3" xfId="42826"/>
    <cellStyle name="Процентный 3 3 6 2 2 2 4" xfId="42827"/>
    <cellStyle name="Процентный 3 3 6 2 2 2 5" xfId="42828"/>
    <cellStyle name="Процентный 3 3 6 2 2 3" xfId="42829"/>
    <cellStyle name="Процентный 3 3 6 2 2 3 2" xfId="42830"/>
    <cellStyle name="Процентный 3 3 6 2 2 3 3" xfId="42831"/>
    <cellStyle name="Процентный 3 3 6 2 2 3 4" xfId="42832"/>
    <cellStyle name="Процентный 3 3 6 2 2 4" xfId="42833"/>
    <cellStyle name="Процентный 3 3 6 2 2 5" xfId="42834"/>
    <cellStyle name="Процентный 3 3 6 2 2 6" xfId="42835"/>
    <cellStyle name="Процентный 3 3 6 2 2 7" xfId="42836"/>
    <cellStyle name="Процентный 3 3 6 2 3" xfId="42837"/>
    <cellStyle name="Процентный 3 3 6 2 3 2" xfId="42838"/>
    <cellStyle name="Процентный 3 3 6 2 3 2 2" xfId="42839"/>
    <cellStyle name="Процентный 3 3 6 2 3 3" xfId="42840"/>
    <cellStyle name="Процентный 3 3 6 2 3 4" xfId="42841"/>
    <cellStyle name="Процентный 3 3 6 2 3 5" xfId="42842"/>
    <cellStyle name="Процентный 3 3 6 2 4" xfId="42843"/>
    <cellStyle name="Процентный 3 3 6 2 4 2" xfId="42844"/>
    <cellStyle name="Процентный 3 3 6 2 4 2 2" xfId="42845"/>
    <cellStyle name="Процентный 3 3 6 2 4 3" xfId="42846"/>
    <cellStyle name="Процентный 3 3 6 2 4 4" xfId="42847"/>
    <cellStyle name="Процентный 3 3 6 2 4 5" xfId="42848"/>
    <cellStyle name="Процентный 3 3 6 2 5" xfId="42849"/>
    <cellStyle name="Процентный 3 3 6 2 5 2" xfId="42850"/>
    <cellStyle name="Процентный 3 3 6 2 5 3" xfId="42851"/>
    <cellStyle name="Процентный 3 3 6 2 5 4" xfId="42852"/>
    <cellStyle name="Процентный 3 3 6 2 6" xfId="42853"/>
    <cellStyle name="Процентный 3 3 6 2 7" xfId="42854"/>
    <cellStyle name="Процентный 3 3 6 2 8" xfId="42855"/>
    <cellStyle name="Процентный 3 3 6 2 9" xfId="42856"/>
    <cellStyle name="Процентный 3 3 6 3" xfId="42857"/>
    <cellStyle name="Процентный 3 3 6 3 2" xfId="42858"/>
    <cellStyle name="Процентный 3 3 6 3 2 2" xfId="42859"/>
    <cellStyle name="Процентный 3 3 6 3 2 2 2" xfId="42860"/>
    <cellStyle name="Процентный 3 3 6 3 2 2 2 2" xfId="42861"/>
    <cellStyle name="Процентный 3 3 6 3 2 2 3" xfId="42862"/>
    <cellStyle name="Процентный 3 3 6 3 2 2 4" xfId="42863"/>
    <cellStyle name="Процентный 3 3 6 3 2 2 5" xfId="42864"/>
    <cellStyle name="Процентный 3 3 6 3 2 3" xfId="42865"/>
    <cellStyle name="Процентный 3 3 6 3 2 3 2" xfId="42866"/>
    <cellStyle name="Процентный 3 3 6 3 2 3 3" xfId="42867"/>
    <cellStyle name="Процентный 3 3 6 3 2 3 4" xfId="42868"/>
    <cellStyle name="Процентный 3 3 6 3 2 4" xfId="42869"/>
    <cellStyle name="Процентный 3 3 6 3 2 5" xfId="42870"/>
    <cellStyle name="Процентный 3 3 6 3 2 6" xfId="42871"/>
    <cellStyle name="Процентный 3 3 6 3 2 7" xfId="42872"/>
    <cellStyle name="Процентный 3 3 6 3 3" xfId="42873"/>
    <cellStyle name="Процентный 3 3 6 3 3 2" xfId="42874"/>
    <cellStyle name="Процентный 3 3 6 3 3 2 2" xfId="42875"/>
    <cellStyle name="Процентный 3 3 6 3 3 3" xfId="42876"/>
    <cellStyle name="Процентный 3 3 6 3 3 4" xfId="42877"/>
    <cellStyle name="Процентный 3 3 6 3 3 5" xfId="42878"/>
    <cellStyle name="Процентный 3 3 6 3 4" xfId="42879"/>
    <cellStyle name="Процентный 3 3 6 3 4 2" xfId="42880"/>
    <cellStyle name="Процентный 3 3 6 3 4 2 2" xfId="42881"/>
    <cellStyle name="Процентный 3 3 6 3 4 3" xfId="42882"/>
    <cellStyle name="Процентный 3 3 6 3 4 4" xfId="42883"/>
    <cellStyle name="Процентный 3 3 6 3 4 5" xfId="42884"/>
    <cellStyle name="Процентный 3 3 6 3 5" xfId="42885"/>
    <cellStyle name="Процентный 3 3 6 3 5 2" xfId="42886"/>
    <cellStyle name="Процентный 3 3 6 3 5 3" xfId="42887"/>
    <cellStyle name="Процентный 3 3 6 3 5 4" xfId="42888"/>
    <cellStyle name="Процентный 3 3 6 3 6" xfId="42889"/>
    <cellStyle name="Процентный 3 3 6 3 7" xfId="42890"/>
    <cellStyle name="Процентный 3 3 6 3 8" xfId="42891"/>
    <cellStyle name="Процентный 3 3 6 3 9" xfId="42892"/>
    <cellStyle name="Процентный 3 3 6 4" xfId="42893"/>
    <cellStyle name="Процентный 3 3 6 4 2" xfId="42894"/>
    <cellStyle name="Процентный 3 3 6 4 2 2" xfId="42895"/>
    <cellStyle name="Процентный 3 3 6 4 2 2 2" xfId="42896"/>
    <cellStyle name="Процентный 3 3 6 4 2 2 2 2" xfId="42897"/>
    <cellStyle name="Процентный 3 3 6 4 2 2 3" xfId="42898"/>
    <cellStyle name="Процентный 3 3 6 4 2 2 4" xfId="42899"/>
    <cellStyle name="Процентный 3 3 6 4 2 2 5" xfId="42900"/>
    <cellStyle name="Процентный 3 3 6 4 2 3" xfId="42901"/>
    <cellStyle name="Процентный 3 3 6 4 2 3 2" xfId="42902"/>
    <cellStyle name="Процентный 3 3 6 4 2 3 3" xfId="42903"/>
    <cellStyle name="Процентный 3 3 6 4 2 3 4" xfId="42904"/>
    <cellStyle name="Процентный 3 3 6 4 2 4" xfId="42905"/>
    <cellStyle name="Процентный 3 3 6 4 2 5" xfId="42906"/>
    <cellStyle name="Процентный 3 3 6 4 2 6" xfId="42907"/>
    <cellStyle name="Процентный 3 3 6 4 2 7" xfId="42908"/>
    <cellStyle name="Процентный 3 3 6 4 3" xfId="42909"/>
    <cellStyle name="Процентный 3 3 6 4 3 2" xfId="42910"/>
    <cellStyle name="Процентный 3 3 6 4 3 2 2" xfId="42911"/>
    <cellStyle name="Процентный 3 3 6 4 3 3" xfId="42912"/>
    <cellStyle name="Процентный 3 3 6 4 3 4" xfId="42913"/>
    <cellStyle name="Процентный 3 3 6 4 3 5" xfId="42914"/>
    <cellStyle name="Процентный 3 3 6 4 4" xfId="42915"/>
    <cellStyle name="Процентный 3 3 6 4 4 2" xfId="42916"/>
    <cellStyle name="Процентный 3 3 6 4 4 3" xfId="42917"/>
    <cellStyle name="Процентный 3 3 6 4 4 4" xfId="42918"/>
    <cellStyle name="Процентный 3 3 6 4 5" xfId="42919"/>
    <cellStyle name="Процентный 3 3 6 4 6" xfId="42920"/>
    <cellStyle name="Процентный 3 3 6 4 7" xfId="42921"/>
    <cellStyle name="Процентный 3 3 6 4 8" xfId="42922"/>
    <cellStyle name="Процентный 3 3 6 5" xfId="42923"/>
    <cellStyle name="Процентный 3 3 6 5 2" xfId="42924"/>
    <cellStyle name="Процентный 3 3 6 5 2 2" xfId="42925"/>
    <cellStyle name="Процентный 3 3 6 5 2 2 2" xfId="42926"/>
    <cellStyle name="Процентный 3 3 6 5 2 2 2 2" xfId="42927"/>
    <cellStyle name="Процентный 3 3 6 5 2 2 3" xfId="42928"/>
    <cellStyle name="Процентный 3 3 6 5 2 2 4" xfId="42929"/>
    <cellStyle name="Процентный 3 3 6 5 2 2 5" xfId="42930"/>
    <cellStyle name="Процентный 3 3 6 5 2 3" xfId="42931"/>
    <cellStyle name="Процентный 3 3 6 5 2 3 2" xfId="42932"/>
    <cellStyle name="Процентный 3 3 6 5 2 3 3" xfId="42933"/>
    <cellStyle name="Процентный 3 3 6 5 2 3 4" xfId="42934"/>
    <cellStyle name="Процентный 3 3 6 5 2 4" xfId="42935"/>
    <cellStyle name="Процентный 3 3 6 5 2 5" xfId="42936"/>
    <cellStyle name="Процентный 3 3 6 5 2 6" xfId="42937"/>
    <cellStyle name="Процентный 3 3 6 5 2 7" xfId="42938"/>
    <cellStyle name="Процентный 3 3 6 5 3" xfId="42939"/>
    <cellStyle name="Процентный 3 3 6 5 3 2" xfId="42940"/>
    <cellStyle name="Процентный 3 3 6 5 3 2 2" xfId="42941"/>
    <cellStyle name="Процентный 3 3 6 5 3 3" xfId="42942"/>
    <cellStyle name="Процентный 3 3 6 5 3 4" xfId="42943"/>
    <cellStyle name="Процентный 3 3 6 5 3 5" xfId="42944"/>
    <cellStyle name="Процентный 3 3 6 5 4" xfId="42945"/>
    <cellStyle name="Процентный 3 3 6 5 4 2" xfId="42946"/>
    <cellStyle name="Процентный 3 3 6 5 4 3" xfId="42947"/>
    <cellStyle name="Процентный 3 3 6 5 4 4" xfId="42948"/>
    <cellStyle name="Процентный 3 3 6 5 5" xfId="42949"/>
    <cellStyle name="Процентный 3 3 6 5 6" xfId="42950"/>
    <cellStyle name="Процентный 3 3 6 5 7" xfId="42951"/>
    <cellStyle name="Процентный 3 3 6 5 8" xfId="42952"/>
    <cellStyle name="Процентный 3 3 6 6" xfId="42953"/>
    <cellStyle name="Процентный 3 3 6 6 2" xfId="42954"/>
    <cellStyle name="Процентный 3 3 6 6 2 2" xfId="42955"/>
    <cellStyle name="Процентный 3 3 6 6 2 2 2" xfId="42956"/>
    <cellStyle name="Процентный 3 3 6 6 2 2 2 2" xfId="42957"/>
    <cellStyle name="Процентный 3 3 6 6 2 2 3" xfId="42958"/>
    <cellStyle name="Процентный 3 3 6 6 2 2 4" xfId="42959"/>
    <cellStyle name="Процентный 3 3 6 6 2 2 5" xfId="42960"/>
    <cellStyle name="Процентный 3 3 6 6 2 3" xfId="42961"/>
    <cellStyle name="Процентный 3 3 6 6 2 3 2" xfId="42962"/>
    <cellStyle name="Процентный 3 3 6 6 2 3 3" xfId="42963"/>
    <cellStyle name="Процентный 3 3 6 6 2 3 4" xfId="42964"/>
    <cellStyle name="Процентный 3 3 6 6 2 4" xfId="42965"/>
    <cellStyle name="Процентный 3 3 6 6 2 5" xfId="42966"/>
    <cellStyle name="Процентный 3 3 6 6 2 6" xfId="42967"/>
    <cellStyle name="Процентный 3 3 6 6 2 7" xfId="42968"/>
    <cellStyle name="Процентный 3 3 6 6 3" xfId="42969"/>
    <cellStyle name="Процентный 3 3 6 6 3 2" xfId="42970"/>
    <cellStyle name="Процентный 3 3 6 6 3 2 2" xfId="42971"/>
    <cellStyle name="Процентный 3 3 6 6 3 3" xfId="42972"/>
    <cellStyle name="Процентный 3 3 6 6 3 4" xfId="42973"/>
    <cellStyle name="Процентный 3 3 6 6 3 5" xfId="42974"/>
    <cellStyle name="Процентный 3 3 6 6 4" xfId="42975"/>
    <cellStyle name="Процентный 3 3 6 6 4 2" xfId="42976"/>
    <cellStyle name="Процентный 3 3 6 6 4 3" xfId="42977"/>
    <cellStyle name="Процентный 3 3 6 6 4 4" xfId="42978"/>
    <cellStyle name="Процентный 3 3 6 6 5" xfId="42979"/>
    <cellStyle name="Процентный 3 3 6 6 6" xfId="42980"/>
    <cellStyle name="Процентный 3 3 6 6 7" xfId="42981"/>
    <cellStyle name="Процентный 3 3 6 6 8" xfId="42982"/>
    <cellStyle name="Процентный 3 3 6 7" xfId="42983"/>
    <cellStyle name="Процентный 3 3 6 7 2" xfId="42984"/>
    <cellStyle name="Процентный 3 3 6 7 2 2" xfId="42985"/>
    <cellStyle name="Процентный 3 3 6 7 2 2 2" xfId="42986"/>
    <cellStyle name="Процентный 3 3 6 7 2 2 2 2" xfId="42987"/>
    <cellStyle name="Процентный 3 3 6 7 2 2 3" xfId="42988"/>
    <cellStyle name="Процентный 3 3 6 7 2 2 4" xfId="42989"/>
    <cellStyle name="Процентный 3 3 6 7 2 2 5" xfId="42990"/>
    <cellStyle name="Процентный 3 3 6 7 2 3" xfId="42991"/>
    <cellStyle name="Процентный 3 3 6 7 2 3 2" xfId="42992"/>
    <cellStyle name="Процентный 3 3 6 7 2 3 3" xfId="42993"/>
    <cellStyle name="Процентный 3 3 6 7 2 3 4" xfId="42994"/>
    <cellStyle name="Процентный 3 3 6 7 2 4" xfId="42995"/>
    <cellStyle name="Процентный 3 3 6 7 2 5" xfId="42996"/>
    <cellStyle name="Процентный 3 3 6 7 2 6" xfId="42997"/>
    <cellStyle name="Процентный 3 3 6 7 2 7" xfId="42998"/>
    <cellStyle name="Процентный 3 3 6 7 3" xfId="42999"/>
    <cellStyle name="Процентный 3 3 6 7 3 2" xfId="43000"/>
    <cellStyle name="Процентный 3 3 6 7 3 2 2" xfId="43001"/>
    <cellStyle name="Процентный 3 3 6 7 3 3" xfId="43002"/>
    <cellStyle name="Процентный 3 3 6 7 3 4" xfId="43003"/>
    <cellStyle name="Процентный 3 3 6 7 3 5" xfId="43004"/>
    <cellStyle name="Процентный 3 3 6 7 4" xfId="43005"/>
    <cellStyle name="Процентный 3 3 6 7 4 2" xfId="43006"/>
    <cellStyle name="Процентный 3 3 6 7 4 3" xfId="43007"/>
    <cellStyle name="Процентный 3 3 6 7 4 4" xfId="43008"/>
    <cellStyle name="Процентный 3 3 6 7 5" xfId="43009"/>
    <cellStyle name="Процентный 3 3 6 7 6" xfId="43010"/>
    <cellStyle name="Процентный 3 3 6 7 7" xfId="43011"/>
    <cellStyle name="Процентный 3 3 6 7 8" xfId="43012"/>
    <cellStyle name="Процентный 3 3 6 8" xfId="43013"/>
    <cellStyle name="Процентный 3 3 6 8 2" xfId="43014"/>
    <cellStyle name="Процентный 3 3 6 8 2 2" xfId="43015"/>
    <cellStyle name="Процентный 3 3 6 8 2 2 2" xfId="43016"/>
    <cellStyle name="Процентный 3 3 6 8 2 3" xfId="43017"/>
    <cellStyle name="Процентный 3 3 6 8 2 4" xfId="43018"/>
    <cellStyle name="Процентный 3 3 6 8 2 5" xfId="43019"/>
    <cellStyle name="Процентный 3 3 6 8 3" xfId="43020"/>
    <cellStyle name="Процентный 3 3 6 8 3 2" xfId="43021"/>
    <cellStyle name="Процентный 3 3 6 8 3 3" xfId="43022"/>
    <cellStyle name="Процентный 3 3 6 8 3 4" xfId="43023"/>
    <cellStyle name="Процентный 3 3 6 8 4" xfId="43024"/>
    <cellStyle name="Процентный 3 3 6 8 5" xfId="43025"/>
    <cellStyle name="Процентный 3 3 6 8 6" xfId="43026"/>
    <cellStyle name="Процентный 3 3 6 8 7" xfId="43027"/>
    <cellStyle name="Процентный 3 3 6 9" xfId="43028"/>
    <cellStyle name="Процентный 3 3 6 9 2" xfId="43029"/>
    <cellStyle name="Процентный 3 3 6 9 2 2" xfId="43030"/>
    <cellStyle name="Процентный 3 3 6 9 2 2 2" xfId="43031"/>
    <cellStyle name="Процентный 3 3 6 9 2 3" xfId="43032"/>
    <cellStyle name="Процентный 3 3 6 9 2 4" xfId="43033"/>
    <cellStyle name="Процентный 3 3 6 9 2 5" xfId="43034"/>
    <cellStyle name="Процентный 3 3 6 9 3" xfId="43035"/>
    <cellStyle name="Процентный 3 3 6 9 3 2" xfId="43036"/>
    <cellStyle name="Процентный 3 3 6 9 3 3" xfId="43037"/>
    <cellStyle name="Процентный 3 3 6 9 3 4" xfId="43038"/>
    <cellStyle name="Процентный 3 3 6 9 4" xfId="43039"/>
    <cellStyle name="Процентный 3 3 6 9 5" xfId="43040"/>
    <cellStyle name="Процентный 3 3 6 9 6" xfId="43041"/>
    <cellStyle name="Процентный 3 3 6 9 7" xfId="43042"/>
    <cellStyle name="Процентный 3 3 7" xfId="43043"/>
    <cellStyle name="Процентный 3 3 7 2" xfId="43044"/>
    <cellStyle name="Процентный 3 3 7 2 2" xfId="43045"/>
    <cellStyle name="Процентный 3 3 7 2 2 2" xfId="43046"/>
    <cellStyle name="Процентный 3 3 7 2 2 2 2" xfId="43047"/>
    <cellStyle name="Процентный 3 3 7 2 2 3" xfId="43048"/>
    <cellStyle name="Процентный 3 3 7 2 2 4" xfId="43049"/>
    <cellStyle name="Процентный 3 3 7 2 2 5" xfId="43050"/>
    <cellStyle name="Процентный 3 3 7 2 3" xfId="43051"/>
    <cellStyle name="Процентный 3 3 7 2 3 2" xfId="43052"/>
    <cellStyle name="Процентный 3 3 7 2 3 3" xfId="43053"/>
    <cellStyle name="Процентный 3 3 7 2 3 4" xfId="43054"/>
    <cellStyle name="Процентный 3 3 7 2 4" xfId="43055"/>
    <cellStyle name="Процентный 3 3 7 2 5" xfId="43056"/>
    <cellStyle name="Процентный 3 3 7 2 6" xfId="43057"/>
    <cellStyle name="Процентный 3 3 7 2 7" xfId="43058"/>
    <cellStyle name="Процентный 3 3 7 3" xfId="43059"/>
    <cellStyle name="Процентный 3 3 7 3 2" xfId="43060"/>
    <cellStyle name="Процентный 3 3 7 3 2 2" xfId="43061"/>
    <cellStyle name="Процентный 3 3 7 3 3" xfId="43062"/>
    <cellStyle name="Процентный 3 3 7 3 4" xfId="43063"/>
    <cellStyle name="Процентный 3 3 7 3 5" xfId="43064"/>
    <cellStyle name="Процентный 3 3 7 4" xfId="43065"/>
    <cellStyle name="Процентный 3 3 7 4 2" xfId="43066"/>
    <cellStyle name="Процентный 3 3 7 4 2 2" xfId="43067"/>
    <cellStyle name="Процентный 3 3 7 4 3" xfId="43068"/>
    <cellStyle name="Процентный 3 3 7 4 4" xfId="43069"/>
    <cellStyle name="Процентный 3 3 7 4 5" xfId="43070"/>
    <cellStyle name="Процентный 3 3 7 5" xfId="43071"/>
    <cellStyle name="Процентный 3 3 7 5 2" xfId="43072"/>
    <cellStyle name="Процентный 3 3 7 5 3" xfId="43073"/>
    <cellStyle name="Процентный 3 3 7 5 4" xfId="43074"/>
    <cellStyle name="Процентный 3 3 7 6" xfId="43075"/>
    <cellStyle name="Процентный 3 3 7 7" xfId="43076"/>
    <cellStyle name="Процентный 3 3 7 8" xfId="43077"/>
    <cellStyle name="Процентный 3 3 7 9" xfId="43078"/>
    <cellStyle name="Процентный 3 3 8" xfId="43079"/>
    <cellStyle name="Процентный 3 3 8 2" xfId="43080"/>
    <cellStyle name="Процентный 3 3 8 2 2" xfId="43081"/>
    <cellStyle name="Процентный 3 3 8 2 2 2" xfId="43082"/>
    <cellStyle name="Процентный 3 3 8 2 2 2 2" xfId="43083"/>
    <cellStyle name="Процентный 3 3 8 2 2 3" xfId="43084"/>
    <cellStyle name="Процентный 3 3 8 2 2 4" xfId="43085"/>
    <cellStyle name="Процентный 3 3 8 2 2 5" xfId="43086"/>
    <cellStyle name="Процентный 3 3 8 2 3" xfId="43087"/>
    <cellStyle name="Процентный 3 3 8 2 3 2" xfId="43088"/>
    <cellStyle name="Процентный 3 3 8 2 3 3" xfId="43089"/>
    <cellStyle name="Процентный 3 3 8 2 3 4" xfId="43090"/>
    <cellStyle name="Процентный 3 3 8 2 4" xfId="43091"/>
    <cellStyle name="Процентный 3 3 8 2 5" xfId="43092"/>
    <cellStyle name="Процентный 3 3 8 2 6" xfId="43093"/>
    <cellStyle name="Процентный 3 3 8 2 7" xfId="43094"/>
    <cellStyle name="Процентный 3 3 8 3" xfId="43095"/>
    <cellStyle name="Процентный 3 3 8 3 2" xfId="43096"/>
    <cellStyle name="Процентный 3 3 8 3 2 2" xfId="43097"/>
    <cellStyle name="Процентный 3 3 8 3 3" xfId="43098"/>
    <cellStyle name="Процентный 3 3 8 3 4" xfId="43099"/>
    <cellStyle name="Процентный 3 3 8 3 5" xfId="43100"/>
    <cellStyle name="Процентный 3 3 8 4" xfId="43101"/>
    <cellStyle name="Процентный 3 3 8 4 2" xfId="43102"/>
    <cellStyle name="Процентный 3 3 8 4 2 2" xfId="43103"/>
    <cellStyle name="Процентный 3 3 8 4 3" xfId="43104"/>
    <cellStyle name="Процентный 3 3 8 4 4" xfId="43105"/>
    <cellStyle name="Процентный 3 3 8 4 5" xfId="43106"/>
    <cellStyle name="Процентный 3 3 8 5" xfId="43107"/>
    <cellStyle name="Процентный 3 3 8 5 2" xfId="43108"/>
    <cellStyle name="Процентный 3 3 8 5 3" xfId="43109"/>
    <cellStyle name="Процентный 3 3 8 5 4" xfId="43110"/>
    <cellStyle name="Процентный 3 3 8 6" xfId="43111"/>
    <cellStyle name="Процентный 3 3 8 7" xfId="43112"/>
    <cellStyle name="Процентный 3 3 8 8" xfId="43113"/>
    <cellStyle name="Процентный 3 3 8 9" xfId="43114"/>
    <cellStyle name="Процентный 3 3 9" xfId="43115"/>
    <cellStyle name="Процентный 3 3 9 2" xfId="43116"/>
    <cellStyle name="Процентный 3 3 9 2 2" xfId="43117"/>
    <cellStyle name="Процентный 3 3 9 2 2 2" xfId="43118"/>
    <cellStyle name="Процентный 3 3 9 2 2 2 2" xfId="43119"/>
    <cellStyle name="Процентный 3 3 9 2 2 3" xfId="43120"/>
    <cellStyle name="Процентный 3 3 9 2 2 4" xfId="43121"/>
    <cellStyle name="Процентный 3 3 9 2 2 5" xfId="43122"/>
    <cellStyle name="Процентный 3 3 9 2 3" xfId="43123"/>
    <cellStyle name="Процентный 3 3 9 2 3 2" xfId="43124"/>
    <cellStyle name="Процентный 3 3 9 2 3 3" xfId="43125"/>
    <cellStyle name="Процентный 3 3 9 2 3 4" xfId="43126"/>
    <cellStyle name="Процентный 3 3 9 2 4" xfId="43127"/>
    <cellStyle name="Процентный 3 3 9 2 5" xfId="43128"/>
    <cellStyle name="Процентный 3 3 9 2 6" xfId="43129"/>
    <cellStyle name="Процентный 3 3 9 2 7" xfId="43130"/>
    <cellStyle name="Процентный 3 3 9 3" xfId="43131"/>
    <cellStyle name="Процентный 3 3 9 3 2" xfId="43132"/>
    <cellStyle name="Процентный 3 3 9 3 2 2" xfId="43133"/>
    <cellStyle name="Процентный 3 3 9 3 3" xfId="43134"/>
    <cellStyle name="Процентный 3 3 9 3 4" xfId="43135"/>
    <cellStyle name="Процентный 3 3 9 3 5" xfId="43136"/>
    <cellStyle name="Процентный 3 3 9 4" xfId="43137"/>
    <cellStyle name="Процентный 3 3 9 4 2" xfId="43138"/>
    <cellStyle name="Процентный 3 3 9 4 2 2" xfId="43139"/>
    <cellStyle name="Процентный 3 3 9 4 3" xfId="43140"/>
    <cellStyle name="Процентный 3 3 9 4 4" xfId="43141"/>
    <cellStyle name="Процентный 3 3 9 4 5" xfId="43142"/>
    <cellStyle name="Процентный 3 3 9 5" xfId="43143"/>
    <cellStyle name="Процентный 3 3 9 5 2" xfId="43144"/>
    <cellStyle name="Процентный 3 3 9 5 3" xfId="43145"/>
    <cellStyle name="Процентный 3 3 9 5 4" xfId="43146"/>
    <cellStyle name="Процентный 3 3 9 6" xfId="43147"/>
    <cellStyle name="Процентный 3 3 9 7" xfId="43148"/>
    <cellStyle name="Процентный 3 3 9 8" xfId="43149"/>
    <cellStyle name="Процентный 3 3 9 9" xfId="43150"/>
    <cellStyle name="Процентный 3 4" xfId="43151"/>
    <cellStyle name="Процентный 3 4 10" xfId="43152"/>
    <cellStyle name="Процентный 3 4 10 2" xfId="43153"/>
    <cellStyle name="Процентный 3 4 10 2 2" xfId="43154"/>
    <cellStyle name="Процентный 3 4 10 2 2 2" xfId="43155"/>
    <cellStyle name="Процентный 3 4 10 2 2 2 2" xfId="43156"/>
    <cellStyle name="Процентный 3 4 10 2 2 3" xfId="43157"/>
    <cellStyle name="Процентный 3 4 10 2 2 4" xfId="43158"/>
    <cellStyle name="Процентный 3 4 10 2 2 5" xfId="43159"/>
    <cellStyle name="Процентный 3 4 10 2 3" xfId="43160"/>
    <cellStyle name="Процентный 3 4 10 2 3 2" xfId="43161"/>
    <cellStyle name="Процентный 3 4 10 2 3 3" xfId="43162"/>
    <cellStyle name="Процентный 3 4 10 2 3 4" xfId="43163"/>
    <cellStyle name="Процентный 3 4 10 2 4" xfId="43164"/>
    <cellStyle name="Процентный 3 4 10 2 5" xfId="43165"/>
    <cellStyle name="Процентный 3 4 10 2 6" xfId="43166"/>
    <cellStyle name="Процентный 3 4 10 2 7" xfId="43167"/>
    <cellStyle name="Процентный 3 4 10 3" xfId="43168"/>
    <cellStyle name="Процентный 3 4 10 3 2" xfId="43169"/>
    <cellStyle name="Процентный 3 4 10 3 2 2" xfId="43170"/>
    <cellStyle name="Процентный 3 4 10 3 3" xfId="43171"/>
    <cellStyle name="Процентный 3 4 10 3 4" xfId="43172"/>
    <cellStyle name="Процентный 3 4 10 3 5" xfId="43173"/>
    <cellStyle name="Процентный 3 4 10 4" xfId="43174"/>
    <cellStyle name="Процентный 3 4 10 4 2" xfId="43175"/>
    <cellStyle name="Процентный 3 4 10 4 3" xfId="43176"/>
    <cellStyle name="Процентный 3 4 10 4 4" xfId="43177"/>
    <cellStyle name="Процентный 3 4 10 5" xfId="43178"/>
    <cellStyle name="Процентный 3 4 10 6" xfId="43179"/>
    <cellStyle name="Процентный 3 4 10 7" xfId="43180"/>
    <cellStyle name="Процентный 3 4 10 8" xfId="43181"/>
    <cellStyle name="Процентный 3 4 11" xfId="43182"/>
    <cellStyle name="Процентный 3 4 11 2" xfId="43183"/>
    <cellStyle name="Процентный 3 4 11 2 2" xfId="43184"/>
    <cellStyle name="Процентный 3 4 11 2 2 2" xfId="43185"/>
    <cellStyle name="Процентный 3 4 11 2 2 2 2" xfId="43186"/>
    <cellStyle name="Процентный 3 4 11 2 2 3" xfId="43187"/>
    <cellStyle name="Процентный 3 4 11 2 2 4" xfId="43188"/>
    <cellStyle name="Процентный 3 4 11 2 2 5" xfId="43189"/>
    <cellStyle name="Процентный 3 4 11 2 3" xfId="43190"/>
    <cellStyle name="Процентный 3 4 11 2 3 2" xfId="43191"/>
    <cellStyle name="Процентный 3 4 11 2 3 3" xfId="43192"/>
    <cellStyle name="Процентный 3 4 11 2 3 4" xfId="43193"/>
    <cellStyle name="Процентный 3 4 11 2 4" xfId="43194"/>
    <cellStyle name="Процентный 3 4 11 2 5" xfId="43195"/>
    <cellStyle name="Процентный 3 4 11 2 6" xfId="43196"/>
    <cellStyle name="Процентный 3 4 11 2 7" xfId="43197"/>
    <cellStyle name="Процентный 3 4 11 3" xfId="43198"/>
    <cellStyle name="Процентный 3 4 11 3 2" xfId="43199"/>
    <cellStyle name="Процентный 3 4 11 3 2 2" xfId="43200"/>
    <cellStyle name="Процентный 3 4 11 3 3" xfId="43201"/>
    <cellStyle name="Процентный 3 4 11 3 4" xfId="43202"/>
    <cellStyle name="Процентный 3 4 11 3 5" xfId="43203"/>
    <cellStyle name="Процентный 3 4 11 4" xfId="43204"/>
    <cellStyle name="Процентный 3 4 11 4 2" xfId="43205"/>
    <cellStyle name="Процентный 3 4 11 4 3" xfId="43206"/>
    <cellStyle name="Процентный 3 4 11 4 4" xfId="43207"/>
    <cellStyle name="Процентный 3 4 11 5" xfId="43208"/>
    <cellStyle name="Процентный 3 4 11 6" xfId="43209"/>
    <cellStyle name="Процентный 3 4 11 7" xfId="43210"/>
    <cellStyle name="Процентный 3 4 11 8" xfId="43211"/>
    <cellStyle name="Процентный 3 4 12" xfId="43212"/>
    <cellStyle name="Процентный 3 4 12 2" xfId="43213"/>
    <cellStyle name="Процентный 3 4 12 2 2" xfId="43214"/>
    <cellStyle name="Процентный 3 4 12 2 2 2" xfId="43215"/>
    <cellStyle name="Процентный 3 4 12 2 3" xfId="43216"/>
    <cellStyle name="Процентный 3 4 12 2 4" xfId="43217"/>
    <cellStyle name="Процентный 3 4 12 2 5" xfId="43218"/>
    <cellStyle name="Процентный 3 4 12 3" xfId="43219"/>
    <cellStyle name="Процентный 3 4 12 3 2" xfId="43220"/>
    <cellStyle name="Процентный 3 4 12 3 3" xfId="43221"/>
    <cellStyle name="Процентный 3 4 12 3 4" xfId="43222"/>
    <cellStyle name="Процентный 3 4 12 4" xfId="43223"/>
    <cellStyle name="Процентный 3 4 12 5" xfId="43224"/>
    <cellStyle name="Процентный 3 4 12 6" xfId="43225"/>
    <cellStyle name="Процентный 3 4 12 7" xfId="43226"/>
    <cellStyle name="Процентный 3 4 13" xfId="43227"/>
    <cellStyle name="Процентный 3 4 13 2" xfId="43228"/>
    <cellStyle name="Процентный 3 4 13 2 2" xfId="43229"/>
    <cellStyle name="Процентный 3 4 13 2 2 2" xfId="43230"/>
    <cellStyle name="Процентный 3 4 13 2 3" xfId="43231"/>
    <cellStyle name="Процентный 3 4 13 2 4" xfId="43232"/>
    <cellStyle name="Процентный 3 4 13 2 5" xfId="43233"/>
    <cellStyle name="Процентный 3 4 13 3" xfId="43234"/>
    <cellStyle name="Процентный 3 4 13 3 2" xfId="43235"/>
    <cellStyle name="Процентный 3 4 13 3 3" xfId="43236"/>
    <cellStyle name="Процентный 3 4 13 3 4" xfId="43237"/>
    <cellStyle name="Процентный 3 4 13 4" xfId="43238"/>
    <cellStyle name="Процентный 3 4 13 5" xfId="43239"/>
    <cellStyle name="Процентный 3 4 13 6" xfId="43240"/>
    <cellStyle name="Процентный 3 4 13 7" xfId="43241"/>
    <cellStyle name="Процентный 3 4 14" xfId="43242"/>
    <cellStyle name="Процентный 3 4 14 2" xfId="43243"/>
    <cellStyle name="Процентный 3 4 14 2 2" xfId="43244"/>
    <cellStyle name="Процентный 3 4 14 3" xfId="43245"/>
    <cellStyle name="Процентный 3 4 14 4" xfId="43246"/>
    <cellStyle name="Процентный 3 4 14 5" xfId="43247"/>
    <cellStyle name="Процентный 3 4 15" xfId="43248"/>
    <cellStyle name="Процентный 3 4 15 2" xfId="43249"/>
    <cellStyle name="Процентный 3 4 15 2 2" xfId="43250"/>
    <cellStyle name="Процентный 3 4 15 3" xfId="43251"/>
    <cellStyle name="Процентный 3 4 15 4" xfId="43252"/>
    <cellStyle name="Процентный 3 4 15 5" xfId="43253"/>
    <cellStyle name="Процентный 3 4 16" xfId="43254"/>
    <cellStyle name="Процентный 3 4 17" xfId="43255"/>
    <cellStyle name="Процентный 3 4 2" xfId="43256"/>
    <cellStyle name="Процентный 3 4 2 10" xfId="43257"/>
    <cellStyle name="Процентный 3 4 2 10 2" xfId="43258"/>
    <cellStyle name="Процентный 3 4 2 10 2 2" xfId="43259"/>
    <cellStyle name="Процентный 3 4 2 10 2 2 2" xfId="43260"/>
    <cellStyle name="Процентный 3 4 2 10 2 3" xfId="43261"/>
    <cellStyle name="Процентный 3 4 2 10 2 4" xfId="43262"/>
    <cellStyle name="Процентный 3 4 2 10 2 5" xfId="43263"/>
    <cellStyle name="Процентный 3 4 2 10 3" xfId="43264"/>
    <cellStyle name="Процентный 3 4 2 10 3 2" xfId="43265"/>
    <cellStyle name="Процентный 3 4 2 10 3 3" xfId="43266"/>
    <cellStyle name="Процентный 3 4 2 10 3 4" xfId="43267"/>
    <cellStyle name="Процентный 3 4 2 10 4" xfId="43268"/>
    <cellStyle name="Процентный 3 4 2 10 5" xfId="43269"/>
    <cellStyle name="Процентный 3 4 2 10 6" xfId="43270"/>
    <cellStyle name="Процентный 3 4 2 10 7" xfId="43271"/>
    <cellStyle name="Процентный 3 4 2 11" xfId="43272"/>
    <cellStyle name="Процентный 3 4 2 11 2" xfId="43273"/>
    <cellStyle name="Процентный 3 4 2 11 2 2" xfId="43274"/>
    <cellStyle name="Процентный 3 4 2 11 3" xfId="43275"/>
    <cellStyle name="Процентный 3 4 2 11 4" xfId="43276"/>
    <cellStyle name="Процентный 3 4 2 11 5" xfId="43277"/>
    <cellStyle name="Процентный 3 4 2 12" xfId="43278"/>
    <cellStyle name="Процентный 3 4 2 12 2" xfId="43279"/>
    <cellStyle name="Процентный 3 4 2 12 3" xfId="43280"/>
    <cellStyle name="Процентный 3 4 2 12 4" xfId="43281"/>
    <cellStyle name="Процентный 3 4 2 13" xfId="43282"/>
    <cellStyle name="Процентный 3 4 2 14" xfId="43283"/>
    <cellStyle name="Процентный 3 4 2 15" xfId="43284"/>
    <cellStyle name="Процентный 3 4 2 16" xfId="43285"/>
    <cellStyle name="Процентный 3 4 2 2" xfId="43286"/>
    <cellStyle name="Процентный 3 4 2 2 10" xfId="43287"/>
    <cellStyle name="Процентный 3 4 2 2 10 2" xfId="43288"/>
    <cellStyle name="Процентный 3 4 2 2 10 2 2" xfId="43289"/>
    <cellStyle name="Процентный 3 4 2 2 10 3" xfId="43290"/>
    <cellStyle name="Процентный 3 4 2 2 10 4" xfId="43291"/>
    <cellStyle name="Процентный 3 4 2 2 10 5" xfId="43292"/>
    <cellStyle name="Процентный 3 4 2 2 11" xfId="43293"/>
    <cellStyle name="Процентный 3 4 2 2 11 2" xfId="43294"/>
    <cellStyle name="Процентный 3 4 2 2 11 3" xfId="43295"/>
    <cellStyle name="Процентный 3 4 2 2 11 4" xfId="43296"/>
    <cellStyle name="Процентный 3 4 2 2 12" xfId="43297"/>
    <cellStyle name="Процентный 3 4 2 2 13" xfId="43298"/>
    <cellStyle name="Процентный 3 4 2 2 14" xfId="43299"/>
    <cellStyle name="Процентный 3 4 2 2 15" xfId="43300"/>
    <cellStyle name="Процентный 3 4 2 2 2" xfId="43301"/>
    <cellStyle name="Процентный 3 4 2 2 2 2" xfId="43302"/>
    <cellStyle name="Процентный 3 4 2 2 2 2 2" xfId="43303"/>
    <cellStyle name="Процентный 3 4 2 2 2 2 2 2" xfId="43304"/>
    <cellStyle name="Процентный 3 4 2 2 2 2 2 2 2" xfId="43305"/>
    <cellStyle name="Процентный 3 4 2 2 2 2 2 3" xfId="43306"/>
    <cellStyle name="Процентный 3 4 2 2 2 2 2 4" xfId="43307"/>
    <cellStyle name="Процентный 3 4 2 2 2 2 2 5" xfId="43308"/>
    <cellStyle name="Процентный 3 4 2 2 2 2 3" xfId="43309"/>
    <cellStyle name="Процентный 3 4 2 2 2 2 3 2" xfId="43310"/>
    <cellStyle name="Процентный 3 4 2 2 2 2 3 3" xfId="43311"/>
    <cellStyle name="Процентный 3 4 2 2 2 2 3 4" xfId="43312"/>
    <cellStyle name="Процентный 3 4 2 2 2 2 4" xfId="43313"/>
    <cellStyle name="Процентный 3 4 2 2 2 2 5" xfId="43314"/>
    <cellStyle name="Процентный 3 4 2 2 2 2 6" xfId="43315"/>
    <cellStyle name="Процентный 3 4 2 2 2 2 7" xfId="43316"/>
    <cellStyle name="Процентный 3 4 2 2 2 3" xfId="43317"/>
    <cellStyle name="Процентный 3 4 2 2 2 3 2" xfId="43318"/>
    <cellStyle name="Процентный 3 4 2 2 2 3 2 2" xfId="43319"/>
    <cellStyle name="Процентный 3 4 2 2 2 3 3" xfId="43320"/>
    <cellStyle name="Процентный 3 4 2 2 2 3 4" xfId="43321"/>
    <cellStyle name="Процентный 3 4 2 2 2 3 5" xfId="43322"/>
    <cellStyle name="Процентный 3 4 2 2 2 4" xfId="43323"/>
    <cellStyle name="Процентный 3 4 2 2 2 4 2" xfId="43324"/>
    <cellStyle name="Процентный 3 4 2 2 2 4 2 2" xfId="43325"/>
    <cellStyle name="Процентный 3 4 2 2 2 4 3" xfId="43326"/>
    <cellStyle name="Процентный 3 4 2 2 2 4 4" xfId="43327"/>
    <cellStyle name="Процентный 3 4 2 2 2 4 5" xfId="43328"/>
    <cellStyle name="Процентный 3 4 2 2 2 5" xfId="43329"/>
    <cellStyle name="Процентный 3 4 2 2 2 5 2" xfId="43330"/>
    <cellStyle name="Процентный 3 4 2 2 2 5 3" xfId="43331"/>
    <cellStyle name="Процентный 3 4 2 2 2 5 4" xfId="43332"/>
    <cellStyle name="Процентный 3 4 2 2 2 6" xfId="43333"/>
    <cellStyle name="Процентный 3 4 2 2 2 7" xfId="43334"/>
    <cellStyle name="Процентный 3 4 2 2 2 8" xfId="43335"/>
    <cellStyle name="Процентный 3 4 2 2 2 9" xfId="43336"/>
    <cellStyle name="Процентный 3 4 2 2 3" xfId="43337"/>
    <cellStyle name="Процентный 3 4 2 2 3 2" xfId="43338"/>
    <cellStyle name="Процентный 3 4 2 2 3 2 2" xfId="43339"/>
    <cellStyle name="Процентный 3 4 2 2 3 2 2 2" xfId="43340"/>
    <cellStyle name="Процентный 3 4 2 2 3 2 2 2 2" xfId="43341"/>
    <cellStyle name="Процентный 3 4 2 2 3 2 2 3" xfId="43342"/>
    <cellStyle name="Процентный 3 4 2 2 3 2 2 4" xfId="43343"/>
    <cellStyle name="Процентный 3 4 2 2 3 2 2 5" xfId="43344"/>
    <cellStyle name="Процентный 3 4 2 2 3 2 3" xfId="43345"/>
    <cellStyle name="Процентный 3 4 2 2 3 2 3 2" xfId="43346"/>
    <cellStyle name="Процентный 3 4 2 2 3 2 3 3" xfId="43347"/>
    <cellStyle name="Процентный 3 4 2 2 3 2 3 4" xfId="43348"/>
    <cellStyle name="Процентный 3 4 2 2 3 2 4" xfId="43349"/>
    <cellStyle name="Процентный 3 4 2 2 3 2 5" xfId="43350"/>
    <cellStyle name="Процентный 3 4 2 2 3 2 6" xfId="43351"/>
    <cellStyle name="Процентный 3 4 2 2 3 2 7" xfId="43352"/>
    <cellStyle name="Процентный 3 4 2 2 3 3" xfId="43353"/>
    <cellStyle name="Процентный 3 4 2 2 3 3 2" xfId="43354"/>
    <cellStyle name="Процентный 3 4 2 2 3 3 2 2" xfId="43355"/>
    <cellStyle name="Процентный 3 4 2 2 3 3 3" xfId="43356"/>
    <cellStyle name="Процентный 3 4 2 2 3 3 4" xfId="43357"/>
    <cellStyle name="Процентный 3 4 2 2 3 3 5" xfId="43358"/>
    <cellStyle name="Процентный 3 4 2 2 3 4" xfId="43359"/>
    <cellStyle name="Процентный 3 4 2 2 3 4 2" xfId="43360"/>
    <cellStyle name="Процентный 3 4 2 2 3 4 2 2" xfId="43361"/>
    <cellStyle name="Процентный 3 4 2 2 3 4 3" xfId="43362"/>
    <cellStyle name="Процентный 3 4 2 2 3 4 4" xfId="43363"/>
    <cellStyle name="Процентный 3 4 2 2 3 4 5" xfId="43364"/>
    <cellStyle name="Процентный 3 4 2 2 3 5" xfId="43365"/>
    <cellStyle name="Процентный 3 4 2 2 3 5 2" xfId="43366"/>
    <cellStyle name="Процентный 3 4 2 2 3 5 3" xfId="43367"/>
    <cellStyle name="Процентный 3 4 2 2 3 5 4" xfId="43368"/>
    <cellStyle name="Процентный 3 4 2 2 3 6" xfId="43369"/>
    <cellStyle name="Процентный 3 4 2 2 3 7" xfId="43370"/>
    <cellStyle name="Процентный 3 4 2 2 3 8" xfId="43371"/>
    <cellStyle name="Процентный 3 4 2 2 3 9" xfId="43372"/>
    <cellStyle name="Процентный 3 4 2 2 4" xfId="43373"/>
    <cellStyle name="Процентный 3 4 2 2 4 2" xfId="43374"/>
    <cellStyle name="Процентный 3 4 2 2 4 2 2" xfId="43375"/>
    <cellStyle name="Процентный 3 4 2 2 4 2 2 2" xfId="43376"/>
    <cellStyle name="Процентный 3 4 2 2 4 2 2 2 2" xfId="43377"/>
    <cellStyle name="Процентный 3 4 2 2 4 2 2 3" xfId="43378"/>
    <cellStyle name="Процентный 3 4 2 2 4 2 2 4" xfId="43379"/>
    <cellStyle name="Процентный 3 4 2 2 4 2 2 5" xfId="43380"/>
    <cellStyle name="Процентный 3 4 2 2 4 2 3" xfId="43381"/>
    <cellStyle name="Процентный 3 4 2 2 4 2 3 2" xfId="43382"/>
    <cellStyle name="Процентный 3 4 2 2 4 2 3 3" xfId="43383"/>
    <cellStyle name="Процентный 3 4 2 2 4 2 3 4" xfId="43384"/>
    <cellStyle name="Процентный 3 4 2 2 4 2 4" xfId="43385"/>
    <cellStyle name="Процентный 3 4 2 2 4 2 5" xfId="43386"/>
    <cellStyle name="Процентный 3 4 2 2 4 2 6" xfId="43387"/>
    <cellStyle name="Процентный 3 4 2 2 4 2 7" xfId="43388"/>
    <cellStyle name="Процентный 3 4 2 2 4 3" xfId="43389"/>
    <cellStyle name="Процентный 3 4 2 2 4 3 2" xfId="43390"/>
    <cellStyle name="Процентный 3 4 2 2 4 3 2 2" xfId="43391"/>
    <cellStyle name="Процентный 3 4 2 2 4 3 3" xfId="43392"/>
    <cellStyle name="Процентный 3 4 2 2 4 3 4" xfId="43393"/>
    <cellStyle name="Процентный 3 4 2 2 4 3 5" xfId="43394"/>
    <cellStyle name="Процентный 3 4 2 2 4 4" xfId="43395"/>
    <cellStyle name="Процентный 3 4 2 2 4 4 2" xfId="43396"/>
    <cellStyle name="Процентный 3 4 2 2 4 4 3" xfId="43397"/>
    <cellStyle name="Процентный 3 4 2 2 4 4 4" xfId="43398"/>
    <cellStyle name="Процентный 3 4 2 2 4 5" xfId="43399"/>
    <cellStyle name="Процентный 3 4 2 2 4 6" xfId="43400"/>
    <cellStyle name="Процентный 3 4 2 2 4 7" xfId="43401"/>
    <cellStyle name="Процентный 3 4 2 2 4 8" xfId="43402"/>
    <cellStyle name="Процентный 3 4 2 2 5" xfId="43403"/>
    <cellStyle name="Процентный 3 4 2 2 5 2" xfId="43404"/>
    <cellStyle name="Процентный 3 4 2 2 5 2 2" xfId="43405"/>
    <cellStyle name="Процентный 3 4 2 2 5 2 2 2" xfId="43406"/>
    <cellStyle name="Процентный 3 4 2 2 5 2 2 2 2" xfId="43407"/>
    <cellStyle name="Процентный 3 4 2 2 5 2 2 3" xfId="43408"/>
    <cellStyle name="Процентный 3 4 2 2 5 2 2 4" xfId="43409"/>
    <cellStyle name="Процентный 3 4 2 2 5 2 2 5" xfId="43410"/>
    <cellStyle name="Процентный 3 4 2 2 5 2 3" xfId="43411"/>
    <cellStyle name="Процентный 3 4 2 2 5 2 3 2" xfId="43412"/>
    <cellStyle name="Процентный 3 4 2 2 5 2 3 3" xfId="43413"/>
    <cellStyle name="Процентный 3 4 2 2 5 2 3 4" xfId="43414"/>
    <cellStyle name="Процентный 3 4 2 2 5 2 4" xfId="43415"/>
    <cellStyle name="Процентный 3 4 2 2 5 2 5" xfId="43416"/>
    <cellStyle name="Процентный 3 4 2 2 5 2 6" xfId="43417"/>
    <cellStyle name="Процентный 3 4 2 2 5 2 7" xfId="43418"/>
    <cellStyle name="Процентный 3 4 2 2 5 3" xfId="43419"/>
    <cellStyle name="Процентный 3 4 2 2 5 3 2" xfId="43420"/>
    <cellStyle name="Процентный 3 4 2 2 5 3 2 2" xfId="43421"/>
    <cellStyle name="Процентный 3 4 2 2 5 3 3" xfId="43422"/>
    <cellStyle name="Процентный 3 4 2 2 5 3 4" xfId="43423"/>
    <cellStyle name="Процентный 3 4 2 2 5 3 5" xfId="43424"/>
    <cellStyle name="Процентный 3 4 2 2 5 4" xfId="43425"/>
    <cellStyle name="Процентный 3 4 2 2 5 4 2" xfId="43426"/>
    <cellStyle name="Процентный 3 4 2 2 5 4 3" xfId="43427"/>
    <cellStyle name="Процентный 3 4 2 2 5 4 4" xfId="43428"/>
    <cellStyle name="Процентный 3 4 2 2 5 5" xfId="43429"/>
    <cellStyle name="Процентный 3 4 2 2 5 6" xfId="43430"/>
    <cellStyle name="Процентный 3 4 2 2 5 7" xfId="43431"/>
    <cellStyle name="Процентный 3 4 2 2 5 8" xfId="43432"/>
    <cellStyle name="Процентный 3 4 2 2 6" xfId="43433"/>
    <cellStyle name="Процентный 3 4 2 2 6 2" xfId="43434"/>
    <cellStyle name="Процентный 3 4 2 2 6 2 2" xfId="43435"/>
    <cellStyle name="Процентный 3 4 2 2 6 2 2 2" xfId="43436"/>
    <cellStyle name="Процентный 3 4 2 2 6 2 2 2 2" xfId="43437"/>
    <cellStyle name="Процентный 3 4 2 2 6 2 2 3" xfId="43438"/>
    <cellStyle name="Процентный 3 4 2 2 6 2 2 4" xfId="43439"/>
    <cellStyle name="Процентный 3 4 2 2 6 2 2 5" xfId="43440"/>
    <cellStyle name="Процентный 3 4 2 2 6 2 3" xfId="43441"/>
    <cellStyle name="Процентный 3 4 2 2 6 2 3 2" xfId="43442"/>
    <cellStyle name="Процентный 3 4 2 2 6 2 3 3" xfId="43443"/>
    <cellStyle name="Процентный 3 4 2 2 6 2 3 4" xfId="43444"/>
    <cellStyle name="Процентный 3 4 2 2 6 2 4" xfId="43445"/>
    <cellStyle name="Процентный 3 4 2 2 6 2 5" xfId="43446"/>
    <cellStyle name="Процентный 3 4 2 2 6 2 6" xfId="43447"/>
    <cellStyle name="Процентный 3 4 2 2 6 2 7" xfId="43448"/>
    <cellStyle name="Процентный 3 4 2 2 6 3" xfId="43449"/>
    <cellStyle name="Процентный 3 4 2 2 6 3 2" xfId="43450"/>
    <cellStyle name="Процентный 3 4 2 2 6 3 2 2" xfId="43451"/>
    <cellStyle name="Процентный 3 4 2 2 6 3 3" xfId="43452"/>
    <cellStyle name="Процентный 3 4 2 2 6 3 4" xfId="43453"/>
    <cellStyle name="Процентный 3 4 2 2 6 3 5" xfId="43454"/>
    <cellStyle name="Процентный 3 4 2 2 6 4" xfId="43455"/>
    <cellStyle name="Процентный 3 4 2 2 6 4 2" xfId="43456"/>
    <cellStyle name="Процентный 3 4 2 2 6 4 3" xfId="43457"/>
    <cellStyle name="Процентный 3 4 2 2 6 4 4" xfId="43458"/>
    <cellStyle name="Процентный 3 4 2 2 6 5" xfId="43459"/>
    <cellStyle name="Процентный 3 4 2 2 6 6" xfId="43460"/>
    <cellStyle name="Процентный 3 4 2 2 6 7" xfId="43461"/>
    <cellStyle name="Процентный 3 4 2 2 6 8" xfId="43462"/>
    <cellStyle name="Процентный 3 4 2 2 7" xfId="43463"/>
    <cellStyle name="Процентный 3 4 2 2 7 2" xfId="43464"/>
    <cellStyle name="Процентный 3 4 2 2 7 2 2" xfId="43465"/>
    <cellStyle name="Процентный 3 4 2 2 7 2 2 2" xfId="43466"/>
    <cellStyle name="Процентный 3 4 2 2 7 2 2 2 2" xfId="43467"/>
    <cellStyle name="Процентный 3 4 2 2 7 2 2 3" xfId="43468"/>
    <cellStyle name="Процентный 3 4 2 2 7 2 2 4" xfId="43469"/>
    <cellStyle name="Процентный 3 4 2 2 7 2 2 5" xfId="43470"/>
    <cellStyle name="Процентный 3 4 2 2 7 2 3" xfId="43471"/>
    <cellStyle name="Процентный 3 4 2 2 7 2 3 2" xfId="43472"/>
    <cellStyle name="Процентный 3 4 2 2 7 2 3 3" xfId="43473"/>
    <cellStyle name="Процентный 3 4 2 2 7 2 3 4" xfId="43474"/>
    <cellStyle name="Процентный 3 4 2 2 7 2 4" xfId="43475"/>
    <cellStyle name="Процентный 3 4 2 2 7 2 5" xfId="43476"/>
    <cellStyle name="Процентный 3 4 2 2 7 2 6" xfId="43477"/>
    <cellStyle name="Процентный 3 4 2 2 7 2 7" xfId="43478"/>
    <cellStyle name="Процентный 3 4 2 2 7 3" xfId="43479"/>
    <cellStyle name="Процентный 3 4 2 2 7 3 2" xfId="43480"/>
    <cellStyle name="Процентный 3 4 2 2 7 3 2 2" xfId="43481"/>
    <cellStyle name="Процентный 3 4 2 2 7 3 3" xfId="43482"/>
    <cellStyle name="Процентный 3 4 2 2 7 3 4" xfId="43483"/>
    <cellStyle name="Процентный 3 4 2 2 7 3 5" xfId="43484"/>
    <cellStyle name="Процентный 3 4 2 2 7 4" xfId="43485"/>
    <cellStyle name="Процентный 3 4 2 2 7 4 2" xfId="43486"/>
    <cellStyle name="Процентный 3 4 2 2 7 4 3" xfId="43487"/>
    <cellStyle name="Процентный 3 4 2 2 7 4 4" xfId="43488"/>
    <cellStyle name="Процентный 3 4 2 2 7 5" xfId="43489"/>
    <cellStyle name="Процентный 3 4 2 2 7 6" xfId="43490"/>
    <cellStyle name="Процентный 3 4 2 2 7 7" xfId="43491"/>
    <cellStyle name="Процентный 3 4 2 2 7 8" xfId="43492"/>
    <cellStyle name="Процентный 3 4 2 2 8" xfId="43493"/>
    <cellStyle name="Процентный 3 4 2 2 8 2" xfId="43494"/>
    <cellStyle name="Процентный 3 4 2 2 8 2 2" xfId="43495"/>
    <cellStyle name="Процентный 3 4 2 2 8 2 2 2" xfId="43496"/>
    <cellStyle name="Процентный 3 4 2 2 8 2 3" xfId="43497"/>
    <cellStyle name="Процентный 3 4 2 2 8 2 4" xfId="43498"/>
    <cellStyle name="Процентный 3 4 2 2 8 2 5" xfId="43499"/>
    <cellStyle name="Процентный 3 4 2 2 8 3" xfId="43500"/>
    <cellStyle name="Процентный 3 4 2 2 8 3 2" xfId="43501"/>
    <cellStyle name="Процентный 3 4 2 2 8 3 3" xfId="43502"/>
    <cellStyle name="Процентный 3 4 2 2 8 3 4" xfId="43503"/>
    <cellStyle name="Процентный 3 4 2 2 8 4" xfId="43504"/>
    <cellStyle name="Процентный 3 4 2 2 8 5" xfId="43505"/>
    <cellStyle name="Процентный 3 4 2 2 8 6" xfId="43506"/>
    <cellStyle name="Процентный 3 4 2 2 8 7" xfId="43507"/>
    <cellStyle name="Процентный 3 4 2 2 9" xfId="43508"/>
    <cellStyle name="Процентный 3 4 2 2 9 2" xfId="43509"/>
    <cellStyle name="Процентный 3 4 2 2 9 2 2" xfId="43510"/>
    <cellStyle name="Процентный 3 4 2 2 9 2 2 2" xfId="43511"/>
    <cellStyle name="Процентный 3 4 2 2 9 2 3" xfId="43512"/>
    <cellStyle name="Процентный 3 4 2 2 9 2 4" xfId="43513"/>
    <cellStyle name="Процентный 3 4 2 2 9 2 5" xfId="43514"/>
    <cellStyle name="Процентный 3 4 2 2 9 3" xfId="43515"/>
    <cellStyle name="Процентный 3 4 2 2 9 3 2" xfId="43516"/>
    <cellStyle name="Процентный 3 4 2 2 9 3 3" xfId="43517"/>
    <cellStyle name="Процентный 3 4 2 2 9 3 4" xfId="43518"/>
    <cellStyle name="Процентный 3 4 2 2 9 4" xfId="43519"/>
    <cellStyle name="Процентный 3 4 2 2 9 5" xfId="43520"/>
    <cellStyle name="Процентный 3 4 2 2 9 6" xfId="43521"/>
    <cellStyle name="Процентный 3 4 2 2 9 7" xfId="43522"/>
    <cellStyle name="Процентный 3 4 2 3" xfId="43523"/>
    <cellStyle name="Процентный 3 4 2 3 2" xfId="43524"/>
    <cellStyle name="Процентный 3 4 2 3 2 2" xfId="43525"/>
    <cellStyle name="Процентный 3 4 2 3 2 2 2" xfId="43526"/>
    <cellStyle name="Процентный 3 4 2 3 2 2 2 2" xfId="43527"/>
    <cellStyle name="Процентный 3 4 2 3 2 2 3" xfId="43528"/>
    <cellStyle name="Процентный 3 4 2 3 2 2 4" xfId="43529"/>
    <cellStyle name="Процентный 3 4 2 3 2 2 5" xfId="43530"/>
    <cellStyle name="Процентный 3 4 2 3 2 3" xfId="43531"/>
    <cellStyle name="Процентный 3 4 2 3 2 3 2" xfId="43532"/>
    <cellStyle name="Процентный 3 4 2 3 2 3 3" xfId="43533"/>
    <cellStyle name="Процентный 3 4 2 3 2 3 4" xfId="43534"/>
    <cellStyle name="Процентный 3 4 2 3 2 4" xfId="43535"/>
    <cellStyle name="Процентный 3 4 2 3 2 5" xfId="43536"/>
    <cellStyle name="Процентный 3 4 2 3 2 6" xfId="43537"/>
    <cellStyle name="Процентный 3 4 2 3 2 7" xfId="43538"/>
    <cellStyle name="Процентный 3 4 2 3 3" xfId="43539"/>
    <cellStyle name="Процентный 3 4 2 3 3 2" xfId="43540"/>
    <cellStyle name="Процентный 3 4 2 3 3 2 2" xfId="43541"/>
    <cellStyle name="Процентный 3 4 2 3 3 3" xfId="43542"/>
    <cellStyle name="Процентный 3 4 2 3 3 4" xfId="43543"/>
    <cellStyle name="Процентный 3 4 2 3 3 5" xfId="43544"/>
    <cellStyle name="Процентный 3 4 2 3 4" xfId="43545"/>
    <cellStyle name="Процентный 3 4 2 3 4 2" xfId="43546"/>
    <cellStyle name="Процентный 3 4 2 3 4 2 2" xfId="43547"/>
    <cellStyle name="Процентный 3 4 2 3 4 3" xfId="43548"/>
    <cellStyle name="Процентный 3 4 2 3 4 4" xfId="43549"/>
    <cellStyle name="Процентный 3 4 2 3 4 5" xfId="43550"/>
    <cellStyle name="Процентный 3 4 2 3 5" xfId="43551"/>
    <cellStyle name="Процентный 3 4 2 3 5 2" xfId="43552"/>
    <cellStyle name="Процентный 3 4 2 3 5 3" xfId="43553"/>
    <cellStyle name="Процентный 3 4 2 3 5 4" xfId="43554"/>
    <cellStyle name="Процентный 3 4 2 3 6" xfId="43555"/>
    <cellStyle name="Процентный 3 4 2 3 7" xfId="43556"/>
    <cellStyle name="Процентный 3 4 2 3 8" xfId="43557"/>
    <cellStyle name="Процентный 3 4 2 3 9" xfId="43558"/>
    <cellStyle name="Процентный 3 4 2 4" xfId="43559"/>
    <cellStyle name="Процентный 3 4 2 4 2" xfId="43560"/>
    <cellStyle name="Процентный 3 4 2 4 2 2" xfId="43561"/>
    <cellStyle name="Процентный 3 4 2 4 2 2 2" xfId="43562"/>
    <cellStyle name="Процентный 3 4 2 4 2 2 2 2" xfId="43563"/>
    <cellStyle name="Процентный 3 4 2 4 2 2 3" xfId="43564"/>
    <cellStyle name="Процентный 3 4 2 4 2 2 4" xfId="43565"/>
    <cellStyle name="Процентный 3 4 2 4 2 2 5" xfId="43566"/>
    <cellStyle name="Процентный 3 4 2 4 2 3" xfId="43567"/>
    <cellStyle name="Процентный 3 4 2 4 2 3 2" xfId="43568"/>
    <cellStyle name="Процентный 3 4 2 4 2 3 3" xfId="43569"/>
    <cellStyle name="Процентный 3 4 2 4 2 3 4" xfId="43570"/>
    <cellStyle name="Процентный 3 4 2 4 2 4" xfId="43571"/>
    <cellStyle name="Процентный 3 4 2 4 2 5" xfId="43572"/>
    <cellStyle name="Процентный 3 4 2 4 2 6" xfId="43573"/>
    <cellStyle name="Процентный 3 4 2 4 2 7" xfId="43574"/>
    <cellStyle name="Процентный 3 4 2 4 3" xfId="43575"/>
    <cellStyle name="Процентный 3 4 2 4 3 2" xfId="43576"/>
    <cellStyle name="Процентный 3 4 2 4 3 2 2" xfId="43577"/>
    <cellStyle name="Процентный 3 4 2 4 3 3" xfId="43578"/>
    <cellStyle name="Процентный 3 4 2 4 3 4" xfId="43579"/>
    <cellStyle name="Процентный 3 4 2 4 3 5" xfId="43580"/>
    <cellStyle name="Процентный 3 4 2 4 4" xfId="43581"/>
    <cellStyle name="Процентный 3 4 2 4 4 2" xfId="43582"/>
    <cellStyle name="Процентный 3 4 2 4 4 2 2" xfId="43583"/>
    <cellStyle name="Процентный 3 4 2 4 4 3" xfId="43584"/>
    <cellStyle name="Процентный 3 4 2 4 4 4" xfId="43585"/>
    <cellStyle name="Процентный 3 4 2 4 4 5" xfId="43586"/>
    <cellStyle name="Процентный 3 4 2 4 5" xfId="43587"/>
    <cellStyle name="Процентный 3 4 2 4 5 2" xfId="43588"/>
    <cellStyle name="Процентный 3 4 2 4 5 3" xfId="43589"/>
    <cellStyle name="Процентный 3 4 2 4 5 4" xfId="43590"/>
    <cellStyle name="Процентный 3 4 2 4 6" xfId="43591"/>
    <cellStyle name="Процентный 3 4 2 4 7" xfId="43592"/>
    <cellStyle name="Процентный 3 4 2 4 8" xfId="43593"/>
    <cellStyle name="Процентный 3 4 2 4 9" xfId="43594"/>
    <cellStyle name="Процентный 3 4 2 5" xfId="43595"/>
    <cellStyle name="Процентный 3 4 2 5 2" xfId="43596"/>
    <cellStyle name="Процентный 3 4 2 5 2 2" xfId="43597"/>
    <cellStyle name="Процентный 3 4 2 5 2 2 2" xfId="43598"/>
    <cellStyle name="Процентный 3 4 2 5 2 2 2 2" xfId="43599"/>
    <cellStyle name="Процентный 3 4 2 5 2 2 3" xfId="43600"/>
    <cellStyle name="Процентный 3 4 2 5 2 2 4" xfId="43601"/>
    <cellStyle name="Процентный 3 4 2 5 2 2 5" xfId="43602"/>
    <cellStyle name="Процентный 3 4 2 5 2 3" xfId="43603"/>
    <cellStyle name="Процентный 3 4 2 5 2 3 2" xfId="43604"/>
    <cellStyle name="Процентный 3 4 2 5 2 3 3" xfId="43605"/>
    <cellStyle name="Процентный 3 4 2 5 2 3 4" xfId="43606"/>
    <cellStyle name="Процентный 3 4 2 5 2 4" xfId="43607"/>
    <cellStyle name="Процентный 3 4 2 5 2 5" xfId="43608"/>
    <cellStyle name="Процентный 3 4 2 5 2 6" xfId="43609"/>
    <cellStyle name="Процентный 3 4 2 5 2 7" xfId="43610"/>
    <cellStyle name="Процентный 3 4 2 5 3" xfId="43611"/>
    <cellStyle name="Процентный 3 4 2 5 3 2" xfId="43612"/>
    <cellStyle name="Процентный 3 4 2 5 3 2 2" xfId="43613"/>
    <cellStyle name="Процентный 3 4 2 5 3 3" xfId="43614"/>
    <cellStyle name="Процентный 3 4 2 5 3 4" xfId="43615"/>
    <cellStyle name="Процентный 3 4 2 5 3 5" xfId="43616"/>
    <cellStyle name="Процентный 3 4 2 5 4" xfId="43617"/>
    <cellStyle name="Процентный 3 4 2 5 4 2" xfId="43618"/>
    <cellStyle name="Процентный 3 4 2 5 4 3" xfId="43619"/>
    <cellStyle name="Процентный 3 4 2 5 4 4" xfId="43620"/>
    <cellStyle name="Процентный 3 4 2 5 5" xfId="43621"/>
    <cellStyle name="Процентный 3 4 2 5 6" xfId="43622"/>
    <cellStyle name="Процентный 3 4 2 5 7" xfId="43623"/>
    <cellStyle name="Процентный 3 4 2 5 8" xfId="43624"/>
    <cellStyle name="Процентный 3 4 2 6" xfId="43625"/>
    <cellStyle name="Процентный 3 4 2 6 2" xfId="43626"/>
    <cellStyle name="Процентный 3 4 2 6 2 2" xfId="43627"/>
    <cellStyle name="Процентный 3 4 2 6 2 2 2" xfId="43628"/>
    <cellStyle name="Процентный 3 4 2 6 2 2 2 2" xfId="43629"/>
    <cellStyle name="Процентный 3 4 2 6 2 2 3" xfId="43630"/>
    <cellStyle name="Процентный 3 4 2 6 2 2 4" xfId="43631"/>
    <cellStyle name="Процентный 3 4 2 6 2 2 5" xfId="43632"/>
    <cellStyle name="Процентный 3 4 2 6 2 3" xfId="43633"/>
    <cellStyle name="Процентный 3 4 2 6 2 3 2" xfId="43634"/>
    <cellStyle name="Процентный 3 4 2 6 2 3 3" xfId="43635"/>
    <cellStyle name="Процентный 3 4 2 6 2 3 4" xfId="43636"/>
    <cellStyle name="Процентный 3 4 2 6 2 4" xfId="43637"/>
    <cellStyle name="Процентный 3 4 2 6 2 5" xfId="43638"/>
    <cellStyle name="Процентный 3 4 2 6 2 6" xfId="43639"/>
    <cellStyle name="Процентный 3 4 2 6 2 7" xfId="43640"/>
    <cellStyle name="Процентный 3 4 2 6 3" xfId="43641"/>
    <cellStyle name="Процентный 3 4 2 6 3 2" xfId="43642"/>
    <cellStyle name="Процентный 3 4 2 6 3 2 2" xfId="43643"/>
    <cellStyle name="Процентный 3 4 2 6 3 3" xfId="43644"/>
    <cellStyle name="Процентный 3 4 2 6 3 4" xfId="43645"/>
    <cellStyle name="Процентный 3 4 2 6 3 5" xfId="43646"/>
    <cellStyle name="Процентный 3 4 2 6 4" xfId="43647"/>
    <cellStyle name="Процентный 3 4 2 6 4 2" xfId="43648"/>
    <cellStyle name="Процентный 3 4 2 6 4 3" xfId="43649"/>
    <cellStyle name="Процентный 3 4 2 6 4 4" xfId="43650"/>
    <cellStyle name="Процентный 3 4 2 6 5" xfId="43651"/>
    <cellStyle name="Процентный 3 4 2 6 6" xfId="43652"/>
    <cellStyle name="Процентный 3 4 2 6 7" xfId="43653"/>
    <cellStyle name="Процентный 3 4 2 6 8" xfId="43654"/>
    <cellStyle name="Процентный 3 4 2 7" xfId="43655"/>
    <cellStyle name="Процентный 3 4 2 7 2" xfId="43656"/>
    <cellStyle name="Процентный 3 4 2 7 2 2" xfId="43657"/>
    <cellStyle name="Процентный 3 4 2 7 2 2 2" xfId="43658"/>
    <cellStyle name="Процентный 3 4 2 7 2 2 2 2" xfId="43659"/>
    <cellStyle name="Процентный 3 4 2 7 2 2 3" xfId="43660"/>
    <cellStyle name="Процентный 3 4 2 7 2 2 4" xfId="43661"/>
    <cellStyle name="Процентный 3 4 2 7 2 2 5" xfId="43662"/>
    <cellStyle name="Процентный 3 4 2 7 2 3" xfId="43663"/>
    <cellStyle name="Процентный 3 4 2 7 2 3 2" xfId="43664"/>
    <cellStyle name="Процентный 3 4 2 7 2 3 3" xfId="43665"/>
    <cellStyle name="Процентный 3 4 2 7 2 3 4" xfId="43666"/>
    <cellStyle name="Процентный 3 4 2 7 2 4" xfId="43667"/>
    <cellStyle name="Процентный 3 4 2 7 2 5" xfId="43668"/>
    <cellStyle name="Процентный 3 4 2 7 2 6" xfId="43669"/>
    <cellStyle name="Процентный 3 4 2 7 2 7" xfId="43670"/>
    <cellStyle name="Процентный 3 4 2 7 3" xfId="43671"/>
    <cellStyle name="Процентный 3 4 2 7 3 2" xfId="43672"/>
    <cellStyle name="Процентный 3 4 2 7 3 2 2" xfId="43673"/>
    <cellStyle name="Процентный 3 4 2 7 3 3" xfId="43674"/>
    <cellStyle name="Процентный 3 4 2 7 3 4" xfId="43675"/>
    <cellStyle name="Процентный 3 4 2 7 3 5" xfId="43676"/>
    <cellStyle name="Процентный 3 4 2 7 4" xfId="43677"/>
    <cellStyle name="Процентный 3 4 2 7 4 2" xfId="43678"/>
    <cellStyle name="Процентный 3 4 2 7 4 3" xfId="43679"/>
    <cellStyle name="Процентный 3 4 2 7 4 4" xfId="43680"/>
    <cellStyle name="Процентный 3 4 2 7 5" xfId="43681"/>
    <cellStyle name="Процентный 3 4 2 7 6" xfId="43682"/>
    <cellStyle name="Процентный 3 4 2 7 7" xfId="43683"/>
    <cellStyle name="Процентный 3 4 2 7 8" xfId="43684"/>
    <cellStyle name="Процентный 3 4 2 8" xfId="43685"/>
    <cellStyle name="Процентный 3 4 2 8 2" xfId="43686"/>
    <cellStyle name="Процентный 3 4 2 8 2 2" xfId="43687"/>
    <cellStyle name="Процентный 3 4 2 8 2 2 2" xfId="43688"/>
    <cellStyle name="Процентный 3 4 2 8 2 2 2 2" xfId="43689"/>
    <cellStyle name="Процентный 3 4 2 8 2 2 3" xfId="43690"/>
    <cellStyle name="Процентный 3 4 2 8 2 2 4" xfId="43691"/>
    <cellStyle name="Процентный 3 4 2 8 2 2 5" xfId="43692"/>
    <cellStyle name="Процентный 3 4 2 8 2 3" xfId="43693"/>
    <cellStyle name="Процентный 3 4 2 8 2 3 2" xfId="43694"/>
    <cellStyle name="Процентный 3 4 2 8 2 3 3" xfId="43695"/>
    <cellStyle name="Процентный 3 4 2 8 2 3 4" xfId="43696"/>
    <cellStyle name="Процентный 3 4 2 8 2 4" xfId="43697"/>
    <cellStyle name="Процентный 3 4 2 8 2 5" xfId="43698"/>
    <cellStyle name="Процентный 3 4 2 8 2 6" xfId="43699"/>
    <cellStyle name="Процентный 3 4 2 8 2 7" xfId="43700"/>
    <cellStyle name="Процентный 3 4 2 8 3" xfId="43701"/>
    <cellStyle name="Процентный 3 4 2 8 3 2" xfId="43702"/>
    <cellStyle name="Процентный 3 4 2 8 3 2 2" xfId="43703"/>
    <cellStyle name="Процентный 3 4 2 8 3 3" xfId="43704"/>
    <cellStyle name="Процентный 3 4 2 8 3 4" xfId="43705"/>
    <cellStyle name="Процентный 3 4 2 8 3 5" xfId="43706"/>
    <cellStyle name="Процентный 3 4 2 8 4" xfId="43707"/>
    <cellStyle name="Процентный 3 4 2 8 4 2" xfId="43708"/>
    <cellStyle name="Процентный 3 4 2 8 4 3" xfId="43709"/>
    <cellStyle name="Процентный 3 4 2 8 4 4" xfId="43710"/>
    <cellStyle name="Процентный 3 4 2 8 5" xfId="43711"/>
    <cellStyle name="Процентный 3 4 2 8 6" xfId="43712"/>
    <cellStyle name="Процентный 3 4 2 8 7" xfId="43713"/>
    <cellStyle name="Процентный 3 4 2 8 8" xfId="43714"/>
    <cellStyle name="Процентный 3 4 2 9" xfId="43715"/>
    <cellStyle name="Процентный 3 4 2 9 2" xfId="43716"/>
    <cellStyle name="Процентный 3 4 2 9 2 2" xfId="43717"/>
    <cellStyle name="Процентный 3 4 2 9 2 2 2" xfId="43718"/>
    <cellStyle name="Процентный 3 4 2 9 2 3" xfId="43719"/>
    <cellStyle name="Процентный 3 4 2 9 2 4" xfId="43720"/>
    <cellStyle name="Процентный 3 4 2 9 2 5" xfId="43721"/>
    <cellStyle name="Процентный 3 4 2 9 3" xfId="43722"/>
    <cellStyle name="Процентный 3 4 2 9 3 2" xfId="43723"/>
    <cellStyle name="Процентный 3 4 2 9 3 3" xfId="43724"/>
    <cellStyle name="Процентный 3 4 2 9 3 4" xfId="43725"/>
    <cellStyle name="Процентный 3 4 2 9 4" xfId="43726"/>
    <cellStyle name="Процентный 3 4 2 9 5" xfId="43727"/>
    <cellStyle name="Процентный 3 4 2 9 6" xfId="43728"/>
    <cellStyle name="Процентный 3 4 2 9 7" xfId="43729"/>
    <cellStyle name="Процентный 3 4 3" xfId="43730"/>
    <cellStyle name="Процентный 3 4 4" xfId="43731"/>
    <cellStyle name="Процентный 3 4 4 10" xfId="43732"/>
    <cellStyle name="Процентный 3 4 4 10 2" xfId="43733"/>
    <cellStyle name="Процентный 3 4 4 10 2 2" xfId="43734"/>
    <cellStyle name="Процентный 3 4 4 10 3" xfId="43735"/>
    <cellStyle name="Процентный 3 4 4 10 4" xfId="43736"/>
    <cellStyle name="Процентный 3 4 4 10 5" xfId="43737"/>
    <cellStyle name="Процентный 3 4 4 11" xfId="43738"/>
    <cellStyle name="Процентный 3 4 4 11 2" xfId="43739"/>
    <cellStyle name="Процентный 3 4 4 11 3" xfId="43740"/>
    <cellStyle name="Процентный 3 4 4 11 4" xfId="43741"/>
    <cellStyle name="Процентный 3 4 4 12" xfId="43742"/>
    <cellStyle name="Процентный 3 4 4 13" xfId="43743"/>
    <cellStyle name="Процентный 3 4 4 14" xfId="43744"/>
    <cellStyle name="Процентный 3 4 4 15" xfId="43745"/>
    <cellStyle name="Процентный 3 4 4 2" xfId="43746"/>
    <cellStyle name="Процентный 3 4 4 2 2" xfId="43747"/>
    <cellStyle name="Процентный 3 4 4 2 2 2" xfId="43748"/>
    <cellStyle name="Процентный 3 4 4 2 2 2 2" xfId="43749"/>
    <cellStyle name="Процентный 3 4 4 2 2 2 2 2" xfId="43750"/>
    <cellStyle name="Процентный 3 4 4 2 2 2 3" xfId="43751"/>
    <cellStyle name="Процентный 3 4 4 2 2 2 4" xfId="43752"/>
    <cellStyle name="Процентный 3 4 4 2 2 2 5" xfId="43753"/>
    <cellStyle name="Процентный 3 4 4 2 2 3" xfId="43754"/>
    <cellStyle name="Процентный 3 4 4 2 2 3 2" xfId="43755"/>
    <cellStyle name="Процентный 3 4 4 2 2 3 3" xfId="43756"/>
    <cellStyle name="Процентный 3 4 4 2 2 3 4" xfId="43757"/>
    <cellStyle name="Процентный 3 4 4 2 2 4" xfId="43758"/>
    <cellStyle name="Процентный 3 4 4 2 2 5" xfId="43759"/>
    <cellStyle name="Процентный 3 4 4 2 2 6" xfId="43760"/>
    <cellStyle name="Процентный 3 4 4 2 2 7" xfId="43761"/>
    <cellStyle name="Процентный 3 4 4 2 3" xfId="43762"/>
    <cellStyle name="Процентный 3 4 4 2 3 2" xfId="43763"/>
    <cellStyle name="Процентный 3 4 4 2 3 2 2" xfId="43764"/>
    <cellStyle name="Процентный 3 4 4 2 3 3" xfId="43765"/>
    <cellStyle name="Процентный 3 4 4 2 3 4" xfId="43766"/>
    <cellStyle name="Процентный 3 4 4 2 3 5" xfId="43767"/>
    <cellStyle name="Процентный 3 4 4 2 4" xfId="43768"/>
    <cellStyle name="Процентный 3 4 4 2 4 2" xfId="43769"/>
    <cellStyle name="Процентный 3 4 4 2 4 2 2" xfId="43770"/>
    <cellStyle name="Процентный 3 4 4 2 4 3" xfId="43771"/>
    <cellStyle name="Процентный 3 4 4 2 4 4" xfId="43772"/>
    <cellStyle name="Процентный 3 4 4 2 4 5" xfId="43773"/>
    <cellStyle name="Процентный 3 4 4 2 5" xfId="43774"/>
    <cellStyle name="Процентный 3 4 4 2 5 2" xfId="43775"/>
    <cellStyle name="Процентный 3 4 4 2 5 3" xfId="43776"/>
    <cellStyle name="Процентный 3 4 4 2 5 4" xfId="43777"/>
    <cellStyle name="Процентный 3 4 4 2 6" xfId="43778"/>
    <cellStyle name="Процентный 3 4 4 2 7" xfId="43779"/>
    <cellStyle name="Процентный 3 4 4 2 8" xfId="43780"/>
    <cellStyle name="Процентный 3 4 4 2 9" xfId="43781"/>
    <cellStyle name="Процентный 3 4 4 3" xfId="43782"/>
    <cellStyle name="Процентный 3 4 4 3 2" xfId="43783"/>
    <cellStyle name="Процентный 3 4 4 3 2 2" xfId="43784"/>
    <cellStyle name="Процентный 3 4 4 3 2 2 2" xfId="43785"/>
    <cellStyle name="Процентный 3 4 4 3 2 2 2 2" xfId="43786"/>
    <cellStyle name="Процентный 3 4 4 3 2 2 3" xfId="43787"/>
    <cellStyle name="Процентный 3 4 4 3 2 2 4" xfId="43788"/>
    <cellStyle name="Процентный 3 4 4 3 2 2 5" xfId="43789"/>
    <cellStyle name="Процентный 3 4 4 3 2 3" xfId="43790"/>
    <cellStyle name="Процентный 3 4 4 3 2 3 2" xfId="43791"/>
    <cellStyle name="Процентный 3 4 4 3 2 3 3" xfId="43792"/>
    <cellStyle name="Процентный 3 4 4 3 2 3 4" xfId="43793"/>
    <cellStyle name="Процентный 3 4 4 3 2 4" xfId="43794"/>
    <cellStyle name="Процентный 3 4 4 3 2 5" xfId="43795"/>
    <cellStyle name="Процентный 3 4 4 3 2 6" xfId="43796"/>
    <cellStyle name="Процентный 3 4 4 3 2 7" xfId="43797"/>
    <cellStyle name="Процентный 3 4 4 3 3" xfId="43798"/>
    <cellStyle name="Процентный 3 4 4 3 3 2" xfId="43799"/>
    <cellStyle name="Процентный 3 4 4 3 3 2 2" xfId="43800"/>
    <cellStyle name="Процентный 3 4 4 3 3 3" xfId="43801"/>
    <cellStyle name="Процентный 3 4 4 3 3 4" xfId="43802"/>
    <cellStyle name="Процентный 3 4 4 3 3 5" xfId="43803"/>
    <cellStyle name="Процентный 3 4 4 3 4" xfId="43804"/>
    <cellStyle name="Процентный 3 4 4 3 4 2" xfId="43805"/>
    <cellStyle name="Процентный 3 4 4 3 4 2 2" xfId="43806"/>
    <cellStyle name="Процентный 3 4 4 3 4 3" xfId="43807"/>
    <cellStyle name="Процентный 3 4 4 3 4 4" xfId="43808"/>
    <cellStyle name="Процентный 3 4 4 3 4 5" xfId="43809"/>
    <cellStyle name="Процентный 3 4 4 3 5" xfId="43810"/>
    <cellStyle name="Процентный 3 4 4 3 5 2" xfId="43811"/>
    <cellStyle name="Процентный 3 4 4 3 5 3" xfId="43812"/>
    <cellStyle name="Процентный 3 4 4 3 5 4" xfId="43813"/>
    <cellStyle name="Процентный 3 4 4 3 6" xfId="43814"/>
    <cellStyle name="Процентный 3 4 4 3 7" xfId="43815"/>
    <cellStyle name="Процентный 3 4 4 3 8" xfId="43816"/>
    <cellStyle name="Процентный 3 4 4 3 9" xfId="43817"/>
    <cellStyle name="Процентный 3 4 4 4" xfId="43818"/>
    <cellStyle name="Процентный 3 4 4 4 2" xfId="43819"/>
    <cellStyle name="Процентный 3 4 4 4 2 2" xfId="43820"/>
    <cellStyle name="Процентный 3 4 4 4 2 2 2" xfId="43821"/>
    <cellStyle name="Процентный 3 4 4 4 2 2 2 2" xfId="43822"/>
    <cellStyle name="Процентный 3 4 4 4 2 2 3" xfId="43823"/>
    <cellStyle name="Процентный 3 4 4 4 2 2 4" xfId="43824"/>
    <cellStyle name="Процентный 3 4 4 4 2 2 5" xfId="43825"/>
    <cellStyle name="Процентный 3 4 4 4 2 3" xfId="43826"/>
    <cellStyle name="Процентный 3 4 4 4 2 3 2" xfId="43827"/>
    <cellStyle name="Процентный 3 4 4 4 2 3 3" xfId="43828"/>
    <cellStyle name="Процентный 3 4 4 4 2 3 4" xfId="43829"/>
    <cellStyle name="Процентный 3 4 4 4 2 4" xfId="43830"/>
    <cellStyle name="Процентный 3 4 4 4 2 5" xfId="43831"/>
    <cellStyle name="Процентный 3 4 4 4 2 6" xfId="43832"/>
    <cellStyle name="Процентный 3 4 4 4 2 7" xfId="43833"/>
    <cellStyle name="Процентный 3 4 4 4 3" xfId="43834"/>
    <cellStyle name="Процентный 3 4 4 4 3 2" xfId="43835"/>
    <cellStyle name="Процентный 3 4 4 4 3 2 2" xfId="43836"/>
    <cellStyle name="Процентный 3 4 4 4 3 3" xfId="43837"/>
    <cellStyle name="Процентный 3 4 4 4 3 4" xfId="43838"/>
    <cellStyle name="Процентный 3 4 4 4 3 5" xfId="43839"/>
    <cellStyle name="Процентный 3 4 4 4 4" xfId="43840"/>
    <cellStyle name="Процентный 3 4 4 4 4 2" xfId="43841"/>
    <cellStyle name="Процентный 3 4 4 4 4 3" xfId="43842"/>
    <cellStyle name="Процентный 3 4 4 4 4 4" xfId="43843"/>
    <cellStyle name="Процентный 3 4 4 4 5" xfId="43844"/>
    <cellStyle name="Процентный 3 4 4 4 6" xfId="43845"/>
    <cellStyle name="Процентный 3 4 4 4 7" xfId="43846"/>
    <cellStyle name="Процентный 3 4 4 4 8" xfId="43847"/>
    <cellStyle name="Процентный 3 4 4 5" xfId="43848"/>
    <cellStyle name="Процентный 3 4 4 5 2" xfId="43849"/>
    <cellStyle name="Процентный 3 4 4 5 2 2" xfId="43850"/>
    <cellStyle name="Процентный 3 4 4 5 2 2 2" xfId="43851"/>
    <cellStyle name="Процентный 3 4 4 5 2 2 2 2" xfId="43852"/>
    <cellStyle name="Процентный 3 4 4 5 2 2 3" xfId="43853"/>
    <cellStyle name="Процентный 3 4 4 5 2 2 4" xfId="43854"/>
    <cellStyle name="Процентный 3 4 4 5 2 2 5" xfId="43855"/>
    <cellStyle name="Процентный 3 4 4 5 2 3" xfId="43856"/>
    <cellStyle name="Процентный 3 4 4 5 2 3 2" xfId="43857"/>
    <cellStyle name="Процентный 3 4 4 5 2 3 3" xfId="43858"/>
    <cellStyle name="Процентный 3 4 4 5 2 3 4" xfId="43859"/>
    <cellStyle name="Процентный 3 4 4 5 2 4" xfId="43860"/>
    <cellStyle name="Процентный 3 4 4 5 2 5" xfId="43861"/>
    <cellStyle name="Процентный 3 4 4 5 2 6" xfId="43862"/>
    <cellStyle name="Процентный 3 4 4 5 2 7" xfId="43863"/>
    <cellStyle name="Процентный 3 4 4 5 3" xfId="43864"/>
    <cellStyle name="Процентный 3 4 4 5 3 2" xfId="43865"/>
    <cellStyle name="Процентный 3 4 4 5 3 2 2" xfId="43866"/>
    <cellStyle name="Процентный 3 4 4 5 3 3" xfId="43867"/>
    <cellStyle name="Процентный 3 4 4 5 3 4" xfId="43868"/>
    <cellStyle name="Процентный 3 4 4 5 3 5" xfId="43869"/>
    <cellStyle name="Процентный 3 4 4 5 4" xfId="43870"/>
    <cellStyle name="Процентный 3 4 4 5 4 2" xfId="43871"/>
    <cellStyle name="Процентный 3 4 4 5 4 3" xfId="43872"/>
    <cellStyle name="Процентный 3 4 4 5 4 4" xfId="43873"/>
    <cellStyle name="Процентный 3 4 4 5 5" xfId="43874"/>
    <cellStyle name="Процентный 3 4 4 5 6" xfId="43875"/>
    <cellStyle name="Процентный 3 4 4 5 7" xfId="43876"/>
    <cellStyle name="Процентный 3 4 4 5 8" xfId="43877"/>
    <cellStyle name="Процентный 3 4 4 6" xfId="43878"/>
    <cellStyle name="Процентный 3 4 4 6 2" xfId="43879"/>
    <cellStyle name="Процентный 3 4 4 6 2 2" xfId="43880"/>
    <cellStyle name="Процентный 3 4 4 6 2 2 2" xfId="43881"/>
    <cellStyle name="Процентный 3 4 4 6 2 2 2 2" xfId="43882"/>
    <cellStyle name="Процентный 3 4 4 6 2 2 3" xfId="43883"/>
    <cellStyle name="Процентный 3 4 4 6 2 2 4" xfId="43884"/>
    <cellStyle name="Процентный 3 4 4 6 2 2 5" xfId="43885"/>
    <cellStyle name="Процентный 3 4 4 6 2 3" xfId="43886"/>
    <cellStyle name="Процентный 3 4 4 6 2 3 2" xfId="43887"/>
    <cellStyle name="Процентный 3 4 4 6 2 3 3" xfId="43888"/>
    <cellStyle name="Процентный 3 4 4 6 2 3 4" xfId="43889"/>
    <cellStyle name="Процентный 3 4 4 6 2 4" xfId="43890"/>
    <cellStyle name="Процентный 3 4 4 6 2 5" xfId="43891"/>
    <cellStyle name="Процентный 3 4 4 6 2 6" xfId="43892"/>
    <cellStyle name="Процентный 3 4 4 6 2 7" xfId="43893"/>
    <cellStyle name="Процентный 3 4 4 6 3" xfId="43894"/>
    <cellStyle name="Процентный 3 4 4 6 3 2" xfId="43895"/>
    <cellStyle name="Процентный 3 4 4 6 3 2 2" xfId="43896"/>
    <cellStyle name="Процентный 3 4 4 6 3 3" xfId="43897"/>
    <cellStyle name="Процентный 3 4 4 6 3 4" xfId="43898"/>
    <cellStyle name="Процентный 3 4 4 6 3 5" xfId="43899"/>
    <cellStyle name="Процентный 3 4 4 6 4" xfId="43900"/>
    <cellStyle name="Процентный 3 4 4 6 4 2" xfId="43901"/>
    <cellStyle name="Процентный 3 4 4 6 4 3" xfId="43902"/>
    <cellStyle name="Процентный 3 4 4 6 4 4" xfId="43903"/>
    <cellStyle name="Процентный 3 4 4 6 5" xfId="43904"/>
    <cellStyle name="Процентный 3 4 4 6 6" xfId="43905"/>
    <cellStyle name="Процентный 3 4 4 6 7" xfId="43906"/>
    <cellStyle name="Процентный 3 4 4 6 8" xfId="43907"/>
    <cellStyle name="Процентный 3 4 4 7" xfId="43908"/>
    <cellStyle name="Процентный 3 4 4 7 2" xfId="43909"/>
    <cellStyle name="Процентный 3 4 4 7 2 2" xfId="43910"/>
    <cellStyle name="Процентный 3 4 4 7 2 2 2" xfId="43911"/>
    <cellStyle name="Процентный 3 4 4 7 2 2 2 2" xfId="43912"/>
    <cellStyle name="Процентный 3 4 4 7 2 2 3" xfId="43913"/>
    <cellStyle name="Процентный 3 4 4 7 2 2 4" xfId="43914"/>
    <cellStyle name="Процентный 3 4 4 7 2 2 5" xfId="43915"/>
    <cellStyle name="Процентный 3 4 4 7 2 3" xfId="43916"/>
    <cellStyle name="Процентный 3 4 4 7 2 3 2" xfId="43917"/>
    <cellStyle name="Процентный 3 4 4 7 2 3 3" xfId="43918"/>
    <cellStyle name="Процентный 3 4 4 7 2 3 4" xfId="43919"/>
    <cellStyle name="Процентный 3 4 4 7 2 4" xfId="43920"/>
    <cellStyle name="Процентный 3 4 4 7 2 5" xfId="43921"/>
    <cellStyle name="Процентный 3 4 4 7 2 6" xfId="43922"/>
    <cellStyle name="Процентный 3 4 4 7 2 7" xfId="43923"/>
    <cellStyle name="Процентный 3 4 4 7 3" xfId="43924"/>
    <cellStyle name="Процентный 3 4 4 7 3 2" xfId="43925"/>
    <cellStyle name="Процентный 3 4 4 7 3 2 2" xfId="43926"/>
    <cellStyle name="Процентный 3 4 4 7 3 3" xfId="43927"/>
    <cellStyle name="Процентный 3 4 4 7 3 4" xfId="43928"/>
    <cellStyle name="Процентный 3 4 4 7 3 5" xfId="43929"/>
    <cellStyle name="Процентный 3 4 4 7 4" xfId="43930"/>
    <cellStyle name="Процентный 3 4 4 7 4 2" xfId="43931"/>
    <cellStyle name="Процентный 3 4 4 7 4 3" xfId="43932"/>
    <cellStyle name="Процентный 3 4 4 7 4 4" xfId="43933"/>
    <cellStyle name="Процентный 3 4 4 7 5" xfId="43934"/>
    <cellStyle name="Процентный 3 4 4 7 6" xfId="43935"/>
    <cellStyle name="Процентный 3 4 4 7 7" xfId="43936"/>
    <cellStyle name="Процентный 3 4 4 7 8" xfId="43937"/>
    <cellStyle name="Процентный 3 4 4 8" xfId="43938"/>
    <cellStyle name="Процентный 3 4 4 8 2" xfId="43939"/>
    <cellStyle name="Процентный 3 4 4 8 2 2" xfId="43940"/>
    <cellStyle name="Процентный 3 4 4 8 2 2 2" xfId="43941"/>
    <cellStyle name="Процентный 3 4 4 8 2 3" xfId="43942"/>
    <cellStyle name="Процентный 3 4 4 8 2 4" xfId="43943"/>
    <cellStyle name="Процентный 3 4 4 8 2 5" xfId="43944"/>
    <cellStyle name="Процентный 3 4 4 8 3" xfId="43945"/>
    <cellStyle name="Процентный 3 4 4 8 3 2" xfId="43946"/>
    <cellStyle name="Процентный 3 4 4 8 3 3" xfId="43947"/>
    <cellStyle name="Процентный 3 4 4 8 3 4" xfId="43948"/>
    <cellStyle name="Процентный 3 4 4 8 4" xfId="43949"/>
    <cellStyle name="Процентный 3 4 4 8 5" xfId="43950"/>
    <cellStyle name="Процентный 3 4 4 8 6" xfId="43951"/>
    <cellStyle name="Процентный 3 4 4 8 7" xfId="43952"/>
    <cellStyle name="Процентный 3 4 4 9" xfId="43953"/>
    <cellStyle name="Процентный 3 4 4 9 2" xfId="43954"/>
    <cellStyle name="Процентный 3 4 4 9 2 2" xfId="43955"/>
    <cellStyle name="Процентный 3 4 4 9 2 2 2" xfId="43956"/>
    <cellStyle name="Процентный 3 4 4 9 2 3" xfId="43957"/>
    <cellStyle name="Процентный 3 4 4 9 2 4" xfId="43958"/>
    <cellStyle name="Процентный 3 4 4 9 2 5" xfId="43959"/>
    <cellStyle name="Процентный 3 4 4 9 3" xfId="43960"/>
    <cellStyle name="Процентный 3 4 4 9 3 2" xfId="43961"/>
    <cellStyle name="Процентный 3 4 4 9 3 3" xfId="43962"/>
    <cellStyle name="Процентный 3 4 4 9 3 4" xfId="43963"/>
    <cellStyle name="Процентный 3 4 4 9 4" xfId="43964"/>
    <cellStyle name="Процентный 3 4 4 9 5" xfId="43965"/>
    <cellStyle name="Процентный 3 4 4 9 6" xfId="43966"/>
    <cellStyle name="Процентный 3 4 4 9 7" xfId="43967"/>
    <cellStyle name="Процентный 3 4 5" xfId="43968"/>
    <cellStyle name="Процентный 3 4 5 10" xfId="43969"/>
    <cellStyle name="Процентный 3 4 5 10 2" xfId="43970"/>
    <cellStyle name="Процентный 3 4 5 10 2 2" xfId="43971"/>
    <cellStyle name="Процентный 3 4 5 10 3" xfId="43972"/>
    <cellStyle name="Процентный 3 4 5 10 4" xfId="43973"/>
    <cellStyle name="Процентный 3 4 5 10 5" xfId="43974"/>
    <cellStyle name="Процентный 3 4 5 11" xfId="43975"/>
    <cellStyle name="Процентный 3 4 5 11 2" xfId="43976"/>
    <cellStyle name="Процентный 3 4 5 11 3" xfId="43977"/>
    <cellStyle name="Процентный 3 4 5 11 4" xfId="43978"/>
    <cellStyle name="Процентный 3 4 5 12" xfId="43979"/>
    <cellStyle name="Процентный 3 4 5 13" xfId="43980"/>
    <cellStyle name="Процентный 3 4 5 14" xfId="43981"/>
    <cellStyle name="Процентный 3 4 5 15" xfId="43982"/>
    <cellStyle name="Процентный 3 4 5 2" xfId="43983"/>
    <cellStyle name="Процентный 3 4 5 2 2" xfId="43984"/>
    <cellStyle name="Процентный 3 4 5 2 2 2" xfId="43985"/>
    <cellStyle name="Процентный 3 4 5 2 2 2 2" xfId="43986"/>
    <cellStyle name="Процентный 3 4 5 2 2 2 2 2" xfId="43987"/>
    <cellStyle name="Процентный 3 4 5 2 2 2 3" xfId="43988"/>
    <cellStyle name="Процентный 3 4 5 2 2 2 4" xfId="43989"/>
    <cellStyle name="Процентный 3 4 5 2 2 2 5" xfId="43990"/>
    <cellStyle name="Процентный 3 4 5 2 2 3" xfId="43991"/>
    <cellStyle name="Процентный 3 4 5 2 2 3 2" xfId="43992"/>
    <cellStyle name="Процентный 3 4 5 2 2 3 3" xfId="43993"/>
    <cellStyle name="Процентный 3 4 5 2 2 3 4" xfId="43994"/>
    <cellStyle name="Процентный 3 4 5 2 2 4" xfId="43995"/>
    <cellStyle name="Процентный 3 4 5 2 2 5" xfId="43996"/>
    <cellStyle name="Процентный 3 4 5 2 2 6" xfId="43997"/>
    <cellStyle name="Процентный 3 4 5 2 2 7" xfId="43998"/>
    <cellStyle name="Процентный 3 4 5 2 3" xfId="43999"/>
    <cellStyle name="Процентный 3 4 5 2 3 2" xfId="44000"/>
    <cellStyle name="Процентный 3 4 5 2 3 2 2" xfId="44001"/>
    <cellStyle name="Процентный 3 4 5 2 3 3" xfId="44002"/>
    <cellStyle name="Процентный 3 4 5 2 3 4" xfId="44003"/>
    <cellStyle name="Процентный 3 4 5 2 3 5" xfId="44004"/>
    <cellStyle name="Процентный 3 4 5 2 4" xfId="44005"/>
    <cellStyle name="Процентный 3 4 5 2 4 2" xfId="44006"/>
    <cellStyle name="Процентный 3 4 5 2 4 2 2" xfId="44007"/>
    <cellStyle name="Процентный 3 4 5 2 4 3" xfId="44008"/>
    <cellStyle name="Процентный 3 4 5 2 4 4" xfId="44009"/>
    <cellStyle name="Процентный 3 4 5 2 4 5" xfId="44010"/>
    <cellStyle name="Процентный 3 4 5 2 5" xfId="44011"/>
    <cellStyle name="Процентный 3 4 5 2 5 2" xfId="44012"/>
    <cellStyle name="Процентный 3 4 5 2 5 3" xfId="44013"/>
    <cellStyle name="Процентный 3 4 5 2 5 4" xfId="44014"/>
    <cellStyle name="Процентный 3 4 5 2 6" xfId="44015"/>
    <cellStyle name="Процентный 3 4 5 2 7" xfId="44016"/>
    <cellStyle name="Процентный 3 4 5 2 8" xfId="44017"/>
    <cellStyle name="Процентный 3 4 5 2 9" xfId="44018"/>
    <cellStyle name="Процентный 3 4 5 3" xfId="44019"/>
    <cellStyle name="Процентный 3 4 5 3 2" xfId="44020"/>
    <cellStyle name="Процентный 3 4 5 3 2 2" xfId="44021"/>
    <cellStyle name="Процентный 3 4 5 3 2 2 2" xfId="44022"/>
    <cellStyle name="Процентный 3 4 5 3 2 2 2 2" xfId="44023"/>
    <cellStyle name="Процентный 3 4 5 3 2 2 3" xfId="44024"/>
    <cellStyle name="Процентный 3 4 5 3 2 2 4" xfId="44025"/>
    <cellStyle name="Процентный 3 4 5 3 2 2 5" xfId="44026"/>
    <cellStyle name="Процентный 3 4 5 3 2 3" xfId="44027"/>
    <cellStyle name="Процентный 3 4 5 3 2 3 2" xfId="44028"/>
    <cellStyle name="Процентный 3 4 5 3 2 3 3" xfId="44029"/>
    <cellStyle name="Процентный 3 4 5 3 2 3 4" xfId="44030"/>
    <cellStyle name="Процентный 3 4 5 3 2 4" xfId="44031"/>
    <cellStyle name="Процентный 3 4 5 3 2 5" xfId="44032"/>
    <cellStyle name="Процентный 3 4 5 3 2 6" xfId="44033"/>
    <cellStyle name="Процентный 3 4 5 3 2 7" xfId="44034"/>
    <cellStyle name="Процентный 3 4 5 3 3" xfId="44035"/>
    <cellStyle name="Процентный 3 4 5 3 3 2" xfId="44036"/>
    <cellStyle name="Процентный 3 4 5 3 3 2 2" xfId="44037"/>
    <cellStyle name="Процентный 3 4 5 3 3 3" xfId="44038"/>
    <cellStyle name="Процентный 3 4 5 3 3 4" xfId="44039"/>
    <cellStyle name="Процентный 3 4 5 3 3 5" xfId="44040"/>
    <cellStyle name="Процентный 3 4 5 3 4" xfId="44041"/>
    <cellStyle name="Процентный 3 4 5 3 4 2" xfId="44042"/>
    <cellStyle name="Процентный 3 4 5 3 4 2 2" xfId="44043"/>
    <cellStyle name="Процентный 3 4 5 3 4 3" xfId="44044"/>
    <cellStyle name="Процентный 3 4 5 3 4 4" xfId="44045"/>
    <cellStyle name="Процентный 3 4 5 3 4 5" xfId="44046"/>
    <cellStyle name="Процентный 3 4 5 3 5" xfId="44047"/>
    <cellStyle name="Процентный 3 4 5 3 5 2" xfId="44048"/>
    <cellStyle name="Процентный 3 4 5 3 5 3" xfId="44049"/>
    <cellStyle name="Процентный 3 4 5 3 5 4" xfId="44050"/>
    <cellStyle name="Процентный 3 4 5 3 6" xfId="44051"/>
    <cellStyle name="Процентный 3 4 5 3 7" xfId="44052"/>
    <cellStyle name="Процентный 3 4 5 3 8" xfId="44053"/>
    <cellStyle name="Процентный 3 4 5 3 9" xfId="44054"/>
    <cellStyle name="Процентный 3 4 5 4" xfId="44055"/>
    <cellStyle name="Процентный 3 4 5 4 2" xfId="44056"/>
    <cellStyle name="Процентный 3 4 5 4 2 2" xfId="44057"/>
    <cellStyle name="Процентный 3 4 5 4 2 2 2" xfId="44058"/>
    <cellStyle name="Процентный 3 4 5 4 2 2 2 2" xfId="44059"/>
    <cellStyle name="Процентный 3 4 5 4 2 2 3" xfId="44060"/>
    <cellStyle name="Процентный 3 4 5 4 2 2 4" xfId="44061"/>
    <cellStyle name="Процентный 3 4 5 4 2 2 5" xfId="44062"/>
    <cellStyle name="Процентный 3 4 5 4 2 3" xfId="44063"/>
    <cellStyle name="Процентный 3 4 5 4 2 3 2" xfId="44064"/>
    <cellStyle name="Процентный 3 4 5 4 2 3 3" xfId="44065"/>
    <cellStyle name="Процентный 3 4 5 4 2 3 4" xfId="44066"/>
    <cellStyle name="Процентный 3 4 5 4 2 4" xfId="44067"/>
    <cellStyle name="Процентный 3 4 5 4 2 5" xfId="44068"/>
    <cellStyle name="Процентный 3 4 5 4 2 6" xfId="44069"/>
    <cellStyle name="Процентный 3 4 5 4 2 7" xfId="44070"/>
    <cellStyle name="Процентный 3 4 5 4 3" xfId="44071"/>
    <cellStyle name="Процентный 3 4 5 4 3 2" xfId="44072"/>
    <cellStyle name="Процентный 3 4 5 4 3 2 2" xfId="44073"/>
    <cellStyle name="Процентный 3 4 5 4 3 3" xfId="44074"/>
    <cellStyle name="Процентный 3 4 5 4 3 4" xfId="44075"/>
    <cellStyle name="Процентный 3 4 5 4 3 5" xfId="44076"/>
    <cellStyle name="Процентный 3 4 5 4 4" xfId="44077"/>
    <cellStyle name="Процентный 3 4 5 4 4 2" xfId="44078"/>
    <cellStyle name="Процентный 3 4 5 4 4 3" xfId="44079"/>
    <cellStyle name="Процентный 3 4 5 4 4 4" xfId="44080"/>
    <cellStyle name="Процентный 3 4 5 4 5" xfId="44081"/>
    <cellStyle name="Процентный 3 4 5 4 6" xfId="44082"/>
    <cellStyle name="Процентный 3 4 5 4 7" xfId="44083"/>
    <cellStyle name="Процентный 3 4 5 4 8" xfId="44084"/>
    <cellStyle name="Процентный 3 4 5 5" xfId="44085"/>
    <cellStyle name="Процентный 3 4 5 5 2" xfId="44086"/>
    <cellStyle name="Процентный 3 4 5 5 2 2" xfId="44087"/>
    <cellStyle name="Процентный 3 4 5 5 2 2 2" xfId="44088"/>
    <cellStyle name="Процентный 3 4 5 5 2 2 2 2" xfId="44089"/>
    <cellStyle name="Процентный 3 4 5 5 2 2 3" xfId="44090"/>
    <cellStyle name="Процентный 3 4 5 5 2 2 4" xfId="44091"/>
    <cellStyle name="Процентный 3 4 5 5 2 2 5" xfId="44092"/>
    <cellStyle name="Процентный 3 4 5 5 2 3" xfId="44093"/>
    <cellStyle name="Процентный 3 4 5 5 2 3 2" xfId="44094"/>
    <cellStyle name="Процентный 3 4 5 5 2 3 3" xfId="44095"/>
    <cellStyle name="Процентный 3 4 5 5 2 3 4" xfId="44096"/>
    <cellStyle name="Процентный 3 4 5 5 2 4" xfId="44097"/>
    <cellStyle name="Процентный 3 4 5 5 2 5" xfId="44098"/>
    <cellStyle name="Процентный 3 4 5 5 2 6" xfId="44099"/>
    <cellStyle name="Процентный 3 4 5 5 2 7" xfId="44100"/>
    <cellStyle name="Процентный 3 4 5 5 3" xfId="44101"/>
    <cellStyle name="Процентный 3 4 5 5 3 2" xfId="44102"/>
    <cellStyle name="Процентный 3 4 5 5 3 2 2" xfId="44103"/>
    <cellStyle name="Процентный 3 4 5 5 3 3" xfId="44104"/>
    <cellStyle name="Процентный 3 4 5 5 3 4" xfId="44105"/>
    <cellStyle name="Процентный 3 4 5 5 3 5" xfId="44106"/>
    <cellStyle name="Процентный 3 4 5 5 4" xfId="44107"/>
    <cellStyle name="Процентный 3 4 5 5 4 2" xfId="44108"/>
    <cellStyle name="Процентный 3 4 5 5 4 3" xfId="44109"/>
    <cellStyle name="Процентный 3 4 5 5 4 4" xfId="44110"/>
    <cellStyle name="Процентный 3 4 5 5 5" xfId="44111"/>
    <cellStyle name="Процентный 3 4 5 5 6" xfId="44112"/>
    <cellStyle name="Процентный 3 4 5 5 7" xfId="44113"/>
    <cellStyle name="Процентный 3 4 5 5 8" xfId="44114"/>
    <cellStyle name="Процентный 3 4 5 6" xfId="44115"/>
    <cellStyle name="Процентный 3 4 5 6 2" xfId="44116"/>
    <cellStyle name="Процентный 3 4 5 6 2 2" xfId="44117"/>
    <cellStyle name="Процентный 3 4 5 6 2 2 2" xfId="44118"/>
    <cellStyle name="Процентный 3 4 5 6 2 2 2 2" xfId="44119"/>
    <cellStyle name="Процентный 3 4 5 6 2 2 3" xfId="44120"/>
    <cellStyle name="Процентный 3 4 5 6 2 2 4" xfId="44121"/>
    <cellStyle name="Процентный 3 4 5 6 2 2 5" xfId="44122"/>
    <cellStyle name="Процентный 3 4 5 6 2 3" xfId="44123"/>
    <cellStyle name="Процентный 3 4 5 6 2 3 2" xfId="44124"/>
    <cellStyle name="Процентный 3 4 5 6 2 3 3" xfId="44125"/>
    <cellStyle name="Процентный 3 4 5 6 2 3 4" xfId="44126"/>
    <cellStyle name="Процентный 3 4 5 6 2 4" xfId="44127"/>
    <cellStyle name="Процентный 3 4 5 6 2 5" xfId="44128"/>
    <cellStyle name="Процентный 3 4 5 6 2 6" xfId="44129"/>
    <cellStyle name="Процентный 3 4 5 6 2 7" xfId="44130"/>
    <cellStyle name="Процентный 3 4 5 6 3" xfId="44131"/>
    <cellStyle name="Процентный 3 4 5 6 3 2" xfId="44132"/>
    <cellStyle name="Процентный 3 4 5 6 3 2 2" xfId="44133"/>
    <cellStyle name="Процентный 3 4 5 6 3 3" xfId="44134"/>
    <cellStyle name="Процентный 3 4 5 6 3 4" xfId="44135"/>
    <cellStyle name="Процентный 3 4 5 6 3 5" xfId="44136"/>
    <cellStyle name="Процентный 3 4 5 6 4" xfId="44137"/>
    <cellStyle name="Процентный 3 4 5 6 4 2" xfId="44138"/>
    <cellStyle name="Процентный 3 4 5 6 4 3" xfId="44139"/>
    <cellStyle name="Процентный 3 4 5 6 4 4" xfId="44140"/>
    <cellStyle name="Процентный 3 4 5 6 5" xfId="44141"/>
    <cellStyle name="Процентный 3 4 5 6 6" xfId="44142"/>
    <cellStyle name="Процентный 3 4 5 6 7" xfId="44143"/>
    <cellStyle name="Процентный 3 4 5 6 8" xfId="44144"/>
    <cellStyle name="Процентный 3 4 5 7" xfId="44145"/>
    <cellStyle name="Процентный 3 4 5 7 2" xfId="44146"/>
    <cellStyle name="Процентный 3 4 5 7 2 2" xfId="44147"/>
    <cellStyle name="Процентный 3 4 5 7 2 2 2" xfId="44148"/>
    <cellStyle name="Процентный 3 4 5 7 2 2 2 2" xfId="44149"/>
    <cellStyle name="Процентный 3 4 5 7 2 2 3" xfId="44150"/>
    <cellStyle name="Процентный 3 4 5 7 2 2 4" xfId="44151"/>
    <cellStyle name="Процентный 3 4 5 7 2 2 5" xfId="44152"/>
    <cellStyle name="Процентный 3 4 5 7 2 3" xfId="44153"/>
    <cellStyle name="Процентный 3 4 5 7 2 3 2" xfId="44154"/>
    <cellStyle name="Процентный 3 4 5 7 2 3 3" xfId="44155"/>
    <cellStyle name="Процентный 3 4 5 7 2 3 4" xfId="44156"/>
    <cellStyle name="Процентный 3 4 5 7 2 4" xfId="44157"/>
    <cellStyle name="Процентный 3 4 5 7 2 5" xfId="44158"/>
    <cellStyle name="Процентный 3 4 5 7 2 6" xfId="44159"/>
    <cellStyle name="Процентный 3 4 5 7 2 7" xfId="44160"/>
    <cellStyle name="Процентный 3 4 5 7 3" xfId="44161"/>
    <cellStyle name="Процентный 3 4 5 7 3 2" xfId="44162"/>
    <cellStyle name="Процентный 3 4 5 7 3 2 2" xfId="44163"/>
    <cellStyle name="Процентный 3 4 5 7 3 3" xfId="44164"/>
    <cellStyle name="Процентный 3 4 5 7 3 4" xfId="44165"/>
    <cellStyle name="Процентный 3 4 5 7 3 5" xfId="44166"/>
    <cellStyle name="Процентный 3 4 5 7 4" xfId="44167"/>
    <cellStyle name="Процентный 3 4 5 7 4 2" xfId="44168"/>
    <cellStyle name="Процентный 3 4 5 7 4 3" xfId="44169"/>
    <cellStyle name="Процентный 3 4 5 7 4 4" xfId="44170"/>
    <cellStyle name="Процентный 3 4 5 7 5" xfId="44171"/>
    <cellStyle name="Процентный 3 4 5 7 6" xfId="44172"/>
    <cellStyle name="Процентный 3 4 5 7 7" xfId="44173"/>
    <cellStyle name="Процентный 3 4 5 7 8" xfId="44174"/>
    <cellStyle name="Процентный 3 4 5 8" xfId="44175"/>
    <cellStyle name="Процентный 3 4 5 8 2" xfId="44176"/>
    <cellStyle name="Процентный 3 4 5 8 2 2" xfId="44177"/>
    <cellStyle name="Процентный 3 4 5 8 2 2 2" xfId="44178"/>
    <cellStyle name="Процентный 3 4 5 8 2 3" xfId="44179"/>
    <cellStyle name="Процентный 3 4 5 8 2 4" xfId="44180"/>
    <cellStyle name="Процентный 3 4 5 8 2 5" xfId="44181"/>
    <cellStyle name="Процентный 3 4 5 8 3" xfId="44182"/>
    <cellStyle name="Процентный 3 4 5 8 3 2" xfId="44183"/>
    <cellStyle name="Процентный 3 4 5 8 3 3" xfId="44184"/>
    <cellStyle name="Процентный 3 4 5 8 3 4" xfId="44185"/>
    <cellStyle name="Процентный 3 4 5 8 4" xfId="44186"/>
    <cellStyle name="Процентный 3 4 5 8 5" xfId="44187"/>
    <cellStyle name="Процентный 3 4 5 8 6" xfId="44188"/>
    <cellStyle name="Процентный 3 4 5 8 7" xfId="44189"/>
    <cellStyle name="Процентный 3 4 5 9" xfId="44190"/>
    <cellStyle name="Процентный 3 4 5 9 2" xfId="44191"/>
    <cellStyle name="Процентный 3 4 5 9 2 2" xfId="44192"/>
    <cellStyle name="Процентный 3 4 5 9 2 2 2" xfId="44193"/>
    <cellStyle name="Процентный 3 4 5 9 2 3" xfId="44194"/>
    <cellStyle name="Процентный 3 4 5 9 2 4" xfId="44195"/>
    <cellStyle name="Процентный 3 4 5 9 2 5" xfId="44196"/>
    <cellStyle name="Процентный 3 4 5 9 3" xfId="44197"/>
    <cellStyle name="Процентный 3 4 5 9 3 2" xfId="44198"/>
    <cellStyle name="Процентный 3 4 5 9 3 3" xfId="44199"/>
    <cellStyle name="Процентный 3 4 5 9 3 4" xfId="44200"/>
    <cellStyle name="Процентный 3 4 5 9 4" xfId="44201"/>
    <cellStyle name="Процентный 3 4 5 9 5" xfId="44202"/>
    <cellStyle name="Процентный 3 4 5 9 6" xfId="44203"/>
    <cellStyle name="Процентный 3 4 5 9 7" xfId="44204"/>
    <cellStyle name="Процентный 3 4 6" xfId="44205"/>
    <cellStyle name="Процентный 3 4 6 2" xfId="44206"/>
    <cellStyle name="Процентный 3 4 6 2 2" xfId="44207"/>
    <cellStyle name="Процентный 3 4 6 2 2 2" xfId="44208"/>
    <cellStyle name="Процентный 3 4 6 2 2 2 2" xfId="44209"/>
    <cellStyle name="Процентный 3 4 6 2 2 3" xfId="44210"/>
    <cellStyle name="Процентный 3 4 6 2 2 4" xfId="44211"/>
    <cellStyle name="Процентный 3 4 6 2 2 5" xfId="44212"/>
    <cellStyle name="Процентный 3 4 6 2 3" xfId="44213"/>
    <cellStyle name="Процентный 3 4 6 2 3 2" xfId="44214"/>
    <cellStyle name="Процентный 3 4 6 2 3 3" xfId="44215"/>
    <cellStyle name="Процентный 3 4 6 2 3 4" xfId="44216"/>
    <cellStyle name="Процентный 3 4 6 2 4" xfId="44217"/>
    <cellStyle name="Процентный 3 4 6 2 5" xfId="44218"/>
    <cellStyle name="Процентный 3 4 6 2 6" xfId="44219"/>
    <cellStyle name="Процентный 3 4 6 2 7" xfId="44220"/>
    <cellStyle name="Процентный 3 4 6 3" xfId="44221"/>
    <cellStyle name="Процентный 3 4 6 3 2" xfId="44222"/>
    <cellStyle name="Процентный 3 4 6 3 2 2" xfId="44223"/>
    <cellStyle name="Процентный 3 4 6 3 3" xfId="44224"/>
    <cellStyle name="Процентный 3 4 6 3 4" xfId="44225"/>
    <cellStyle name="Процентный 3 4 6 3 5" xfId="44226"/>
    <cellStyle name="Процентный 3 4 6 4" xfId="44227"/>
    <cellStyle name="Процентный 3 4 6 4 2" xfId="44228"/>
    <cellStyle name="Процентный 3 4 6 4 2 2" xfId="44229"/>
    <cellStyle name="Процентный 3 4 6 4 3" xfId="44230"/>
    <cellStyle name="Процентный 3 4 6 4 4" xfId="44231"/>
    <cellStyle name="Процентный 3 4 6 4 5" xfId="44232"/>
    <cellStyle name="Процентный 3 4 6 5" xfId="44233"/>
    <cellStyle name="Процентный 3 4 6 5 2" xfId="44234"/>
    <cellStyle name="Процентный 3 4 6 5 3" xfId="44235"/>
    <cellStyle name="Процентный 3 4 6 5 4" xfId="44236"/>
    <cellStyle name="Процентный 3 4 6 6" xfId="44237"/>
    <cellStyle name="Процентный 3 4 6 7" xfId="44238"/>
    <cellStyle name="Процентный 3 4 6 8" xfId="44239"/>
    <cellStyle name="Процентный 3 4 6 9" xfId="44240"/>
    <cellStyle name="Процентный 3 4 7" xfId="44241"/>
    <cellStyle name="Процентный 3 4 7 2" xfId="44242"/>
    <cellStyle name="Процентный 3 4 7 2 2" xfId="44243"/>
    <cellStyle name="Процентный 3 4 7 2 2 2" xfId="44244"/>
    <cellStyle name="Процентный 3 4 7 2 2 2 2" xfId="44245"/>
    <cellStyle name="Процентный 3 4 7 2 2 3" xfId="44246"/>
    <cellStyle name="Процентный 3 4 7 2 2 4" xfId="44247"/>
    <cellStyle name="Процентный 3 4 7 2 2 5" xfId="44248"/>
    <cellStyle name="Процентный 3 4 7 2 3" xfId="44249"/>
    <cellStyle name="Процентный 3 4 7 2 3 2" xfId="44250"/>
    <cellStyle name="Процентный 3 4 7 2 3 3" xfId="44251"/>
    <cellStyle name="Процентный 3 4 7 2 3 4" xfId="44252"/>
    <cellStyle name="Процентный 3 4 7 2 4" xfId="44253"/>
    <cellStyle name="Процентный 3 4 7 2 5" xfId="44254"/>
    <cellStyle name="Процентный 3 4 7 2 6" xfId="44255"/>
    <cellStyle name="Процентный 3 4 7 2 7" xfId="44256"/>
    <cellStyle name="Процентный 3 4 7 3" xfId="44257"/>
    <cellStyle name="Процентный 3 4 7 3 2" xfId="44258"/>
    <cellStyle name="Процентный 3 4 7 3 2 2" xfId="44259"/>
    <cellStyle name="Процентный 3 4 7 3 3" xfId="44260"/>
    <cellStyle name="Процентный 3 4 7 3 4" xfId="44261"/>
    <cellStyle name="Процентный 3 4 7 3 5" xfId="44262"/>
    <cellStyle name="Процентный 3 4 7 4" xfId="44263"/>
    <cellStyle name="Процентный 3 4 7 4 2" xfId="44264"/>
    <cellStyle name="Процентный 3 4 7 4 2 2" xfId="44265"/>
    <cellStyle name="Процентный 3 4 7 4 3" xfId="44266"/>
    <cellStyle name="Процентный 3 4 7 4 4" xfId="44267"/>
    <cellStyle name="Процентный 3 4 7 4 5" xfId="44268"/>
    <cellStyle name="Процентный 3 4 7 5" xfId="44269"/>
    <cellStyle name="Процентный 3 4 7 5 2" xfId="44270"/>
    <cellStyle name="Процентный 3 4 7 5 3" xfId="44271"/>
    <cellStyle name="Процентный 3 4 7 5 4" xfId="44272"/>
    <cellStyle name="Процентный 3 4 7 6" xfId="44273"/>
    <cellStyle name="Процентный 3 4 7 7" xfId="44274"/>
    <cellStyle name="Процентный 3 4 7 8" xfId="44275"/>
    <cellStyle name="Процентный 3 4 7 9" xfId="44276"/>
    <cellStyle name="Процентный 3 4 8" xfId="44277"/>
    <cellStyle name="Процентный 3 4 8 2" xfId="44278"/>
    <cellStyle name="Процентный 3 4 8 2 2" xfId="44279"/>
    <cellStyle name="Процентный 3 4 8 2 2 2" xfId="44280"/>
    <cellStyle name="Процентный 3 4 8 2 2 2 2" xfId="44281"/>
    <cellStyle name="Процентный 3 4 8 2 2 3" xfId="44282"/>
    <cellStyle name="Процентный 3 4 8 2 2 4" xfId="44283"/>
    <cellStyle name="Процентный 3 4 8 2 2 5" xfId="44284"/>
    <cellStyle name="Процентный 3 4 8 2 3" xfId="44285"/>
    <cellStyle name="Процентный 3 4 8 2 3 2" xfId="44286"/>
    <cellStyle name="Процентный 3 4 8 2 3 3" xfId="44287"/>
    <cellStyle name="Процентный 3 4 8 2 3 4" xfId="44288"/>
    <cellStyle name="Процентный 3 4 8 2 4" xfId="44289"/>
    <cellStyle name="Процентный 3 4 8 2 5" xfId="44290"/>
    <cellStyle name="Процентный 3 4 8 2 6" xfId="44291"/>
    <cellStyle name="Процентный 3 4 8 2 7" xfId="44292"/>
    <cellStyle name="Процентный 3 4 8 3" xfId="44293"/>
    <cellStyle name="Процентный 3 4 8 3 2" xfId="44294"/>
    <cellStyle name="Процентный 3 4 8 3 2 2" xfId="44295"/>
    <cellStyle name="Процентный 3 4 8 3 3" xfId="44296"/>
    <cellStyle name="Процентный 3 4 8 3 4" xfId="44297"/>
    <cellStyle name="Процентный 3 4 8 3 5" xfId="44298"/>
    <cellStyle name="Процентный 3 4 8 4" xfId="44299"/>
    <cellStyle name="Процентный 3 4 8 4 2" xfId="44300"/>
    <cellStyle name="Процентный 3 4 8 4 2 2" xfId="44301"/>
    <cellStyle name="Процентный 3 4 8 4 3" xfId="44302"/>
    <cellStyle name="Процентный 3 4 8 4 4" xfId="44303"/>
    <cellStyle name="Процентный 3 4 8 4 5" xfId="44304"/>
    <cellStyle name="Процентный 3 4 8 5" xfId="44305"/>
    <cellStyle name="Процентный 3 4 8 5 2" xfId="44306"/>
    <cellStyle name="Процентный 3 4 8 5 3" xfId="44307"/>
    <cellStyle name="Процентный 3 4 9" xfId="44308"/>
    <cellStyle name="Процентный 3 4 9 2" xfId="44309"/>
    <cellStyle name="Процентный 3 4 9 2 2" xfId="44310"/>
    <cellStyle name="Процентный 3 4 9 2 2 2" xfId="44311"/>
    <cellStyle name="Процентный 3 4 9 2 2 2 2" xfId="44312"/>
    <cellStyle name="Процентный 3 4 9 2 2 3" xfId="44313"/>
    <cellStyle name="Процентный 3 4 9 2 2 4" xfId="44314"/>
    <cellStyle name="Процентный 3 4 9 2 2 5" xfId="44315"/>
    <cellStyle name="Процентный 3 4 9 2 3" xfId="44316"/>
    <cellStyle name="Процентный 3 4 9 2 3 2" xfId="44317"/>
    <cellStyle name="Процентный 3 4 9 2 3 3" xfId="44318"/>
    <cellStyle name="Процентный 3 4 9 2 3 4" xfId="44319"/>
    <cellStyle name="Процентный 3 4 9 2 4" xfId="44320"/>
    <cellStyle name="Процентный 3 4 9 2 5" xfId="44321"/>
    <cellStyle name="Процентный 3 4 9 2 6" xfId="44322"/>
    <cellStyle name="Процентный 3 4 9 2 7" xfId="44323"/>
    <cellStyle name="Процентный 3 4 9 3" xfId="44324"/>
    <cellStyle name="Процентный 3 4 9 3 2" xfId="44325"/>
    <cellStyle name="Процентный 3 4 9 3 2 2" xfId="44326"/>
    <cellStyle name="Процентный 3 4 9 3 3" xfId="44327"/>
    <cellStyle name="Процентный 3 4 9 3 4" xfId="44328"/>
    <cellStyle name="Процентный 3 4 9 3 5" xfId="44329"/>
    <cellStyle name="Процентный 3 4 9 4" xfId="44330"/>
    <cellStyle name="Процентный 3 4 9 4 2" xfId="44331"/>
    <cellStyle name="Процентный 3 4 9 4 3" xfId="44332"/>
    <cellStyle name="Процентный 3 4 9 4 4" xfId="44333"/>
    <cellStyle name="Процентный 3 4 9 5" xfId="44334"/>
    <cellStyle name="Процентный 3 4 9 6" xfId="44335"/>
    <cellStyle name="Процентный 3 4 9 7" xfId="44336"/>
    <cellStyle name="Процентный 3 4 9 8" xfId="44337"/>
    <cellStyle name="Процентный 3 5" xfId="44338"/>
    <cellStyle name="Процентный 3 5 10" xfId="44339"/>
    <cellStyle name="Процентный 3 5 10 2" xfId="44340"/>
    <cellStyle name="Процентный 3 5 10 2 2" xfId="44341"/>
    <cellStyle name="Процентный 3 5 10 2 2 2" xfId="44342"/>
    <cellStyle name="Процентный 3 5 10 2 2 2 2" xfId="44343"/>
    <cellStyle name="Процентный 3 5 10 2 2 3" xfId="44344"/>
    <cellStyle name="Процентный 3 5 10 2 2 4" xfId="44345"/>
    <cellStyle name="Процентный 3 5 10 2 2 5" xfId="44346"/>
    <cellStyle name="Процентный 3 5 10 2 3" xfId="44347"/>
    <cellStyle name="Процентный 3 5 10 2 3 2" xfId="44348"/>
    <cellStyle name="Процентный 3 5 10 2 3 3" xfId="44349"/>
    <cellStyle name="Процентный 3 5 10 2 3 4" xfId="44350"/>
    <cellStyle name="Процентный 3 5 10 2 4" xfId="44351"/>
    <cellStyle name="Процентный 3 5 10 2 5" xfId="44352"/>
    <cellStyle name="Процентный 3 5 10 2 6" xfId="44353"/>
    <cellStyle name="Процентный 3 5 10 2 7" xfId="44354"/>
    <cellStyle name="Процентный 3 5 10 3" xfId="44355"/>
    <cellStyle name="Процентный 3 5 10 3 2" xfId="44356"/>
    <cellStyle name="Процентный 3 5 10 3 2 2" xfId="44357"/>
    <cellStyle name="Процентный 3 5 10 3 3" xfId="44358"/>
    <cellStyle name="Процентный 3 5 10 3 4" xfId="44359"/>
    <cellStyle name="Процентный 3 5 10 3 5" xfId="44360"/>
    <cellStyle name="Процентный 3 5 10 4" xfId="44361"/>
    <cellStyle name="Процентный 3 5 10 4 2" xfId="44362"/>
    <cellStyle name="Процентный 3 5 10 4 3" xfId="44363"/>
    <cellStyle name="Процентный 3 5 10 4 4" xfId="44364"/>
    <cellStyle name="Процентный 3 5 10 5" xfId="44365"/>
    <cellStyle name="Процентный 3 5 10 6" xfId="44366"/>
    <cellStyle name="Процентный 3 5 10 7" xfId="44367"/>
    <cellStyle name="Процентный 3 5 10 8" xfId="44368"/>
    <cellStyle name="Процентный 3 5 11" xfId="44369"/>
    <cellStyle name="Процентный 3 5 11 2" xfId="44370"/>
    <cellStyle name="Процентный 3 5 11 2 2" xfId="44371"/>
    <cellStyle name="Процентный 3 5 11 2 2 2" xfId="44372"/>
    <cellStyle name="Процентный 3 5 11 2 2 2 2" xfId="44373"/>
    <cellStyle name="Процентный 3 5 11 2 2 3" xfId="44374"/>
    <cellStyle name="Процентный 3 5 11 2 2 4" xfId="44375"/>
    <cellStyle name="Процентный 3 5 11 2 2 5" xfId="44376"/>
    <cellStyle name="Процентный 3 5 11 2 3" xfId="44377"/>
    <cellStyle name="Процентный 3 5 11 2 3 2" xfId="44378"/>
    <cellStyle name="Процентный 3 5 11 2 3 3" xfId="44379"/>
    <cellStyle name="Процентный 3 5 11 2 3 4" xfId="44380"/>
    <cellStyle name="Процентный 3 5 11 2 4" xfId="44381"/>
    <cellStyle name="Процентный 3 5 11 2 5" xfId="44382"/>
    <cellStyle name="Процентный 3 5 11 2 6" xfId="44383"/>
    <cellStyle name="Процентный 3 5 11 2 7" xfId="44384"/>
    <cellStyle name="Процентный 3 5 11 3" xfId="44385"/>
    <cellStyle name="Процентный 3 5 11 3 2" xfId="44386"/>
    <cellStyle name="Процентный 3 5 11 3 2 2" xfId="44387"/>
    <cellStyle name="Процентный 3 5 11 3 3" xfId="44388"/>
    <cellStyle name="Процентный 3 5 11 3 4" xfId="44389"/>
    <cellStyle name="Процентный 3 5 11 3 5" xfId="44390"/>
    <cellStyle name="Процентный 3 5 11 4" xfId="44391"/>
    <cellStyle name="Процентный 3 5 11 4 2" xfId="44392"/>
    <cellStyle name="Процентный 3 5 11 4 3" xfId="44393"/>
    <cellStyle name="Процентный 3 5 11 4 4" xfId="44394"/>
    <cellStyle name="Процентный 3 5 11 5" xfId="44395"/>
    <cellStyle name="Процентный 3 5 11 6" xfId="44396"/>
    <cellStyle name="Процентный 3 5 11 7" xfId="44397"/>
    <cellStyle name="Процентный 3 5 11 8" xfId="44398"/>
    <cellStyle name="Процентный 3 5 12" xfId="44399"/>
    <cellStyle name="Процентный 3 5 12 2" xfId="44400"/>
    <cellStyle name="Процентный 3 5 12 2 2" xfId="44401"/>
    <cellStyle name="Процентный 3 5 12 2 2 2" xfId="44402"/>
    <cellStyle name="Процентный 3 5 12 2 3" xfId="44403"/>
    <cellStyle name="Процентный 3 5 12 2 4" xfId="44404"/>
    <cellStyle name="Процентный 3 5 12 2 5" xfId="44405"/>
    <cellStyle name="Процентный 3 5 12 3" xfId="44406"/>
    <cellStyle name="Процентный 3 5 12 3 2" xfId="44407"/>
    <cellStyle name="Процентный 3 5 12 3 3" xfId="44408"/>
    <cellStyle name="Процентный 3 5 12 3 4" xfId="44409"/>
    <cellStyle name="Процентный 3 5 12 4" xfId="44410"/>
    <cellStyle name="Процентный 3 5 12 5" xfId="44411"/>
    <cellStyle name="Процентный 3 5 12 6" xfId="44412"/>
    <cellStyle name="Процентный 3 5 12 7" xfId="44413"/>
    <cellStyle name="Процентный 3 5 13" xfId="44414"/>
    <cellStyle name="Процентный 3 5 13 2" xfId="44415"/>
    <cellStyle name="Процентный 3 5 13 2 2" xfId="44416"/>
    <cellStyle name="Процентный 3 5 13 2 2 2" xfId="44417"/>
    <cellStyle name="Процентный 3 5 13 2 3" xfId="44418"/>
    <cellStyle name="Процентный 3 5 13 2 4" xfId="44419"/>
    <cellStyle name="Процентный 3 5 13 2 5" xfId="44420"/>
    <cellStyle name="Процентный 3 5 13 3" xfId="44421"/>
    <cellStyle name="Процентный 3 5 13 3 2" xfId="44422"/>
    <cellStyle name="Процентный 3 5 13 3 3" xfId="44423"/>
    <cellStyle name="Процентный 3 5 13 3 4" xfId="44424"/>
    <cellStyle name="Процентный 3 5 13 4" xfId="44425"/>
    <cellStyle name="Процентный 3 5 13 5" xfId="44426"/>
    <cellStyle name="Процентный 3 5 13 6" xfId="44427"/>
    <cellStyle name="Процентный 3 5 13 7" xfId="44428"/>
    <cellStyle name="Процентный 3 5 14" xfId="44429"/>
    <cellStyle name="Процентный 3 5 14 2" xfId="44430"/>
    <cellStyle name="Процентный 3 5 14 2 2" xfId="44431"/>
    <cellStyle name="Процентный 3 5 14 3" xfId="44432"/>
    <cellStyle name="Процентный 3 5 14 4" xfId="44433"/>
    <cellStyle name="Процентный 3 5 14 5" xfId="44434"/>
    <cellStyle name="Процентный 3 5 15" xfId="44435"/>
    <cellStyle name="Процентный 3 5 15 2" xfId="44436"/>
    <cellStyle name="Процентный 3 5 15 2 2" xfId="44437"/>
    <cellStyle name="Процентный 3 5 15 3" xfId="44438"/>
    <cellStyle name="Процентный 3 5 15 4" xfId="44439"/>
    <cellStyle name="Процентный 3 5 15 5" xfId="44440"/>
    <cellStyle name="Процентный 3 5 16" xfId="44441"/>
    <cellStyle name="Процентный 3 5 16 2" xfId="44442"/>
    <cellStyle name="Процентный 3 5 16 2 2" xfId="44443"/>
    <cellStyle name="Процентный 3 5 16 3" xfId="44444"/>
    <cellStyle name="Процентный 3 5 17" xfId="44445"/>
    <cellStyle name="Процентный 3 5 17 2" xfId="44446"/>
    <cellStyle name="Процентный 3 5 18" xfId="44447"/>
    <cellStyle name="Процентный 3 5 19" xfId="44448"/>
    <cellStyle name="Процентный 3 5 2" xfId="44449"/>
    <cellStyle name="Процентный 3 5 2 10" xfId="44450"/>
    <cellStyle name="Процентный 3 5 2 10 2" xfId="44451"/>
    <cellStyle name="Процентный 3 5 2 10 2 2" xfId="44452"/>
    <cellStyle name="Процентный 3 5 2 10 2 2 2" xfId="44453"/>
    <cellStyle name="Процентный 3 5 2 10 2 3" xfId="44454"/>
    <cellStyle name="Процентный 3 5 2 10 2 4" xfId="44455"/>
    <cellStyle name="Процентный 3 5 2 10 2 5" xfId="44456"/>
    <cellStyle name="Процентный 3 5 2 10 3" xfId="44457"/>
    <cellStyle name="Процентный 3 5 2 10 3 2" xfId="44458"/>
    <cellStyle name="Процентный 3 5 2 10 3 3" xfId="44459"/>
    <cellStyle name="Процентный 3 5 2 10 3 4" xfId="44460"/>
    <cellStyle name="Процентный 3 5 2 10 4" xfId="44461"/>
    <cellStyle name="Процентный 3 5 2 10 5" xfId="44462"/>
    <cellStyle name="Процентный 3 5 2 10 6" xfId="44463"/>
    <cellStyle name="Процентный 3 5 2 10 7" xfId="44464"/>
    <cellStyle name="Процентный 3 5 2 11" xfId="44465"/>
    <cellStyle name="Процентный 3 5 2 11 2" xfId="44466"/>
    <cellStyle name="Процентный 3 5 2 11 2 2" xfId="44467"/>
    <cellStyle name="Процентный 3 5 2 11 3" xfId="44468"/>
    <cellStyle name="Процентный 3 5 2 11 4" xfId="44469"/>
    <cellStyle name="Процентный 3 5 2 11 5" xfId="44470"/>
    <cellStyle name="Процентный 3 5 2 12" xfId="44471"/>
    <cellStyle name="Процентный 3 5 2 12 2" xfId="44472"/>
    <cellStyle name="Процентный 3 5 2 12 2 2" xfId="44473"/>
    <cellStyle name="Процентный 3 5 2 12 3" xfId="44474"/>
    <cellStyle name="Процентный 3 5 2 12 4" xfId="44475"/>
    <cellStyle name="Процентный 3 5 2 12 5" xfId="44476"/>
    <cellStyle name="Процентный 3 5 2 13" xfId="44477"/>
    <cellStyle name="Процентный 3 5 2 13 2" xfId="44478"/>
    <cellStyle name="Процентный 3 5 2 13 2 2" xfId="44479"/>
    <cellStyle name="Процентный 3 5 2 13 3" xfId="44480"/>
    <cellStyle name="Процентный 3 5 2 14" xfId="44481"/>
    <cellStyle name="Процентный 3 5 2 14 2" xfId="44482"/>
    <cellStyle name="Процентный 3 5 2 15" xfId="44483"/>
    <cellStyle name="Процентный 3 5 2 16" xfId="44484"/>
    <cellStyle name="Процентный 3 5 2 2" xfId="44485"/>
    <cellStyle name="Процентный 3 5 2 2 10" xfId="44486"/>
    <cellStyle name="Процентный 3 5 2 2 10 2" xfId="44487"/>
    <cellStyle name="Процентный 3 5 2 2 10 2 2" xfId="44488"/>
    <cellStyle name="Процентный 3 5 2 2 10 3" xfId="44489"/>
    <cellStyle name="Процентный 3 5 2 2 10 4" xfId="44490"/>
    <cellStyle name="Процентный 3 5 2 2 10 5" xfId="44491"/>
    <cellStyle name="Процентный 3 5 2 2 11" xfId="44492"/>
    <cellStyle name="Процентный 3 5 2 2 11 2" xfId="44493"/>
    <cellStyle name="Процентный 3 5 2 2 11 2 2" xfId="44494"/>
    <cellStyle name="Процентный 3 5 2 2 11 3" xfId="44495"/>
    <cellStyle name="Процентный 3 5 2 2 11 4" xfId="44496"/>
    <cellStyle name="Процентный 3 5 2 2 11 5" xfId="44497"/>
    <cellStyle name="Процентный 3 5 2 2 12" xfId="44498"/>
    <cellStyle name="Процентный 3 5 2 2 12 2" xfId="44499"/>
    <cellStyle name="Процентный 3 5 2 2 12 2 2" xfId="44500"/>
    <cellStyle name="Процентный 3 5 2 2 12 3" xfId="44501"/>
    <cellStyle name="Процентный 3 5 2 2 13" xfId="44502"/>
    <cellStyle name="Процентный 3 5 2 2 13 2" xfId="44503"/>
    <cellStyle name="Процентный 3 5 2 2 14" xfId="44504"/>
    <cellStyle name="Процентный 3 5 2 2 15" xfId="44505"/>
    <cellStyle name="Процентный 3 5 2 2 2" xfId="44506"/>
    <cellStyle name="Процентный 3 5 2 2 2 2" xfId="44507"/>
    <cellStyle name="Процентный 3 5 2 2 2 2 2" xfId="44508"/>
    <cellStyle name="Процентный 3 5 2 2 2 2 2 2" xfId="44509"/>
    <cellStyle name="Процентный 3 5 2 2 2 2 2 2 2" xfId="44510"/>
    <cellStyle name="Процентный 3 5 2 2 2 2 2 3" xfId="44511"/>
    <cellStyle name="Процентный 3 5 2 2 2 2 2 4" xfId="44512"/>
    <cellStyle name="Процентный 3 5 2 2 2 2 2 5" xfId="44513"/>
    <cellStyle name="Процентный 3 5 2 2 2 2 3" xfId="44514"/>
    <cellStyle name="Процентный 3 5 2 2 2 2 3 2" xfId="44515"/>
    <cellStyle name="Процентный 3 5 2 2 2 2 3 3" xfId="44516"/>
    <cellStyle name="Процентный 3 5 2 2 2 2 3 4" xfId="44517"/>
    <cellStyle name="Процентный 3 5 2 2 2 2 4" xfId="44518"/>
    <cellStyle name="Процентный 3 5 2 2 2 2 5" xfId="44519"/>
    <cellStyle name="Процентный 3 5 2 2 2 2 6" xfId="44520"/>
    <cellStyle name="Процентный 3 5 2 2 2 2 7" xfId="44521"/>
    <cellStyle name="Процентный 3 5 2 2 2 3" xfId="44522"/>
    <cellStyle name="Процентный 3 5 2 2 2 3 2" xfId="44523"/>
    <cellStyle name="Процентный 3 5 2 2 2 3 2 2" xfId="44524"/>
    <cellStyle name="Процентный 3 5 2 2 2 3 3" xfId="44525"/>
    <cellStyle name="Процентный 3 5 2 2 2 3 4" xfId="44526"/>
    <cellStyle name="Процентный 3 5 2 2 2 3 5" xfId="44527"/>
    <cellStyle name="Процентный 3 5 2 2 2 4" xfId="44528"/>
    <cellStyle name="Процентный 3 5 2 2 2 4 2" xfId="44529"/>
    <cellStyle name="Процентный 3 5 2 2 2 4 2 2" xfId="44530"/>
    <cellStyle name="Процентный 3 5 2 2 2 4 3" xfId="44531"/>
    <cellStyle name="Процентный 3 5 2 2 2 4 4" xfId="44532"/>
    <cellStyle name="Процентный 3 5 2 2 2 4 5" xfId="44533"/>
    <cellStyle name="Процентный 3 5 2 2 2 5" xfId="44534"/>
    <cellStyle name="Процентный 3 5 2 2 2 5 2" xfId="44535"/>
    <cellStyle name="Процентный 3 5 2 2 2 5 3" xfId="44536"/>
    <cellStyle name="Процентный 3 5 2 2 2 5 4" xfId="44537"/>
    <cellStyle name="Процентный 3 5 2 2 2 6" xfId="44538"/>
    <cellStyle name="Процентный 3 5 2 2 2 7" xfId="44539"/>
    <cellStyle name="Процентный 3 5 2 2 2 8" xfId="44540"/>
    <cellStyle name="Процентный 3 5 2 2 2 9" xfId="44541"/>
    <cellStyle name="Процентный 3 5 2 2 3" xfId="44542"/>
    <cellStyle name="Процентный 3 5 2 2 3 2" xfId="44543"/>
    <cellStyle name="Процентный 3 5 2 2 3 2 2" xfId="44544"/>
    <cellStyle name="Процентный 3 5 2 2 3 2 2 2" xfId="44545"/>
    <cellStyle name="Процентный 3 5 2 2 3 2 2 2 2" xfId="44546"/>
    <cellStyle name="Процентный 3 5 2 2 3 2 2 3" xfId="44547"/>
    <cellStyle name="Процентный 3 5 2 2 3 2 2 4" xfId="44548"/>
    <cellStyle name="Процентный 3 5 2 2 3 2 2 5" xfId="44549"/>
    <cellStyle name="Процентный 3 5 2 2 3 2 3" xfId="44550"/>
    <cellStyle name="Процентный 3 5 2 2 3 2 3 2" xfId="44551"/>
    <cellStyle name="Процентный 3 5 2 2 3 2 3 3" xfId="44552"/>
    <cellStyle name="Процентный 3 5 2 2 3 2 3 4" xfId="44553"/>
    <cellStyle name="Процентный 3 5 2 2 3 2 4" xfId="44554"/>
    <cellStyle name="Процентный 3 5 2 2 3 2 5" xfId="44555"/>
    <cellStyle name="Процентный 3 5 2 2 3 2 6" xfId="44556"/>
    <cellStyle name="Процентный 3 5 2 2 3 2 7" xfId="44557"/>
    <cellStyle name="Процентный 3 5 2 2 3 3" xfId="44558"/>
    <cellStyle name="Процентный 3 5 2 2 3 3 2" xfId="44559"/>
    <cellStyle name="Процентный 3 5 2 2 3 3 2 2" xfId="44560"/>
    <cellStyle name="Процентный 3 5 2 2 3 3 3" xfId="44561"/>
    <cellStyle name="Процентный 3 5 2 2 3 3 4" xfId="44562"/>
    <cellStyle name="Процентный 3 5 2 2 3 3 5" xfId="44563"/>
    <cellStyle name="Процентный 3 5 2 2 3 4" xfId="44564"/>
    <cellStyle name="Процентный 3 5 2 2 3 4 2" xfId="44565"/>
    <cellStyle name="Процентный 3 5 2 2 3 4 2 2" xfId="44566"/>
    <cellStyle name="Процентный 3 5 2 2 3 4 3" xfId="44567"/>
    <cellStyle name="Процентный 3 5 2 2 3 4 4" xfId="44568"/>
    <cellStyle name="Процентный 3 5 2 2 3 4 5" xfId="44569"/>
    <cellStyle name="Процентный 3 5 2 2 3 5" xfId="44570"/>
    <cellStyle name="Процентный 3 5 2 2 3 5 2" xfId="44571"/>
    <cellStyle name="Процентный 3 5 2 2 3 5 3" xfId="44572"/>
    <cellStyle name="Процентный 3 5 2 2 3 5 4" xfId="44573"/>
    <cellStyle name="Процентный 3 5 2 2 3 6" xfId="44574"/>
    <cellStyle name="Процентный 3 5 2 2 3 7" xfId="44575"/>
    <cellStyle name="Процентный 3 5 2 2 3 8" xfId="44576"/>
    <cellStyle name="Процентный 3 5 2 2 3 9" xfId="44577"/>
    <cellStyle name="Процентный 3 5 2 2 4" xfId="44578"/>
    <cellStyle name="Процентный 3 5 2 2 4 2" xfId="44579"/>
    <cellStyle name="Процентный 3 5 2 2 4 2 2" xfId="44580"/>
    <cellStyle name="Процентный 3 5 2 2 4 2 2 2" xfId="44581"/>
    <cellStyle name="Процентный 3 5 2 2 4 2 2 2 2" xfId="44582"/>
    <cellStyle name="Процентный 3 5 2 2 4 2 2 3" xfId="44583"/>
    <cellStyle name="Процентный 3 5 2 2 4 2 2 4" xfId="44584"/>
    <cellStyle name="Процентный 3 5 2 2 4 2 2 5" xfId="44585"/>
    <cellStyle name="Процентный 3 5 2 2 4 2 3" xfId="44586"/>
    <cellStyle name="Процентный 3 5 2 2 4 2 3 2" xfId="44587"/>
    <cellStyle name="Процентный 3 5 2 2 4 2 3 3" xfId="44588"/>
    <cellStyle name="Процентный 3 5 2 2 4 2 3 4" xfId="44589"/>
    <cellStyle name="Процентный 3 5 2 2 4 2 4" xfId="44590"/>
    <cellStyle name="Процентный 3 5 2 2 4 2 5" xfId="44591"/>
    <cellStyle name="Процентный 3 5 2 2 4 2 6" xfId="44592"/>
    <cellStyle name="Процентный 3 5 2 2 4 2 7" xfId="44593"/>
    <cellStyle name="Процентный 3 5 2 2 4 3" xfId="44594"/>
    <cellStyle name="Процентный 3 5 2 2 4 3 2" xfId="44595"/>
    <cellStyle name="Процентный 3 5 2 2 4 3 2 2" xfId="44596"/>
    <cellStyle name="Процентный 3 5 2 2 4 3 3" xfId="44597"/>
    <cellStyle name="Процентный 3 5 2 2 4 3 4" xfId="44598"/>
    <cellStyle name="Процентный 3 5 2 2 4 3 5" xfId="44599"/>
    <cellStyle name="Процентный 3 5 2 2 4 4" xfId="44600"/>
    <cellStyle name="Процентный 3 5 2 2 4 4 2" xfId="44601"/>
    <cellStyle name="Процентный 3 5 2 2 4 4 2 2" xfId="44602"/>
    <cellStyle name="Процентный 3 5 2 2 4 4 3" xfId="44603"/>
    <cellStyle name="Процентный 3 5 2 2 4 4 4" xfId="44604"/>
    <cellStyle name="Процентный 3 5 2 2 4 4 5" xfId="44605"/>
    <cellStyle name="Процентный 3 5 2 2 4 5" xfId="44606"/>
    <cellStyle name="Процентный 3 5 2 2 4 5 2" xfId="44607"/>
    <cellStyle name="Процентный 3 5 2 2 4 5 3" xfId="44608"/>
    <cellStyle name="Процентный 3 5 2 2 4 5 4" xfId="44609"/>
    <cellStyle name="Процентный 3 5 2 2 4 6" xfId="44610"/>
    <cellStyle name="Процентный 3 5 2 2 4 7" xfId="44611"/>
    <cellStyle name="Процентный 3 5 2 2 4 8" xfId="44612"/>
    <cellStyle name="Процентный 3 5 2 2 4 9" xfId="44613"/>
    <cellStyle name="Процентный 3 5 2 2 5" xfId="44614"/>
    <cellStyle name="Процентный 3 5 2 2 5 2" xfId="44615"/>
    <cellStyle name="Процентный 3 5 2 2 5 2 2" xfId="44616"/>
    <cellStyle name="Процентный 3 5 2 2 5 2 2 2" xfId="44617"/>
    <cellStyle name="Процентный 3 5 2 2 5 2 2 2 2" xfId="44618"/>
    <cellStyle name="Процентный 3 5 2 2 5 2 2 3" xfId="44619"/>
    <cellStyle name="Процентный 3 5 2 2 5 2 2 4" xfId="44620"/>
    <cellStyle name="Процентный 3 5 2 2 5 2 2 5" xfId="44621"/>
    <cellStyle name="Процентный 3 5 2 2 5 2 3" xfId="44622"/>
    <cellStyle name="Процентный 3 5 2 2 5 2 3 2" xfId="44623"/>
    <cellStyle name="Процентный 3 5 2 2 5 2 3 3" xfId="44624"/>
    <cellStyle name="Процентный 3 5 2 2 5 2 3 4" xfId="44625"/>
    <cellStyle name="Процентный 3 5 2 2 5 2 4" xfId="44626"/>
    <cellStyle name="Процентный 3 5 2 2 5 2 5" xfId="44627"/>
    <cellStyle name="Процентный 3 5 2 2 5 2 6" xfId="44628"/>
    <cellStyle name="Процентный 3 5 2 2 5 2 7" xfId="44629"/>
    <cellStyle name="Процентный 3 5 2 2 5 3" xfId="44630"/>
    <cellStyle name="Процентный 3 5 2 2 5 3 2" xfId="44631"/>
    <cellStyle name="Процентный 3 5 2 2 5 3 2 2" xfId="44632"/>
    <cellStyle name="Процентный 3 5 2 2 5 3 3" xfId="44633"/>
    <cellStyle name="Процентный 3 5 2 2 5 3 4" xfId="44634"/>
    <cellStyle name="Процентный 3 5 2 2 5 3 5" xfId="44635"/>
    <cellStyle name="Процентный 3 5 2 2 5 4" xfId="44636"/>
    <cellStyle name="Процентный 3 5 2 2 5 4 2" xfId="44637"/>
    <cellStyle name="Процентный 3 5 2 2 5 4 3" xfId="44638"/>
    <cellStyle name="Процентный 3 5 2 2 5 4 4" xfId="44639"/>
    <cellStyle name="Процентный 3 5 2 2 5 5" xfId="44640"/>
    <cellStyle name="Процентный 3 5 2 2 5 6" xfId="44641"/>
    <cellStyle name="Процентный 3 5 2 2 5 7" xfId="44642"/>
    <cellStyle name="Процентный 3 5 2 2 5 8" xfId="44643"/>
    <cellStyle name="Процентный 3 5 2 2 6" xfId="44644"/>
    <cellStyle name="Процентный 3 5 2 2 6 2" xfId="44645"/>
    <cellStyle name="Процентный 3 5 2 2 6 2 2" xfId="44646"/>
    <cellStyle name="Процентный 3 5 2 2 6 2 2 2" xfId="44647"/>
    <cellStyle name="Процентный 3 5 2 2 6 2 2 2 2" xfId="44648"/>
    <cellStyle name="Процентный 3 5 2 2 6 2 2 3" xfId="44649"/>
    <cellStyle name="Процентный 3 5 2 2 6 2 2 4" xfId="44650"/>
    <cellStyle name="Процентный 3 5 2 2 6 2 2 5" xfId="44651"/>
    <cellStyle name="Процентный 3 5 2 2 6 2 3" xfId="44652"/>
    <cellStyle name="Процентный 3 5 2 2 6 2 3 2" xfId="44653"/>
    <cellStyle name="Процентный 3 5 2 2 6 2 3 3" xfId="44654"/>
    <cellStyle name="Процентный 3 5 2 2 6 2 3 4" xfId="44655"/>
    <cellStyle name="Процентный 3 5 2 2 6 2 4" xfId="44656"/>
    <cellStyle name="Процентный 3 5 2 2 6 2 5" xfId="44657"/>
    <cellStyle name="Процентный 3 5 2 2 6 2 6" xfId="44658"/>
    <cellStyle name="Процентный 3 5 2 2 6 2 7" xfId="44659"/>
    <cellStyle name="Процентный 3 5 2 2 6 3" xfId="44660"/>
    <cellStyle name="Процентный 3 5 2 2 6 3 2" xfId="44661"/>
    <cellStyle name="Процентный 3 5 2 2 6 3 2 2" xfId="44662"/>
    <cellStyle name="Процентный 3 5 2 2 6 3 3" xfId="44663"/>
    <cellStyle name="Процентный 3 5 2 2 6 3 4" xfId="44664"/>
    <cellStyle name="Процентный 3 5 2 2 6 3 5" xfId="44665"/>
    <cellStyle name="Процентный 3 5 2 2 6 4" xfId="44666"/>
    <cellStyle name="Процентный 3 5 2 2 6 4 2" xfId="44667"/>
    <cellStyle name="Процентный 3 5 2 2 6 4 3" xfId="44668"/>
    <cellStyle name="Процентный 3 5 2 2 6 4 4" xfId="44669"/>
    <cellStyle name="Процентный 3 5 2 2 6 5" xfId="44670"/>
    <cellStyle name="Процентный 3 5 2 2 6 6" xfId="44671"/>
    <cellStyle name="Процентный 3 5 2 2 6 7" xfId="44672"/>
    <cellStyle name="Процентный 3 5 2 2 6 8" xfId="44673"/>
    <cellStyle name="Процентный 3 5 2 2 7" xfId="44674"/>
    <cellStyle name="Процентный 3 5 2 2 7 2" xfId="44675"/>
    <cellStyle name="Процентный 3 5 2 2 7 2 2" xfId="44676"/>
    <cellStyle name="Процентный 3 5 2 2 7 2 2 2" xfId="44677"/>
    <cellStyle name="Процентный 3 5 2 2 7 2 2 2 2" xfId="44678"/>
    <cellStyle name="Процентный 3 5 2 2 7 2 2 3" xfId="44679"/>
    <cellStyle name="Процентный 3 5 2 2 7 2 2 4" xfId="44680"/>
    <cellStyle name="Процентный 3 5 2 2 7 2 2 5" xfId="44681"/>
    <cellStyle name="Процентный 3 5 2 2 7 2 3" xfId="44682"/>
    <cellStyle name="Процентный 3 5 2 2 7 2 3 2" xfId="44683"/>
    <cellStyle name="Процентный 3 5 2 2 7 2 3 3" xfId="44684"/>
    <cellStyle name="Процентный 3 5 2 2 7 2 3 4" xfId="44685"/>
    <cellStyle name="Процентный 3 5 2 2 7 2 4" xfId="44686"/>
    <cellStyle name="Процентный 3 5 2 2 7 2 5" xfId="44687"/>
    <cellStyle name="Процентный 3 5 2 2 7 2 6" xfId="44688"/>
    <cellStyle name="Процентный 3 5 2 2 7 2 7" xfId="44689"/>
    <cellStyle name="Процентный 3 5 2 2 7 3" xfId="44690"/>
    <cellStyle name="Процентный 3 5 2 2 7 3 2" xfId="44691"/>
    <cellStyle name="Процентный 3 5 2 2 7 3 2 2" xfId="44692"/>
    <cellStyle name="Процентный 3 5 2 2 7 3 3" xfId="44693"/>
    <cellStyle name="Процентный 3 5 2 2 7 3 4" xfId="44694"/>
    <cellStyle name="Процентный 3 5 2 2 7 3 5" xfId="44695"/>
    <cellStyle name="Процентный 3 5 2 2 7 4" xfId="44696"/>
    <cellStyle name="Процентный 3 5 2 2 7 4 2" xfId="44697"/>
    <cellStyle name="Процентный 3 5 2 2 7 4 3" xfId="44698"/>
    <cellStyle name="Процентный 3 5 2 2 7 4 4" xfId="44699"/>
    <cellStyle name="Процентный 3 5 2 2 7 5" xfId="44700"/>
    <cellStyle name="Процентный 3 5 2 2 7 6" xfId="44701"/>
    <cellStyle name="Процентный 3 5 2 2 7 7" xfId="44702"/>
    <cellStyle name="Процентный 3 5 2 2 7 8" xfId="44703"/>
    <cellStyle name="Процентный 3 5 2 2 8" xfId="44704"/>
    <cellStyle name="Процентный 3 5 2 2 8 2" xfId="44705"/>
    <cellStyle name="Процентный 3 5 2 2 8 2 2" xfId="44706"/>
    <cellStyle name="Процентный 3 5 2 2 8 2 2 2" xfId="44707"/>
    <cellStyle name="Процентный 3 5 2 2 8 2 3" xfId="44708"/>
    <cellStyle name="Процентный 3 5 2 2 8 2 4" xfId="44709"/>
    <cellStyle name="Процентный 3 5 2 2 8 2 5" xfId="44710"/>
    <cellStyle name="Процентный 3 5 2 2 8 3" xfId="44711"/>
    <cellStyle name="Процентный 3 5 2 2 8 3 2" xfId="44712"/>
    <cellStyle name="Процентный 3 5 2 2 8 3 3" xfId="44713"/>
    <cellStyle name="Процентный 3 5 2 2 8 3 4" xfId="44714"/>
    <cellStyle name="Процентный 3 5 2 2 8 4" xfId="44715"/>
    <cellStyle name="Процентный 3 5 2 2 8 5" xfId="44716"/>
    <cellStyle name="Процентный 3 5 2 2 8 6" xfId="44717"/>
    <cellStyle name="Процентный 3 5 2 2 8 7" xfId="44718"/>
    <cellStyle name="Процентный 3 5 2 2 9" xfId="44719"/>
    <cellStyle name="Процентный 3 5 2 2 9 2" xfId="44720"/>
    <cellStyle name="Процентный 3 5 2 2 9 2 2" xfId="44721"/>
    <cellStyle name="Процентный 3 5 2 2 9 2 2 2" xfId="44722"/>
    <cellStyle name="Процентный 3 5 2 2 9 2 3" xfId="44723"/>
    <cellStyle name="Процентный 3 5 2 2 9 2 4" xfId="44724"/>
    <cellStyle name="Процентный 3 5 2 2 9 2 5" xfId="44725"/>
    <cellStyle name="Процентный 3 5 2 2 9 3" xfId="44726"/>
    <cellStyle name="Процентный 3 5 2 2 9 3 2" xfId="44727"/>
    <cellStyle name="Процентный 3 5 2 2 9 3 3" xfId="44728"/>
    <cellStyle name="Процентный 3 5 2 2 9 3 4" xfId="44729"/>
    <cellStyle name="Процентный 3 5 2 2 9 4" xfId="44730"/>
    <cellStyle name="Процентный 3 5 2 2 9 5" xfId="44731"/>
    <cellStyle name="Процентный 3 5 2 2 9 6" xfId="44732"/>
    <cellStyle name="Процентный 3 5 2 2 9 7" xfId="44733"/>
    <cellStyle name="Процентный 3 5 2 3" xfId="44734"/>
    <cellStyle name="Процентный 3 5 2 3 2" xfId="44735"/>
    <cellStyle name="Процентный 3 5 2 3 2 2" xfId="44736"/>
    <cellStyle name="Процентный 3 5 2 3 2 2 2" xfId="44737"/>
    <cellStyle name="Процентный 3 5 2 3 2 2 2 2" xfId="44738"/>
    <cellStyle name="Процентный 3 5 2 3 2 2 3" xfId="44739"/>
    <cellStyle name="Процентный 3 5 2 3 2 2 4" xfId="44740"/>
    <cellStyle name="Процентный 3 5 2 3 2 2 5" xfId="44741"/>
    <cellStyle name="Процентный 3 5 2 3 2 3" xfId="44742"/>
    <cellStyle name="Процентный 3 5 2 3 2 3 2" xfId="44743"/>
    <cellStyle name="Процентный 3 5 2 3 2 3 2 2" xfId="44744"/>
    <cellStyle name="Процентный 3 5 2 3 2 3 3" xfId="44745"/>
    <cellStyle name="Процентный 3 5 2 3 2 3 4" xfId="44746"/>
    <cellStyle name="Процентный 3 5 2 3 2 3 5" xfId="44747"/>
    <cellStyle name="Процентный 3 5 2 3 2 4" xfId="44748"/>
    <cellStyle name="Процентный 3 5 2 3 2 4 2" xfId="44749"/>
    <cellStyle name="Процентный 3 5 2 3 2 4 3" xfId="44750"/>
    <cellStyle name="Процентный 3 5 2 3 2 4 4" xfId="44751"/>
    <cellStyle name="Процентный 3 5 2 3 2 5" xfId="44752"/>
    <cellStyle name="Процентный 3 5 2 3 2 6" xfId="44753"/>
    <cellStyle name="Процентный 3 5 2 3 2 7" xfId="44754"/>
    <cellStyle name="Процентный 3 5 2 3 2 8" xfId="44755"/>
    <cellStyle name="Процентный 3 5 2 3 3" xfId="44756"/>
    <cellStyle name="Процентный 3 5 2 3 3 2" xfId="44757"/>
    <cellStyle name="Процентный 3 5 2 3 3 2 2" xfId="44758"/>
    <cellStyle name="Процентный 3 5 2 3 3 3" xfId="44759"/>
    <cellStyle name="Процентный 3 5 2 3 3 4" xfId="44760"/>
    <cellStyle name="Процентный 3 5 2 3 3 5" xfId="44761"/>
    <cellStyle name="Процентный 3 5 2 3 4" xfId="44762"/>
    <cellStyle name="Процентный 3 5 2 3 4 2" xfId="44763"/>
    <cellStyle name="Процентный 3 5 2 3 4 2 2" xfId="44764"/>
    <cellStyle name="Процентный 3 5 2 3 4 3" xfId="44765"/>
    <cellStyle name="Процентный 3 5 2 3 4 4" xfId="44766"/>
    <cellStyle name="Процентный 3 5 2 3 4 5" xfId="44767"/>
    <cellStyle name="Процентный 3 5 2 3 5" xfId="44768"/>
    <cellStyle name="Процентный 3 5 2 3 5 2" xfId="44769"/>
    <cellStyle name="Процентный 3 5 2 3 5 2 2" xfId="44770"/>
    <cellStyle name="Процентный 3 5 2 3 5 3" xfId="44771"/>
    <cellStyle name="Процентный 3 5 2 3 5 4" xfId="44772"/>
    <cellStyle name="Процентный 3 5 2 3 5 5" xfId="44773"/>
    <cellStyle name="Процентный 3 5 2 3 6" xfId="44774"/>
    <cellStyle name="Процентный 3 5 2 3 6 2" xfId="44775"/>
    <cellStyle name="Процентный 3 5 2 3 6 2 2" xfId="44776"/>
    <cellStyle name="Процентный 3 5 2 3 6 3" xfId="44777"/>
    <cellStyle name="Процентный 3 5 2 3 7" xfId="44778"/>
    <cellStyle name="Процентный 3 5 2 3 7 2" xfId="44779"/>
    <cellStyle name="Процентный 3 5 2 3 8" xfId="44780"/>
    <cellStyle name="Процентный 3 5 2 3 9" xfId="44781"/>
    <cellStyle name="Процентный 3 5 2 4" xfId="44782"/>
    <cellStyle name="Процентный 3 5 2 4 2" xfId="44783"/>
    <cellStyle name="Процентный 3 5 2 4 2 2" xfId="44784"/>
    <cellStyle name="Процентный 3 5 2 4 2 2 2" xfId="44785"/>
    <cellStyle name="Процентный 3 5 2 4 2 2 2 2" xfId="44786"/>
    <cellStyle name="Процентный 3 5 2 4 2 2 3" xfId="44787"/>
    <cellStyle name="Процентный 3 5 2 4 2 2 4" xfId="44788"/>
    <cellStyle name="Процентный 3 5 2 4 2 2 5" xfId="44789"/>
    <cellStyle name="Процентный 3 5 2 4 2 3" xfId="44790"/>
    <cellStyle name="Процентный 3 5 2 4 2 3 2" xfId="44791"/>
    <cellStyle name="Процентный 3 5 2 4 2 3 3" xfId="44792"/>
    <cellStyle name="Процентный 3 5 2 4 2 3 4" xfId="44793"/>
    <cellStyle name="Процентный 3 5 2 4 2 4" xfId="44794"/>
    <cellStyle name="Процентный 3 5 2 4 2 5" xfId="44795"/>
    <cellStyle name="Процентный 3 5 2 4 2 6" xfId="44796"/>
    <cellStyle name="Процентный 3 5 2 4 2 7" xfId="44797"/>
    <cellStyle name="Процентный 3 5 2 4 3" xfId="44798"/>
    <cellStyle name="Процентный 3 5 2 4 3 2" xfId="44799"/>
    <cellStyle name="Процентный 3 5 2 4 3 2 2" xfId="44800"/>
    <cellStyle name="Процентный 3 5 2 4 3 3" xfId="44801"/>
    <cellStyle name="Процентный 3 5 2 4 3 4" xfId="44802"/>
    <cellStyle name="Процентный 3 5 2 4 3 5" xfId="44803"/>
    <cellStyle name="Процентный 3 5 2 4 4" xfId="44804"/>
    <cellStyle name="Процентный 3 5 2 4 4 2" xfId="44805"/>
    <cellStyle name="Процентный 3 5 2 4 4 2 2" xfId="44806"/>
    <cellStyle name="Процентный 3 5 2 4 4 3" xfId="44807"/>
    <cellStyle name="Процентный 3 5 2 4 4 4" xfId="44808"/>
    <cellStyle name="Процентный 3 5 2 4 4 5" xfId="44809"/>
    <cellStyle name="Процентный 3 5 2 4 5" xfId="44810"/>
    <cellStyle name="Процентный 3 5 2 4 5 2" xfId="44811"/>
    <cellStyle name="Процентный 3 5 2 4 5 3" xfId="44812"/>
    <cellStyle name="Процентный 3 5 2 4 5 4" xfId="44813"/>
    <cellStyle name="Процентный 3 5 2 4 6" xfId="44814"/>
    <cellStyle name="Процентный 3 5 2 4 7" xfId="44815"/>
    <cellStyle name="Процентный 3 5 2 4 8" xfId="44816"/>
    <cellStyle name="Процентный 3 5 2 4 9" xfId="44817"/>
    <cellStyle name="Процентный 3 5 2 5" xfId="44818"/>
    <cellStyle name="Процентный 3 5 2 5 2" xfId="44819"/>
    <cellStyle name="Процентный 3 5 2 5 2 2" xfId="44820"/>
    <cellStyle name="Процентный 3 5 2 5 2 2 2" xfId="44821"/>
    <cellStyle name="Процентный 3 5 2 5 2 2 2 2" xfId="44822"/>
    <cellStyle name="Процентный 3 5 2 5 2 2 3" xfId="44823"/>
    <cellStyle name="Процентный 3 5 2 5 2 2 4" xfId="44824"/>
    <cellStyle name="Процентный 3 5 2 5 2 2 5" xfId="44825"/>
    <cellStyle name="Процентный 3 5 2 5 2 3" xfId="44826"/>
    <cellStyle name="Процентный 3 5 2 5 2 3 2" xfId="44827"/>
    <cellStyle name="Процентный 3 5 2 5 2 3 3" xfId="44828"/>
    <cellStyle name="Процентный 3 5 2 5 2 3 4" xfId="44829"/>
    <cellStyle name="Процентный 3 5 2 5 2 4" xfId="44830"/>
    <cellStyle name="Процентный 3 5 2 5 2 5" xfId="44831"/>
    <cellStyle name="Процентный 3 5 2 5 2 6" xfId="44832"/>
    <cellStyle name="Процентный 3 5 2 5 2 7" xfId="44833"/>
    <cellStyle name="Процентный 3 5 2 5 3" xfId="44834"/>
    <cellStyle name="Процентный 3 5 2 5 3 2" xfId="44835"/>
    <cellStyle name="Процентный 3 5 2 5 3 2 2" xfId="44836"/>
    <cellStyle name="Процентный 3 5 2 5 3 3" xfId="44837"/>
    <cellStyle name="Процентный 3 5 2 5 3 4" xfId="44838"/>
    <cellStyle name="Процентный 3 5 2 5 3 5" xfId="44839"/>
    <cellStyle name="Процентный 3 5 2 5 4" xfId="44840"/>
    <cellStyle name="Процентный 3 5 2 5 4 2" xfId="44841"/>
    <cellStyle name="Процентный 3 5 2 5 4 2 2" xfId="44842"/>
    <cellStyle name="Процентный 3 5 2 5 4 3" xfId="44843"/>
    <cellStyle name="Процентный 3 5 2 5 4 4" xfId="44844"/>
    <cellStyle name="Процентный 3 5 2 5 4 5" xfId="44845"/>
    <cellStyle name="Процентный 3 5 2 5 5" xfId="44846"/>
    <cellStyle name="Процентный 3 5 2 5 5 2" xfId="44847"/>
    <cellStyle name="Процентный 3 5 2 5 5 3" xfId="44848"/>
    <cellStyle name="Процентный 3 5 2 5 5 4" xfId="44849"/>
    <cellStyle name="Процентный 3 5 2 5 6" xfId="44850"/>
    <cellStyle name="Процентный 3 5 2 5 7" xfId="44851"/>
    <cellStyle name="Процентный 3 5 2 5 8" xfId="44852"/>
    <cellStyle name="Процентный 3 5 2 5 9" xfId="44853"/>
    <cellStyle name="Процентный 3 5 2 6" xfId="44854"/>
    <cellStyle name="Процентный 3 5 2 6 2" xfId="44855"/>
    <cellStyle name="Процентный 3 5 2 6 2 2" xfId="44856"/>
    <cellStyle name="Процентный 3 5 2 6 2 2 2" xfId="44857"/>
    <cellStyle name="Процентный 3 5 2 6 2 2 2 2" xfId="44858"/>
    <cellStyle name="Процентный 3 5 2 6 2 2 3" xfId="44859"/>
    <cellStyle name="Процентный 3 5 2 6 2 2 4" xfId="44860"/>
    <cellStyle name="Процентный 3 5 2 6 2 2 5" xfId="44861"/>
    <cellStyle name="Процентный 3 5 2 6 2 3" xfId="44862"/>
    <cellStyle name="Процентный 3 5 2 6 2 3 2" xfId="44863"/>
    <cellStyle name="Процентный 3 5 2 6 2 3 3" xfId="44864"/>
    <cellStyle name="Процентный 3 5 2 6 2 3 4" xfId="44865"/>
    <cellStyle name="Процентный 3 5 2 6 2 4" xfId="44866"/>
    <cellStyle name="Процентный 3 5 2 6 2 5" xfId="44867"/>
    <cellStyle name="Процентный 3 5 2 6 2 6" xfId="44868"/>
    <cellStyle name="Процентный 3 5 2 6 2 7" xfId="44869"/>
    <cellStyle name="Процентный 3 5 2 6 3" xfId="44870"/>
    <cellStyle name="Процентный 3 5 2 6 3 2" xfId="44871"/>
    <cellStyle name="Процентный 3 5 2 6 3 2 2" xfId="44872"/>
    <cellStyle name="Процентный 3 5 2 6 3 3" xfId="44873"/>
    <cellStyle name="Процентный 3 5 2 6 3 4" xfId="44874"/>
    <cellStyle name="Процентный 3 5 2 6 3 5" xfId="44875"/>
    <cellStyle name="Процентный 3 5 2 6 4" xfId="44876"/>
    <cellStyle name="Процентный 3 5 2 6 4 2" xfId="44877"/>
    <cellStyle name="Процентный 3 5 2 6 4 3" xfId="44878"/>
    <cellStyle name="Процентный 3 5 2 6 4 4" xfId="44879"/>
    <cellStyle name="Процентный 3 5 2 6 5" xfId="44880"/>
    <cellStyle name="Процентный 3 5 2 6 6" xfId="44881"/>
    <cellStyle name="Процентный 3 5 2 6 7" xfId="44882"/>
    <cellStyle name="Процентный 3 5 2 6 8" xfId="44883"/>
    <cellStyle name="Процентный 3 5 2 7" xfId="44884"/>
    <cellStyle name="Процентный 3 5 2 7 2" xfId="44885"/>
    <cellStyle name="Процентный 3 5 2 7 2 2" xfId="44886"/>
    <cellStyle name="Процентный 3 5 2 7 2 2 2" xfId="44887"/>
    <cellStyle name="Процентный 3 5 2 7 2 2 2 2" xfId="44888"/>
    <cellStyle name="Процентный 3 5 2 7 2 2 3" xfId="44889"/>
    <cellStyle name="Процентный 3 5 2 7 2 2 4" xfId="44890"/>
    <cellStyle name="Процентный 3 5 2 7 2 2 5" xfId="44891"/>
    <cellStyle name="Процентный 3 5 2 7 2 3" xfId="44892"/>
    <cellStyle name="Процентный 3 5 2 7 2 3 2" xfId="44893"/>
    <cellStyle name="Процентный 3 5 2 7 2 3 3" xfId="44894"/>
    <cellStyle name="Процентный 3 5 2 7 2 3 4" xfId="44895"/>
    <cellStyle name="Процентный 3 5 2 7 2 4" xfId="44896"/>
    <cellStyle name="Процентный 3 5 2 7 2 5" xfId="44897"/>
    <cellStyle name="Процентный 3 5 2 7 2 6" xfId="44898"/>
    <cellStyle name="Процентный 3 5 2 7 2 7" xfId="44899"/>
    <cellStyle name="Процентный 3 5 2 7 3" xfId="44900"/>
    <cellStyle name="Процентный 3 5 2 7 3 2" xfId="44901"/>
    <cellStyle name="Процентный 3 5 2 7 3 2 2" xfId="44902"/>
    <cellStyle name="Процентный 3 5 2 7 3 3" xfId="44903"/>
    <cellStyle name="Процентный 3 5 2 7 3 4" xfId="44904"/>
    <cellStyle name="Процентный 3 5 2 7 3 5" xfId="44905"/>
    <cellStyle name="Процентный 3 5 2 7 4" xfId="44906"/>
    <cellStyle name="Процентный 3 5 2 7 4 2" xfId="44907"/>
    <cellStyle name="Процентный 3 5 2 7 4 3" xfId="44908"/>
    <cellStyle name="Процентный 3 5 2 7 4 4" xfId="44909"/>
    <cellStyle name="Процентный 3 5 2 7 5" xfId="44910"/>
    <cellStyle name="Процентный 3 5 2 7 6" xfId="44911"/>
    <cellStyle name="Процентный 3 5 2 7 7" xfId="44912"/>
    <cellStyle name="Процентный 3 5 2 7 8" xfId="44913"/>
    <cellStyle name="Процентный 3 5 2 8" xfId="44914"/>
    <cellStyle name="Процентный 3 5 2 8 2" xfId="44915"/>
    <cellStyle name="Процентный 3 5 2 8 2 2" xfId="44916"/>
    <cellStyle name="Процентный 3 5 2 8 2 2 2" xfId="44917"/>
    <cellStyle name="Процентный 3 5 2 8 2 2 2 2" xfId="44918"/>
    <cellStyle name="Процентный 3 5 2 8 2 2 3" xfId="44919"/>
    <cellStyle name="Процентный 3 5 2 8 2 2 4" xfId="44920"/>
    <cellStyle name="Процентный 3 5 2 8 2 2 5" xfId="44921"/>
    <cellStyle name="Процентный 3 5 2 8 2 3" xfId="44922"/>
    <cellStyle name="Процентный 3 5 2 8 2 3 2" xfId="44923"/>
    <cellStyle name="Процентный 3 5 2 8 2 3 3" xfId="44924"/>
    <cellStyle name="Процентный 3 5 2 8 2 3 4" xfId="44925"/>
    <cellStyle name="Процентный 3 5 2 8 2 4" xfId="44926"/>
    <cellStyle name="Процентный 3 5 2 8 2 5" xfId="44927"/>
    <cellStyle name="Процентный 3 5 2 8 2 6" xfId="44928"/>
    <cellStyle name="Процентный 3 5 2 8 2 7" xfId="44929"/>
    <cellStyle name="Процентный 3 5 2 8 3" xfId="44930"/>
    <cellStyle name="Процентный 3 5 2 8 3 2" xfId="44931"/>
    <cellStyle name="Процентный 3 5 2 8 3 2 2" xfId="44932"/>
    <cellStyle name="Процентный 3 5 2 8 3 3" xfId="44933"/>
    <cellStyle name="Процентный 3 5 2 8 3 4" xfId="44934"/>
    <cellStyle name="Процентный 3 5 2 8 3 5" xfId="44935"/>
    <cellStyle name="Процентный 3 5 2 8 4" xfId="44936"/>
    <cellStyle name="Процентный 3 5 2 8 4 2" xfId="44937"/>
    <cellStyle name="Процентный 3 5 2 8 4 3" xfId="44938"/>
    <cellStyle name="Процентный 3 5 2 8 4 4" xfId="44939"/>
    <cellStyle name="Процентный 3 5 2 8 5" xfId="44940"/>
    <cellStyle name="Процентный 3 5 2 8 6" xfId="44941"/>
    <cellStyle name="Процентный 3 5 2 8 7" xfId="44942"/>
    <cellStyle name="Процентный 3 5 2 8 8" xfId="44943"/>
    <cellStyle name="Процентный 3 5 2 9" xfId="44944"/>
    <cellStyle name="Процентный 3 5 2 9 2" xfId="44945"/>
    <cellStyle name="Процентный 3 5 2 9 2 2" xfId="44946"/>
    <cellStyle name="Процентный 3 5 2 9 2 2 2" xfId="44947"/>
    <cellStyle name="Процентный 3 5 2 9 2 3" xfId="44948"/>
    <cellStyle name="Процентный 3 5 2 9 2 4" xfId="44949"/>
    <cellStyle name="Процентный 3 5 2 9 2 5" xfId="44950"/>
    <cellStyle name="Процентный 3 5 2 9 3" xfId="44951"/>
    <cellStyle name="Процентный 3 5 2 9 3 2" xfId="44952"/>
    <cellStyle name="Процентный 3 5 2 9 3 3" xfId="44953"/>
    <cellStyle name="Процентный 3 5 2 9 3 4" xfId="44954"/>
    <cellStyle name="Процентный 3 5 2 9 4" xfId="44955"/>
    <cellStyle name="Процентный 3 5 2 9 5" xfId="44956"/>
    <cellStyle name="Процентный 3 5 2 9 6" xfId="44957"/>
    <cellStyle name="Процентный 3 5 2 9 7" xfId="44958"/>
    <cellStyle name="Процентный 3 5 3" xfId="44959"/>
    <cellStyle name="Процентный 3 5 3 2" xfId="44960"/>
    <cellStyle name="Процентный 3 5 3 2 2" xfId="44961"/>
    <cellStyle name="Процентный 3 5 3 2 2 2" xfId="44962"/>
    <cellStyle name="Процентный 3 5 3 2 3" xfId="44963"/>
    <cellStyle name="Процентный 3 5 3 2 4" xfId="44964"/>
    <cellStyle name="Процентный 3 5 3 2 5" xfId="44965"/>
    <cellStyle name="Процентный 3 5 3 3" xfId="44966"/>
    <cellStyle name="Процентный 3 5 3 3 2" xfId="44967"/>
    <cellStyle name="Процентный 3 5 3 3 2 2" xfId="44968"/>
    <cellStyle name="Процентный 3 5 3 3 3" xfId="44969"/>
    <cellStyle name="Процентный 3 5 3 3 4" xfId="44970"/>
    <cellStyle name="Процентный 3 5 3 3 5" xfId="44971"/>
    <cellStyle name="Процентный 3 5 3 4" xfId="44972"/>
    <cellStyle name="Процентный 3 5 3 4 2" xfId="44973"/>
    <cellStyle name="Процентный 3 5 3 4 2 2" xfId="44974"/>
    <cellStyle name="Процентный 3 5 3 4 3" xfId="44975"/>
    <cellStyle name="Процентный 3 5 3 4 4" xfId="44976"/>
    <cellStyle name="Процентный 3 5 3 4 5" xfId="44977"/>
    <cellStyle name="Процентный 3 5 3 5" xfId="44978"/>
    <cellStyle name="Процентный 3 5 3 6" xfId="44979"/>
    <cellStyle name="Процентный 3 5 3 6 2" xfId="44980"/>
    <cellStyle name="Процентный 3 5 3 6 2 2" xfId="44981"/>
    <cellStyle name="Процентный 3 5 3 6 3" xfId="44982"/>
    <cellStyle name="Процентный 3 5 3 7" xfId="44983"/>
    <cellStyle name="Процентный 3 5 3 7 2" xfId="44984"/>
    <cellStyle name="Процентный 3 5 3 8" xfId="44985"/>
    <cellStyle name="Процентный 3 5 4" xfId="44986"/>
    <cellStyle name="Процентный 3 5 4 10" xfId="44987"/>
    <cellStyle name="Процентный 3 5 4 10 2" xfId="44988"/>
    <cellStyle name="Процентный 3 5 4 10 2 2" xfId="44989"/>
    <cellStyle name="Процентный 3 5 4 10 3" xfId="44990"/>
    <cellStyle name="Процентный 3 5 4 10 4" xfId="44991"/>
    <cellStyle name="Процентный 3 5 4 10 5" xfId="44992"/>
    <cellStyle name="Процентный 3 5 4 11" xfId="44993"/>
    <cellStyle name="Процентный 3 5 4 11 2" xfId="44994"/>
    <cellStyle name="Процентный 3 5 4 11 2 2" xfId="44995"/>
    <cellStyle name="Процентный 3 5 4 11 3" xfId="44996"/>
    <cellStyle name="Процентный 3 5 4 11 4" xfId="44997"/>
    <cellStyle name="Процентный 3 5 4 11 5" xfId="44998"/>
    <cellStyle name="Процентный 3 5 4 12" xfId="44999"/>
    <cellStyle name="Процентный 3 5 4 12 2" xfId="45000"/>
    <cellStyle name="Процентный 3 5 4 12 2 2" xfId="45001"/>
    <cellStyle name="Процентный 3 5 4 12 3" xfId="45002"/>
    <cellStyle name="Процентный 3 5 4 13" xfId="45003"/>
    <cellStyle name="Процентный 3 5 4 13 2" xfId="45004"/>
    <cellStyle name="Процентный 3 5 4 14" xfId="45005"/>
    <cellStyle name="Процентный 3 5 4 15" xfId="45006"/>
    <cellStyle name="Процентный 3 5 4 2" xfId="45007"/>
    <cellStyle name="Процентный 3 5 4 2 2" xfId="45008"/>
    <cellStyle name="Процентный 3 5 4 2 2 2" xfId="45009"/>
    <cellStyle name="Процентный 3 5 4 2 2 2 2" xfId="45010"/>
    <cellStyle name="Процентный 3 5 4 2 2 2 2 2" xfId="45011"/>
    <cellStyle name="Процентный 3 5 4 2 2 2 3" xfId="45012"/>
    <cellStyle name="Процентный 3 5 4 2 2 2 4" xfId="45013"/>
    <cellStyle name="Процентный 3 5 4 2 2 2 5" xfId="45014"/>
    <cellStyle name="Процентный 3 5 4 2 2 3" xfId="45015"/>
    <cellStyle name="Процентный 3 5 4 2 2 3 2" xfId="45016"/>
    <cellStyle name="Процентный 3 5 4 2 2 3 3" xfId="45017"/>
    <cellStyle name="Процентный 3 5 4 2 2 3 4" xfId="45018"/>
    <cellStyle name="Процентный 3 5 4 2 2 4" xfId="45019"/>
    <cellStyle name="Процентный 3 5 4 2 2 5" xfId="45020"/>
    <cellStyle name="Процентный 3 5 4 2 2 6" xfId="45021"/>
    <cellStyle name="Процентный 3 5 4 2 2 7" xfId="45022"/>
    <cellStyle name="Процентный 3 5 4 2 3" xfId="45023"/>
    <cellStyle name="Процентный 3 5 4 2 3 2" xfId="45024"/>
    <cellStyle name="Процентный 3 5 4 2 3 2 2" xfId="45025"/>
    <cellStyle name="Процентный 3 5 4 2 3 3" xfId="45026"/>
    <cellStyle name="Процентный 3 5 4 2 3 4" xfId="45027"/>
    <cellStyle name="Процентный 3 5 4 2 3 5" xfId="45028"/>
    <cellStyle name="Процентный 3 5 4 2 4" xfId="45029"/>
    <cellStyle name="Процентный 3 5 4 2 4 2" xfId="45030"/>
    <cellStyle name="Процентный 3 5 4 2 4 2 2" xfId="45031"/>
    <cellStyle name="Процентный 3 5 4 2 4 3" xfId="45032"/>
    <cellStyle name="Процентный 3 5 4 2 4 4" xfId="45033"/>
    <cellStyle name="Процентный 3 5 4 2 4 5" xfId="45034"/>
    <cellStyle name="Процентный 3 5 4 2 5" xfId="45035"/>
    <cellStyle name="Процентный 3 5 4 2 5 2" xfId="45036"/>
    <cellStyle name="Процентный 3 5 4 2 5 3" xfId="45037"/>
    <cellStyle name="Процентный 3 5 4 2 5 4" xfId="45038"/>
    <cellStyle name="Процентный 3 5 4 2 6" xfId="45039"/>
    <cellStyle name="Процентный 3 5 4 2 7" xfId="45040"/>
    <cellStyle name="Процентный 3 5 4 2 8" xfId="45041"/>
    <cellStyle name="Процентный 3 5 4 2 9" xfId="45042"/>
    <cellStyle name="Процентный 3 5 4 3" xfId="45043"/>
    <cellStyle name="Процентный 3 5 4 3 2" xfId="45044"/>
    <cellStyle name="Процентный 3 5 4 3 2 2" xfId="45045"/>
    <cellStyle name="Процентный 3 5 4 3 2 2 2" xfId="45046"/>
    <cellStyle name="Процентный 3 5 4 3 2 2 2 2" xfId="45047"/>
    <cellStyle name="Процентный 3 5 4 3 2 2 3" xfId="45048"/>
    <cellStyle name="Процентный 3 5 4 3 2 2 4" xfId="45049"/>
    <cellStyle name="Процентный 3 5 4 3 2 2 5" xfId="45050"/>
    <cellStyle name="Процентный 3 5 4 3 2 3" xfId="45051"/>
    <cellStyle name="Процентный 3 5 4 3 2 3 2" xfId="45052"/>
    <cellStyle name="Процентный 3 5 4 3 2 3 3" xfId="45053"/>
    <cellStyle name="Процентный 3 5 4 3 2 3 4" xfId="45054"/>
    <cellStyle name="Процентный 3 5 4 3 2 4" xfId="45055"/>
    <cellStyle name="Процентный 3 5 4 3 2 5" xfId="45056"/>
    <cellStyle name="Процентный 3 5 4 3 2 6" xfId="45057"/>
    <cellStyle name="Процентный 3 5 4 3 2 7" xfId="45058"/>
    <cellStyle name="Процентный 3 5 4 3 3" xfId="45059"/>
    <cellStyle name="Процентный 3 5 4 3 3 2" xfId="45060"/>
    <cellStyle name="Процентный 3 5 4 3 3 2 2" xfId="45061"/>
    <cellStyle name="Процентный 3 5 4 3 3 3" xfId="45062"/>
    <cellStyle name="Процентный 3 5 4 3 3 4" xfId="45063"/>
    <cellStyle name="Процентный 3 5 4 3 3 5" xfId="45064"/>
    <cellStyle name="Процентный 3 5 4 3 4" xfId="45065"/>
    <cellStyle name="Процентный 3 5 4 3 4 2" xfId="45066"/>
    <cellStyle name="Процентный 3 5 4 3 4 2 2" xfId="45067"/>
    <cellStyle name="Процентный 3 5 4 3 4 3" xfId="45068"/>
    <cellStyle name="Процентный 3 5 4 3 4 4" xfId="45069"/>
    <cellStyle name="Процентный 3 5 4 3 4 5" xfId="45070"/>
    <cellStyle name="Процентный 3 5 4 3 5" xfId="45071"/>
    <cellStyle name="Процентный 3 5 4 3 5 2" xfId="45072"/>
    <cellStyle name="Процентный 3 5 4 3 5 3" xfId="45073"/>
    <cellStyle name="Процентный 3 5 4 3 5 4" xfId="45074"/>
    <cellStyle name="Процентный 3 5 4 3 6" xfId="45075"/>
    <cellStyle name="Процентный 3 5 4 3 7" xfId="45076"/>
    <cellStyle name="Процентный 3 5 4 3 8" xfId="45077"/>
    <cellStyle name="Процентный 3 5 4 3 9" xfId="45078"/>
    <cellStyle name="Процентный 3 5 4 4" xfId="45079"/>
    <cellStyle name="Процентный 3 5 4 4 2" xfId="45080"/>
    <cellStyle name="Процентный 3 5 4 4 2 2" xfId="45081"/>
    <cellStyle name="Процентный 3 5 4 4 2 2 2" xfId="45082"/>
    <cellStyle name="Процентный 3 5 4 4 2 2 2 2" xfId="45083"/>
    <cellStyle name="Процентный 3 5 4 4 2 2 3" xfId="45084"/>
    <cellStyle name="Процентный 3 5 4 4 2 2 4" xfId="45085"/>
    <cellStyle name="Процентный 3 5 4 4 2 2 5" xfId="45086"/>
    <cellStyle name="Процентный 3 5 4 4 2 3" xfId="45087"/>
    <cellStyle name="Процентный 3 5 4 4 2 3 2" xfId="45088"/>
    <cellStyle name="Процентный 3 5 4 4 2 3 3" xfId="45089"/>
    <cellStyle name="Процентный 3 5 4 4 2 3 4" xfId="45090"/>
    <cellStyle name="Процентный 3 5 4 4 2 4" xfId="45091"/>
    <cellStyle name="Процентный 3 5 4 4 2 5" xfId="45092"/>
    <cellStyle name="Процентный 3 5 4 4 2 6" xfId="45093"/>
    <cellStyle name="Процентный 3 5 4 4 2 7" xfId="45094"/>
    <cellStyle name="Процентный 3 5 4 4 3" xfId="45095"/>
    <cellStyle name="Процентный 3 5 4 4 3 2" xfId="45096"/>
    <cellStyle name="Процентный 3 5 4 4 3 2 2" xfId="45097"/>
    <cellStyle name="Процентный 3 5 4 4 3 3" xfId="45098"/>
    <cellStyle name="Процентный 3 5 4 4 3 4" xfId="45099"/>
    <cellStyle name="Процентный 3 5 4 4 3 5" xfId="45100"/>
    <cellStyle name="Процентный 3 5 4 4 4" xfId="45101"/>
    <cellStyle name="Процентный 3 5 4 4 4 2" xfId="45102"/>
    <cellStyle name="Процентный 3 5 4 4 4 2 2" xfId="45103"/>
    <cellStyle name="Процентный 3 5 4 4 4 3" xfId="45104"/>
    <cellStyle name="Процентный 3 5 4 4 4 4" xfId="45105"/>
    <cellStyle name="Процентный 3 5 4 4 4 5" xfId="45106"/>
    <cellStyle name="Процентный 3 5 4 4 5" xfId="45107"/>
    <cellStyle name="Процентный 3 5 4 4 5 2" xfId="45108"/>
    <cellStyle name="Процентный 3 5 4 4 5 3" xfId="45109"/>
    <cellStyle name="Процентный 3 5 4 4 5 4" xfId="45110"/>
    <cellStyle name="Процентный 3 5 4 4 6" xfId="45111"/>
    <cellStyle name="Процентный 3 5 4 4 7" xfId="45112"/>
    <cellStyle name="Процентный 3 5 4 4 8" xfId="45113"/>
    <cellStyle name="Процентный 3 5 4 4 9" xfId="45114"/>
    <cellStyle name="Процентный 3 5 4 5" xfId="45115"/>
    <cellStyle name="Процентный 3 5 4 5 2" xfId="45116"/>
    <cellStyle name="Процентный 3 5 4 5 2 2" xfId="45117"/>
    <cellStyle name="Процентный 3 5 4 5 2 2 2" xfId="45118"/>
    <cellStyle name="Процентный 3 5 4 5 2 2 2 2" xfId="45119"/>
    <cellStyle name="Процентный 3 5 4 5 2 2 3" xfId="45120"/>
    <cellStyle name="Процентный 3 5 4 5 2 2 4" xfId="45121"/>
    <cellStyle name="Процентный 3 5 4 5 2 2 5" xfId="45122"/>
    <cellStyle name="Процентный 3 5 4 5 2 3" xfId="45123"/>
    <cellStyle name="Процентный 3 5 4 5 2 3 2" xfId="45124"/>
    <cellStyle name="Процентный 3 5 4 5 2 3 3" xfId="45125"/>
    <cellStyle name="Процентный 3 5 4 5 2 3 4" xfId="45126"/>
    <cellStyle name="Процентный 3 5 4 5 2 4" xfId="45127"/>
    <cellStyle name="Процентный 3 5 4 5 2 5" xfId="45128"/>
    <cellStyle name="Процентный 3 5 4 5 2 6" xfId="45129"/>
    <cellStyle name="Процентный 3 5 4 5 2 7" xfId="45130"/>
    <cellStyle name="Процентный 3 5 4 5 3" xfId="45131"/>
    <cellStyle name="Процентный 3 5 4 5 3 2" xfId="45132"/>
    <cellStyle name="Процентный 3 5 4 5 3 2 2" xfId="45133"/>
    <cellStyle name="Процентный 3 5 4 5 3 3" xfId="45134"/>
    <cellStyle name="Процентный 3 5 4 5 3 4" xfId="45135"/>
    <cellStyle name="Процентный 3 5 4 5 3 5" xfId="45136"/>
    <cellStyle name="Процентный 3 5 4 5 4" xfId="45137"/>
    <cellStyle name="Процентный 3 5 4 5 4 2" xfId="45138"/>
    <cellStyle name="Процентный 3 5 4 5 4 3" xfId="45139"/>
    <cellStyle name="Процентный 3 5 4 5 4 4" xfId="45140"/>
    <cellStyle name="Процентный 3 5 4 5 5" xfId="45141"/>
    <cellStyle name="Процентный 3 5 4 5 6" xfId="45142"/>
    <cellStyle name="Процентный 3 5 4 5 7" xfId="45143"/>
    <cellStyle name="Процентный 3 5 4 5 8" xfId="45144"/>
    <cellStyle name="Процентный 3 5 4 6" xfId="45145"/>
    <cellStyle name="Процентный 3 5 4 6 2" xfId="45146"/>
    <cellStyle name="Процентный 3 5 4 6 2 2" xfId="45147"/>
    <cellStyle name="Процентный 3 5 4 6 2 2 2" xfId="45148"/>
    <cellStyle name="Процентный 3 5 4 6 2 2 2 2" xfId="45149"/>
    <cellStyle name="Процентный 3 5 4 6 2 2 3" xfId="45150"/>
    <cellStyle name="Процентный 3 5 4 6 2 2 4" xfId="45151"/>
    <cellStyle name="Процентный 3 5 4 6 2 2 5" xfId="45152"/>
    <cellStyle name="Процентный 3 5 4 6 2 3" xfId="45153"/>
    <cellStyle name="Процентный 3 5 4 6 2 3 2" xfId="45154"/>
    <cellStyle name="Процентный 3 5 4 6 2 3 3" xfId="45155"/>
    <cellStyle name="Процентный 3 5 4 6 2 3 4" xfId="45156"/>
    <cellStyle name="Процентный 3 5 4 6 2 4" xfId="45157"/>
    <cellStyle name="Процентный 3 5 4 6 2 5" xfId="45158"/>
    <cellStyle name="Процентный 3 5 4 6 2 6" xfId="45159"/>
    <cellStyle name="Процентный 3 5 4 6 2 7" xfId="45160"/>
    <cellStyle name="Процентный 3 5 4 6 3" xfId="45161"/>
    <cellStyle name="Процентный 3 5 4 6 3 2" xfId="45162"/>
    <cellStyle name="Процентный 3 5 4 6 3 2 2" xfId="45163"/>
    <cellStyle name="Процентный 3 5 4 6 3 3" xfId="45164"/>
    <cellStyle name="Процентный 3 5 4 6 3 4" xfId="45165"/>
    <cellStyle name="Процентный 3 5 4 6 3 5" xfId="45166"/>
    <cellStyle name="Процентный 3 5 4 6 4" xfId="45167"/>
    <cellStyle name="Процентный 3 5 4 6 4 2" xfId="45168"/>
    <cellStyle name="Процентный 3 5 4 6 4 3" xfId="45169"/>
    <cellStyle name="Процентный 3 5 4 6 4 4" xfId="45170"/>
    <cellStyle name="Процентный 3 5 4 6 5" xfId="45171"/>
    <cellStyle name="Процентный 3 5 4 6 6" xfId="45172"/>
    <cellStyle name="Процентный 3 5 4 6 7" xfId="45173"/>
    <cellStyle name="Процентный 3 5 4 6 8" xfId="45174"/>
    <cellStyle name="Процентный 3 5 4 7" xfId="45175"/>
    <cellStyle name="Процентный 3 5 4 7 2" xfId="45176"/>
    <cellStyle name="Процентный 3 5 4 7 2 2" xfId="45177"/>
    <cellStyle name="Процентный 3 5 4 7 2 2 2" xfId="45178"/>
    <cellStyle name="Процентный 3 5 4 7 2 2 2 2" xfId="45179"/>
    <cellStyle name="Процентный 3 5 4 7 2 2 3" xfId="45180"/>
    <cellStyle name="Процентный 3 5 4 7 2 2 4" xfId="45181"/>
    <cellStyle name="Процентный 3 5 4 7 2 2 5" xfId="45182"/>
    <cellStyle name="Процентный 3 5 4 7 2 3" xfId="45183"/>
    <cellStyle name="Процентный 3 5 4 7 2 3 2" xfId="45184"/>
    <cellStyle name="Процентный 3 5 4 7 2 3 3" xfId="45185"/>
    <cellStyle name="Процентный 3 5 4 7 2 3 4" xfId="45186"/>
    <cellStyle name="Процентный 3 5 4 7 2 4" xfId="45187"/>
    <cellStyle name="Процентный 3 5 4 7 2 5" xfId="45188"/>
    <cellStyle name="Процентный 3 5 4 7 2 6" xfId="45189"/>
    <cellStyle name="Процентный 3 5 4 7 2 7" xfId="45190"/>
    <cellStyle name="Процентный 3 5 4 7 3" xfId="45191"/>
    <cellStyle name="Процентный 3 5 4 7 3 2" xfId="45192"/>
    <cellStyle name="Процентный 3 5 4 7 3 2 2" xfId="45193"/>
    <cellStyle name="Процентный 3 5 4 7 3 3" xfId="45194"/>
    <cellStyle name="Процентный 3 5 4 7 3 4" xfId="45195"/>
    <cellStyle name="Процентный 3 5 4 7 3 5" xfId="45196"/>
    <cellStyle name="Процентный 3 5 4 7 4" xfId="45197"/>
    <cellStyle name="Процентный 3 5 4 7 4 2" xfId="45198"/>
    <cellStyle name="Процентный 3 5 4 7 4 3" xfId="45199"/>
    <cellStyle name="Процентный 3 5 4 7 4 4" xfId="45200"/>
    <cellStyle name="Процентный 3 5 4 7 5" xfId="45201"/>
    <cellStyle name="Процентный 3 5 4 7 6" xfId="45202"/>
    <cellStyle name="Процентный 3 5 4 7 7" xfId="45203"/>
    <cellStyle name="Процентный 3 5 4 7 8" xfId="45204"/>
    <cellStyle name="Процентный 3 5 4 8" xfId="45205"/>
    <cellStyle name="Процентный 3 5 4 8 2" xfId="45206"/>
    <cellStyle name="Процентный 3 5 4 8 2 2" xfId="45207"/>
    <cellStyle name="Процентный 3 5 4 8 2 2 2" xfId="45208"/>
    <cellStyle name="Процентный 3 5 4 8 2 3" xfId="45209"/>
    <cellStyle name="Процентный 3 5 4 8 2 4" xfId="45210"/>
    <cellStyle name="Процентный 3 5 4 8 2 5" xfId="45211"/>
    <cellStyle name="Процентный 3 5 4 8 3" xfId="45212"/>
    <cellStyle name="Процентный 3 5 4 8 3 2" xfId="45213"/>
    <cellStyle name="Процентный 3 5 4 8 3 3" xfId="45214"/>
    <cellStyle name="Процентный 3 5 4 8 3 4" xfId="45215"/>
    <cellStyle name="Процентный 3 5 4 8 4" xfId="45216"/>
    <cellStyle name="Процентный 3 5 4 8 5" xfId="45217"/>
    <cellStyle name="Процентный 3 5 4 8 6" xfId="45218"/>
    <cellStyle name="Процентный 3 5 4 8 7" xfId="45219"/>
    <cellStyle name="Процентный 3 5 4 9" xfId="45220"/>
    <cellStyle name="Процентный 3 5 4 9 2" xfId="45221"/>
    <cellStyle name="Процентный 3 5 4 9 2 2" xfId="45222"/>
    <cellStyle name="Процентный 3 5 4 9 2 2 2" xfId="45223"/>
    <cellStyle name="Процентный 3 5 4 9 2 3" xfId="45224"/>
    <cellStyle name="Процентный 3 5 4 9 2 4" xfId="45225"/>
    <cellStyle name="Процентный 3 5 4 9 2 5" xfId="45226"/>
    <cellStyle name="Процентный 3 5 4 9 3" xfId="45227"/>
    <cellStyle name="Процентный 3 5 4 9 3 2" xfId="45228"/>
    <cellStyle name="Процентный 3 5 4 9 3 3" xfId="45229"/>
    <cellStyle name="Процентный 3 5 4 9 3 4" xfId="45230"/>
    <cellStyle name="Процентный 3 5 4 9 4" xfId="45231"/>
    <cellStyle name="Процентный 3 5 4 9 5" xfId="45232"/>
    <cellStyle name="Процентный 3 5 4 9 6" xfId="45233"/>
    <cellStyle name="Процентный 3 5 4 9 7" xfId="45234"/>
    <cellStyle name="Процентный 3 5 5" xfId="45235"/>
    <cellStyle name="Процентный 3 5 5 10" xfId="45236"/>
    <cellStyle name="Процентный 3 5 5 10 2" xfId="45237"/>
    <cellStyle name="Процентный 3 5 5 10 2 2" xfId="45238"/>
    <cellStyle name="Процентный 3 5 5 10 3" xfId="45239"/>
    <cellStyle name="Процентный 3 5 5 10 4" xfId="45240"/>
    <cellStyle name="Процентный 3 5 5 10 5" xfId="45241"/>
    <cellStyle name="Процентный 3 5 5 11" xfId="45242"/>
    <cellStyle name="Процентный 3 5 5 11 2" xfId="45243"/>
    <cellStyle name="Процентный 3 5 5 11 3" xfId="45244"/>
    <cellStyle name="Процентный 3 5 5 11 4" xfId="45245"/>
    <cellStyle name="Процентный 3 5 5 12" xfId="45246"/>
    <cellStyle name="Процентный 3 5 5 13" xfId="45247"/>
    <cellStyle name="Процентный 3 5 5 14" xfId="45248"/>
    <cellStyle name="Процентный 3 5 5 15" xfId="45249"/>
    <cellStyle name="Процентный 3 5 5 2" xfId="45250"/>
    <cellStyle name="Процентный 3 5 5 2 2" xfId="45251"/>
    <cellStyle name="Процентный 3 5 5 2 2 2" xfId="45252"/>
    <cellStyle name="Процентный 3 5 5 2 2 2 2" xfId="45253"/>
    <cellStyle name="Процентный 3 5 5 2 2 2 2 2" xfId="45254"/>
    <cellStyle name="Процентный 3 5 5 2 2 2 3" xfId="45255"/>
    <cellStyle name="Процентный 3 5 5 2 2 2 4" xfId="45256"/>
    <cellStyle name="Процентный 3 5 5 2 2 2 5" xfId="45257"/>
    <cellStyle name="Процентный 3 5 5 2 2 3" xfId="45258"/>
    <cellStyle name="Процентный 3 5 5 2 2 3 2" xfId="45259"/>
    <cellStyle name="Процентный 3 5 5 2 2 3 3" xfId="45260"/>
    <cellStyle name="Процентный 3 5 5 2 2 3 4" xfId="45261"/>
    <cellStyle name="Процентный 3 5 5 2 2 4" xfId="45262"/>
    <cellStyle name="Процентный 3 5 5 2 2 5" xfId="45263"/>
    <cellStyle name="Процентный 3 5 5 2 2 6" xfId="45264"/>
    <cellStyle name="Процентный 3 5 5 2 2 7" xfId="45265"/>
    <cellStyle name="Процентный 3 5 5 2 3" xfId="45266"/>
    <cellStyle name="Процентный 3 5 5 2 3 2" xfId="45267"/>
    <cellStyle name="Процентный 3 5 5 2 3 2 2" xfId="45268"/>
    <cellStyle name="Процентный 3 5 5 2 3 3" xfId="45269"/>
    <cellStyle name="Процентный 3 5 5 2 3 4" xfId="45270"/>
    <cellStyle name="Процентный 3 5 5 2 3 5" xfId="45271"/>
    <cellStyle name="Процентный 3 5 5 2 4" xfId="45272"/>
    <cellStyle name="Процентный 3 5 5 2 4 2" xfId="45273"/>
    <cellStyle name="Процентный 3 5 5 2 4 2 2" xfId="45274"/>
    <cellStyle name="Процентный 3 5 5 2 4 3" xfId="45275"/>
    <cellStyle name="Процентный 3 5 5 2 4 4" xfId="45276"/>
    <cellStyle name="Процентный 3 5 5 2 4 5" xfId="45277"/>
    <cellStyle name="Процентный 3 5 5 2 5" xfId="45278"/>
    <cellStyle name="Процентный 3 5 5 2 5 2" xfId="45279"/>
    <cellStyle name="Процентный 3 5 5 2 5 3" xfId="45280"/>
    <cellStyle name="Процентный 3 5 5 2 5 4" xfId="45281"/>
    <cellStyle name="Процентный 3 5 5 2 6" xfId="45282"/>
    <cellStyle name="Процентный 3 5 5 2 7" xfId="45283"/>
    <cellStyle name="Процентный 3 5 5 2 8" xfId="45284"/>
    <cellStyle name="Процентный 3 5 5 2 9" xfId="45285"/>
    <cellStyle name="Процентный 3 5 5 3" xfId="45286"/>
    <cellStyle name="Процентный 3 5 5 3 2" xfId="45287"/>
    <cellStyle name="Процентный 3 5 5 3 2 2" xfId="45288"/>
    <cellStyle name="Процентный 3 5 5 3 2 2 2" xfId="45289"/>
    <cellStyle name="Процентный 3 5 5 3 2 2 2 2" xfId="45290"/>
    <cellStyle name="Процентный 3 5 5 3 2 2 3" xfId="45291"/>
    <cellStyle name="Процентный 3 5 5 3 2 2 4" xfId="45292"/>
    <cellStyle name="Процентный 3 5 5 3 2 2 5" xfId="45293"/>
    <cellStyle name="Процентный 3 5 5 3 2 3" xfId="45294"/>
    <cellStyle name="Процентный 3 5 5 3 2 3 2" xfId="45295"/>
    <cellStyle name="Процентный 3 5 5 3 2 3 3" xfId="45296"/>
    <cellStyle name="Процентный 3 5 5 3 2 3 4" xfId="45297"/>
    <cellStyle name="Процентный 3 5 5 3 2 4" xfId="45298"/>
    <cellStyle name="Процентный 3 5 5 3 2 5" xfId="45299"/>
    <cellStyle name="Процентный 3 5 5 3 2 6" xfId="45300"/>
    <cellStyle name="Процентный 3 5 5 3 2 7" xfId="45301"/>
    <cellStyle name="Процентный 3 5 5 3 3" xfId="45302"/>
    <cellStyle name="Процентный 3 5 5 3 3 2" xfId="45303"/>
    <cellStyle name="Процентный 3 5 5 3 3 2 2" xfId="45304"/>
    <cellStyle name="Процентный 3 5 5 3 3 3" xfId="45305"/>
    <cellStyle name="Процентный 3 5 5 3 3 4" xfId="45306"/>
    <cellStyle name="Процентный 3 5 5 3 3 5" xfId="45307"/>
    <cellStyle name="Процентный 3 5 5 3 4" xfId="45308"/>
    <cellStyle name="Процентный 3 5 5 3 4 2" xfId="45309"/>
    <cellStyle name="Процентный 3 5 5 3 4 2 2" xfId="45310"/>
    <cellStyle name="Процентный 3 5 5 3 4 3" xfId="45311"/>
    <cellStyle name="Процентный 3 5 5 3 4 4" xfId="45312"/>
    <cellStyle name="Процентный 3 5 5 3 4 5" xfId="45313"/>
    <cellStyle name="Процентный 3 5 5 3 5" xfId="45314"/>
    <cellStyle name="Процентный 3 5 5 3 5 2" xfId="45315"/>
    <cellStyle name="Процентный 3 5 5 3 5 3" xfId="45316"/>
    <cellStyle name="Процентный 3 5 5 3 5 4" xfId="45317"/>
    <cellStyle name="Процентный 3 5 5 3 6" xfId="45318"/>
    <cellStyle name="Процентный 3 5 5 3 7" xfId="45319"/>
    <cellStyle name="Процентный 3 5 5 3 8" xfId="45320"/>
    <cellStyle name="Процентный 3 5 5 3 9" xfId="45321"/>
    <cellStyle name="Процентный 3 5 5 4" xfId="45322"/>
    <cellStyle name="Процентный 3 5 5 4 2" xfId="45323"/>
    <cellStyle name="Процентный 3 5 5 4 2 2" xfId="45324"/>
    <cellStyle name="Процентный 3 5 5 4 2 2 2" xfId="45325"/>
    <cellStyle name="Процентный 3 5 5 4 2 2 2 2" xfId="45326"/>
    <cellStyle name="Процентный 3 5 5 4 2 2 3" xfId="45327"/>
    <cellStyle name="Процентный 3 5 5 4 2 2 4" xfId="45328"/>
    <cellStyle name="Процентный 3 5 5 4 2 2 5" xfId="45329"/>
    <cellStyle name="Процентный 3 5 5 4 2 3" xfId="45330"/>
    <cellStyle name="Процентный 3 5 5 4 2 3 2" xfId="45331"/>
    <cellStyle name="Процентный 3 5 5 4 2 3 3" xfId="45332"/>
    <cellStyle name="Процентный 3 5 5 4 2 3 4" xfId="45333"/>
    <cellStyle name="Процентный 3 5 5 4 2 4" xfId="45334"/>
    <cellStyle name="Процентный 3 5 5 4 2 5" xfId="45335"/>
    <cellStyle name="Процентный 3 5 5 4 2 6" xfId="45336"/>
    <cellStyle name="Процентный 3 5 5 4 2 7" xfId="45337"/>
    <cellStyle name="Процентный 3 5 5 4 3" xfId="45338"/>
    <cellStyle name="Процентный 3 5 5 4 3 2" xfId="45339"/>
    <cellStyle name="Процентный 3 5 5 4 3 2 2" xfId="45340"/>
    <cellStyle name="Процентный 3 5 5 4 3 3" xfId="45341"/>
    <cellStyle name="Процентный 3 5 5 4 3 4" xfId="45342"/>
    <cellStyle name="Процентный 3 5 5 4 3 5" xfId="45343"/>
    <cellStyle name="Процентный 3 5 5 4 4" xfId="45344"/>
    <cellStyle name="Процентный 3 5 5 4 4 2" xfId="45345"/>
    <cellStyle name="Процентный 3 5 5 4 4 3" xfId="45346"/>
    <cellStyle name="Процентный 3 5 5 4 4 4" xfId="45347"/>
    <cellStyle name="Процентный 3 5 5 4 5" xfId="45348"/>
    <cellStyle name="Процентный 3 5 5 4 6" xfId="45349"/>
    <cellStyle name="Процентный 3 5 5 4 7" xfId="45350"/>
    <cellStyle name="Процентный 3 5 5 4 8" xfId="45351"/>
    <cellStyle name="Процентный 3 5 5 5" xfId="45352"/>
    <cellStyle name="Процентный 3 5 5 5 2" xfId="45353"/>
    <cellStyle name="Процентный 3 5 5 5 2 2" xfId="45354"/>
    <cellStyle name="Процентный 3 5 5 5 2 2 2" xfId="45355"/>
    <cellStyle name="Процентный 3 5 5 5 2 2 2 2" xfId="45356"/>
    <cellStyle name="Процентный 3 5 5 5 2 2 3" xfId="45357"/>
    <cellStyle name="Процентный 3 5 5 5 2 2 4" xfId="45358"/>
    <cellStyle name="Процентный 3 5 5 5 2 2 5" xfId="45359"/>
    <cellStyle name="Процентный 3 5 5 5 2 3" xfId="45360"/>
    <cellStyle name="Процентный 3 5 5 5 2 3 2" xfId="45361"/>
    <cellStyle name="Процентный 3 5 5 5 2 3 3" xfId="45362"/>
    <cellStyle name="Процентный 3 5 5 5 2 3 4" xfId="45363"/>
    <cellStyle name="Процентный 3 5 5 5 2 4" xfId="45364"/>
    <cellStyle name="Процентный 3 5 5 5 2 5" xfId="45365"/>
    <cellStyle name="Процентный 3 5 5 5 2 6" xfId="45366"/>
    <cellStyle name="Процентный 3 5 5 5 2 7" xfId="45367"/>
    <cellStyle name="Процентный 3 5 5 5 3" xfId="45368"/>
    <cellStyle name="Процентный 3 5 5 5 3 2" xfId="45369"/>
    <cellStyle name="Процентный 3 5 5 5 3 2 2" xfId="45370"/>
    <cellStyle name="Процентный 3 5 5 5 3 3" xfId="45371"/>
    <cellStyle name="Процентный 3 5 5 5 3 4" xfId="45372"/>
    <cellStyle name="Процентный 3 5 5 5 3 5" xfId="45373"/>
    <cellStyle name="Процентный 3 5 5 5 4" xfId="45374"/>
    <cellStyle name="Процентный 3 5 5 5 4 2" xfId="45375"/>
    <cellStyle name="Процентный 3 5 5 5 4 3" xfId="45376"/>
    <cellStyle name="Процентный 3 5 5 5 4 4" xfId="45377"/>
    <cellStyle name="Процентный 3 5 5 5 5" xfId="45378"/>
    <cellStyle name="Процентный 3 5 5 5 6" xfId="45379"/>
    <cellStyle name="Процентный 3 5 5 5 7" xfId="45380"/>
    <cellStyle name="Процентный 3 5 5 5 8" xfId="45381"/>
    <cellStyle name="Процентный 3 5 5 6" xfId="45382"/>
    <cellStyle name="Процентный 3 5 5 6 2" xfId="45383"/>
    <cellStyle name="Процентный 3 5 5 6 2 2" xfId="45384"/>
    <cellStyle name="Процентный 3 5 5 6 2 2 2" xfId="45385"/>
    <cellStyle name="Процентный 3 5 5 6 2 2 2 2" xfId="45386"/>
    <cellStyle name="Процентный 3 5 5 6 2 2 3" xfId="45387"/>
    <cellStyle name="Процентный 3 5 5 6 2 2 4" xfId="45388"/>
    <cellStyle name="Процентный 3 5 5 6 2 2 5" xfId="45389"/>
    <cellStyle name="Процентный 3 5 5 6 2 3" xfId="45390"/>
    <cellStyle name="Процентный 3 5 5 6 2 3 2" xfId="45391"/>
    <cellStyle name="Процентный 3 5 5 6 2 3 3" xfId="45392"/>
    <cellStyle name="Процентный 3 5 5 6 2 3 4" xfId="45393"/>
    <cellStyle name="Процентный 3 5 5 6 2 4" xfId="45394"/>
    <cellStyle name="Процентный 3 5 5 6 2 5" xfId="45395"/>
    <cellStyle name="Процентный 3 5 5 6 2 6" xfId="45396"/>
    <cellStyle name="Процентный 3 5 5 6 2 7" xfId="45397"/>
    <cellStyle name="Процентный 3 5 5 6 3" xfId="45398"/>
    <cellStyle name="Процентный 3 5 5 6 3 2" xfId="45399"/>
    <cellStyle name="Процентный 3 5 5 6 3 2 2" xfId="45400"/>
    <cellStyle name="Процентный 3 5 5 6 3 3" xfId="45401"/>
    <cellStyle name="Процентный 3 5 5 6 3 4" xfId="45402"/>
    <cellStyle name="Процентный 3 5 5 6 3 5" xfId="45403"/>
    <cellStyle name="Процентный 3 5 5 6 4" xfId="45404"/>
    <cellStyle name="Процентный 3 5 5 6 4 2" xfId="45405"/>
    <cellStyle name="Процентный 3 5 5 6 4 3" xfId="45406"/>
    <cellStyle name="Процентный 3 5 5 6 4 4" xfId="45407"/>
    <cellStyle name="Процентный 3 5 5 6 5" xfId="45408"/>
    <cellStyle name="Процентный 3 5 5 6 6" xfId="45409"/>
    <cellStyle name="Процентный 3 5 5 6 7" xfId="45410"/>
    <cellStyle name="Процентный 3 5 5 6 8" xfId="45411"/>
    <cellStyle name="Процентный 3 5 5 7" xfId="45412"/>
    <cellStyle name="Процентный 3 5 5 7 2" xfId="45413"/>
    <cellStyle name="Процентный 3 5 5 7 2 2" xfId="45414"/>
    <cellStyle name="Процентный 3 5 5 7 2 2 2" xfId="45415"/>
    <cellStyle name="Процентный 3 5 5 7 2 2 2 2" xfId="45416"/>
    <cellStyle name="Процентный 3 5 5 7 2 2 3" xfId="45417"/>
    <cellStyle name="Процентный 3 5 5 7 2 2 4" xfId="45418"/>
    <cellStyle name="Процентный 3 5 5 7 2 2 5" xfId="45419"/>
    <cellStyle name="Процентный 3 5 5 7 2 3" xfId="45420"/>
    <cellStyle name="Процентный 3 5 5 7 2 3 2" xfId="45421"/>
    <cellStyle name="Процентный 3 5 5 7 2 3 3" xfId="45422"/>
    <cellStyle name="Процентный 3 5 5 7 2 3 4" xfId="45423"/>
    <cellStyle name="Процентный 3 5 5 7 2 4" xfId="45424"/>
    <cellStyle name="Процентный 3 5 5 7 2 5" xfId="45425"/>
    <cellStyle name="Процентный 3 5 5 7 2 6" xfId="45426"/>
    <cellStyle name="Процентный 3 5 5 7 2 7" xfId="45427"/>
    <cellStyle name="Процентный 3 5 5 7 3" xfId="45428"/>
    <cellStyle name="Процентный 3 5 5 7 3 2" xfId="45429"/>
    <cellStyle name="Процентный 3 5 5 7 3 2 2" xfId="45430"/>
    <cellStyle name="Процентный 3 5 5 7 3 3" xfId="45431"/>
    <cellStyle name="Процентный 3 5 5 7 3 4" xfId="45432"/>
    <cellStyle name="Процентный 3 5 5 7 3 5" xfId="45433"/>
    <cellStyle name="Процентный 3 5 5 7 4" xfId="45434"/>
    <cellStyle name="Процентный 3 5 5 7 4 2" xfId="45435"/>
    <cellStyle name="Процентный 3 5 5 7 4 3" xfId="45436"/>
    <cellStyle name="Процентный 3 5 5 7 4 4" xfId="45437"/>
    <cellStyle name="Процентный 3 5 5 7 5" xfId="45438"/>
    <cellStyle name="Процентный 3 5 5 7 6" xfId="45439"/>
    <cellStyle name="Процентный 3 5 5 7 7" xfId="45440"/>
    <cellStyle name="Процентный 3 5 5 7 8" xfId="45441"/>
    <cellStyle name="Процентный 3 5 5 8" xfId="45442"/>
    <cellStyle name="Процентный 3 5 5 8 2" xfId="45443"/>
    <cellStyle name="Процентный 3 5 5 8 2 2" xfId="45444"/>
    <cellStyle name="Процентный 3 5 5 8 2 2 2" xfId="45445"/>
    <cellStyle name="Процентный 3 5 5 8 2 3" xfId="45446"/>
    <cellStyle name="Процентный 3 5 5 8 2 4" xfId="45447"/>
    <cellStyle name="Процентный 3 5 5 8 2 5" xfId="45448"/>
    <cellStyle name="Процентный 3 5 5 8 3" xfId="45449"/>
    <cellStyle name="Процентный 3 5 5 8 3 2" xfId="45450"/>
    <cellStyle name="Процентный 3 5 5 8 3 3" xfId="45451"/>
    <cellStyle name="Процентный 3 5 5 8 3 4" xfId="45452"/>
    <cellStyle name="Процентный 3 5 5 8 4" xfId="45453"/>
    <cellStyle name="Процентный 3 5 5 8 5" xfId="45454"/>
    <cellStyle name="Процентный 3 5 5 8 6" xfId="45455"/>
    <cellStyle name="Процентный 3 5 5 8 7" xfId="45456"/>
    <cellStyle name="Процентный 3 5 5 9" xfId="45457"/>
    <cellStyle name="Процентный 3 5 5 9 2" xfId="45458"/>
    <cellStyle name="Процентный 3 5 5 9 2 2" xfId="45459"/>
    <cellStyle name="Процентный 3 5 5 9 2 2 2" xfId="45460"/>
    <cellStyle name="Процентный 3 5 5 9 2 3" xfId="45461"/>
    <cellStyle name="Процентный 3 5 5 9 2 4" xfId="45462"/>
    <cellStyle name="Процентный 3 5 5 9 2 5" xfId="45463"/>
    <cellStyle name="Процентный 3 5 5 9 3" xfId="45464"/>
    <cellStyle name="Процентный 3 5 5 9 3 2" xfId="45465"/>
    <cellStyle name="Процентный 3 5 5 9 3 3" xfId="45466"/>
    <cellStyle name="Процентный 3 5 5 9 3 4" xfId="45467"/>
    <cellStyle name="Процентный 3 5 5 9 4" xfId="45468"/>
    <cellStyle name="Процентный 3 5 5 9 5" xfId="45469"/>
    <cellStyle name="Процентный 3 5 5 9 6" xfId="45470"/>
    <cellStyle name="Процентный 3 5 5 9 7" xfId="45471"/>
    <cellStyle name="Процентный 3 5 6" xfId="45472"/>
    <cellStyle name="Процентный 3 5 6 2" xfId="45473"/>
    <cellStyle name="Процентный 3 5 6 2 2" xfId="45474"/>
    <cellStyle name="Процентный 3 5 6 2 2 2" xfId="45475"/>
    <cellStyle name="Процентный 3 5 6 2 2 2 2" xfId="45476"/>
    <cellStyle name="Процентный 3 5 6 2 2 3" xfId="45477"/>
    <cellStyle name="Процентный 3 5 6 2 2 4" xfId="45478"/>
    <cellStyle name="Процентный 3 5 6 2 2 5" xfId="45479"/>
    <cellStyle name="Процентный 3 5 6 2 3" xfId="45480"/>
    <cellStyle name="Процентный 3 5 6 2 3 2" xfId="45481"/>
    <cellStyle name="Процентный 3 5 6 2 3 3" xfId="45482"/>
    <cellStyle name="Процентный 3 5 6 2 3 4" xfId="45483"/>
    <cellStyle name="Процентный 3 5 6 2 4" xfId="45484"/>
    <cellStyle name="Процентный 3 5 6 2 5" xfId="45485"/>
    <cellStyle name="Процентный 3 5 6 2 6" xfId="45486"/>
    <cellStyle name="Процентный 3 5 6 2 7" xfId="45487"/>
    <cellStyle name="Процентный 3 5 6 3" xfId="45488"/>
    <cellStyle name="Процентный 3 5 6 3 2" xfId="45489"/>
    <cellStyle name="Процентный 3 5 6 3 2 2" xfId="45490"/>
    <cellStyle name="Процентный 3 5 6 3 3" xfId="45491"/>
    <cellStyle name="Процентный 3 5 6 3 4" xfId="45492"/>
    <cellStyle name="Процентный 3 5 6 3 5" xfId="45493"/>
    <cellStyle name="Процентный 3 5 6 4" xfId="45494"/>
    <cellStyle name="Процентный 3 5 6 4 2" xfId="45495"/>
    <cellStyle name="Процентный 3 5 6 4 2 2" xfId="45496"/>
    <cellStyle name="Процентный 3 5 6 4 3" xfId="45497"/>
    <cellStyle name="Процентный 3 5 6 4 4" xfId="45498"/>
    <cellStyle name="Процентный 3 5 6 4 5" xfId="45499"/>
    <cellStyle name="Процентный 3 5 6 5" xfId="45500"/>
    <cellStyle name="Процентный 3 5 6 5 2" xfId="45501"/>
    <cellStyle name="Процентный 3 5 6 5 3" xfId="45502"/>
    <cellStyle name="Процентный 3 5 6 5 4" xfId="45503"/>
    <cellStyle name="Процентный 3 5 6 6" xfId="45504"/>
    <cellStyle name="Процентный 3 5 6 7" xfId="45505"/>
    <cellStyle name="Процентный 3 5 6 8" xfId="45506"/>
    <cellStyle name="Процентный 3 5 6 9" xfId="45507"/>
    <cellStyle name="Процентный 3 5 7" xfId="45508"/>
    <cellStyle name="Процентный 3 5 7 2" xfId="45509"/>
    <cellStyle name="Процентный 3 5 7 2 2" xfId="45510"/>
    <cellStyle name="Процентный 3 5 7 2 2 2" xfId="45511"/>
    <cellStyle name="Процентный 3 5 7 2 2 2 2" xfId="45512"/>
    <cellStyle name="Процентный 3 5 7 2 2 3" xfId="45513"/>
    <cellStyle name="Процентный 3 5 7 2 2 4" xfId="45514"/>
    <cellStyle name="Процентный 3 5 7 2 2 5" xfId="45515"/>
    <cellStyle name="Процентный 3 5 7 2 3" xfId="45516"/>
    <cellStyle name="Процентный 3 5 7 2 3 2" xfId="45517"/>
    <cellStyle name="Процентный 3 5 7 2 3 3" xfId="45518"/>
    <cellStyle name="Процентный 3 5 7 2 3 4" xfId="45519"/>
    <cellStyle name="Процентный 3 5 7 2 4" xfId="45520"/>
    <cellStyle name="Процентный 3 5 7 2 5" xfId="45521"/>
    <cellStyle name="Процентный 3 5 7 2 6" xfId="45522"/>
    <cellStyle name="Процентный 3 5 7 2 7" xfId="45523"/>
    <cellStyle name="Процентный 3 5 7 3" xfId="45524"/>
    <cellStyle name="Процентный 3 5 7 3 2" xfId="45525"/>
    <cellStyle name="Процентный 3 5 7 3 2 2" xfId="45526"/>
    <cellStyle name="Процентный 3 5 7 3 3" xfId="45527"/>
    <cellStyle name="Процентный 3 5 7 3 4" xfId="45528"/>
    <cellStyle name="Процентный 3 5 7 3 5" xfId="45529"/>
    <cellStyle name="Процентный 3 5 7 4" xfId="45530"/>
    <cellStyle name="Процентный 3 5 7 4 2" xfId="45531"/>
    <cellStyle name="Процентный 3 5 7 4 2 2" xfId="45532"/>
    <cellStyle name="Процентный 3 5 7 4 3" xfId="45533"/>
    <cellStyle name="Процентный 3 5 7 4 4" xfId="45534"/>
    <cellStyle name="Процентный 3 5 7 4 5" xfId="45535"/>
    <cellStyle name="Процентный 3 5 7 5" xfId="45536"/>
    <cellStyle name="Процентный 3 5 7 5 2" xfId="45537"/>
    <cellStyle name="Процентный 3 5 7 5 3" xfId="45538"/>
    <cellStyle name="Процентный 3 5 7 5 4" xfId="45539"/>
    <cellStyle name="Процентный 3 5 7 6" xfId="45540"/>
    <cellStyle name="Процентный 3 5 7 7" xfId="45541"/>
    <cellStyle name="Процентный 3 5 7 8" xfId="45542"/>
    <cellStyle name="Процентный 3 5 7 9" xfId="45543"/>
    <cellStyle name="Процентный 3 5 8" xfId="45544"/>
    <cellStyle name="Процентный 3 5 8 2" xfId="45545"/>
    <cellStyle name="Процентный 3 5 8 2 2" xfId="45546"/>
    <cellStyle name="Процентный 3 5 8 2 2 2" xfId="45547"/>
    <cellStyle name="Процентный 3 5 8 2 2 2 2" xfId="45548"/>
    <cellStyle name="Процентный 3 5 8 2 2 3" xfId="45549"/>
    <cellStyle name="Процентный 3 5 8 2 2 4" xfId="45550"/>
    <cellStyle name="Процентный 3 5 8 2 2 5" xfId="45551"/>
    <cellStyle name="Процентный 3 5 8 2 3" xfId="45552"/>
    <cellStyle name="Процентный 3 5 8 2 3 2" xfId="45553"/>
    <cellStyle name="Процентный 3 5 8 2 3 3" xfId="45554"/>
    <cellStyle name="Процентный 3 5 8 2 3 4" xfId="45555"/>
    <cellStyle name="Процентный 3 5 8 2 4" xfId="45556"/>
    <cellStyle name="Процентный 3 5 8 2 5" xfId="45557"/>
    <cellStyle name="Процентный 3 5 8 2 6" xfId="45558"/>
    <cellStyle name="Процентный 3 5 8 2 7" xfId="45559"/>
    <cellStyle name="Процентный 3 5 8 3" xfId="45560"/>
    <cellStyle name="Процентный 3 5 8 3 2" xfId="45561"/>
    <cellStyle name="Процентный 3 5 8 3 2 2" xfId="45562"/>
    <cellStyle name="Процентный 3 5 8 3 3" xfId="45563"/>
    <cellStyle name="Процентный 3 5 8 3 4" xfId="45564"/>
    <cellStyle name="Процентный 3 5 8 3 5" xfId="45565"/>
    <cellStyle name="Процентный 3 5 8 4" xfId="45566"/>
    <cellStyle name="Процентный 3 5 8 4 2" xfId="45567"/>
    <cellStyle name="Процентный 3 5 8 4 2 2" xfId="45568"/>
    <cellStyle name="Процентный 3 5 8 4 3" xfId="45569"/>
    <cellStyle name="Процентный 3 5 8 4 4" xfId="45570"/>
    <cellStyle name="Процентный 3 5 8 4 5" xfId="45571"/>
    <cellStyle name="Процентный 3 5 8 5" xfId="45572"/>
    <cellStyle name="Процентный 3 5 8 5 2" xfId="45573"/>
    <cellStyle name="Процентный 3 5 8 5 3" xfId="45574"/>
    <cellStyle name="Процентный 3 5 8 5 4" xfId="45575"/>
    <cellStyle name="Процентный 3 5 8 6" xfId="45576"/>
    <cellStyle name="Процентный 3 5 8 7" xfId="45577"/>
    <cellStyle name="Процентный 3 5 8 8" xfId="45578"/>
    <cellStyle name="Процентный 3 5 8 9" xfId="45579"/>
    <cellStyle name="Процентный 3 5 9" xfId="45580"/>
    <cellStyle name="Процентный 3 5 9 2" xfId="45581"/>
    <cellStyle name="Процентный 3 5 9 2 2" xfId="45582"/>
    <cellStyle name="Процентный 3 5 9 2 2 2" xfId="45583"/>
    <cellStyle name="Процентный 3 5 9 2 2 2 2" xfId="45584"/>
    <cellStyle name="Процентный 3 5 9 2 2 3" xfId="45585"/>
    <cellStyle name="Процентный 3 5 9 2 2 4" xfId="45586"/>
    <cellStyle name="Процентный 3 5 9 2 2 5" xfId="45587"/>
    <cellStyle name="Процентный 3 5 9 2 3" xfId="45588"/>
    <cellStyle name="Процентный 3 5 9 2 3 2" xfId="45589"/>
    <cellStyle name="Процентный 3 5 9 2 3 3" xfId="45590"/>
    <cellStyle name="Процентный 3 5 9 2 3 4" xfId="45591"/>
    <cellStyle name="Процентный 3 5 9 2 4" xfId="45592"/>
    <cellStyle name="Процентный 3 5 9 2 5" xfId="45593"/>
    <cellStyle name="Процентный 3 5 9 2 6" xfId="45594"/>
    <cellStyle name="Процентный 3 5 9 2 7" xfId="45595"/>
    <cellStyle name="Процентный 3 5 9 3" xfId="45596"/>
    <cellStyle name="Процентный 3 5 9 3 2" xfId="45597"/>
    <cellStyle name="Процентный 3 5 9 3 2 2" xfId="45598"/>
    <cellStyle name="Процентный 3 5 9 3 3" xfId="45599"/>
    <cellStyle name="Процентный 3 5 9 3 4" xfId="45600"/>
    <cellStyle name="Процентный 3 5 9 3 5" xfId="45601"/>
    <cellStyle name="Процентный 3 5 9 4" xfId="45602"/>
    <cellStyle name="Процентный 3 5 9 4 2" xfId="45603"/>
    <cellStyle name="Процентный 3 5 9 4 3" xfId="45604"/>
    <cellStyle name="Процентный 3 5 9 4 4" xfId="45605"/>
    <cellStyle name="Процентный 3 5 9 5" xfId="45606"/>
    <cellStyle name="Процентный 3 5 9 6" xfId="45607"/>
    <cellStyle name="Процентный 3 5 9 7" xfId="45608"/>
    <cellStyle name="Процентный 3 5 9 8" xfId="45609"/>
    <cellStyle name="Процентный 3 6" xfId="45610"/>
    <cellStyle name="Процентный 3 6 10" xfId="45611"/>
    <cellStyle name="Процентный 3 6 10 2" xfId="45612"/>
    <cellStyle name="Процентный 3 6 10 2 2" xfId="45613"/>
    <cellStyle name="Процентный 3 6 10 3" xfId="45614"/>
    <cellStyle name="Процентный 3 6 10 4" xfId="45615"/>
    <cellStyle name="Процентный 3 6 10 5" xfId="45616"/>
    <cellStyle name="Процентный 3 6 11" xfId="45617"/>
    <cellStyle name="Процентный 3 6 11 2" xfId="45618"/>
    <cellStyle name="Процентный 3 6 11 2 2" xfId="45619"/>
    <cellStyle name="Процентный 3 6 11 3" xfId="45620"/>
    <cellStyle name="Процентный 3 6 11 4" xfId="45621"/>
    <cellStyle name="Процентный 3 6 11 5" xfId="45622"/>
    <cellStyle name="Процентный 3 6 12" xfId="45623"/>
    <cellStyle name="Процентный 3 6 12 2" xfId="45624"/>
    <cellStyle name="Процентный 3 6 12 2 2" xfId="45625"/>
    <cellStyle name="Процентный 3 6 12 3" xfId="45626"/>
    <cellStyle name="Процентный 3 6 13" xfId="45627"/>
    <cellStyle name="Процентный 3 6 13 2" xfId="45628"/>
    <cellStyle name="Процентный 3 6 14" xfId="45629"/>
    <cellStyle name="Процентный 3 6 15" xfId="45630"/>
    <cellStyle name="Процентный 3 6 2" xfId="45631"/>
    <cellStyle name="Процентный 3 6 2 10" xfId="45632"/>
    <cellStyle name="Процентный 3 6 2 11" xfId="45633"/>
    <cellStyle name="Процентный 3 6 2 2" xfId="45634"/>
    <cellStyle name="Процентный 3 6 2 2 2" xfId="45635"/>
    <cellStyle name="Процентный 3 6 2 2 2 2" xfId="45636"/>
    <cellStyle name="Процентный 3 6 2 2 2 2 2" xfId="45637"/>
    <cellStyle name="Процентный 3 6 2 2 2 3" xfId="45638"/>
    <cellStyle name="Процентный 3 6 2 2 2 4" xfId="45639"/>
    <cellStyle name="Процентный 3 6 2 2 2 5" xfId="45640"/>
    <cellStyle name="Процентный 3 6 2 2 3" xfId="45641"/>
    <cellStyle name="Процентный 3 6 2 2 3 2" xfId="45642"/>
    <cellStyle name="Процентный 3 6 2 2 3 2 2" xfId="45643"/>
    <cellStyle name="Процентный 3 6 2 2 3 3" xfId="45644"/>
    <cellStyle name="Процентный 3 6 2 2 3 4" xfId="45645"/>
    <cellStyle name="Процентный 3 6 2 2 3 5" xfId="45646"/>
    <cellStyle name="Процентный 3 6 2 2 4" xfId="45647"/>
    <cellStyle name="Процентный 3 6 2 2 4 2" xfId="45648"/>
    <cellStyle name="Процентный 3 6 2 2 4 2 2" xfId="45649"/>
    <cellStyle name="Процентный 3 6 2 2 4 3" xfId="45650"/>
    <cellStyle name="Процентный 3 6 2 2 4 4" xfId="45651"/>
    <cellStyle name="Процентный 3 6 2 2 4 5" xfId="45652"/>
    <cellStyle name="Процентный 3 6 2 2 5" xfId="45653"/>
    <cellStyle name="Процентный 3 6 2 2 5 2" xfId="45654"/>
    <cellStyle name="Процентный 3 6 2 2 5 2 2" xfId="45655"/>
    <cellStyle name="Процентный 3 6 2 2 5 3" xfId="45656"/>
    <cellStyle name="Процентный 3 6 2 2 6" xfId="45657"/>
    <cellStyle name="Процентный 3 6 2 2 6 2" xfId="45658"/>
    <cellStyle name="Процентный 3 6 2 2 7" xfId="45659"/>
    <cellStyle name="Процентный 3 6 2 2 8" xfId="45660"/>
    <cellStyle name="Процентный 3 6 2 3" xfId="45661"/>
    <cellStyle name="Процентный 3 6 2 3 2" xfId="45662"/>
    <cellStyle name="Процентный 3 6 2 3 2 2" xfId="45663"/>
    <cellStyle name="Процентный 3 6 2 3 2 2 2" xfId="45664"/>
    <cellStyle name="Процентный 3 6 2 3 2 3" xfId="45665"/>
    <cellStyle name="Процентный 3 6 2 3 2 4" xfId="45666"/>
    <cellStyle name="Процентный 3 6 2 3 2 5" xfId="45667"/>
    <cellStyle name="Процентный 3 6 2 3 3" xfId="45668"/>
    <cellStyle name="Процентный 3 6 2 3 3 2" xfId="45669"/>
    <cellStyle name="Процентный 3 6 2 3 3 2 2" xfId="45670"/>
    <cellStyle name="Процентный 3 6 2 3 3 3" xfId="45671"/>
    <cellStyle name="Процентный 3 6 2 3 3 4" xfId="45672"/>
    <cellStyle name="Процентный 3 6 2 3 3 5" xfId="45673"/>
    <cellStyle name="Процентный 3 6 2 3 4" xfId="45674"/>
    <cellStyle name="Процентный 3 6 2 3 4 2" xfId="45675"/>
    <cellStyle name="Процентный 3 6 2 3 4 2 2" xfId="45676"/>
    <cellStyle name="Процентный 3 6 2 3 4 3" xfId="45677"/>
    <cellStyle name="Процентный 3 6 2 3 5" xfId="45678"/>
    <cellStyle name="Процентный 3 6 2 3 5 2" xfId="45679"/>
    <cellStyle name="Процентный 3 6 2 3 5 2 2" xfId="45680"/>
    <cellStyle name="Процентный 3 6 2 3 5 3" xfId="45681"/>
    <cellStyle name="Процентный 3 6 2 3 6" xfId="45682"/>
    <cellStyle name="Процентный 3 6 2 3 6 2" xfId="45683"/>
    <cellStyle name="Процентный 3 6 2 3 7" xfId="45684"/>
    <cellStyle name="Процентный 3 6 2 4" xfId="45685"/>
    <cellStyle name="Процентный 3 6 2 4 2" xfId="45686"/>
    <cellStyle name="Процентный 3 6 2 4 2 2" xfId="45687"/>
    <cellStyle name="Процентный 3 6 2 4 3" xfId="45688"/>
    <cellStyle name="Процентный 3 6 2 4 4" xfId="45689"/>
    <cellStyle name="Процентный 3 6 2 4 5" xfId="45690"/>
    <cellStyle name="Процентный 3 6 2 5" xfId="45691"/>
    <cellStyle name="Процентный 3 6 2 5 2" xfId="45692"/>
    <cellStyle name="Процентный 3 6 2 5 2 2" xfId="45693"/>
    <cellStyle name="Процентный 3 6 2 5 3" xfId="45694"/>
    <cellStyle name="Процентный 3 6 2 5 4" xfId="45695"/>
    <cellStyle name="Процентный 3 6 2 5 5" xfId="45696"/>
    <cellStyle name="Процентный 3 6 2 6" xfId="45697"/>
    <cellStyle name="Процентный 3 6 2 6 2" xfId="45698"/>
    <cellStyle name="Процентный 3 6 2 6 2 2" xfId="45699"/>
    <cellStyle name="Процентный 3 6 2 6 3" xfId="45700"/>
    <cellStyle name="Процентный 3 6 2 6 4" xfId="45701"/>
    <cellStyle name="Процентный 3 6 2 6 5" xfId="45702"/>
    <cellStyle name="Процентный 3 6 2 7" xfId="45703"/>
    <cellStyle name="Процентный 3 6 2 7 2" xfId="45704"/>
    <cellStyle name="Процентный 3 6 2 7 2 2" xfId="45705"/>
    <cellStyle name="Процентный 3 6 2 7 3" xfId="45706"/>
    <cellStyle name="Процентный 3 6 2 7 4" xfId="45707"/>
    <cellStyle name="Процентный 3 6 2 7 5" xfId="45708"/>
    <cellStyle name="Процентный 3 6 2 8" xfId="45709"/>
    <cellStyle name="Процентный 3 6 2 8 2" xfId="45710"/>
    <cellStyle name="Процентный 3 6 2 8 2 2" xfId="45711"/>
    <cellStyle name="Процентный 3 6 2 8 3" xfId="45712"/>
    <cellStyle name="Процентный 3 6 2 9" xfId="45713"/>
    <cellStyle name="Процентный 3 6 2 9 2" xfId="45714"/>
    <cellStyle name="Процентный 3 6 3" xfId="45715"/>
    <cellStyle name="Процентный 3 6 3 2" xfId="45716"/>
    <cellStyle name="Процентный 3 6 3 2 2" xfId="45717"/>
    <cellStyle name="Процентный 3 6 3 2 2 2" xfId="45718"/>
    <cellStyle name="Процентный 3 6 3 2 2 2 2" xfId="45719"/>
    <cellStyle name="Процентный 3 6 3 2 2 3" xfId="45720"/>
    <cellStyle name="Процентный 3 6 3 2 2 4" xfId="45721"/>
    <cellStyle name="Процентный 3 6 3 2 2 5" xfId="45722"/>
    <cellStyle name="Процентный 3 6 3 2 3" xfId="45723"/>
    <cellStyle name="Процентный 3 6 3 2 3 2" xfId="45724"/>
    <cellStyle name="Процентный 3 6 3 2 3 2 2" xfId="45725"/>
    <cellStyle name="Процентный 3 6 3 2 3 3" xfId="45726"/>
    <cellStyle name="Процентный 3 6 3 2 3 4" xfId="45727"/>
    <cellStyle name="Процентный 3 6 3 2 3 5" xfId="45728"/>
    <cellStyle name="Процентный 3 6 3 2 4" xfId="45729"/>
    <cellStyle name="Процентный 3 6 3 2 4 2" xfId="45730"/>
    <cellStyle name="Процентный 3 6 3 2 4 3" xfId="45731"/>
    <cellStyle name="Процентный 3 6 3 2 4 4" xfId="45732"/>
    <cellStyle name="Процентный 3 6 3 2 5" xfId="45733"/>
    <cellStyle name="Процентный 3 6 3 2 6" xfId="45734"/>
    <cellStyle name="Процентный 3 6 3 2 7" xfId="45735"/>
    <cellStyle name="Процентный 3 6 3 2 8" xfId="45736"/>
    <cellStyle name="Процентный 3 6 3 3" xfId="45737"/>
    <cellStyle name="Процентный 3 6 3 3 2" xfId="45738"/>
    <cellStyle name="Процентный 3 6 3 3 2 2" xfId="45739"/>
    <cellStyle name="Процентный 3 6 3 3 3" xfId="45740"/>
    <cellStyle name="Процентный 3 6 3 3 4" xfId="45741"/>
    <cellStyle name="Процентный 3 6 3 3 5" xfId="45742"/>
    <cellStyle name="Процентный 3 6 3 4" xfId="45743"/>
    <cellStyle name="Процентный 3 6 3 4 2" xfId="45744"/>
    <cellStyle name="Процентный 3 6 3 4 2 2" xfId="45745"/>
    <cellStyle name="Процентный 3 6 3 4 3" xfId="45746"/>
    <cellStyle name="Процентный 3 6 3 4 4" xfId="45747"/>
    <cellStyle name="Процентный 3 6 3 4 5" xfId="45748"/>
    <cellStyle name="Процентный 3 6 3 5" xfId="45749"/>
    <cellStyle name="Процентный 3 6 3 5 2" xfId="45750"/>
    <cellStyle name="Процентный 3 6 3 5 2 2" xfId="45751"/>
    <cellStyle name="Процентный 3 6 3 5 3" xfId="45752"/>
    <cellStyle name="Процентный 3 6 3 5 4" xfId="45753"/>
    <cellStyle name="Процентный 3 6 3 5 5" xfId="45754"/>
    <cellStyle name="Процентный 3 6 3 6" xfId="45755"/>
    <cellStyle name="Процентный 3 6 3 6 2" xfId="45756"/>
    <cellStyle name="Процентный 3 6 3 6 2 2" xfId="45757"/>
    <cellStyle name="Процентный 3 6 3 6 3" xfId="45758"/>
    <cellStyle name="Процентный 3 6 3 7" xfId="45759"/>
    <cellStyle name="Процентный 3 6 3 7 2" xfId="45760"/>
    <cellStyle name="Процентный 3 6 3 8" xfId="45761"/>
    <cellStyle name="Процентный 3 6 3 9" xfId="45762"/>
    <cellStyle name="Процентный 3 6 4" xfId="45763"/>
    <cellStyle name="Процентный 3 6 4 2" xfId="45764"/>
    <cellStyle name="Процентный 3 6 4 2 2" xfId="45765"/>
    <cellStyle name="Процентный 3 6 4 2 2 2" xfId="45766"/>
    <cellStyle name="Процентный 3 6 4 2 2 2 2" xfId="45767"/>
    <cellStyle name="Процентный 3 6 4 2 2 3" xfId="45768"/>
    <cellStyle name="Процентный 3 6 4 2 2 4" xfId="45769"/>
    <cellStyle name="Процентный 3 6 4 2 2 5" xfId="45770"/>
    <cellStyle name="Процентный 3 6 4 2 3" xfId="45771"/>
    <cellStyle name="Процентный 3 6 4 2 3 2" xfId="45772"/>
    <cellStyle name="Процентный 3 6 4 2 3 3" xfId="45773"/>
    <cellStyle name="Процентный 3 6 4 2 3 4" xfId="45774"/>
    <cellStyle name="Процентный 3 6 4 2 4" xfId="45775"/>
    <cellStyle name="Процентный 3 6 4 2 5" xfId="45776"/>
    <cellStyle name="Процентный 3 6 4 2 6" xfId="45777"/>
    <cellStyle name="Процентный 3 6 4 2 7" xfId="45778"/>
    <cellStyle name="Процентный 3 6 4 3" xfId="45779"/>
    <cellStyle name="Процентный 3 6 4 3 2" xfId="45780"/>
    <cellStyle name="Процентный 3 6 4 3 2 2" xfId="45781"/>
    <cellStyle name="Процентный 3 6 4 3 3" xfId="45782"/>
    <cellStyle name="Процентный 3 6 4 3 4" xfId="45783"/>
    <cellStyle name="Процентный 3 6 4 3 5" xfId="45784"/>
    <cellStyle name="Процентный 3 6 4 4" xfId="45785"/>
    <cellStyle name="Процентный 3 6 4 4 2" xfId="45786"/>
    <cellStyle name="Процентный 3 6 4 4 2 2" xfId="45787"/>
    <cellStyle name="Процентный 3 6 4 4 3" xfId="45788"/>
    <cellStyle name="Процентный 3 6 4 4 4" xfId="45789"/>
    <cellStyle name="Процентный 3 6 4 4 5" xfId="45790"/>
    <cellStyle name="Процентный 3 6 4 5" xfId="45791"/>
    <cellStyle name="Процентный 3 6 4 5 2" xfId="45792"/>
    <cellStyle name="Процентный 3 6 4 5 2 2" xfId="45793"/>
    <cellStyle name="Процентный 3 6 4 5 3" xfId="45794"/>
    <cellStyle name="Процентный 3 6 4 5 4" xfId="45795"/>
    <cellStyle name="Процентный 3 6 4 5 5" xfId="45796"/>
    <cellStyle name="Процентный 3 6 4 6" xfId="45797"/>
    <cellStyle name="Процентный 3 6 4 6 2" xfId="45798"/>
    <cellStyle name="Процентный 3 6 4 6 2 2" xfId="45799"/>
    <cellStyle name="Процентный 3 6 4 6 3" xfId="45800"/>
    <cellStyle name="Процентный 3 6 4 7" xfId="45801"/>
    <cellStyle name="Процентный 3 6 4 7 2" xfId="45802"/>
    <cellStyle name="Процентный 3 6 4 8" xfId="45803"/>
    <cellStyle name="Процентный 3 6 4 9" xfId="45804"/>
    <cellStyle name="Процентный 3 6 5" xfId="45805"/>
    <cellStyle name="Процентный 3 6 5 2" xfId="45806"/>
    <cellStyle name="Процентный 3 6 5 2 2" xfId="45807"/>
    <cellStyle name="Процентный 3 6 5 2 2 2" xfId="45808"/>
    <cellStyle name="Процентный 3 6 5 2 2 2 2" xfId="45809"/>
    <cellStyle name="Процентный 3 6 5 2 2 3" xfId="45810"/>
    <cellStyle name="Процентный 3 6 5 2 2 4" xfId="45811"/>
    <cellStyle name="Процентный 3 6 5 2 2 5" xfId="45812"/>
    <cellStyle name="Процентный 3 6 5 2 3" xfId="45813"/>
    <cellStyle name="Процентный 3 6 5 2 3 2" xfId="45814"/>
    <cellStyle name="Процентный 3 6 5 2 3 3" xfId="45815"/>
    <cellStyle name="Процентный 3 6 5 2 3 4" xfId="45816"/>
    <cellStyle name="Процентный 3 6 5 2 4" xfId="45817"/>
    <cellStyle name="Процентный 3 6 5 2 5" xfId="45818"/>
    <cellStyle name="Процентный 3 6 5 2 6" xfId="45819"/>
    <cellStyle name="Процентный 3 6 5 2 7" xfId="45820"/>
    <cellStyle name="Процентный 3 6 5 3" xfId="45821"/>
    <cellStyle name="Процентный 3 6 5 3 2" xfId="45822"/>
    <cellStyle name="Процентный 3 6 5 3 2 2" xfId="45823"/>
    <cellStyle name="Процентный 3 6 5 3 3" xfId="45824"/>
    <cellStyle name="Процентный 3 6 5 3 4" xfId="45825"/>
    <cellStyle name="Процентный 3 6 5 3 5" xfId="45826"/>
    <cellStyle name="Процентный 3 6 5 4" xfId="45827"/>
    <cellStyle name="Процентный 3 6 5 4 2" xfId="45828"/>
    <cellStyle name="Процентный 3 6 5 4 2 2" xfId="45829"/>
    <cellStyle name="Процентный 3 6 5 4 3" xfId="45830"/>
    <cellStyle name="Процентный 3 6 5 4 4" xfId="45831"/>
    <cellStyle name="Процентный 3 6 5 4 5" xfId="45832"/>
    <cellStyle name="Процентный 3 6 5 5" xfId="45833"/>
    <cellStyle name="Процентный 3 6 5 5 2" xfId="45834"/>
    <cellStyle name="Процентный 3 6 5 5 3" xfId="45835"/>
    <cellStyle name="Процентный 3 6 5 5 4" xfId="45836"/>
    <cellStyle name="Процентный 3 6 5 6" xfId="45837"/>
    <cellStyle name="Процентный 3 6 5 7" xfId="45838"/>
    <cellStyle name="Процентный 3 6 5 8" xfId="45839"/>
    <cellStyle name="Процентный 3 6 5 9" xfId="45840"/>
    <cellStyle name="Процентный 3 6 6" xfId="45841"/>
    <cellStyle name="Процентный 3 6 6 2" xfId="45842"/>
    <cellStyle name="Процентный 3 6 6 2 2" xfId="45843"/>
    <cellStyle name="Процентный 3 6 6 2 2 2" xfId="45844"/>
    <cellStyle name="Процентный 3 6 6 2 2 2 2" xfId="45845"/>
    <cellStyle name="Процентный 3 6 6 2 2 3" xfId="45846"/>
    <cellStyle name="Процентный 3 6 6 2 2 4" xfId="45847"/>
    <cellStyle name="Процентный 3 6 6 2 2 5" xfId="45848"/>
    <cellStyle name="Процентный 3 6 6 2 3" xfId="45849"/>
    <cellStyle name="Процентный 3 6 6 2 3 2" xfId="45850"/>
    <cellStyle name="Процентный 3 6 6 2 3 3" xfId="45851"/>
    <cellStyle name="Процентный 3 6 6 2 3 4" xfId="45852"/>
    <cellStyle name="Процентный 3 6 6 2 4" xfId="45853"/>
    <cellStyle name="Процентный 3 6 6 2 5" xfId="45854"/>
    <cellStyle name="Процентный 3 6 6 2 6" xfId="45855"/>
    <cellStyle name="Процентный 3 6 6 2 7" xfId="45856"/>
    <cellStyle name="Процентный 3 6 6 3" xfId="45857"/>
    <cellStyle name="Процентный 3 6 6 3 2" xfId="45858"/>
    <cellStyle name="Процентный 3 6 6 3 2 2" xfId="45859"/>
    <cellStyle name="Процентный 3 6 6 3 3" xfId="45860"/>
    <cellStyle name="Процентный 3 6 6 3 4" xfId="45861"/>
    <cellStyle name="Процентный 3 6 6 3 5" xfId="45862"/>
    <cellStyle name="Процентный 3 6 6 4" xfId="45863"/>
    <cellStyle name="Процентный 3 6 6 4 2" xfId="45864"/>
    <cellStyle name="Процентный 3 6 6 4 3" xfId="45865"/>
    <cellStyle name="Процентный 3 6 6 4 4" xfId="45866"/>
    <cellStyle name="Процентный 3 6 6 5" xfId="45867"/>
    <cellStyle name="Процентный 3 6 6 6" xfId="45868"/>
    <cellStyle name="Процентный 3 6 6 7" xfId="45869"/>
    <cellStyle name="Процентный 3 6 6 8" xfId="45870"/>
    <cellStyle name="Процентный 3 6 7" xfId="45871"/>
    <cellStyle name="Процентный 3 6 7 2" xfId="45872"/>
    <cellStyle name="Процентный 3 6 7 2 2" xfId="45873"/>
    <cellStyle name="Процентный 3 6 7 2 2 2" xfId="45874"/>
    <cellStyle name="Процентный 3 6 7 2 2 2 2" xfId="45875"/>
    <cellStyle name="Процентный 3 6 7 2 2 3" xfId="45876"/>
    <cellStyle name="Процентный 3 6 7 2 2 4" xfId="45877"/>
    <cellStyle name="Процентный 3 6 7 2 2 5" xfId="45878"/>
    <cellStyle name="Процентный 3 6 7 2 3" xfId="45879"/>
    <cellStyle name="Процентный 3 6 7 2 3 2" xfId="45880"/>
    <cellStyle name="Процентный 3 6 7 2 3 3" xfId="45881"/>
    <cellStyle name="Процентный 3 6 7 2 3 4" xfId="45882"/>
    <cellStyle name="Процентный 3 6 7 2 4" xfId="45883"/>
    <cellStyle name="Процентный 3 6 7 2 5" xfId="45884"/>
    <cellStyle name="Процентный 3 6 7 2 6" xfId="45885"/>
    <cellStyle name="Процентный 3 6 7 2 7" xfId="45886"/>
    <cellStyle name="Процентный 3 6 7 3" xfId="45887"/>
    <cellStyle name="Процентный 3 6 7 3 2" xfId="45888"/>
    <cellStyle name="Процентный 3 6 7 3 2 2" xfId="45889"/>
    <cellStyle name="Процентный 3 6 7 3 3" xfId="45890"/>
    <cellStyle name="Процентный 3 6 7 3 4" xfId="45891"/>
    <cellStyle name="Процентный 3 6 7 3 5" xfId="45892"/>
    <cellStyle name="Процентный 3 6 7 4" xfId="45893"/>
    <cellStyle name="Процентный 3 6 7 4 2" xfId="45894"/>
    <cellStyle name="Процентный 3 6 7 4 3" xfId="45895"/>
    <cellStyle name="Процентный 3 6 7 4 4" xfId="45896"/>
    <cellStyle name="Процентный 3 6 7 5" xfId="45897"/>
    <cellStyle name="Процентный 3 6 7 6" xfId="45898"/>
    <cellStyle name="Процентный 3 6 7 7" xfId="45899"/>
    <cellStyle name="Процентный 3 6 7 8" xfId="45900"/>
    <cellStyle name="Процентный 3 6 8" xfId="45901"/>
    <cellStyle name="Процентный 3 6 8 2" xfId="45902"/>
    <cellStyle name="Процентный 3 6 8 2 2" xfId="45903"/>
    <cellStyle name="Процентный 3 6 8 2 2 2" xfId="45904"/>
    <cellStyle name="Процентный 3 6 8 2 3" xfId="45905"/>
    <cellStyle name="Процентный 3 6 8 2 4" xfId="45906"/>
    <cellStyle name="Процентный 3 6 8 2 5" xfId="45907"/>
    <cellStyle name="Процентный 3 6 8 3" xfId="45908"/>
    <cellStyle name="Процентный 3 6 8 3 2" xfId="45909"/>
    <cellStyle name="Процентный 3 6 8 3 3" xfId="45910"/>
    <cellStyle name="Процентный 3 6 8 3 4" xfId="45911"/>
    <cellStyle name="Процентный 3 6 8 4" xfId="45912"/>
    <cellStyle name="Процентный 3 6 8 5" xfId="45913"/>
    <cellStyle name="Процентный 3 6 8 6" xfId="45914"/>
    <cellStyle name="Процентный 3 6 8 7" xfId="45915"/>
    <cellStyle name="Процентный 3 6 9" xfId="45916"/>
    <cellStyle name="Процентный 3 6 9 2" xfId="45917"/>
    <cellStyle name="Процентный 3 6 9 2 2" xfId="45918"/>
    <cellStyle name="Процентный 3 6 9 2 2 2" xfId="45919"/>
    <cellStyle name="Процентный 3 6 9 2 3" xfId="45920"/>
    <cellStyle name="Процентный 3 6 9 2 4" xfId="45921"/>
    <cellStyle name="Процентный 3 6 9 2 5" xfId="45922"/>
    <cellStyle name="Процентный 3 6 9 3" xfId="45923"/>
    <cellStyle name="Процентный 3 6 9 3 2" xfId="45924"/>
    <cellStyle name="Процентный 3 6 9 3 3" xfId="45925"/>
    <cellStyle name="Процентный 3 6 9 3 4" xfId="45926"/>
    <cellStyle name="Процентный 3 6 9 4" xfId="45927"/>
    <cellStyle name="Процентный 3 6 9 5" xfId="45928"/>
    <cellStyle name="Процентный 3 6 9 6" xfId="45929"/>
    <cellStyle name="Процентный 3 6 9 7" xfId="45930"/>
    <cellStyle name="Процентный 3 7" xfId="45931"/>
    <cellStyle name="Процентный 3 7 10" xfId="45932"/>
    <cellStyle name="Процентный 3 7 10 2" xfId="45933"/>
    <cellStyle name="Процентный 3 7 10 2 2" xfId="45934"/>
    <cellStyle name="Процентный 3 7 10 3" xfId="45935"/>
    <cellStyle name="Процентный 3 7 10 4" xfId="45936"/>
    <cellStyle name="Процентный 3 7 10 5" xfId="45937"/>
    <cellStyle name="Процентный 3 7 11" xfId="45938"/>
    <cellStyle name="Процентный 3 7 11 2" xfId="45939"/>
    <cellStyle name="Процентный 3 7 11 2 2" xfId="45940"/>
    <cellStyle name="Процентный 3 7 11 3" xfId="45941"/>
    <cellStyle name="Процентный 3 7 11 4" xfId="45942"/>
    <cellStyle name="Процентный 3 7 11 5" xfId="45943"/>
    <cellStyle name="Процентный 3 7 12" xfId="45944"/>
    <cellStyle name="Процентный 3 7 12 2" xfId="45945"/>
    <cellStyle name="Процентный 3 7 12 2 2" xfId="45946"/>
    <cellStyle name="Процентный 3 7 12 3" xfId="45947"/>
    <cellStyle name="Процентный 3 7 13" xfId="45948"/>
    <cellStyle name="Процентный 3 7 13 2" xfId="45949"/>
    <cellStyle name="Процентный 3 7 14" xfId="45950"/>
    <cellStyle name="Процентный 3 7 15" xfId="45951"/>
    <cellStyle name="Процентный 3 7 2" xfId="45952"/>
    <cellStyle name="Процентный 3 7 2 2" xfId="45953"/>
    <cellStyle name="Процентный 3 7 2 2 2" xfId="45954"/>
    <cellStyle name="Процентный 3 7 2 2 2 2" xfId="45955"/>
    <cellStyle name="Процентный 3 7 2 2 2 2 2" xfId="45956"/>
    <cellStyle name="Процентный 3 7 2 2 2 3" xfId="45957"/>
    <cellStyle name="Процентный 3 7 2 2 2 4" xfId="45958"/>
    <cellStyle name="Процентный 3 7 2 2 2 5" xfId="45959"/>
    <cellStyle name="Процентный 3 7 2 2 3" xfId="45960"/>
    <cellStyle name="Процентный 3 7 2 2 3 2" xfId="45961"/>
    <cellStyle name="Процентный 3 7 2 2 3 2 2" xfId="45962"/>
    <cellStyle name="Процентный 3 7 2 2 3 3" xfId="45963"/>
    <cellStyle name="Процентный 3 7 2 2 3 4" xfId="45964"/>
    <cellStyle name="Процентный 3 7 2 2 3 5" xfId="45965"/>
    <cellStyle name="Процентный 3 7 2 2 4" xfId="45966"/>
    <cellStyle name="Процентный 3 7 2 2 4 2" xfId="45967"/>
    <cellStyle name="Процентный 3 7 2 2 4 3" xfId="45968"/>
    <cellStyle name="Процентный 3 7 2 2 4 4" xfId="45969"/>
    <cellStyle name="Процентный 3 7 2 2 5" xfId="45970"/>
    <cellStyle name="Процентный 3 7 2 2 6" xfId="45971"/>
    <cellStyle name="Процентный 3 7 2 2 7" xfId="45972"/>
    <cellStyle name="Процентный 3 7 2 2 8" xfId="45973"/>
    <cellStyle name="Процентный 3 7 2 3" xfId="45974"/>
    <cellStyle name="Процентный 3 7 2 3 2" xfId="45975"/>
    <cellStyle name="Процентный 3 7 2 3 2 2" xfId="45976"/>
    <cellStyle name="Процентный 3 7 2 3 3" xfId="45977"/>
    <cellStyle name="Процентный 3 7 2 3 4" xfId="45978"/>
    <cellStyle name="Процентный 3 7 2 3 5" xfId="45979"/>
    <cellStyle name="Процентный 3 7 2 4" xfId="45980"/>
    <cellStyle name="Процентный 3 7 2 4 2" xfId="45981"/>
    <cellStyle name="Процентный 3 7 2 4 2 2" xfId="45982"/>
    <cellStyle name="Процентный 3 7 2 4 3" xfId="45983"/>
    <cellStyle name="Процентный 3 7 2 4 4" xfId="45984"/>
    <cellStyle name="Процентный 3 7 2 4 5" xfId="45985"/>
    <cellStyle name="Процентный 3 7 2 5" xfId="45986"/>
    <cellStyle name="Процентный 3 7 2 5 2" xfId="45987"/>
    <cellStyle name="Процентный 3 7 2 5 2 2" xfId="45988"/>
    <cellStyle name="Процентный 3 7 2 5 3" xfId="45989"/>
    <cellStyle name="Процентный 3 7 2 5 4" xfId="45990"/>
    <cellStyle name="Процентный 3 7 2 5 5" xfId="45991"/>
    <cellStyle name="Процентный 3 7 2 6" xfId="45992"/>
    <cellStyle name="Процентный 3 7 2 6 2" xfId="45993"/>
    <cellStyle name="Процентный 3 7 2 6 2 2" xfId="45994"/>
    <cellStyle name="Процентный 3 7 2 6 3" xfId="45995"/>
    <cellStyle name="Процентный 3 7 2 7" xfId="45996"/>
    <cellStyle name="Процентный 3 7 2 7 2" xfId="45997"/>
    <cellStyle name="Процентный 3 7 2 8" xfId="45998"/>
    <cellStyle name="Процентный 3 7 2 9" xfId="45999"/>
    <cellStyle name="Процентный 3 7 3" xfId="46000"/>
    <cellStyle name="Процентный 3 7 3 2" xfId="46001"/>
    <cellStyle name="Процентный 3 7 3 2 2" xfId="46002"/>
    <cellStyle name="Процентный 3 7 3 2 2 2" xfId="46003"/>
    <cellStyle name="Процентный 3 7 3 2 2 2 2" xfId="46004"/>
    <cellStyle name="Процентный 3 7 3 2 2 3" xfId="46005"/>
    <cellStyle name="Процентный 3 7 3 2 2 4" xfId="46006"/>
    <cellStyle name="Процентный 3 7 3 2 2 5" xfId="46007"/>
    <cellStyle name="Процентный 3 7 3 2 3" xfId="46008"/>
    <cellStyle name="Процентный 3 7 3 2 3 2" xfId="46009"/>
    <cellStyle name="Процентный 3 7 3 2 3 2 2" xfId="46010"/>
    <cellStyle name="Процентный 3 7 3 2 3 3" xfId="46011"/>
    <cellStyle name="Процентный 3 7 3 2 3 4" xfId="46012"/>
    <cellStyle name="Процентный 3 7 3 2 3 5" xfId="46013"/>
    <cellStyle name="Процентный 3 7 3 2 4" xfId="46014"/>
    <cellStyle name="Процентный 3 7 3 2 4 2" xfId="46015"/>
    <cellStyle name="Процентный 3 7 3 2 4 3" xfId="46016"/>
    <cellStyle name="Процентный 3 7 3 2 4 4" xfId="46017"/>
    <cellStyle name="Процентный 3 7 3 2 5" xfId="46018"/>
    <cellStyle name="Процентный 3 7 3 2 6" xfId="46019"/>
    <cellStyle name="Процентный 3 7 3 2 7" xfId="46020"/>
    <cellStyle name="Процентный 3 7 3 2 8" xfId="46021"/>
    <cellStyle name="Процентный 3 7 3 3" xfId="46022"/>
    <cellStyle name="Процентный 3 7 3 3 2" xfId="46023"/>
    <cellStyle name="Процентный 3 7 3 3 2 2" xfId="46024"/>
    <cellStyle name="Процентный 3 7 3 3 3" xfId="46025"/>
    <cellStyle name="Процентный 3 7 3 3 4" xfId="46026"/>
    <cellStyle name="Процентный 3 7 3 3 5" xfId="46027"/>
    <cellStyle name="Процентный 3 7 3 4" xfId="46028"/>
    <cellStyle name="Процентный 3 7 3 4 2" xfId="46029"/>
    <cellStyle name="Процентный 3 7 3 4 2 2" xfId="46030"/>
    <cellStyle name="Процентный 3 7 3 4 3" xfId="46031"/>
    <cellStyle name="Процентный 3 7 3 4 4" xfId="46032"/>
    <cellStyle name="Процентный 3 7 3 4 5" xfId="46033"/>
    <cellStyle name="Процентный 3 7 3 5" xfId="46034"/>
    <cellStyle name="Процентный 3 7 3 5 2" xfId="46035"/>
    <cellStyle name="Процентный 3 7 3 5 2 2" xfId="46036"/>
    <cellStyle name="Процентный 3 7 3 5 3" xfId="46037"/>
    <cellStyle name="Процентный 3 7 3 5 4" xfId="46038"/>
    <cellStyle name="Процентный 3 7 3 5 5" xfId="46039"/>
    <cellStyle name="Процентный 3 7 3 6" xfId="46040"/>
    <cellStyle name="Процентный 3 7 3 6 2" xfId="46041"/>
    <cellStyle name="Процентный 3 7 3 6 2 2" xfId="46042"/>
    <cellStyle name="Процентный 3 7 3 6 3" xfId="46043"/>
    <cellStyle name="Процентный 3 7 3 7" xfId="46044"/>
    <cellStyle name="Процентный 3 7 3 7 2" xfId="46045"/>
    <cellStyle name="Процентный 3 7 3 8" xfId="46046"/>
    <cellStyle name="Процентный 3 7 3 9" xfId="46047"/>
    <cellStyle name="Процентный 3 7 4" xfId="46048"/>
    <cellStyle name="Процентный 3 7 4 2" xfId="46049"/>
    <cellStyle name="Процентный 3 7 4 2 2" xfId="46050"/>
    <cellStyle name="Процентный 3 7 4 2 2 2" xfId="46051"/>
    <cellStyle name="Процентный 3 7 4 2 2 2 2" xfId="46052"/>
    <cellStyle name="Процентный 3 7 4 2 2 3" xfId="46053"/>
    <cellStyle name="Процентный 3 7 4 2 2 4" xfId="46054"/>
    <cellStyle name="Процентный 3 7 4 2 2 5" xfId="46055"/>
    <cellStyle name="Процентный 3 7 4 2 3" xfId="46056"/>
    <cellStyle name="Процентный 3 7 4 2 3 2" xfId="46057"/>
    <cellStyle name="Процентный 3 7 4 2 3 3" xfId="46058"/>
    <cellStyle name="Процентный 3 7 4 2 3 4" xfId="46059"/>
    <cellStyle name="Процентный 3 7 4 2 4" xfId="46060"/>
    <cellStyle name="Процентный 3 7 4 2 5" xfId="46061"/>
    <cellStyle name="Процентный 3 7 4 2 6" xfId="46062"/>
    <cellStyle name="Процентный 3 7 4 2 7" xfId="46063"/>
    <cellStyle name="Процентный 3 7 4 3" xfId="46064"/>
    <cellStyle name="Процентный 3 7 4 3 2" xfId="46065"/>
    <cellStyle name="Процентный 3 7 4 3 2 2" xfId="46066"/>
    <cellStyle name="Процентный 3 7 4 3 3" xfId="46067"/>
    <cellStyle name="Процентный 3 7 4 3 4" xfId="46068"/>
    <cellStyle name="Процентный 3 7 4 3 5" xfId="46069"/>
    <cellStyle name="Процентный 3 7 4 4" xfId="46070"/>
    <cellStyle name="Процентный 3 7 4 4 2" xfId="46071"/>
    <cellStyle name="Процентный 3 7 4 4 2 2" xfId="46072"/>
    <cellStyle name="Процентный 3 7 4 4 3" xfId="46073"/>
    <cellStyle name="Процентный 3 7 4 4 4" xfId="46074"/>
    <cellStyle name="Процентный 3 7 4 4 5" xfId="46075"/>
    <cellStyle name="Процентный 3 7 4 5" xfId="46076"/>
    <cellStyle name="Процентный 3 7 4 5 2" xfId="46077"/>
    <cellStyle name="Процентный 3 7 4 5 3" xfId="46078"/>
    <cellStyle name="Процентный 3 7 4 5 4" xfId="46079"/>
    <cellStyle name="Процентный 3 7 4 6" xfId="46080"/>
    <cellStyle name="Процентный 3 7 4 7" xfId="46081"/>
    <cellStyle name="Процентный 3 7 4 8" xfId="46082"/>
    <cellStyle name="Процентный 3 7 4 9" xfId="46083"/>
    <cellStyle name="Процентный 3 7 5" xfId="46084"/>
    <cellStyle name="Процентный 3 7 5 2" xfId="46085"/>
    <cellStyle name="Процентный 3 7 5 2 2" xfId="46086"/>
    <cellStyle name="Процентный 3 7 5 2 2 2" xfId="46087"/>
    <cellStyle name="Процентный 3 7 5 2 2 2 2" xfId="46088"/>
    <cellStyle name="Процентный 3 7 5 2 2 3" xfId="46089"/>
    <cellStyle name="Процентный 3 7 5 2 2 4" xfId="46090"/>
    <cellStyle name="Процентный 3 7 5 2 2 5" xfId="46091"/>
    <cellStyle name="Процентный 3 7 5 2 3" xfId="46092"/>
    <cellStyle name="Процентный 3 7 5 2 3 2" xfId="46093"/>
    <cellStyle name="Процентный 3 7 5 2 3 3" xfId="46094"/>
    <cellStyle name="Процентный 3 7 5 2 3 4" xfId="46095"/>
    <cellStyle name="Процентный 3 7 5 2 4" xfId="46096"/>
    <cellStyle name="Процентный 3 7 5 2 5" xfId="46097"/>
    <cellStyle name="Процентный 3 7 5 2 6" xfId="46098"/>
    <cellStyle name="Процентный 3 7 5 2 7" xfId="46099"/>
    <cellStyle name="Процентный 3 7 5 3" xfId="46100"/>
    <cellStyle name="Процентный 3 7 5 3 2" xfId="46101"/>
    <cellStyle name="Процентный 3 7 5 3 2 2" xfId="46102"/>
    <cellStyle name="Процентный 3 7 5 3 3" xfId="46103"/>
    <cellStyle name="Процентный 3 7 5 3 4" xfId="46104"/>
    <cellStyle name="Процентный 3 7 5 3 5" xfId="46105"/>
    <cellStyle name="Процентный 3 7 5 4" xfId="46106"/>
    <cellStyle name="Процентный 3 7 5 4 2" xfId="46107"/>
    <cellStyle name="Процентный 3 7 5 4 3" xfId="46108"/>
    <cellStyle name="Процентный 3 7 5 4 4" xfId="46109"/>
    <cellStyle name="Процентный 3 7 5 5" xfId="46110"/>
    <cellStyle name="Процентный 3 7 5 6" xfId="46111"/>
    <cellStyle name="Процентный 3 7 5 7" xfId="46112"/>
    <cellStyle name="Процентный 3 7 5 8" xfId="46113"/>
    <cellStyle name="Процентный 3 7 6" xfId="46114"/>
    <cellStyle name="Процентный 3 7 6 2" xfId="46115"/>
    <cellStyle name="Процентный 3 7 6 2 2" xfId="46116"/>
    <cellStyle name="Процентный 3 7 6 2 2 2" xfId="46117"/>
    <cellStyle name="Процентный 3 7 6 2 2 2 2" xfId="46118"/>
    <cellStyle name="Процентный 3 7 6 2 2 3" xfId="46119"/>
    <cellStyle name="Процентный 3 7 6 2 2 4" xfId="46120"/>
    <cellStyle name="Процентный 3 7 6 2 2 5" xfId="46121"/>
    <cellStyle name="Процентный 3 7 6 2 3" xfId="46122"/>
    <cellStyle name="Процентный 3 7 6 2 3 2" xfId="46123"/>
    <cellStyle name="Процентный 3 7 6 2 3 3" xfId="46124"/>
    <cellStyle name="Процентный 3 7 6 2 3 4" xfId="46125"/>
    <cellStyle name="Процентный 3 7 6 2 4" xfId="46126"/>
    <cellStyle name="Процентный 3 7 6 2 5" xfId="46127"/>
    <cellStyle name="Процентный 3 7 6 2 6" xfId="46128"/>
    <cellStyle name="Процентный 3 7 6 2 7" xfId="46129"/>
    <cellStyle name="Процентный 3 7 6 3" xfId="46130"/>
    <cellStyle name="Процентный 3 7 6 3 2" xfId="46131"/>
    <cellStyle name="Процентный 3 7 6 3 2 2" xfId="46132"/>
    <cellStyle name="Процентный 3 7 6 3 3" xfId="46133"/>
    <cellStyle name="Процентный 3 7 6 3 4" xfId="46134"/>
    <cellStyle name="Процентный 3 7 6 3 5" xfId="46135"/>
    <cellStyle name="Процентный 3 7 6 4" xfId="46136"/>
    <cellStyle name="Процентный 3 7 6 4 2" xfId="46137"/>
    <cellStyle name="Процентный 3 7 6 4 3" xfId="46138"/>
    <cellStyle name="Процентный 3 7 6 4 4" xfId="46139"/>
    <cellStyle name="Процентный 3 7 6 5" xfId="46140"/>
    <cellStyle name="Процентный 3 7 6 6" xfId="46141"/>
    <cellStyle name="Процентный 3 7 6 7" xfId="46142"/>
    <cellStyle name="Процентный 3 7 6 8" xfId="46143"/>
    <cellStyle name="Процентный 3 7 7" xfId="46144"/>
    <cellStyle name="Процентный 3 7 7 2" xfId="46145"/>
    <cellStyle name="Процентный 3 7 7 2 2" xfId="46146"/>
    <cellStyle name="Процентный 3 7 7 2 2 2" xfId="46147"/>
    <cellStyle name="Процентный 3 7 7 2 2 2 2" xfId="46148"/>
    <cellStyle name="Процентный 3 7 7 2 2 3" xfId="46149"/>
    <cellStyle name="Процентный 3 7 7 2 2 4" xfId="46150"/>
    <cellStyle name="Процентный 3 7 7 2 2 5" xfId="46151"/>
    <cellStyle name="Процентный 3 7 7 2 3" xfId="46152"/>
    <cellStyle name="Процентный 3 7 7 2 3 2" xfId="46153"/>
    <cellStyle name="Процентный 3 7 7 2 3 3" xfId="46154"/>
    <cellStyle name="Процентный 3 7 7 2 3 4" xfId="46155"/>
    <cellStyle name="Процентный 3 7 7 2 4" xfId="46156"/>
    <cellStyle name="Процентный 3 7 7 2 5" xfId="46157"/>
    <cellStyle name="Процентный 3 7 7 2 6" xfId="46158"/>
    <cellStyle name="Процентный 3 7 7 2 7" xfId="46159"/>
    <cellStyle name="Процентный 3 7 7 3" xfId="46160"/>
    <cellStyle name="Процентный 3 7 7 3 2" xfId="46161"/>
    <cellStyle name="Процентный 3 7 7 3 2 2" xfId="46162"/>
    <cellStyle name="Процентный 3 7 7 3 3" xfId="46163"/>
    <cellStyle name="Процентный 3 7 7 3 4" xfId="46164"/>
    <cellStyle name="Процентный 3 7 7 3 5" xfId="46165"/>
    <cellStyle name="Процентный 3 7 7 4" xfId="46166"/>
    <cellStyle name="Процентный 3 7 7 4 2" xfId="46167"/>
    <cellStyle name="Процентный 3 7 7 4 3" xfId="46168"/>
    <cellStyle name="Процентный 3 7 7 4 4" xfId="46169"/>
    <cellStyle name="Процентный 3 7 7 5" xfId="46170"/>
    <cellStyle name="Процентный 3 7 7 6" xfId="46171"/>
    <cellStyle name="Процентный 3 7 7 7" xfId="46172"/>
    <cellStyle name="Процентный 3 7 7 8" xfId="46173"/>
    <cellStyle name="Процентный 3 7 8" xfId="46174"/>
    <cellStyle name="Процентный 3 7 8 2" xfId="46175"/>
    <cellStyle name="Процентный 3 7 8 2 2" xfId="46176"/>
    <cellStyle name="Процентный 3 7 8 2 2 2" xfId="46177"/>
    <cellStyle name="Процентный 3 7 8 2 3" xfId="46178"/>
    <cellStyle name="Процентный 3 7 8 2 4" xfId="46179"/>
    <cellStyle name="Процентный 3 7 8 2 5" xfId="46180"/>
    <cellStyle name="Процентный 3 7 8 3" xfId="46181"/>
    <cellStyle name="Процентный 3 7 8 3 2" xfId="46182"/>
    <cellStyle name="Процентный 3 7 8 3 3" xfId="46183"/>
    <cellStyle name="Процентный 3 7 8 3 4" xfId="46184"/>
    <cellStyle name="Процентный 3 7 8 4" xfId="46185"/>
    <cellStyle name="Процентный 3 7 8 5" xfId="46186"/>
    <cellStyle name="Процентный 3 7 8 6" xfId="46187"/>
    <cellStyle name="Процентный 3 7 8 7" xfId="46188"/>
    <cellStyle name="Процентный 3 7 9" xfId="46189"/>
    <cellStyle name="Процентный 3 7 9 2" xfId="46190"/>
    <cellStyle name="Процентный 3 7 9 2 2" xfId="46191"/>
    <cellStyle name="Процентный 3 7 9 2 2 2" xfId="46192"/>
    <cellStyle name="Процентный 3 7 9 2 3" xfId="46193"/>
    <cellStyle name="Процентный 3 7 9 2 4" xfId="46194"/>
    <cellStyle name="Процентный 3 7 9 2 5" xfId="46195"/>
    <cellStyle name="Процентный 3 7 9 3" xfId="46196"/>
    <cellStyle name="Процентный 3 7 9 3 2" xfId="46197"/>
    <cellStyle name="Процентный 3 7 9 3 3" xfId="46198"/>
    <cellStyle name="Процентный 3 7 9 3 4" xfId="46199"/>
    <cellStyle name="Процентный 3 7 9 4" xfId="46200"/>
    <cellStyle name="Процентный 3 7 9 5" xfId="46201"/>
    <cellStyle name="Процентный 3 7 9 6" xfId="46202"/>
    <cellStyle name="Процентный 3 7 9 7" xfId="46203"/>
    <cellStyle name="Процентный 3 8" xfId="46204"/>
    <cellStyle name="Процентный 3 8 10" xfId="46205"/>
    <cellStyle name="Процентный 3 8 11" xfId="46206"/>
    <cellStyle name="Процентный 3 8 2" xfId="46207"/>
    <cellStyle name="Процентный 3 8 2 2" xfId="46208"/>
    <cellStyle name="Процентный 3 8 2 2 2" xfId="46209"/>
    <cellStyle name="Процентный 3 8 2 2 2 2" xfId="46210"/>
    <cellStyle name="Процентный 3 8 2 2 2 2 2" xfId="46211"/>
    <cellStyle name="Процентный 3 8 2 2 2 3" xfId="46212"/>
    <cellStyle name="Процентный 3 8 2 2 2 4" xfId="46213"/>
    <cellStyle name="Процентный 3 8 2 2 2 5" xfId="46214"/>
    <cellStyle name="Процентный 3 8 2 2 3" xfId="46215"/>
    <cellStyle name="Процентный 3 8 2 2 3 2" xfId="46216"/>
    <cellStyle name="Процентный 3 8 2 2 3 3" xfId="46217"/>
    <cellStyle name="Процентный 3 8 2 2 3 4" xfId="46218"/>
    <cellStyle name="Процентный 3 8 2 2 4" xfId="46219"/>
    <cellStyle name="Процентный 3 8 2 2 5" xfId="46220"/>
    <cellStyle name="Процентный 3 8 2 2 6" xfId="46221"/>
    <cellStyle name="Процентный 3 8 2 2 7" xfId="46222"/>
    <cellStyle name="Процентный 3 8 2 3" xfId="46223"/>
    <cellStyle name="Процентный 3 8 2 3 2" xfId="46224"/>
    <cellStyle name="Процентный 3 8 2 3 2 2" xfId="46225"/>
    <cellStyle name="Процентный 3 8 2 3 3" xfId="46226"/>
    <cellStyle name="Процентный 3 8 2 3 4" xfId="46227"/>
    <cellStyle name="Процентный 3 8 2 3 5" xfId="46228"/>
    <cellStyle name="Процентный 3 8 2 4" xfId="46229"/>
    <cellStyle name="Процентный 3 8 2 4 2" xfId="46230"/>
    <cellStyle name="Процентный 3 8 2 4 2 2" xfId="46231"/>
    <cellStyle name="Процентный 3 8 2 4 3" xfId="46232"/>
    <cellStyle name="Процентный 3 8 2 4 4" xfId="46233"/>
    <cellStyle name="Процентный 3 8 2 4 5" xfId="46234"/>
    <cellStyle name="Процентный 3 8 2 5" xfId="46235"/>
    <cellStyle name="Процентный 3 8 2 5 2" xfId="46236"/>
    <cellStyle name="Процентный 3 8 2 5 3" xfId="46237"/>
    <cellStyle name="Процентный 3 8 2 5 4" xfId="46238"/>
    <cellStyle name="Процентный 3 8 2 6" xfId="46239"/>
    <cellStyle name="Процентный 3 8 2 7" xfId="46240"/>
    <cellStyle name="Процентный 3 8 2 8" xfId="46241"/>
    <cellStyle name="Процентный 3 8 2 9" xfId="46242"/>
    <cellStyle name="Процентный 3 8 3" xfId="46243"/>
    <cellStyle name="Процентный 3 8 3 2" xfId="46244"/>
    <cellStyle name="Процентный 3 8 3 2 2" xfId="46245"/>
    <cellStyle name="Процентный 3 8 3 2 2 2" xfId="46246"/>
    <cellStyle name="Процентный 3 8 3 2 2 2 2" xfId="46247"/>
    <cellStyle name="Процентный 3 8 3 2 2 3" xfId="46248"/>
    <cellStyle name="Процентный 3 8 3 2 2 4" xfId="46249"/>
    <cellStyle name="Процентный 3 8 3 2 2 5" xfId="46250"/>
    <cellStyle name="Процентный 3 8 3 2 3" xfId="46251"/>
    <cellStyle name="Процентный 3 8 3 2 3 2" xfId="46252"/>
    <cellStyle name="Процентный 3 8 3 2 3 3" xfId="46253"/>
    <cellStyle name="Процентный 3 8 3 2 3 4" xfId="46254"/>
    <cellStyle name="Процентный 3 8 3 2 4" xfId="46255"/>
    <cellStyle name="Процентный 3 8 3 2 5" xfId="46256"/>
    <cellStyle name="Процентный 3 8 3 2 6" xfId="46257"/>
    <cellStyle name="Процентный 3 8 3 2 7" xfId="46258"/>
    <cellStyle name="Процентный 3 8 3 3" xfId="46259"/>
    <cellStyle name="Процентный 3 8 3 3 2" xfId="46260"/>
    <cellStyle name="Процентный 3 8 3 3 2 2" xfId="46261"/>
    <cellStyle name="Процентный 3 8 3 3 3" xfId="46262"/>
    <cellStyle name="Процентный 3 8 3 3 4" xfId="46263"/>
    <cellStyle name="Процентный 3 8 3 3 5" xfId="46264"/>
    <cellStyle name="Процентный 3 8 3 4" xfId="46265"/>
    <cellStyle name="Процентный 3 8 3 4 2" xfId="46266"/>
    <cellStyle name="Процентный 3 8 3 4 2 2" xfId="46267"/>
    <cellStyle name="Процентный 3 8 3 4 3" xfId="46268"/>
    <cellStyle name="Процентный 3 8 3 4 4" xfId="46269"/>
    <cellStyle name="Процентный 3 8 3 4 5" xfId="46270"/>
    <cellStyle name="Процентный 3 8 3 5" xfId="46271"/>
    <cellStyle name="Процентный 3 8 3 5 2" xfId="46272"/>
    <cellStyle name="Процентный 3 8 3 5 3" xfId="46273"/>
    <cellStyle name="Процентный 3 8 3 5 4" xfId="46274"/>
    <cellStyle name="Процентный 3 8 3 6" xfId="46275"/>
    <cellStyle name="Процентный 3 8 3 7" xfId="46276"/>
    <cellStyle name="Процентный 3 8 3 8" xfId="46277"/>
    <cellStyle name="Процентный 3 8 3 9" xfId="46278"/>
    <cellStyle name="Процентный 3 8 4" xfId="46279"/>
    <cellStyle name="Процентный 3 8 4 2" xfId="46280"/>
    <cellStyle name="Процентный 3 8 4 2 2" xfId="46281"/>
    <cellStyle name="Процентный 3 8 4 2 2 2" xfId="46282"/>
    <cellStyle name="Процентный 3 8 4 2 3" xfId="46283"/>
    <cellStyle name="Процентный 3 8 4 2 4" xfId="46284"/>
    <cellStyle name="Процентный 3 8 4 2 5" xfId="46285"/>
    <cellStyle name="Процентный 3 8 4 3" xfId="46286"/>
    <cellStyle name="Процентный 3 8 4 3 2" xfId="46287"/>
    <cellStyle name="Процентный 3 8 4 3 3" xfId="46288"/>
    <cellStyle name="Процентный 3 8 4 3 4" xfId="46289"/>
    <cellStyle name="Процентный 3 8 4 4" xfId="46290"/>
    <cellStyle name="Процентный 3 8 4 5" xfId="46291"/>
    <cellStyle name="Процентный 3 8 4 6" xfId="46292"/>
    <cellStyle name="Процентный 3 8 4 7" xfId="46293"/>
    <cellStyle name="Процентный 3 8 5" xfId="46294"/>
    <cellStyle name="Процентный 3 8 5 2" xfId="46295"/>
    <cellStyle name="Процентный 3 8 5 3" xfId="46296"/>
    <cellStyle name="Процентный 3 8 5 3 2" xfId="46297"/>
    <cellStyle name="Процентный 3 8 5 4" xfId="46298"/>
    <cellStyle name="Процентный 3 8 5 5" xfId="46299"/>
    <cellStyle name="Процентный 3 8 5 6" xfId="46300"/>
    <cellStyle name="Процентный 3 8 6" xfId="46301"/>
    <cellStyle name="Процентный 3 8 6 2" xfId="46302"/>
    <cellStyle name="Процентный 3 8 6 2 2" xfId="46303"/>
    <cellStyle name="Процентный 3 8 6 3" xfId="46304"/>
    <cellStyle name="Процентный 3 8 6 4" xfId="46305"/>
    <cellStyle name="Процентный 3 8 6 5" xfId="46306"/>
    <cellStyle name="Процентный 3 8 7" xfId="46307"/>
    <cellStyle name="Процентный 3 8 7 2" xfId="46308"/>
    <cellStyle name="Процентный 3 8 7 2 2" xfId="46309"/>
    <cellStyle name="Процентный 3 8 7 3" xfId="46310"/>
    <cellStyle name="Процентный 3 8 7 4" xfId="46311"/>
    <cellStyle name="Процентный 3 8 7 5" xfId="46312"/>
    <cellStyle name="Процентный 3 8 8" xfId="46313"/>
    <cellStyle name="Процентный 3 8 8 2" xfId="46314"/>
    <cellStyle name="Процентный 3 8 8 2 2" xfId="46315"/>
    <cellStyle name="Процентный 3 8 8 3" xfId="46316"/>
    <cellStyle name="Процентный 3 8 9" xfId="46317"/>
    <cellStyle name="Процентный 3 8 9 2" xfId="46318"/>
    <cellStyle name="Процентный 3 9" xfId="46319"/>
    <cellStyle name="Процентный 3 9 2" xfId="46320"/>
    <cellStyle name="Процентный 3 9 2 2" xfId="46321"/>
    <cellStyle name="Процентный 3 9 2 2 2" xfId="46322"/>
    <cellStyle name="Процентный 3 9 2 2 2 2" xfId="46323"/>
    <cellStyle name="Процентный 3 9 2 2 3" xfId="46324"/>
    <cellStyle name="Процентный 3 9 2 2 4" xfId="46325"/>
    <cellStyle name="Процентный 3 9 2 2 5" xfId="46326"/>
    <cellStyle name="Процентный 3 9 2 3" xfId="46327"/>
    <cellStyle name="Процентный 3 9 2 3 2" xfId="46328"/>
    <cellStyle name="Процентный 3 9 2 3 3" xfId="46329"/>
    <cellStyle name="Процентный 3 9 2 3 4" xfId="46330"/>
    <cellStyle name="Процентный 3 9 2 4" xfId="46331"/>
    <cellStyle name="Процентный 3 9 2 5" xfId="46332"/>
    <cellStyle name="Процентный 3 9 2 6" xfId="46333"/>
    <cellStyle name="Процентный 3 9 2 7" xfId="46334"/>
    <cellStyle name="Процентный 3 9 3" xfId="46335"/>
    <cellStyle name="Процентный 3 9 3 2" xfId="46336"/>
    <cellStyle name="Процентный 3 9 3 2 2" xfId="46337"/>
    <cellStyle name="Процентный 3 9 3 3" xfId="46338"/>
    <cellStyle name="Процентный 3 9 3 4" xfId="46339"/>
    <cellStyle name="Процентный 3 9 3 5" xfId="46340"/>
    <cellStyle name="Процентный 3 9 4" xfId="46341"/>
    <cellStyle name="Процентный 3 9 4 2" xfId="46342"/>
    <cellStyle name="Процентный 3 9 4 2 2" xfId="46343"/>
    <cellStyle name="Процентный 3 9 4 3" xfId="46344"/>
    <cellStyle name="Процентный 3 9 4 4" xfId="46345"/>
    <cellStyle name="Процентный 3 9 4 5" xfId="46346"/>
    <cellStyle name="Процентный 3 9 5" xfId="46347"/>
    <cellStyle name="Процентный 3 9 5 2" xfId="46348"/>
    <cellStyle name="Процентный 3 9 5 2 2" xfId="46349"/>
    <cellStyle name="Процентный 3 9 5 3" xfId="46350"/>
    <cellStyle name="Процентный 3 9 5 4" xfId="46351"/>
    <cellStyle name="Процентный 3 9 5 5" xfId="46352"/>
    <cellStyle name="Процентный 3 9 6" xfId="46353"/>
    <cellStyle name="Процентный 3 9 6 2" xfId="46354"/>
    <cellStyle name="Процентный 3 9 6 2 2" xfId="46355"/>
    <cellStyle name="Процентный 3 9 6 3" xfId="46356"/>
    <cellStyle name="Процентный 3 9 7" xfId="46357"/>
    <cellStyle name="Процентный 3 9 7 2" xfId="46358"/>
    <cellStyle name="Процентный 3 9 8" xfId="46359"/>
    <cellStyle name="Процентный 3 9 9" xfId="46360"/>
    <cellStyle name="Процентный 4" xfId="46361"/>
    <cellStyle name="Процентный 4 2" xfId="46362"/>
    <cellStyle name="Процентный 4 2 2" xfId="46363"/>
    <cellStyle name="Процентный 4 2 3" xfId="46364"/>
    <cellStyle name="Процентный 4 2 4" xfId="46365"/>
    <cellStyle name="Процентный 4 3" xfId="46366"/>
    <cellStyle name="Процентный 4 4" xfId="46367"/>
    <cellStyle name="Процентный 4 5" xfId="46368"/>
    <cellStyle name="Процентный 5" xfId="46369"/>
    <cellStyle name="Процентный 5 10" xfId="46370"/>
    <cellStyle name="Процентный 5 2" xfId="46371"/>
    <cellStyle name="Процентный 5 2 2" xfId="46372"/>
    <cellStyle name="Процентный 5 2 2 2" xfId="46373"/>
    <cellStyle name="Процентный 5 2 2 2 2" xfId="46374"/>
    <cellStyle name="Процентный 5 2 2 3" xfId="46375"/>
    <cellStyle name="Процентный 5 2 2 4" xfId="46376"/>
    <cellStyle name="Процентный 5 2 2 5" xfId="46377"/>
    <cellStyle name="Процентный 5 2 3" xfId="46378"/>
    <cellStyle name="Процентный 5 2 3 2" xfId="46379"/>
    <cellStyle name="Процентный 5 2 3 2 2" xfId="46380"/>
    <cellStyle name="Процентный 5 2 3 3" xfId="46381"/>
    <cellStyle name="Процентный 5 2 3 4" xfId="46382"/>
    <cellStyle name="Процентный 5 2 3 5" xfId="46383"/>
    <cellStyle name="Процентный 5 2 4" xfId="46384"/>
    <cellStyle name="Процентный 5 2 4 2" xfId="46385"/>
    <cellStyle name="Процентный 5 2 4 2 2" xfId="46386"/>
    <cellStyle name="Процентный 5 2 4 3" xfId="46387"/>
    <cellStyle name="Процентный 5 2 5" xfId="46388"/>
    <cellStyle name="Процентный 5 2 5 2" xfId="46389"/>
    <cellStyle name="Процентный 5 2 5 2 2" xfId="46390"/>
    <cellStyle name="Процентный 5 2 5 3" xfId="46391"/>
    <cellStyle name="Процентный 5 2 6" xfId="46392"/>
    <cellStyle name="Процентный 5 2 6 2" xfId="46393"/>
    <cellStyle name="Процентный 5 2 7" xfId="46394"/>
    <cellStyle name="Процентный 5 3" xfId="46395"/>
    <cellStyle name="Процентный 5 3 2" xfId="46396"/>
    <cellStyle name="Процентный 5 3 2 2" xfId="46397"/>
    <cellStyle name="Процентный 5 3 2 2 2" xfId="46398"/>
    <cellStyle name="Процентный 5 3 2 3" xfId="46399"/>
    <cellStyle name="Процентный 5 3 2 4" xfId="46400"/>
    <cellStyle name="Процентный 5 3 2 5" xfId="46401"/>
    <cellStyle name="Процентный 5 3 3" xfId="46402"/>
    <cellStyle name="Процентный 5 3 3 2" xfId="46403"/>
    <cellStyle name="Процентный 5 3 3 2 2" xfId="46404"/>
    <cellStyle name="Процентный 5 3 3 3" xfId="46405"/>
    <cellStyle name="Процентный 5 3 3 4" xfId="46406"/>
    <cellStyle name="Процентный 5 3 3 5" xfId="46407"/>
    <cellStyle name="Процентный 5 3 4" xfId="46408"/>
    <cellStyle name="Процентный 5 3 4 2" xfId="46409"/>
    <cellStyle name="Процентный 5 3 4 2 2" xfId="46410"/>
    <cellStyle name="Процентный 5 3 4 3" xfId="46411"/>
    <cellStyle name="Процентный 5 3 5" xfId="46412"/>
    <cellStyle name="Процентный 5 3 5 2" xfId="46413"/>
    <cellStyle name="Процентный 5 3 5 2 2" xfId="46414"/>
    <cellStyle name="Процентный 5 3 5 3" xfId="46415"/>
    <cellStyle name="Процентный 5 3 6" xfId="46416"/>
    <cellStyle name="Процентный 5 3 6 2" xfId="46417"/>
    <cellStyle name="Процентный 5 3 7" xfId="46418"/>
    <cellStyle name="Процентный 5 4" xfId="46419"/>
    <cellStyle name="Процентный 5 4 2" xfId="46420"/>
    <cellStyle name="Процентный 5 4 2 2" xfId="46421"/>
    <cellStyle name="Процентный 5 4 2 2 2" xfId="46422"/>
    <cellStyle name="Процентный 5 4 2 3" xfId="46423"/>
    <cellStyle name="Процентный 5 4 3" xfId="46424"/>
    <cellStyle name="Процентный 5 4 4" xfId="46425"/>
    <cellStyle name="Процентный 5 5" xfId="46426"/>
    <cellStyle name="Процентный 5 5 2" xfId="46427"/>
    <cellStyle name="Процентный 5 5 2 2" xfId="46428"/>
    <cellStyle name="Процентный 5 5 3" xfId="46429"/>
    <cellStyle name="Процентный 5 5 4" xfId="46430"/>
    <cellStyle name="Процентный 5 5 5" xfId="46431"/>
    <cellStyle name="Процентный 5 6" xfId="46432"/>
    <cellStyle name="Процентный 5 6 2" xfId="46433"/>
    <cellStyle name="Процентный 5 6 2 2" xfId="46434"/>
    <cellStyle name="Процентный 5 6 3" xfId="46435"/>
    <cellStyle name="Процентный 5 7" xfId="46436"/>
    <cellStyle name="Процентный 5 7 2" xfId="46437"/>
    <cellStyle name="Процентный 5 7 2 2" xfId="46438"/>
    <cellStyle name="Процентный 5 7 3" xfId="46439"/>
    <cellStyle name="Процентный 5 8" xfId="46440"/>
    <cellStyle name="Процентный 5 8 2" xfId="46441"/>
    <cellStyle name="Процентный 5 9" xfId="46442"/>
    <cellStyle name="Процентный 6" xfId="46443"/>
    <cellStyle name="Процентный 6 2" xfId="46444"/>
    <cellStyle name="Процентный 6 3" xfId="46445"/>
    <cellStyle name="Процентный 6 3 2" xfId="46446"/>
    <cellStyle name="Процентный 6 3 2 2" xfId="46447"/>
    <cellStyle name="Процентный 6 3 3" xfId="46448"/>
    <cellStyle name="Процентный 6 4" xfId="46449"/>
    <cellStyle name="Процентный 6 4 2" xfId="46450"/>
    <cellStyle name="Процентный 6 5" xfId="46451"/>
    <cellStyle name="Процентный 7" xfId="46452"/>
    <cellStyle name="Процентный 7 2" xfId="46453"/>
    <cellStyle name="Процентный 8" xfId="46454"/>
    <cellStyle name="Процентный 8 2" xfId="46455"/>
    <cellStyle name="Процентный 8 2 2" xfId="46456"/>
    <cellStyle name="Процентный 8 3" xfId="46457"/>
    <cellStyle name="Процентный 9" xfId="46458"/>
    <cellStyle name="Процентный 9 2" xfId="46459"/>
    <cellStyle name="Процентный 9 3" xfId="46460"/>
    <cellStyle name="Регламент_УК_Холдинга" xfId="46461"/>
    <cellStyle name="РесСмета" xfId="46462"/>
    <cellStyle name="СводкаСтоимРаб" xfId="46463"/>
    <cellStyle name="Связанная ячейка 10" xfId="46464"/>
    <cellStyle name="Связанная ячейка 11" xfId="46465"/>
    <cellStyle name="Связанная ячейка 12" xfId="46466"/>
    <cellStyle name="Связанная ячейка 13" xfId="46467"/>
    <cellStyle name="Связанная ячейка 14" xfId="46468"/>
    <cellStyle name="Связанная ячейка 15" xfId="46469"/>
    <cellStyle name="Связанная ячейка 16" xfId="46470"/>
    <cellStyle name="Связанная ячейка 17" xfId="46471"/>
    <cellStyle name="Связанная ячейка 18" xfId="46472"/>
    <cellStyle name="Связанная ячейка 19" xfId="46473"/>
    <cellStyle name="Связанная ячейка 2" xfId="46474"/>
    <cellStyle name="Связанная ячейка 2 10" xfId="46475"/>
    <cellStyle name="Связанная ячейка 2 11" xfId="46476"/>
    <cellStyle name="Связанная ячейка 2 12" xfId="46477"/>
    <cellStyle name="Связанная ячейка 2 2" xfId="46478"/>
    <cellStyle name="Связанная ячейка 2 3" xfId="46479"/>
    <cellStyle name="Связанная ячейка 2 4" xfId="46480"/>
    <cellStyle name="Связанная ячейка 2 5" xfId="46481"/>
    <cellStyle name="Связанная ячейка 2 6" xfId="46482"/>
    <cellStyle name="Связанная ячейка 2 7" xfId="46483"/>
    <cellStyle name="Связанная ячейка 2 8" xfId="46484"/>
    <cellStyle name="Связанная ячейка 2 9" xfId="46485"/>
    <cellStyle name="Связанная ячейка 2_46EE.2011(v1.0)" xfId="46486"/>
    <cellStyle name="Связанная ячейка 20" xfId="46487"/>
    <cellStyle name="Связанная ячейка 3" xfId="46488"/>
    <cellStyle name="Связанная ячейка 3 2" xfId="46489"/>
    <cellStyle name="Связанная ячейка 3_46EE.2011(v1.0)" xfId="46490"/>
    <cellStyle name="Связанная ячейка 4" xfId="46491"/>
    <cellStyle name="Связанная ячейка 4 2" xfId="46492"/>
    <cellStyle name="Связанная ячейка 4_46EE.2011(v1.0)" xfId="46493"/>
    <cellStyle name="Связанная ячейка 5" xfId="46494"/>
    <cellStyle name="Связанная ячейка 5 2" xfId="46495"/>
    <cellStyle name="Связанная ячейка 5_46EE.2011(v1.0)" xfId="46496"/>
    <cellStyle name="Связанная ячейка 6" xfId="46497"/>
    <cellStyle name="Связанная ячейка 6 2" xfId="46498"/>
    <cellStyle name="Связанная ячейка 6_46EE.2011(v1.0)" xfId="46499"/>
    <cellStyle name="Связанная ячейка 7" xfId="46500"/>
    <cellStyle name="Связанная ячейка 7 2" xfId="46501"/>
    <cellStyle name="Связанная ячейка 7_46EE.2011(v1.0)" xfId="46502"/>
    <cellStyle name="Связанная ячейка 8" xfId="46503"/>
    <cellStyle name="Связанная ячейка 8 2" xfId="46504"/>
    <cellStyle name="Связанная ячейка 8_46EE.2011(v1.0)" xfId="46505"/>
    <cellStyle name="Связанная ячейка 9" xfId="46506"/>
    <cellStyle name="Связанная ячейка 9 2" xfId="46507"/>
    <cellStyle name="Связанная ячейка 9_46EE.2011(v1.0)" xfId="46508"/>
    <cellStyle name="Стиль 1" xfId="46509"/>
    <cellStyle name="Стиль 1 10" xfId="46510"/>
    <cellStyle name="Стиль 1 10 2" xfId="46511"/>
    <cellStyle name="Стиль 1 11" xfId="46512"/>
    <cellStyle name="Стиль 1 11 2" xfId="46513"/>
    <cellStyle name="Стиль 1 12" xfId="46514"/>
    <cellStyle name="Стиль 1 12 2" xfId="46515"/>
    <cellStyle name="Стиль 1 12 3" xfId="46516"/>
    <cellStyle name="Стиль 1 12 4" xfId="46517"/>
    <cellStyle name="Стиль 1 12 5" xfId="46518"/>
    <cellStyle name="Стиль 1 12 6" xfId="46519"/>
    <cellStyle name="Стиль 1 12 7" xfId="46520"/>
    <cellStyle name="Стиль 1 12 8" xfId="46521"/>
    <cellStyle name="Стиль 1 12 9" xfId="46522"/>
    <cellStyle name="Стиль 1 13" xfId="46523"/>
    <cellStyle name="Стиль 1 14" xfId="46524"/>
    <cellStyle name="Стиль 1 15" xfId="46525"/>
    <cellStyle name="Стиль 1 16" xfId="46526"/>
    <cellStyle name="Стиль 1 17" xfId="46527"/>
    <cellStyle name="Стиль 1 18" xfId="46528"/>
    <cellStyle name="Стиль 1 19" xfId="46529"/>
    <cellStyle name="Стиль 1 2" xfId="46530"/>
    <cellStyle name="Стиль 1 2 10" xfId="46531"/>
    <cellStyle name="Стиль 1 2 11" xfId="46532"/>
    <cellStyle name="Стиль 1 2 12" xfId="46533"/>
    <cellStyle name="Стиль 1 2 13" xfId="46534"/>
    <cellStyle name="Стиль 1 2 14" xfId="46535"/>
    <cellStyle name="Стиль 1 2 15" xfId="46536"/>
    <cellStyle name="Стиль 1 2 16" xfId="46537"/>
    <cellStyle name="Стиль 1 2 17" xfId="46538"/>
    <cellStyle name="Стиль 1 2 18" xfId="46539"/>
    <cellStyle name="Стиль 1 2 19" xfId="46540"/>
    <cellStyle name="Стиль 1 2 2" xfId="46541"/>
    <cellStyle name="Стиль 1 2 2 10" xfId="46542"/>
    <cellStyle name="Стиль 1 2 2 11" xfId="46543"/>
    <cellStyle name="Стиль 1 2 2 12" xfId="46544"/>
    <cellStyle name="Стиль 1 2 2 13" xfId="46545"/>
    <cellStyle name="Стиль 1 2 2 14" xfId="46546"/>
    <cellStyle name="Стиль 1 2 2 15" xfId="46547"/>
    <cellStyle name="Стиль 1 2 2 16" xfId="46548"/>
    <cellStyle name="Стиль 1 2 2 17" xfId="46549"/>
    <cellStyle name="Стиль 1 2 2 18" xfId="46550"/>
    <cellStyle name="Стиль 1 2 2 19" xfId="46551"/>
    <cellStyle name="Стиль 1 2 2 2" xfId="46552"/>
    <cellStyle name="Стиль 1 2 2 2 10" xfId="46553"/>
    <cellStyle name="Стиль 1 2 2 2 11" xfId="46554"/>
    <cellStyle name="Стиль 1 2 2 2 12" xfId="46555"/>
    <cellStyle name="Стиль 1 2 2 2 13" xfId="46556"/>
    <cellStyle name="Стиль 1 2 2 2 14" xfId="46557"/>
    <cellStyle name="Стиль 1 2 2 2 15" xfId="46558"/>
    <cellStyle name="Стиль 1 2 2 2 16" xfId="46559"/>
    <cellStyle name="Стиль 1 2 2 2 17" xfId="46560"/>
    <cellStyle name="Стиль 1 2 2 2 18" xfId="46561"/>
    <cellStyle name="Стиль 1 2 2 2 19" xfId="46562"/>
    <cellStyle name="Стиль 1 2 2 2 2" xfId="46563"/>
    <cellStyle name="Стиль 1 2 2 2 2 10" xfId="46564"/>
    <cellStyle name="Стиль 1 2 2 2 2 11" xfId="46565"/>
    <cellStyle name="Стиль 1 2 2 2 2 12" xfId="46566"/>
    <cellStyle name="Стиль 1 2 2 2 2 13" xfId="46567"/>
    <cellStyle name="Стиль 1 2 2 2 2 14" xfId="46568"/>
    <cellStyle name="Стиль 1 2 2 2 2 15" xfId="46569"/>
    <cellStyle name="Стиль 1 2 2 2 2 16" xfId="46570"/>
    <cellStyle name="Стиль 1 2 2 2 2 17" xfId="46571"/>
    <cellStyle name="Стиль 1 2 2 2 2 18" xfId="46572"/>
    <cellStyle name="Стиль 1 2 2 2 2 19" xfId="46573"/>
    <cellStyle name="Стиль 1 2 2 2 2 2" xfId="46574"/>
    <cellStyle name="Стиль 1 2 2 2 2 2 10" xfId="46575"/>
    <cellStyle name="Стиль 1 2 2 2 2 2 10 2" xfId="46576"/>
    <cellStyle name="Стиль 1 2 2 2 2 2 10 2 2" xfId="46577"/>
    <cellStyle name="Стиль 1 2 2 2 2 2 10 2 2 2" xfId="46578"/>
    <cellStyle name="Стиль 1 2 2 2 2 2 10 2 2 2 2" xfId="46579"/>
    <cellStyle name="Стиль 1 2 2 2 2 2 10 2 2 2 2 2" xfId="46580"/>
    <cellStyle name="Стиль 1 2 2 2 2 2 10 2 2 2 2 2 2" xfId="46581"/>
    <cellStyle name="Стиль 1 2 2 2 2 2 10 2 2 2 3" xfId="46582"/>
    <cellStyle name="Стиль 1 2 2 2 2 2 10 2 2 2 4" xfId="46583"/>
    <cellStyle name="Стиль 1 2 2 2 2 2 10 2 2 3" xfId="46584"/>
    <cellStyle name="Стиль 1 2 2 2 2 2 10 2 2 3 2" xfId="46585"/>
    <cellStyle name="Стиль 1 2 2 2 2 2 10 2 2 3 2 2" xfId="46586"/>
    <cellStyle name="Стиль 1 2 2 2 2 2 10 2 2 4" xfId="46587"/>
    <cellStyle name="Стиль 1 2 2 2 2 2 10 2 3" xfId="46588"/>
    <cellStyle name="Стиль 1 2 2 2 2 2 10 2 3 2" xfId="46589"/>
    <cellStyle name="Стиль 1 2 2 2 2 2 10 2 3 2 2" xfId="46590"/>
    <cellStyle name="Стиль 1 2 2 2 2 2 10 2 4" xfId="46591"/>
    <cellStyle name="Стиль 1 2 2 2 2 2 10 2 5" xfId="46592"/>
    <cellStyle name="Стиль 1 2 2 2 2 2 10 3" xfId="46593"/>
    <cellStyle name="Стиль 1 2 2 2 2 2 10 4" xfId="46594"/>
    <cellStyle name="Стиль 1 2 2 2 2 2 10 4 2" xfId="46595"/>
    <cellStyle name="Стиль 1 2 2 2 2 2 10 4 2 2" xfId="46596"/>
    <cellStyle name="Стиль 1 2 2 2 2 2 10 4 2 2 2" xfId="46597"/>
    <cellStyle name="Стиль 1 2 2 2 2 2 10 4 3" xfId="46598"/>
    <cellStyle name="Стиль 1 2 2 2 2 2 10 4 4" xfId="46599"/>
    <cellStyle name="Стиль 1 2 2 2 2 2 10 5" xfId="46600"/>
    <cellStyle name="Стиль 1 2 2 2 2 2 10 5 2" xfId="46601"/>
    <cellStyle name="Стиль 1 2 2 2 2 2 10 5 2 2" xfId="46602"/>
    <cellStyle name="Стиль 1 2 2 2 2 2 10 6" xfId="46603"/>
    <cellStyle name="Стиль 1 2 2 2 2 2 11" xfId="46604"/>
    <cellStyle name="Стиль 1 2 2 2 2 2 12" xfId="46605"/>
    <cellStyle name="Стиль 1 2 2 2 2 2 12 2" xfId="46606"/>
    <cellStyle name="Стиль 1 2 2 2 2 2 12 2 2" xfId="46607"/>
    <cellStyle name="Стиль 1 2 2 2 2 2 12 2 2 2" xfId="46608"/>
    <cellStyle name="Стиль 1 2 2 2 2 2 12 2 2 2 2" xfId="46609"/>
    <cellStyle name="Стиль 1 2 2 2 2 2 12 2 2 2 2 2" xfId="46610"/>
    <cellStyle name="Стиль 1 2 2 2 2 2 12 2 2 3" xfId="46611"/>
    <cellStyle name="Стиль 1 2 2 2 2 2 12 2 2 4" xfId="46612"/>
    <cellStyle name="Стиль 1 2 2 2 2 2 12 2 3" xfId="46613"/>
    <cellStyle name="Стиль 1 2 2 2 2 2 12 2 3 2" xfId="46614"/>
    <cellStyle name="Стиль 1 2 2 2 2 2 12 2 3 2 2" xfId="46615"/>
    <cellStyle name="Стиль 1 2 2 2 2 2 12 2 4" xfId="46616"/>
    <cellStyle name="Стиль 1 2 2 2 2 2 12 3" xfId="46617"/>
    <cellStyle name="Стиль 1 2 2 2 2 2 12 3 2" xfId="46618"/>
    <cellStyle name="Стиль 1 2 2 2 2 2 12 3 2 2" xfId="46619"/>
    <cellStyle name="Стиль 1 2 2 2 2 2 12 4" xfId="46620"/>
    <cellStyle name="Стиль 1 2 2 2 2 2 12 5" xfId="46621"/>
    <cellStyle name="Стиль 1 2 2 2 2 2 13" xfId="46622"/>
    <cellStyle name="Стиль 1 2 2 2 2 2 13 2" xfId="46623"/>
    <cellStyle name="Стиль 1 2 2 2 2 2 13 2 2" xfId="46624"/>
    <cellStyle name="Стиль 1 2 2 2 2 2 13 2 2 2" xfId="46625"/>
    <cellStyle name="Стиль 1 2 2 2 2 2 13 3" xfId="46626"/>
    <cellStyle name="Стиль 1 2 2 2 2 2 13 4" xfId="46627"/>
    <cellStyle name="Стиль 1 2 2 2 2 2 14" xfId="46628"/>
    <cellStyle name="Стиль 1 2 2 2 2 2 14 2" xfId="46629"/>
    <cellStyle name="Стиль 1 2 2 2 2 2 14 2 2" xfId="46630"/>
    <cellStyle name="Стиль 1 2 2 2 2 2 15" xfId="46631"/>
    <cellStyle name="Стиль 1 2 2 2 2 2 16" xfId="46632"/>
    <cellStyle name="Стиль 1 2 2 2 2 2 16 10" xfId="46633"/>
    <cellStyle name="Стиль 1 2 2 2 2 2 16 11" xfId="46634"/>
    <cellStyle name="Стиль 1 2 2 2 2 2 16 12" xfId="46635"/>
    <cellStyle name="Стиль 1 2 2 2 2 2 16 13" xfId="46636"/>
    <cellStyle name="Стиль 1 2 2 2 2 2 16 14" xfId="46637"/>
    <cellStyle name="Стиль 1 2 2 2 2 2 16 2" xfId="46638"/>
    <cellStyle name="Стиль 1 2 2 2 2 2 16 2 10" xfId="46639"/>
    <cellStyle name="Стиль 1 2 2 2 2 2 16 2 11" xfId="46640"/>
    <cellStyle name="Стиль 1 2 2 2 2 2 16 2 2" xfId="46641"/>
    <cellStyle name="Стиль 1 2 2 2 2 2 16 2 2 10" xfId="46642"/>
    <cellStyle name="Стиль 1 2 2 2 2 2 16 2 2 11" xfId="46643"/>
    <cellStyle name="Стиль 1 2 2 2 2 2 16 2 2 2" xfId="46644"/>
    <cellStyle name="Стиль 1 2 2 2 2 2 16 2 2 2 10" xfId="46645"/>
    <cellStyle name="Стиль 1 2 2 2 2 2 16 2 2 2 2" xfId="46646"/>
    <cellStyle name="Стиль 1 2 2 2 2 2 16 2 2 2 2 10" xfId="46647"/>
    <cellStyle name="Стиль 1 2 2 2 2 2 16 2 2 2 2 2" xfId="46648"/>
    <cellStyle name="Стиль 1 2 2 2 2 2 16 2 2 2 2 3" xfId="46649"/>
    <cellStyle name="Стиль 1 2 2 2 2 2 16 2 2 2 2 4" xfId="46650"/>
    <cellStyle name="Стиль 1 2 2 2 2 2 16 2 2 2 2 5" xfId="46651"/>
    <cellStyle name="Стиль 1 2 2 2 2 2 16 2 2 2 2 6" xfId="46652"/>
    <cellStyle name="Стиль 1 2 2 2 2 2 16 2 2 2 2 7" xfId="46653"/>
    <cellStyle name="Стиль 1 2 2 2 2 2 16 2 2 2 2 8" xfId="46654"/>
    <cellStyle name="Стиль 1 2 2 2 2 2 16 2 2 2 2 9" xfId="46655"/>
    <cellStyle name="Стиль 1 2 2 2 2 2 16 2 2 2 3" xfId="46656"/>
    <cellStyle name="Стиль 1 2 2 2 2 2 16 2 2 2 4" xfId="46657"/>
    <cellStyle name="Стиль 1 2 2 2 2 2 16 2 2 2 5" xfId="46658"/>
    <cellStyle name="Стиль 1 2 2 2 2 2 16 2 2 2 6" xfId="46659"/>
    <cellStyle name="Стиль 1 2 2 2 2 2 16 2 2 2 7" xfId="46660"/>
    <cellStyle name="Стиль 1 2 2 2 2 2 16 2 2 2 8" xfId="46661"/>
    <cellStyle name="Стиль 1 2 2 2 2 2 16 2 2 2 9" xfId="46662"/>
    <cellStyle name="Стиль 1 2 2 2 2 2 16 2 2 3" xfId="46663"/>
    <cellStyle name="Стиль 1 2 2 2 2 2 16 2 2 4" xfId="46664"/>
    <cellStyle name="Стиль 1 2 2 2 2 2 16 2 2 5" xfId="46665"/>
    <cellStyle name="Стиль 1 2 2 2 2 2 16 2 2 6" xfId="46666"/>
    <cellStyle name="Стиль 1 2 2 2 2 2 16 2 2 7" xfId="46667"/>
    <cellStyle name="Стиль 1 2 2 2 2 2 16 2 2 8" xfId="46668"/>
    <cellStyle name="Стиль 1 2 2 2 2 2 16 2 2 9" xfId="46669"/>
    <cellStyle name="Стиль 1 2 2 2 2 2 16 2 3" xfId="46670"/>
    <cellStyle name="Стиль 1 2 2 2 2 2 16 2 3 10" xfId="46671"/>
    <cellStyle name="Стиль 1 2 2 2 2 2 16 2 3 2" xfId="46672"/>
    <cellStyle name="Стиль 1 2 2 2 2 2 16 2 3 3" xfId="46673"/>
    <cellStyle name="Стиль 1 2 2 2 2 2 16 2 3 4" xfId="46674"/>
    <cellStyle name="Стиль 1 2 2 2 2 2 16 2 3 5" xfId="46675"/>
    <cellStyle name="Стиль 1 2 2 2 2 2 16 2 3 6" xfId="46676"/>
    <cellStyle name="Стиль 1 2 2 2 2 2 16 2 3 7" xfId="46677"/>
    <cellStyle name="Стиль 1 2 2 2 2 2 16 2 3 8" xfId="46678"/>
    <cellStyle name="Стиль 1 2 2 2 2 2 16 2 3 9" xfId="46679"/>
    <cellStyle name="Стиль 1 2 2 2 2 2 16 2 4" xfId="46680"/>
    <cellStyle name="Стиль 1 2 2 2 2 2 16 2 5" xfId="46681"/>
    <cellStyle name="Стиль 1 2 2 2 2 2 16 2 6" xfId="46682"/>
    <cellStyle name="Стиль 1 2 2 2 2 2 16 2 7" xfId="46683"/>
    <cellStyle name="Стиль 1 2 2 2 2 2 16 2 8" xfId="46684"/>
    <cellStyle name="Стиль 1 2 2 2 2 2 16 2 9" xfId="46685"/>
    <cellStyle name="Стиль 1 2 2 2 2 2 16 3" xfId="46686"/>
    <cellStyle name="Стиль 1 2 2 2 2 2 16 4" xfId="46687"/>
    <cellStyle name="Стиль 1 2 2 2 2 2 16 5" xfId="46688"/>
    <cellStyle name="Стиль 1 2 2 2 2 2 16 5 10" xfId="46689"/>
    <cellStyle name="Стиль 1 2 2 2 2 2 16 5 2" xfId="46690"/>
    <cellStyle name="Стиль 1 2 2 2 2 2 16 5 2 10" xfId="46691"/>
    <cellStyle name="Стиль 1 2 2 2 2 2 16 5 2 2" xfId="46692"/>
    <cellStyle name="Стиль 1 2 2 2 2 2 16 5 2 3" xfId="46693"/>
    <cellStyle name="Стиль 1 2 2 2 2 2 16 5 2 4" xfId="46694"/>
    <cellStyle name="Стиль 1 2 2 2 2 2 16 5 2 5" xfId="46695"/>
    <cellStyle name="Стиль 1 2 2 2 2 2 16 5 2 6" xfId="46696"/>
    <cellStyle name="Стиль 1 2 2 2 2 2 16 5 2 7" xfId="46697"/>
    <cellStyle name="Стиль 1 2 2 2 2 2 16 5 2 8" xfId="46698"/>
    <cellStyle name="Стиль 1 2 2 2 2 2 16 5 2 9" xfId="46699"/>
    <cellStyle name="Стиль 1 2 2 2 2 2 16 5 3" xfId="46700"/>
    <cellStyle name="Стиль 1 2 2 2 2 2 16 5 4" xfId="46701"/>
    <cellStyle name="Стиль 1 2 2 2 2 2 16 5 5" xfId="46702"/>
    <cellStyle name="Стиль 1 2 2 2 2 2 16 5 6" xfId="46703"/>
    <cellStyle name="Стиль 1 2 2 2 2 2 16 5 7" xfId="46704"/>
    <cellStyle name="Стиль 1 2 2 2 2 2 16 5 8" xfId="46705"/>
    <cellStyle name="Стиль 1 2 2 2 2 2 16 5 9" xfId="46706"/>
    <cellStyle name="Стиль 1 2 2 2 2 2 16 6" xfId="46707"/>
    <cellStyle name="Стиль 1 2 2 2 2 2 16 7" xfId="46708"/>
    <cellStyle name="Стиль 1 2 2 2 2 2 16 8" xfId="46709"/>
    <cellStyle name="Стиль 1 2 2 2 2 2 16 9" xfId="46710"/>
    <cellStyle name="Стиль 1 2 2 2 2 2 17" xfId="46711"/>
    <cellStyle name="Стиль 1 2 2 2 2 2 17 10" xfId="46712"/>
    <cellStyle name="Стиль 1 2 2 2 2 2 17 11" xfId="46713"/>
    <cellStyle name="Стиль 1 2 2 2 2 2 17 2" xfId="46714"/>
    <cellStyle name="Стиль 1 2 2 2 2 2 17 2 10" xfId="46715"/>
    <cellStyle name="Стиль 1 2 2 2 2 2 17 2 11" xfId="46716"/>
    <cellStyle name="Стиль 1 2 2 2 2 2 17 2 2" xfId="46717"/>
    <cellStyle name="Стиль 1 2 2 2 2 2 17 2 2 10" xfId="46718"/>
    <cellStyle name="Стиль 1 2 2 2 2 2 17 2 2 2" xfId="46719"/>
    <cellStyle name="Стиль 1 2 2 2 2 2 17 2 2 2 10" xfId="46720"/>
    <cellStyle name="Стиль 1 2 2 2 2 2 17 2 2 2 2" xfId="46721"/>
    <cellStyle name="Стиль 1 2 2 2 2 2 17 2 2 2 3" xfId="46722"/>
    <cellStyle name="Стиль 1 2 2 2 2 2 17 2 2 2 4" xfId="46723"/>
    <cellStyle name="Стиль 1 2 2 2 2 2 17 2 2 2 5" xfId="46724"/>
    <cellStyle name="Стиль 1 2 2 2 2 2 17 2 2 2 6" xfId="46725"/>
    <cellStyle name="Стиль 1 2 2 2 2 2 17 2 2 2 7" xfId="46726"/>
    <cellStyle name="Стиль 1 2 2 2 2 2 17 2 2 2 8" xfId="46727"/>
    <cellStyle name="Стиль 1 2 2 2 2 2 17 2 2 2 9" xfId="46728"/>
    <cellStyle name="Стиль 1 2 2 2 2 2 17 2 2 3" xfId="46729"/>
    <cellStyle name="Стиль 1 2 2 2 2 2 17 2 2 4" xfId="46730"/>
    <cellStyle name="Стиль 1 2 2 2 2 2 17 2 2 5" xfId="46731"/>
    <cellStyle name="Стиль 1 2 2 2 2 2 17 2 2 6" xfId="46732"/>
    <cellStyle name="Стиль 1 2 2 2 2 2 17 2 2 7" xfId="46733"/>
    <cellStyle name="Стиль 1 2 2 2 2 2 17 2 2 8" xfId="46734"/>
    <cellStyle name="Стиль 1 2 2 2 2 2 17 2 2 9" xfId="46735"/>
    <cellStyle name="Стиль 1 2 2 2 2 2 17 2 3" xfId="46736"/>
    <cellStyle name="Стиль 1 2 2 2 2 2 17 2 4" xfId="46737"/>
    <cellStyle name="Стиль 1 2 2 2 2 2 17 2 5" xfId="46738"/>
    <cellStyle name="Стиль 1 2 2 2 2 2 17 2 6" xfId="46739"/>
    <cellStyle name="Стиль 1 2 2 2 2 2 17 2 7" xfId="46740"/>
    <cellStyle name="Стиль 1 2 2 2 2 2 17 2 8" xfId="46741"/>
    <cellStyle name="Стиль 1 2 2 2 2 2 17 2 9" xfId="46742"/>
    <cellStyle name="Стиль 1 2 2 2 2 2 17 3" xfId="46743"/>
    <cellStyle name="Стиль 1 2 2 2 2 2 17 3 10" xfId="46744"/>
    <cellStyle name="Стиль 1 2 2 2 2 2 17 3 2" xfId="46745"/>
    <cellStyle name="Стиль 1 2 2 2 2 2 17 3 3" xfId="46746"/>
    <cellStyle name="Стиль 1 2 2 2 2 2 17 3 4" xfId="46747"/>
    <cellStyle name="Стиль 1 2 2 2 2 2 17 3 5" xfId="46748"/>
    <cellStyle name="Стиль 1 2 2 2 2 2 17 3 6" xfId="46749"/>
    <cellStyle name="Стиль 1 2 2 2 2 2 17 3 7" xfId="46750"/>
    <cellStyle name="Стиль 1 2 2 2 2 2 17 3 8" xfId="46751"/>
    <cellStyle name="Стиль 1 2 2 2 2 2 17 3 9" xfId="46752"/>
    <cellStyle name="Стиль 1 2 2 2 2 2 17 4" xfId="46753"/>
    <cellStyle name="Стиль 1 2 2 2 2 2 17 5" xfId="46754"/>
    <cellStyle name="Стиль 1 2 2 2 2 2 17 6" xfId="46755"/>
    <cellStyle name="Стиль 1 2 2 2 2 2 17 7" xfId="46756"/>
    <cellStyle name="Стиль 1 2 2 2 2 2 17 8" xfId="46757"/>
    <cellStyle name="Стиль 1 2 2 2 2 2 17 9" xfId="46758"/>
    <cellStyle name="Стиль 1 2 2 2 2 2 18" xfId="46759"/>
    <cellStyle name="Стиль 1 2 2 2 2 2 19" xfId="46760"/>
    <cellStyle name="Стиль 1 2 2 2 2 2 19 10" xfId="46761"/>
    <cellStyle name="Стиль 1 2 2 2 2 2 19 2" xfId="46762"/>
    <cellStyle name="Стиль 1 2 2 2 2 2 19 2 10" xfId="46763"/>
    <cellStyle name="Стиль 1 2 2 2 2 2 19 2 2" xfId="46764"/>
    <cellStyle name="Стиль 1 2 2 2 2 2 19 2 3" xfId="46765"/>
    <cellStyle name="Стиль 1 2 2 2 2 2 19 2 4" xfId="46766"/>
    <cellStyle name="Стиль 1 2 2 2 2 2 19 2 5" xfId="46767"/>
    <cellStyle name="Стиль 1 2 2 2 2 2 19 2 6" xfId="46768"/>
    <cellStyle name="Стиль 1 2 2 2 2 2 19 2 7" xfId="46769"/>
    <cellStyle name="Стиль 1 2 2 2 2 2 19 2 8" xfId="46770"/>
    <cellStyle name="Стиль 1 2 2 2 2 2 19 2 9" xfId="46771"/>
    <cellStyle name="Стиль 1 2 2 2 2 2 19 3" xfId="46772"/>
    <cellStyle name="Стиль 1 2 2 2 2 2 19 4" xfId="46773"/>
    <cellStyle name="Стиль 1 2 2 2 2 2 19 5" xfId="46774"/>
    <cellStyle name="Стиль 1 2 2 2 2 2 19 6" xfId="46775"/>
    <cellStyle name="Стиль 1 2 2 2 2 2 19 7" xfId="46776"/>
    <cellStyle name="Стиль 1 2 2 2 2 2 19 8" xfId="46777"/>
    <cellStyle name="Стиль 1 2 2 2 2 2 19 9" xfId="46778"/>
    <cellStyle name="Стиль 1 2 2 2 2 2 2" xfId="46779"/>
    <cellStyle name="Стиль 1 2 2 2 2 2 2 10" xfId="46780"/>
    <cellStyle name="Стиль 1 2 2 2 2 2 2 10 10" xfId="46781"/>
    <cellStyle name="Стиль 1 2 2 2 2 2 2 10 11" xfId="46782"/>
    <cellStyle name="Стиль 1 2 2 2 2 2 2 10 2" xfId="46783"/>
    <cellStyle name="Стиль 1 2 2 2 2 2 2 10 2 10" xfId="46784"/>
    <cellStyle name="Стиль 1 2 2 2 2 2 2 10 2 11" xfId="46785"/>
    <cellStyle name="Стиль 1 2 2 2 2 2 2 10 2 2" xfId="46786"/>
    <cellStyle name="Стиль 1 2 2 2 2 2 2 10 2 2 10" xfId="46787"/>
    <cellStyle name="Стиль 1 2 2 2 2 2 2 10 2 2 2" xfId="46788"/>
    <cellStyle name="Стиль 1 2 2 2 2 2 2 10 2 2 2 10" xfId="46789"/>
    <cellStyle name="Стиль 1 2 2 2 2 2 2 10 2 2 2 2" xfId="46790"/>
    <cellStyle name="Стиль 1 2 2 2 2 2 2 10 2 2 2 3" xfId="46791"/>
    <cellStyle name="Стиль 1 2 2 2 2 2 2 10 2 2 2 4" xfId="46792"/>
    <cellStyle name="Стиль 1 2 2 2 2 2 2 10 2 2 2 5" xfId="46793"/>
    <cellStyle name="Стиль 1 2 2 2 2 2 2 10 2 2 2 6" xfId="46794"/>
    <cellStyle name="Стиль 1 2 2 2 2 2 2 10 2 2 2 7" xfId="46795"/>
    <cellStyle name="Стиль 1 2 2 2 2 2 2 10 2 2 2 8" xfId="46796"/>
    <cellStyle name="Стиль 1 2 2 2 2 2 2 10 2 2 2 9" xfId="46797"/>
    <cellStyle name="Стиль 1 2 2 2 2 2 2 10 2 2 3" xfId="46798"/>
    <cellStyle name="Стиль 1 2 2 2 2 2 2 10 2 2 4" xfId="46799"/>
    <cellStyle name="Стиль 1 2 2 2 2 2 2 10 2 2 5" xfId="46800"/>
    <cellStyle name="Стиль 1 2 2 2 2 2 2 10 2 2 6" xfId="46801"/>
    <cellStyle name="Стиль 1 2 2 2 2 2 2 10 2 2 7" xfId="46802"/>
    <cellStyle name="Стиль 1 2 2 2 2 2 2 10 2 2 8" xfId="46803"/>
    <cellStyle name="Стиль 1 2 2 2 2 2 2 10 2 2 9" xfId="46804"/>
    <cellStyle name="Стиль 1 2 2 2 2 2 2 10 2 3" xfId="46805"/>
    <cellStyle name="Стиль 1 2 2 2 2 2 2 10 2 4" xfId="46806"/>
    <cellStyle name="Стиль 1 2 2 2 2 2 2 10 2 5" xfId="46807"/>
    <cellStyle name="Стиль 1 2 2 2 2 2 2 10 2 6" xfId="46808"/>
    <cellStyle name="Стиль 1 2 2 2 2 2 2 10 2 7" xfId="46809"/>
    <cellStyle name="Стиль 1 2 2 2 2 2 2 10 2 8" xfId="46810"/>
    <cellStyle name="Стиль 1 2 2 2 2 2 2 10 2 9" xfId="46811"/>
    <cellStyle name="Стиль 1 2 2 2 2 2 2 10 3" xfId="46812"/>
    <cellStyle name="Стиль 1 2 2 2 2 2 2 10 3 10" xfId="46813"/>
    <cellStyle name="Стиль 1 2 2 2 2 2 2 10 3 2" xfId="46814"/>
    <cellStyle name="Стиль 1 2 2 2 2 2 2 10 3 3" xfId="46815"/>
    <cellStyle name="Стиль 1 2 2 2 2 2 2 10 3 4" xfId="46816"/>
    <cellStyle name="Стиль 1 2 2 2 2 2 2 10 3 5" xfId="46817"/>
    <cellStyle name="Стиль 1 2 2 2 2 2 2 10 3 6" xfId="46818"/>
    <cellStyle name="Стиль 1 2 2 2 2 2 2 10 3 7" xfId="46819"/>
    <cellStyle name="Стиль 1 2 2 2 2 2 2 10 3 8" xfId="46820"/>
    <cellStyle name="Стиль 1 2 2 2 2 2 2 10 3 9" xfId="46821"/>
    <cellStyle name="Стиль 1 2 2 2 2 2 2 10 4" xfId="46822"/>
    <cellStyle name="Стиль 1 2 2 2 2 2 2 10 5" xfId="46823"/>
    <cellStyle name="Стиль 1 2 2 2 2 2 2 10 6" xfId="46824"/>
    <cellStyle name="Стиль 1 2 2 2 2 2 2 10 7" xfId="46825"/>
    <cellStyle name="Стиль 1 2 2 2 2 2 2 10 8" xfId="46826"/>
    <cellStyle name="Стиль 1 2 2 2 2 2 2 10 9" xfId="46827"/>
    <cellStyle name="Стиль 1 2 2 2 2 2 2 11" xfId="46828"/>
    <cellStyle name="Стиль 1 2 2 2 2 2 2 12" xfId="46829"/>
    <cellStyle name="Стиль 1 2 2 2 2 2 2 12 10" xfId="46830"/>
    <cellStyle name="Стиль 1 2 2 2 2 2 2 12 2" xfId="46831"/>
    <cellStyle name="Стиль 1 2 2 2 2 2 2 12 2 10" xfId="46832"/>
    <cellStyle name="Стиль 1 2 2 2 2 2 2 12 2 2" xfId="46833"/>
    <cellStyle name="Стиль 1 2 2 2 2 2 2 12 2 3" xfId="46834"/>
    <cellStyle name="Стиль 1 2 2 2 2 2 2 12 2 4" xfId="46835"/>
    <cellStyle name="Стиль 1 2 2 2 2 2 2 12 2 5" xfId="46836"/>
    <cellStyle name="Стиль 1 2 2 2 2 2 2 12 2 6" xfId="46837"/>
    <cellStyle name="Стиль 1 2 2 2 2 2 2 12 2 7" xfId="46838"/>
    <cellStyle name="Стиль 1 2 2 2 2 2 2 12 2 8" xfId="46839"/>
    <cellStyle name="Стиль 1 2 2 2 2 2 2 12 2 9" xfId="46840"/>
    <cellStyle name="Стиль 1 2 2 2 2 2 2 12 3" xfId="46841"/>
    <cellStyle name="Стиль 1 2 2 2 2 2 2 12 4" xfId="46842"/>
    <cellStyle name="Стиль 1 2 2 2 2 2 2 12 5" xfId="46843"/>
    <cellStyle name="Стиль 1 2 2 2 2 2 2 12 6" xfId="46844"/>
    <cellStyle name="Стиль 1 2 2 2 2 2 2 12 7" xfId="46845"/>
    <cellStyle name="Стиль 1 2 2 2 2 2 2 12 8" xfId="46846"/>
    <cellStyle name="Стиль 1 2 2 2 2 2 2 12 9" xfId="46847"/>
    <cellStyle name="Стиль 1 2 2 2 2 2 2 13" xfId="46848"/>
    <cellStyle name="Стиль 1 2 2 2 2 2 2 14" xfId="46849"/>
    <cellStyle name="Стиль 1 2 2 2 2 2 2 15" xfId="46850"/>
    <cellStyle name="Стиль 1 2 2 2 2 2 2 16" xfId="46851"/>
    <cellStyle name="Стиль 1 2 2 2 2 2 2 17" xfId="46852"/>
    <cellStyle name="Стиль 1 2 2 2 2 2 2 18" xfId="46853"/>
    <cellStyle name="Стиль 1 2 2 2 2 2 2 19" xfId="46854"/>
    <cellStyle name="Стиль 1 2 2 2 2 2 2 2" xfId="46855"/>
    <cellStyle name="Стиль 1 2 2 2 2 2 2 2 10" xfId="46856"/>
    <cellStyle name="Стиль 1 2 2 2 2 2 2 2 10 10" xfId="46857"/>
    <cellStyle name="Стиль 1 2 2 2 2 2 2 2 10 2" xfId="46858"/>
    <cellStyle name="Стиль 1 2 2 2 2 2 2 2 10 2 10" xfId="46859"/>
    <cellStyle name="Стиль 1 2 2 2 2 2 2 2 10 2 2" xfId="46860"/>
    <cellStyle name="Стиль 1 2 2 2 2 2 2 2 10 2 3" xfId="46861"/>
    <cellStyle name="Стиль 1 2 2 2 2 2 2 2 10 2 4" xfId="46862"/>
    <cellStyle name="Стиль 1 2 2 2 2 2 2 2 10 2 5" xfId="46863"/>
    <cellStyle name="Стиль 1 2 2 2 2 2 2 2 10 2 6" xfId="46864"/>
    <cellStyle name="Стиль 1 2 2 2 2 2 2 2 10 2 7" xfId="46865"/>
    <cellStyle name="Стиль 1 2 2 2 2 2 2 2 10 2 8" xfId="46866"/>
    <cellStyle name="Стиль 1 2 2 2 2 2 2 2 10 2 9" xfId="46867"/>
    <cellStyle name="Стиль 1 2 2 2 2 2 2 2 10 3" xfId="46868"/>
    <cellStyle name="Стиль 1 2 2 2 2 2 2 2 10 4" xfId="46869"/>
    <cellStyle name="Стиль 1 2 2 2 2 2 2 2 10 5" xfId="46870"/>
    <cellStyle name="Стиль 1 2 2 2 2 2 2 2 10 6" xfId="46871"/>
    <cellStyle name="Стиль 1 2 2 2 2 2 2 2 10 7" xfId="46872"/>
    <cellStyle name="Стиль 1 2 2 2 2 2 2 2 10 8" xfId="46873"/>
    <cellStyle name="Стиль 1 2 2 2 2 2 2 2 10 9" xfId="46874"/>
    <cellStyle name="Стиль 1 2 2 2 2 2 2 2 11" xfId="46875"/>
    <cellStyle name="Стиль 1 2 2 2 2 2 2 2 12" xfId="46876"/>
    <cellStyle name="Стиль 1 2 2 2 2 2 2 2 13" xfId="46877"/>
    <cellStyle name="Стиль 1 2 2 2 2 2 2 2 14" xfId="46878"/>
    <cellStyle name="Стиль 1 2 2 2 2 2 2 2 15" xfId="46879"/>
    <cellStyle name="Стиль 1 2 2 2 2 2 2 2 16" xfId="46880"/>
    <cellStyle name="Стиль 1 2 2 2 2 2 2 2 17" xfId="46881"/>
    <cellStyle name="Стиль 1 2 2 2 2 2 2 2 18" xfId="46882"/>
    <cellStyle name="Стиль 1 2 2 2 2 2 2 2 19" xfId="46883"/>
    <cellStyle name="Стиль 1 2 2 2 2 2 2 2 2" xfId="46884"/>
    <cellStyle name="Стиль 1 2 2 2 2 2 2 2 2 10" xfId="46885"/>
    <cellStyle name="Стиль 1 2 2 2 2 2 2 2 2 11" xfId="46886"/>
    <cellStyle name="Стиль 1 2 2 2 2 2 2 2 2 12" xfId="46887"/>
    <cellStyle name="Стиль 1 2 2 2 2 2 2 2 2 13" xfId="46888"/>
    <cellStyle name="Стиль 1 2 2 2 2 2 2 2 2 14" xfId="46889"/>
    <cellStyle name="Стиль 1 2 2 2 2 2 2 2 2 15" xfId="46890"/>
    <cellStyle name="Стиль 1 2 2 2 2 2 2 2 2 16" xfId="46891"/>
    <cellStyle name="Стиль 1 2 2 2 2 2 2 2 2 17" xfId="46892"/>
    <cellStyle name="Стиль 1 2 2 2 2 2 2 2 2 18" xfId="46893"/>
    <cellStyle name="Стиль 1 2 2 2 2 2 2 2 2 19" xfId="46894"/>
    <cellStyle name="Стиль 1 2 2 2 2 2 2 2 2 19 2" xfId="46895"/>
    <cellStyle name="Стиль 1 2 2 2 2 2 2 2 2 19 2 2" xfId="46896"/>
    <cellStyle name="Стиль 1 2 2 2 2 2 2 2 2 19 2 2 2" xfId="46897"/>
    <cellStyle name="Стиль 1 2 2 2 2 2 2 2 2 19 2 2 2 2" xfId="46898"/>
    <cellStyle name="Стиль 1 2 2 2 2 2 2 2 2 19 2 2 2 2 2" xfId="46899"/>
    <cellStyle name="Стиль 1 2 2 2 2 2 2 2 2 19 2 2 2 2 2 2" xfId="46900"/>
    <cellStyle name="Стиль 1 2 2 2 2 2 2 2 2 19 2 2 2 2 3" xfId="46901"/>
    <cellStyle name="Стиль 1 2 2 2 2 2 2 2 2 19 2 2 2 2 4" xfId="46902"/>
    <cellStyle name="Стиль 1 2 2 2 2 2 2 2 2 19 2 2 2 3" xfId="46903"/>
    <cellStyle name="Стиль 1 2 2 2 2 2 2 2 2 19 2 2 2 3 2" xfId="46904"/>
    <cellStyle name="Стиль 1 2 2 2 2 2 2 2 2 19 2 2 2 4" xfId="46905"/>
    <cellStyle name="Стиль 1 2 2 2 2 2 2 2 2 19 2 2 3" xfId="46906"/>
    <cellStyle name="Стиль 1 2 2 2 2 2 2 2 2 19 2 2 3 2" xfId="46907"/>
    <cellStyle name="Стиль 1 2 2 2 2 2 2 2 2 19 2 2 4" xfId="46908"/>
    <cellStyle name="Стиль 1 2 2 2 2 2 2 2 2 19 2 2 5" xfId="46909"/>
    <cellStyle name="Стиль 1 2 2 2 2 2 2 2 2 19 2 3" xfId="46910"/>
    <cellStyle name="Стиль 1 2 2 2 2 2 2 2 2 19 2 3 2" xfId="46911"/>
    <cellStyle name="Стиль 1 2 2 2 2 2 2 2 2 19 2 3 2 2" xfId="46912"/>
    <cellStyle name="Стиль 1 2 2 2 2 2 2 2 2 19 2 3 3" xfId="46913"/>
    <cellStyle name="Стиль 1 2 2 2 2 2 2 2 2 19 2 3 4" xfId="46914"/>
    <cellStyle name="Стиль 1 2 2 2 2 2 2 2 2 19 2 4" xfId="46915"/>
    <cellStyle name="Стиль 1 2 2 2 2 2 2 2 2 19 2 4 2" xfId="46916"/>
    <cellStyle name="Стиль 1 2 2 2 2 2 2 2 2 19 2 5" xfId="46917"/>
    <cellStyle name="Стиль 1 2 2 2 2 2 2 2 2 19 3" xfId="46918"/>
    <cellStyle name="Стиль 1 2 2 2 2 2 2 2 2 19 3 2" xfId="46919"/>
    <cellStyle name="Стиль 1 2 2 2 2 2 2 2 2 19 3 2 2" xfId="46920"/>
    <cellStyle name="Стиль 1 2 2 2 2 2 2 2 2 19 3 2 2 2" xfId="46921"/>
    <cellStyle name="Стиль 1 2 2 2 2 2 2 2 2 19 3 2 3" xfId="46922"/>
    <cellStyle name="Стиль 1 2 2 2 2 2 2 2 2 19 3 2 4" xfId="46923"/>
    <cellStyle name="Стиль 1 2 2 2 2 2 2 2 2 19 3 3" xfId="46924"/>
    <cellStyle name="Стиль 1 2 2 2 2 2 2 2 2 19 3 3 2" xfId="46925"/>
    <cellStyle name="Стиль 1 2 2 2 2 2 2 2 2 19 3 4" xfId="46926"/>
    <cellStyle name="Стиль 1 2 2 2 2 2 2 2 2 19 4" xfId="46927"/>
    <cellStyle name="Стиль 1 2 2 2 2 2 2 2 2 19 4 2" xfId="46928"/>
    <cellStyle name="Стиль 1 2 2 2 2 2 2 2 2 19 5" xfId="46929"/>
    <cellStyle name="Стиль 1 2 2 2 2 2 2 2 2 19 6" xfId="46930"/>
    <cellStyle name="Стиль 1 2 2 2 2 2 2 2 2 2" xfId="46931"/>
    <cellStyle name="Стиль 1 2 2 2 2 2 2 2 2 2 10" xfId="46932"/>
    <cellStyle name="Стиль 1 2 2 2 2 2 2 2 2 2 11" xfId="46933"/>
    <cellStyle name="Стиль 1 2 2 2 2 2 2 2 2 2 12" xfId="46934"/>
    <cellStyle name="Стиль 1 2 2 2 2 2 2 2 2 2 13" xfId="46935"/>
    <cellStyle name="Стиль 1 2 2 2 2 2 2 2 2 2 14" xfId="46936"/>
    <cellStyle name="Стиль 1 2 2 2 2 2 2 2 2 2 15" xfId="46937"/>
    <cellStyle name="Стиль 1 2 2 2 2 2 2 2 2 2 16" xfId="46938"/>
    <cellStyle name="Стиль 1 2 2 2 2 2 2 2 2 2 17" xfId="46939"/>
    <cellStyle name="Стиль 1 2 2 2 2 2 2 2 2 2 18" xfId="46940"/>
    <cellStyle name="Стиль 1 2 2 2 2 2 2 2 2 2 18 2" xfId="46941"/>
    <cellStyle name="Стиль 1 2 2 2 2 2 2 2 2 2 18 2 2" xfId="46942"/>
    <cellStyle name="Стиль 1 2 2 2 2 2 2 2 2 2 18 2 2 2" xfId="46943"/>
    <cellStyle name="Стиль 1 2 2 2 2 2 2 2 2 2 18 2 2 2 2" xfId="46944"/>
    <cellStyle name="Стиль 1 2 2 2 2 2 2 2 2 2 18 2 2 2 2 2" xfId="46945"/>
    <cellStyle name="Стиль 1 2 2 2 2 2 2 2 2 2 18 2 2 2 2 2 2" xfId="46946"/>
    <cellStyle name="Стиль 1 2 2 2 2 2 2 2 2 2 18 2 2 2 2 3" xfId="46947"/>
    <cellStyle name="Стиль 1 2 2 2 2 2 2 2 2 2 18 2 2 2 2 4" xfId="46948"/>
    <cellStyle name="Стиль 1 2 2 2 2 2 2 2 2 2 18 2 2 2 3" xfId="46949"/>
    <cellStyle name="Стиль 1 2 2 2 2 2 2 2 2 2 18 2 2 2 3 2" xfId="46950"/>
    <cellStyle name="Стиль 1 2 2 2 2 2 2 2 2 2 18 2 2 2 4" xfId="46951"/>
    <cellStyle name="Стиль 1 2 2 2 2 2 2 2 2 2 18 2 2 3" xfId="46952"/>
    <cellStyle name="Стиль 1 2 2 2 2 2 2 2 2 2 18 2 2 3 2" xfId="46953"/>
    <cellStyle name="Стиль 1 2 2 2 2 2 2 2 2 2 18 2 2 4" xfId="46954"/>
    <cellStyle name="Стиль 1 2 2 2 2 2 2 2 2 2 18 2 2 5" xfId="46955"/>
    <cellStyle name="Стиль 1 2 2 2 2 2 2 2 2 2 18 2 3" xfId="46956"/>
    <cellStyle name="Стиль 1 2 2 2 2 2 2 2 2 2 18 2 3 2" xfId="46957"/>
    <cellStyle name="Стиль 1 2 2 2 2 2 2 2 2 2 18 2 3 2 2" xfId="46958"/>
    <cellStyle name="Стиль 1 2 2 2 2 2 2 2 2 2 18 2 3 3" xfId="46959"/>
    <cellStyle name="Стиль 1 2 2 2 2 2 2 2 2 2 18 2 3 4" xfId="46960"/>
    <cellStyle name="Стиль 1 2 2 2 2 2 2 2 2 2 18 2 4" xfId="46961"/>
    <cellStyle name="Стиль 1 2 2 2 2 2 2 2 2 2 18 2 4 2" xfId="46962"/>
    <cellStyle name="Стиль 1 2 2 2 2 2 2 2 2 2 18 2 5" xfId="46963"/>
    <cellStyle name="Стиль 1 2 2 2 2 2 2 2 2 2 18 3" xfId="46964"/>
    <cellStyle name="Стиль 1 2 2 2 2 2 2 2 2 2 18 3 2" xfId="46965"/>
    <cellStyle name="Стиль 1 2 2 2 2 2 2 2 2 2 18 3 2 2" xfId="46966"/>
    <cellStyle name="Стиль 1 2 2 2 2 2 2 2 2 2 18 3 2 2 2" xfId="46967"/>
    <cellStyle name="Стиль 1 2 2 2 2 2 2 2 2 2 18 3 2 3" xfId="46968"/>
    <cellStyle name="Стиль 1 2 2 2 2 2 2 2 2 2 18 3 2 4" xfId="46969"/>
    <cellStyle name="Стиль 1 2 2 2 2 2 2 2 2 2 18 3 3" xfId="46970"/>
    <cellStyle name="Стиль 1 2 2 2 2 2 2 2 2 2 18 3 3 2" xfId="46971"/>
    <cellStyle name="Стиль 1 2 2 2 2 2 2 2 2 2 18 3 4" xfId="46972"/>
    <cellStyle name="Стиль 1 2 2 2 2 2 2 2 2 2 18 4" xfId="46973"/>
    <cellStyle name="Стиль 1 2 2 2 2 2 2 2 2 2 18 4 2" xfId="46974"/>
    <cellStyle name="Стиль 1 2 2 2 2 2 2 2 2 2 18 5" xfId="46975"/>
    <cellStyle name="Стиль 1 2 2 2 2 2 2 2 2 2 18 6" xfId="46976"/>
    <cellStyle name="Стиль 1 2 2 2 2 2 2 2 2 2 19" xfId="46977"/>
    <cellStyle name="Стиль 1 2 2 2 2 2 2 2 2 2 19 2" xfId="46978"/>
    <cellStyle name="Стиль 1 2 2 2 2 2 2 2 2 2 19 2 2" xfId="46979"/>
    <cellStyle name="Стиль 1 2 2 2 2 2 2 2 2 2 19 2 2 2" xfId="46980"/>
    <cellStyle name="Стиль 1 2 2 2 2 2 2 2 2 2 19 2 2 2 2" xfId="46981"/>
    <cellStyle name="Стиль 1 2 2 2 2 2 2 2 2 2 19 2 2 3" xfId="46982"/>
    <cellStyle name="Стиль 1 2 2 2 2 2 2 2 2 2 19 2 2 4" xfId="46983"/>
    <cellStyle name="Стиль 1 2 2 2 2 2 2 2 2 2 19 2 3" xfId="46984"/>
    <cellStyle name="Стиль 1 2 2 2 2 2 2 2 2 2 19 2 3 2" xfId="46985"/>
    <cellStyle name="Стиль 1 2 2 2 2 2 2 2 2 2 19 2 4" xfId="46986"/>
    <cellStyle name="Стиль 1 2 2 2 2 2 2 2 2 2 19 3" xfId="46987"/>
    <cellStyle name="Стиль 1 2 2 2 2 2 2 2 2 2 19 3 2" xfId="46988"/>
    <cellStyle name="Стиль 1 2 2 2 2 2 2 2 2 2 19 4" xfId="46989"/>
    <cellStyle name="Стиль 1 2 2 2 2 2 2 2 2 2 19 5" xfId="46990"/>
    <cellStyle name="Стиль 1 2 2 2 2 2 2 2 2 2 2" xfId="46991"/>
    <cellStyle name="Стиль 1 2 2 2 2 2 2 2 2 2 2 10" xfId="46992"/>
    <cellStyle name="Стиль 1 2 2 2 2 2 2 2 2 2 2 11" xfId="46993"/>
    <cellStyle name="Стиль 1 2 2 2 2 2 2 2 2 2 2 12" xfId="46994"/>
    <cellStyle name="Стиль 1 2 2 2 2 2 2 2 2 2 2 13" xfId="46995"/>
    <cellStyle name="Стиль 1 2 2 2 2 2 2 2 2 2 2 14" xfId="46996"/>
    <cellStyle name="Стиль 1 2 2 2 2 2 2 2 2 2 2 15" xfId="46997"/>
    <cellStyle name="Стиль 1 2 2 2 2 2 2 2 2 2 2 16" xfId="46998"/>
    <cellStyle name="Стиль 1 2 2 2 2 2 2 2 2 2 2 17" xfId="46999"/>
    <cellStyle name="Стиль 1 2 2 2 2 2 2 2 2 2 2 18" xfId="47000"/>
    <cellStyle name="Стиль 1 2 2 2 2 2 2 2 2 2 2 18 2" xfId="47001"/>
    <cellStyle name="Стиль 1 2 2 2 2 2 2 2 2 2 2 18 2 2" xfId="47002"/>
    <cellStyle name="Стиль 1 2 2 2 2 2 2 2 2 2 2 18 2 2 2" xfId="47003"/>
    <cellStyle name="Стиль 1 2 2 2 2 2 2 2 2 2 2 18 2 2 2 2" xfId="47004"/>
    <cellStyle name="Стиль 1 2 2 2 2 2 2 2 2 2 2 18 2 2 2 2 2" xfId="47005"/>
    <cellStyle name="Стиль 1 2 2 2 2 2 2 2 2 2 2 18 2 2 2 2 2 2" xfId="47006"/>
    <cellStyle name="Стиль 1 2 2 2 2 2 2 2 2 2 2 18 2 2 2 2 3" xfId="47007"/>
    <cellStyle name="Стиль 1 2 2 2 2 2 2 2 2 2 2 18 2 2 2 2 4" xfId="47008"/>
    <cellStyle name="Стиль 1 2 2 2 2 2 2 2 2 2 2 18 2 2 2 3" xfId="47009"/>
    <cellStyle name="Стиль 1 2 2 2 2 2 2 2 2 2 2 18 2 2 2 3 2" xfId="47010"/>
    <cellStyle name="Стиль 1 2 2 2 2 2 2 2 2 2 2 18 2 2 2 4" xfId="47011"/>
    <cellStyle name="Стиль 1 2 2 2 2 2 2 2 2 2 2 18 2 2 3" xfId="47012"/>
    <cellStyle name="Стиль 1 2 2 2 2 2 2 2 2 2 2 18 2 2 3 2" xfId="47013"/>
    <cellStyle name="Стиль 1 2 2 2 2 2 2 2 2 2 2 18 2 2 4" xfId="47014"/>
    <cellStyle name="Стиль 1 2 2 2 2 2 2 2 2 2 2 18 2 2 5" xfId="47015"/>
    <cellStyle name="Стиль 1 2 2 2 2 2 2 2 2 2 2 18 2 3" xfId="47016"/>
    <cellStyle name="Стиль 1 2 2 2 2 2 2 2 2 2 2 18 2 3 2" xfId="47017"/>
    <cellStyle name="Стиль 1 2 2 2 2 2 2 2 2 2 2 18 2 3 2 2" xfId="47018"/>
    <cellStyle name="Стиль 1 2 2 2 2 2 2 2 2 2 2 18 2 3 3" xfId="47019"/>
    <cellStyle name="Стиль 1 2 2 2 2 2 2 2 2 2 2 18 2 3 4" xfId="47020"/>
    <cellStyle name="Стиль 1 2 2 2 2 2 2 2 2 2 2 18 2 4" xfId="47021"/>
    <cellStyle name="Стиль 1 2 2 2 2 2 2 2 2 2 2 18 2 4 2" xfId="47022"/>
    <cellStyle name="Стиль 1 2 2 2 2 2 2 2 2 2 2 18 2 5" xfId="47023"/>
    <cellStyle name="Стиль 1 2 2 2 2 2 2 2 2 2 2 18 3" xfId="47024"/>
    <cellStyle name="Стиль 1 2 2 2 2 2 2 2 2 2 2 18 3 2" xfId="47025"/>
    <cellStyle name="Стиль 1 2 2 2 2 2 2 2 2 2 2 18 3 2 2" xfId="47026"/>
    <cellStyle name="Стиль 1 2 2 2 2 2 2 2 2 2 2 18 3 2 2 2" xfId="47027"/>
    <cellStyle name="Стиль 1 2 2 2 2 2 2 2 2 2 2 18 3 2 3" xfId="47028"/>
    <cellStyle name="Стиль 1 2 2 2 2 2 2 2 2 2 2 18 3 2 4" xfId="47029"/>
    <cellStyle name="Стиль 1 2 2 2 2 2 2 2 2 2 2 18 3 3" xfId="47030"/>
    <cellStyle name="Стиль 1 2 2 2 2 2 2 2 2 2 2 18 3 3 2" xfId="47031"/>
    <cellStyle name="Стиль 1 2 2 2 2 2 2 2 2 2 2 18 3 4" xfId="47032"/>
    <cellStyle name="Стиль 1 2 2 2 2 2 2 2 2 2 2 18 4" xfId="47033"/>
    <cellStyle name="Стиль 1 2 2 2 2 2 2 2 2 2 2 18 4 2" xfId="47034"/>
    <cellStyle name="Стиль 1 2 2 2 2 2 2 2 2 2 2 18 5" xfId="47035"/>
    <cellStyle name="Стиль 1 2 2 2 2 2 2 2 2 2 2 18 6" xfId="47036"/>
    <cellStyle name="Стиль 1 2 2 2 2 2 2 2 2 2 2 19" xfId="47037"/>
    <cellStyle name="Стиль 1 2 2 2 2 2 2 2 2 2 2 19 2" xfId="47038"/>
    <cellStyle name="Стиль 1 2 2 2 2 2 2 2 2 2 2 19 2 2" xfId="47039"/>
    <cellStyle name="Стиль 1 2 2 2 2 2 2 2 2 2 2 19 2 2 2" xfId="47040"/>
    <cellStyle name="Стиль 1 2 2 2 2 2 2 2 2 2 2 19 2 2 2 2" xfId="47041"/>
    <cellStyle name="Стиль 1 2 2 2 2 2 2 2 2 2 2 19 2 2 3" xfId="47042"/>
    <cellStyle name="Стиль 1 2 2 2 2 2 2 2 2 2 2 19 2 2 4" xfId="47043"/>
    <cellStyle name="Стиль 1 2 2 2 2 2 2 2 2 2 2 19 2 3" xfId="47044"/>
    <cellStyle name="Стиль 1 2 2 2 2 2 2 2 2 2 2 19 2 3 2" xfId="47045"/>
    <cellStyle name="Стиль 1 2 2 2 2 2 2 2 2 2 2 19 2 4" xfId="47046"/>
    <cellStyle name="Стиль 1 2 2 2 2 2 2 2 2 2 2 19 3" xfId="47047"/>
    <cellStyle name="Стиль 1 2 2 2 2 2 2 2 2 2 2 19 3 2" xfId="47048"/>
    <cellStyle name="Стиль 1 2 2 2 2 2 2 2 2 2 2 19 4" xfId="47049"/>
    <cellStyle name="Стиль 1 2 2 2 2 2 2 2 2 2 2 19 5" xfId="47050"/>
    <cellStyle name="Стиль 1 2 2 2 2 2 2 2 2 2 2 2" xfId="47051"/>
    <cellStyle name="Стиль 1 2 2 2 2 2 2 2 2 2 2 2 10" xfId="47052"/>
    <cellStyle name="Стиль 1 2 2 2 2 2 2 2 2 2 2 2 11" xfId="47053"/>
    <cellStyle name="Стиль 1 2 2 2 2 2 2 2 2 2 2 2 12" xfId="47054"/>
    <cellStyle name="Стиль 1 2 2 2 2 2 2 2 2 2 2 2 13" xfId="47055"/>
    <cellStyle name="Стиль 1 2 2 2 2 2 2 2 2 2 2 2 14" xfId="47056"/>
    <cellStyle name="Стиль 1 2 2 2 2 2 2 2 2 2 2 2 15" xfId="47057"/>
    <cellStyle name="Стиль 1 2 2 2 2 2 2 2 2 2 2 2 16" xfId="47058"/>
    <cellStyle name="Стиль 1 2 2 2 2 2 2 2 2 2 2 2 16 2" xfId="47059"/>
    <cellStyle name="Стиль 1 2 2 2 2 2 2 2 2 2 2 2 16 2 2" xfId="47060"/>
    <cellStyle name="Стиль 1 2 2 2 2 2 2 2 2 2 2 2 16 2 2 2" xfId="47061"/>
    <cellStyle name="Стиль 1 2 2 2 2 2 2 2 2 2 2 2 16 2 2 2 2" xfId="47062"/>
    <cellStyle name="Стиль 1 2 2 2 2 2 2 2 2 2 2 2 16 2 2 2 2 2" xfId="47063"/>
    <cellStyle name="Стиль 1 2 2 2 2 2 2 2 2 2 2 2 16 2 2 2 2 2 2" xfId="47064"/>
    <cellStyle name="Стиль 1 2 2 2 2 2 2 2 2 2 2 2 16 2 2 2 2 3" xfId="47065"/>
    <cellStyle name="Стиль 1 2 2 2 2 2 2 2 2 2 2 2 16 2 2 2 2 4" xfId="47066"/>
    <cellStyle name="Стиль 1 2 2 2 2 2 2 2 2 2 2 2 16 2 2 2 3" xfId="47067"/>
    <cellStyle name="Стиль 1 2 2 2 2 2 2 2 2 2 2 2 16 2 2 2 3 2" xfId="47068"/>
    <cellStyle name="Стиль 1 2 2 2 2 2 2 2 2 2 2 2 16 2 2 2 4" xfId="47069"/>
    <cellStyle name="Стиль 1 2 2 2 2 2 2 2 2 2 2 2 16 2 2 3" xfId="47070"/>
    <cellStyle name="Стиль 1 2 2 2 2 2 2 2 2 2 2 2 16 2 2 3 2" xfId="47071"/>
    <cellStyle name="Стиль 1 2 2 2 2 2 2 2 2 2 2 2 16 2 2 4" xfId="47072"/>
    <cellStyle name="Стиль 1 2 2 2 2 2 2 2 2 2 2 2 16 2 2 5" xfId="47073"/>
    <cellStyle name="Стиль 1 2 2 2 2 2 2 2 2 2 2 2 16 2 3" xfId="47074"/>
    <cellStyle name="Стиль 1 2 2 2 2 2 2 2 2 2 2 2 16 2 3 2" xfId="47075"/>
    <cellStyle name="Стиль 1 2 2 2 2 2 2 2 2 2 2 2 16 2 3 2 2" xfId="47076"/>
    <cellStyle name="Стиль 1 2 2 2 2 2 2 2 2 2 2 2 16 2 3 3" xfId="47077"/>
    <cellStyle name="Стиль 1 2 2 2 2 2 2 2 2 2 2 2 16 2 3 4" xfId="47078"/>
    <cellStyle name="Стиль 1 2 2 2 2 2 2 2 2 2 2 2 16 2 4" xfId="47079"/>
    <cellStyle name="Стиль 1 2 2 2 2 2 2 2 2 2 2 2 16 2 4 2" xfId="47080"/>
    <cellStyle name="Стиль 1 2 2 2 2 2 2 2 2 2 2 2 16 2 5" xfId="47081"/>
    <cellStyle name="Стиль 1 2 2 2 2 2 2 2 2 2 2 2 16 3" xfId="47082"/>
    <cellStyle name="Стиль 1 2 2 2 2 2 2 2 2 2 2 2 16 3 2" xfId="47083"/>
    <cellStyle name="Стиль 1 2 2 2 2 2 2 2 2 2 2 2 16 3 2 2" xfId="47084"/>
    <cellStyle name="Стиль 1 2 2 2 2 2 2 2 2 2 2 2 16 3 2 2 2" xfId="47085"/>
    <cellStyle name="Стиль 1 2 2 2 2 2 2 2 2 2 2 2 16 3 2 3" xfId="47086"/>
    <cellStyle name="Стиль 1 2 2 2 2 2 2 2 2 2 2 2 16 3 2 4" xfId="47087"/>
    <cellStyle name="Стиль 1 2 2 2 2 2 2 2 2 2 2 2 16 3 3" xfId="47088"/>
    <cellStyle name="Стиль 1 2 2 2 2 2 2 2 2 2 2 2 16 3 3 2" xfId="47089"/>
    <cellStyle name="Стиль 1 2 2 2 2 2 2 2 2 2 2 2 16 3 4" xfId="47090"/>
    <cellStyle name="Стиль 1 2 2 2 2 2 2 2 2 2 2 2 16 4" xfId="47091"/>
    <cellStyle name="Стиль 1 2 2 2 2 2 2 2 2 2 2 2 16 4 2" xfId="47092"/>
    <cellStyle name="Стиль 1 2 2 2 2 2 2 2 2 2 2 2 16 5" xfId="47093"/>
    <cellStyle name="Стиль 1 2 2 2 2 2 2 2 2 2 2 2 16 6" xfId="47094"/>
    <cellStyle name="Стиль 1 2 2 2 2 2 2 2 2 2 2 2 17" xfId="47095"/>
    <cellStyle name="Стиль 1 2 2 2 2 2 2 2 2 2 2 2 17 2" xfId="47096"/>
    <cellStyle name="Стиль 1 2 2 2 2 2 2 2 2 2 2 2 17 2 2" xfId="47097"/>
    <cellStyle name="Стиль 1 2 2 2 2 2 2 2 2 2 2 2 17 2 2 2" xfId="47098"/>
    <cellStyle name="Стиль 1 2 2 2 2 2 2 2 2 2 2 2 17 2 2 2 2" xfId="47099"/>
    <cellStyle name="Стиль 1 2 2 2 2 2 2 2 2 2 2 2 17 2 2 3" xfId="47100"/>
    <cellStyle name="Стиль 1 2 2 2 2 2 2 2 2 2 2 2 17 2 2 4" xfId="47101"/>
    <cellStyle name="Стиль 1 2 2 2 2 2 2 2 2 2 2 2 17 2 3" xfId="47102"/>
    <cellStyle name="Стиль 1 2 2 2 2 2 2 2 2 2 2 2 17 2 3 2" xfId="47103"/>
    <cellStyle name="Стиль 1 2 2 2 2 2 2 2 2 2 2 2 17 2 4" xfId="47104"/>
    <cellStyle name="Стиль 1 2 2 2 2 2 2 2 2 2 2 2 17 3" xfId="47105"/>
    <cellStyle name="Стиль 1 2 2 2 2 2 2 2 2 2 2 2 17 3 2" xfId="47106"/>
    <cellStyle name="Стиль 1 2 2 2 2 2 2 2 2 2 2 2 17 4" xfId="47107"/>
    <cellStyle name="Стиль 1 2 2 2 2 2 2 2 2 2 2 2 17 5" xfId="47108"/>
    <cellStyle name="Стиль 1 2 2 2 2 2 2 2 2 2 2 2 18" xfId="47109"/>
    <cellStyle name="Стиль 1 2 2 2 2 2 2 2 2 2 2 2 18 2" xfId="47110"/>
    <cellStyle name="Стиль 1 2 2 2 2 2 2 2 2 2 2 2 18 2 2" xfId="47111"/>
    <cellStyle name="Стиль 1 2 2 2 2 2 2 2 2 2 2 2 18 3" xfId="47112"/>
    <cellStyle name="Стиль 1 2 2 2 2 2 2 2 2 2 2 2 18 4" xfId="47113"/>
    <cellStyle name="Стиль 1 2 2 2 2 2 2 2 2 2 2 2 19" xfId="47114"/>
    <cellStyle name="Стиль 1 2 2 2 2 2 2 2 2 2 2 2 19 2" xfId="47115"/>
    <cellStyle name="Стиль 1 2 2 2 2 2 2 2 2 2 2 2 2" xfId="47116"/>
    <cellStyle name="Стиль 1 2 2 2 2 2 2 2 2 2 2 2 2 10" xfId="47117"/>
    <cellStyle name="Стиль 1 2 2 2 2 2 2 2 2 2 2 2 2 11" xfId="47118"/>
    <cellStyle name="Стиль 1 2 2 2 2 2 2 2 2 2 2 2 2 12" xfId="47119"/>
    <cellStyle name="Стиль 1 2 2 2 2 2 2 2 2 2 2 2 2 13" xfId="47120"/>
    <cellStyle name="Стиль 1 2 2 2 2 2 2 2 2 2 2 2 2 14" xfId="47121"/>
    <cellStyle name="Стиль 1 2 2 2 2 2 2 2 2 2 2 2 2 15" xfId="47122"/>
    <cellStyle name="Стиль 1 2 2 2 2 2 2 2 2 2 2 2 2 16" xfId="47123"/>
    <cellStyle name="Стиль 1 2 2 2 2 2 2 2 2 2 2 2 2 16 2" xfId="47124"/>
    <cellStyle name="Стиль 1 2 2 2 2 2 2 2 2 2 2 2 2 16 2 2" xfId="47125"/>
    <cellStyle name="Стиль 1 2 2 2 2 2 2 2 2 2 2 2 2 16 2 2 2" xfId="47126"/>
    <cellStyle name="Стиль 1 2 2 2 2 2 2 2 2 2 2 2 2 16 2 2 2 2" xfId="47127"/>
    <cellStyle name="Стиль 1 2 2 2 2 2 2 2 2 2 2 2 2 16 2 2 2 2 2" xfId="47128"/>
    <cellStyle name="Стиль 1 2 2 2 2 2 2 2 2 2 2 2 2 16 2 2 2 2 2 2" xfId="47129"/>
    <cellStyle name="Стиль 1 2 2 2 2 2 2 2 2 2 2 2 2 16 2 2 2 2 3" xfId="47130"/>
    <cellStyle name="Стиль 1 2 2 2 2 2 2 2 2 2 2 2 2 16 2 2 2 2 4" xfId="47131"/>
    <cellStyle name="Стиль 1 2 2 2 2 2 2 2 2 2 2 2 2 16 2 2 2 3" xfId="47132"/>
    <cellStyle name="Стиль 1 2 2 2 2 2 2 2 2 2 2 2 2 16 2 2 2 3 2" xfId="47133"/>
    <cellStyle name="Стиль 1 2 2 2 2 2 2 2 2 2 2 2 2 16 2 2 2 4" xfId="47134"/>
    <cellStyle name="Стиль 1 2 2 2 2 2 2 2 2 2 2 2 2 16 2 2 3" xfId="47135"/>
    <cellStyle name="Стиль 1 2 2 2 2 2 2 2 2 2 2 2 2 16 2 2 3 2" xfId="47136"/>
    <cellStyle name="Стиль 1 2 2 2 2 2 2 2 2 2 2 2 2 16 2 2 4" xfId="47137"/>
    <cellStyle name="Стиль 1 2 2 2 2 2 2 2 2 2 2 2 2 16 2 2 5" xfId="47138"/>
    <cellStyle name="Стиль 1 2 2 2 2 2 2 2 2 2 2 2 2 16 2 3" xfId="47139"/>
    <cellStyle name="Стиль 1 2 2 2 2 2 2 2 2 2 2 2 2 16 2 3 2" xfId="47140"/>
    <cellStyle name="Стиль 1 2 2 2 2 2 2 2 2 2 2 2 2 16 2 3 2 2" xfId="47141"/>
    <cellStyle name="Стиль 1 2 2 2 2 2 2 2 2 2 2 2 2 16 2 3 3" xfId="47142"/>
    <cellStyle name="Стиль 1 2 2 2 2 2 2 2 2 2 2 2 2 16 2 3 4" xfId="47143"/>
    <cellStyle name="Стиль 1 2 2 2 2 2 2 2 2 2 2 2 2 16 2 4" xfId="47144"/>
    <cellStyle name="Стиль 1 2 2 2 2 2 2 2 2 2 2 2 2 16 2 4 2" xfId="47145"/>
    <cellStyle name="Стиль 1 2 2 2 2 2 2 2 2 2 2 2 2 16 2 5" xfId="47146"/>
    <cellStyle name="Стиль 1 2 2 2 2 2 2 2 2 2 2 2 2 16 3" xfId="47147"/>
    <cellStyle name="Стиль 1 2 2 2 2 2 2 2 2 2 2 2 2 16 3 2" xfId="47148"/>
    <cellStyle name="Стиль 1 2 2 2 2 2 2 2 2 2 2 2 2 16 3 2 2" xfId="47149"/>
    <cellStyle name="Стиль 1 2 2 2 2 2 2 2 2 2 2 2 2 16 3 2 2 2" xfId="47150"/>
    <cellStyle name="Стиль 1 2 2 2 2 2 2 2 2 2 2 2 2 16 3 2 3" xfId="47151"/>
    <cellStyle name="Стиль 1 2 2 2 2 2 2 2 2 2 2 2 2 16 3 2 4" xfId="47152"/>
    <cellStyle name="Стиль 1 2 2 2 2 2 2 2 2 2 2 2 2 16 3 3" xfId="47153"/>
    <cellStyle name="Стиль 1 2 2 2 2 2 2 2 2 2 2 2 2 16 3 3 2" xfId="47154"/>
    <cellStyle name="Стиль 1 2 2 2 2 2 2 2 2 2 2 2 2 16 3 4" xfId="47155"/>
    <cellStyle name="Стиль 1 2 2 2 2 2 2 2 2 2 2 2 2 16 4" xfId="47156"/>
    <cellStyle name="Стиль 1 2 2 2 2 2 2 2 2 2 2 2 2 16 4 2" xfId="47157"/>
    <cellStyle name="Стиль 1 2 2 2 2 2 2 2 2 2 2 2 2 16 5" xfId="47158"/>
    <cellStyle name="Стиль 1 2 2 2 2 2 2 2 2 2 2 2 2 16 6" xfId="47159"/>
    <cellStyle name="Стиль 1 2 2 2 2 2 2 2 2 2 2 2 2 17" xfId="47160"/>
    <cellStyle name="Стиль 1 2 2 2 2 2 2 2 2 2 2 2 2 17 2" xfId="47161"/>
    <cellStyle name="Стиль 1 2 2 2 2 2 2 2 2 2 2 2 2 17 2 2" xfId="47162"/>
    <cellStyle name="Стиль 1 2 2 2 2 2 2 2 2 2 2 2 2 17 2 2 2" xfId="47163"/>
    <cellStyle name="Стиль 1 2 2 2 2 2 2 2 2 2 2 2 2 17 2 2 2 2" xfId="47164"/>
    <cellStyle name="Стиль 1 2 2 2 2 2 2 2 2 2 2 2 2 17 2 2 3" xfId="47165"/>
    <cellStyle name="Стиль 1 2 2 2 2 2 2 2 2 2 2 2 2 17 2 2 4" xfId="47166"/>
    <cellStyle name="Стиль 1 2 2 2 2 2 2 2 2 2 2 2 2 17 2 3" xfId="47167"/>
    <cellStyle name="Стиль 1 2 2 2 2 2 2 2 2 2 2 2 2 17 2 3 2" xfId="47168"/>
    <cellStyle name="Стиль 1 2 2 2 2 2 2 2 2 2 2 2 2 17 2 4" xfId="47169"/>
    <cellStyle name="Стиль 1 2 2 2 2 2 2 2 2 2 2 2 2 17 3" xfId="47170"/>
    <cellStyle name="Стиль 1 2 2 2 2 2 2 2 2 2 2 2 2 17 3 2" xfId="47171"/>
    <cellStyle name="Стиль 1 2 2 2 2 2 2 2 2 2 2 2 2 17 4" xfId="47172"/>
    <cellStyle name="Стиль 1 2 2 2 2 2 2 2 2 2 2 2 2 17 5" xfId="47173"/>
    <cellStyle name="Стиль 1 2 2 2 2 2 2 2 2 2 2 2 2 18" xfId="47174"/>
    <cellStyle name="Стиль 1 2 2 2 2 2 2 2 2 2 2 2 2 18 2" xfId="47175"/>
    <cellStyle name="Стиль 1 2 2 2 2 2 2 2 2 2 2 2 2 18 2 2" xfId="47176"/>
    <cellStyle name="Стиль 1 2 2 2 2 2 2 2 2 2 2 2 2 18 3" xfId="47177"/>
    <cellStyle name="Стиль 1 2 2 2 2 2 2 2 2 2 2 2 2 18 4" xfId="47178"/>
    <cellStyle name="Стиль 1 2 2 2 2 2 2 2 2 2 2 2 2 19" xfId="47179"/>
    <cellStyle name="Стиль 1 2 2 2 2 2 2 2 2 2 2 2 2 19 2" xfId="47180"/>
    <cellStyle name="Стиль 1 2 2 2 2 2 2 2 2 2 2 2 2 2" xfId="47181"/>
    <cellStyle name="Стиль 1 2 2 2 2 2 2 2 2 2 2 2 2 2 10" xfId="47182"/>
    <cellStyle name="Стиль 1 2 2 2 2 2 2 2 2 2 2 2 2 2 11" xfId="47183"/>
    <cellStyle name="Стиль 1 2 2 2 2 2 2 2 2 2 2 2 2 2 12" xfId="47184"/>
    <cellStyle name="Стиль 1 2 2 2 2 2 2 2 2 2 2 2 2 2 13" xfId="47185"/>
    <cellStyle name="Стиль 1 2 2 2 2 2 2 2 2 2 2 2 2 2 14" xfId="47186"/>
    <cellStyle name="Стиль 1 2 2 2 2 2 2 2 2 2 2 2 2 2 15" xfId="47187"/>
    <cellStyle name="Стиль 1 2 2 2 2 2 2 2 2 2 2 2 2 2 16" xfId="47188"/>
    <cellStyle name="Стиль 1 2 2 2 2 2 2 2 2 2 2 2 2 2 16 2" xfId="47189"/>
    <cellStyle name="Стиль 1 2 2 2 2 2 2 2 2 2 2 2 2 2 16 2 2" xfId="47190"/>
    <cellStyle name="Стиль 1 2 2 2 2 2 2 2 2 2 2 2 2 2 16 2 2 2" xfId="47191"/>
    <cellStyle name="Стиль 1 2 2 2 2 2 2 2 2 2 2 2 2 2 16 2 2 2 2" xfId="47192"/>
    <cellStyle name="Стиль 1 2 2 2 2 2 2 2 2 2 2 2 2 2 16 2 2 2 2 2" xfId="47193"/>
    <cellStyle name="Стиль 1 2 2 2 2 2 2 2 2 2 2 2 2 2 16 2 2 2 2 2 2" xfId="47194"/>
    <cellStyle name="Стиль 1 2 2 2 2 2 2 2 2 2 2 2 2 2 16 2 2 2 2 3" xfId="47195"/>
    <cellStyle name="Стиль 1 2 2 2 2 2 2 2 2 2 2 2 2 2 16 2 2 2 2 4" xfId="47196"/>
    <cellStyle name="Стиль 1 2 2 2 2 2 2 2 2 2 2 2 2 2 16 2 2 2 3" xfId="47197"/>
    <cellStyle name="Стиль 1 2 2 2 2 2 2 2 2 2 2 2 2 2 16 2 2 2 3 2" xfId="47198"/>
    <cellStyle name="Стиль 1 2 2 2 2 2 2 2 2 2 2 2 2 2 16 2 2 2 4" xfId="47199"/>
    <cellStyle name="Стиль 1 2 2 2 2 2 2 2 2 2 2 2 2 2 16 2 2 3" xfId="47200"/>
    <cellStyle name="Стиль 1 2 2 2 2 2 2 2 2 2 2 2 2 2 16 2 2 3 2" xfId="47201"/>
    <cellStyle name="Стиль 1 2 2 2 2 2 2 2 2 2 2 2 2 2 16 2 2 4" xfId="47202"/>
    <cellStyle name="Стиль 1 2 2 2 2 2 2 2 2 2 2 2 2 2 16 2 2 5" xfId="47203"/>
    <cellStyle name="Стиль 1 2 2 2 2 2 2 2 2 2 2 2 2 2 16 2 3" xfId="47204"/>
    <cellStyle name="Стиль 1 2 2 2 2 2 2 2 2 2 2 2 2 2 16 2 3 2" xfId="47205"/>
    <cellStyle name="Стиль 1 2 2 2 2 2 2 2 2 2 2 2 2 2 16 2 3 2 2" xfId="47206"/>
    <cellStyle name="Стиль 1 2 2 2 2 2 2 2 2 2 2 2 2 2 16 2 3 3" xfId="47207"/>
    <cellStyle name="Стиль 1 2 2 2 2 2 2 2 2 2 2 2 2 2 16 2 3 4" xfId="47208"/>
    <cellStyle name="Стиль 1 2 2 2 2 2 2 2 2 2 2 2 2 2 16 2 4" xfId="47209"/>
    <cellStyle name="Стиль 1 2 2 2 2 2 2 2 2 2 2 2 2 2 16 2 4 2" xfId="47210"/>
    <cellStyle name="Стиль 1 2 2 2 2 2 2 2 2 2 2 2 2 2 16 2 5" xfId="47211"/>
    <cellStyle name="Стиль 1 2 2 2 2 2 2 2 2 2 2 2 2 2 16 3" xfId="47212"/>
    <cellStyle name="Стиль 1 2 2 2 2 2 2 2 2 2 2 2 2 2 16 3 2" xfId="47213"/>
    <cellStyle name="Стиль 1 2 2 2 2 2 2 2 2 2 2 2 2 2 16 3 2 2" xfId="47214"/>
    <cellStyle name="Стиль 1 2 2 2 2 2 2 2 2 2 2 2 2 2 16 3 2 2 2" xfId="47215"/>
    <cellStyle name="Стиль 1 2 2 2 2 2 2 2 2 2 2 2 2 2 16 3 2 3" xfId="47216"/>
    <cellStyle name="Стиль 1 2 2 2 2 2 2 2 2 2 2 2 2 2 16 3 2 4" xfId="47217"/>
    <cellStyle name="Стиль 1 2 2 2 2 2 2 2 2 2 2 2 2 2 16 3 3" xfId="47218"/>
    <cellStyle name="Стиль 1 2 2 2 2 2 2 2 2 2 2 2 2 2 16 3 3 2" xfId="47219"/>
    <cellStyle name="Стиль 1 2 2 2 2 2 2 2 2 2 2 2 2 2 16 3 4" xfId="47220"/>
    <cellStyle name="Стиль 1 2 2 2 2 2 2 2 2 2 2 2 2 2 16 4" xfId="47221"/>
    <cellStyle name="Стиль 1 2 2 2 2 2 2 2 2 2 2 2 2 2 16 4 2" xfId="47222"/>
    <cellStyle name="Стиль 1 2 2 2 2 2 2 2 2 2 2 2 2 2 16 5" xfId="47223"/>
    <cellStyle name="Стиль 1 2 2 2 2 2 2 2 2 2 2 2 2 2 16 6" xfId="47224"/>
    <cellStyle name="Стиль 1 2 2 2 2 2 2 2 2 2 2 2 2 2 17" xfId="47225"/>
    <cellStyle name="Стиль 1 2 2 2 2 2 2 2 2 2 2 2 2 2 17 2" xfId="47226"/>
    <cellStyle name="Стиль 1 2 2 2 2 2 2 2 2 2 2 2 2 2 17 2 2" xfId="47227"/>
    <cellStyle name="Стиль 1 2 2 2 2 2 2 2 2 2 2 2 2 2 17 2 2 2" xfId="47228"/>
    <cellStyle name="Стиль 1 2 2 2 2 2 2 2 2 2 2 2 2 2 17 2 2 2 2" xfId="47229"/>
    <cellStyle name="Стиль 1 2 2 2 2 2 2 2 2 2 2 2 2 2 17 2 2 3" xfId="47230"/>
    <cellStyle name="Стиль 1 2 2 2 2 2 2 2 2 2 2 2 2 2 17 2 2 4" xfId="47231"/>
    <cellStyle name="Стиль 1 2 2 2 2 2 2 2 2 2 2 2 2 2 17 2 3" xfId="47232"/>
    <cellStyle name="Стиль 1 2 2 2 2 2 2 2 2 2 2 2 2 2 17 2 3 2" xfId="47233"/>
    <cellStyle name="Стиль 1 2 2 2 2 2 2 2 2 2 2 2 2 2 17 2 4" xfId="47234"/>
    <cellStyle name="Стиль 1 2 2 2 2 2 2 2 2 2 2 2 2 2 17 3" xfId="47235"/>
    <cellStyle name="Стиль 1 2 2 2 2 2 2 2 2 2 2 2 2 2 17 3 2" xfId="47236"/>
    <cellStyle name="Стиль 1 2 2 2 2 2 2 2 2 2 2 2 2 2 17 4" xfId="47237"/>
    <cellStyle name="Стиль 1 2 2 2 2 2 2 2 2 2 2 2 2 2 17 5" xfId="47238"/>
    <cellStyle name="Стиль 1 2 2 2 2 2 2 2 2 2 2 2 2 2 18" xfId="47239"/>
    <cellStyle name="Стиль 1 2 2 2 2 2 2 2 2 2 2 2 2 2 18 2" xfId="47240"/>
    <cellStyle name="Стиль 1 2 2 2 2 2 2 2 2 2 2 2 2 2 18 2 2" xfId="47241"/>
    <cellStyle name="Стиль 1 2 2 2 2 2 2 2 2 2 2 2 2 2 18 3" xfId="47242"/>
    <cellStyle name="Стиль 1 2 2 2 2 2 2 2 2 2 2 2 2 2 18 4" xfId="47243"/>
    <cellStyle name="Стиль 1 2 2 2 2 2 2 2 2 2 2 2 2 2 19" xfId="47244"/>
    <cellStyle name="Стиль 1 2 2 2 2 2 2 2 2 2 2 2 2 2 19 2" xfId="47245"/>
    <cellStyle name="Стиль 1 2 2 2 2 2 2 2 2 2 2 2 2 2 2" xfId="47246"/>
    <cellStyle name="Стиль 1 2 2 2 2 2 2 2 2 2 2 2 2 2 2 10" xfId="47247"/>
    <cellStyle name="Стиль 1 2 2 2 2 2 2 2 2 2 2 2 2 2 2 11" xfId="47248"/>
    <cellStyle name="Стиль 1 2 2 2 2 2 2 2 2 2 2 2 2 2 2 12" xfId="47249"/>
    <cellStyle name="Стиль 1 2 2 2 2 2 2 2 2 2 2 2 2 2 2 13" xfId="47250"/>
    <cellStyle name="Стиль 1 2 2 2 2 2 2 2 2 2 2 2 2 2 2 14" xfId="47251"/>
    <cellStyle name="Стиль 1 2 2 2 2 2 2 2 2 2 2 2 2 2 2 15" xfId="47252"/>
    <cellStyle name="Стиль 1 2 2 2 2 2 2 2 2 2 2 2 2 2 2 15 2" xfId="47253"/>
    <cellStyle name="Стиль 1 2 2 2 2 2 2 2 2 2 2 2 2 2 2 15 2 2" xfId="47254"/>
    <cellStyle name="Стиль 1 2 2 2 2 2 2 2 2 2 2 2 2 2 2 15 2 2 2" xfId="47255"/>
    <cellStyle name="Стиль 1 2 2 2 2 2 2 2 2 2 2 2 2 2 2 15 2 2 2 2" xfId="47256"/>
    <cellStyle name="Стиль 1 2 2 2 2 2 2 2 2 2 2 2 2 2 2 15 2 2 2 2 2" xfId="47257"/>
    <cellStyle name="Стиль 1 2 2 2 2 2 2 2 2 2 2 2 2 2 2 15 2 2 2 2 2 2" xfId="47258"/>
    <cellStyle name="Стиль 1 2 2 2 2 2 2 2 2 2 2 2 2 2 2 15 2 2 2 2 3" xfId="47259"/>
    <cellStyle name="Стиль 1 2 2 2 2 2 2 2 2 2 2 2 2 2 2 15 2 2 2 2 4" xfId="47260"/>
    <cellStyle name="Стиль 1 2 2 2 2 2 2 2 2 2 2 2 2 2 2 15 2 2 2 3" xfId="47261"/>
    <cellStyle name="Стиль 1 2 2 2 2 2 2 2 2 2 2 2 2 2 2 15 2 2 2 3 2" xfId="47262"/>
    <cellStyle name="Стиль 1 2 2 2 2 2 2 2 2 2 2 2 2 2 2 15 2 2 2 4" xfId="47263"/>
    <cellStyle name="Стиль 1 2 2 2 2 2 2 2 2 2 2 2 2 2 2 15 2 2 3" xfId="47264"/>
    <cellStyle name="Стиль 1 2 2 2 2 2 2 2 2 2 2 2 2 2 2 15 2 2 3 2" xfId="47265"/>
    <cellStyle name="Стиль 1 2 2 2 2 2 2 2 2 2 2 2 2 2 2 15 2 2 4" xfId="47266"/>
    <cellStyle name="Стиль 1 2 2 2 2 2 2 2 2 2 2 2 2 2 2 15 2 2 5" xfId="47267"/>
    <cellStyle name="Стиль 1 2 2 2 2 2 2 2 2 2 2 2 2 2 2 15 2 3" xfId="47268"/>
    <cellStyle name="Стиль 1 2 2 2 2 2 2 2 2 2 2 2 2 2 2 15 2 3 2" xfId="47269"/>
    <cellStyle name="Стиль 1 2 2 2 2 2 2 2 2 2 2 2 2 2 2 15 2 3 2 2" xfId="47270"/>
    <cellStyle name="Стиль 1 2 2 2 2 2 2 2 2 2 2 2 2 2 2 15 2 3 3" xfId="47271"/>
    <cellStyle name="Стиль 1 2 2 2 2 2 2 2 2 2 2 2 2 2 2 15 2 3 4" xfId="47272"/>
    <cellStyle name="Стиль 1 2 2 2 2 2 2 2 2 2 2 2 2 2 2 15 2 4" xfId="47273"/>
    <cellStyle name="Стиль 1 2 2 2 2 2 2 2 2 2 2 2 2 2 2 15 2 4 2" xfId="47274"/>
    <cellStyle name="Стиль 1 2 2 2 2 2 2 2 2 2 2 2 2 2 2 15 2 5" xfId="47275"/>
    <cellStyle name="Стиль 1 2 2 2 2 2 2 2 2 2 2 2 2 2 2 15 3" xfId="47276"/>
    <cellStyle name="Стиль 1 2 2 2 2 2 2 2 2 2 2 2 2 2 2 15 3 2" xfId="47277"/>
    <cellStyle name="Стиль 1 2 2 2 2 2 2 2 2 2 2 2 2 2 2 15 3 2 2" xfId="47278"/>
    <cellStyle name="Стиль 1 2 2 2 2 2 2 2 2 2 2 2 2 2 2 15 3 2 2 2" xfId="47279"/>
    <cellStyle name="Стиль 1 2 2 2 2 2 2 2 2 2 2 2 2 2 2 15 3 2 3" xfId="47280"/>
    <cellStyle name="Стиль 1 2 2 2 2 2 2 2 2 2 2 2 2 2 2 15 3 2 4" xfId="47281"/>
    <cellStyle name="Стиль 1 2 2 2 2 2 2 2 2 2 2 2 2 2 2 15 3 3" xfId="47282"/>
    <cellStyle name="Стиль 1 2 2 2 2 2 2 2 2 2 2 2 2 2 2 15 3 3 2" xfId="47283"/>
    <cellStyle name="Стиль 1 2 2 2 2 2 2 2 2 2 2 2 2 2 2 15 3 4" xfId="47284"/>
    <cellStyle name="Стиль 1 2 2 2 2 2 2 2 2 2 2 2 2 2 2 15 4" xfId="47285"/>
    <cellStyle name="Стиль 1 2 2 2 2 2 2 2 2 2 2 2 2 2 2 15 4 2" xfId="47286"/>
    <cellStyle name="Стиль 1 2 2 2 2 2 2 2 2 2 2 2 2 2 2 15 5" xfId="47287"/>
    <cellStyle name="Стиль 1 2 2 2 2 2 2 2 2 2 2 2 2 2 2 15 6" xfId="47288"/>
    <cellStyle name="Стиль 1 2 2 2 2 2 2 2 2 2 2 2 2 2 2 16" xfId="47289"/>
    <cellStyle name="Стиль 1 2 2 2 2 2 2 2 2 2 2 2 2 2 2 16 2" xfId="47290"/>
    <cellStyle name="Стиль 1 2 2 2 2 2 2 2 2 2 2 2 2 2 2 16 2 2" xfId="47291"/>
    <cellStyle name="Стиль 1 2 2 2 2 2 2 2 2 2 2 2 2 2 2 16 2 2 2" xfId="47292"/>
    <cellStyle name="Стиль 1 2 2 2 2 2 2 2 2 2 2 2 2 2 2 16 2 2 2 2" xfId="47293"/>
    <cellStyle name="Стиль 1 2 2 2 2 2 2 2 2 2 2 2 2 2 2 16 2 2 3" xfId="47294"/>
    <cellStyle name="Стиль 1 2 2 2 2 2 2 2 2 2 2 2 2 2 2 16 2 2 4" xfId="47295"/>
    <cellStyle name="Стиль 1 2 2 2 2 2 2 2 2 2 2 2 2 2 2 16 2 3" xfId="47296"/>
    <cellStyle name="Стиль 1 2 2 2 2 2 2 2 2 2 2 2 2 2 2 16 2 3 2" xfId="47297"/>
    <cellStyle name="Стиль 1 2 2 2 2 2 2 2 2 2 2 2 2 2 2 16 2 4" xfId="47298"/>
    <cellStyle name="Стиль 1 2 2 2 2 2 2 2 2 2 2 2 2 2 2 16 3" xfId="47299"/>
    <cellStyle name="Стиль 1 2 2 2 2 2 2 2 2 2 2 2 2 2 2 16 3 2" xfId="47300"/>
    <cellStyle name="Стиль 1 2 2 2 2 2 2 2 2 2 2 2 2 2 2 16 4" xfId="47301"/>
    <cellStyle name="Стиль 1 2 2 2 2 2 2 2 2 2 2 2 2 2 2 16 5" xfId="47302"/>
    <cellStyle name="Стиль 1 2 2 2 2 2 2 2 2 2 2 2 2 2 2 17" xfId="47303"/>
    <cellStyle name="Стиль 1 2 2 2 2 2 2 2 2 2 2 2 2 2 2 17 2" xfId="47304"/>
    <cellStyle name="Стиль 1 2 2 2 2 2 2 2 2 2 2 2 2 2 2 17 2 2" xfId="47305"/>
    <cellStyle name="Стиль 1 2 2 2 2 2 2 2 2 2 2 2 2 2 2 17 3" xfId="47306"/>
    <cellStyle name="Стиль 1 2 2 2 2 2 2 2 2 2 2 2 2 2 2 17 4" xfId="47307"/>
    <cellStyle name="Стиль 1 2 2 2 2 2 2 2 2 2 2 2 2 2 2 18" xfId="47308"/>
    <cellStyle name="Стиль 1 2 2 2 2 2 2 2 2 2 2 2 2 2 2 18 2" xfId="47309"/>
    <cellStyle name="Стиль 1 2 2 2 2 2 2 2 2 2 2 2 2 2 2 19" xfId="47310"/>
    <cellStyle name="Стиль 1 2 2 2 2 2 2 2 2 2 2 2 2 2 2 2" xfId="47311"/>
    <cellStyle name="Стиль 1 2 2 2 2 2 2 2 2 2 2 2 2 2 2 2 10" xfId="47312"/>
    <cellStyle name="Стиль 1 2 2 2 2 2 2 2 2 2 2 2 2 2 2 2 11" xfId="47313"/>
    <cellStyle name="Стиль 1 2 2 2 2 2 2 2 2 2 2 2 2 2 2 2 12" xfId="47314"/>
    <cellStyle name="Стиль 1 2 2 2 2 2 2 2 2 2 2 2 2 2 2 2 13" xfId="47315"/>
    <cellStyle name="Стиль 1 2 2 2 2 2 2 2 2 2 2 2 2 2 2 2 14" xfId="47316"/>
    <cellStyle name="Стиль 1 2 2 2 2 2 2 2 2 2 2 2 2 2 2 2 15" xfId="47317"/>
    <cellStyle name="Стиль 1 2 2 2 2 2 2 2 2 2 2 2 2 2 2 2 15 2" xfId="47318"/>
    <cellStyle name="Стиль 1 2 2 2 2 2 2 2 2 2 2 2 2 2 2 2 15 2 2" xfId="47319"/>
    <cellStyle name="Стиль 1 2 2 2 2 2 2 2 2 2 2 2 2 2 2 2 15 2 2 2" xfId="47320"/>
    <cellStyle name="Стиль 1 2 2 2 2 2 2 2 2 2 2 2 2 2 2 2 15 2 2 2 2" xfId="47321"/>
    <cellStyle name="Стиль 1 2 2 2 2 2 2 2 2 2 2 2 2 2 2 2 15 2 2 2 2 2" xfId="47322"/>
    <cellStyle name="Стиль 1 2 2 2 2 2 2 2 2 2 2 2 2 2 2 2 15 2 2 2 2 2 2" xfId="47323"/>
    <cellStyle name="Стиль 1 2 2 2 2 2 2 2 2 2 2 2 2 2 2 2 15 2 2 2 2 3" xfId="47324"/>
    <cellStyle name="Стиль 1 2 2 2 2 2 2 2 2 2 2 2 2 2 2 2 15 2 2 2 2 4" xfId="47325"/>
    <cellStyle name="Стиль 1 2 2 2 2 2 2 2 2 2 2 2 2 2 2 2 15 2 2 2 3" xfId="47326"/>
    <cellStyle name="Стиль 1 2 2 2 2 2 2 2 2 2 2 2 2 2 2 2 15 2 2 2 3 2" xfId="47327"/>
    <cellStyle name="Стиль 1 2 2 2 2 2 2 2 2 2 2 2 2 2 2 2 15 2 2 2 4" xfId="47328"/>
    <cellStyle name="Стиль 1 2 2 2 2 2 2 2 2 2 2 2 2 2 2 2 15 2 2 3" xfId="47329"/>
    <cellStyle name="Стиль 1 2 2 2 2 2 2 2 2 2 2 2 2 2 2 2 15 2 2 3 2" xfId="47330"/>
    <cellStyle name="Стиль 1 2 2 2 2 2 2 2 2 2 2 2 2 2 2 2 15 2 2 4" xfId="47331"/>
    <cellStyle name="Стиль 1 2 2 2 2 2 2 2 2 2 2 2 2 2 2 2 15 2 2 5" xfId="47332"/>
    <cellStyle name="Стиль 1 2 2 2 2 2 2 2 2 2 2 2 2 2 2 2 15 2 3" xfId="47333"/>
    <cellStyle name="Стиль 1 2 2 2 2 2 2 2 2 2 2 2 2 2 2 2 15 2 3 2" xfId="47334"/>
    <cellStyle name="Стиль 1 2 2 2 2 2 2 2 2 2 2 2 2 2 2 2 15 2 3 2 2" xfId="47335"/>
    <cellStyle name="Стиль 1 2 2 2 2 2 2 2 2 2 2 2 2 2 2 2 15 2 3 3" xfId="47336"/>
    <cellStyle name="Стиль 1 2 2 2 2 2 2 2 2 2 2 2 2 2 2 2 15 2 3 4" xfId="47337"/>
    <cellStyle name="Стиль 1 2 2 2 2 2 2 2 2 2 2 2 2 2 2 2 15 2 4" xfId="47338"/>
    <cellStyle name="Стиль 1 2 2 2 2 2 2 2 2 2 2 2 2 2 2 2 15 2 4 2" xfId="47339"/>
    <cellStyle name="Стиль 1 2 2 2 2 2 2 2 2 2 2 2 2 2 2 2 15 2 5" xfId="47340"/>
    <cellStyle name="Стиль 1 2 2 2 2 2 2 2 2 2 2 2 2 2 2 2 15 3" xfId="47341"/>
    <cellStyle name="Стиль 1 2 2 2 2 2 2 2 2 2 2 2 2 2 2 2 15 3 2" xfId="47342"/>
    <cellStyle name="Стиль 1 2 2 2 2 2 2 2 2 2 2 2 2 2 2 2 15 3 2 2" xfId="47343"/>
    <cellStyle name="Стиль 1 2 2 2 2 2 2 2 2 2 2 2 2 2 2 2 15 3 2 2 2" xfId="47344"/>
    <cellStyle name="Стиль 1 2 2 2 2 2 2 2 2 2 2 2 2 2 2 2 15 3 2 3" xfId="47345"/>
    <cellStyle name="Стиль 1 2 2 2 2 2 2 2 2 2 2 2 2 2 2 2 15 3 2 4" xfId="47346"/>
    <cellStyle name="Стиль 1 2 2 2 2 2 2 2 2 2 2 2 2 2 2 2 15 3 3" xfId="47347"/>
    <cellStyle name="Стиль 1 2 2 2 2 2 2 2 2 2 2 2 2 2 2 2 15 3 3 2" xfId="47348"/>
    <cellStyle name="Стиль 1 2 2 2 2 2 2 2 2 2 2 2 2 2 2 2 15 3 4" xfId="47349"/>
    <cellStyle name="Стиль 1 2 2 2 2 2 2 2 2 2 2 2 2 2 2 2 15 4" xfId="47350"/>
    <cellStyle name="Стиль 1 2 2 2 2 2 2 2 2 2 2 2 2 2 2 2 15 4 2" xfId="47351"/>
    <cellStyle name="Стиль 1 2 2 2 2 2 2 2 2 2 2 2 2 2 2 2 15 5" xfId="47352"/>
    <cellStyle name="Стиль 1 2 2 2 2 2 2 2 2 2 2 2 2 2 2 2 15 6" xfId="47353"/>
    <cellStyle name="Стиль 1 2 2 2 2 2 2 2 2 2 2 2 2 2 2 2 16" xfId="47354"/>
    <cellStyle name="Стиль 1 2 2 2 2 2 2 2 2 2 2 2 2 2 2 2 16 2" xfId="47355"/>
    <cellStyle name="Стиль 1 2 2 2 2 2 2 2 2 2 2 2 2 2 2 2 16 2 2" xfId="47356"/>
    <cellStyle name="Стиль 1 2 2 2 2 2 2 2 2 2 2 2 2 2 2 2 16 2 2 2" xfId="47357"/>
    <cellStyle name="Стиль 1 2 2 2 2 2 2 2 2 2 2 2 2 2 2 2 16 2 2 2 2" xfId="47358"/>
    <cellStyle name="Стиль 1 2 2 2 2 2 2 2 2 2 2 2 2 2 2 2 16 2 2 3" xfId="47359"/>
    <cellStyle name="Стиль 1 2 2 2 2 2 2 2 2 2 2 2 2 2 2 2 16 2 2 4" xfId="47360"/>
    <cellStyle name="Стиль 1 2 2 2 2 2 2 2 2 2 2 2 2 2 2 2 16 2 3" xfId="47361"/>
    <cellStyle name="Стиль 1 2 2 2 2 2 2 2 2 2 2 2 2 2 2 2 16 2 3 2" xfId="47362"/>
    <cellStyle name="Стиль 1 2 2 2 2 2 2 2 2 2 2 2 2 2 2 2 16 2 4" xfId="47363"/>
    <cellStyle name="Стиль 1 2 2 2 2 2 2 2 2 2 2 2 2 2 2 2 16 3" xfId="47364"/>
    <cellStyle name="Стиль 1 2 2 2 2 2 2 2 2 2 2 2 2 2 2 2 16 3 2" xfId="47365"/>
    <cellStyle name="Стиль 1 2 2 2 2 2 2 2 2 2 2 2 2 2 2 2 16 4" xfId="47366"/>
    <cellStyle name="Стиль 1 2 2 2 2 2 2 2 2 2 2 2 2 2 2 2 16 5" xfId="47367"/>
    <cellStyle name="Стиль 1 2 2 2 2 2 2 2 2 2 2 2 2 2 2 2 17" xfId="47368"/>
    <cellStyle name="Стиль 1 2 2 2 2 2 2 2 2 2 2 2 2 2 2 2 17 2" xfId="47369"/>
    <cellStyle name="Стиль 1 2 2 2 2 2 2 2 2 2 2 2 2 2 2 2 17 2 2" xfId="47370"/>
    <cellStyle name="Стиль 1 2 2 2 2 2 2 2 2 2 2 2 2 2 2 2 17 3" xfId="47371"/>
    <cellStyle name="Стиль 1 2 2 2 2 2 2 2 2 2 2 2 2 2 2 2 17 4" xfId="47372"/>
    <cellStyle name="Стиль 1 2 2 2 2 2 2 2 2 2 2 2 2 2 2 2 18" xfId="47373"/>
    <cellStyle name="Стиль 1 2 2 2 2 2 2 2 2 2 2 2 2 2 2 2 18 2" xfId="47374"/>
    <cellStyle name="Стиль 1 2 2 2 2 2 2 2 2 2 2 2 2 2 2 2 19" xfId="47375"/>
    <cellStyle name="Стиль 1 2 2 2 2 2 2 2 2 2 2 2 2 2 2 2 2" xfId="47376"/>
    <cellStyle name="Стиль 1 2 2 2 2 2 2 2 2 2 2 2 2 2 2 2 2 10" xfId="47377"/>
    <cellStyle name="Стиль 1 2 2 2 2 2 2 2 2 2 2 2 2 2 2 2 2 11" xfId="47378"/>
    <cellStyle name="Стиль 1 2 2 2 2 2 2 2 2 2 2 2 2 2 2 2 2 12" xfId="47379"/>
    <cellStyle name="Стиль 1 2 2 2 2 2 2 2 2 2 2 2 2 2 2 2 2 12 2" xfId="47380"/>
    <cellStyle name="Стиль 1 2 2 2 2 2 2 2 2 2 2 2 2 2 2 2 2 12 2 2" xfId="47381"/>
    <cellStyle name="Стиль 1 2 2 2 2 2 2 2 2 2 2 2 2 2 2 2 2 12 2 2 2" xfId="47382"/>
    <cellStyle name="Стиль 1 2 2 2 2 2 2 2 2 2 2 2 2 2 2 2 2 12 2 2 2 2" xfId="47383"/>
    <cellStyle name="Стиль 1 2 2 2 2 2 2 2 2 2 2 2 2 2 2 2 2 12 2 2 2 2 2" xfId="47384"/>
    <cellStyle name="Стиль 1 2 2 2 2 2 2 2 2 2 2 2 2 2 2 2 2 12 2 2 2 2 2 2" xfId="47385"/>
    <cellStyle name="Стиль 1 2 2 2 2 2 2 2 2 2 2 2 2 2 2 2 2 12 2 2 2 2 3" xfId="47386"/>
    <cellStyle name="Стиль 1 2 2 2 2 2 2 2 2 2 2 2 2 2 2 2 2 12 2 2 2 2 4" xfId="47387"/>
    <cellStyle name="Стиль 1 2 2 2 2 2 2 2 2 2 2 2 2 2 2 2 2 12 2 2 2 3" xfId="47388"/>
    <cellStyle name="Стиль 1 2 2 2 2 2 2 2 2 2 2 2 2 2 2 2 2 12 2 2 2 3 2" xfId="47389"/>
    <cellStyle name="Стиль 1 2 2 2 2 2 2 2 2 2 2 2 2 2 2 2 2 12 2 2 2 4" xfId="47390"/>
    <cellStyle name="Стиль 1 2 2 2 2 2 2 2 2 2 2 2 2 2 2 2 2 12 2 2 3" xfId="47391"/>
    <cellStyle name="Стиль 1 2 2 2 2 2 2 2 2 2 2 2 2 2 2 2 2 12 2 2 3 2" xfId="47392"/>
    <cellStyle name="Стиль 1 2 2 2 2 2 2 2 2 2 2 2 2 2 2 2 2 12 2 2 4" xfId="47393"/>
    <cellStyle name="Стиль 1 2 2 2 2 2 2 2 2 2 2 2 2 2 2 2 2 12 2 2 5" xfId="47394"/>
    <cellStyle name="Стиль 1 2 2 2 2 2 2 2 2 2 2 2 2 2 2 2 2 12 2 3" xfId="47395"/>
    <cellStyle name="Стиль 1 2 2 2 2 2 2 2 2 2 2 2 2 2 2 2 2 12 2 3 2" xfId="47396"/>
    <cellStyle name="Стиль 1 2 2 2 2 2 2 2 2 2 2 2 2 2 2 2 2 12 2 3 2 2" xfId="47397"/>
    <cellStyle name="Стиль 1 2 2 2 2 2 2 2 2 2 2 2 2 2 2 2 2 12 2 3 3" xfId="47398"/>
    <cellStyle name="Стиль 1 2 2 2 2 2 2 2 2 2 2 2 2 2 2 2 2 12 2 3 4" xfId="47399"/>
    <cellStyle name="Стиль 1 2 2 2 2 2 2 2 2 2 2 2 2 2 2 2 2 12 2 4" xfId="47400"/>
    <cellStyle name="Стиль 1 2 2 2 2 2 2 2 2 2 2 2 2 2 2 2 2 12 2 4 2" xfId="47401"/>
    <cellStyle name="Стиль 1 2 2 2 2 2 2 2 2 2 2 2 2 2 2 2 2 12 2 5" xfId="47402"/>
    <cellStyle name="Стиль 1 2 2 2 2 2 2 2 2 2 2 2 2 2 2 2 2 12 3" xfId="47403"/>
    <cellStyle name="Стиль 1 2 2 2 2 2 2 2 2 2 2 2 2 2 2 2 2 12 3 2" xfId="47404"/>
    <cellStyle name="Стиль 1 2 2 2 2 2 2 2 2 2 2 2 2 2 2 2 2 12 3 2 2" xfId="47405"/>
    <cellStyle name="Стиль 1 2 2 2 2 2 2 2 2 2 2 2 2 2 2 2 2 12 3 2 2 2" xfId="47406"/>
    <cellStyle name="Стиль 1 2 2 2 2 2 2 2 2 2 2 2 2 2 2 2 2 12 3 2 3" xfId="47407"/>
    <cellStyle name="Стиль 1 2 2 2 2 2 2 2 2 2 2 2 2 2 2 2 2 12 3 2 4" xfId="47408"/>
    <cellStyle name="Стиль 1 2 2 2 2 2 2 2 2 2 2 2 2 2 2 2 2 12 3 3" xfId="47409"/>
    <cellStyle name="Стиль 1 2 2 2 2 2 2 2 2 2 2 2 2 2 2 2 2 12 3 3 2" xfId="47410"/>
    <cellStyle name="Стиль 1 2 2 2 2 2 2 2 2 2 2 2 2 2 2 2 2 12 3 4" xfId="47411"/>
    <cellStyle name="Стиль 1 2 2 2 2 2 2 2 2 2 2 2 2 2 2 2 2 12 4" xfId="47412"/>
    <cellStyle name="Стиль 1 2 2 2 2 2 2 2 2 2 2 2 2 2 2 2 2 12 4 2" xfId="47413"/>
    <cellStyle name="Стиль 1 2 2 2 2 2 2 2 2 2 2 2 2 2 2 2 2 12 5" xfId="47414"/>
    <cellStyle name="Стиль 1 2 2 2 2 2 2 2 2 2 2 2 2 2 2 2 2 12 6" xfId="47415"/>
    <cellStyle name="Стиль 1 2 2 2 2 2 2 2 2 2 2 2 2 2 2 2 2 13" xfId="47416"/>
    <cellStyle name="Стиль 1 2 2 2 2 2 2 2 2 2 2 2 2 2 2 2 2 13 2" xfId="47417"/>
    <cellStyle name="Стиль 1 2 2 2 2 2 2 2 2 2 2 2 2 2 2 2 2 13 2 2" xfId="47418"/>
    <cellStyle name="Стиль 1 2 2 2 2 2 2 2 2 2 2 2 2 2 2 2 2 13 2 2 2" xfId="47419"/>
    <cellStyle name="Стиль 1 2 2 2 2 2 2 2 2 2 2 2 2 2 2 2 2 13 2 2 2 2" xfId="47420"/>
    <cellStyle name="Стиль 1 2 2 2 2 2 2 2 2 2 2 2 2 2 2 2 2 13 2 2 3" xfId="47421"/>
    <cellStyle name="Стиль 1 2 2 2 2 2 2 2 2 2 2 2 2 2 2 2 2 13 2 2 4" xfId="47422"/>
    <cellStyle name="Стиль 1 2 2 2 2 2 2 2 2 2 2 2 2 2 2 2 2 13 2 3" xfId="47423"/>
    <cellStyle name="Стиль 1 2 2 2 2 2 2 2 2 2 2 2 2 2 2 2 2 13 2 3 2" xfId="47424"/>
    <cellStyle name="Стиль 1 2 2 2 2 2 2 2 2 2 2 2 2 2 2 2 2 13 2 4" xfId="47425"/>
    <cellStyle name="Стиль 1 2 2 2 2 2 2 2 2 2 2 2 2 2 2 2 2 13 3" xfId="47426"/>
    <cellStyle name="Стиль 1 2 2 2 2 2 2 2 2 2 2 2 2 2 2 2 2 13 3 2" xfId="47427"/>
    <cellStyle name="Стиль 1 2 2 2 2 2 2 2 2 2 2 2 2 2 2 2 2 13 4" xfId="47428"/>
    <cellStyle name="Стиль 1 2 2 2 2 2 2 2 2 2 2 2 2 2 2 2 2 13 5" xfId="47429"/>
    <cellStyle name="Стиль 1 2 2 2 2 2 2 2 2 2 2 2 2 2 2 2 2 14" xfId="47430"/>
    <cellStyle name="Стиль 1 2 2 2 2 2 2 2 2 2 2 2 2 2 2 2 2 14 2" xfId="47431"/>
    <cellStyle name="Стиль 1 2 2 2 2 2 2 2 2 2 2 2 2 2 2 2 2 14 2 2" xfId="47432"/>
    <cellStyle name="Стиль 1 2 2 2 2 2 2 2 2 2 2 2 2 2 2 2 2 14 3" xfId="47433"/>
    <cellStyle name="Стиль 1 2 2 2 2 2 2 2 2 2 2 2 2 2 2 2 2 14 4" xfId="47434"/>
    <cellStyle name="Стиль 1 2 2 2 2 2 2 2 2 2 2 2 2 2 2 2 2 15" xfId="47435"/>
    <cellStyle name="Стиль 1 2 2 2 2 2 2 2 2 2 2 2 2 2 2 2 2 15 2" xfId="47436"/>
    <cellStyle name="Стиль 1 2 2 2 2 2 2 2 2 2 2 2 2 2 2 2 2 16" xfId="47437"/>
    <cellStyle name="Стиль 1 2 2 2 2 2 2 2 2 2 2 2 2 2 2 2 2 2" xfId="47438"/>
    <cellStyle name="Стиль 1 2 2 2 2 2 2 2 2 2 2 2 2 2 2 2 2 2 10" xfId="47439"/>
    <cellStyle name="Стиль 1 2 2 2 2 2 2 2 2 2 2 2 2 2 2 2 2 2 11" xfId="47440"/>
    <cellStyle name="Стиль 1 2 2 2 2 2 2 2 2 2 2 2 2 2 2 2 2 2 12" xfId="47441"/>
    <cellStyle name="Стиль 1 2 2 2 2 2 2 2 2 2 2 2 2 2 2 2 2 2 12 2" xfId="47442"/>
    <cellStyle name="Стиль 1 2 2 2 2 2 2 2 2 2 2 2 2 2 2 2 2 2 12 2 2" xfId="47443"/>
    <cellStyle name="Стиль 1 2 2 2 2 2 2 2 2 2 2 2 2 2 2 2 2 2 12 2 2 2" xfId="47444"/>
    <cellStyle name="Стиль 1 2 2 2 2 2 2 2 2 2 2 2 2 2 2 2 2 2 12 2 2 2 2" xfId="47445"/>
    <cellStyle name="Стиль 1 2 2 2 2 2 2 2 2 2 2 2 2 2 2 2 2 2 12 2 2 2 2 2" xfId="47446"/>
    <cellStyle name="Стиль 1 2 2 2 2 2 2 2 2 2 2 2 2 2 2 2 2 2 12 2 2 2 2 2 2" xfId="47447"/>
    <cellStyle name="Стиль 1 2 2 2 2 2 2 2 2 2 2 2 2 2 2 2 2 2 12 2 2 2 2 3" xfId="47448"/>
    <cellStyle name="Стиль 1 2 2 2 2 2 2 2 2 2 2 2 2 2 2 2 2 2 12 2 2 2 2 4" xfId="47449"/>
    <cellStyle name="Стиль 1 2 2 2 2 2 2 2 2 2 2 2 2 2 2 2 2 2 12 2 2 2 3" xfId="47450"/>
    <cellStyle name="Стиль 1 2 2 2 2 2 2 2 2 2 2 2 2 2 2 2 2 2 12 2 2 2 3 2" xfId="47451"/>
    <cellStyle name="Стиль 1 2 2 2 2 2 2 2 2 2 2 2 2 2 2 2 2 2 12 2 2 2 4" xfId="47452"/>
    <cellStyle name="Стиль 1 2 2 2 2 2 2 2 2 2 2 2 2 2 2 2 2 2 12 2 2 3" xfId="47453"/>
    <cellStyle name="Стиль 1 2 2 2 2 2 2 2 2 2 2 2 2 2 2 2 2 2 12 2 2 3 2" xfId="47454"/>
    <cellStyle name="Стиль 1 2 2 2 2 2 2 2 2 2 2 2 2 2 2 2 2 2 12 2 2 4" xfId="47455"/>
    <cellStyle name="Стиль 1 2 2 2 2 2 2 2 2 2 2 2 2 2 2 2 2 2 12 2 2 5" xfId="47456"/>
    <cellStyle name="Стиль 1 2 2 2 2 2 2 2 2 2 2 2 2 2 2 2 2 2 12 2 3" xfId="47457"/>
    <cellStyle name="Стиль 1 2 2 2 2 2 2 2 2 2 2 2 2 2 2 2 2 2 12 2 3 2" xfId="47458"/>
    <cellStyle name="Стиль 1 2 2 2 2 2 2 2 2 2 2 2 2 2 2 2 2 2 12 2 3 2 2" xfId="47459"/>
    <cellStyle name="Стиль 1 2 2 2 2 2 2 2 2 2 2 2 2 2 2 2 2 2 12 2 3 3" xfId="47460"/>
    <cellStyle name="Стиль 1 2 2 2 2 2 2 2 2 2 2 2 2 2 2 2 2 2 12 2 3 4" xfId="47461"/>
    <cellStyle name="Стиль 1 2 2 2 2 2 2 2 2 2 2 2 2 2 2 2 2 2 12 2 4" xfId="47462"/>
    <cellStyle name="Стиль 1 2 2 2 2 2 2 2 2 2 2 2 2 2 2 2 2 2 12 2 4 2" xfId="47463"/>
    <cellStyle name="Стиль 1 2 2 2 2 2 2 2 2 2 2 2 2 2 2 2 2 2 12 2 5" xfId="47464"/>
    <cellStyle name="Стиль 1 2 2 2 2 2 2 2 2 2 2 2 2 2 2 2 2 2 12 3" xfId="47465"/>
    <cellStyle name="Стиль 1 2 2 2 2 2 2 2 2 2 2 2 2 2 2 2 2 2 12 3 2" xfId="47466"/>
    <cellStyle name="Стиль 1 2 2 2 2 2 2 2 2 2 2 2 2 2 2 2 2 2 12 3 2 2" xfId="47467"/>
    <cellStyle name="Стиль 1 2 2 2 2 2 2 2 2 2 2 2 2 2 2 2 2 2 12 3 2 2 2" xfId="47468"/>
    <cellStyle name="Стиль 1 2 2 2 2 2 2 2 2 2 2 2 2 2 2 2 2 2 12 3 2 3" xfId="47469"/>
    <cellStyle name="Стиль 1 2 2 2 2 2 2 2 2 2 2 2 2 2 2 2 2 2 12 3 2 4" xfId="47470"/>
    <cellStyle name="Стиль 1 2 2 2 2 2 2 2 2 2 2 2 2 2 2 2 2 2 12 3 3" xfId="47471"/>
    <cellStyle name="Стиль 1 2 2 2 2 2 2 2 2 2 2 2 2 2 2 2 2 2 12 3 3 2" xfId="47472"/>
    <cellStyle name="Стиль 1 2 2 2 2 2 2 2 2 2 2 2 2 2 2 2 2 2 12 3 4" xfId="47473"/>
    <cellStyle name="Стиль 1 2 2 2 2 2 2 2 2 2 2 2 2 2 2 2 2 2 12 4" xfId="47474"/>
    <cellStyle name="Стиль 1 2 2 2 2 2 2 2 2 2 2 2 2 2 2 2 2 2 12 4 2" xfId="47475"/>
    <cellStyle name="Стиль 1 2 2 2 2 2 2 2 2 2 2 2 2 2 2 2 2 2 12 5" xfId="47476"/>
    <cellStyle name="Стиль 1 2 2 2 2 2 2 2 2 2 2 2 2 2 2 2 2 2 12 6" xfId="47477"/>
    <cellStyle name="Стиль 1 2 2 2 2 2 2 2 2 2 2 2 2 2 2 2 2 2 13" xfId="47478"/>
    <cellStyle name="Стиль 1 2 2 2 2 2 2 2 2 2 2 2 2 2 2 2 2 2 13 2" xfId="47479"/>
    <cellStyle name="Стиль 1 2 2 2 2 2 2 2 2 2 2 2 2 2 2 2 2 2 13 2 2" xfId="47480"/>
    <cellStyle name="Стиль 1 2 2 2 2 2 2 2 2 2 2 2 2 2 2 2 2 2 13 2 2 2" xfId="47481"/>
    <cellStyle name="Стиль 1 2 2 2 2 2 2 2 2 2 2 2 2 2 2 2 2 2 13 2 2 2 2" xfId="47482"/>
    <cellStyle name="Стиль 1 2 2 2 2 2 2 2 2 2 2 2 2 2 2 2 2 2 13 2 2 3" xfId="47483"/>
    <cellStyle name="Стиль 1 2 2 2 2 2 2 2 2 2 2 2 2 2 2 2 2 2 13 2 2 4" xfId="47484"/>
    <cellStyle name="Стиль 1 2 2 2 2 2 2 2 2 2 2 2 2 2 2 2 2 2 13 2 3" xfId="47485"/>
    <cellStyle name="Стиль 1 2 2 2 2 2 2 2 2 2 2 2 2 2 2 2 2 2 13 2 3 2" xfId="47486"/>
    <cellStyle name="Стиль 1 2 2 2 2 2 2 2 2 2 2 2 2 2 2 2 2 2 13 2 4" xfId="47487"/>
    <cellStyle name="Стиль 1 2 2 2 2 2 2 2 2 2 2 2 2 2 2 2 2 2 13 3" xfId="47488"/>
    <cellStyle name="Стиль 1 2 2 2 2 2 2 2 2 2 2 2 2 2 2 2 2 2 13 3 2" xfId="47489"/>
    <cellStyle name="Стиль 1 2 2 2 2 2 2 2 2 2 2 2 2 2 2 2 2 2 13 4" xfId="47490"/>
    <cellStyle name="Стиль 1 2 2 2 2 2 2 2 2 2 2 2 2 2 2 2 2 2 13 5" xfId="47491"/>
    <cellStyle name="Стиль 1 2 2 2 2 2 2 2 2 2 2 2 2 2 2 2 2 2 14" xfId="47492"/>
    <cellStyle name="Стиль 1 2 2 2 2 2 2 2 2 2 2 2 2 2 2 2 2 2 14 2" xfId="47493"/>
    <cellStyle name="Стиль 1 2 2 2 2 2 2 2 2 2 2 2 2 2 2 2 2 2 14 2 2" xfId="47494"/>
    <cellStyle name="Стиль 1 2 2 2 2 2 2 2 2 2 2 2 2 2 2 2 2 2 14 3" xfId="47495"/>
    <cellStyle name="Стиль 1 2 2 2 2 2 2 2 2 2 2 2 2 2 2 2 2 2 14 4" xfId="47496"/>
    <cellStyle name="Стиль 1 2 2 2 2 2 2 2 2 2 2 2 2 2 2 2 2 2 15" xfId="47497"/>
    <cellStyle name="Стиль 1 2 2 2 2 2 2 2 2 2 2 2 2 2 2 2 2 2 15 2" xfId="47498"/>
    <cellStyle name="Стиль 1 2 2 2 2 2 2 2 2 2 2 2 2 2 2 2 2 2 16" xfId="47499"/>
    <cellStyle name="Стиль 1 2 2 2 2 2 2 2 2 2 2 2 2 2 2 2 2 2 2" xfId="47500"/>
    <cellStyle name="Стиль 1 2 2 2 2 2 2 2 2 2 2 2 2 2 2 2 2 2 2 10" xfId="47501"/>
    <cellStyle name="Стиль 1 2 2 2 2 2 2 2 2 2 2 2 2 2 2 2 2 2 2 11" xfId="47502"/>
    <cellStyle name="Стиль 1 2 2 2 2 2 2 2 2 2 2 2 2 2 2 2 2 2 2 11 2" xfId="47503"/>
    <cellStyle name="Стиль 1 2 2 2 2 2 2 2 2 2 2 2 2 2 2 2 2 2 2 11 2 2" xfId="47504"/>
    <cellStyle name="Стиль 1 2 2 2 2 2 2 2 2 2 2 2 2 2 2 2 2 2 2 11 2 2 2" xfId="47505"/>
    <cellStyle name="Стиль 1 2 2 2 2 2 2 2 2 2 2 2 2 2 2 2 2 2 2 11 2 2 2 2" xfId="47506"/>
    <cellStyle name="Стиль 1 2 2 2 2 2 2 2 2 2 2 2 2 2 2 2 2 2 2 11 2 2 2 2 2" xfId="47507"/>
    <cellStyle name="Стиль 1 2 2 2 2 2 2 2 2 2 2 2 2 2 2 2 2 2 2 11 2 2 2 2 2 2" xfId="47508"/>
    <cellStyle name="Стиль 1 2 2 2 2 2 2 2 2 2 2 2 2 2 2 2 2 2 2 11 2 2 2 2 3" xfId="47509"/>
    <cellStyle name="Стиль 1 2 2 2 2 2 2 2 2 2 2 2 2 2 2 2 2 2 2 11 2 2 2 2 4" xfId="47510"/>
    <cellStyle name="Стиль 1 2 2 2 2 2 2 2 2 2 2 2 2 2 2 2 2 2 2 11 2 2 2 3" xfId="47511"/>
    <cellStyle name="Стиль 1 2 2 2 2 2 2 2 2 2 2 2 2 2 2 2 2 2 2 11 2 2 2 3 2" xfId="47512"/>
    <cellStyle name="Стиль 1 2 2 2 2 2 2 2 2 2 2 2 2 2 2 2 2 2 2 11 2 2 2 4" xfId="47513"/>
    <cellStyle name="Стиль 1 2 2 2 2 2 2 2 2 2 2 2 2 2 2 2 2 2 2 11 2 2 3" xfId="47514"/>
    <cellStyle name="Стиль 1 2 2 2 2 2 2 2 2 2 2 2 2 2 2 2 2 2 2 11 2 2 3 2" xfId="47515"/>
    <cellStyle name="Стиль 1 2 2 2 2 2 2 2 2 2 2 2 2 2 2 2 2 2 2 11 2 2 4" xfId="47516"/>
    <cellStyle name="Стиль 1 2 2 2 2 2 2 2 2 2 2 2 2 2 2 2 2 2 2 11 2 2 5" xfId="47517"/>
    <cellStyle name="Стиль 1 2 2 2 2 2 2 2 2 2 2 2 2 2 2 2 2 2 2 11 2 3" xfId="47518"/>
    <cellStyle name="Стиль 1 2 2 2 2 2 2 2 2 2 2 2 2 2 2 2 2 2 2 11 2 3 2" xfId="47519"/>
    <cellStyle name="Стиль 1 2 2 2 2 2 2 2 2 2 2 2 2 2 2 2 2 2 2 11 2 3 2 2" xfId="47520"/>
    <cellStyle name="Стиль 1 2 2 2 2 2 2 2 2 2 2 2 2 2 2 2 2 2 2 11 2 3 3" xfId="47521"/>
    <cellStyle name="Стиль 1 2 2 2 2 2 2 2 2 2 2 2 2 2 2 2 2 2 2 11 2 3 4" xfId="47522"/>
    <cellStyle name="Стиль 1 2 2 2 2 2 2 2 2 2 2 2 2 2 2 2 2 2 2 11 2 4" xfId="47523"/>
    <cellStyle name="Стиль 1 2 2 2 2 2 2 2 2 2 2 2 2 2 2 2 2 2 2 11 2 4 2" xfId="47524"/>
    <cellStyle name="Стиль 1 2 2 2 2 2 2 2 2 2 2 2 2 2 2 2 2 2 2 11 2 5" xfId="47525"/>
    <cellStyle name="Стиль 1 2 2 2 2 2 2 2 2 2 2 2 2 2 2 2 2 2 2 11 3" xfId="47526"/>
    <cellStyle name="Стиль 1 2 2 2 2 2 2 2 2 2 2 2 2 2 2 2 2 2 2 11 3 2" xfId="47527"/>
    <cellStyle name="Стиль 1 2 2 2 2 2 2 2 2 2 2 2 2 2 2 2 2 2 2 11 3 2 2" xfId="47528"/>
    <cellStyle name="Стиль 1 2 2 2 2 2 2 2 2 2 2 2 2 2 2 2 2 2 2 11 3 2 2 2" xfId="47529"/>
    <cellStyle name="Стиль 1 2 2 2 2 2 2 2 2 2 2 2 2 2 2 2 2 2 2 11 3 2 3" xfId="47530"/>
    <cellStyle name="Стиль 1 2 2 2 2 2 2 2 2 2 2 2 2 2 2 2 2 2 2 11 3 2 4" xfId="47531"/>
    <cellStyle name="Стиль 1 2 2 2 2 2 2 2 2 2 2 2 2 2 2 2 2 2 2 11 3 3" xfId="47532"/>
    <cellStyle name="Стиль 1 2 2 2 2 2 2 2 2 2 2 2 2 2 2 2 2 2 2 11 3 3 2" xfId="47533"/>
    <cellStyle name="Стиль 1 2 2 2 2 2 2 2 2 2 2 2 2 2 2 2 2 2 2 11 3 4" xfId="47534"/>
    <cellStyle name="Стиль 1 2 2 2 2 2 2 2 2 2 2 2 2 2 2 2 2 2 2 11 4" xfId="47535"/>
    <cellStyle name="Стиль 1 2 2 2 2 2 2 2 2 2 2 2 2 2 2 2 2 2 2 11 4 2" xfId="47536"/>
    <cellStyle name="Стиль 1 2 2 2 2 2 2 2 2 2 2 2 2 2 2 2 2 2 2 11 5" xfId="47537"/>
    <cellStyle name="Стиль 1 2 2 2 2 2 2 2 2 2 2 2 2 2 2 2 2 2 2 11 6" xfId="47538"/>
    <cellStyle name="Стиль 1 2 2 2 2 2 2 2 2 2 2 2 2 2 2 2 2 2 2 12" xfId="47539"/>
    <cellStyle name="Стиль 1 2 2 2 2 2 2 2 2 2 2 2 2 2 2 2 2 2 2 12 2" xfId="47540"/>
    <cellStyle name="Стиль 1 2 2 2 2 2 2 2 2 2 2 2 2 2 2 2 2 2 2 12 2 2" xfId="47541"/>
    <cellStyle name="Стиль 1 2 2 2 2 2 2 2 2 2 2 2 2 2 2 2 2 2 2 12 2 2 2" xfId="47542"/>
    <cellStyle name="Стиль 1 2 2 2 2 2 2 2 2 2 2 2 2 2 2 2 2 2 2 12 2 2 2 2" xfId="47543"/>
    <cellStyle name="Стиль 1 2 2 2 2 2 2 2 2 2 2 2 2 2 2 2 2 2 2 12 2 2 3" xfId="47544"/>
    <cellStyle name="Стиль 1 2 2 2 2 2 2 2 2 2 2 2 2 2 2 2 2 2 2 12 2 2 4" xfId="47545"/>
    <cellStyle name="Стиль 1 2 2 2 2 2 2 2 2 2 2 2 2 2 2 2 2 2 2 12 2 3" xfId="47546"/>
    <cellStyle name="Стиль 1 2 2 2 2 2 2 2 2 2 2 2 2 2 2 2 2 2 2 12 2 3 2" xfId="47547"/>
    <cellStyle name="Стиль 1 2 2 2 2 2 2 2 2 2 2 2 2 2 2 2 2 2 2 12 2 4" xfId="47548"/>
    <cellStyle name="Стиль 1 2 2 2 2 2 2 2 2 2 2 2 2 2 2 2 2 2 2 12 3" xfId="47549"/>
    <cellStyle name="Стиль 1 2 2 2 2 2 2 2 2 2 2 2 2 2 2 2 2 2 2 12 3 2" xfId="47550"/>
    <cellStyle name="Стиль 1 2 2 2 2 2 2 2 2 2 2 2 2 2 2 2 2 2 2 12 4" xfId="47551"/>
    <cellStyle name="Стиль 1 2 2 2 2 2 2 2 2 2 2 2 2 2 2 2 2 2 2 12 5" xfId="47552"/>
    <cellStyle name="Стиль 1 2 2 2 2 2 2 2 2 2 2 2 2 2 2 2 2 2 2 13" xfId="47553"/>
    <cellStyle name="Стиль 1 2 2 2 2 2 2 2 2 2 2 2 2 2 2 2 2 2 2 13 2" xfId="47554"/>
    <cellStyle name="Стиль 1 2 2 2 2 2 2 2 2 2 2 2 2 2 2 2 2 2 2 13 2 2" xfId="47555"/>
    <cellStyle name="Стиль 1 2 2 2 2 2 2 2 2 2 2 2 2 2 2 2 2 2 2 13 3" xfId="47556"/>
    <cellStyle name="Стиль 1 2 2 2 2 2 2 2 2 2 2 2 2 2 2 2 2 2 2 13 4" xfId="47557"/>
    <cellStyle name="Стиль 1 2 2 2 2 2 2 2 2 2 2 2 2 2 2 2 2 2 2 14" xfId="47558"/>
    <cellStyle name="Стиль 1 2 2 2 2 2 2 2 2 2 2 2 2 2 2 2 2 2 2 14 2" xfId="47559"/>
    <cellStyle name="Стиль 1 2 2 2 2 2 2 2 2 2 2 2 2 2 2 2 2 2 2 15" xfId="47560"/>
    <cellStyle name="Стиль 1 2 2 2 2 2 2 2 2 2 2 2 2 2 2 2 2 2 2 2" xfId="47561"/>
    <cellStyle name="Стиль 1 2 2 2 2 2 2 2 2 2 2 2 2 2 2 2 2 2 2 2 10" xfId="47562"/>
    <cellStyle name="Стиль 1 2 2 2 2 2 2 2 2 2 2 2 2 2 2 2 2 2 2 2 11" xfId="47563"/>
    <cellStyle name="Стиль 1 2 2 2 2 2 2 2 2 2 2 2 2 2 2 2 2 2 2 2 11 2" xfId="47564"/>
    <cellStyle name="Стиль 1 2 2 2 2 2 2 2 2 2 2 2 2 2 2 2 2 2 2 2 11 2 2" xfId="47565"/>
    <cellStyle name="Стиль 1 2 2 2 2 2 2 2 2 2 2 2 2 2 2 2 2 2 2 2 11 2 2 2" xfId="47566"/>
    <cellStyle name="Стиль 1 2 2 2 2 2 2 2 2 2 2 2 2 2 2 2 2 2 2 2 11 2 2 2 2" xfId="47567"/>
    <cellStyle name="Стиль 1 2 2 2 2 2 2 2 2 2 2 2 2 2 2 2 2 2 2 2 11 2 2 2 2 2" xfId="47568"/>
    <cellStyle name="Стиль 1 2 2 2 2 2 2 2 2 2 2 2 2 2 2 2 2 2 2 2 11 2 2 2 2 2 2" xfId="47569"/>
    <cellStyle name="Стиль 1 2 2 2 2 2 2 2 2 2 2 2 2 2 2 2 2 2 2 2 11 2 2 2 2 3" xfId="47570"/>
    <cellStyle name="Стиль 1 2 2 2 2 2 2 2 2 2 2 2 2 2 2 2 2 2 2 2 11 2 2 2 2 4" xfId="47571"/>
    <cellStyle name="Стиль 1 2 2 2 2 2 2 2 2 2 2 2 2 2 2 2 2 2 2 2 11 2 2 2 3" xfId="47572"/>
    <cellStyle name="Стиль 1 2 2 2 2 2 2 2 2 2 2 2 2 2 2 2 2 2 2 2 11 2 2 2 3 2" xfId="47573"/>
    <cellStyle name="Стиль 1 2 2 2 2 2 2 2 2 2 2 2 2 2 2 2 2 2 2 2 11 2 2 2 4" xfId="47574"/>
    <cellStyle name="Стиль 1 2 2 2 2 2 2 2 2 2 2 2 2 2 2 2 2 2 2 2 11 2 2 3" xfId="47575"/>
    <cellStyle name="Стиль 1 2 2 2 2 2 2 2 2 2 2 2 2 2 2 2 2 2 2 2 11 2 2 3 2" xfId="47576"/>
    <cellStyle name="Стиль 1 2 2 2 2 2 2 2 2 2 2 2 2 2 2 2 2 2 2 2 11 2 2 4" xfId="47577"/>
    <cellStyle name="Стиль 1 2 2 2 2 2 2 2 2 2 2 2 2 2 2 2 2 2 2 2 11 2 2 5" xfId="47578"/>
    <cellStyle name="Стиль 1 2 2 2 2 2 2 2 2 2 2 2 2 2 2 2 2 2 2 2 11 2 3" xfId="47579"/>
    <cellStyle name="Стиль 1 2 2 2 2 2 2 2 2 2 2 2 2 2 2 2 2 2 2 2 11 2 3 2" xfId="47580"/>
    <cellStyle name="Стиль 1 2 2 2 2 2 2 2 2 2 2 2 2 2 2 2 2 2 2 2 11 2 3 2 2" xfId="47581"/>
    <cellStyle name="Стиль 1 2 2 2 2 2 2 2 2 2 2 2 2 2 2 2 2 2 2 2 11 2 3 3" xfId="47582"/>
    <cellStyle name="Стиль 1 2 2 2 2 2 2 2 2 2 2 2 2 2 2 2 2 2 2 2 11 2 3 4" xfId="47583"/>
    <cellStyle name="Стиль 1 2 2 2 2 2 2 2 2 2 2 2 2 2 2 2 2 2 2 2 11 2 4" xfId="47584"/>
    <cellStyle name="Стиль 1 2 2 2 2 2 2 2 2 2 2 2 2 2 2 2 2 2 2 2 11 2 4 2" xfId="47585"/>
    <cellStyle name="Стиль 1 2 2 2 2 2 2 2 2 2 2 2 2 2 2 2 2 2 2 2 11 2 5" xfId="47586"/>
    <cellStyle name="Стиль 1 2 2 2 2 2 2 2 2 2 2 2 2 2 2 2 2 2 2 2 11 3" xfId="47587"/>
    <cellStyle name="Стиль 1 2 2 2 2 2 2 2 2 2 2 2 2 2 2 2 2 2 2 2 11 3 2" xfId="47588"/>
    <cellStyle name="Стиль 1 2 2 2 2 2 2 2 2 2 2 2 2 2 2 2 2 2 2 2 11 3 2 2" xfId="47589"/>
    <cellStyle name="Стиль 1 2 2 2 2 2 2 2 2 2 2 2 2 2 2 2 2 2 2 2 11 3 2 2 2" xfId="47590"/>
    <cellStyle name="Стиль 1 2 2 2 2 2 2 2 2 2 2 2 2 2 2 2 2 2 2 2 11 3 2 3" xfId="47591"/>
    <cellStyle name="Стиль 1 2 2 2 2 2 2 2 2 2 2 2 2 2 2 2 2 2 2 2 11 3 2 4" xfId="47592"/>
    <cellStyle name="Стиль 1 2 2 2 2 2 2 2 2 2 2 2 2 2 2 2 2 2 2 2 11 3 3" xfId="47593"/>
    <cellStyle name="Стиль 1 2 2 2 2 2 2 2 2 2 2 2 2 2 2 2 2 2 2 2 11 3 3 2" xfId="47594"/>
    <cellStyle name="Стиль 1 2 2 2 2 2 2 2 2 2 2 2 2 2 2 2 2 2 2 2 11 3 4" xfId="47595"/>
    <cellStyle name="Стиль 1 2 2 2 2 2 2 2 2 2 2 2 2 2 2 2 2 2 2 2 11 4" xfId="47596"/>
    <cellStyle name="Стиль 1 2 2 2 2 2 2 2 2 2 2 2 2 2 2 2 2 2 2 2 11 4 2" xfId="47597"/>
    <cellStyle name="Стиль 1 2 2 2 2 2 2 2 2 2 2 2 2 2 2 2 2 2 2 2 11 5" xfId="47598"/>
    <cellStyle name="Стиль 1 2 2 2 2 2 2 2 2 2 2 2 2 2 2 2 2 2 2 2 11 6" xfId="47599"/>
    <cellStyle name="Стиль 1 2 2 2 2 2 2 2 2 2 2 2 2 2 2 2 2 2 2 2 12" xfId="47600"/>
    <cellStyle name="Стиль 1 2 2 2 2 2 2 2 2 2 2 2 2 2 2 2 2 2 2 2 12 2" xfId="47601"/>
    <cellStyle name="Стиль 1 2 2 2 2 2 2 2 2 2 2 2 2 2 2 2 2 2 2 2 12 2 2" xfId="47602"/>
    <cellStyle name="Стиль 1 2 2 2 2 2 2 2 2 2 2 2 2 2 2 2 2 2 2 2 12 2 2 2" xfId="47603"/>
    <cellStyle name="Стиль 1 2 2 2 2 2 2 2 2 2 2 2 2 2 2 2 2 2 2 2 12 2 2 2 2" xfId="47604"/>
    <cellStyle name="Стиль 1 2 2 2 2 2 2 2 2 2 2 2 2 2 2 2 2 2 2 2 12 2 2 3" xfId="47605"/>
    <cellStyle name="Стиль 1 2 2 2 2 2 2 2 2 2 2 2 2 2 2 2 2 2 2 2 12 2 2 4" xfId="47606"/>
    <cellStyle name="Стиль 1 2 2 2 2 2 2 2 2 2 2 2 2 2 2 2 2 2 2 2 12 2 3" xfId="47607"/>
    <cellStyle name="Стиль 1 2 2 2 2 2 2 2 2 2 2 2 2 2 2 2 2 2 2 2 12 2 3 2" xfId="47608"/>
    <cellStyle name="Стиль 1 2 2 2 2 2 2 2 2 2 2 2 2 2 2 2 2 2 2 2 12 2 4" xfId="47609"/>
    <cellStyle name="Стиль 1 2 2 2 2 2 2 2 2 2 2 2 2 2 2 2 2 2 2 2 12 3" xfId="47610"/>
    <cellStyle name="Стиль 1 2 2 2 2 2 2 2 2 2 2 2 2 2 2 2 2 2 2 2 12 3 2" xfId="47611"/>
    <cellStyle name="Стиль 1 2 2 2 2 2 2 2 2 2 2 2 2 2 2 2 2 2 2 2 12 4" xfId="47612"/>
    <cellStyle name="Стиль 1 2 2 2 2 2 2 2 2 2 2 2 2 2 2 2 2 2 2 2 12 5" xfId="47613"/>
    <cellStyle name="Стиль 1 2 2 2 2 2 2 2 2 2 2 2 2 2 2 2 2 2 2 2 13" xfId="47614"/>
    <cellStyle name="Стиль 1 2 2 2 2 2 2 2 2 2 2 2 2 2 2 2 2 2 2 2 13 2" xfId="47615"/>
    <cellStyle name="Стиль 1 2 2 2 2 2 2 2 2 2 2 2 2 2 2 2 2 2 2 2 13 2 2" xfId="47616"/>
    <cellStyle name="Стиль 1 2 2 2 2 2 2 2 2 2 2 2 2 2 2 2 2 2 2 2 13 3" xfId="47617"/>
    <cellStyle name="Стиль 1 2 2 2 2 2 2 2 2 2 2 2 2 2 2 2 2 2 2 2 13 4" xfId="47618"/>
    <cellStyle name="Стиль 1 2 2 2 2 2 2 2 2 2 2 2 2 2 2 2 2 2 2 2 14" xfId="47619"/>
    <cellStyle name="Стиль 1 2 2 2 2 2 2 2 2 2 2 2 2 2 2 2 2 2 2 2 14 2" xfId="47620"/>
    <cellStyle name="Стиль 1 2 2 2 2 2 2 2 2 2 2 2 2 2 2 2 2 2 2 2 15" xfId="47621"/>
    <cellStyle name="Стиль 1 2 2 2 2 2 2 2 2 2 2 2 2 2 2 2 2 2 2 2 2" xfId="47622"/>
    <cellStyle name="Стиль 1 2 2 2 2 2 2 2 2 2 2 2 2 2 2 2 2 2 2 2 2 2" xfId="47623"/>
    <cellStyle name="Стиль 1 2 2 2 2 2 2 2 2 2 2 2 2 2 2 2 2 2 2 2 2 2 2" xfId="47624"/>
    <cellStyle name="Стиль 1 2 2 2 2 2 2 2 2 2 2 2 2 2 2 2 2 2 2 2 2 2 2 2" xfId="47625"/>
    <cellStyle name="Стиль 1 2 2 2 2 2 2 2 2 2 2 2 2 2 2 2 2 2 2 2 2 2 2 2 2" xfId="47626"/>
    <cellStyle name="Стиль 1 2 2 2 2 2 2 2 2 2 2 2 2 2 2 2 2 2 2 2 2 2 2 2 2 2" xfId="47627"/>
    <cellStyle name="Стиль 1 2 2 2 2 2 2 2 2 2 2 2 2 2 2 2 2 2 2 2 2 2 2 2 2 2 2" xfId="47628"/>
    <cellStyle name="Стиль 1 2 2 2 2 2 2 2 2 2 2 2 2 2 2 2 2 2 2 2 2 2 2 2 2 2 2 2" xfId="47629"/>
    <cellStyle name="Стиль 1 2 2 2 2 2 2 2 2 2 2 2 2 2 2 2 2 2 2 2 2 2 2 2 2 2 2 2 2" xfId="47630"/>
    <cellStyle name="Стиль 1 2 2 2 2 2 2 2 2 2 2 2 2 2 2 2 2 2 2 2 2 2 2 2 2 2 2 3" xfId="47631"/>
    <cellStyle name="Стиль 1 2 2 2 2 2 2 2 2 2 2 2 2 2 2 2 2 2 2 2 2 2 2 2 2 2 2 4" xfId="47632"/>
    <cellStyle name="Стиль 1 2 2 2 2 2 2 2 2 2 2 2 2 2 2 2 2 2 2 2 2 2 2 2 2 2 3" xfId="47633"/>
    <cellStyle name="Стиль 1 2 2 2 2 2 2 2 2 2 2 2 2 2 2 2 2 2 2 2 2 2 2 2 2 2 3 2" xfId="47634"/>
    <cellStyle name="Стиль 1 2 2 2 2 2 2 2 2 2 2 2 2 2 2 2 2 2 2 2 2 2 2 2 2 2 4" xfId="47635"/>
    <cellStyle name="Стиль 1 2 2 2 2 2 2 2 2 2 2 2 2 2 2 2 2 2 2 2 2 2 2 2 2 3" xfId="47636"/>
    <cellStyle name="Стиль 1 2 2 2 2 2 2 2 2 2 2 2 2 2 2 2 2 2 2 2 2 2 2 2 2 3 2" xfId="47637"/>
    <cellStyle name="Стиль 1 2 2 2 2 2 2 2 2 2 2 2 2 2 2 2 2 2 2 2 2 2 2 2 2 4" xfId="47638"/>
    <cellStyle name="Стиль 1 2 2 2 2 2 2 2 2 2 2 2 2 2 2 2 2 2 2 2 2 2 2 2 2 5" xfId="47639"/>
    <cellStyle name="Стиль 1 2 2 2 2 2 2 2 2 2 2 2 2 2 2 2 2 2 2 2 2 2 2 2 3" xfId="47640"/>
    <cellStyle name="Стиль 1 2 2 2 2 2 2 2 2 2 2 2 2 2 2 2 2 2 2 2 2 2 2 2 3 2" xfId="47641"/>
    <cellStyle name="Стиль 1 2 2 2 2 2 2 2 2 2 2 2 2 2 2 2 2 2 2 2 2 2 2 2 3 2 2" xfId="47642"/>
    <cellStyle name="Стиль 1 2 2 2 2 2 2 2 2 2 2 2 2 2 2 2 2 2 2 2 2 2 2 2 3 3" xfId="47643"/>
    <cellStyle name="Стиль 1 2 2 2 2 2 2 2 2 2 2 2 2 2 2 2 2 2 2 2 2 2 2 2 3 4" xfId="47644"/>
    <cellStyle name="Стиль 1 2 2 2 2 2 2 2 2 2 2 2 2 2 2 2 2 2 2 2 2 2 2 2 4" xfId="47645"/>
    <cellStyle name="Стиль 1 2 2 2 2 2 2 2 2 2 2 2 2 2 2 2 2 2 2 2 2 2 2 2 4 2" xfId="47646"/>
    <cellStyle name="Стиль 1 2 2 2 2 2 2 2 2 2 2 2 2 2 2 2 2 2 2 2 2 2 2 2 5" xfId="47647"/>
    <cellStyle name="Стиль 1 2 2 2 2 2 2 2 2 2 2 2 2 2 2 2 2 2 2 2 2 2 2 3" xfId="47648"/>
    <cellStyle name="Стиль 1 2 2 2 2 2 2 2 2 2 2 2 2 2 2 2 2 2 2 2 2 2 2 3 2" xfId="47649"/>
    <cellStyle name="Стиль 1 2 2 2 2 2 2 2 2 2 2 2 2 2 2 2 2 2 2 2 2 2 2 3 2 2" xfId="47650"/>
    <cellStyle name="Стиль 1 2 2 2 2 2 2 2 2 2 2 2 2 2 2 2 2 2 2 2 2 2 2 3 2 2 2" xfId="47651"/>
    <cellStyle name="Стиль 1 2 2 2 2 2 2 2 2 2 2 2 2 2 2 2 2 2 2 2 2 2 2 3 2 3" xfId="47652"/>
    <cellStyle name="Стиль 1 2 2 2 2 2 2 2 2 2 2 2 2 2 2 2 2 2 2 2 2 2 2 3 2 4" xfId="47653"/>
    <cellStyle name="Стиль 1 2 2 2 2 2 2 2 2 2 2 2 2 2 2 2 2 2 2 2 2 2 2 3 3" xfId="47654"/>
    <cellStyle name="Стиль 1 2 2 2 2 2 2 2 2 2 2 2 2 2 2 2 2 2 2 2 2 2 2 3 3 2" xfId="47655"/>
    <cellStyle name="Стиль 1 2 2 2 2 2 2 2 2 2 2 2 2 2 2 2 2 2 2 2 2 2 2 3 4" xfId="47656"/>
    <cellStyle name="Стиль 1 2 2 2 2 2 2 2 2 2 2 2 2 2 2 2 2 2 2 2 2 2 2 4" xfId="47657"/>
    <cellStyle name="Стиль 1 2 2 2 2 2 2 2 2 2 2 2 2 2 2 2 2 2 2 2 2 2 2 4 2" xfId="47658"/>
    <cellStyle name="Стиль 1 2 2 2 2 2 2 2 2 2 2 2 2 2 2 2 2 2 2 2 2 2 2 5" xfId="47659"/>
    <cellStyle name="Стиль 1 2 2 2 2 2 2 2 2 2 2 2 2 2 2 2 2 2 2 2 2 2 2 6" xfId="47660"/>
    <cellStyle name="Стиль 1 2 2 2 2 2 2 2 2 2 2 2 2 2 2 2 2 2 2 2 2 2 3" xfId="47661"/>
    <cellStyle name="Стиль 1 2 2 2 2 2 2 2 2 2 2 2 2 2 2 2 2 2 2 2 2 2 3 2" xfId="47662"/>
    <cellStyle name="Стиль 1 2 2 2 2 2 2 2 2 2 2 2 2 2 2 2 2 2 2 2 2 2 3 2 2" xfId="47663"/>
    <cellStyle name="Стиль 1 2 2 2 2 2 2 2 2 2 2 2 2 2 2 2 2 2 2 2 2 2 3 2 2 2" xfId="47664"/>
    <cellStyle name="Стиль 1 2 2 2 2 2 2 2 2 2 2 2 2 2 2 2 2 2 2 2 2 2 3 2 2 2 2" xfId="47665"/>
    <cellStyle name="Стиль 1 2 2 2 2 2 2 2 2 2 2 2 2 2 2 2 2 2 2 2 2 2 3 2 2 3" xfId="47666"/>
    <cellStyle name="Стиль 1 2 2 2 2 2 2 2 2 2 2 2 2 2 2 2 2 2 2 2 2 2 3 2 2 4" xfId="47667"/>
    <cellStyle name="Стиль 1 2 2 2 2 2 2 2 2 2 2 2 2 2 2 2 2 2 2 2 2 2 3 2 3" xfId="47668"/>
    <cellStyle name="Стиль 1 2 2 2 2 2 2 2 2 2 2 2 2 2 2 2 2 2 2 2 2 2 3 2 3 2" xfId="47669"/>
    <cellStyle name="Стиль 1 2 2 2 2 2 2 2 2 2 2 2 2 2 2 2 2 2 2 2 2 2 3 2 4" xfId="47670"/>
    <cellStyle name="Стиль 1 2 2 2 2 2 2 2 2 2 2 2 2 2 2 2 2 2 2 2 2 2 3 3" xfId="47671"/>
    <cellStyle name="Стиль 1 2 2 2 2 2 2 2 2 2 2 2 2 2 2 2 2 2 2 2 2 2 3 3 2" xfId="47672"/>
    <cellStyle name="Стиль 1 2 2 2 2 2 2 2 2 2 2 2 2 2 2 2 2 2 2 2 2 2 3 4" xfId="47673"/>
    <cellStyle name="Стиль 1 2 2 2 2 2 2 2 2 2 2 2 2 2 2 2 2 2 2 2 2 2 3 5" xfId="47674"/>
    <cellStyle name="Стиль 1 2 2 2 2 2 2 2 2 2 2 2 2 2 2 2 2 2 2 2 2 2 4" xfId="47675"/>
    <cellStyle name="Стиль 1 2 2 2 2 2 2 2 2 2 2 2 2 2 2 2 2 2 2 2 2 2 4 2" xfId="47676"/>
    <cellStyle name="Стиль 1 2 2 2 2 2 2 2 2 2 2 2 2 2 2 2 2 2 2 2 2 2 4 2 2" xfId="47677"/>
    <cellStyle name="Стиль 1 2 2 2 2 2 2 2 2 2 2 2 2 2 2 2 2 2 2 2 2 2 4 3" xfId="47678"/>
    <cellStyle name="Стиль 1 2 2 2 2 2 2 2 2 2 2 2 2 2 2 2 2 2 2 2 2 2 4 4" xfId="47679"/>
    <cellStyle name="Стиль 1 2 2 2 2 2 2 2 2 2 2 2 2 2 2 2 2 2 2 2 2 2 5" xfId="47680"/>
    <cellStyle name="Стиль 1 2 2 2 2 2 2 2 2 2 2 2 2 2 2 2 2 2 2 2 2 2 5 2" xfId="47681"/>
    <cellStyle name="Стиль 1 2 2 2 2 2 2 2 2 2 2 2 2 2 2 2 2 2 2 2 2 2 6" xfId="47682"/>
    <cellStyle name="Стиль 1 2 2 2 2 2 2 2 2 2 2 2 2 2 2 2 2 2 2 2 2 3" xfId="47683"/>
    <cellStyle name="Стиль 1 2 2 2 2 2 2 2 2 2 2 2 2 2 2 2 2 2 2 2 2 3 2" xfId="47684"/>
    <cellStyle name="Стиль 1 2 2 2 2 2 2 2 2 2 2 2 2 2 2 2 2 2 2 2 2 3 2 2" xfId="47685"/>
    <cellStyle name="Стиль 1 2 2 2 2 2 2 2 2 2 2 2 2 2 2 2 2 2 2 2 2 3 2 2 2" xfId="47686"/>
    <cellStyle name="Стиль 1 2 2 2 2 2 2 2 2 2 2 2 2 2 2 2 2 2 2 2 2 3 2 2 2 2" xfId="47687"/>
    <cellStyle name="Стиль 1 2 2 2 2 2 2 2 2 2 2 2 2 2 2 2 2 2 2 2 2 3 2 2 2 2 2" xfId="47688"/>
    <cellStyle name="Стиль 1 2 2 2 2 2 2 2 2 2 2 2 2 2 2 2 2 2 2 2 2 3 2 2 2 3" xfId="47689"/>
    <cellStyle name="Стиль 1 2 2 2 2 2 2 2 2 2 2 2 2 2 2 2 2 2 2 2 2 3 2 2 2 4" xfId="47690"/>
    <cellStyle name="Стиль 1 2 2 2 2 2 2 2 2 2 2 2 2 2 2 2 2 2 2 2 2 3 2 2 3" xfId="47691"/>
    <cellStyle name="Стиль 1 2 2 2 2 2 2 2 2 2 2 2 2 2 2 2 2 2 2 2 2 3 2 2 3 2" xfId="47692"/>
    <cellStyle name="Стиль 1 2 2 2 2 2 2 2 2 2 2 2 2 2 2 2 2 2 2 2 2 3 2 2 4" xfId="47693"/>
    <cellStyle name="Стиль 1 2 2 2 2 2 2 2 2 2 2 2 2 2 2 2 2 2 2 2 2 3 2 3" xfId="47694"/>
    <cellStyle name="Стиль 1 2 2 2 2 2 2 2 2 2 2 2 2 2 2 2 2 2 2 2 2 3 2 3 2" xfId="47695"/>
    <cellStyle name="Стиль 1 2 2 2 2 2 2 2 2 2 2 2 2 2 2 2 2 2 2 2 2 3 2 4" xfId="47696"/>
    <cellStyle name="Стиль 1 2 2 2 2 2 2 2 2 2 2 2 2 2 2 2 2 2 2 2 2 3 2 5" xfId="47697"/>
    <cellStyle name="Стиль 1 2 2 2 2 2 2 2 2 2 2 2 2 2 2 2 2 2 2 2 2 3 3" xfId="47698"/>
    <cellStyle name="Стиль 1 2 2 2 2 2 2 2 2 2 2 2 2 2 2 2 2 2 2 2 2 3 3 2" xfId="47699"/>
    <cellStyle name="Стиль 1 2 2 2 2 2 2 2 2 2 2 2 2 2 2 2 2 2 2 2 2 3 3 2 2" xfId="47700"/>
    <cellStyle name="Стиль 1 2 2 2 2 2 2 2 2 2 2 2 2 2 2 2 2 2 2 2 2 3 3 3" xfId="47701"/>
    <cellStyle name="Стиль 1 2 2 2 2 2 2 2 2 2 2 2 2 2 2 2 2 2 2 2 2 3 3 4" xfId="47702"/>
    <cellStyle name="Стиль 1 2 2 2 2 2 2 2 2 2 2 2 2 2 2 2 2 2 2 2 2 3 4" xfId="47703"/>
    <cellStyle name="Стиль 1 2 2 2 2 2 2 2 2 2 2 2 2 2 2 2 2 2 2 2 2 3 4 2" xfId="47704"/>
    <cellStyle name="Стиль 1 2 2 2 2 2 2 2 2 2 2 2 2 2 2 2 2 2 2 2 2 3 5" xfId="47705"/>
    <cellStyle name="Стиль 1 2 2 2 2 2 2 2 2 2 2 2 2 2 2 2 2 2 2 2 2 4" xfId="47706"/>
    <cellStyle name="Стиль 1 2 2 2 2 2 2 2 2 2 2 2 2 2 2 2 2 2 2 2 2 4 2" xfId="47707"/>
    <cellStyle name="Стиль 1 2 2 2 2 2 2 2 2 2 2 2 2 2 2 2 2 2 2 2 2 4 2 2" xfId="47708"/>
    <cellStyle name="Стиль 1 2 2 2 2 2 2 2 2 2 2 2 2 2 2 2 2 2 2 2 2 4 2 2 2" xfId="47709"/>
    <cellStyle name="Стиль 1 2 2 2 2 2 2 2 2 2 2 2 2 2 2 2 2 2 2 2 2 4 2 3" xfId="47710"/>
    <cellStyle name="Стиль 1 2 2 2 2 2 2 2 2 2 2 2 2 2 2 2 2 2 2 2 2 4 2 4" xfId="47711"/>
    <cellStyle name="Стиль 1 2 2 2 2 2 2 2 2 2 2 2 2 2 2 2 2 2 2 2 2 4 3" xfId="47712"/>
    <cellStyle name="Стиль 1 2 2 2 2 2 2 2 2 2 2 2 2 2 2 2 2 2 2 2 2 4 3 2" xfId="47713"/>
    <cellStyle name="Стиль 1 2 2 2 2 2 2 2 2 2 2 2 2 2 2 2 2 2 2 2 2 4 4" xfId="47714"/>
    <cellStyle name="Стиль 1 2 2 2 2 2 2 2 2 2 2 2 2 2 2 2 2 2 2 2 2 5" xfId="47715"/>
    <cellStyle name="Стиль 1 2 2 2 2 2 2 2 2 2 2 2 2 2 2 2 2 2 2 2 2 5 2" xfId="47716"/>
    <cellStyle name="Стиль 1 2 2 2 2 2 2 2 2 2 2 2 2 2 2 2 2 2 2 2 2 6" xfId="47717"/>
    <cellStyle name="Стиль 1 2 2 2 2 2 2 2 2 2 2 2 2 2 2 2 2 2 2 2 2 7" xfId="47718"/>
    <cellStyle name="Стиль 1 2 2 2 2 2 2 2 2 2 2 2 2 2 2 2 2 2 2 2 3" xfId="47719"/>
    <cellStyle name="Стиль 1 2 2 2 2 2 2 2 2 2 2 2 2 2 2 2 2 2 2 2 4" xfId="47720"/>
    <cellStyle name="Стиль 1 2 2 2 2 2 2 2 2 2 2 2 2 2 2 2 2 2 2 2 5" xfId="47721"/>
    <cellStyle name="Стиль 1 2 2 2 2 2 2 2 2 2 2 2 2 2 2 2 2 2 2 2 6" xfId="47722"/>
    <cellStyle name="Стиль 1 2 2 2 2 2 2 2 2 2 2 2 2 2 2 2 2 2 2 2 7" xfId="47723"/>
    <cellStyle name="Стиль 1 2 2 2 2 2 2 2 2 2 2 2 2 2 2 2 2 2 2 2 8" xfId="47724"/>
    <cellStyle name="Стиль 1 2 2 2 2 2 2 2 2 2 2 2 2 2 2 2 2 2 2 2 9" xfId="47725"/>
    <cellStyle name="Стиль 1 2 2 2 2 2 2 2 2 2 2 2 2 2 2 2 2 2 2 3" xfId="47726"/>
    <cellStyle name="Стиль 1 2 2 2 2 2 2 2 2 2 2 2 2 2 2 2 2 2 2 4" xfId="47727"/>
    <cellStyle name="Стиль 1 2 2 2 2 2 2 2 2 2 2 2 2 2 2 2 2 2 2 5" xfId="47728"/>
    <cellStyle name="Стиль 1 2 2 2 2 2 2 2 2 2 2 2 2 2 2 2 2 2 2 6" xfId="47729"/>
    <cellStyle name="Стиль 1 2 2 2 2 2 2 2 2 2 2 2 2 2 2 2 2 2 2 7" xfId="47730"/>
    <cellStyle name="Стиль 1 2 2 2 2 2 2 2 2 2 2 2 2 2 2 2 2 2 2 8" xfId="47731"/>
    <cellStyle name="Стиль 1 2 2 2 2 2 2 2 2 2 2 2 2 2 2 2 2 2 2 9" xfId="47732"/>
    <cellStyle name="Стиль 1 2 2 2 2 2 2 2 2 2 2 2 2 2 2 2 2 2 3" xfId="47733"/>
    <cellStyle name="Стиль 1 2 2 2 2 2 2 2 2 2 2 2 2 2 2 2 2 2 4" xfId="47734"/>
    <cellStyle name="Стиль 1 2 2 2 2 2 2 2 2 2 2 2 2 2 2 2 2 2 5" xfId="47735"/>
    <cellStyle name="Стиль 1 2 2 2 2 2 2 2 2 2 2 2 2 2 2 2 2 2 6" xfId="47736"/>
    <cellStyle name="Стиль 1 2 2 2 2 2 2 2 2 2 2 2 2 2 2 2 2 2 7" xfId="47737"/>
    <cellStyle name="Стиль 1 2 2 2 2 2 2 2 2 2 2 2 2 2 2 2 2 2 8" xfId="47738"/>
    <cellStyle name="Стиль 1 2 2 2 2 2 2 2 2 2 2 2 2 2 2 2 2 2 9" xfId="47739"/>
    <cellStyle name="Стиль 1 2 2 2 2 2 2 2 2 2 2 2 2 2 2 2 2 3" xfId="47740"/>
    <cellStyle name="Стиль 1 2 2 2 2 2 2 2 2 2 2 2 2 2 2 2 2 3 10" xfId="47741"/>
    <cellStyle name="Стиль 1 2 2 2 2 2 2 2 2 2 2 2 2 2 2 2 2 3 2" xfId="47742"/>
    <cellStyle name="Стиль 1 2 2 2 2 2 2 2 2 2 2 2 2 2 2 2 2 3 3" xfId="47743"/>
    <cellStyle name="Стиль 1 2 2 2 2 2 2 2 2 2 2 2 2 2 2 2 2 3 4" xfId="47744"/>
    <cellStyle name="Стиль 1 2 2 2 2 2 2 2 2 2 2 2 2 2 2 2 2 3 5" xfId="47745"/>
    <cellStyle name="Стиль 1 2 2 2 2 2 2 2 2 2 2 2 2 2 2 2 2 3 6" xfId="47746"/>
    <cellStyle name="Стиль 1 2 2 2 2 2 2 2 2 2 2 2 2 2 2 2 2 3 7" xfId="47747"/>
    <cellStyle name="Стиль 1 2 2 2 2 2 2 2 2 2 2 2 2 2 2 2 2 3 8" xfId="47748"/>
    <cellStyle name="Стиль 1 2 2 2 2 2 2 2 2 2 2 2 2 2 2 2 2 3 9" xfId="47749"/>
    <cellStyle name="Стиль 1 2 2 2 2 2 2 2 2 2 2 2 2 2 2 2 2 4" xfId="47750"/>
    <cellStyle name="Стиль 1 2 2 2 2 2 2 2 2 2 2 2 2 2 2 2 2 5" xfId="47751"/>
    <cellStyle name="Стиль 1 2 2 2 2 2 2 2 2 2 2 2 2 2 2 2 2 6" xfId="47752"/>
    <cellStyle name="Стиль 1 2 2 2 2 2 2 2 2 2 2 2 2 2 2 2 2 7" xfId="47753"/>
    <cellStyle name="Стиль 1 2 2 2 2 2 2 2 2 2 2 2 2 2 2 2 2 8" xfId="47754"/>
    <cellStyle name="Стиль 1 2 2 2 2 2 2 2 2 2 2 2 2 2 2 2 2 9" xfId="47755"/>
    <cellStyle name="Стиль 1 2 2 2 2 2 2 2 2 2 2 2 2 2 2 2 3" xfId="47756"/>
    <cellStyle name="Стиль 1 2 2 2 2 2 2 2 2 2 2 2 2 2 2 2 4" xfId="47757"/>
    <cellStyle name="Стиль 1 2 2 2 2 2 2 2 2 2 2 2 2 2 2 2 5" xfId="47758"/>
    <cellStyle name="Стиль 1 2 2 2 2 2 2 2 2 2 2 2 2 2 2 2 5 10" xfId="47759"/>
    <cellStyle name="Стиль 1 2 2 2 2 2 2 2 2 2 2 2 2 2 2 2 5 2" xfId="47760"/>
    <cellStyle name="Стиль 1 2 2 2 2 2 2 2 2 2 2 2 2 2 2 2 5 2 10" xfId="47761"/>
    <cellStyle name="Стиль 1 2 2 2 2 2 2 2 2 2 2 2 2 2 2 2 5 2 2" xfId="47762"/>
    <cellStyle name="Стиль 1 2 2 2 2 2 2 2 2 2 2 2 2 2 2 2 5 2 3" xfId="47763"/>
    <cellStyle name="Стиль 1 2 2 2 2 2 2 2 2 2 2 2 2 2 2 2 5 2 4" xfId="47764"/>
    <cellStyle name="Стиль 1 2 2 2 2 2 2 2 2 2 2 2 2 2 2 2 5 2 5" xfId="47765"/>
    <cellStyle name="Стиль 1 2 2 2 2 2 2 2 2 2 2 2 2 2 2 2 5 2 6" xfId="47766"/>
    <cellStyle name="Стиль 1 2 2 2 2 2 2 2 2 2 2 2 2 2 2 2 5 2 7" xfId="47767"/>
    <cellStyle name="Стиль 1 2 2 2 2 2 2 2 2 2 2 2 2 2 2 2 5 2 8" xfId="47768"/>
    <cellStyle name="Стиль 1 2 2 2 2 2 2 2 2 2 2 2 2 2 2 2 5 2 9" xfId="47769"/>
    <cellStyle name="Стиль 1 2 2 2 2 2 2 2 2 2 2 2 2 2 2 2 5 3" xfId="47770"/>
    <cellStyle name="Стиль 1 2 2 2 2 2 2 2 2 2 2 2 2 2 2 2 5 4" xfId="47771"/>
    <cellStyle name="Стиль 1 2 2 2 2 2 2 2 2 2 2 2 2 2 2 2 5 5" xfId="47772"/>
    <cellStyle name="Стиль 1 2 2 2 2 2 2 2 2 2 2 2 2 2 2 2 5 6" xfId="47773"/>
    <cellStyle name="Стиль 1 2 2 2 2 2 2 2 2 2 2 2 2 2 2 2 5 7" xfId="47774"/>
    <cellStyle name="Стиль 1 2 2 2 2 2 2 2 2 2 2 2 2 2 2 2 5 8" xfId="47775"/>
    <cellStyle name="Стиль 1 2 2 2 2 2 2 2 2 2 2 2 2 2 2 2 5 9" xfId="47776"/>
    <cellStyle name="Стиль 1 2 2 2 2 2 2 2 2 2 2 2 2 2 2 2 6" xfId="47777"/>
    <cellStyle name="Стиль 1 2 2 2 2 2 2 2 2 2 2 2 2 2 2 2 7" xfId="47778"/>
    <cellStyle name="Стиль 1 2 2 2 2 2 2 2 2 2 2 2 2 2 2 2 8" xfId="47779"/>
    <cellStyle name="Стиль 1 2 2 2 2 2 2 2 2 2 2 2 2 2 2 2 9" xfId="47780"/>
    <cellStyle name="Стиль 1 2 2 2 2 2 2 2 2 2 2 2 2 2 2 3" xfId="47781"/>
    <cellStyle name="Стиль 1 2 2 2 2 2 2 2 2 2 2 2 2 2 2 3 10" xfId="47782"/>
    <cellStyle name="Стиль 1 2 2 2 2 2 2 2 2 2 2 2 2 2 2 3 11" xfId="47783"/>
    <cellStyle name="Стиль 1 2 2 2 2 2 2 2 2 2 2 2 2 2 2 3 2" xfId="47784"/>
    <cellStyle name="Стиль 1 2 2 2 2 2 2 2 2 2 2 2 2 2 2 3 2 10" xfId="47785"/>
    <cellStyle name="Стиль 1 2 2 2 2 2 2 2 2 2 2 2 2 2 2 3 2 11" xfId="47786"/>
    <cellStyle name="Стиль 1 2 2 2 2 2 2 2 2 2 2 2 2 2 2 3 2 2" xfId="47787"/>
    <cellStyle name="Стиль 1 2 2 2 2 2 2 2 2 2 2 2 2 2 2 3 2 2 10" xfId="47788"/>
    <cellStyle name="Стиль 1 2 2 2 2 2 2 2 2 2 2 2 2 2 2 3 2 2 2" xfId="47789"/>
    <cellStyle name="Стиль 1 2 2 2 2 2 2 2 2 2 2 2 2 2 2 3 2 2 2 10" xfId="47790"/>
    <cellStyle name="Стиль 1 2 2 2 2 2 2 2 2 2 2 2 2 2 2 3 2 2 2 2" xfId="47791"/>
    <cellStyle name="Стиль 1 2 2 2 2 2 2 2 2 2 2 2 2 2 2 3 2 2 2 3" xfId="47792"/>
    <cellStyle name="Стиль 1 2 2 2 2 2 2 2 2 2 2 2 2 2 2 3 2 2 2 4" xfId="47793"/>
    <cellStyle name="Стиль 1 2 2 2 2 2 2 2 2 2 2 2 2 2 2 3 2 2 2 5" xfId="47794"/>
    <cellStyle name="Стиль 1 2 2 2 2 2 2 2 2 2 2 2 2 2 2 3 2 2 2 6" xfId="47795"/>
    <cellStyle name="Стиль 1 2 2 2 2 2 2 2 2 2 2 2 2 2 2 3 2 2 2 7" xfId="47796"/>
    <cellStyle name="Стиль 1 2 2 2 2 2 2 2 2 2 2 2 2 2 2 3 2 2 2 8" xfId="47797"/>
    <cellStyle name="Стиль 1 2 2 2 2 2 2 2 2 2 2 2 2 2 2 3 2 2 2 9" xfId="47798"/>
    <cellStyle name="Стиль 1 2 2 2 2 2 2 2 2 2 2 2 2 2 2 3 2 2 3" xfId="47799"/>
    <cellStyle name="Стиль 1 2 2 2 2 2 2 2 2 2 2 2 2 2 2 3 2 2 4" xfId="47800"/>
    <cellStyle name="Стиль 1 2 2 2 2 2 2 2 2 2 2 2 2 2 2 3 2 2 5" xfId="47801"/>
    <cellStyle name="Стиль 1 2 2 2 2 2 2 2 2 2 2 2 2 2 2 3 2 2 6" xfId="47802"/>
    <cellStyle name="Стиль 1 2 2 2 2 2 2 2 2 2 2 2 2 2 2 3 2 2 7" xfId="47803"/>
    <cellStyle name="Стиль 1 2 2 2 2 2 2 2 2 2 2 2 2 2 2 3 2 2 8" xfId="47804"/>
    <cellStyle name="Стиль 1 2 2 2 2 2 2 2 2 2 2 2 2 2 2 3 2 2 9" xfId="47805"/>
    <cellStyle name="Стиль 1 2 2 2 2 2 2 2 2 2 2 2 2 2 2 3 2 3" xfId="47806"/>
    <cellStyle name="Стиль 1 2 2 2 2 2 2 2 2 2 2 2 2 2 2 3 2 4" xfId="47807"/>
    <cellStyle name="Стиль 1 2 2 2 2 2 2 2 2 2 2 2 2 2 2 3 2 5" xfId="47808"/>
    <cellStyle name="Стиль 1 2 2 2 2 2 2 2 2 2 2 2 2 2 2 3 2 6" xfId="47809"/>
    <cellStyle name="Стиль 1 2 2 2 2 2 2 2 2 2 2 2 2 2 2 3 2 7" xfId="47810"/>
    <cellStyle name="Стиль 1 2 2 2 2 2 2 2 2 2 2 2 2 2 2 3 2 8" xfId="47811"/>
    <cellStyle name="Стиль 1 2 2 2 2 2 2 2 2 2 2 2 2 2 2 3 2 9" xfId="47812"/>
    <cellStyle name="Стиль 1 2 2 2 2 2 2 2 2 2 2 2 2 2 2 3 3" xfId="47813"/>
    <cellStyle name="Стиль 1 2 2 2 2 2 2 2 2 2 2 2 2 2 2 3 3 10" xfId="47814"/>
    <cellStyle name="Стиль 1 2 2 2 2 2 2 2 2 2 2 2 2 2 2 3 3 2" xfId="47815"/>
    <cellStyle name="Стиль 1 2 2 2 2 2 2 2 2 2 2 2 2 2 2 3 3 3" xfId="47816"/>
    <cellStyle name="Стиль 1 2 2 2 2 2 2 2 2 2 2 2 2 2 2 3 3 4" xfId="47817"/>
    <cellStyle name="Стиль 1 2 2 2 2 2 2 2 2 2 2 2 2 2 2 3 3 5" xfId="47818"/>
    <cellStyle name="Стиль 1 2 2 2 2 2 2 2 2 2 2 2 2 2 2 3 3 6" xfId="47819"/>
    <cellStyle name="Стиль 1 2 2 2 2 2 2 2 2 2 2 2 2 2 2 3 3 7" xfId="47820"/>
    <cellStyle name="Стиль 1 2 2 2 2 2 2 2 2 2 2 2 2 2 2 3 3 8" xfId="47821"/>
    <cellStyle name="Стиль 1 2 2 2 2 2 2 2 2 2 2 2 2 2 2 3 3 9" xfId="47822"/>
    <cellStyle name="Стиль 1 2 2 2 2 2 2 2 2 2 2 2 2 2 2 3 4" xfId="47823"/>
    <cellStyle name="Стиль 1 2 2 2 2 2 2 2 2 2 2 2 2 2 2 3 5" xfId="47824"/>
    <cellStyle name="Стиль 1 2 2 2 2 2 2 2 2 2 2 2 2 2 2 3 6" xfId="47825"/>
    <cellStyle name="Стиль 1 2 2 2 2 2 2 2 2 2 2 2 2 2 2 3 7" xfId="47826"/>
    <cellStyle name="Стиль 1 2 2 2 2 2 2 2 2 2 2 2 2 2 2 3 8" xfId="47827"/>
    <cellStyle name="Стиль 1 2 2 2 2 2 2 2 2 2 2 2 2 2 2 3 9" xfId="47828"/>
    <cellStyle name="Стиль 1 2 2 2 2 2 2 2 2 2 2 2 2 2 2 4" xfId="47829"/>
    <cellStyle name="Стиль 1 2 2 2 2 2 2 2 2 2 2 2 2 2 2 5" xfId="47830"/>
    <cellStyle name="Стиль 1 2 2 2 2 2 2 2 2 2 2 2 2 2 2 5 10" xfId="47831"/>
    <cellStyle name="Стиль 1 2 2 2 2 2 2 2 2 2 2 2 2 2 2 5 2" xfId="47832"/>
    <cellStyle name="Стиль 1 2 2 2 2 2 2 2 2 2 2 2 2 2 2 5 2 10" xfId="47833"/>
    <cellStyle name="Стиль 1 2 2 2 2 2 2 2 2 2 2 2 2 2 2 5 2 2" xfId="47834"/>
    <cellStyle name="Стиль 1 2 2 2 2 2 2 2 2 2 2 2 2 2 2 5 2 3" xfId="47835"/>
    <cellStyle name="Стиль 1 2 2 2 2 2 2 2 2 2 2 2 2 2 2 5 2 4" xfId="47836"/>
    <cellStyle name="Стиль 1 2 2 2 2 2 2 2 2 2 2 2 2 2 2 5 2 5" xfId="47837"/>
    <cellStyle name="Стиль 1 2 2 2 2 2 2 2 2 2 2 2 2 2 2 5 2 6" xfId="47838"/>
    <cellStyle name="Стиль 1 2 2 2 2 2 2 2 2 2 2 2 2 2 2 5 2 7" xfId="47839"/>
    <cellStyle name="Стиль 1 2 2 2 2 2 2 2 2 2 2 2 2 2 2 5 2 8" xfId="47840"/>
    <cellStyle name="Стиль 1 2 2 2 2 2 2 2 2 2 2 2 2 2 2 5 2 9" xfId="47841"/>
    <cellStyle name="Стиль 1 2 2 2 2 2 2 2 2 2 2 2 2 2 2 5 3" xfId="47842"/>
    <cellStyle name="Стиль 1 2 2 2 2 2 2 2 2 2 2 2 2 2 2 5 4" xfId="47843"/>
    <cellStyle name="Стиль 1 2 2 2 2 2 2 2 2 2 2 2 2 2 2 5 5" xfId="47844"/>
    <cellStyle name="Стиль 1 2 2 2 2 2 2 2 2 2 2 2 2 2 2 5 6" xfId="47845"/>
    <cellStyle name="Стиль 1 2 2 2 2 2 2 2 2 2 2 2 2 2 2 5 7" xfId="47846"/>
    <cellStyle name="Стиль 1 2 2 2 2 2 2 2 2 2 2 2 2 2 2 5 8" xfId="47847"/>
    <cellStyle name="Стиль 1 2 2 2 2 2 2 2 2 2 2 2 2 2 2 5 9" xfId="47848"/>
    <cellStyle name="Стиль 1 2 2 2 2 2 2 2 2 2 2 2 2 2 2 6" xfId="47849"/>
    <cellStyle name="Стиль 1 2 2 2 2 2 2 2 2 2 2 2 2 2 2 7" xfId="47850"/>
    <cellStyle name="Стиль 1 2 2 2 2 2 2 2 2 2 2 2 2 2 2 8" xfId="47851"/>
    <cellStyle name="Стиль 1 2 2 2 2 2 2 2 2 2 2 2 2 2 2 9" xfId="47852"/>
    <cellStyle name="Стиль 1 2 2 2 2 2 2 2 2 2 2 2 2 2 20" xfId="47853"/>
    <cellStyle name="Стиль 1 2 2 2 2 2 2 2 2 2 2 2 2 2 3" xfId="47854"/>
    <cellStyle name="Стиль 1 2 2 2 2 2 2 2 2 2 2 2 2 2 3 10" xfId="47855"/>
    <cellStyle name="Стиль 1 2 2 2 2 2 2 2 2 2 2 2 2 2 3 11" xfId="47856"/>
    <cellStyle name="Стиль 1 2 2 2 2 2 2 2 2 2 2 2 2 2 3 2" xfId="47857"/>
    <cellStyle name="Стиль 1 2 2 2 2 2 2 2 2 2 2 2 2 2 3 2 10" xfId="47858"/>
    <cellStyle name="Стиль 1 2 2 2 2 2 2 2 2 2 2 2 2 2 3 2 11" xfId="47859"/>
    <cellStyle name="Стиль 1 2 2 2 2 2 2 2 2 2 2 2 2 2 3 2 2" xfId="47860"/>
    <cellStyle name="Стиль 1 2 2 2 2 2 2 2 2 2 2 2 2 2 3 2 2 10" xfId="47861"/>
    <cellStyle name="Стиль 1 2 2 2 2 2 2 2 2 2 2 2 2 2 3 2 2 2" xfId="47862"/>
    <cellStyle name="Стиль 1 2 2 2 2 2 2 2 2 2 2 2 2 2 3 2 2 2 10" xfId="47863"/>
    <cellStyle name="Стиль 1 2 2 2 2 2 2 2 2 2 2 2 2 2 3 2 2 2 2" xfId="47864"/>
    <cellStyle name="Стиль 1 2 2 2 2 2 2 2 2 2 2 2 2 2 3 2 2 2 3" xfId="47865"/>
    <cellStyle name="Стиль 1 2 2 2 2 2 2 2 2 2 2 2 2 2 3 2 2 2 4" xfId="47866"/>
    <cellStyle name="Стиль 1 2 2 2 2 2 2 2 2 2 2 2 2 2 3 2 2 2 5" xfId="47867"/>
    <cellStyle name="Стиль 1 2 2 2 2 2 2 2 2 2 2 2 2 2 3 2 2 2 6" xfId="47868"/>
    <cellStyle name="Стиль 1 2 2 2 2 2 2 2 2 2 2 2 2 2 3 2 2 2 7" xfId="47869"/>
    <cellStyle name="Стиль 1 2 2 2 2 2 2 2 2 2 2 2 2 2 3 2 2 2 8" xfId="47870"/>
    <cellStyle name="Стиль 1 2 2 2 2 2 2 2 2 2 2 2 2 2 3 2 2 2 9" xfId="47871"/>
    <cellStyle name="Стиль 1 2 2 2 2 2 2 2 2 2 2 2 2 2 3 2 2 3" xfId="47872"/>
    <cellStyle name="Стиль 1 2 2 2 2 2 2 2 2 2 2 2 2 2 3 2 2 4" xfId="47873"/>
    <cellStyle name="Стиль 1 2 2 2 2 2 2 2 2 2 2 2 2 2 3 2 2 5" xfId="47874"/>
    <cellStyle name="Стиль 1 2 2 2 2 2 2 2 2 2 2 2 2 2 3 2 2 6" xfId="47875"/>
    <cellStyle name="Стиль 1 2 2 2 2 2 2 2 2 2 2 2 2 2 3 2 2 7" xfId="47876"/>
    <cellStyle name="Стиль 1 2 2 2 2 2 2 2 2 2 2 2 2 2 3 2 2 8" xfId="47877"/>
    <cellStyle name="Стиль 1 2 2 2 2 2 2 2 2 2 2 2 2 2 3 2 2 9" xfId="47878"/>
    <cellStyle name="Стиль 1 2 2 2 2 2 2 2 2 2 2 2 2 2 3 2 3" xfId="47879"/>
    <cellStyle name="Стиль 1 2 2 2 2 2 2 2 2 2 2 2 2 2 3 2 4" xfId="47880"/>
    <cellStyle name="Стиль 1 2 2 2 2 2 2 2 2 2 2 2 2 2 3 2 5" xfId="47881"/>
    <cellStyle name="Стиль 1 2 2 2 2 2 2 2 2 2 2 2 2 2 3 2 6" xfId="47882"/>
    <cellStyle name="Стиль 1 2 2 2 2 2 2 2 2 2 2 2 2 2 3 2 7" xfId="47883"/>
    <cellStyle name="Стиль 1 2 2 2 2 2 2 2 2 2 2 2 2 2 3 2 8" xfId="47884"/>
    <cellStyle name="Стиль 1 2 2 2 2 2 2 2 2 2 2 2 2 2 3 2 9" xfId="47885"/>
    <cellStyle name="Стиль 1 2 2 2 2 2 2 2 2 2 2 2 2 2 3 3" xfId="47886"/>
    <cellStyle name="Стиль 1 2 2 2 2 2 2 2 2 2 2 2 2 2 3 3 10" xfId="47887"/>
    <cellStyle name="Стиль 1 2 2 2 2 2 2 2 2 2 2 2 2 2 3 3 2" xfId="47888"/>
    <cellStyle name="Стиль 1 2 2 2 2 2 2 2 2 2 2 2 2 2 3 3 3" xfId="47889"/>
    <cellStyle name="Стиль 1 2 2 2 2 2 2 2 2 2 2 2 2 2 3 3 4" xfId="47890"/>
    <cellStyle name="Стиль 1 2 2 2 2 2 2 2 2 2 2 2 2 2 3 3 5" xfId="47891"/>
    <cellStyle name="Стиль 1 2 2 2 2 2 2 2 2 2 2 2 2 2 3 3 6" xfId="47892"/>
    <cellStyle name="Стиль 1 2 2 2 2 2 2 2 2 2 2 2 2 2 3 3 7" xfId="47893"/>
    <cellStyle name="Стиль 1 2 2 2 2 2 2 2 2 2 2 2 2 2 3 3 8" xfId="47894"/>
    <cellStyle name="Стиль 1 2 2 2 2 2 2 2 2 2 2 2 2 2 3 3 9" xfId="47895"/>
    <cellStyle name="Стиль 1 2 2 2 2 2 2 2 2 2 2 2 2 2 3 4" xfId="47896"/>
    <cellStyle name="Стиль 1 2 2 2 2 2 2 2 2 2 2 2 2 2 3 5" xfId="47897"/>
    <cellStyle name="Стиль 1 2 2 2 2 2 2 2 2 2 2 2 2 2 3 6" xfId="47898"/>
    <cellStyle name="Стиль 1 2 2 2 2 2 2 2 2 2 2 2 2 2 3 7" xfId="47899"/>
    <cellStyle name="Стиль 1 2 2 2 2 2 2 2 2 2 2 2 2 2 3 8" xfId="47900"/>
    <cellStyle name="Стиль 1 2 2 2 2 2 2 2 2 2 2 2 2 2 3 9" xfId="47901"/>
    <cellStyle name="Стиль 1 2 2 2 2 2 2 2 2 2 2 2 2 2 4" xfId="47902"/>
    <cellStyle name="Стиль 1 2 2 2 2 2 2 2 2 2 2 2 2 2 5" xfId="47903"/>
    <cellStyle name="Стиль 1 2 2 2 2 2 2 2 2 2 2 2 2 2 6" xfId="47904"/>
    <cellStyle name="Стиль 1 2 2 2 2 2 2 2 2 2 2 2 2 2 6 10" xfId="47905"/>
    <cellStyle name="Стиль 1 2 2 2 2 2 2 2 2 2 2 2 2 2 6 2" xfId="47906"/>
    <cellStyle name="Стиль 1 2 2 2 2 2 2 2 2 2 2 2 2 2 6 2 10" xfId="47907"/>
    <cellStyle name="Стиль 1 2 2 2 2 2 2 2 2 2 2 2 2 2 6 2 2" xfId="47908"/>
    <cellStyle name="Стиль 1 2 2 2 2 2 2 2 2 2 2 2 2 2 6 2 3" xfId="47909"/>
    <cellStyle name="Стиль 1 2 2 2 2 2 2 2 2 2 2 2 2 2 6 2 4" xfId="47910"/>
    <cellStyle name="Стиль 1 2 2 2 2 2 2 2 2 2 2 2 2 2 6 2 5" xfId="47911"/>
    <cellStyle name="Стиль 1 2 2 2 2 2 2 2 2 2 2 2 2 2 6 2 6" xfId="47912"/>
    <cellStyle name="Стиль 1 2 2 2 2 2 2 2 2 2 2 2 2 2 6 2 7" xfId="47913"/>
    <cellStyle name="Стиль 1 2 2 2 2 2 2 2 2 2 2 2 2 2 6 2 8" xfId="47914"/>
    <cellStyle name="Стиль 1 2 2 2 2 2 2 2 2 2 2 2 2 2 6 2 9" xfId="47915"/>
    <cellStyle name="Стиль 1 2 2 2 2 2 2 2 2 2 2 2 2 2 6 3" xfId="47916"/>
    <cellStyle name="Стиль 1 2 2 2 2 2 2 2 2 2 2 2 2 2 6 4" xfId="47917"/>
    <cellStyle name="Стиль 1 2 2 2 2 2 2 2 2 2 2 2 2 2 6 5" xfId="47918"/>
    <cellStyle name="Стиль 1 2 2 2 2 2 2 2 2 2 2 2 2 2 6 6" xfId="47919"/>
    <cellStyle name="Стиль 1 2 2 2 2 2 2 2 2 2 2 2 2 2 6 7" xfId="47920"/>
    <cellStyle name="Стиль 1 2 2 2 2 2 2 2 2 2 2 2 2 2 6 8" xfId="47921"/>
    <cellStyle name="Стиль 1 2 2 2 2 2 2 2 2 2 2 2 2 2 6 9" xfId="47922"/>
    <cellStyle name="Стиль 1 2 2 2 2 2 2 2 2 2 2 2 2 2 7" xfId="47923"/>
    <cellStyle name="Стиль 1 2 2 2 2 2 2 2 2 2 2 2 2 2 8" xfId="47924"/>
    <cellStyle name="Стиль 1 2 2 2 2 2 2 2 2 2 2 2 2 2 9" xfId="47925"/>
    <cellStyle name="Стиль 1 2 2 2 2 2 2 2 2 2 2 2 2 20" xfId="47926"/>
    <cellStyle name="Стиль 1 2 2 2 2 2 2 2 2 2 2 2 2 3" xfId="47927"/>
    <cellStyle name="Стиль 1 2 2 2 2 2 2 2 2 2 2 2 2 3 10" xfId="47928"/>
    <cellStyle name="Стиль 1 2 2 2 2 2 2 2 2 2 2 2 2 3 11" xfId="47929"/>
    <cellStyle name="Стиль 1 2 2 2 2 2 2 2 2 2 2 2 2 3 12" xfId="47930"/>
    <cellStyle name="Стиль 1 2 2 2 2 2 2 2 2 2 2 2 2 3 13" xfId="47931"/>
    <cellStyle name="Стиль 1 2 2 2 2 2 2 2 2 2 2 2 2 3 14" xfId="47932"/>
    <cellStyle name="Стиль 1 2 2 2 2 2 2 2 2 2 2 2 2 3 2" xfId="47933"/>
    <cellStyle name="Стиль 1 2 2 2 2 2 2 2 2 2 2 2 2 3 2 10" xfId="47934"/>
    <cellStyle name="Стиль 1 2 2 2 2 2 2 2 2 2 2 2 2 3 2 11" xfId="47935"/>
    <cellStyle name="Стиль 1 2 2 2 2 2 2 2 2 2 2 2 2 3 2 2" xfId="47936"/>
    <cellStyle name="Стиль 1 2 2 2 2 2 2 2 2 2 2 2 2 3 2 2 10" xfId="47937"/>
    <cellStyle name="Стиль 1 2 2 2 2 2 2 2 2 2 2 2 2 3 2 2 11" xfId="47938"/>
    <cellStyle name="Стиль 1 2 2 2 2 2 2 2 2 2 2 2 2 3 2 2 2" xfId="47939"/>
    <cellStyle name="Стиль 1 2 2 2 2 2 2 2 2 2 2 2 2 3 2 2 2 10" xfId="47940"/>
    <cellStyle name="Стиль 1 2 2 2 2 2 2 2 2 2 2 2 2 3 2 2 2 2" xfId="47941"/>
    <cellStyle name="Стиль 1 2 2 2 2 2 2 2 2 2 2 2 2 3 2 2 2 2 10" xfId="47942"/>
    <cellStyle name="Стиль 1 2 2 2 2 2 2 2 2 2 2 2 2 3 2 2 2 2 2" xfId="47943"/>
    <cellStyle name="Стиль 1 2 2 2 2 2 2 2 2 2 2 2 2 3 2 2 2 2 3" xfId="47944"/>
    <cellStyle name="Стиль 1 2 2 2 2 2 2 2 2 2 2 2 2 3 2 2 2 2 4" xfId="47945"/>
    <cellStyle name="Стиль 1 2 2 2 2 2 2 2 2 2 2 2 2 3 2 2 2 2 5" xfId="47946"/>
    <cellStyle name="Стиль 1 2 2 2 2 2 2 2 2 2 2 2 2 3 2 2 2 2 6" xfId="47947"/>
    <cellStyle name="Стиль 1 2 2 2 2 2 2 2 2 2 2 2 2 3 2 2 2 2 7" xfId="47948"/>
    <cellStyle name="Стиль 1 2 2 2 2 2 2 2 2 2 2 2 2 3 2 2 2 2 8" xfId="47949"/>
    <cellStyle name="Стиль 1 2 2 2 2 2 2 2 2 2 2 2 2 3 2 2 2 2 9" xfId="47950"/>
    <cellStyle name="Стиль 1 2 2 2 2 2 2 2 2 2 2 2 2 3 2 2 2 3" xfId="47951"/>
    <cellStyle name="Стиль 1 2 2 2 2 2 2 2 2 2 2 2 2 3 2 2 2 4" xfId="47952"/>
    <cellStyle name="Стиль 1 2 2 2 2 2 2 2 2 2 2 2 2 3 2 2 2 5" xfId="47953"/>
    <cellStyle name="Стиль 1 2 2 2 2 2 2 2 2 2 2 2 2 3 2 2 2 6" xfId="47954"/>
    <cellStyle name="Стиль 1 2 2 2 2 2 2 2 2 2 2 2 2 3 2 2 2 7" xfId="47955"/>
    <cellStyle name="Стиль 1 2 2 2 2 2 2 2 2 2 2 2 2 3 2 2 2 8" xfId="47956"/>
    <cellStyle name="Стиль 1 2 2 2 2 2 2 2 2 2 2 2 2 3 2 2 2 9" xfId="47957"/>
    <cellStyle name="Стиль 1 2 2 2 2 2 2 2 2 2 2 2 2 3 2 2 3" xfId="47958"/>
    <cellStyle name="Стиль 1 2 2 2 2 2 2 2 2 2 2 2 2 3 2 2 4" xfId="47959"/>
    <cellStyle name="Стиль 1 2 2 2 2 2 2 2 2 2 2 2 2 3 2 2 5" xfId="47960"/>
    <cellStyle name="Стиль 1 2 2 2 2 2 2 2 2 2 2 2 2 3 2 2 6" xfId="47961"/>
    <cellStyle name="Стиль 1 2 2 2 2 2 2 2 2 2 2 2 2 3 2 2 7" xfId="47962"/>
    <cellStyle name="Стиль 1 2 2 2 2 2 2 2 2 2 2 2 2 3 2 2 8" xfId="47963"/>
    <cellStyle name="Стиль 1 2 2 2 2 2 2 2 2 2 2 2 2 3 2 2 9" xfId="47964"/>
    <cellStyle name="Стиль 1 2 2 2 2 2 2 2 2 2 2 2 2 3 2 3" xfId="47965"/>
    <cellStyle name="Стиль 1 2 2 2 2 2 2 2 2 2 2 2 2 3 2 3 10" xfId="47966"/>
    <cellStyle name="Стиль 1 2 2 2 2 2 2 2 2 2 2 2 2 3 2 3 2" xfId="47967"/>
    <cellStyle name="Стиль 1 2 2 2 2 2 2 2 2 2 2 2 2 3 2 3 3" xfId="47968"/>
    <cellStyle name="Стиль 1 2 2 2 2 2 2 2 2 2 2 2 2 3 2 3 4" xfId="47969"/>
    <cellStyle name="Стиль 1 2 2 2 2 2 2 2 2 2 2 2 2 3 2 3 5" xfId="47970"/>
    <cellStyle name="Стиль 1 2 2 2 2 2 2 2 2 2 2 2 2 3 2 3 6" xfId="47971"/>
    <cellStyle name="Стиль 1 2 2 2 2 2 2 2 2 2 2 2 2 3 2 3 7" xfId="47972"/>
    <cellStyle name="Стиль 1 2 2 2 2 2 2 2 2 2 2 2 2 3 2 3 8" xfId="47973"/>
    <cellStyle name="Стиль 1 2 2 2 2 2 2 2 2 2 2 2 2 3 2 3 9" xfId="47974"/>
    <cellStyle name="Стиль 1 2 2 2 2 2 2 2 2 2 2 2 2 3 2 4" xfId="47975"/>
    <cellStyle name="Стиль 1 2 2 2 2 2 2 2 2 2 2 2 2 3 2 5" xfId="47976"/>
    <cellStyle name="Стиль 1 2 2 2 2 2 2 2 2 2 2 2 2 3 2 6" xfId="47977"/>
    <cellStyle name="Стиль 1 2 2 2 2 2 2 2 2 2 2 2 2 3 2 7" xfId="47978"/>
    <cellStyle name="Стиль 1 2 2 2 2 2 2 2 2 2 2 2 2 3 2 8" xfId="47979"/>
    <cellStyle name="Стиль 1 2 2 2 2 2 2 2 2 2 2 2 2 3 2 9" xfId="47980"/>
    <cellStyle name="Стиль 1 2 2 2 2 2 2 2 2 2 2 2 2 3 3" xfId="47981"/>
    <cellStyle name="Стиль 1 2 2 2 2 2 2 2 2 2 2 2 2 3 4" xfId="47982"/>
    <cellStyle name="Стиль 1 2 2 2 2 2 2 2 2 2 2 2 2 3 5" xfId="47983"/>
    <cellStyle name="Стиль 1 2 2 2 2 2 2 2 2 2 2 2 2 3 5 10" xfId="47984"/>
    <cellStyle name="Стиль 1 2 2 2 2 2 2 2 2 2 2 2 2 3 5 2" xfId="47985"/>
    <cellStyle name="Стиль 1 2 2 2 2 2 2 2 2 2 2 2 2 3 5 2 10" xfId="47986"/>
    <cellStyle name="Стиль 1 2 2 2 2 2 2 2 2 2 2 2 2 3 5 2 2" xfId="47987"/>
    <cellStyle name="Стиль 1 2 2 2 2 2 2 2 2 2 2 2 2 3 5 2 3" xfId="47988"/>
    <cellStyle name="Стиль 1 2 2 2 2 2 2 2 2 2 2 2 2 3 5 2 4" xfId="47989"/>
    <cellStyle name="Стиль 1 2 2 2 2 2 2 2 2 2 2 2 2 3 5 2 5" xfId="47990"/>
    <cellStyle name="Стиль 1 2 2 2 2 2 2 2 2 2 2 2 2 3 5 2 6" xfId="47991"/>
    <cellStyle name="Стиль 1 2 2 2 2 2 2 2 2 2 2 2 2 3 5 2 7" xfId="47992"/>
    <cellStyle name="Стиль 1 2 2 2 2 2 2 2 2 2 2 2 2 3 5 2 8" xfId="47993"/>
    <cellStyle name="Стиль 1 2 2 2 2 2 2 2 2 2 2 2 2 3 5 2 9" xfId="47994"/>
    <cellStyle name="Стиль 1 2 2 2 2 2 2 2 2 2 2 2 2 3 5 3" xfId="47995"/>
    <cellStyle name="Стиль 1 2 2 2 2 2 2 2 2 2 2 2 2 3 5 4" xfId="47996"/>
    <cellStyle name="Стиль 1 2 2 2 2 2 2 2 2 2 2 2 2 3 5 5" xfId="47997"/>
    <cellStyle name="Стиль 1 2 2 2 2 2 2 2 2 2 2 2 2 3 5 6" xfId="47998"/>
    <cellStyle name="Стиль 1 2 2 2 2 2 2 2 2 2 2 2 2 3 5 7" xfId="47999"/>
    <cellStyle name="Стиль 1 2 2 2 2 2 2 2 2 2 2 2 2 3 5 8" xfId="48000"/>
    <cellStyle name="Стиль 1 2 2 2 2 2 2 2 2 2 2 2 2 3 5 9" xfId="48001"/>
    <cellStyle name="Стиль 1 2 2 2 2 2 2 2 2 2 2 2 2 3 6" xfId="48002"/>
    <cellStyle name="Стиль 1 2 2 2 2 2 2 2 2 2 2 2 2 3 7" xfId="48003"/>
    <cellStyle name="Стиль 1 2 2 2 2 2 2 2 2 2 2 2 2 3 8" xfId="48004"/>
    <cellStyle name="Стиль 1 2 2 2 2 2 2 2 2 2 2 2 2 3 9" xfId="48005"/>
    <cellStyle name="Стиль 1 2 2 2 2 2 2 2 2 2 2 2 2 4" xfId="48006"/>
    <cellStyle name="Стиль 1 2 2 2 2 2 2 2 2 2 2 2 2 4 10" xfId="48007"/>
    <cellStyle name="Стиль 1 2 2 2 2 2 2 2 2 2 2 2 2 4 11" xfId="48008"/>
    <cellStyle name="Стиль 1 2 2 2 2 2 2 2 2 2 2 2 2 4 2" xfId="48009"/>
    <cellStyle name="Стиль 1 2 2 2 2 2 2 2 2 2 2 2 2 4 2 10" xfId="48010"/>
    <cellStyle name="Стиль 1 2 2 2 2 2 2 2 2 2 2 2 2 4 2 11" xfId="48011"/>
    <cellStyle name="Стиль 1 2 2 2 2 2 2 2 2 2 2 2 2 4 2 2" xfId="48012"/>
    <cellStyle name="Стиль 1 2 2 2 2 2 2 2 2 2 2 2 2 4 2 2 10" xfId="48013"/>
    <cellStyle name="Стиль 1 2 2 2 2 2 2 2 2 2 2 2 2 4 2 2 2" xfId="48014"/>
    <cellStyle name="Стиль 1 2 2 2 2 2 2 2 2 2 2 2 2 4 2 2 2 10" xfId="48015"/>
    <cellStyle name="Стиль 1 2 2 2 2 2 2 2 2 2 2 2 2 4 2 2 2 2" xfId="48016"/>
    <cellStyle name="Стиль 1 2 2 2 2 2 2 2 2 2 2 2 2 4 2 2 2 3" xfId="48017"/>
    <cellStyle name="Стиль 1 2 2 2 2 2 2 2 2 2 2 2 2 4 2 2 2 4" xfId="48018"/>
    <cellStyle name="Стиль 1 2 2 2 2 2 2 2 2 2 2 2 2 4 2 2 2 5" xfId="48019"/>
    <cellStyle name="Стиль 1 2 2 2 2 2 2 2 2 2 2 2 2 4 2 2 2 6" xfId="48020"/>
    <cellStyle name="Стиль 1 2 2 2 2 2 2 2 2 2 2 2 2 4 2 2 2 7" xfId="48021"/>
    <cellStyle name="Стиль 1 2 2 2 2 2 2 2 2 2 2 2 2 4 2 2 2 8" xfId="48022"/>
    <cellStyle name="Стиль 1 2 2 2 2 2 2 2 2 2 2 2 2 4 2 2 2 9" xfId="48023"/>
    <cellStyle name="Стиль 1 2 2 2 2 2 2 2 2 2 2 2 2 4 2 2 3" xfId="48024"/>
    <cellStyle name="Стиль 1 2 2 2 2 2 2 2 2 2 2 2 2 4 2 2 4" xfId="48025"/>
    <cellStyle name="Стиль 1 2 2 2 2 2 2 2 2 2 2 2 2 4 2 2 5" xfId="48026"/>
    <cellStyle name="Стиль 1 2 2 2 2 2 2 2 2 2 2 2 2 4 2 2 6" xfId="48027"/>
    <cellStyle name="Стиль 1 2 2 2 2 2 2 2 2 2 2 2 2 4 2 2 7" xfId="48028"/>
    <cellStyle name="Стиль 1 2 2 2 2 2 2 2 2 2 2 2 2 4 2 2 8" xfId="48029"/>
    <cellStyle name="Стиль 1 2 2 2 2 2 2 2 2 2 2 2 2 4 2 2 9" xfId="48030"/>
    <cellStyle name="Стиль 1 2 2 2 2 2 2 2 2 2 2 2 2 4 2 3" xfId="48031"/>
    <cellStyle name="Стиль 1 2 2 2 2 2 2 2 2 2 2 2 2 4 2 4" xfId="48032"/>
    <cellStyle name="Стиль 1 2 2 2 2 2 2 2 2 2 2 2 2 4 2 5" xfId="48033"/>
    <cellStyle name="Стиль 1 2 2 2 2 2 2 2 2 2 2 2 2 4 2 6" xfId="48034"/>
    <cellStyle name="Стиль 1 2 2 2 2 2 2 2 2 2 2 2 2 4 2 7" xfId="48035"/>
    <cellStyle name="Стиль 1 2 2 2 2 2 2 2 2 2 2 2 2 4 2 8" xfId="48036"/>
    <cellStyle name="Стиль 1 2 2 2 2 2 2 2 2 2 2 2 2 4 2 9" xfId="48037"/>
    <cellStyle name="Стиль 1 2 2 2 2 2 2 2 2 2 2 2 2 4 3" xfId="48038"/>
    <cellStyle name="Стиль 1 2 2 2 2 2 2 2 2 2 2 2 2 4 3 10" xfId="48039"/>
    <cellStyle name="Стиль 1 2 2 2 2 2 2 2 2 2 2 2 2 4 3 2" xfId="48040"/>
    <cellStyle name="Стиль 1 2 2 2 2 2 2 2 2 2 2 2 2 4 3 3" xfId="48041"/>
    <cellStyle name="Стиль 1 2 2 2 2 2 2 2 2 2 2 2 2 4 3 4" xfId="48042"/>
    <cellStyle name="Стиль 1 2 2 2 2 2 2 2 2 2 2 2 2 4 3 5" xfId="48043"/>
    <cellStyle name="Стиль 1 2 2 2 2 2 2 2 2 2 2 2 2 4 3 6" xfId="48044"/>
    <cellStyle name="Стиль 1 2 2 2 2 2 2 2 2 2 2 2 2 4 3 7" xfId="48045"/>
    <cellStyle name="Стиль 1 2 2 2 2 2 2 2 2 2 2 2 2 4 3 8" xfId="48046"/>
    <cellStyle name="Стиль 1 2 2 2 2 2 2 2 2 2 2 2 2 4 3 9" xfId="48047"/>
    <cellStyle name="Стиль 1 2 2 2 2 2 2 2 2 2 2 2 2 4 4" xfId="48048"/>
    <cellStyle name="Стиль 1 2 2 2 2 2 2 2 2 2 2 2 2 4 5" xfId="48049"/>
    <cellStyle name="Стиль 1 2 2 2 2 2 2 2 2 2 2 2 2 4 6" xfId="48050"/>
    <cellStyle name="Стиль 1 2 2 2 2 2 2 2 2 2 2 2 2 4 7" xfId="48051"/>
    <cellStyle name="Стиль 1 2 2 2 2 2 2 2 2 2 2 2 2 4 8" xfId="48052"/>
    <cellStyle name="Стиль 1 2 2 2 2 2 2 2 2 2 2 2 2 4 9" xfId="48053"/>
    <cellStyle name="Стиль 1 2 2 2 2 2 2 2 2 2 2 2 2 5" xfId="48054"/>
    <cellStyle name="Стиль 1 2 2 2 2 2 2 2 2 2 2 2 2 6" xfId="48055"/>
    <cellStyle name="Стиль 1 2 2 2 2 2 2 2 2 2 2 2 2 6 10" xfId="48056"/>
    <cellStyle name="Стиль 1 2 2 2 2 2 2 2 2 2 2 2 2 6 2" xfId="48057"/>
    <cellStyle name="Стиль 1 2 2 2 2 2 2 2 2 2 2 2 2 6 2 10" xfId="48058"/>
    <cellStyle name="Стиль 1 2 2 2 2 2 2 2 2 2 2 2 2 6 2 2" xfId="48059"/>
    <cellStyle name="Стиль 1 2 2 2 2 2 2 2 2 2 2 2 2 6 2 3" xfId="48060"/>
    <cellStyle name="Стиль 1 2 2 2 2 2 2 2 2 2 2 2 2 6 2 4" xfId="48061"/>
    <cellStyle name="Стиль 1 2 2 2 2 2 2 2 2 2 2 2 2 6 2 5" xfId="48062"/>
    <cellStyle name="Стиль 1 2 2 2 2 2 2 2 2 2 2 2 2 6 2 6" xfId="48063"/>
    <cellStyle name="Стиль 1 2 2 2 2 2 2 2 2 2 2 2 2 6 2 7" xfId="48064"/>
    <cellStyle name="Стиль 1 2 2 2 2 2 2 2 2 2 2 2 2 6 2 8" xfId="48065"/>
    <cellStyle name="Стиль 1 2 2 2 2 2 2 2 2 2 2 2 2 6 2 9" xfId="48066"/>
    <cellStyle name="Стиль 1 2 2 2 2 2 2 2 2 2 2 2 2 6 3" xfId="48067"/>
    <cellStyle name="Стиль 1 2 2 2 2 2 2 2 2 2 2 2 2 6 4" xfId="48068"/>
    <cellStyle name="Стиль 1 2 2 2 2 2 2 2 2 2 2 2 2 6 5" xfId="48069"/>
    <cellStyle name="Стиль 1 2 2 2 2 2 2 2 2 2 2 2 2 6 6" xfId="48070"/>
    <cellStyle name="Стиль 1 2 2 2 2 2 2 2 2 2 2 2 2 6 7" xfId="48071"/>
    <cellStyle name="Стиль 1 2 2 2 2 2 2 2 2 2 2 2 2 6 8" xfId="48072"/>
    <cellStyle name="Стиль 1 2 2 2 2 2 2 2 2 2 2 2 2 6 9" xfId="48073"/>
    <cellStyle name="Стиль 1 2 2 2 2 2 2 2 2 2 2 2 2 7" xfId="48074"/>
    <cellStyle name="Стиль 1 2 2 2 2 2 2 2 2 2 2 2 2 8" xfId="48075"/>
    <cellStyle name="Стиль 1 2 2 2 2 2 2 2 2 2 2 2 2 9" xfId="48076"/>
    <cellStyle name="Стиль 1 2 2 2 2 2 2 2 2 2 2 2 20" xfId="48077"/>
    <cellStyle name="Стиль 1 2 2 2 2 2 2 2 2 2 2 2 3" xfId="48078"/>
    <cellStyle name="Стиль 1 2 2 2 2 2 2 2 2 2 2 2 3 10" xfId="48079"/>
    <cellStyle name="Стиль 1 2 2 2 2 2 2 2 2 2 2 2 3 11" xfId="48080"/>
    <cellStyle name="Стиль 1 2 2 2 2 2 2 2 2 2 2 2 3 12" xfId="48081"/>
    <cellStyle name="Стиль 1 2 2 2 2 2 2 2 2 2 2 2 3 13" xfId="48082"/>
    <cellStyle name="Стиль 1 2 2 2 2 2 2 2 2 2 2 2 3 14" xfId="48083"/>
    <cellStyle name="Стиль 1 2 2 2 2 2 2 2 2 2 2 2 3 2" xfId="48084"/>
    <cellStyle name="Стиль 1 2 2 2 2 2 2 2 2 2 2 2 3 2 10" xfId="48085"/>
    <cellStyle name="Стиль 1 2 2 2 2 2 2 2 2 2 2 2 3 2 11" xfId="48086"/>
    <cellStyle name="Стиль 1 2 2 2 2 2 2 2 2 2 2 2 3 2 2" xfId="48087"/>
    <cellStyle name="Стиль 1 2 2 2 2 2 2 2 2 2 2 2 3 2 2 10" xfId="48088"/>
    <cellStyle name="Стиль 1 2 2 2 2 2 2 2 2 2 2 2 3 2 2 11" xfId="48089"/>
    <cellStyle name="Стиль 1 2 2 2 2 2 2 2 2 2 2 2 3 2 2 2" xfId="48090"/>
    <cellStyle name="Стиль 1 2 2 2 2 2 2 2 2 2 2 2 3 2 2 2 10" xfId="48091"/>
    <cellStyle name="Стиль 1 2 2 2 2 2 2 2 2 2 2 2 3 2 2 2 2" xfId="48092"/>
    <cellStyle name="Стиль 1 2 2 2 2 2 2 2 2 2 2 2 3 2 2 2 2 10" xfId="48093"/>
    <cellStyle name="Стиль 1 2 2 2 2 2 2 2 2 2 2 2 3 2 2 2 2 2" xfId="48094"/>
    <cellStyle name="Стиль 1 2 2 2 2 2 2 2 2 2 2 2 3 2 2 2 2 3" xfId="48095"/>
    <cellStyle name="Стиль 1 2 2 2 2 2 2 2 2 2 2 2 3 2 2 2 2 4" xfId="48096"/>
    <cellStyle name="Стиль 1 2 2 2 2 2 2 2 2 2 2 2 3 2 2 2 2 5" xfId="48097"/>
    <cellStyle name="Стиль 1 2 2 2 2 2 2 2 2 2 2 2 3 2 2 2 2 6" xfId="48098"/>
    <cellStyle name="Стиль 1 2 2 2 2 2 2 2 2 2 2 2 3 2 2 2 2 7" xfId="48099"/>
    <cellStyle name="Стиль 1 2 2 2 2 2 2 2 2 2 2 2 3 2 2 2 2 8" xfId="48100"/>
    <cellStyle name="Стиль 1 2 2 2 2 2 2 2 2 2 2 2 3 2 2 2 2 9" xfId="48101"/>
    <cellStyle name="Стиль 1 2 2 2 2 2 2 2 2 2 2 2 3 2 2 2 3" xfId="48102"/>
    <cellStyle name="Стиль 1 2 2 2 2 2 2 2 2 2 2 2 3 2 2 2 4" xfId="48103"/>
    <cellStyle name="Стиль 1 2 2 2 2 2 2 2 2 2 2 2 3 2 2 2 5" xfId="48104"/>
    <cellStyle name="Стиль 1 2 2 2 2 2 2 2 2 2 2 2 3 2 2 2 6" xfId="48105"/>
    <cellStyle name="Стиль 1 2 2 2 2 2 2 2 2 2 2 2 3 2 2 2 7" xfId="48106"/>
    <cellStyle name="Стиль 1 2 2 2 2 2 2 2 2 2 2 2 3 2 2 2 8" xfId="48107"/>
    <cellStyle name="Стиль 1 2 2 2 2 2 2 2 2 2 2 2 3 2 2 2 9" xfId="48108"/>
    <cellStyle name="Стиль 1 2 2 2 2 2 2 2 2 2 2 2 3 2 2 3" xfId="48109"/>
    <cellStyle name="Стиль 1 2 2 2 2 2 2 2 2 2 2 2 3 2 2 4" xfId="48110"/>
    <cellStyle name="Стиль 1 2 2 2 2 2 2 2 2 2 2 2 3 2 2 5" xfId="48111"/>
    <cellStyle name="Стиль 1 2 2 2 2 2 2 2 2 2 2 2 3 2 2 6" xfId="48112"/>
    <cellStyle name="Стиль 1 2 2 2 2 2 2 2 2 2 2 2 3 2 2 7" xfId="48113"/>
    <cellStyle name="Стиль 1 2 2 2 2 2 2 2 2 2 2 2 3 2 2 8" xfId="48114"/>
    <cellStyle name="Стиль 1 2 2 2 2 2 2 2 2 2 2 2 3 2 2 9" xfId="48115"/>
    <cellStyle name="Стиль 1 2 2 2 2 2 2 2 2 2 2 2 3 2 3" xfId="48116"/>
    <cellStyle name="Стиль 1 2 2 2 2 2 2 2 2 2 2 2 3 2 3 10" xfId="48117"/>
    <cellStyle name="Стиль 1 2 2 2 2 2 2 2 2 2 2 2 3 2 3 2" xfId="48118"/>
    <cellStyle name="Стиль 1 2 2 2 2 2 2 2 2 2 2 2 3 2 3 3" xfId="48119"/>
    <cellStyle name="Стиль 1 2 2 2 2 2 2 2 2 2 2 2 3 2 3 4" xfId="48120"/>
    <cellStyle name="Стиль 1 2 2 2 2 2 2 2 2 2 2 2 3 2 3 5" xfId="48121"/>
    <cellStyle name="Стиль 1 2 2 2 2 2 2 2 2 2 2 2 3 2 3 6" xfId="48122"/>
    <cellStyle name="Стиль 1 2 2 2 2 2 2 2 2 2 2 2 3 2 3 7" xfId="48123"/>
    <cellStyle name="Стиль 1 2 2 2 2 2 2 2 2 2 2 2 3 2 3 8" xfId="48124"/>
    <cellStyle name="Стиль 1 2 2 2 2 2 2 2 2 2 2 2 3 2 3 9" xfId="48125"/>
    <cellStyle name="Стиль 1 2 2 2 2 2 2 2 2 2 2 2 3 2 4" xfId="48126"/>
    <cellStyle name="Стиль 1 2 2 2 2 2 2 2 2 2 2 2 3 2 5" xfId="48127"/>
    <cellStyle name="Стиль 1 2 2 2 2 2 2 2 2 2 2 2 3 2 6" xfId="48128"/>
    <cellStyle name="Стиль 1 2 2 2 2 2 2 2 2 2 2 2 3 2 7" xfId="48129"/>
    <cellStyle name="Стиль 1 2 2 2 2 2 2 2 2 2 2 2 3 2 8" xfId="48130"/>
    <cellStyle name="Стиль 1 2 2 2 2 2 2 2 2 2 2 2 3 2 9" xfId="48131"/>
    <cellStyle name="Стиль 1 2 2 2 2 2 2 2 2 2 2 2 3 3" xfId="48132"/>
    <cellStyle name="Стиль 1 2 2 2 2 2 2 2 2 2 2 2 3 4" xfId="48133"/>
    <cellStyle name="Стиль 1 2 2 2 2 2 2 2 2 2 2 2 3 5" xfId="48134"/>
    <cellStyle name="Стиль 1 2 2 2 2 2 2 2 2 2 2 2 3 5 10" xfId="48135"/>
    <cellStyle name="Стиль 1 2 2 2 2 2 2 2 2 2 2 2 3 5 2" xfId="48136"/>
    <cellStyle name="Стиль 1 2 2 2 2 2 2 2 2 2 2 2 3 5 2 10" xfId="48137"/>
    <cellStyle name="Стиль 1 2 2 2 2 2 2 2 2 2 2 2 3 5 2 2" xfId="48138"/>
    <cellStyle name="Стиль 1 2 2 2 2 2 2 2 2 2 2 2 3 5 2 3" xfId="48139"/>
    <cellStyle name="Стиль 1 2 2 2 2 2 2 2 2 2 2 2 3 5 2 4" xfId="48140"/>
    <cellStyle name="Стиль 1 2 2 2 2 2 2 2 2 2 2 2 3 5 2 5" xfId="48141"/>
    <cellStyle name="Стиль 1 2 2 2 2 2 2 2 2 2 2 2 3 5 2 6" xfId="48142"/>
    <cellStyle name="Стиль 1 2 2 2 2 2 2 2 2 2 2 2 3 5 2 7" xfId="48143"/>
    <cellStyle name="Стиль 1 2 2 2 2 2 2 2 2 2 2 2 3 5 2 8" xfId="48144"/>
    <cellStyle name="Стиль 1 2 2 2 2 2 2 2 2 2 2 2 3 5 2 9" xfId="48145"/>
    <cellStyle name="Стиль 1 2 2 2 2 2 2 2 2 2 2 2 3 5 3" xfId="48146"/>
    <cellStyle name="Стиль 1 2 2 2 2 2 2 2 2 2 2 2 3 5 4" xfId="48147"/>
    <cellStyle name="Стиль 1 2 2 2 2 2 2 2 2 2 2 2 3 5 5" xfId="48148"/>
    <cellStyle name="Стиль 1 2 2 2 2 2 2 2 2 2 2 2 3 5 6" xfId="48149"/>
    <cellStyle name="Стиль 1 2 2 2 2 2 2 2 2 2 2 2 3 5 7" xfId="48150"/>
    <cellStyle name="Стиль 1 2 2 2 2 2 2 2 2 2 2 2 3 5 8" xfId="48151"/>
    <cellStyle name="Стиль 1 2 2 2 2 2 2 2 2 2 2 2 3 5 9" xfId="48152"/>
    <cellStyle name="Стиль 1 2 2 2 2 2 2 2 2 2 2 2 3 6" xfId="48153"/>
    <cellStyle name="Стиль 1 2 2 2 2 2 2 2 2 2 2 2 3 7" xfId="48154"/>
    <cellStyle name="Стиль 1 2 2 2 2 2 2 2 2 2 2 2 3 8" xfId="48155"/>
    <cellStyle name="Стиль 1 2 2 2 2 2 2 2 2 2 2 2 3 9" xfId="48156"/>
    <cellStyle name="Стиль 1 2 2 2 2 2 2 2 2 2 2 2 4" xfId="48157"/>
    <cellStyle name="Стиль 1 2 2 2 2 2 2 2 2 2 2 2 4 10" xfId="48158"/>
    <cellStyle name="Стиль 1 2 2 2 2 2 2 2 2 2 2 2 4 11" xfId="48159"/>
    <cellStyle name="Стиль 1 2 2 2 2 2 2 2 2 2 2 2 4 2" xfId="48160"/>
    <cellStyle name="Стиль 1 2 2 2 2 2 2 2 2 2 2 2 4 2 10" xfId="48161"/>
    <cellStyle name="Стиль 1 2 2 2 2 2 2 2 2 2 2 2 4 2 11" xfId="48162"/>
    <cellStyle name="Стиль 1 2 2 2 2 2 2 2 2 2 2 2 4 2 2" xfId="48163"/>
    <cellStyle name="Стиль 1 2 2 2 2 2 2 2 2 2 2 2 4 2 2 10" xfId="48164"/>
    <cellStyle name="Стиль 1 2 2 2 2 2 2 2 2 2 2 2 4 2 2 2" xfId="48165"/>
    <cellStyle name="Стиль 1 2 2 2 2 2 2 2 2 2 2 2 4 2 2 2 10" xfId="48166"/>
    <cellStyle name="Стиль 1 2 2 2 2 2 2 2 2 2 2 2 4 2 2 2 2" xfId="48167"/>
    <cellStyle name="Стиль 1 2 2 2 2 2 2 2 2 2 2 2 4 2 2 2 3" xfId="48168"/>
    <cellStyle name="Стиль 1 2 2 2 2 2 2 2 2 2 2 2 4 2 2 2 4" xfId="48169"/>
    <cellStyle name="Стиль 1 2 2 2 2 2 2 2 2 2 2 2 4 2 2 2 5" xfId="48170"/>
    <cellStyle name="Стиль 1 2 2 2 2 2 2 2 2 2 2 2 4 2 2 2 6" xfId="48171"/>
    <cellStyle name="Стиль 1 2 2 2 2 2 2 2 2 2 2 2 4 2 2 2 7" xfId="48172"/>
    <cellStyle name="Стиль 1 2 2 2 2 2 2 2 2 2 2 2 4 2 2 2 8" xfId="48173"/>
    <cellStyle name="Стиль 1 2 2 2 2 2 2 2 2 2 2 2 4 2 2 2 9" xfId="48174"/>
    <cellStyle name="Стиль 1 2 2 2 2 2 2 2 2 2 2 2 4 2 2 3" xfId="48175"/>
    <cellStyle name="Стиль 1 2 2 2 2 2 2 2 2 2 2 2 4 2 2 4" xfId="48176"/>
    <cellStyle name="Стиль 1 2 2 2 2 2 2 2 2 2 2 2 4 2 2 5" xfId="48177"/>
    <cellStyle name="Стиль 1 2 2 2 2 2 2 2 2 2 2 2 4 2 2 6" xfId="48178"/>
    <cellStyle name="Стиль 1 2 2 2 2 2 2 2 2 2 2 2 4 2 2 7" xfId="48179"/>
    <cellStyle name="Стиль 1 2 2 2 2 2 2 2 2 2 2 2 4 2 2 8" xfId="48180"/>
    <cellStyle name="Стиль 1 2 2 2 2 2 2 2 2 2 2 2 4 2 2 9" xfId="48181"/>
    <cellStyle name="Стиль 1 2 2 2 2 2 2 2 2 2 2 2 4 2 3" xfId="48182"/>
    <cellStyle name="Стиль 1 2 2 2 2 2 2 2 2 2 2 2 4 2 4" xfId="48183"/>
    <cellStyle name="Стиль 1 2 2 2 2 2 2 2 2 2 2 2 4 2 5" xfId="48184"/>
    <cellStyle name="Стиль 1 2 2 2 2 2 2 2 2 2 2 2 4 2 6" xfId="48185"/>
    <cellStyle name="Стиль 1 2 2 2 2 2 2 2 2 2 2 2 4 2 7" xfId="48186"/>
    <cellStyle name="Стиль 1 2 2 2 2 2 2 2 2 2 2 2 4 2 8" xfId="48187"/>
    <cellStyle name="Стиль 1 2 2 2 2 2 2 2 2 2 2 2 4 2 9" xfId="48188"/>
    <cellStyle name="Стиль 1 2 2 2 2 2 2 2 2 2 2 2 4 3" xfId="48189"/>
    <cellStyle name="Стиль 1 2 2 2 2 2 2 2 2 2 2 2 4 3 10" xfId="48190"/>
    <cellStyle name="Стиль 1 2 2 2 2 2 2 2 2 2 2 2 4 3 2" xfId="48191"/>
    <cellStyle name="Стиль 1 2 2 2 2 2 2 2 2 2 2 2 4 3 3" xfId="48192"/>
    <cellStyle name="Стиль 1 2 2 2 2 2 2 2 2 2 2 2 4 3 4" xfId="48193"/>
    <cellStyle name="Стиль 1 2 2 2 2 2 2 2 2 2 2 2 4 3 5" xfId="48194"/>
    <cellStyle name="Стиль 1 2 2 2 2 2 2 2 2 2 2 2 4 3 6" xfId="48195"/>
    <cellStyle name="Стиль 1 2 2 2 2 2 2 2 2 2 2 2 4 3 7" xfId="48196"/>
    <cellStyle name="Стиль 1 2 2 2 2 2 2 2 2 2 2 2 4 3 8" xfId="48197"/>
    <cellStyle name="Стиль 1 2 2 2 2 2 2 2 2 2 2 2 4 3 9" xfId="48198"/>
    <cellStyle name="Стиль 1 2 2 2 2 2 2 2 2 2 2 2 4 4" xfId="48199"/>
    <cellStyle name="Стиль 1 2 2 2 2 2 2 2 2 2 2 2 4 5" xfId="48200"/>
    <cellStyle name="Стиль 1 2 2 2 2 2 2 2 2 2 2 2 4 6" xfId="48201"/>
    <cellStyle name="Стиль 1 2 2 2 2 2 2 2 2 2 2 2 4 7" xfId="48202"/>
    <cellStyle name="Стиль 1 2 2 2 2 2 2 2 2 2 2 2 4 8" xfId="48203"/>
    <cellStyle name="Стиль 1 2 2 2 2 2 2 2 2 2 2 2 4 9" xfId="48204"/>
    <cellStyle name="Стиль 1 2 2 2 2 2 2 2 2 2 2 2 5" xfId="48205"/>
    <cellStyle name="Стиль 1 2 2 2 2 2 2 2 2 2 2 2 6" xfId="48206"/>
    <cellStyle name="Стиль 1 2 2 2 2 2 2 2 2 2 2 2 6 10" xfId="48207"/>
    <cellStyle name="Стиль 1 2 2 2 2 2 2 2 2 2 2 2 6 2" xfId="48208"/>
    <cellStyle name="Стиль 1 2 2 2 2 2 2 2 2 2 2 2 6 2 10" xfId="48209"/>
    <cellStyle name="Стиль 1 2 2 2 2 2 2 2 2 2 2 2 6 2 2" xfId="48210"/>
    <cellStyle name="Стиль 1 2 2 2 2 2 2 2 2 2 2 2 6 2 3" xfId="48211"/>
    <cellStyle name="Стиль 1 2 2 2 2 2 2 2 2 2 2 2 6 2 4" xfId="48212"/>
    <cellStyle name="Стиль 1 2 2 2 2 2 2 2 2 2 2 2 6 2 5" xfId="48213"/>
    <cellStyle name="Стиль 1 2 2 2 2 2 2 2 2 2 2 2 6 2 6" xfId="48214"/>
    <cellStyle name="Стиль 1 2 2 2 2 2 2 2 2 2 2 2 6 2 7" xfId="48215"/>
    <cellStyle name="Стиль 1 2 2 2 2 2 2 2 2 2 2 2 6 2 8" xfId="48216"/>
    <cellStyle name="Стиль 1 2 2 2 2 2 2 2 2 2 2 2 6 2 9" xfId="48217"/>
    <cellStyle name="Стиль 1 2 2 2 2 2 2 2 2 2 2 2 6 3" xfId="48218"/>
    <cellStyle name="Стиль 1 2 2 2 2 2 2 2 2 2 2 2 6 4" xfId="48219"/>
    <cellStyle name="Стиль 1 2 2 2 2 2 2 2 2 2 2 2 6 5" xfId="48220"/>
    <cellStyle name="Стиль 1 2 2 2 2 2 2 2 2 2 2 2 6 6" xfId="48221"/>
    <cellStyle name="Стиль 1 2 2 2 2 2 2 2 2 2 2 2 6 7" xfId="48222"/>
    <cellStyle name="Стиль 1 2 2 2 2 2 2 2 2 2 2 2 6 8" xfId="48223"/>
    <cellStyle name="Стиль 1 2 2 2 2 2 2 2 2 2 2 2 6 9" xfId="48224"/>
    <cellStyle name="Стиль 1 2 2 2 2 2 2 2 2 2 2 2 7" xfId="48225"/>
    <cellStyle name="Стиль 1 2 2 2 2 2 2 2 2 2 2 2 8" xfId="48226"/>
    <cellStyle name="Стиль 1 2 2 2 2 2 2 2 2 2 2 2 9" xfId="48227"/>
    <cellStyle name="Стиль 1 2 2 2 2 2 2 2 2 2 2 20" xfId="48228"/>
    <cellStyle name="Стиль 1 2 2 2 2 2 2 2 2 2 2 20 2" xfId="48229"/>
    <cellStyle name="Стиль 1 2 2 2 2 2 2 2 2 2 2 20 2 2" xfId="48230"/>
    <cellStyle name="Стиль 1 2 2 2 2 2 2 2 2 2 2 20 3" xfId="48231"/>
    <cellStyle name="Стиль 1 2 2 2 2 2 2 2 2 2 2 20 4" xfId="48232"/>
    <cellStyle name="Стиль 1 2 2 2 2 2 2 2 2 2 2 21" xfId="48233"/>
    <cellStyle name="Стиль 1 2 2 2 2 2 2 2 2 2 2 21 2" xfId="48234"/>
    <cellStyle name="Стиль 1 2 2 2 2 2 2 2 2 2 2 22" xfId="48235"/>
    <cellStyle name="Стиль 1 2 2 2 2 2 2 2 2 2 2 3" xfId="48236"/>
    <cellStyle name="Стиль 1 2 2 2 2 2 2 2 2 2 2 4" xfId="48237"/>
    <cellStyle name="Стиль 1 2 2 2 2 2 2 2 2 2 2 5" xfId="48238"/>
    <cellStyle name="Стиль 1 2 2 2 2 2 2 2 2 2 2 5 10" xfId="48239"/>
    <cellStyle name="Стиль 1 2 2 2 2 2 2 2 2 2 2 5 11" xfId="48240"/>
    <cellStyle name="Стиль 1 2 2 2 2 2 2 2 2 2 2 5 12" xfId="48241"/>
    <cellStyle name="Стиль 1 2 2 2 2 2 2 2 2 2 2 5 13" xfId="48242"/>
    <cellStyle name="Стиль 1 2 2 2 2 2 2 2 2 2 2 5 14" xfId="48243"/>
    <cellStyle name="Стиль 1 2 2 2 2 2 2 2 2 2 2 5 2" xfId="48244"/>
    <cellStyle name="Стиль 1 2 2 2 2 2 2 2 2 2 2 5 2 10" xfId="48245"/>
    <cellStyle name="Стиль 1 2 2 2 2 2 2 2 2 2 2 5 2 11" xfId="48246"/>
    <cellStyle name="Стиль 1 2 2 2 2 2 2 2 2 2 2 5 2 2" xfId="48247"/>
    <cellStyle name="Стиль 1 2 2 2 2 2 2 2 2 2 2 5 2 2 10" xfId="48248"/>
    <cellStyle name="Стиль 1 2 2 2 2 2 2 2 2 2 2 5 2 2 11" xfId="48249"/>
    <cellStyle name="Стиль 1 2 2 2 2 2 2 2 2 2 2 5 2 2 2" xfId="48250"/>
    <cellStyle name="Стиль 1 2 2 2 2 2 2 2 2 2 2 5 2 2 2 10" xfId="48251"/>
    <cellStyle name="Стиль 1 2 2 2 2 2 2 2 2 2 2 5 2 2 2 2" xfId="48252"/>
    <cellStyle name="Стиль 1 2 2 2 2 2 2 2 2 2 2 5 2 2 2 2 10" xfId="48253"/>
    <cellStyle name="Стиль 1 2 2 2 2 2 2 2 2 2 2 5 2 2 2 2 2" xfId="48254"/>
    <cellStyle name="Стиль 1 2 2 2 2 2 2 2 2 2 2 5 2 2 2 2 3" xfId="48255"/>
    <cellStyle name="Стиль 1 2 2 2 2 2 2 2 2 2 2 5 2 2 2 2 4" xfId="48256"/>
    <cellStyle name="Стиль 1 2 2 2 2 2 2 2 2 2 2 5 2 2 2 2 5" xfId="48257"/>
    <cellStyle name="Стиль 1 2 2 2 2 2 2 2 2 2 2 5 2 2 2 2 6" xfId="48258"/>
    <cellStyle name="Стиль 1 2 2 2 2 2 2 2 2 2 2 5 2 2 2 2 7" xfId="48259"/>
    <cellStyle name="Стиль 1 2 2 2 2 2 2 2 2 2 2 5 2 2 2 2 8" xfId="48260"/>
    <cellStyle name="Стиль 1 2 2 2 2 2 2 2 2 2 2 5 2 2 2 2 9" xfId="48261"/>
    <cellStyle name="Стиль 1 2 2 2 2 2 2 2 2 2 2 5 2 2 2 3" xfId="48262"/>
    <cellStyle name="Стиль 1 2 2 2 2 2 2 2 2 2 2 5 2 2 2 4" xfId="48263"/>
    <cellStyle name="Стиль 1 2 2 2 2 2 2 2 2 2 2 5 2 2 2 5" xfId="48264"/>
    <cellStyle name="Стиль 1 2 2 2 2 2 2 2 2 2 2 5 2 2 2 6" xfId="48265"/>
    <cellStyle name="Стиль 1 2 2 2 2 2 2 2 2 2 2 5 2 2 2 7" xfId="48266"/>
    <cellStyle name="Стиль 1 2 2 2 2 2 2 2 2 2 2 5 2 2 2 8" xfId="48267"/>
    <cellStyle name="Стиль 1 2 2 2 2 2 2 2 2 2 2 5 2 2 2 9" xfId="48268"/>
    <cellStyle name="Стиль 1 2 2 2 2 2 2 2 2 2 2 5 2 2 3" xfId="48269"/>
    <cellStyle name="Стиль 1 2 2 2 2 2 2 2 2 2 2 5 2 2 4" xfId="48270"/>
    <cellStyle name="Стиль 1 2 2 2 2 2 2 2 2 2 2 5 2 2 5" xfId="48271"/>
    <cellStyle name="Стиль 1 2 2 2 2 2 2 2 2 2 2 5 2 2 6" xfId="48272"/>
    <cellStyle name="Стиль 1 2 2 2 2 2 2 2 2 2 2 5 2 2 7" xfId="48273"/>
    <cellStyle name="Стиль 1 2 2 2 2 2 2 2 2 2 2 5 2 2 8" xfId="48274"/>
    <cellStyle name="Стиль 1 2 2 2 2 2 2 2 2 2 2 5 2 2 9" xfId="48275"/>
    <cellStyle name="Стиль 1 2 2 2 2 2 2 2 2 2 2 5 2 3" xfId="48276"/>
    <cellStyle name="Стиль 1 2 2 2 2 2 2 2 2 2 2 5 2 3 10" xfId="48277"/>
    <cellStyle name="Стиль 1 2 2 2 2 2 2 2 2 2 2 5 2 3 2" xfId="48278"/>
    <cellStyle name="Стиль 1 2 2 2 2 2 2 2 2 2 2 5 2 3 3" xfId="48279"/>
    <cellStyle name="Стиль 1 2 2 2 2 2 2 2 2 2 2 5 2 3 4" xfId="48280"/>
    <cellStyle name="Стиль 1 2 2 2 2 2 2 2 2 2 2 5 2 3 5" xfId="48281"/>
    <cellStyle name="Стиль 1 2 2 2 2 2 2 2 2 2 2 5 2 3 6" xfId="48282"/>
    <cellStyle name="Стиль 1 2 2 2 2 2 2 2 2 2 2 5 2 3 7" xfId="48283"/>
    <cellStyle name="Стиль 1 2 2 2 2 2 2 2 2 2 2 5 2 3 8" xfId="48284"/>
    <cellStyle name="Стиль 1 2 2 2 2 2 2 2 2 2 2 5 2 3 9" xfId="48285"/>
    <cellStyle name="Стиль 1 2 2 2 2 2 2 2 2 2 2 5 2 4" xfId="48286"/>
    <cellStyle name="Стиль 1 2 2 2 2 2 2 2 2 2 2 5 2 5" xfId="48287"/>
    <cellStyle name="Стиль 1 2 2 2 2 2 2 2 2 2 2 5 2 6" xfId="48288"/>
    <cellStyle name="Стиль 1 2 2 2 2 2 2 2 2 2 2 5 2 7" xfId="48289"/>
    <cellStyle name="Стиль 1 2 2 2 2 2 2 2 2 2 2 5 2 8" xfId="48290"/>
    <cellStyle name="Стиль 1 2 2 2 2 2 2 2 2 2 2 5 2 9" xfId="48291"/>
    <cellStyle name="Стиль 1 2 2 2 2 2 2 2 2 2 2 5 3" xfId="48292"/>
    <cellStyle name="Стиль 1 2 2 2 2 2 2 2 2 2 2 5 4" xfId="48293"/>
    <cellStyle name="Стиль 1 2 2 2 2 2 2 2 2 2 2 5 5" xfId="48294"/>
    <cellStyle name="Стиль 1 2 2 2 2 2 2 2 2 2 2 5 5 10" xfId="48295"/>
    <cellStyle name="Стиль 1 2 2 2 2 2 2 2 2 2 2 5 5 2" xfId="48296"/>
    <cellStyle name="Стиль 1 2 2 2 2 2 2 2 2 2 2 5 5 2 10" xfId="48297"/>
    <cellStyle name="Стиль 1 2 2 2 2 2 2 2 2 2 2 5 5 2 2" xfId="48298"/>
    <cellStyle name="Стиль 1 2 2 2 2 2 2 2 2 2 2 5 5 2 3" xfId="48299"/>
    <cellStyle name="Стиль 1 2 2 2 2 2 2 2 2 2 2 5 5 2 4" xfId="48300"/>
    <cellStyle name="Стиль 1 2 2 2 2 2 2 2 2 2 2 5 5 2 5" xfId="48301"/>
    <cellStyle name="Стиль 1 2 2 2 2 2 2 2 2 2 2 5 5 2 6" xfId="48302"/>
    <cellStyle name="Стиль 1 2 2 2 2 2 2 2 2 2 2 5 5 2 7" xfId="48303"/>
    <cellStyle name="Стиль 1 2 2 2 2 2 2 2 2 2 2 5 5 2 8" xfId="48304"/>
    <cellStyle name="Стиль 1 2 2 2 2 2 2 2 2 2 2 5 5 2 9" xfId="48305"/>
    <cellStyle name="Стиль 1 2 2 2 2 2 2 2 2 2 2 5 5 3" xfId="48306"/>
    <cellStyle name="Стиль 1 2 2 2 2 2 2 2 2 2 2 5 5 4" xfId="48307"/>
    <cellStyle name="Стиль 1 2 2 2 2 2 2 2 2 2 2 5 5 5" xfId="48308"/>
    <cellStyle name="Стиль 1 2 2 2 2 2 2 2 2 2 2 5 5 6" xfId="48309"/>
    <cellStyle name="Стиль 1 2 2 2 2 2 2 2 2 2 2 5 5 7" xfId="48310"/>
    <cellStyle name="Стиль 1 2 2 2 2 2 2 2 2 2 2 5 5 8" xfId="48311"/>
    <cellStyle name="Стиль 1 2 2 2 2 2 2 2 2 2 2 5 5 9" xfId="48312"/>
    <cellStyle name="Стиль 1 2 2 2 2 2 2 2 2 2 2 5 6" xfId="48313"/>
    <cellStyle name="Стиль 1 2 2 2 2 2 2 2 2 2 2 5 7" xfId="48314"/>
    <cellStyle name="Стиль 1 2 2 2 2 2 2 2 2 2 2 5 8" xfId="48315"/>
    <cellStyle name="Стиль 1 2 2 2 2 2 2 2 2 2 2 5 9" xfId="48316"/>
    <cellStyle name="Стиль 1 2 2 2 2 2 2 2 2 2 2 6" xfId="48317"/>
    <cellStyle name="Стиль 1 2 2 2 2 2 2 2 2 2 2 6 10" xfId="48318"/>
    <cellStyle name="Стиль 1 2 2 2 2 2 2 2 2 2 2 6 11" xfId="48319"/>
    <cellStyle name="Стиль 1 2 2 2 2 2 2 2 2 2 2 6 2" xfId="48320"/>
    <cellStyle name="Стиль 1 2 2 2 2 2 2 2 2 2 2 6 2 10" xfId="48321"/>
    <cellStyle name="Стиль 1 2 2 2 2 2 2 2 2 2 2 6 2 11" xfId="48322"/>
    <cellStyle name="Стиль 1 2 2 2 2 2 2 2 2 2 2 6 2 2" xfId="48323"/>
    <cellStyle name="Стиль 1 2 2 2 2 2 2 2 2 2 2 6 2 2 10" xfId="48324"/>
    <cellStyle name="Стиль 1 2 2 2 2 2 2 2 2 2 2 6 2 2 2" xfId="48325"/>
    <cellStyle name="Стиль 1 2 2 2 2 2 2 2 2 2 2 6 2 2 2 10" xfId="48326"/>
    <cellStyle name="Стиль 1 2 2 2 2 2 2 2 2 2 2 6 2 2 2 2" xfId="48327"/>
    <cellStyle name="Стиль 1 2 2 2 2 2 2 2 2 2 2 6 2 2 2 3" xfId="48328"/>
    <cellStyle name="Стиль 1 2 2 2 2 2 2 2 2 2 2 6 2 2 2 4" xfId="48329"/>
    <cellStyle name="Стиль 1 2 2 2 2 2 2 2 2 2 2 6 2 2 2 5" xfId="48330"/>
    <cellStyle name="Стиль 1 2 2 2 2 2 2 2 2 2 2 6 2 2 2 6" xfId="48331"/>
    <cellStyle name="Стиль 1 2 2 2 2 2 2 2 2 2 2 6 2 2 2 7" xfId="48332"/>
    <cellStyle name="Стиль 1 2 2 2 2 2 2 2 2 2 2 6 2 2 2 8" xfId="48333"/>
    <cellStyle name="Стиль 1 2 2 2 2 2 2 2 2 2 2 6 2 2 2 9" xfId="48334"/>
    <cellStyle name="Стиль 1 2 2 2 2 2 2 2 2 2 2 6 2 2 3" xfId="48335"/>
    <cellStyle name="Стиль 1 2 2 2 2 2 2 2 2 2 2 6 2 2 4" xfId="48336"/>
    <cellStyle name="Стиль 1 2 2 2 2 2 2 2 2 2 2 6 2 2 5" xfId="48337"/>
    <cellStyle name="Стиль 1 2 2 2 2 2 2 2 2 2 2 6 2 2 6" xfId="48338"/>
    <cellStyle name="Стиль 1 2 2 2 2 2 2 2 2 2 2 6 2 2 7" xfId="48339"/>
    <cellStyle name="Стиль 1 2 2 2 2 2 2 2 2 2 2 6 2 2 8" xfId="48340"/>
    <cellStyle name="Стиль 1 2 2 2 2 2 2 2 2 2 2 6 2 2 9" xfId="48341"/>
    <cellStyle name="Стиль 1 2 2 2 2 2 2 2 2 2 2 6 2 3" xfId="48342"/>
    <cellStyle name="Стиль 1 2 2 2 2 2 2 2 2 2 2 6 2 4" xfId="48343"/>
    <cellStyle name="Стиль 1 2 2 2 2 2 2 2 2 2 2 6 2 5" xfId="48344"/>
    <cellStyle name="Стиль 1 2 2 2 2 2 2 2 2 2 2 6 2 6" xfId="48345"/>
    <cellStyle name="Стиль 1 2 2 2 2 2 2 2 2 2 2 6 2 7" xfId="48346"/>
    <cellStyle name="Стиль 1 2 2 2 2 2 2 2 2 2 2 6 2 8" xfId="48347"/>
    <cellStyle name="Стиль 1 2 2 2 2 2 2 2 2 2 2 6 2 9" xfId="48348"/>
    <cellStyle name="Стиль 1 2 2 2 2 2 2 2 2 2 2 6 3" xfId="48349"/>
    <cellStyle name="Стиль 1 2 2 2 2 2 2 2 2 2 2 6 3 10" xfId="48350"/>
    <cellStyle name="Стиль 1 2 2 2 2 2 2 2 2 2 2 6 3 2" xfId="48351"/>
    <cellStyle name="Стиль 1 2 2 2 2 2 2 2 2 2 2 6 3 3" xfId="48352"/>
    <cellStyle name="Стиль 1 2 2 2 2 2 2 2 2 2 2 6 3 4" xfId="48353"/>
    <cellStyle name="Стиль 1 2 2 2 2 2 2 2 2 2 2 6 3 5" xfId="48354"/>
    <cellStyle name="Стиль 1 2 2 2 2 2 2 2 2 2 2 6 3 6" xfId="48355"/>
    <cellStyle name="Стиль 1 2 2 2 2 2 2 2 2 2 2 6 3 7" xfId="48356"/>
    <cellStyle name="Стиль 1 2 2 2 2 2 2 2 2 2 2 6 3 8" xfId="48357"/>
    <cellStyle name="Стиль 1 2 2 2 2 2 2 2 2 2 2 6 3 9" xfId="48358"/>
    <cellStyle name="Стиль 1 2 2 2 2 2 2 2 2 2 2 6 4" xfId="48359"/>
    <cellStyle name="Стиль 1 2 2 2 2 2 2 2 2 2 2 6 5" xfId="48360"/>
    <cellStyle name="Стиль 1 2 2 2 2 2 2 2 2 2 2 6 6" xfId="48361"/>
    <cellStyle name="Стиль 1 2 2 2 2 2 2 2 2 2 2 6 7" xfId="48362"/>
    <cellStyle name="Стиль 1 2 2 2 2 2 2 2 2 2 2 6 8" xfId="48363"/>
    <cellStyle name="Стиль 1 2 2 2 2 2 2 2 2 2 2 6 9" xfId="48364"/>
    <cellStyle name="Стиль 1 2 2 2 2 2 2 2 2 2 2 7" xfId="48365"/>
    <cellStyle name="Стиль 1 2 2 2 2 2 2 2 2 2 2 8" xfId="48366"/>
    <cellStyle name="Стиль 1 2 2 2 2 2 2 2 2 2 2 8 10" xfId="48367"/>
    <cellStyle name="Стиль 1 2 2 2 2 2 2 2 2 2 2 8 2" xfId="48368"/>
    <cellStyle name="Стиль 1 2 2 2 2 2 2 2 2 2 2 8 2 10" xfId="48369"/>
    <cellStyle name="Стиль 1 2 2 2 2 2 2 2 2 2 2 8 2 2" xfId="48370"/>
    <cellStyle name="Стиль 1 2 2 2 2 2 2 2 2 2 2 8 2 3" xfId="48371"/>
    <cellStyle name="Стиль 1 2 2 2 2 2 2 2 2 2 2 8 2 4" xfId="48372"/>
    <cellStyle name="Стиль 1 2 2 2 2 2 2 2 2 2 2 8 2 5" xfId="48373"/>
    <cellStyle name="Стиль 1 2 2 2 2 2 2 2 2 2 2 8 2 6" xfId="48374"/>
    <cellStyle name="Стиль 1 2 2 2 2 2 2 2 2 2 2 8 2 7" xfId="48375"/>
    <cellStyle name="Стиль 1 2 2 2 2 2 2 2 2 2 2 8 2 8" xfId="48376"/>
    <cellStyle name="Стиль 1 2 2 2 2 2 2 2 2 2 2 8 2 9" xfId="48377"/>
    <cellStyle name="Стиль 1 2 2 2 2 2 2 2 2 2 2 8 3" xfId="48378"/>
    <cellStyle name="Стиль 1 2 2 2 2 2 2 2 2 2 2 8 4" xfId="48379"/>
    <cellStyle name="Стиль 1 2 2 2 2 2 2 2 2 2 2 8 5" xfId="48380"/>
    <cellStyle name="Стиль 1 2 2 2 2 2 2 2 2 2 2 8 6" xfId="48381"/>
    <cellStyle name="Стиль 1 2 2 2 2 2 2 2 2 2 2 8 7" xfId="48382"/>
    <cellStyle name="Стиль 1 2 2 2 2 2 2 2 2 2 2 8 8" xfId="48383"/>
    <cellStyle name="Стиль 1 2 2 2 2 2 2 2 2 2 2 8 9" xfId="48384"/>
    <cellStyle name="Стиль 1 2 2 2 2 2 2 2 2 2 2 9" xfId="48385"/>
    <cellStyle name="Стиль 1 2 2 2 2 2 2 2 2 2 20" xfId="48386"/>
    <cellStyle name="Стиль 1 2 2 2 2 2 2 2 2 2 20 2" xfId="48387"/>
    <cellStyle name="Стиль 1 2 2 2 2 2 2 2 2 2 20 2 2" xfId="48388"/>
    <cellStyle name="Стиль 1 2 2 2 2 2 2 2 2 2 20 3" xfId="48389"/>
    <cellStyle name="Стиль 1 2 2 2 2 2 2 2 2 2 20 4" xfId="48390"/>
    <cellStyle name="Стиль 1 2 2 2 2 2 2 2 2 2 21" xfId="48391"/>
    <cellStyle name="Стиль 1 2 2 2 2 2 2 2 2 2 21 2" xfId="48392"/>
    <cellStyle name="Стиль 1 2 2 2 2 2 2 2 2 2 22" xfId="48393"/>
    <cellStyle name="Стиль 1 2 2 2 2 2 2 2 2 2 3" xfId="48394"/>
    <cellStyle name="Стиль 1 2 2 2 2 2 2 2 2 2 3 2" xfId="48395"/>
    <cellStyle name="Стиль 1 2 2 2 2 2 2 2 2 2 3 2 2" xfId="48396"/>
    <cellStyle name="Стиль 1 2 2 2 2 2 2 2 2 2 4" xfId="48397"/>
    <cellStyle name="Стиль 1 2 2 2 2 2 2 2 2 2 5" xfId="48398"/>
    <cellStyle name="Стиль 1 2 2 2 2 2 2 2 2 2 5 10" xfId="48399"/>
    <cellStyle name="Стиль 1 2 2 2 2 2 2 2 2 2 5 11" xfId="48400"/>
    <cellStyle name="Стиль 1 2 2 2 2 2 2 2 2 2 5 12" xfId="48401"/>
    <cellStyle name="Стиль 1 2 2 2 2 2 2 2 2 2 5 13" xfId="48402"/>
    <cellStyle name="Стиль 1 2 2 2 2 2 2 2 2 2 5 14" xfId="48403"/>
    <cellStyle name="Стиль 1 2 2 2 2 2 2 2 2 2 5 2" xfId="48404"/>
    <cellStyle name="Стиль 1 2 2 2 2 2 2 2 2 2 5 2 10" xfId="48405"/>
    <cellStyle name="Стиль 1 2 2 2 2 2 2 2 2 2 5 2 11" xfId="48406"/>
    <cellStyle name="Стиль 1 2 2 2 2 2 2 2 2 2 5 2 2" xfId="48407"/>
    <cellStyle name="Стиль 1 2 2 2 2 2 2 2 2 2 5 2 2 10" xfId="48408"/>
    <cellStyle name="Стиль 1 2 2 2 2 2 2 2 2 2 5 2 2 11" xfId="48409"/>
    <cellStyle name="Стиль 1 2 2 2 2 2 2 2 2 2 5 2 2 2" xfId="48410"/>
    <cellStyle name="Стиль 1 2 2 2 2 2 2 2 2 2 5 2 2 2 10" xfId="48411"/>
    <cellStyle name="Стиль 1 2 2 2 2 2 2 2 2 2 5 2 2 2 2" xfId="48412"/>
    <cellStyle name="Стиль 1 2 2 2 2 2 2 2 2 2 5 2 2 2 2 10" xfId="48413"/>
    <cellStyle name="Стиль 1 2 2 2 2 2 2 2 2 2 5 2 2 2 2 2" xfId="48414"/>
    <cellStyle name="Стиль 1 2 2 2 2 2 2 2 2 2 5 2 2 2 2 3" xfId="48415"/>
    <cellStyle name="Стиль 1 2 2 2 2 2 2 2 2 2 5 2 2 2 2 4" xfId="48416"/>
    <cellStyle name="Стиль 1 2 2 2 2 2 2 2 2 2 5 2 2 2 2 5" xfId="48417"/>
    <cellStyle name="Стиль 1 2 2 2 2 2 2 2 2 2 5 2 2 2 2 6" xfId="48418"/>
    <cellStyle name="Стиль 1 2 2 2 2 2 2 2 2 2 5 2 2 2 2 7" xfId="48419"/>
    <cellStyle name="Стиль 1 2 2 2 2 2 2 2 2 2 5 2 2 2 2 8" xfId="48420"/>
    <cellStyle name="Стиль 1 2 2 2 2 2 2 2 2 2 5 2 2 2 2 9" xfId="48421"/>
    <cellStyle name="Стиль 1 2 2 2 2 2 2 2 2 2 5 2 2 2 3" xfId="48422"/>
    <cellStyle name="Стиль 1 2 2 2 2 2 2 2 2 2 5 2 2 2 4" xfId="48423"/>
    <cellStyle name="Стиль 1 2 2 2 2 2 2 2 2 2 5 2 2 2 5" xfId="48424"/>
    <cellStyle name="Стиль 1 2 2 2 2 2 2 2 2 2 5 2 2 2 6" xfId="48425"/>
    <cellStyle name="Стиль 1 2 2 2 2 2 2 2 2 2 5 2 2 2 7" xfId="48426"/>
    <cellStyle name="Стиль 1 2 2 2 2 2 2 2 2 2 5 2 2 2 8" xfId="48427"/>
    <cellStyle name="Стиль 1 2 2 2 2 2 2 2 2 2 5 2 2 2 9" xfId="48428"/>
    <cellStyle name="Стиль 1 2 2 2 2 2 2 2 2 2 5 2 2 3" xfId="48429"/>
    <cellStyle name="Стиль 1 2 2 2 2 2 2 2 2 2 5 2 2 4" xfId="48430"/>
    <cellStyle name="Стиль 1 2 2 2 2 2 2 2 2 2 5 2 2 5" xfId="48431"/>
    <cellStyle name="Стиль 1 2 2 2 2 2 2 2 2 2 5 2 2 6" xfId="48432"/>
    <cellStyle name="Стиль 1 2 2 2 2 2 2 2 2 2 5 2 2 7" xfId="48433"/>
    <cellStyle name="Стиль 1 2 2 2 2 2 2 2 2 2 5 2 2 8" xfId="48434"/>
    <cellStyle name="Стиль 1 2 2 2 2 2 2 2 2 2 5 2 2 9" xfId="48435"/>
    <cellStyle name="Стиль 1 2 2 2 2 2 2 2 2 2 5 2 3" xfId="48436"/>
    <cellStyle name="Стиль 1 2 2 2 2 2 2 2 2 2 5 2 3 10" xfId="48437"/>
    <cellStyle name="Стиль 1 2 2 2 2 2 2 2 2 2 5 2 3 2" xfId="48438"/>
    <cellStyle name="Стиль 1 2 2 2 2 2 2 2 2 2 5 2 3 3" xfId="48439"/>
    <cellStyle name="Стиль 1 2 2 2 2 2 2 2 2 2 5 2 3 4" xfId="48440"/>
    <cellStyle name="Стиль 1 2 2 2 2 2 2 2 2 2 5 2 3 5" xfId="48441"/>
    <cellStyle name="Стиль 1 2 2 2 2 2 2 2 2 2 5 2 3 6" xfId="48442"/>
    <cellStyle name="Стиль 1 2 2 2 2 2 2 2 2 2 5 2 3 7" xfId="48443"/>
    <cellStyle name="Стиль 1 2 2 2 2 2 2 2 2 2 5 2 3 8" xfId="48444"/>
    <cellStyle name="Стиль 1 2 2 2 2 2 2 2 2 2 5 2 3 9" xfId="48445"/>
    <cellStyle name="Стиль 1 2 2 2 2 2 2 2 2 2 5 2 4" xfId="48446"/>
    <cellStyle name="Стиль 1 2 2 2 2 2 2 2 2 2 5 2 5" xfId="48447"/>
    <cellStyle name="Стиль 1 2 2 2 2 2 2 2 2 2 5 2 6" xfId="48448"/>
    <cellStyle name="Стиль 1 2 2 2 2 2 2 2 2 2 5 2 7" xfId="48449"/>
    <cellStyle name="Стиль 1 2 2 2 2 2 2 2 2 2 5 2 8" xfId="48450"/>
    <cellStyle name="Стиль 1 2 2 2 2 2 2 2 2 2 5 2 9" xfId="48451"/>
    <cellStyle name="Стиль 1 2 2 2 2 2 2 2 2 2 5 3" xfId="48452"/>
    <cellStyle name="Стиль 1 2 2 2 2 2 2 2 2 2 5 4" xfId="48453"/>
    <cellStyle name="Стиль 1 2 2 2 2 2 2 2 2 2 5 5" xfId="48454"/>
    <cellStyle name="Стиль 1 2 2 2 2 2 2 2 2 2 5 5 10" xfId="48455"/>
    <cellStyle name="Стиль 1 2 2 2 2 2 2 2 2 2 5 5 2" xfId="48456"/>
    <cellStyle name="Стиль 1 2 2 2 2 2 2 2 2 2 5 5 2 10" xfId="48457"/>
    <cellStyle name="Стиль 1 2 2 2 2 2 2 2 2 2 5 5 2 2" xfId="48458"/>
    <cellStyle name="Стиль 1 2 2 2 2 2 2 2 2 2 5 5 2 3" xfId="48459"/>
    <cellStyle name="Стиль 1 2 2 2 2 2 2 2 2 2 5 5 2 4" xfId="48460"/>
    <cellStyle name="Стиль 1 2 2 2 2 2 2 2 2 2 5 5 2 5" xfId="48461"/>
    <cellStyle name="Стиль 1 2 2 2 2 2 2 2 2 2 5 5 2 6" xfId="48462"/>
    <cellStyle name="Стиль 1 2 2 2 2 2 2 2 2 2 5 5 2 7" xfId="48463"/>
    <cellStyle name="Стиль 1 2 2 2 2 2 2 2 2 2 5 5 2 8" xfId="48464"/>
    <cellStyle name="Стиль 1 2 2 2 2 2 2 2 2 2 5 5 2 9" xfId="48465"/>
    <cellStyle name="Стиль 1 2 2 2 2 2 2 2 2 2 5 5 3" xfId="48466"/>
    <cellStyle name="Стиль 1 2 2 2 2 2 2 2 2 2 5 5 4" xfId="48467"/>
    <cellStyle name="Стиль 1 2 2 2 2 2 2 2 2 2 5 5 5" xfId="48468"/>
    <cellStyle name="Стиль 1 2 2 2 2 2 2 2 2 2 5 5 6" xfId="48469"/>
    <cellStyle name="Стиль 1 2 2 2 2 2 2 2 2 2 5 5 7" xfId="48470"/>
    <cellStyle name="Стиль 1 2 2 2 2 2 2 2 2 2 5 5 8" xfId="48471"/>
    <cellStyle name="Стиль 1 2 2 2 2 2 2 2 2 2 5 5 9" xfId="48472"/>
    <cellStyle name="Стиль 1 2 2 2 2 2 2 2 2 2 5 6" xfId="48473"/>
    <cellStyle name="Стиль 1 2 2 2 2 2 2 2 2 2 5 7" xfId="48474"/>
    <cellStyle name="Стиль 1 2 2 2 2 2 2 2 2 2 5 8" xfId="48475"/>
    <cellStyle name="Стиль 1 2 2 2 2 2 2 2 2 2 5 9" xfId="48476"/>
    <cellStyle name="Стиль 1 2 2 2 2 2 2 2 2 2 6" xfId="48477"/>
    <cellStyle name="Стиль 1 2 2 2 2 2 2 2 2 2 6 10" xfId="48478"/>
    <cellStyle name="Стиль 1 2 2 2 2 2 2 2 2 2 6 11" xfId="48479"/>
    <cellStyle name="Стиль 1 2 2 2 2 2 2 2 2 2 6 2" xfId="48480"/>
    <cellStyle name="Стиль 1 2 2 2 2 2 2 2 2 2 6 2 10" xfId="48481"/>
    <cellStyle name="Стиль 1 2 2 2 2 2 2 2 2 2 6 2 11" xfId="48482"/>
    <cellStyle name="Стиль 1 2 2 2 2 2 2 2 2 2 6 2 2" xfId="48483"/>
    <cellStyle name="Стиль 1 2 2 2 2 2 2 2 2 2 6 2 2 10" xfId="48484"/>
    <cellStyle name="Стиль 1 2 2 2 2 2 2 2 2 2 6 2 2 2" xfId="48485"/>
    <cellStyle name="Стиль 1 2 2 2 2 2 2 2 2 2 6 2 2 2 10" xfId="48486"/>
    <cellStyle name="Стиль 1 2 2 2 2 2 2 2 2 2 6 2 2 2 2" xfId="48487"/>
    <cellStyle name="Стиль 1 2 2 2 2 2 2 2 2 2 6 2 2 2 3" xfId="48488"/>
    <cellStyle name="Стиль 1 2 2 2 2 2 2 2 2 2 6 2 2 2 4" xfId="48489"/>
    <cellStyle name="Стиль 1 2 2 2 2 2 2 2 2 2 6 2 2 2 5" xfId="48490"/>
    <cellStyle name="Стиль 1 2 2 2 2 2 2 2 2 2 6 2 2 2 6" xfId="48491"/>
    <cellStyle name="Стиль 1 2 2 2 2 2 2 2 2 2 6 2 2 2 7" xfId="48492"/>
    <cellStyle name="Стиль 1 2 2 2 2 2 2 2 2 2 6 2 2 2 8" xfId="48493"/>
    <cellStyle name="Стиль 1 2 2 2 2 2 2 2 2 2 6 2 2 2 9" xfId="48494"/>
    <cellStyle name="Стиль 1 2 2 2 2 2 2 2 2 2 6 2 2 3" xfId="48495"/>
    <cellStyle name="Стиль 1 2 2 2 2 2 2 2 2 2 6 2 2 4" xfId="48496"/>
    <cellStyle name="Стиль 1 2 2 2 2 2 2 2 2 2 6 2 2 5" xfId="48497"/>
    <cellStyle name="Стиль 1 2 2 2 2 2 2 2 2 2 6 2 2 6" xfId="48498"/>
    <cellStyle name="Стиль 1 2 2 2 2 2 2 2 2 2 6 2 2 7" xfId="48499"/>
    <cellStyle name="Стиль 1 2 2 2 2 2 2 2 2 2 6 2 2 8" xfId="48500"/>
    <cellStyle name="Стиль 1 2 2 2 2 2 2 2 2 2 6 2 2 9" xfId="48501"/>
    <cellStyle name="Стиль 1 2 2 2 2 2 2 2 2 2 6 2 3" xfId="48502"/>
    <cellStyle name="Стиль 1 2 2 2 2 2 2 2 2 2 6 2 4" xfId="48503"/>
    <cellStyle name="Стиль 1 2 2 2 2 2 2 2 2 2 6 2 5" xfId="48504"/>
    <cellStyle name="Стиль 1 2 2 2 2 2 2 2 2 2 6 2 6" xfId="48505"/>
    <cellStyle name="Стиль 1 2 2 2 2 2 2 2 2 2 6 2 7" xfId="48506"/>
    <cellStyle name="Стиль 1 2 2 2 2 2 2 2 2 2 6 2 8" xfId="48507"/>
    <cellStyle name="Стиль 1 2 2 2 2 2 2 2 2 2 6 2 9" xfId="48508"/>
    <cellStyle name="Стиль 1 2 2 2 2 2 2 2 2 2 6 3" xfId="48509"/>
    <cellStyle name="Стиль 1 2 2 2 2 2 2 2 2 2 6 3 10" xfId="48510"/>
    <cellStyle name="Стиль 1 2 2 2 2 2 2 2 2 2 6 3 2" xfId="48511"/>
    <cellStyle name="Стиль 1 2 2 2 2 2 2 2 2 2 6 3 3" xfId="48512"/>
    <cellStyle name="Стиль 1 2 2 2 2 2 2 2 2 2 6 3 4" xfId="48513"/>
    <cellStyle name="Стиль 1 2 2 2 2 2 2 2 2 2 6 3 5" xfId="48514"/>
    <cellStyle name="Стиль 1 2 2 2 2 2 2 2 2 2 6 3 6" xfId="48515"/>
    <cellStyle name="Стиль 1 2 2 2 2 2 2 2 2 2 6 3 7" xfId="48516"/>
    <cellStyle name="Стиль 1 2 2 2 2 2 2 2 2 2 6 3 8" xfId="48517"/>
    <cellStyle name="Стиль 1 2 2 2 2 2 2 2 2 2 6 3 9" xfId="48518"/>
    <cellStyle name="Стиль 1 2 2 2 2 2 2 2 2 2 6 4" xfId="48519"/>
    <cellStyle name="Стиль 1 2 2 2 2 2 2 2 2 2 6 5" xfId="48520"/>
    <cellStyle name="Стиль 1 2 2 2 2 2 2 2 2 2 6 6" xfId="48521"/>
    <cellStyle name="Стиль 1 2 2 2 2 2 2 2 2 2 6 7" xfId="48522"/>
    <cellStyle name="Стиль 1 2 2 2 2 2 2 2 2 2 6 8" xfId="48523"/>
    <cellStyle name="Стиль 1 2 2 2 2 2 2 2 2 2 6 9" xfId="48524"/>
    <cellStyle name="Стиль 1 2 2 2 2 2 2 2 2 2 7" xfId="48525"/>
    <cellStyle name="Стиль 1 2 2 2 2 2 2 2 2 2 8" xfId="48526"/>
    <cellStyle name="Стиль 1 2 2 2 2 2 2 2 2 2 8 10" xfId="48527"/>
    <cellStyle name="Стиль 1 2 2 2 2 2 2 2 2 2 8 2" xfId="48528"/>
    <cellStyle name="Стиль 1 2 2 2 2 2 2 2 2 2 8 2 10" xfId="48529"/>
    <cellStyle name="Стиль 1 2 2 2 2 2 2 2 2 2 8 2 2" xfId="48530"/>
    <cellStyle name="Стиль 1 2 2 2 2 2 2 2 2 2 8 2 3" xfId="48531"/>
    <cellStyle name="Стиль 1 2 2 2 2 2 2 2 2 2 8 2 4" xfId="48532"/>
    <cellStyle name="Стиль 1 2 2 2 2 2 2 2 2 2 8 2 5" xfId="48533"/>
    <cellStyle name="Стиль 1 2 2 2 2 2 2 2 2 2 8 2 6" xfId="48534"/>
    <cellStyle name="Стиль 1 2 2 2 2 2 2 2 2 2 8 2 7" xfId="48535"/>
    <cellStyle name="Стиль 1 2 2 2 2 2 2 2 2 2 8 2 8" xfId="48536"/>
    <cellStyle name="Стиль 1 2 2 2 2 2 2 2 2 2 8 2 9" xfId="48537"/>
    <cellStyle name="Стиль 1 2 2 2 2 2 2 2 2 2 8 3" xfId="48538"/>
    <cellStyle name="Стиль 1 2 2 2 2 2 2 2 2 2 8 4" xfId="48539"/>
    <cellStyle name="Стиль 1 2 2 2 2 2 2 2 2 2 8 5" xfId="48540"/>
    <cellStyle name="Стиль 1 2 2 2 2 2 2 2 2 2 8 6" xfId="48541"/>
    <cellStyle name="Стиль 1 2 2 2 2 2 2 2 2 2 8 7" xfId="48542"/>
    <cellStyle name="Стиль 1 2 2 2 2 2 2 2 2 2 8 8" xfId="48543"/>
    <cellStyle name="Стиль 1 2 2 2 2 2 2 2 2 2 8 9" xfId="48544"/>
    <cellStyle name="Стиль 1 2 2 2 2 2 2 2 2 2 9" xfId="48545"/>
    <cellStyle name="Стиль 1 2 2 2 2 2 2 2 2 20" xfId="48546"/>
    <cellStyle name="Стиль 1 2 2 2 2 2 2 2 2 20 2" xfId="48547"/>
    <cellStyle name="Стиль 1 2 2 2 2 2 2 2 2 20 2 2" xfId="48548"/>
    <cellStyle name="Стиль 1 2 2 2 2 2 2 2 2 20 2 2 2" xfId="48549"/>
    <cellStyle name="Стиль 1 2 2 2 2 2 2 2 2 20 2 2 2 2" xfId="48550"/>
    <cellStyle name="Стиль 1 2 2 2 2 2 2 2 2 20 2 2 3" xfId="48551"/>
    <cellStyle name="Стиль 1 2 2 2 2 2 2 2 2 20 2 2 4" xfId="48552"/>
    <cellStyle name="Стиль 1 2 2 2 2 2 2 2 2 20 2 3" xfId="48553"/>
    <cellStyle name="Стиль 1 2 2 2 2 2 2 2 2 20 2 3 2" xfId="48554"/>
    <cellStyle name="Стиль 1 2 2 2 2 2 2 2 2 20 2 4" xfId="48555"/>
    <cellStyle name="Стиль 1 2 2 2 2 2 2 2 2 20 3" xfId="48556"/>
    <cellStyle name="Стиль 1 2 2 2 2 2 2 2 2 20 3 2" xfId="48557"/>
    <cellStyle name="Стиль 1 2 2 2 2 2 2 2 2 20 4" xfId="48558"/>
    <cellStyle name="Стиль 1 2 2 2 2 2 2 2 2 20 5" xfId="48559"/>
    <cellStyle name="Стиль 1 2 2 2 2 2 2 2 2 21" xfId="48560"/>
    <cellStyle name="Стиль 1 2 2 2 2 2 2 2 2 21 2" xfId="48561"/>
    <cellStyle name="Стиль 1 2 2 2 2 2 2 2 2 21 2 2" xfId="48562"/>
    <cellStyle name="Стиль 1 2 2 2 2 2 2 2 2 21 3" xfId="48563"/>
    <cellStyle name="Стиль 1 2 2 2 2 2 2 2 2 21 4" xfId="48564"/>
    <cellStyle name="Стиль 1 2 2 2 2 2 2 2 2 22" xfId="48565"/>
    <cellStyle name="Стиль 1 2 2 2 2 2 2 2 2 22 2" xfId="48566"/>
    <cellStyle name="Стиль 1 2 2 2 2 2 2 2 2 23" xfId="48567"/>
    <cellStyle name="Стиль 1 2 2 2 2 2 2 2 2 3" xfId="48568"/>
    <cellStyle name="Стиль 1 2 2 2 2 2 2 2 2 3 2" xfId="48569"/>
    <cellStyle name="Стиль 1 2 2 2 2 2 2 2 2 3 2 2" xfId="48570"/>
    <cellStyle name="Стиль 1 2 2 2 2 2 2 2 2 4" xfId="48571"/>
    <cellStyle name="Стиль 1 2 2 2 2 2 2 2 2 5" xfId="48572"/>
    <cellStyle name="Стиль 1 2 2 2 2 2 2 2 2 6" xfId="48573"/>
    <cellStyle name="Стиль 1 2 2 2 2 2 2 2 2 6 10" xfId="48574"/>
    <cellStyle name="Стиль 1 2 2 2 2 2 2 2 2 6 11" xfId="48575"/>
    <cellStyle name="Стиль 1 2 2 2 2 2 2 2 2 6 12" xfId="48576"/>
    <cellStyle name="Стиль 1 2 2 2 2 2 2 2 2 6 13" xfId="48577"/>
    <cellStyle name="Стиль 1 2 2 2 2 2 2 2 2 6 14" xfId="48578"/>
    <cellStyle name="Стиль 1 2 2 2 2 2 2 2 2 6 2" xfId="48579"/>
    <cellStyle name="Стиль 1 2 2 2 2 2 2 2 2 6 2 10" xfId="48580"/>
    <cellStyle name="Стиль 1 2 2 2 2 2 2 2 2 6 2 11" xfId="48581"/>
    <cellStyle name="Стиль 1 2 2 2 2 2 2 2 2 6 2 2" xfId="48582"/>
    <cellStyle name="Стиль 1 2 2 2 2 2 2 2 2 6 2 2 10" xfId="48583"/>
    <cellStyle name="Стиль 1 2 2 2 2 2 2 2 2 6 2 2 11" xfId="48584"/>
    <cellStyle name="Стиль 1 2 2 2 2 2 2 2 2 6 2 2 2" xfId="48585"/>
    <cellStyle name="Стиль 1 2 2 2 2 2 2 2 2 6 2 2 2 10" xfId="48586"/>
    <cellStyle name="Стиль 1 2 2 2 2 2 2 2 2 6 2 2 2 2" xfId="48587"/>
    <cellStyle name="Стиль 1 2 2 2 2 2 2 2 2 6 2 2 2 2 10" xfId="48588"/>
    <cellStyle name="Стиль 1 2 2 2 2 2 2 2 2 6 2 2 2 2 2" xfId="48589"/>
    <cellStyle name="Стиль 1 2 2 2 2 2 2 2 2 6 2 2 2 2 3" xfId="48590"/>
    <cellStyle name="Стиль 1 2 2 2 2 2 2 2 2 6 2 2 2 2 4" xfId="48591"/>
    <cellStyle name="Стиль 1 2 2 2 2 2 2 2 2 6 2 2 2 2 5" xfId="48592"/>
    <cellStyle name="Стиль 1 2 2 2 2 2 2 2 2 6 2 2 2 2 6" xfId="48593"/>
    <cellStyle name="Стиль 1 2 2 2 2 2 2 2 2 6 2 2 2 2 7" xfId="48594"/>
    <cellStyle name="Стиль 1 2 2 2 2 2 2 2 2 6 2 2 2 2 8" xfId="48595"/>
    <cellStyle name="Стиль 1 2 2 2 2 2 2 2 2 6 2 2 2 2 9" xfId="48596"/>
    <cellStyle name="Стиль 1 2 2 2 2 2 2 2 2 6 2 2 2 3" xfId="48597"/>
    <cellStyle name="Стиль 1 2 2 2 2 2 2 2 2 6 2 2 2 4" xfId="48598"/>
    <cellStyle name="Стиль 1 2 2 2 2 2 2 2 2 6 2 2 2 5" xfId="48599"/>
    <cellStyle name="Стиль 1 2 2 2 2 2 2 2 2 6 2 2 2 6" xfId="48600"/>
    <cellStyle name="Стиль 1 2 2 2 2 2 2 2 2 6 2 2 2 7" xfId="48601"/>
    <cellStyle name="Стиль 1 2 2 2 2 2 2 2 2 6 2 2 2 8" xfId="48602"/>
    <cellStyle name="Стиль 1 2 2 2 2 2 2 2 2 6 2 2 2 9" xfId="48603"/>
    <cellStyle name="Стиль 1 2 2 2 2 2 2 2 2 6 2 2 3" xfId="48604"/>
    <cellStyle name="Стиль 1 2 2 2 2 2 2 2 2 6 2 2 4" xfId="48605"/>
    <cellStyle name="Стиль 1 2 2 2 2 2 2 2 2 6 2 2 5" xfId="48606"/>
    <cellStyle name="Стиль 1 2 2 2 2 2 2 2 2 6 2 2 6" xfId="48607"/>
    <cellStyle name="Стиль 1 2 2 2 2 2 2 2 2 6 2 2 7" xfId="48608"/>
    <cellStyle name="Стиль 1 2 2 2 2 2 2 2 2 6 2 2 8" xfId="48609"/>
    <cellStyle name="Стиль 1 2 2 2 2 2 2 2 2 6 2 2 9" xfId="48610"/>
    <cellStyle name="Стиль 1 2 2 2 2 2 2 2 2 6 2 3" xfId="48611"/>
    <cellStyle name="Стиль 1 2 2 2 2 2 2 2 2 6 2 3 10" xfId="48612"/>
    <cellStyle name="Стиль 1 2 2 2 2 2 2 2 2 6 2 3 2" xfId="48613"/>
    <cellStyle name="Стиль 1 2 2 2 2 2 2 2 2 6 2 3 3" xfId="48614"/>
    <cellStyle name="Стиль 1 2 2 2 2 2 2 2 2 6 2 3 4" xfId="48615"/>
    <cellStyle name="Стиль 1 2 2 2 2 2 2 2 2 6 2 3 5" xfId="48616"/>
    <cellStyle name="Стиль 1 2 2 2 2 2 2 2 2 6 2 3 6" xfId="48617"/>
    <cellStyle name="Стиль 1 2 2 2 2 2 2 2 2 6 2 3 7" xfId="48618"/>
    <cellStyle name="Стиль 1 2 2 2 2 2 2 2 2 6 2 3 8" xfId="48619"/>
    <cellStyle name="Стиль 1 2 2 2 2 2 2 2 2 6 2 3 9" xfId="48620"/>
    <cellStyle name="Стиль 1 2 2 2 2 2 2 2 2 6 2 4" xfId="48621"/>
    <cellStyle name="Стиль 1 2 2 2 2 2 2 2 2 6 2 5" xfId="48622"/>
    <cellStyle name="Стиль 1 2 2 2 2 2 2 2 2 6 2 6" xfId="48623"/>
    <cellStyle name="Стиль 1 2 2 2 2 2 2 2 2 6 2 7" xfId="48624"/>
    <cellStyle name="Стиль 1 2 2 2 2 2 2 2 2 6 2 8" xfId="48625"/>
    <cellStyle name="Стиль 1 2 2 2 2 2 2 2 2 6 2 9" xfId="48626"/>
    <cellStyle name="Стиль 1 2 2 2 2 2 2 2 2 6 3" xfId="48627"/>
    <cellStyle name="Стиль 1 2 2 2 2 2 2 2 2 6 4" xfId="48628"/>
    <cellStyle name="Стиль 1 2 2 2 2 2 2 2 2 6 5" xfId="48629"/>
    <cellStyle name="Стиль 1 2 2 2 2 2 2 2 2 6 5 10" xfId="48630"/>
    <cellStyle name="Стиль 1 2 2 2 2 2 2 2 2 6 5 2" xfId="48631"/>
    <cellStyle name="Стиль 1 2 2 2 2 2 2 2 2 6 5 2 10" xfId="48632"/>
    <cellStyle name="Стиль 1 2 2 2 2 2 2 2 2 6 5 2 2" xfId="48633"/>
    <cellStyle name="Стиль 1 2 2 2 2 2 2 2 2 6 5 2 3" xfId="48634"/>
    <cellStyle name="Стиль 1 2 2 2 2 2 2 2 2 6 5 2 4" xfId="48635"/>
    <cellStyle name="Стиль 1 2 2 2 2 2 2 2 2 6 5 2 5" xfId="48636"/>
    <cellStyle name="Стиль 1 2 2 2 2 2 2 2 2 6 5 2 6" xfId="48637"/>
    <cellStyle name="Стиль 1 2 2 2 2 2 2 2 2 6 5 2 7" xfId="48638"/>
    <cellStyle name="Стиль 1 2 2 2 2 2 2 2 2 6 5 2 8" xfId="48639"/>
    <cellStyle name="Стиль 1 2 2 2 2 2 2 2 2 6 5 2 9" xfId="48640"/>
    <cellStyle name="Стиль 1 2 2 2 2 2 2 2 2 6 5 3" xfId="48641"/>
    <cellStyle name="Стиль 1 2 2 2 2 2 2 2 2 6 5 4" xfId="48642"/>
    <cellStyle name="Стиль 1 2 2 2 2 2 2 2 2 6 5 5" xfId="48643"/>
    <cellStyle name="Стиль 1 2 2 2 2 2 2 2 2 6 5 6" xfId="48644"/>
    <cellStyle name="Стиль 1 2 2 2 2 2 2 2 2 6 5 7" xfId="48645"/>
    <cellStyle name="Стиль 1 2 2 2 2 2 2 2 2 6 5 8" xfId="48646"/>
    <cellStyle name="Стиль 1 2 2 2 2 2 2 2 2 6 5 9" xfId="48647"/>
    <cellStyle name="Стиль 1 2 2 2 2 2 2 2 2 6 6" xfId="48648"/>
    <cellStyle name="Стиль 1 2 2 2 2 2 2 2 2 6 7" xfId="48649"/>
    <cellStyle name="Стиль 1 2 2 2 2 2 2 2 2 6 8" xfId="48650"/>
    <cellStyle name="Стиль 1 2 2 2 2 2 2 2 2 6 9" xfId="48651"/>
    <cellStyle name="Стиль 1 2 2 2 2 2 2 2 2 7" xfId="48652"/>
    <cellStyle name="Стиль 1 2 2 2 2 2 2 2 2 7 10" xfId="48653"/>
    <cellStyle name="Стиль 1 2 2 2 2 2 2 2 2 7 11" xfId="48654"/>
    <cellStyle name="Стиль 1 2 2 2 2 2 2 2 2 7 2" xfId="48655"/>
    <cellStyle name="Стиль 1 2 2 2 2 2 2 2 2 7 2 10" xfId="48656"/>
    <cellStyle name="Стиль 1 2 2 2 2 2 2 2 2 7 2 11" xfId="48657"/>
    <cellStyle name="Стиль 1 2 2 2 2 2 2 2 2 7 2 2" xfId="48658"/>
    <cellStyle name="Стиль 1 2 2 2 2 2 2 2 2 7 2 2 10" xfId="48659"/>
    <cellStyle name="Стиль 1 2 2 2 2 2 2 2 2 7 2 2 2" xfId="48660"/>
    <cellStyle name="Стиль 1 2 2 2 2 2 2 2 2 7 2 2 2 10" xfId="48661"/>
    <cellStyle name="Стиль 1 2 2 2 2 2 2 2 2 7 2 2 2 2" xfId="48662"/>
    <cellStyle name="Стиль 1 2 2 2 2 2 2 2 2 7 2 2 2 3" xfId="48663"/>
    <cellStyle name="Стиль 1 2 2 2 2 2 2 2 2 7 2 2 2 4" xfId="48664"/>
    <cellStyle name="Стиль 1 2 2 2 2 2 2 2 2 7 2 2 2 5" xfId="48665"/>
    <cellStyle name="Стиль 1 2 2 2 2 2 2 2 2 7 2 2 2 6" xfId="48666"/>
    <cellStyle name="Стиль 1 2 2 2 2 2 2 2 2 7 2 2 2 7" xfId="48667"/>
    <cellStyle name="Стиль 1 2 2 2 2 2 2 2 2 7 2 2 2 8" xfId="48668"/>
    <cellStyle name="Стиль 1 2 2 2 2 2 2 2 2 7 2 2 2 9" xfId="48669"/>
    <cellStyle name="Стиль 1 2 2 2 2 2 2 2 2 7 2 2 3" xfId="48670"/>
    <cellStyle name="Стиль 1 2 2 2 2 2 2 2 2 7 2 2 4" xfId="48671"/>
    <cellStyle name="Стиль 1 2 2 2 2 2 2 2 2 7 2 2 5" xfId="48672"/>
    <cellStyle name="Стиль 1 2 2 2 2 2 2 2 2 7 2 2 6" xfId="48673"/>
    <cellStyle name="Стиль 1 2 2 2 2 2 2 2 2 7 2 2 7" xfId="48674"/>
    <cellStyle name="Стиль 1 2 2 2 2 2 2 2 2 7 2 2 8" xfId="48675"/>
    <cellStyle name="Стиль 1 2 2 2 2 2 2 2 2 7 2 2 9" xfId="48676"/>
    <cellStyle name="Стиль 1 2 2 2 2 2 2 2 2 7 2 3" xfId="48677"/>
    <cellStyle name="Стиль 1 2 2 2 2 2 2 2 2 7 2 4" xfId="48678"/>
    <cellStyle name="Стиль 1 2 2 2 2 2 2 2 2 7 2 5" xfId="48679"/>
    <cellStyle name="Стиль 1 2 2 2 2 2 2 2 2 7 2 6" xfId="48680"/>
    <cellStyle name="Стиль 1 2 2 2 2 2 2 2 2 7 2 7" xfId="48681"/>
    <cellStyle name="Стиль 1 2 2 2 2 2 2 2 2 7 2 8" xfId="48682"/>
    <cellStyle name="Стиль 1 2 2 2 2 2 2 2 2 7 2 9" xfId="48683"/>
    <cellStyle name="Стиль 1 2 2 2 2 2 2 2 2 7 3" xfId="48684"/>
    <cellStyle name="Стиль 1 2 2 2 2 2 2 2 2 7 3 10" xfId="48685"/>
    <cellStyle name="Стиль 1 2 2 2 2 2 2 2 2 7 3 2" xfId="48686"/>
    <cellStyle name="Стиль 1 2 2 2 2 2 2 2 2 7 3 3" xfId="48687"/>
    <cellStyle name="Стиль 1 2 2 2 2 2 2 2 2 7 3 4" xfId="48688"/>
    <cellStyle name="Стиль 1 2 2 2 2 2 2 2 2 7 3 5" xfId="48689"/>
    <cellStyle name="Стиль 1 2 2 2 2 2 2 2 2 7 3 6" xfId="48690"/>
    <cellStyle name="Стиль 1 2 2 2 2 2 2 2 2 7 3 7" xfId="48691"/>
    <cellStyle name="Стиль 1 2 2 2 2 2 2 2 2 7 3 8" xfId="48692"/>
    <cellStyle name="Стиль 1 2 2 2 2 2 2 2 2 7 3 9" xfId="48693"/>
    <cellStyle name="Стиль 1 2 2 2 2 2 2 2 2 7 4" xfId="48694"/>
    <cellStyle name="Стиль 1 2 2 2 2 2 2 2 2 7 5" xfId="48695"/>
    <cellStyle name="Стиль 1 2 2 2 2 2 2 2 2 7 6" xfId="48696"/>
    <cellStyle name="Стиль 1 2 2 2 2 2 2 2 2 7 7" xfId="48697"/>
    <cellStyle name="Стиль 1 2 2 2 2 2 2 2 2 7 8" xfId="48698"/>
    <cellStyle name="Стиль 1 2 2 2 2 2 2 2 2 7 9" xfId="48699"/>
    <cellStyle name="Стиль 1 2 2 2 2 2 2 2 2 8" xfId="48700"/>
    <cellStyle name="Стиль 1 2 2 2 2 2 2 2 2 9" xfId="48701"/>
    <cellStyle name="Стиль 1 2 2 2 2 2 2 2 2 9 10" xfId="48702"/>
    <cellStyle name="Стиль 1 2 2 2 2 2 2 2 2 9 2" xfId="48703"/>
    <cellStyle name="Стиль 1 2 2 2 2 2 2 2 2 9 2 10" xfId="48704"/>
    <cellStyle name="Стиль 1 2 2 2 2 2 2 2 2 9 2 2" xfId="48705"/>
    <cellStyle name="Стиль 1 2 2 2 2 2 2 2 2 9 2 3" xfId="48706"/>
    <cellStyle name="Стиль 1 2 2 2 2 2 2 2 2 9 2 4" xfId="48707"/>
    <cellStyle name="Стиль 1 2 2 2 2 2 2 2 2 9 2 5" xfId="48708"/>
    <cellStyle name="Стиль 1 2 2 2 2 2 2 2 2 9 2 6" xfId="48709"/>
    <cellStyle name="Стиль 1 2 2 2 2 2 2 2 2 9 2 7" xfId="48710"/>
    <cellStyle name="Стиль 1 2 2 2 2 2 2 2 2 9 2 8" xfId="48711"/>
    <cellStyle name="Стиль 1 2 2 2 2 2 2 2 2 9 2 9" xfId="48712"/>
    <cellStyle name="Стиль 1 2 2 2 2 2 2 2 2 9 3" xfId="48713"/>
    <cellStyle name="Стиль 1 2 2 2 2 2 2 2 2 9 4" xfId="48714"/>
    <cellStyle name="Стиль 1 2 2 2 2 2 2 2 2 9 5" xfId="48715"/>
    <cellStyle name="Стиль 1 2 2 2 2 2 2 2 2 9 6" xfId="48716"/>
    <cellStyle name="Стиль 1 2 2 2 2 2 2 2 2 9 7" xfId="48717"/>
    <cellStyle name="Стиль 1 2 2 2 2 2 2 2 2 9 8" xfId="48718"/>
    <cellStyle name="Стиль 1 2 2 2 2 2 2 2 2 9 9" xfId="48719"/>
    <cellStyle name="Стиль 1 2 2 2 2 2 2 2 20" xfId="48720"/>
    <cellStyle name="Стиль 1 2 2 2 2 2 2 2 20 2" xfId="48721"/>
    <cellStyle name="Стиль 1 2 2 2 2 2 2 2 20 2 2" xfId="48722"/>
    <cellStyle name="Стиль 1 2 2 2 2 2 2 2 20 2 2 2" xfId="48723"/>
    <cellStyle name="Стиль 1 2 2 2 2 2 2 2 20 2 2 2 2" xfId="48724"/>
    <cellStyle name="Стиль 1 2 2 2 2 2 2 2 20 2 2 2 2 2" xfId="48725"/>
    <cellStyle name="Стиль 1 2 2 2 2 2 2 2 20 2 2 2 2 2 2" xfId="48726"/>
    <cellStyle name="Стиль 1 2 2 2 2 2 2 2 20 2 2 2 2 3" xfId="48727"/>
    <cellStyle name="Стиль 1 2 2 2 2 2 2 2 20 2 2 2 2 4" xfId="48728"/>
    <cellStyle name="Стиль 1 2 2 2 2 2 2 2 20 2 2 2 3" xfId="48729"/>
    <cellStyle name="Стиль 1 2 2 2 2 2 2 2 20 2 2 2 3 2" xfId="48730"/>
    <cellStyle name="Стиль 1 2 2 2 2 2 2 2 20 2 2 2 4" xfId="48731"/>
    <cellStyle name="Стиль 1 2 2 2 2 2 2 2 20 2 2 3" xfId="48732"/>
    <cellStyle name="Стиль 1 2 2 2 2 2 2 2 20 2 2 3 2" xfId="48733"/>
    <cellStyle name="Стиль 1 2 2 2 2 2 2 2 20 2 2 4" xfId="48734"/>
    <cellStyle name="Стиль 1 2 2 2 2 2 2 2 20 2 2 5" xfId="48735"/>
    <cellStyle name="Стиль 1 2 2 2 2 2 2 2 20 2 3" xfId="48736"/>
    <cellStyle name="Стиль 1 2 2 2 2 2 2 2 20 2 3 2" xfId="48737"/>
    <cellStyle name="Стиль 1 2 2 2 2 2 2 2 20 2 3 2 2" xfId="48738"/>
    <cellStyle name="Стиль 1 2 2 2 2 2 2 2 20 2 3 3" xfId="48739"/>
    <cellStyle name="Стиль 1 2 2 2 2 2 2 2 20 2 3 4" xfId="48740"/>
    <cellStyle name="Стиль 1 2 2 2 2 2 2 2 20 2 4" xfId="48741"/>
    <cellStyle name="Стиль 1 2 2 2 2 2 2 2 20 2 4 2" xfId="48742"/>
    <cellStyle name="Стиль 1 2 2 2 2 2 2 2 20 2 5" xfId="48743"/>
    <cellStyle name="Стиль 1 2 2 2 2 2 2 2 20 3" xfId="48744"/>
    <cellStyle name="Стиль 1 2 2 2 2 2 2 2 20 3 2" xfId="48745"/>
    <cellStyle name="Стиль 1 2 2 2 2 2 2 2 20 3 2 2" xfId="48746"/>
    <cellStyle name="Стиль 1 2 2 2 2 2 2 2 20 3 2 2 2" xfId="48747"/>
    <cellStyle name="Стиль 1 2 2 2 2 2 2 2 20 3 2 3" xfId="48748"/>
    <cellStyle name="Стиль 1 2 2 2 2 2 2 2 20 3 2 4" xfId="48749"/>
    <cellStyle name="Стиль 1 2 2 2 2 2 2 2 20 3 3" xfId="48750"/>
    <cellStyle name="Стиль 1 2 2 2 2 2 2 2 20 3 3 2" xfId="48751"/>
    <cellStyle name="Стиль 1 2 2 2 2 2 2 2 20 3 4" xfId="48752"/>
    <cellStyle name="Стиль 1 2 2 2 2 2 2 2 20 4" xfId="48753"/>
    <cellStyle name="Стиль 1 2 2 2 2 2 2 2 20 4 2" xfId="48754"/>
    <cellStyle name="Стиль 1 2 2 2 2 2 2 2 20 5" xfId="48755"/>
    <cellStyle name="Стиль 1 2 2 2 2 2 2 2 20 6" xfId="48756"/>
    <cellStyle name="Стиль 1 2 2 2 2 2 2 2 21" xfId="48757"/>
    <cellStyle name="Стиль 1 2 2 2 2 2 2 2 21 2" xfId="48758"/>
    <cellStyle name="Стиль 1 2 2 2 2 2 2 2 21 2 2" xfId="48759"/>
    <cellStyle name="Стиль 1 2 2 2 2 2 2 2 21 2 2 2" xfId="48760"/>
    <cellStyle name="Стиль 1 2 2 2 2 2 2 2 21 2 2 2 2" xfId="48761"/>
    <cellStyle name="Стиль 1 2 2 2 2 2 2 2 21 2 2 3" xfId="48762"/>
    <cellStyle name="Стиль 1 2 2 2 2 2 2 2 21 2 2 4" xfId="48763"/>
    <cellStyle name="Стиль 1 2 2 2 2 2 2 2 21 2 3" xfId="48764"/>
    <cellStyle name="Стиль 1 2 2 2 2 2 2 2 21 2 3 2" xfId="48765"/>
    <cellStyle name="Стиль 1 2 2 2 2 2 2 2 21 2 4" xfId="48766"/>
    <cellStyle name="Стиль 1 2 2 2 2 2 2 2 21 3" xfId="48767"/>
    <cellStyle name="Стиль 1 2 2 2 2 2 2 2 21 3 2" xfId="48768"/>
    <cellStyle name="Стиль 1 2 2 2 2 2 2 2 21 4" xfId="48769"/>
    <cellStyle name="Стиль 1 2 2 2 2 2 2 2 21 5" xfId="48770"/>
    <cellStyle name="Стиль 1 2 2 2 2 2 2 2 22" xfId="48771"/>
    <cellStyle name="Стиль 1 2 2 2 2 2 2 2 22 2" xfId="48772"/>
    <cellStyle name="Стиль 1 2 2 2 2 2 2 2 22 2 2" xfId="48773"/>
    <cellStyle name="Стиль 1 2 2 2 2 2 2 2 22 3" xfId="48774"/>
    <cellStyle name="Стиль 1 2 2 2 2 2 2 2 22 4" xfId="48775"/>
    <cellStyle name="Стиль 1 2 2 2 2 2 2 2 23" xfId="48776"/>
    <cellStyle name="Стиль 1 2 2 2 2 2 2 2 23 2" xfId="48777"/>
    <cellStyle name="Стиль 1 2 2 2 2 2 2 2 24" xfId="48778"/>
    <cellStyle name="Стиль 1 2 2 2 2 2 2 2 3" xfId="48779"/>
    <cellStyle name="Стиль 1 2 2 2 2 2 2 2 4" xfId="48780"/>
    <cellStyle name="Стиль 1 2 2 2 2 2 2 2 4 2" xfId="48781"/>
    <cellStyle name="Стиль 1 2 2 2 2 2 2 2 4 2 2" xfId="48782"/>
    <cellStyle name="Стиль 1 2 2 2 2 2 2 2 4 2 2 2" xfId="48783"/>
    <cellStyle name="Стиль 1 2 2 2 2 2 2 2 4 3" xfId="48784"/>
    <cellStyle name="Стиль 1 2 2 2 2 2 2 2 4 4" xfId="48785"/>
    <cellStyle name="Стиль 1 2 2 2 2 2 2 2 5" xfId="48786"/>
    <cellStyle name="Стиль 1 2 2 2 2 2 2 2 5 2" xfId="48787"/>
    <cellStyle name="Стиль 1 2 2 2 2 2 2 2 5 2 2" xfId="48788"/>
    <cellStyle name="Стиль 1 2 2 2 2 2 2 2 6" xfId="48789"/>
    <cellStyle name="Стиль 1 2 2 2 2 2 2 2 7" xfId="48790"/>
    <cellStyle name="Стиль 1 2 2 2 2 2 2 2 7 10" xfId="48791"/>
    <cellStyle name="Стиль 1 2 2 2 2 2 2 2 7 11" xfId="48792"/>
    <cellStyle name="Стиль 1 2 2 2 2 2 2 2 7 12" xfId="48793"/>
    <cellStyle name="Стиль 1 2 2 2 2 2 2 2 7 13" xfId="48794"/>
    <cellStyle name="Стиль 1 2 2 2 2 2 2 2 7 14" xfId="48795"/>
    <cellStyle name="Стиль 1 2 2 2 2 2 2 2 7 2" xfId="48796"/>
    <cellStyle name="Стиль 1 2 2 2 2 2 2 2 7 2 10" xfId="48797"/>
    <cellStyle name="Стиль 1 2 2 2 2 2 2 2 7 2 11" xfId="48798"/>
    <cellStyle name="Стиль 1 2 2 2 2 2 2 2 7 2 2" xfId="48799"/>
    <cellStyle name="Стиль 1 2 2 2 2 2 2 2 7 2 2 10" xfId="48800"/>
    <cellStyle name="Стиль 1 2 2 2 2 2 2 2 7 2 2 11" xfId="48801"/>
    <cellStyle name="Стиль 1 2 2 2 2 2 2 2 7 2 2 2" xfId="48802"/>
    <cellStyle name="Стиль 1 2 2 2 2 2 2 2 7 2 2 2 10" xfId="48803"/>
    <cellStyle name="Стиль 1 2 2 2 2 2 2 2 7 2 2 2 2" xfId="48804"/>
    <cellStyle name="Стиль 1 2 2 2 2 2 2 2 7 2 2 2 2 10" xfId="48805"/>
    <cellStyle name="Стиль 1 2 2 2 2 2 2 2 7 2 2 2 2 2" xfId="48806"/>
    <cellStyle name="Стиль 1 2 2 2 2 2 2 2 7 2 2 2 2 3" xfId="48807"/>
    <cellStyle name="Стиль 1 2 2 2 2 2 2 2 7 2 2 2 2 4" xfId="48808"/>
    <cellStyle name="Стиль 1 2 2 2 2 2 2 2 7 2 2 2 2 5" xfId="48809"/>
    <cellStyle name="Стиль 1 2 2 2 2 2 2 2 7 2 2 2 2 6" xfId="48810"/>
    <cellStyle name="Стиль 1 2 2 2 2 2 2 2 7 2 2 2 2 7" xfId="48811"/>
    <cellStyle name="Стиль 1 2 2 2 2 2 2 2 7 2 2 2 2 8" xfId="48812"/>
    <cellStyle name="Стиль 1 2 2 2 2 2 2 2 7 2 2 2 2 9" xfId="48813"/>
    <cellStyle name="Стиль 1 2 2 2 2 2 2 2 7 2 2 2 3" xfId="48814"/>
    <cellStyle name="Стиль 1 2 2 2 2 2 2 2 7 2 2 2 4" xfId="48815"/>
    <cellStyle name="Стиль 1 2 2 2 2 2 2 2 7 2 2 2 5" xfId="48816"/>
    <cellStyle name="Стиль 1 2 2 2 2 2 2 2 7 2 2 2 6" xfId="48817"/>
    <cellStyle name="Стиль 1 2 2 2 2 2 2 2 7 2 2 2 7" xfId="48818"/>
    <cellStyle name="Стиль 1 2 2 2 2 2 2 2 7 2 2 2 8" xfId="48819"/>
    <cellStyle name="Стиль 1 2 2 2 2 2 2 2 7 2 2 2 9" xfId="48820"/>
    <cellStyle name="Стиль 1 2 2 2 2 2 2 2 7 2 2 3" xfId="48821"/>
    <cellStyle name="Стиль 1 2 2 2 2 2 2 2 7 2 2 4" xfId="48822"/>
    <cellStyle name="Стиль 1 2 2 2 2 2 2 2 7 2 2 5" xfId="48823"/>
    <cellStyle name="Стиль 1 2 2 2 2 2 2 2 7 2 2 6" xfId="48824"/>
    <cellStyle name="Стиль 1 2 2 2 2 2 2 2 7 2 2 7" xfId="48825"/>
    <cellStyle name="Стиль 1 2 2 2 2 2 2 2 7 2 2 8" xfId="48826"/>
    <cellStyle name="Стиль 1 2 2 2 2 2 2 2 7 2 2 9" xfId="48827"/>
    <cellStyle name="Стиль 1 2 2 2 2 2 2 2 7 2 3" xfId="48828"/>
    <cellStyle name="Стиль 1 2 2 2 2 2 2 2 7 2 3 10" xfId="48829"/>
    <cellStyle name="Стиль 1 2 2 2 2 2 2 2 7 2 3 2" xfId="48830"/>
    <cellStyle name="Стиль 1 2 2 2 2 2 2 2 7 2 3 3" xfId="48831"/>
    <cellStyle name="Стиль 1 2 2 2 2 2 2 2 7 2 3 4" xfId="48832"/>
    <cellStyle name="Стиль 1 2 2 2 2 2 2 2 7 2 3 5" xfId="48833"/>
    <cellStyle name="Стиль 1 2 2 2 2 2 2 2 7 2 3 6" xfId="48834"/>
    <cellStyle name="Стиль 1 2 2 2 2 2 2 2 7 2 3 7" xfId="48835"/>
    <cellStyle name="Стиль 1 2 2 2 2 2 2 2 7 2 3 8" xfId="48836"/>
    <cellStyle name="Стиль 1 2 2 2 2 2 2 2 7 2 3 9" xfId="48837"/>
    <cellStyle name="Стиль 1 2 2 2 2 2 2 2 7 2 4" xfId="48838"/>
    <cellStyle name="Стиль 1 2 2 2 2 2 2 2 7 2 5" xfId="48839"/>
    <cellStyle name="Стиль 1 2 2 2 2 2 2 2 7 2 6" xfId="48840"/>
    <cellStyle name="Стиль 1 2 2 2 2 2 2 2 7 2 7" xfId="48841"/>
    <cellStyle name="Стиль 1 2 2 2 2 2 2 2 7 2 8" xfId="48842"/>
    <cellStyle name="Стиль 1 2 2 2 2 2 2 2 7 2 9" xfId="48843"/>
    <cellStyle name="Стиль 1 2 2 2 2 2 2 2 7 3" xfId="48844"/>
    <cellStyle name="Стиль 1 2 2 2 2 2 2 2 7 4" xfId="48845"/>
    <cellStyle name="Стиль 1 2 2 2 2 2 2 2 7 5" xfId="48846"/>
    <cellStyle name="Стиль 1 2 2 2 2 2 2 2 7 5 10" xfId="48847"/>
    <cellStyle name="Стиль 1 2 2 2 2 2 2 2 7 5 2" xfId="48848"/>
    <cellStyle name="Стиль 1 2 2 2 2 2 2 2 7 5 2 10" xfId="48849"/>
    <cellStyle name="Стиль 1 2 2 2 2 2 2 2 7 5 2 2" xfId="48850"/>
    <cellStyle name="Стиль 1 2 2 2 2 2 2 2 7 5 2 3" xfId="48851"/>
    <cellStyle name="Стиль 1 2 2 2 2 2 2 2 7 5 2 4" xfId="48852"/>
    <cellStyle name="Стиль 1 2 2 2 2 2 2 2 7 5 2 5" xfId="48853"/>
    <cellStyle name="Стиль 1 2 2 2 2 2 2 2 7 5 2 6" xfId="48854"/>
    <cellStyle name="Стиль 1 2 2 2 2 2 2 2 7 5 2 7" xfId="48855"/>
    <cellStyle name="Стиль 1 2 2 2 2 2 2 2 7 5 2 8" xfId="48856"/>
    <cellStyle name="Стиль 1 2 2 2 2 2 2 2 7 5 2 9" xfId="48857"/>
    <cellStyle name="Стиль 1 2 2 2 2 2 2 2 7 5 3" xfId="48858"/>
    <cellStyle name="Стиль 1 2 2 2 2 2 2 2 7 5 4" xfId="48859"/>
    <cellStyle name="Стиль 1 2 2 2 2 2 2 2 7 5 5" xfId="48860"/>
    <cellStyle name="Стиль 1 2 2 2 2 2 2 2 7 5 6" xfId="48861"/>
    <cellStyle name="Стиль 1 2 2 2 2 2 2 2 7 5 7" xfId="48862"/>
    <cellStyle name="Стиль 1 2 2 2 2 2 2 2 7 5 8" xfId="48863"/>
    <cellStyle name="Стиль 1 2 2 2 2 2 2 2 7 5 9" xfId="48864"/>
    <cellStyle name="Стиль 1 2 2 2 2 2 2 2 7 6" xfId="48865"/>
    <cellStyle name="Стиль 1 2 2 2 2 2 2 2 7 7" xfId="48866"/>
    <cellStyle name="Стиль 1 2 2 2 2 2 2 2 7 8" xfId="48867"/>
    <cellStyle name="Стиль 1 2 2 2 2 2 2 2 7 9" xfId="48868"/>
    <cellStyle name="Стиль 1 2 2 2 2 2 2 2 8" xfId="48869"/>
    <cellStyle name="Стиль 1 2 2 2 2 2 2 2 8 10" xfId="48870"/>
    <cellStyle name="Стиль 1 2 2 2 2 2 2 2 8 11" xfId="48871"/>
    <cellStyle name="Стиль 1 2 2 2 2 2 2 2 8 2" xfId="48872"/>
    <cellStyle name="Стиль 1 2 2 2 2 2 2 2 8 2 10" xfId="48873"/>
    <cellStyle name="Стиль 1 2 2 2 2 2 2 2 8 2 11" xfId="48874"/>
    <cellStyle name="Стиль 1 2 2 2 2 2 2 2 8 2 2" xfId="48875"/>
    <cellStyle name="Стиль 1 2 2 2 2 2 2 2 8 2 2 10" xfId="48876"/>
    <cellStyle name="Стиль 1 2 2 2 2 2 2 2 8 2 2 2" xfId="48877"/>
    <cellStyle name="Стиль 1 2 2 2 2 2 2 2 8 2 2 2 10" xfId="48878"/>
    <cellStyle name="Стиль 1 2 2 2 2 2 2 2 8 2 2 2 2" xfId="48879"/>
    <cellStyle name="Стиль 1 2 2 2 2 2 2 2 8 2 2 2 3" xfId="48880"/>
    <cellStyle name="Стиль 1 2 2 2 2 2 2 2 8 2 2 2 4" xfId="48881"/>
    <cellStyle name="Стиль 1 2 2 2 2 2 2 2 8 2 2 2 5" xfId="48882"/>
    <cellStyle name="Стиль 1 2 2 2 2 2 2 2 8 2 2 2 6" xfId="48883"/>
    <cellStyle name="Стиль 1 2 2 2 2 2 2 2 8 2 2 2 7" xfId="48884"/>
    <cellStyle name="Стиль 1 2 2 2 2 2 2 2 8 2 2 2 8" xfId="48885"/>
    <cellStyle name="Стиль 1 2 2 2 2 2 2 2 8 2 2 2 9" xfId="48886"/>
    <cellStyle name="Стиль 1 2 2 2 2 2 2 2 8 2 2 3" xfId="48887"/>
    <cellStyle name="Стиль 1 2 2 2 2 2 2 2 8 2 2 4" xfId="48888"/>
    <cellStyle name="Стиль 1 2 2 2 2 2 2 2 8 2 2 5" xfId="48889"/>
    <cellStyle name="Стиль 1 2 2 2 2 2 2 2 8 2 2 6" xfId="48890"/>
    <cellStyle name="Стиль 1 2 2 2 2 2 2 2 8 2 2 7" xfId="48891"/>
    <cellStyle name="Стиль 1 2 2 2 2 2 2 2 8 2 2 8" xfId="48892"/>
    <cellStyle name="Стиль 1 2 2 2 2 2 2 2 8 2 2 9" xfId="48893"/>
    <cellStyle name="Стиль 1 2 2 2 2 2 2 2 8 2 3" xfId="48894"/>
    <cellStyle name="Стиль 1 2 2 2 2 2 2 2 8 2 4" xfId="48895"/>
    <cellStyle name="Стиль 1 2 2 2 2 2 2 2 8 2 5" xfId="48896"/>
    <cellStyle name="Стиль 1 2 2 2 2 2 2 2 8 2 6" xfId="48897"/>
    <cellStyle name="Стиль 1 2 2 2 2 2 2 2 8 2 7" xfId="48898"/>
    <cellStyle name="Стиль 1 2 2 2 2 2 2 2 8 2 8" xfId="48899"/>
    <cellStyle name="Стиль 1 2 2 2 2 2 2 2 8 2 9" xfId="48900"/>
    <cellStyle name="Стиль 1 2 2 2 2 2 2 2 8 3" xfId="48901"/>
    <cellStyle name="Стиль 1 2 2 2 2 2 2 2 8 3 10" xfId="48902"/>
    <cellStyle name="Стиль 1 2 2 2 2 2 2 2 8 3 2" xfId="48903"/>
    <cellStyle name="Стиль 1 2 2 2 2 2 2 2 8 3 3" xfId="48904"/>
    <cellStyle name="Стиль 1 2 2 2 2 2 2 2 8 3 4" xfId="48905"/>
    <cellStyle name="Стиль 1 2 2 2 2 2 2 2 8 3 5" xfId="48906"/>
    <cellStyle name="Стиль 1 2 2 2 2 2 2 2 8 3 6" xfId="48907"/>
    <cellStyle name="Стиль 1 2 2 2 2 2 2 2 8 3 7" xfId="48908"/>
    <cellStyle name="Стиль 1 2 2 2 2 2 2 2 8 3 8" xfId="48909"/>
    <cellStyle name="Стиль 1 2 2 2 2 2 2 2 8 3 9" xfId="48910"/>
    <cellStyle name="Стиль 1 2 2 2 2 2 2 2 8 4" xfId="48911"/>
    <cellStyle name="Стиль 1 2 2 2 2 2 2 2 8 5" xfId="48912"/>
    <cellStyle name="Стиль 1 2 2 2 2 2 2 2 8 6" xfId="48913"/>
    <cellStyle name="Стиль 1 2 2 2 2 2 2 2 8 7" xfId="48914"/>
    <cellStyle name="Стиль 1 2 2 2 2 2 2 2 8 8" xfId="48915"/>
    <cellStyle name="Стиль 1 2 2 2 2 2 2 2 8 9" xfId="48916"/>
    <cellStyle name="Стиль 1 2 2 2 2 2 2 2 9" xfId="48917"/>
    <cellStyle name="Стиль 1 2 2 2 2 2 2 20" xfId="48918"/>
    <cellStyle name="Стиль 1 2 2 2 2 2 2 21" xfId="48919"/>
    <cellStyle name="Стиль 1 2 2 2 2 2 2 22" xfId="48920"/>
    <cellStyle name="Стиль 1 2 2 2 2 2 2 22 2" xfId="48921"/>
    <cellStyle name="Стиль 1 2 2 2 2 2 2 22 2 2" xfId="48922"/>
    <cellStyle name="Стиль 1 2 2 2 2 2 2 22 2 2 2" xfId="48923"/>
    <cellStyle name="Стиль 1 2 2 2 2 2 2 22 2 2 2 2" xfId="48924"/>
    <cellStyle name="Стиль 1 2 2 2 2 2 2 22 2 2 2 2 2" xfId="48925"/>
    <cellStyle name="Стиль 1 2 2 2 2 2 2 22 2 2 2 2 2 2" xfId="48926"/>
    <cellStyle name="Стиль 1 2 2 2 2 2 2 22 2 2 2 2 3" xfId="48927"/>
    <cellStyle name="Стиль 1 2 2 2 2 2 2 22 2 2 2 2 4" xfId="48928"/>
    <cellStyle name="Стиль 1 2 2 2 2 2 2 22 2 2 2 3" xfId="48929"/>
    <cellStyle name="Стиль 1 2 2 2 2 2 2 22 2 2 2 3 2" xfId="48930"/>
    <cellStyle name="Стиль 1 2 2 2 2 2 2 22 2 2 2 4" xfId="48931"/>
    <cellStyle name="Стиль 1 2 2 2 2 2 2 22 2 2 3" xfId="48932"/>
    <cellStyle name="Стиль 1 2 2 2 2 2 2 22 2 2 3 2" xfId="48933"/>
    <cellStyle name="Стиль 1 2 2 2 2 2 2 22 2 2 4" xfId="48934"/>
    <cellStyle name="Стиль 1 2 2 2 2 2 2 22 2 2 5" xfId="48935"/>
    <cellStyle name="Стиль 1 2 2 2 2 2 2 22 2 3" xfId="48936"/>
    <cellStyle name="Стиль 1 2 2 2 2 2 2 22 2 3 2" xfId="48937"/>
    <cellStyle name="Стиль 1 2 2 2 2 2 2 22 2 3 2 2" xfId="48938"/>
    <cellStyle name="Стиль 1 2 2 2 2 2 2 22 2 3 3" xfId="48939"/>
    <cellStyle name="Стиль 1 2 2 2 2 2 2 22 2 3 4" xfId="48940"/>
    <cellStyle name="Стиль 1 2 2 2 2 2 2 22 2 4" xfId="48941"/>
    <cellStyle name="Стиль 1 2 2 2 2 2 2 22 2 4 2" xfId="48942"/>
    <cellStyle name="Стиль 1 2 2 2 2 2 2 22 2 5" xfId="48943"/>
    <cellStyle name="Стиль 1 2 2 2 2 2 2 22 3" xfId="48944"/>
    <cellStyle name="Стиль 1 2 2 2 2 2 2 22 3 2" xfId="48945"/>
    <cellStyle name="Стиль 1 2 2 2 2 2 2 22 3 2 2" xfId="48946"/>
    <cellStyle name="Стиль 1 2 2 2 2 2 2 22 3 2 2 2" xfId="48947"/>
    <cellStyle name="Стиль 1 2 2 2 2 2 2 22 3 2 3" xfId="48948"/>
    <cellStyle name="Стиль 1 2 2 2 2 2 2 22 3 2 4" xfId="48949"/>
    <cellStyle name="Стиль 1 2 2 2 2 2 2 22 3 3" xfId="48950"/>
    <cellStyle name="Стиль 1 2 2 2 2 2 2 22 3 3 2" xfId="48951"/>
    <cellStyle name="Стиль 1 2 2 2 2 2 2 22 3 4" xfId="48952"/>
    <cellStyle name="Стиль 1 2 2 2 2 2 2 22 4" xfId="48953"/>
    <cellStyle name="Стиль 1 2 2 2 2 2 2 22 4 2" xfId="48954"/>
    <cellStyle name="Стиль 1 2 2 2 2 2 2 22 5" xfId="48955"/>
    <cellStyle name="Стиль 1 2 2 2 2 2 2 22 6" xfId="48956"/>
    <cellStyle name="Стиль 1 2 2 2 2 2 2 23" xfId="48957"/>
    <cellStyle name="Стиль 1 2 2 2 2 2 2 23 2" xfId="48958"/>
    <cellStyle name="Стиль 1 2 2 2 2 2 2 23 2 2" xfId="48959"/>
    <cellStyle name="Стиль 1 2 2 2 2 2 2 23 2 2 2" xfId="48960"/>
    <cellStyle name="Стиль 1 2 2 2 2 2 2 23 2 2 2 2" xfId="48961"/>
    <cellStyle name="Стиль 1 2 2 2 2 2 2 23 2 2 3" xfId="48962"/>
    <cellStyle name="Стиль 1 2 2 2 2 2 2 23 2 2 4" xfId="48963"/>
    <cellStyle name="Стиль 1 2 2 2 2 2 2 23 2 3" xfId="48964"/>
    <cellStyle name="Стиль 1 2 2 2 2 2 2 23 2 3 2" xfId="48965"/>
    <cellStyle name="Стиль 1 2 2 2 2 2 2 23 2 4" xfId="48966"/>
    <cellStyle name="Стиль 1 2 2 2 2 2 2 23 3" xfId="48967"/>
    <cellStyle name="Стиль 1 2 2 2 2 2 2 23 3 2" xfId="48968"/>
    <cellStyle name="Стиль 1 2 2 2 2 2 2 23 4" xfId="48969"/>
    <cellStyle name="Стиль 1 2 2 2 2 2 2 23 5" xfId="48970"/>
    <cellStyle name="Стиль 1 2 2 2 2 2 2 24" xfId="48971"/>
    <cellStyle name="Стиль 1 2 2 2 2 2 2 24 2" xfId="48972"/>
    <cellStyle name="Стиль 1 2 2 2 2 2 2 24 2 2" xfId="48973"/>
    <cellStyle name="Стиль 1 2 2 2 2 2 2 24 3" xfId="48974"/>
    <cellStyle name="Стиль 1 2 2 2 2 2 2 24 4" xfId="48975"/>
    <cellStyle name="Стиль 1 2 2 2 2 2 2 25" xfId="48976"/>
    <cellStyle name="Стиль 1 2 2 2 2 2 2 25 2" xfId="48977"/>
    <cellStyle name="Стиль 1 2 2 2 2 2 2 26" xfId="48978"/>
    <cellStyle name="Стиль 1 2 2 2 2 2 2 3" xfId="48979"/>
    <cellStyle name="Стиль 1 2 2 2 2 2 2 4" xfId="48980"/>
    <cellStyle name="Стиль 1 2 2 2 2 2 2 5" xfId="48981"/>
    <cellStyle name="Стиль 1 2 2 2 2 2 2 5 2" xfId="48982"/>
    <cellStyle name="Стиль 1 2 2 2 2 2 2 5 2 2" xfId="48983"/>
    <cellStyle name="Стиль 1 2 2 2 2 2 2 5 2 2 2" xfId="48984"/>
    <cellStyle name="Стиль 1 2 2 2 2 2 2 5 2 2 2 2" xfId="48985"/>
    <cellStyle name="Стиль 1 2 2 2 2 2 2 5 2 2 2 2 2" xfId="48986"/>
    <cellStyle name="Стиль 1 2 2 2 2 2 2 5 2 2 3" xfId="48987"/>
    <cellStyle name="Стиль 1 2 2 2 2 2 2 5 2 2 4" xfId="48988"/>
    <cellStyle name="Стиль 1 2 2 2 2 2 2 5 2 3" xfId="48989"/>
    <cellStyle name="Стиль 1 2 2 2 2 2 2 5 2 3 2" xfId="48990"/>
    <cellStyle name="Стиль 1 2 2 2 2 2 2 5 2 3 2 2" xfId="48991"/>
    <cellStyle name="Стиль 1 2 2 2 2 2 2 5 2 4" xfId="48992"/>
    <cellStyle name="Стиль 1 2 2 2 2 2 2 5 3" xfId="48993"/>
    <cellStyle name="Стиль 1 2 2 2 2 2 2 5 3 2" xfId="48994"/>
    <cellStyle name="Стиль 1 2 2 2 2 2 2 5 3 2 2" xfId="48995"/>
    <cellStyle name="Стиль 1 2 2 2 2 2 2 5 4" xfId="48996"/>
    <cellStyle name="Стиль 1 2 2 2 2 2 2 5 5" xfId="48997"/>
    <cellStyle name="Стиль 1 2 2 2 2 2 2 6" xfId="48998"/>
    <cellStyle name="Стиль 1 2 2 2 2 2 2 6 2" xfId="48999"/>
    <cellStyle name="Стиль 1 2 2 2 2 2 2 6 2 2" xfId="49000"/>
    <cellStyle name="Стиль 1 2 2 2 2 2 2 6 2 2 2" xfId="49001"/>
    <cellStyle name="Стиль 1 2 2 2 2 2 2 6 3" xfId="49002"/>
    <cellStyle name="Стиль 1 2 2 2 2 2 2 6 4" xfId="49003"/>
    <cellStyle name="Стиль 1 2 2 2 2 2 2 7" xfId="49004"/>
    <cellStyle name="Стиль 1 2 2 2 2 2 2 7 2" xfId="49005"/>
    <cellStyle name="Стиль 1 2 2 2 2 2 2 7 2 2" xfId="49006"/>
    <cellStyle name="Стиль 1 2 2 2 2 2 2 8" xfId="49007"/>
    <cellStyle name="Стиль 1 2 2 2 2 2 2 9" xfId="49008"/>
    <cellStyle name="Стиль 1 2 2 2 2 2 2 9 10" xfId="49009"/>
    <cellStyle name="Стиль 1 2 2 2 2 2 2 9 11" xfId="49010"/>
    <cellStyle name="Стиль 1 2 2 2 2 2 2 9 12" xfId="49011"/>
    <cellStyle name="Стиль 1 2 2 2 2 2 2 9 13" xfId="49012"/>
    <cellStyle name="Стиль 1 2 2 2 2 2 2 9 14" xfId="49013"/>
    <cellStyle name="Стиль 1 2 2 2 2 2 2 9 2" xfId="49014"/>
    <cellStyle name="Стиль 1 2 2 2 2 2 2 9 2 10" xfId="49015"/>
    <cellStyle name="Стиль 1 2 2 2 2 2 2 9 2 11" xfId="49016"/>
    <cellStyle name="Стиль 1 2 2 2 2 2 2 9 2 2" xfId="49017"/>
    <cellStyle name="Стиль 1 2 2 2 2 2 2 9 2 2 10" xfId="49018"/>
    <cellStyle name="Стиль 1 2 2 2 2 2 2 9 2 2 11" xfId="49019"/>
    <cellStyle name="Стиль 1 2 2 2 2 2 2 9 2 2 2" xfId="49020"/>
    <cellStyle name="Стиль 1 2 2 2 2 2 2 9 2 2 2 10" xfId="49021"/>
    <cellStyle name="Стиль 1 2 2 2 2 2 2 9 2 2 2 2" xfId="49022"/>
    <cellStyle name="Стиль 1 2 2 2 2 2 2 9 2 2 2 2 10" xfId="49023"/>
    <cellStyle name="Стиль 1 2 2 2 2 2 2 9 2 2 2 2 2" xfId="49024"/>
    <cellStyle name="Стиль 1 2 2 2 2 2 2 9 2 2 2 2 3" xfId="49025"/>
    <cellStyle name="Стиль 1 2 2 2 2 2 2 9 2 2 2 2 4" xfId="49026"/>
    <cellStyle name="Стиль 1 2 2 2 2 2 2 9 2 2 2 2 5" xfId="49027"/>
    <cellStyle name="Стиль 1 2 2 2 2 2 2 9 2 2 2 2 6" xfId="49028"/>
    <cellStyle name="Стиль 1 2 2 2 2 2 2 9 2 2 2 2 7" xfId="49029"/>
    <cellStyle name="Стиль 1 2 2 2 2 2 2 9 2 2 2 2 8" xfId="49030"/>
    <cellStyle name="Стиль 1 2 2 2 2 2 2 9 2 2 2 2 9" xfId="49031"/>
    <cellStyle name="Стиль 1 2 2 2 2 2 2 9 2 2 2 3" xfId="49032"/>
    <cellStyle name="Стиль 1 2 2 2 2 2 2 9 2 2 2 4" xfId="49033"/>
    <cellStyle name="Стиль 1 2 2 2 2 2 2 9 2 2 2 5" xfId="49034"/>
    <cellStyle name="Стиль 1 2 2 2 2 2 2 9 2 2 2 6" xfId="49035"/>
    <cellStyle name="Стиль 1 2 2 2 2 2 2 9 2 2 2 7" xfId="49036"/>
    <cellStyle name="Стиль 1 2 2 2 2 2 2 9 2 2 2 8" xfId="49037"/>
    <cellStyle name="Стиль 1 2 2 2 2 2 2 9 2 2 2 9" xfId="49038"/>
    <cellStyle name="Стиль 1 2 2 2 2 2 2 9 2 2 3" xfId="49039"/>
    <cellStyle name="Стиль 1 2 2 2 2 2 2 9 2 2 4" xfId="49040"/>
    <cellStyle name="Стиль 1 2 2 2 2 2 2 9 2 2 5" xfId="49041"/>
    <cellStyle name="Стиль 1 2 2 2 2 2 2 9 2 2 6" xfId="49042"/>
    <cellStyle name="Стиль 1 2 2 2 2 2 2 9 2 2 7" xfId="49043"/>
    <cellStyle name="Стиль 1 2 2 2 2 2 2 9 2 2 8" xfId="49044"/>
    <cellStyle name="Стиль 1 2 2 2 2 2 2 9 2 2 9" xfId="49045"/>
    <cellStyle name="Стиль 1 2 2 2 2 2 2 9 2 3" xfId="49046"/>
    <cellStyle name="Стиль 1 2 2 2 2 2 2 9 2 3 10" xfId="49047"/>
    <cellStyle name="Стиль 1 2 2 2 2 2 2 9 2 3 2" xfId="49048"/>
    <cellStyle name="Стиль 1 2 2 2 2 2 2 9 2 3 3" xfId="49049"/>
    <cellStyle name="Стиль 1 2 2 2 2 2 2 9 2 3 4" xfId="49050"/>
    <cellStyle name="Стиль 1 2 2 2 2 2 2 9 2 3 5" xfId="49051"/>
    <cellStyle name="Стиль 1 2 2 2 2 2 2 9 2 3 6" xfId="49052"/>
    <cellStyle name="Стиль 1 2 2 2 2 2 2 9 2 3 7" xfId="49053"/>
    <cellStyle name="Стиль 1 2 2 2 2 2 2 9 2 3 8" xfId="49054"/>
    <cellStyle name="Стиль 1 2 2 2 2 2 2 9 2 3 9" xfId="49055"/>
    <cellStyle name="Стиль 1 2 2 2 2 2 2 9 2 4" xfId="49056"/>
    <cellStyle name="Стиль 1 2 2 2 2 2 2 9 2 5" xfId="49057"/>
    <cellStyle name="Стиль 1 2 2 2 2 2 2 9 2 6" xfId="49058"/>
    <cellStyle name="Стиль 1 2 2 2 2 2 2 9 2 7" xfId="49059"/>
    <cellStyle name="Стиль 1 2 2 2 2 2 2 9 2 8" xfId="49060"/>
    <cellStyle name="Стиль 1 2 2 2 2 2 2 9 2 9" xfId="49061"/>
    <cellStyle name="Стиль 1 2 2 2 2 2 2 9 3" xfId="49062"/>
    <cellStyle name="Стиль 1 2 2 2 2 2 2 9 4" xfId="49063"/>
    <cellStyle name="Стиль 1 2 2 2 2 2 2 9 5" xfId="49064"/>
    <cellStyle name="Стиль 1 2 2 2 2 2 2 9 5 10" xfId="49065"/>
    <cellStyle name="Стиль 1 2 2 2 2 2 2 9 5 2" xfId="49066"/>
    <cellStyle name="Стиль 1 2 2 2 2 2 2 9 5 2 10" xfId="49067"/>
    <cellStyle name="Стиль 1 2 2 2 2 2 2 9 5 2 2" xfId="49068"/>
    <cellStyle name="Стиль 1 2 2 2 2 2 2 9 5 2 3" xfId="49069"/>
    <cellStyle name="Стиль 1 2 2 2 2 2 2 9 5 2 4" xfId="49070"/>
    <cellStyle name="Стиль 1 2 2 2 2 2 2 9 5 2 5" xfId="49071"/>
    <cellStyle name="Стиль 1 2 2 2 2 2 2 9 5 2 6" xfId="49072"/>
    <cellStyle name="Стиль 1 2 2 2 2 2 2 9 5 2 7" xfId="49073"/>
    <cellStyle name="Стиль 1 2 2 2 2 2 2 9 5 2 8" xfId="49074"/>
    <cellStyle name="Стиль 1 2 2 2 2 2 2 9 5 2 9" xfId="49075"/>
    <cellStyle name="Стиль 1 2 2 2 2 2 2 9 5 3" xfId="49076"/>
    <cellStyle name="Стиль 1 2 2 2 2 2 2 9 5 4" xfId="49077"/>
    <cellStyle name="Стиль 1 2 2 2 2 2 2 9 5 5" xfId="49078"/>
    <cellStyle name="Стиль 1 2 2 2 2 2 2 9 5 6" xfId="49079"/>
    <cellStyle name="Стиль 1 2 2 2 2 2 2 9 5 7" xfId="49080"/>
    <cellStyle name="Стиль 1 2 2 2 2 2 2 9 5 8" xfId="49081"/>
    <cellStyle name="Стиль 1 2 2 2 2 2 2 9 5 9" xfId="49082"/>
    <cellStyle name="Стиль 1 2 2 2 2 2 2 9 6" xfId="49083"/>
    <cellStyle name="Стиль 1 2 2 2 2 2 2 9 7" xfId="49084"/>
    <cellStyle name="Стиль 1 2 2 2 2 2 2 9 8" xfId="49085"/>
    <cellStyle name="Стиль 1 2 2 2 2 2 2 9 9" xfId="49086"/>
    <cellStyle name="Стиль 1 2 2 2 2 2 20" xfId="49087"/>
    <cellStyle name="Стиль 1 2 2 2 2 2 21" xfId="49088"/>
    <cellStyle name="Стиль 1 2 2 2 2 2 22" xfId="49089"/>
    <cellStyle name="Стиль 1 2 2 2 2 2 23" xfId="49090"/>
    <cellStyle name="Стиль 1 2 2 2 2 2 24" xfId="49091"/>
    <cellStyle name="Стиль 1 2 2 2 2 2 25" xfId="49092"/>
    <cellStyle name="Стиль 1 2 2 2 2 2 26" xfId="49093"/>
    <cellStyle name="Стиль 1 2 2 2 2 2 27" xfId="49094"/>
    <cellStyle name="Стиль 1 2 2 2 2 2 28" xfId="49095"/>
    <cellStyle name="Стиль 1 2 2 2 2 2 29" xfId="49096"/>
    <cellStyle name="Стиль 1 2 2 2 2 2 29 2" xfId="49097"/>
    <cellStyle name="Стиль 1 2 2 2 2 2 29 2 2" xfId="49098"/>
    <cellStyle name="Стиль 1 2 2 2 2 2 29 2 2 2" xfId="49099"/>
    <cellStyle name="Стиль 1 2 2 2 2 2 29 2 2 2 2" xfId="49100"/>
    <cellStyle name="Стиль 1 2 2 2 2 2 29 2 2 2 2 2" xfId="49101"/>
    <cellStyle name="Стиль 1 2 2 2 2 2 29 2 2 2 2 2 2" xfId="49102"/>
    <cellStyle name="Стиль 1 2 2 2 2 2 29 2 2 2 2 3" xfId="49103"/>
    <cellStyle name="Стиль 1 2 2 2 2 2 29 2 2 2 2 4" xfId="49104"/>
    <cellStyle name="Стиль 1 2 2 2 2 2 29 2 2 2 3" xfId="49105"/>
    <cellStyle name="Стиль 1 2 2 2 2 2 29 2 2 2 3 2" xfId="49106"/>
    <cellStyle name="Стиль 1 2 2 2 2 2 29 2 2 2 4" xfId="49107"/>
    <cellStyle name="Стиль 1 2 2 2 2 2 29 2 2 3" xfId="49108"/>
    <cellStyle name="Стиль 1 2 2 2 2 2 29 2 2 3 2" xfId="49109"/>
    <cellStyle name="Стиль 1 2 2 2 2 2 29 2 2 4" xfId="49110"/>
    <cellStyle name="Стиль 1 2 2 2 2 2 29 2 2 5" xfId="49111"/>
    <cellStyle name="Стиль 1 2 2 2 2 2 29 2 3" xfId="49112"/>
    <cellStyle name="Стиль 1 2 2 2 2 2 29 2 3 2" xfId="49113"/>
    <cellStyle name="Стиль 1 2 2 2 2 2 29 2 3 2 2" xfId="49114"/>
    <cellStyle name="Стиль 1 2 2 2 2 2 29 2 3 3" xfId="49115"/>
    <cellStyle name="Стиль 1 2 2 2 2 2 29 2 3 4" xfId="49116"/>
    <cellStyle name="Стиль 1 2 2 2 2 2 29 2 4" xfId="49117"/>
    <cellStyle name="Стиль 1 2 2 2 2 2 29 2 4 2" xfId="49118"/>
    <cellStyle name="Стиль 1 2 2 2 2 2 29 2 5" xfId="49119"/>
    <cellStyle name="Стиль 1 2 2 2 2 2 29 3" xfId="49120"/>
    <cellStyle name="Стиль 1 2 2 2 2 2 29 3 2" xfId="49121"/>
    <cellStyle name="Стиль 1 2 2 2 2 2 29 3 2 2" xfId="49122"/>
    <cellStyle name="Стиль 1 2 2 2 2 2 29 3 2 2 2" xfId="49123"/>
    <cellStyle name="Стиль 1 2 2 2 2 2 29 3 2 3" xfId="49124"/>
    <cellStyle name="Стиль 1 2 2 2 2 2 29 3 2 4" xfId="49125"/>
    <cellStyle name="Стиль 1 2 2 2 2 2 29 3 3" xfId="49126"/>
    <cellStyle name="Стиль 1 2 2 2 2 2 29 3 3 2" xfId="49127"/>
    <cellStyle name="Стиль 1 2 2 2 2 2 29 3 4" xfId="49128"/>
    <cellStyle name="Стиль 1 2 2 2 2 2 29 4" xfId="49129"/>
    <cellStyle name="Стиль 1 2 2 2 2 2 29 4 2" xfId="49130"/>
    <cellStyle name="Стиль 1 2 2 2 2 2 29 5" xfId="49131"/>
    <cellStyle name="Стиль 1 2 2 2 2 2 29 6" xfId="49132"/>
    <cellStyle name="Стиль 1 2 2 2 2 2 3" xfId="49133"/>
    <cellStyle name="Стиль 1 2 2 2 2 2 30" xfId="49134"/>
    <cellStyle name="Стиль 1 2 2 2 2 2 30 2" xfId="49135"/>
    <cellStyle name="Стиль 1 2 2 2 2 2 30 2 2" xfId="49136"/>
    <cellStyle name="Стиль 1 2 2 2 2 2 30 2 2 2" xfId="49137"/>
    <cellStyle name="Стиль 1 2 2 2 2 2 30 2 2 2 2" xfId="49138"/>
    <cellStyle name="Стиль 1 2 2 2 2 2 30 2 2 3" xfId="49139"/>
    <cellStyle name="Стиль 1 2 2 2 2 2 30 2 2 4" xfId="49140"/>
    <cellStyle name="Стиль 1 2 2 2 2 2 30 2 3" xfId="49141"/>
    <cellStyle name="Стиль 1 2 2 2 2 2 30 2 3 2" xfId="49142"/>
    <cellStyle name="Стиль 1 2 2 2 2 2 30 2 4" xfId="49143"/>
    <cellStyle name="Стиль 1 2 2 2 2 2 30 3" xfId="49144"/>
    <cellStyle name="Стиль 1 2 2 2 2 2 30 3 2" xfId="49145"/>
    <cellStyle name="Стиль 1 2 2 2 2 2 30 4" xfId="49146"/>
    <cellStyle name="Стиль 1 2 2 2 2 2 30 5" xfId="49147"/>
    <cellStyle name="Стиль 1 2 2 2 2 2 31" xfId="49148"/>
    <cellStyle name="Стиль 1 2 2 2 2 2 31 2" xfId="49149"/>
    <cellStyle name="Стиль 1 2 2 2 2 2 31 2 2" xfId="49150"/>
    <cellStyle name="Стиль 1 2 2 2 2 2 31 3" xfId="49151"/>
    <cellStyle name="Стиль 1 2 2 2 2 2 31 4" xfId="49152"/>
    <cellStyle name="Стиль 1 2 2 2 2 2 32" xfId="49153"/>
    <cellStyle name="Стиль 1 2 2 2 2 2 32 2" xfId="49154"/>
    <cellStyle name="Стиль 1 2 2 2 2 2 33" xfId="49155"/>
    <cellStyle name="Стиль 1 2 2 2 2 2 4" xfId="49156"/>
    <cellStyle name="Стиль 1 2 2 2 2 2 5" xfId="49157"/>
    <cellStyle name="Стиль 1 2 2 2 2 2 6" xfId="49158"/>
    <cellStyle name="Стиль 1 2 2 2 2 2 7" xfId="49159"/>
    <cellStyle name="Стиль 1 2 2 2 2 2 8" xfId="49160"/>
    <cellStyle name="Стиль 1 2 2 2 2 2 9" xfId="49161"/>
    <cellStyle name="Стиль 1 2 2 2 2 20" xfId="49162"/>
    <cellStyle name="Стиль 1 2 2 2 2 21" xfId="49163"/>
    <cellStyle name="Стиль 1 2 2 2 2 22" xfId="49164"/>
    <cellStyle name="Стиль 1 2 2 2 2 22 2" xfId="49165"/>
    <cellStyle name="Стиль 1 2 2 2 2 22 2 2" xfId="49166"/>
    <cellStyle name="Стиль 1 2 2 2 2 22 2 2 2" xfId="49167"/>
    <cellStyle name="Стиль 1 2 2 2 2 22 2 2 2 2" xfId="49168"/>
    <cellStyle name="Стиль 1 2 2 2 2 22 2 2 2 2 2" xfId="49169"/>
    <cellStyle name="Стиль 1 2 2 2 2 22 2 2 2 2 2 2" xfId="49170"/>
    <cellStyle name="Стиль 1 2 2 2 2 22 2 2 2 3" xfId="49171"/>
    <cellStyle name="Стиль 1 2 2 2 2 22 2 2 2 4" xfId="49172"/>
    <cellStyle name="Стиль 1 2 2 2 2 22 2 2 3" xfId="49173"/>
    <cellStyle name="Стиль 1 2 2 2 2 22 2 2 3 2" xfId="49174"/>
    <cellStyle name="Стиль 1 2 2 2 2 22 2 2 3 2 2" xfId="49175"/>
    <cellStyle name="Стиль 1 2 2 2 2 22 2 2 4" xfId="49176"/>
    <cellStyle name="Стиль 1 2 2 2 2 22 2 3" xfId="49177"/>
    <cellStyle name="Стиль 1 2 2 2 2 22 2 3 2" xfId="49178"/>
    <cellStyle name="Стиль 1 2 2 2 2 22 2 3 2 2" xfId="49179"/>
    <cellStyle name="Стиль 1 2 2 2 2 22 2 4" xfId="49180"/>
    <cellStyle name="Стиль 1 2 2 2 2 22 2 5" xfId="49181"/>
    <cellStyle name="Стиль 1 2 2 2 2 22 3" xfId="49182"/>
    <cellStyle name="Стиль 1 2 2 2 2 22 4" xfId="49183"/>
    <cellStyle name="Стиль 1 2 2 2 2 22 4 2" xfId="49184"/>
    <cellStyle name="Стиль 1 2 2 2 2 22 4 2 2" xfId="49185"/>
    <cellStyle name="Стиль 1 2 2 2 2 22 4 2 2 2" xfId="49186"/>
    <cellStyle name="Стиль 1 2 2 2 2 22 4 3" xfId="49187"/>
    <cellStyle name="Стиль 1 2 2 2 2 22 4 4" xfId="49188"/>
    <cellStyle name="Стиль 1 2 2 2 2 22 5" xfId="49189"/>
    <cellStyle name="Стиль 1 2 2 2 2 22 5 2" xfId="49190"/>
    <cellStyle name="Стиль 1 2 2 2 2 22 5 2 2" xfId="49191"/>
    <cellStyle name="Стиль 1 2 2 2 2 22 6" xfId="49192"/>
    <cellStyle name="Стиль 1 2 2 2 2 23" xfId="49193"/>
    <cellStyle name="Стиль 1 2 2 2 2 24" xfId="49194"/>
    <cellStyle name="Стиль 1 2 2 2 2 24 2" xfId="49195"/>
    <cellStyle name="Стиль 1 2 2 2 2 24 2 2" xfId="49196"/>
    <cellStyle name="Стиль 1 2 2 2 2 24 2 2 2" xfId="49197"/>
    <cellStyle name="Стиль 1 2 2 2 2 24 2 2 2 2" xfId="49198"/>
    <cellStyle name="Стиль 1 2 2 2 2 24 2 2 2 2 2" xfId="49199"/>
    <cellStyle name="Стиль 1 2 2 2 2 24 2 2 3" xfId="49200"/>
    <cellStyle name="Стиль 1 2 2 2 2 24 2 2 4" xfId="49201"/>
    <cellStyle name="Стиль 1 2 2 2 2 24 2 3" xfId="49202"/>
    <cellStyle name="Стиль 1 2 2 2 2 24 2 3 2" xfId="49203"/>
    <cellStyle name="Стиль 1 2 2 2 2 24 2 3 2 2" xfId="49204"/>
    <cellStyle name="Стиль 1 2 2 2 2 24 2 4" xfId="49205"/>
    <cellStyle name="Стиль 1 2 2 2 2 24 3" xfId="49206"/>
    <cellStyle name="Стиль 1 2 2 2 2 24 3 2" xfId="49207"/>
    <cellStyle name="Стиль 1 2 2 2 2 24 3 2 2" xfId="49208"/>
    <cellStyle name="Стиль 1 2 2 2 2 24 4" xfId="49209"/>
    <cellStyle name="Стиль 1 2 2 2 2 24 5" xfId="49210"/>
    <cellStyle name="Стиль 1 2 2 2 2 25" xfId="49211"/>
    <cellStyle name="Стиль 1 2 2 2 2 25 2" xfId="49212"/>
    <cellStyle name="Стиль 1 2 2 2 2 25 2 2" xfId="49213"/>
    <cellStyle name="Стиль 1 2 2 2 2 25 2 2 2" xfId="49214"/>
    <cellStyle name="Стиль 1 2 2 2 2 25 3" xfId="49215"/>
    <cellStyle name="Стиль 1 2 2 2 2 25 4" xfId="49216"/>
    <cellStyle name="Стиль 1 2 2 2 2 26" xfId="49217"/>
    <cellStyle name="Стиль 1 2 2 2 2 26 2" xfId="49218"/>
    <cellStyle name="Стиль 1 2 2 2 2 26 2 2" xfId="49219"/>
    <cellStyle name="Стиль 1 2 2 2 2 27" xfId="49220"/>
    <cellStyle name="Стиль 1 2 2 2 2 28" xfId="49221"/>
    <cellStyle name="Стиль 1 2 2 2 2 28 10" xfId="49222"/>
    <cellStyle name="Стиль 1 2 2 2 2 28 11" xfId="49223"/>
    <cellStyle name="Стиль 1 2 2 2 2 28 12" xfId="49224"/>
    <cellStyle name="Стиль 1 2 2 2 2 28 13" xfId="49225"/>
    <cellStyle name="Стиль 1 2 2 2 2 28 14" xfId="49226"/>
    <cellStyle name="Стиль 1 2 2 2 2 28 2" xfId="49227"/>
    <cellStyle name="Стиль 1 2 2 2 2 28 2 10" xfId="49228"/>
    <cellStyle name="Стиль 1 2 2 2 2 28 2 11" xfId="49229"/>
    <cellStyle name="Стиль 1 2 2 2 2 28 2 2" xfId="49230"/>
    <cellStyle name="Стиль 1 2 2 2 2 28 2 2 10" xfId="49231"/>
    <cellStyle name="Стиль 1 2 2 2 2 28 2 2 11" xfId="49232"/>
    <cellStyle name="Стиль 1 2 2 2 2 28 2 2 2" xfId="49233"/>
    <cellStyle name="Стиль 1 2 2 2 2 28 2 2 2 10" xfId="49234"/>
    <cellStyle name="Стиль 1 2 2 2 2 28 2 2 2 2" xfId="49235"/>
    <cellStyle name="Стиль 1 2 2 2 2 28 2 2 2 2 10" xfId="49236"/>
    <cellStyle name="Стиль 1 2 2 2 2 28 2 2 2 2 2" xfId="49237"/>
    <cellStyle name="Стиль 1 2 2 2 2 28 2 2 2 2 3" xfId="49238"/>
    <cellStyle name="Стиль 1 2 2 2 2 28 2 2 2 2 4" xfId="49239"/>
    <cellStyle name="Стиль 1 2 2 2 2 28 2 2 2 2 5" xfId="49240"/>
    <cellStyle name="Стиль 1 2 2 2 2 28 2 2 2 2 6" xfId="49241"/>
    <cellStyle name="Стиль 1 2 2 2 2 28 2 2 2 2 7" xfId="49242"/>
    <cellStyle name="Стиль 1 2 2 2 2 28 2 2 2 2 8" xfId="49243"/>
    <cellStyle name="Стиль 1 2 2 2 2 28 2 2 2 2 9" xfId="49244"/>
    <cellStyle name="Стиль 1 2 2 2 2 28 2 2 2 3" xfId="49245"/>
    <cellStyle name="Стиль 1 2 2 2 2 28 2 2 2 4" xfId="49246"/>
    <cellStyle name="Стиль 1 2 2 2 2 28 2 2 2 5" xfId="49247"/>
    <cellStyle name="Стиль 1 2 2 2 2 28 2 2 2 6" xfId="49248"/>
    <cellStyle name="Стиль 1 2 2 2 2 28 2 2 2 7" xfId="49249"/>
    <cellStyle name="Стиль 1 2 2 2 2 28 2 2 2 8" xfId="49250"/>
    <cellStyle name="Стиль 1 2 2 2 2 28 2 2 2 9" xfId="49251"/>
    <cellStyle name="Стиль 1 2 2 2 2 28 2 2 3" xfId="49252"/>
    <cellStyle name="Стиль 1 2 2 2 2 28 2 2 4" xfId="49253"/>
    <cellStyle name="Стиль 1 2 2 2 2 28 2 2 5" xfId="49254"/>
    <cellStyle name="Стиль 1 2 2 2 2 28 2 2 6" xfId="49255"/>
    <cellStyle name="Стиль 1 2 2 2 2 28 2 2 7" xfId="49256"/>
    <cellStyle name="Стиль 1 2 2 2 2 28 2 2 8" xfId="49257"/>
    <cellStyle name="Стиль 1 2 2 2 2 28 2 2 9" xfId="49258"/>
    <cellStyle name="Стиль 1 2 2 2 2 28 2 3" xfId="49259"/>
    <cellStyle name="Стиль 1 2 2 2 2 28 2 3 10" xfId="49260"/>
    <cellStyle name="Стиль 1 2 2 2 2 28 2 3 2" xfId="49261"/>
    <cellStyle name="Стиль 1 2 2 2 2 28 2 3 3" xfId="49262"/>
    <cellStyle name="Стиль 1 2 2 2 2 28 2 3 4" xfId="49263"/>
    <cellStyle name="Стиль 1 2 2 2 2 28 2 3 5" xfId="49264"/>
    <cellStyle name="Стиль 1 2 2 2 2 28 2 3 6" xfId="49265"/>
    <cellStyle name="Стиль 1 2 2 2 2 28 2 3 7" xfId="49266"/>
    <cellStyle name="Стиль 1 2 2 2 2 28 2 3 8" xfId="49267"/>
    <cellStyle name="Стиль 1 2 2 2 2 28 2 3 9" xfId="49268"/>
    <cellStyle name="Стиль 1 2 2 2 2 28 2 4" xfId="49269"/>
    <cellStyle name="Стиль 1 2 2 2 2 28 2 5" xfId="49270"/>
    <cellStyle name="Стиль 1 2 2 2 2 28 2 6" xfId="49271"/>
    <cellStyle name="Стиль 1 2 2 2 2 28 2 7" xfId="49272"/>
    <cellStyle name="Стиль 1 2 2 2 2 28 2 8" xfId="49273"/>
    <cellStyle name="Стиль 1 2 2 2 2 28 2 9" xfId="49274"/>
    <cellStyle name="Стиль 1 2 2 2 2 28 3" xfId="49275"/>
    <cellStyle name="Стиль 1 2 2 2 2 28 4" xfId="49276"/>
    <cellStyle name="Стиль 1 2 2 2 2 28 5" xfId="49277"/>
    <cellStyle name="Стиль 1 2 2 2 2 28 5 10" xfId="49278"/>
    <cellStyle name="Стиль 1 2 2 2 2 28 5 2" xfId="49279"/>
    <cellStyle name="Стиль 1 2 2 2 2 28 5 2 10" xfId="49280"/>
    <cellStyle name="Стиль 1 2 2 2 2 28 5 2 2" xfId="49281"/>
    <cellStyle name="Стиль 1 2 2 2 2 28 5 2 3" xfId="49282"/>
    <cellStyle name="Стиль 1 2 2 2 2 28 5 2 4" xfId="49283"/>
    <cellStyle name="Стиль 1 2 2 2 2 28 5 2 5" xfId="49284"/>
    <cellStyle name="Стиль 1 2 2 2 2 28 5 2 6" xfId="49285"/>
    <cellStyle name="Стиль 1 2 2 2 2 28 5 2 7" xfId="49286"/>
    <cellStyle name="Стиль 1 2 2 2 2 28 5 2 8" xfId="49287"/>
    <cellStyle name="Стиль 1 2 2 2 2 28 5 2 9" xfId="49288"/>
    <cellStyle name="Стиль 1 2 2 2 2 28 5 3" xfId="49289"/>
    <cellStyle name="Стиль 1 2 2 2 2 28 5 4" xfId="49290"/>
    <cellStyle name="Стиль 1 2 2 2 2 28 5 5" xfId="49291"/>
    <cellStyle name="Стиль 1 2 2 2 2 28 5 6" xfId="49292"/>
    <cellStyle name="Стиль 1 2 2 2 2 28 5 7" xfId="49293"/>
    <cellStyle name="Стиль 1 2 2 2 2 28 5 8" xfId="49294"/>
    <cellStyle name="Стиль 1 2 2 2 2 28 5 9" xfId="49295"/>
    <cellStyle name="Стиль 1 2 2 2 2 28 6" xfId="49296"/>
    <cellStyle name="Стиль 1 2 2 2 2 28 7" xfId="49297"/>
    <cellStyle name="Стиль 1 2 2 2 2 28 8" xfId="49298"/>
    <cellStyle name="Стиль 1 2 2 2 2 28 9" xfId="49299"/>
    <cellStyle name="Стиль 1 2 2 2 2 29" xfId="49300"/>
    <cellStyle name="Стиль 1 2 2 2 2 29 10" xfId="49301"/>
    <cellStyle name="Стиль 1 2 2 2 2 29 11" xfId="49302"/>
    <cellStyle name="Стиль 1 2 2 2 2 29 2" xfId="49303"/>
    <cellStyle name="Стиль 1 2 2 2 2 29 2 10" xfId="49304"/>
    <cellStyle name="Стиль 1 2 2 2 2 29 2 11" xfId="49305"/>
    <cellStyle name="Стиль 1 2 2 2 2 29 2 2" xfId="49306"/>
    <cellStyle name="Стиль 1 2 2 2 2 29 2 2 10" xfId="49307"/>
    <cellStyle name="Стиль 1 2 2 2 2 29 2 2 2" xfId="49308"/>
    <cellStyle name="Стиль 1 2 2 2 2 29 2 2 2 10" xfId="49309"/>
    <cellStyle name="Стиль 1 2 2 2 2 29 2 2 2 2" xfId="49310"/>
    <cellStyle name="Стиль 1 2 2 2 2 29 2 2 2 3" xfId="49311"/>
    <cellStyle name="Стиль 1 2 2 2 2 29 2 2 2 4" xfId="49312"/>
    <cellStyle name="Стиль 1 2 2 2 2 29 2 2 2 5" xfId="49313"/>
    <cellStyle name="Стиль 1 2 2 2 2 29 2 2 2 6" xfId="49314"/>
    <cellStyle name="Стиль 1 2 2 2 2 29 2 2 2 7" xfId="49315"/>
    <cellStyle name="Стиль 1 2 2 2 2 29 2 2 2 8" xfId="49316"/>
    <cellStyle name="Стиль 1 2 2 2 2 29 2 2 2 9" xfId="49317"/>
    <cellStyle name="Стиль 1 2 2 2 2 29 2 2 3" xfId="49318"/>
    <cellStyle name="Стиль 1 2 2 2 2 29 2 2 4" xfId="49319"/>
    <cellStyle name="Стиль 1 2 2 2 2 29 2 2 5" xfId="49320"/>
    <cellStyle name="Стиль 1 2 2 2 2 29 2 2 6" xfId="49321"/>
    <cellStyle name="Стиль 1 2 2 2 2 29 2 2 7" xfId="49322"/>
    <cellStyle name="Стиль 1 2 2 2 2 29 2 2 8" xfId="49323"/>
    <cellStyle name="Стиль 1 2 2 2 2 29 2 2 9" xfId="49324"/>
    <cellStyle name="Стиль 1 2 2 2 2 29 2 3" xfId="49325"/>
    <cellStyle name="Стиль 1 2 2 2 2 29 2 4" xfId="49326"/>
    <cellStyle name="Стиль 1 2 2 2 2 29 2 5" xfId="49327"/>
    <cellStyle name="Стиль 1 2 2 2 2 29 2 6" xfId="49328"/>
    <cellStyle name="Стиль 1 2 2 2 2 29 2 7" xfId="49329"/>
    <cellStyle name="Стиль 1 2 2 2 2 29 2 8" xfId="49330"/>
    <cellStyle name="Стиль 1 2 2 2 2 29 2 9" xfId="49331"/>
    <cellStyle name="Стиль 1 2 2 2 2 29 3" xfId="49332"/>
    <cellStyle name="Стиль 1 2 2 2 2 29 3 10" xfId="49333"/>
    <cellStyle name="Стиль 1 2 2 2 2 29 3 2" xfId="49334"/>
    <cellStyle name="Стиль 1 2 2 2 2 29 3 3" xfId="49335"/>
    <cellStyle name="Стиль 1 2 2 2 2 29 3 4" xfId="49336"/>
    <cellStyle name="Стиль 1 2 2 2 2 29 3 5" xfId="49337"/>
    <cellStyle name="Стиль 1 2 2 2 2 29 3 6" xfId="49338"/>
    <cellStyle name="Стиль 1 2 2 2 2 29 3 7" xfId="49339"/>
    <cellStyle name="Стиль 1 2 2 2 2 29 3 8" xfId="49340"/>
    <cellStyle name="Стиль 1 2 2 2 2 29 3 9" xfId="49341"/>
    <cellStyle name="Стиль 1 2 2 2 2 29 4" xfId="49342"/>
    <cellStyle name="Стиль 1 2 2 2 2 29 5" xfId="49343"/>
    <cellStyle name="Стиль 1 2 2 2 2 29 6" xfId="49344"/>
    <cellStyle name="Стиль 1 2 2 2 2 29 7" xfId="49345"/>
    <cellStyle name="Стиль 1 2 2 2 2 29 8" xfId="49346"/>
    <cellStyle name="Стиль 1 2 2 2 2 29 9" xfId="49347"/>
    <cellStyle name="Стиль 1 2 2 2 2 3" xfId="49348"/>
    <cellStyle name="Стиль 1 2 2 2 2 30" xfId="49349"/>
    <cellStyle name="Стиль 1 2 2 2 2 31" xfId="49350"/>
    <cellStyle name="Стиль 1 2 2 2 2 31 10" xfId="49351"/>
    <cellStyle name="Стиль 1 2 2 2 2 31 2" xfId="49352"/>
    <cellStyle name="Стиль 1 2 2 2 2 31 2 10" xfId="49353"/>
    <cellStyle name="Стиль 1 2 2 2 2 31 2 2" xfId="49354"/>
    <cellStyle name="Стиль 1 2 2 2 2 31 2 3" xfId="49355"/>
    <cellStyle name="Стиль 1 2 2 2 2 31 2 4" xfId="49356"/>
    <cellStyle name="Стиль 1 2 2 2 2 31 2 5" xfId="49357"/>
    <cellStyle name="Стиль 1 2 2 2 2 31 2 6" xfId="49358"/>
    <cellStyle name="Стиль 1 2 2 2 2 31 2 7" xfId="49359"/>
    <cellStyle name="Стиль 1 2 2 2 2 31 2 8" xfId="49360"/>
    <cellStyle name="Стиль 1 2 2 2 2 31 2 9" xfId="49361"/>
    <cellStyle name="Стиль 1 2 2 2 2 31 3" xfId="49362"/>
    <cellStyle name="Стиль 1 2 2 2 2 31 4" xfId="49363"/>
    <cellStyle name="Стиль 1 2 2 2 2 31 5" xfId="49364"/>
    <cellStyle name="Стиль 1 2 2 2 2 31 6" xfId="49365"/>
    <cellStyle name="Стиль 1 2 2 2 2 31 7" xfId="49366"/>
    <cellStyle name="Стиль 1 2 2 2 2 31 8" xfId="49367"/>
    <cellStyle name="Стиль 1 2 2 2 2 31 9" xfId="49368"/>
    <cellStyle name="Стиль 1 2 2 2 2 32" xfId="49369"/>
    <cellStyle name="Стиль 1 2 2 2 2 33" xfId="49370"/>
    <cellStyle name="Стиль 1 2 2 2 2 34" xfId="49371"/>
    <cellStyle name="Стиль 1 2 2 2 2 35" xfId="49372"/>
    <cellStyle name="Стиль 1 2 2 2 2 36" xfId="49373"/>
    <cellStyle name="Стиль 1 2 2 2 2 37" xfId="49374"/>
    <cellStyle name="Стиль 1 2 2 2 2 38" xfId="49375"/>
    <cellStyle name="Стиль 1 2 2 2 2 39" xfId="49376"/>
    <cellStyle name="Стиль 1 2 2 2 2 4" xfId="49377"/>
    <cellStyle name="Стиль 1 2 2 2 2 40" xfId="49378"/>
    <cellStyle name="Стиль 1 2 2 2 2 41" xfId="49379"/>
    <cellStyle name="Стиль 1 2 2 2 2 41 2" xfId="49380"/>
    <cellStyle name="Стиль 1 2 2 2 2 41 2 2" xfId="49381"/>
    <cellStyle name="Стиль 1 2 2 2 2 41 2 2 2" xfId="49382"/>
    <cellStyle name="Стиль 1 2 2 2 2 41 2 2 2 2" xfId="49383"/>
    <cellStyle name="Стиль 1 2 2 2 2 41 2 2 2 2 2" xfId="49384"/>
    <cellStyle name="Стиль 1 2 2 2 2 41 2 2 2 2 2 2" xfId="49385"/>
    <cellStyle name="Стиль 1 2 2 2 2 41 2 2 2 2 3" xfId="49386"/>
    <cellStyle name="Стиль 1 2 2 2 2 41 2 2 2 2 4" xfId="49387"/>
    <cellStyle name="Стиль 1 2 2 2 2 41 2 2 2 3" xfId="49388"/>
    <cellStyle name="Стиль 1 2 2 2 2 41 2 2 2 3 2" xfId="49389"/>
    <cellStyle name="Стиль 1 2 2 2 2 41 2 2 2 4" xfId="49390"/>
    <cellStyle name="Стиль 1 2 2 2 2 41 2 2 3" xfId="49391"/>
    <cellStyle name="Стиль 1 2 2 2 2 41 2 2 3 2" xfId="49392"/>
    <cellStyle name="Стиль 1 2 2 2 2 41 2 2 4" xfId="49393"/>
    <cellStyle name="Стиль 1 2 2 2 2 41 2 2 5" xfId="49394"/>
    <cellStyle name="Стиль 1 2 2 2 2 41 2 3" xfId="49395"/>
    <cellStyle name="Стиль 1 2 2 2 2 41 2 3 2" xfId="49396"/>
    <cellStyle name="Стиль 1 2 2 2 2 41 2 3 2 2" xfId="49397"/>
    <cellStyle name="Стиль 1 2 2 2 2 41 2 3 3" xfId="49398"/>
    <cellStyle name="Стиль 1 2 2 2 2 41 2 3 4" xfId="49399"/>
    <cellStyle name="Стиль 1 2 2 2 2 41 2 4" xfId="49400"/>
    <cellStyle name="Стиль 1 2 2 2 2 41 2 4 2" xfId="49401"/>
    <cellStyle name="Стиль 1 2 2 2 2 41 2 5" xfId="49402"/>
    <cellStyle name="Стиль 1 2 2 2 2 41 3" xfId="49403"/>
    <cellStyle name="Стиль 1 2 2 2 2 41 3 2" xfId="49404"/>
    <cellStyle name="Стиль 1 2 2 2 2 41 3 2 2" xfId="49405"/>
    <cellStyle name="Стиль 1 2 2 2 2 41 3 2 2 2" xfId="49406"/>
    <cellStyle name="Стиль 1 2 2 2 2 41 3 2 3" xfId="49407"/>
    <cellStyle name="Стиль 1 2 2 2 2 41 3 2 4" xfId="49408"/>
    <cellStyle name="Стиль 1 2 2 2 2 41 3 3" xfId="49409"/>
    <cellStyle name="Стиль 1 2 2 2 2 41 3 3 2" xfId="49410"/>
    <cellStyle name="Стиль 1 2 2 2 2 41 3 4" xfId="49411"/>
    <cellStyle name="Стиль 1 2 2 2 2 41 4" xfId="49412"/>
    <cellStyle name="Стиль 1 2 2 2 2 41 4 2" xfId="49413"/>
    <cellStyle name="Стиль 1 2 2 2 2 41 5" xfId="49414"/>
    <cellStyle name="Стиль 1 2 2 2 2 41 6" xfId="49415"/>
    <cellStyle name="Стиль 1 2 2 2 2 42" xfId="49416"/>
    <cellStyle name="Стиль 1 2 2 2 2 42 2" xfId="49417"/>
    <cellStyle name="Стиль 1 2 2 2 2 42 2 2" xfId="49418"/>
    <cellStyle name="Стиль 1 2 2 2 2 42 2 2 2" xfId="49419"/>
    <cellStyle name="Стиль 1 2 2 2 2 42 2 2 2 2" xfId="49420"/>
    <cellStyle name="Стиль 1 2 2 2 2 42 2 2 3" xfId="49421"/>
    <cellStyle name="Стиль 1 2 2 2 2 42 2 2 4" xfId="49422"/>
    <cellStyle name="Стиль 1 2 2 2 2 42 2 3" xfId="49423"/>
    <cellStyle name="Стиль 1 2 2 2 2 42 2 3 2" xfId="49424"/>
    <cellStyle name="Стиль 1 2 2 2 2 42 2 4" xfId="49425"/>
    <cellStyle name="Стиль 1 2 2 2 2 42 3" xfId="49426"/>
    <cellStyle name="Стиль 1 2 2 2 2 42 3 2" xfId="49427"/>
    <cellStyle name="Стиль 1 2 2 2 2 42 4" xfId="49428"/>
    <cellStyle name="Стиль 1 2 2 2 2 42 5" xfId="49429"/>
    <cellStyle name="Стиль 1 2 2 2 2 43" xfId="49430"/>
    <cellStyle name="Стиль 1 2 2 2 2 43 2" xfId="49431"/>
    <cellStyle name="Стиль 1 2 2 2 2 43 2 2" xfId="49432"/>
    <cellStyle name="Стиль 1 2 2 2 2 43 3" xfId="49433"/>
    <cellStyle name="Стиль 1 2 2 2 2 43 4" xfId="49434"/>
    <cellStyle name="Стиль 1 2 2 2 2 44" xfId="49435"/>
    <cellStyle name="Стиль 1 2 2 2 2 44 2" xfId="49436"/>
    <cellStyle name="Стиль 1 2 2 2 2 45" xfId="49437"/>
    <cellStyle name="Стиль 1 2 2 2 2 5" xfId="49438"/>
    <cellStyle name="Стиль 1 2 2 2 2 6" xfId="49439"/>
    <cellStyle name="Стиль 1 2 2 2 2 7" xfId="49440"/>
    <cellStyle name="Стиль 1 2 2 2 2 8" xfId="49441"/>
    <cellStyle name="Стиль 1 2 2 2 2 9" xfId="49442"/>
    <cellStyle name="Стиль 1 2 2 2 20" xfId="49443"/>
    <cellStyle name="Стиль 1 2 2 2 21" xfId="49444"/>
    <cellStyle name="Стиль 1 2 2 2 22" xfId="49445"/>
    <cellStyle name="Стиль 1 2 2 2 22 2" xfId="49446"/>
    <cellStyle name="Стиль 1 2 2 2 22 2 2" xfId="49447"/>
    <cellStyle name="Стиль 1 2 2 2 22 2 2 2" xfId="49448"/>
    <cellStyle name="Стиль 1 2 2 2 22 2 2 2 2" xfId="49449"/>
    <cellStyle name="Стиль 1 2 2 2 22 2 2 2 2 2" xfId="49450"/>
    <cellStyle name="Стиль 1 2 2 2 22 2 2 2 2 2 2" xfId="49451"/>
    <cellStyle name="Стиль 1 2 2 2 22 2 2 2 3" xfId="49452"/>
    <cellStyle name="Стиль 1 2 2 2 22 2 2 2 4" xfId="49453"/>
    <cellStyle name="Стиль 1 2 2 2 22 2 2 3" xfId="49454"/>
    <cellStyle name="Стиль 1 2 2 2 22 2 2 3 2" xfId="49455"/>
    <cellStyle name="Стиль 1 2 2 2 22 2 2 3 2 2" xfId="49456"/>
    <cellStyle name="Стиль 1 2 2 2 22 2 2 4" xfId="49457"/>
    <cellStyle name="Стиль 1 2 2 2 22 2 3" xfId="49458"/>
    <cellStyle name="Стиль 1 2 2 2 22 2 3 2" xfId="49459"/>
    <cellStyle name="Стиль 1 2 2 2 22 2 3 2 2" xfId="49460"/>
    <cellStyle name="Стиль 1 2 2 2 22 2 4" xfId="49461"/>
    <cellStyle name="Стиль 1 2 2 2 22 2 5" xfId="49462"/>
    <cellStyle name="Стиль 1 2 2 2 22 3" xfId="49463"/>
    <cellStyle name="Стиль 1 2 2 2 22 4" xfId="49464"/>
    <cellStyle name="Стиль 1 2 2 2 22 4 2" xfId="49465"/>
    <cellStyle name="Стиль 1 2 2 2 22 4 2 2" xfId="49466"/>
    <cellStyle name="Стиль 1 2 2 2 22 4 2 2 2" xfId="49467"/>
    <cellStyle name="Стиль 1 2 2 2 22 4 3" xfId="49468"/>
    <cellStyle name="Стиль 1 2 2 2 22 4 4" xfId="49469"/>
    <cellStyle name="Стиль 1 2 2 2 22 5" xfId="49470"/>
    <cellStyle name="Стиль 1 2 2 2 22 5 2" xfId="49471"/>
    <cellStyle name="Стиль 1 2 2 2 22 5 2 2" xfId="49472"/>
    <cellStyle name="Стиль 1 2 2 2 22 6" xfId="49473"/>
    <cellStyle name="Стиль 1 2 2 2 23" xfId="49474"/>
    <cellStyle name="Стиль 1 2 2 2 24" xfId="49475"/>
    <cellStyle name="Стиль 1 2 2 2 24 2" xfId="49476"/>
    <cellStyle name="Стиль 1 2 2 2 24 2 2" xfId="49477"/>
    <cellStyle name="Стиль 1 2 2 2 24 2 2 2" xfId="49478"/>
    <cellStyle name="Стиль 1 2 2 2 24 2 2 2 2" xfId="49479"/>
    <cellStyle name="Стиль 1 2 2 2 24 2 2 2 2 2" xfId="49480"/>
    <cellStyle name="Стиль 1 2 2 2 24 2 2 3" xfId="49481"/>
    <cellStyle name="Стиль 1 2 2 2 24 2 2 4" xfId="49482"/>
    <cellStyle name="Стиль 1 2 2 2 24 2 3" xfId="49483"/>
    <cellStyle name="Стиль 1 2 2 2 24 2 3 2" xfId="49484"/>
    <cellStyle name="Стиль 1 2 2 2 24 2 3 2 2" xfId="49485"/>
    <cellStyle name="Стиль 1 2 2 2 24 2 4" xfId="49486"/>
    <cellStyle name="Стиль 1 2 2 2 24 3" xfId="49487"/>
    <cellStyle name="Стиль 1 2 2 2 24 3 2" xfId="49488"/>
    <cellStyle name="Стиль 1 2 2 2 24 3 2 2" xfId="49489"/>
    <cellStyle name="Стиль 1 2 2 2 24 4" xfId="49490"/>
    <cellStyle name="Стиль 1 2 2 2 24 5" xfId="49491"/>
    <cellStyle name="Стиль 1 2 2 2 25" xfId="49492"/>
    <cellStyle name="Стиль 1 2 2 2 25 2" xfId="49493"/>
    <cellStyle name="Стиль 1 2 2 2 25 2 2" xfId="49494"/>
    <cellStyle name="Стиль 1 2 2 2 25 2 2 2" xfId="49495"/>
    <cellStyle name="Стиль 1 2 2 2 25 3" xfId="49496"/>
    <cellStyle name="Стиль 1 2 2 2 25 4" xfId="49497"/>
    <cellStyle name="Стиль 1 2 2 2 26" xfId="49498"/>
    <cellStyle name="Стиль 1 2 2 2 26 2" xfId="49499"/>
    <cellStyle name="Стиль 1 2 2 2 26 2 2" xfId="49500"/>
    <cellStyle name="Стиль 1 2 2 2 27" xfId="49501"/>
    <cellStyle name="Стиль 1 2 2 2 28" xfId="49502"/>
    <cellStyle name="Стиль 1 2 2 2 28 10" xfId="49503"/>
    <cellStyle name="Стиль 1 2 2 2 28 11" xfId="49504"/>
    <cellStyle name="Стиль 1 2 2 2 28 12" xfId="49505"/>
    <cellStyle name="Стиль 1 2 2 2 28 13" xfId="49506"/>
    <cellStyle name="Стиль 1 2 2 2 28 14" xfId="49507"/>
    <cellStyle name="Стиль 1 2 2 2 28 2" xfId="49508"/>
    <cellStyle name="Стиль 1 2 2 2 28 2 10" xfId="49509"/>
    <cellStyle name="Стиль 1 2 2 2 28 2 11" xfId="49510"/>
    <cellStyle name="Стиль 1 2 2 2 28 2 2" xfId="49511"/>
    <cellStyle name="Стиль 1 2 2 2 28 2 2 10" xfId="49512"/>
    <cellStyle name="Стиль 1 2 2 2 28 2 2 11" xfId="49513"/>
    <cellStyle name="Стиль 1 2 2 2 28 2 2 2" xfId="49514"/>
    <cellStyle name="Стиль 1 2 2 2 28 2 2 2 10" xfId="49515"/>
    <cellStyle name="Стиль 1 2 2 2 28 2 2 2 2" xfId="49516"/>
    <cellStyle name="Стиль 1 2 2 2 28 2 2 2 2 10" xfId="49517"/>
    <cellStyle name="Стиль 1 2 2 2 28 2 2 2 2 2" xfId="49518"/>
    <cellStyle name="Стиль 1 2 2 2 28 2 2 2 2 3" xfId="49519"/>
    <cellStyle name="Стиль 1 2 2 2 28 2 2 2 2 4" xfId="49520"/>
    <cellStyle name="Стиль 1 2 2 2 28 2 2 2 2 5" xfId="49521"/>
    <cellStyle name="Стиль 1 2 2 2 28 2 2 2 2 6" xfId="49522"/>
    <cellStyle name="Стиль 1 2 2 2 28 2 2 2 2 7" xfId="49523"/>
    <cellStyle name="Стиль 1 2 2 2 28 2 2 2 2 8" xfId="49524"/>
    <cellStyle name="Стиль 1 2 2 2 28 2 2 2 2 9" xfId="49525"/>
    <cellStyle name="Стиль 1 2 2 2 28 2 2 2 3" xfId="49526"/>
    <cellStyle name="Стиль 1 2 2 2 28 2 2 2 4" xfId="49527"/>
    <cellStyle name="Стиль 1 2 2 2 28 2 2 2 5" xfId="49528"/>
    <cellStyle name="Стиль 1 2 2 2 28 2 2 2 6" xfId="49529"/>
    <cellStyle name="Стиль 1 2 2 2 28 2 2 2 7" xfId="49530"/>
    <cellStyle name="Стиль 1 2 2 2 28 2 2 2 8" xfId="49531"/>
    <cellStyle name="Стиль 1 2 2 2 28 2 2 2 9" xfId="49532"/>
    <cellStyle name="Стиль 1 2 2 2 28 2 2 3" xfId="49533"/>
    <cellStyle name="Стиль 1 2 2 2 28 2 2 4" xfId="49534"/>
    <cellStyle name="Стиль 1 2 2 2 28 2 2 5" xfId="49535"/>
    <cellStyle name="Стиль 1 2 2 2 28 2 2 6" xfId="49536"/>
    <cellStyle name="Стиль 1 2 2 2 28 2 2 7" xfId="49537"/>
    <cellStyle name="Стиль 1 2 2 2 28 2 2 8" xfId="49538"/>
    <cellStyle name="Стиль 1 2 2 2 28 2 2 9" xfId="49539"/>
    <cellStyle name="Стиль 1 2 2 2 28 2 3" xfId="49540"/>
    <cellStyle name="Стиль 1 2 2 2 28 2 3 10" xfId="49541"/>
    <cellStyle name="Стиль 1 2 2 2 28 2 3 2" xfId="49542"/>
    <cellStyle name="Стиль 1 2 2 2 28 2 3 3" xfId="49543"/>
    <cellStyle name="Стиль 1 2 2 2 28 2 3 4" xfId="49544"/>
    <cellStyle name="Стиль 1 2 2 2 28 2 3 5" xfId="49545"/>
    <cellStyle name="Стиль 1 2 2 2 28 2 3 6" xfId="49546"/>
    <cellStyle name="Стиль 1 2 2 2 28 2 3 7" xfId="49547"/>
    <cellStyle name="Стиль 1 2 2 2 28 2 3 8" xfId="49548"/>
    <cellStyle name="Стиль 1 2 2 2 28 2 3 9" xfId="49549"/>
    <cellStyle name="Стиль 1 2 2 2 28 2 4" xfId="49550"/>
    <cellStyle name="Стиль 1 2 2 2 28 2 5" xfId="49551"/>
    <cellStyle name="Стиль 1 2 2 2 28 2 6" xfId="49552"/>
    <cellStyle name="Стиль 1 2 2 2 28 2 7" xfId="49553"/>
    <cellStyle name="Стиль 1 2 2 2 28 2 8" xfId="49554"/>
    <cellStyle name="Стиль 1 2 2 2 28 2 9" xfId="49555"/>
    <cellStyle name="Стиль 1 2 2 2 28 3" xfId="49556"/>
    <cellStyle name="Стиль 1 2 2 2 28 4" xfId="49557"/>
    <cellStyle name="Стиль 1 2 2 2 28 5" xfId="49558"/>
    <cellStyle name="Стиль 1 2 2 2 28 5 10" xfId="49559"/>
    <cellStyle name="Стиль 1 2 2 2 28 5 2" xfId="49560"/>
    <cellStyle name="Стиль 1 2 2 2 28 5 2 10" xfId="49561"/>
    <cellStyle name="Стиль 1 2 2 2 28 5 2 2" xfId="49562"/>
    <cellStyle name="Стиль 1 2 2 2 28 5 2 3" xfId="49563"/>
    <cellStyle name="Стиль 1 2 2 2 28 5 2 4" xfId="49564"/>
    <cellStyle name="Стиль 1 2 2 2 28 5 2 5" xfId="49565"/>
    <cellStyle name="Стиль 1 2 2 2 28 5 2 6" xfId="49566"/>
    <cellStyle name="Стиль 1 2 2 2 28 5 2 7" xfId="49567"/>
    <cellStyle name="Стиль 1 2 2 2 28 5 2 8" xfId="49568"/>
    <cellStyle name="Стиль 1 2 2 2 28 5 2 9" xfId="49569"/>
    <cellStyle name="Стиль 1 2 2 2 28 5 3" xfId="49570"/>
    <cellStyle name="Стиль 1 2 2 2 28 5 4" xfId="49571"/>
    <cellStyle name="Стиль 1 2 2 2 28 5 5" xfId="49572"/>
    <cellStyle name="Стиль 1 2 2 2 28 5 6" xfId="49573"/>
    <cellStyle name="Стиль 1 2 2 2 28 5 7" xfId="49574"/>
    <cellStyle name="Стиль 1 2 2 2 28 5 8" xfId="49575"/>
    <cellStyle name="Стиль 1 2 2 2 28 5 9" xfId="49576"/>
    <cellStyle name="Стиль 1 2 2 2 28 6" xfId="49577"/>
    <cellStyle name="Стиль 1 2 2 2 28 7" xfId="49578"/>
    <cellStyle name="Стиль 1 2 2 2 28 8" xfId="49579"/>
    <cellStyle name="Стиль 1 2 2 2 28 9" xfId="49580"/>
    <cellStyle name="Стиль 1 2 2 2 29" xfId="49581"/>
    <cellStyle name="Стиль 1 2 2 2 29 10" xfId="49582"/>
    <cellStyle name="Стиль 1 2 2 2 29 11" xfId="49583"/>
    <cellStyle name="Стиль 1 2 2 2 29 2" xfId="49584"/>
    <cellStyle name="Стиль 1 2 2 2 29 2 10" xfId="49585"/>
    <cellStyle name="Стиль 1 2 2 2 29 2 11" xfId="49586"/>
    <cellStyle name="Стиль 1 2 2 2 29 2 2" xfId="49587"/>
    <cellStyle name="Стиль 1 2 2 2 29 2 2 10" xfId="49588"/>
    <cellStyle name="Стиль 1 2 2 2 29 2 2 2" xfId="49589"/>
    <cellStyle name="Стиль 1 2 2 2 29 2 2 2 10" xfId="49590"/>
    <cellStyle name="Стиль 1 2 2 2 29 2 2 2 2" xfId="49591"/>
    <cellStyle name="Стиль 1 2 2 2 29 2 2 2 3" xfId="49592"/>
    <cellStyle name="Стиль 1 2 2 2 29 2 2 2 4" xfId="49593"/>
    <cellStyle name="Стиль 1 2 2 2 29 2 2 2 5" xfId="49594"/>
    <cellStyle name="Стиль 1 2 2 2 29 2 2 2 6" xfId="49595"/>
    <cellStyle name="Стиль 1 2 2 2 29 2 2 2 7" xfId="49596"/>
    <cellStyle name="Стиль 1 2 2 2 29 2 2 2 8" xfId="49597"/>
    <cellStyle name="Стиль 1 2 2 2 29 2 2 2 9" xfId="49598"/>
    <cellStyle name="Стиль 1 2 2 2 29 2 2 3" xfId="49599"/>
    <cellStyle name="Стиль 1 2 2 2 29 2 2 4" xfId="49600"/>
    <cellStyle name="Стиль 1 2 2 2 29 2 2 5" xfId="49601"/>
    <cellStyle name="Стиль 1 2 2 2 29 2 2 6" xfId="49602"/>
    <cellStyle name="Стиль 1 2 2 2 29 2 2 7" xfId="49603"/>
    <cellStyle name="Стиль 1 2 2 2 29 2 2 8" xfId="49604"/>
    <cellStyle name="Стиль 1 2 2 2 29 2 2 9" xfId="49605"/>
    <cellStyle name="Стиль 1 2 2 2 29 2 3" xfId="49606"/>
    <cellStyle name="Стиль 1 2 2 2 29 2 4" xfId="49607"/>
    <cellStyle name="Стиль 1 2 2 2 29 2 5" xfId="49608"/>
    <cellStyle name="Стиль 1 2 2 2 29 2 6" xfId="49609"/>
    <cellStyle name="Стиль 1 2 2 2 29 2 7" xfId="49610"/>
    <cellStyle name="Стиль 1 2 2 2 29 2 8" xfId="49611"/>
    <cellStyle name="Стиль 1 2 2 2 29 2 9" xfId="49612"/>
    <cellStyle name="Стиль 1 2 2 2 29 3" xfId="49613"/>
    <cellStyle name="Стиль 1 2 2 2 29 3 10" xfId="49614"/>
    <cellStyle name="Стиль 1 2 2 2 29 3 2" xfId="49615"/>
    <cellStyle name="Стиль 1 2 2 2 29 3 3" xfId="49616"/>
    <cellStyle name="Стиль 1 2 2 2 29 3 4" xfId="49617"/>
    <cellStyle name="Стиль 1 2 2 2 29 3 5" xfId="49618"/>
    <cellStyle name="Стиль 1 2 2 2 29 3 6" xfId="49619"/>
    <cellStyle name="Стиль 1 2 2 2 29 3 7" xfId="49620"/>
    <cellStyle name="Стиль 1 2 2 2 29 3 8" xfId="49621"/>
    <cellStyle name="Стиль 1 2 2 2 29 3 9" xfId="49622"/>
    <cellStyle name="Стиль 1 2 2 2 29 4" xfId="49623"/>
    <cellStyle name="Стиль 1 2 2 2 29 5" xfId="49624"/>
    <cellStyle name="Стиль 1 2 2 2 29 6" xfId="49625"/>
    <cellStyle name="Стиль 1 2 2 2 29 7" xfId="49626"/>
    <cellStyle name="Стиль 1 2 2 2 29 8" xfId="49627"/>
    <cellStyle name="Стиль 1 2 2 2 29 9" xfId="49628"/>
    <cellStyle name="Стиль 1 2 2 2 3" xfId="49629"/>
    <cellStyle name="Стиль 1 2 2 2 3 2" xfId="49630"/>
    <cellStyle name="Стиль 1 2 2 2 3 3" xfId="49631"/>
    <cellStyle name="Стиль 1 2 2 2 3 4" xfId="49632"/>
    <cellStyle name="Стиль 1 2 2 2 3 5" xfId="49633"/>
    <cellStyle name="Стиль 1 2 2 2 3 6" xfId="49634"/>
    <cellStyle name="Стиль 1 2 2 2 3 7" xfId="49635"/>
    <cellStyle name="Стиль 1 2 2 2 3 8" xfId="49636"/>
    <cellStyle name="Стиль 1 2 2 2 3 9" xfId="49637"/>
    <cellStyle name="Стиль 1 2 2 2 30" xfId="49638"/>
    <cellStyle name="Стиль 1 2 2 2 31" xfId="49639"/>
    <cellStyle name="Стиль 1 2 2 2 31 10" xfId="49640"/>
    <cellStyle name="Стиль 1 2 2 2 31 2" xfId="49641"/>
    <cellStyle name="Стиль 1 2 2 2 31 2 10" xfId="49642"/>
    <cellStyle name="Стиль 1 2 2 2 31 2 2" xfId="49643"/>
    <cellStyle name="Стиль 1 2 2 2 31 2 3" xfId="49644"/>
    <cellStyle name="Стиль 1 2 2 2 31 2 4" xfId="49645"/>
    <cellStyle name="Стиль 1 2 2 2 31 2 5" xfId="49646"/>
    <cellStyle name="Стиль 1 2 2 2 31 2 6" xfId="49647"/>
    <cellStyle name="Стиль 1 2 2 2 31 2 7" xfId="49648"/>
    <cellStyle name="Стиль 1 2 2 2 31 2 8" xfId="49649"/>
    <cellStyle name="Стиль 1 2 2 2 31 2 9" xfId="49650"/>
    <cellStyle name="Стиль 1 2 2 2 31 3" xfId="49651"/>
    <cellStyle name="Стиль 1 2 2 2 31 4" xfId="49652"/>
    <cellStyle name="Стиль 1 2 2 2 31 5" xfId="49653"/>
    <cellStyle name="Стиль 1 2 2 2 31 6" xfId="49654"/>
    <cellStyle name="Стиль 1 2 2 2 31 7" xfId="49655"/>
    <cellStyle name="Стиль 1 2 2 2 31 8" xfId="49656"/>
    <cellStyle name="Стиль 1 2 2 2 31 9" xfId="49657"/>
    <cellStyle name="Стиль 1 2 2 2 32" xfId="49658"/>
    <cellStyle name="Стиль 1 2 2 2 33" xfId="49659"/>
    <cellStyle name="Стиль 1 2 2 2 34" xfId="49660"/>
    <cellStyle name="Стиль 1 2 2 2 35" xfId="49661"/>
    <cellStyle name="Стиль 1 2 2 2 36" xfId="49662"/>
    <cellStyle name="Стиль 1 2 2 2 37" xfId="49663"/>
    <cellStyle name="Стиль 1 2 2 2 38" xfId="49664"/>
    <cellStyle name="Стиль 1 2 2 2 39" xfId="49665"/>
    <cellStyle name="Стиль 1 2 2 2 4" xfId="49666"/>
    <cellStyle name="Стиль 1 2 2 2 40" xfId="49667"/>
    <cellStyle name="Стиль 1 2 2 2 41" xfId="49668"/>
    <cellStyle name="Стиль 1 2 2 2 41 2" xfId="49669"/>
    <cellStyle name="Стиль 1 2 2 2 41 2 2" xfId="49670"/>
    <cellStyle name="Стиль 1 2 2 2 41 2 2 2" xfId="49671"/>
    <cellStyle name="Стиль 1 2 2 2 41 2 2 2 2" xfId="49672"/>
    <cellStyle name="Стиль 1 2 2 2 41 2 2 2 2 2" xfId="49673"/>
    <cellStyle name="Стиль 1 2 2 2 41 2 2 2 2 2 2" xfId="49674"/>
    <cellStyle name="Стиль 1 2 2 2 41 2 2 2 2 3" xfId="49675"/>
    <cellStyle name="Стиль 1 2 2 2 41 2 2 2 2 4" xfId="49676"/>
    <cellStyle name="Стиль 1 2 2 2 41 2 2 2 3" xfId="49677"/>
    <cellStyle name="Стиль 1 2 2 2 41 2 2 2 3 2" xfId="49678"/>
    <cellStyle name="Стиль 1 2 2 2 41 2 2 2 4" xfId="49679"/>
    <cellStyle name="Стиль 1 2 2 2 41 2 2 3" xfId="49680"/>
    <cellStyle name="Стиль 1 2 2 2 41 2 2 3 2" xfId="49681"/>
    <cellStyle name="Стиль 1 2 2 2 41 2 2 4" xfId="49682"/>
    <cellStyle name="Стиль 1 2 2 2 41 2 2 5" xfId="49683"/>
    <cellStyle name="Стиль 1 2 2 2 41 2 3" xfId="49684"/>
    <cellStyle name="Стиль 1 2 2 2 41 2 3 2" xfId="49685"/>
    <cellStyle name="Стиль 1 2 2 2 41 2 3 2 2" xfId="49686"/>
    <cellStyle name="Стиль 1 2 2 2 41 2 3 3" xfId="49687"/>
    <cellStyle name="Стиль 1 2 2 2 41 2 3 4" xfId="49688"/>
    <cellStyle name="Стиль 1 2 2 2 41 2 4" xfId="49689"/>
    <cellStyle name="Стиль 1 2 2 2 41 2 4 2" xfId="49690"/>
    <cellStyle name="Стиль 1 2 2 2 41 2 5" xfId="49691"/>
    <cellStyle name="Стиль 1 2 2 2 41 3" xfId="49692"/>
    <cellStyle name="Стиль 1 2 2 2 41 3 2" xfId="49693"/>
    <cellStyle name="Стиль 1 2 2 2 41 3 2 2" xfId="49694"/>
    <cellStyle name="Стиль 1 2 2 2 41 3 2 2 2" xfId="49695"/>
    <cellStyle name="Стиль 1 2 2 2 41 3 2 3" xfId="49696"/>
    <cellStyle name="Стиль 1 2 2 2 41 3 2 4" xfId="49697"/>
    <cellStyle name="Стиль 1 2 2 2 41 3 3" xfId="49698"/>
    <cellStyle name="Стиль 1 2 2 2 41 3 3 2" xfId="49699"/>
    <cellStyle name="Стиль 1 2 2 2 41 3 4" xfId="49700"/>
    <cellStyle name="Стиль 1 2 2 2 41 4" xfId="49701"/>
    <cellStyle name="Стиль 1 2 2 2 41 4 2" xfId="49702"/>
    <cellStyle name="Стиль 1 2 2 2 41 5" xfId="49703"/>
    <cellStyle name="Стиль 1 2 2 2 41 6" xfId="49704"/>
    <cellStyle name="Стиль 1 2 2 2 42" xfId="49705"/>
    <cellStyle name="Стиль 1 2 2 2 42 2" xfId="49706"/>
    <cellStyle name="Стиль 1 2 2 2 42 2 2" xfId="49707"/>
    <cellStyle name="Стиль 1 2 2 2 42 2 2 2" xfId="49708"/>
    <cellStyle name="Стиль 1 2 2 2 42 2 2 2 2" xfId="49709"/>
    <cellStyle name="Стиль 1 2 2 2 42 2 2 3" xfId="49710"/>
    <cellStyle name="Стиль 1 2 2 2 42 2 2 4" xfId="49711"/>
    <cellStyle name="Стиль 1 2 2 2 42 2 3" xfId="49712"/>
    <cellStyle name="Стиль 1 2 2 2 42 2 3 2" xfId="49713"/>
    <cellStyle name="Стиль 1 2 2 2 42 2 4" xfId="49714"/>
    <cellStyle name="Стиль 1 2 2 2 42 3" xfId="49715"/>
    <cellStyle name="Стиль 1 2 2 2 42 3 2" xfId="49716"/>
    <cellStyle name="Стиль 1 2 2 2 42 4" xfId="49717"/>
    <cellStyle name="Стиль 1 2 2 2 42 5" xfId="49718"/>
    <cellStyle name="Стиль 1 2 2 2 43" xfId="49719"/>
    <cellStyle name="Стиль 1 2 2 2 43 2" xfId="49720"/>
    <cellStyle name="Стиль 1 2 2 2 43 2 2" xfId="49721"/>
    <cellStyle name="Стиль 1 2 2 2 43 3" xfId="49722"/>
    <cellStyle name="Стиль 1 2 2 2 43 4" xfId="49723"/>
    <cellStyle name="Стиль 1 2 2 2 44" xfId="49724"/>
    <cellStyle name="Стиль 1 2 2 2 44 2" xfId="49725"/>
    <cellStyle name="Стиль 1 2 2 2 45" xfId="49726"/>
    <cellStyle name="Стиль 1 2 2 2 5" xfId="49727"/>
    <cellStyle name="Стиль 1 2 2 2 6" xfId="49728"/>
    <cellStyle name="Стиль 1 2 2 2 7" xfId="49729"/>
    <cellStyle name="Стиль 1 2 2 2 8" xfId="49730"/>
    <cellStyle name="Стиль 1 2 2 2 9" xfId="49731"/>
    <cellStyle name="Стиль 1 2 2 20" xfId="49732"/>
    <cellStyle name="Стиль 1 2 2 21" xfId="49733"/>
    <cellStyle name="Стиль 1 2 2 22" xfId="49734"/>
    <cellStyle name="Стиль 1 2 2 22 2" xfId="49735"/>
    <cellStyle name="Стиль 1 2 2 22 2 2" xfId="49736"/>
    <cellStyle name="Стиль 1 2 2 22 2 2 2" xfId="49737"/>
    <cellStyle name="Стиль 1 2 2 22 2 2 2 2" xfId="49738"/>
    <cellStyle name="Стиль 1 2 2 22 2 2 2 2 2" xfId="49739"/>
    <cellStyle name="Стиль 1 2 2 22 2 2 2 2 2 2" xfId="49740"/>
    <cellStyle name="Стиль 1 2 2 22 2 2 2 3" xfId="49741"/>
    <cellStyle name="Стиль 1 2 2 22 2 2 2 4" xfId="49742"/>
    <cellStyle name="Стиль 1 2 2 22 2 2 3" xfId="49743"/>
    <cellStyle name="Стиль 1 2 2 22 2 2 3 2" xfId="49744"/>
    <cellStyle name="Стиль 1 2 2 22 2 2 3 2 2" xfId="49745"/>
    <cellStyle name="Стиль 1 2 2 22 2 2 4" xfId="49746"/>
    <cellStyle name="Стиль 1 2 2 22 2 3" xfId="49747"/>
    <cellStyle name="Стиль 1 2 2 22 2 3 2" xfId="49748"/>
    <cellStyle name="Стиль 1 2 2 22 2 3 2 2" xfId="49749"/>
    <cellStyle name="Стиль 1 2 2 22 2 4" xfId="49750"/>
    <cellStyle name="Стиль 1 2 2 22 2 5" xfId="49751"/>
    <cellStyle name="Стиль 1 2 2 22 3" xfId="49752"/>
    <cellStyle name="Стиль 1 2 2 22 4" xfId="49753"/>
    <cellStyle name="Стиль 1 2 2 22 4 2" xfId="49754"/>
    <cellStyle name="Стиль 1 2 2 22 4 2 2" xfId="49755"/>
    <cellStyle name="Стиль 1 2 2 22 4 2 2 2" xfId="49756"/>
    <cellStyle name="Стиль 1 2 2 22 4 3" xfId="49757"/>
    <cellStyle name="Стиль 1 2 2 22 4 4" xfId="49758"/>
    <cellStyle name="Стиль 1 2 2 22 5" xfId="49759"/>
    <cellStyle name="Стиль 1 2 2 22 5 2" xfId="49760"/>
    <cellStyle name="Стиль 1 2 2 22 5 2 2" xfId="49761"/>
    <cellStyle name="Стиль 1 2 2 22 6" xfId="49762"/>
    <cellStyle name="Стиль 1 2 2 23" xfId="49763"/>
    <cellStyle name="Стиль 1 2 2 24" xfId="49764"/>
    <cellStyle name="Стиль 1 2 2 24 2" xfId="49765"/>
    <cellStyle name="Стиль 1 2 2 24 2 2" xfId="49766"/>
    <cellStyle name="Стиль 1 2 2 24 2 2 2" xfId="49767"/>
    <cellStyle name="Стиль 1 2 2 24 2 2 2 2" xfId="49768"/>
    <cellStyle name="Стиль 1 2 2 24 2 2 2 2 2" xfId="49769"/>
    <cellStyle name="Стиль 1 2 2 24 2 2 3" xfId="49770"/>
    <cellStyle name="Стиль 1 2 2 24 2 2 4" xfId="49771"/>
    <cellStyle name="Стиль 1 2 2 24 2 3" xfId="49772"/>
    <cellStyle name="Стиль 1 2 2 24 2 3 2" xfId="49773"/>
    <cellStyle name="Стиль 1 2 2 24 2 3 2 2" xfId="49774"/>
    <cellStyle name="Стиль 1 2 2 24 2 4" xfId="49775"/>
    <cellStyle name="Стиль 1 2 2 24 3" xfId="49776"/>
    <cellStyle name="Стиль 1 2 2 24 3 2" xfId="49777"/>
    <cellStyle name="Стиль 1 2 2 24 3 2 2" xfId="49778"/>
    <cellStyle name="Стиль 1 2 2 24 4" xfId="49779"/>
    <cellStyle name="Стиль 1 2 2 24 5" xfId="49780"/>
    <cellStyle name="Стиль 1 2 2 25" xfId="49781"/>
    <cellStyle name="Стиль 1 2 2 25 2" xfId="49782"/>
    <cellStyle name="Стиль 1 2 2 25 2 2" xfId="49783"/>
    <cellStyle name="Стиль 1 2 2 25 2 2 2" xfId="49784"/>
    <cellStyle name="Стиль 1 2 2 25 3" xfId="49785"/>
    <cellStyle name="Стиль 1 2 2 25 4" xfId="49786"/>
    <cellStyle name="Стиль 1 2 2 26" xfId="49787"/>
    <cellStyle name="Стиль 1 2 2 26 2" xfId="49788"/>
    <cellStyle name="Стиль 1 2 2 26 2 2" xfId="49789"/>
    <cellStyle name="Стиль 1 2 2 27" xfId="49790"/>
    <cellStyle name="Стиль 1 2 2 28" xfId="49791"/>
    <cellStyle name="Стиль 1 2 2 28 10" xfId="49792"/>
    <cellStyle name="Стиль 1 2 2 28 11" xfId="49793"/>
    <cellStyle name="Стиль 1 2 2 28 12" xfId="49794"/>
    <cellStyle name="Стиль 1 2 2 28 13" xfId="49795"/>
    <cellStyle name="Стиль 1 2 2 28 14" xfId="49796"/>
    <cellStyle name="Стиль 1 2 2 28 2" xfId="49797"/>
    <cellStyle name="Стиль 1 2 2 28 2 10" xfId="49798"/>
    <cellStyle name="Стиль 1 2 2 28 2 11" xfId="49799"/>
    <cellStyle name="Стиль 1 2 2 28 2 2" xfId="49800"/>
    <cellStyle name="Стиль 1 2 2 28 2 2 10" xfId="49801"/>
    <cellStyle name="Стиль 1 2 2 28 2 2 11" xfId="49802"/>
    <cellStyle name="Стиль 1 2 2 28 2 2 2" xfId="49803"/>
    <cellStyle name="Стиль 1 2 2 28 2 2 2 10" xfId="49804"/>
    <cellStyle name="Стиль 1 2 2 28 2 2 2 2" xfId="49805"/>
    <cellStyle name="Стиль 1 2 2 28 2 2 2 2 10" xfId="49806"/>
    <cellStyle name="Стиль 1 2 2 28 2 2 2 2 2" xfId="49807"/>
    <cellStyle name="Стиль 1 2 2 28 2 2 2 2 3" xfId="49808"/>
    <cellStyle name="Стиль 1 2 2 28 2 2 2 2 4" xfId="49809"/>
    <cellStyle name="Стиль 1 2 2 28 2 2 2 2 5" xfId="49810"/>
    <cellStyle name="Стиль 1 2 2 28 2 2 2 2 6" xfId="49811"/>
    <cellStyle name="Стиль 1 2 2 28 2 2 2 2 7" xfId="49812"/>
    <cellStyle name="Стиль 1 2 2 28 2 2 2 2 8" xfId="49813"/>
    <cellStyle name="Стиль 1 2 2 28 2 2 2 2 9" xfId="49814"/>
    <cellStyle name="Стиль 1 2 2 28 2 2 2 3" xfId="49815"/>
    <cellStyle name="Стиль 1 2 2 28 2 2 2 4" xfId="49816"/>
    <cellStyle name="Стиль 1 2 2 28 2 2 2 5" xfId="49817"/>
    <cellStyle name="Стиль 1 2 2 28 2 2 2 6" xfId="49818"/>
    <cellStyle name="Стиль 1 2 2 28 2 2 2 7" xfId="49819"/>
    <cellStyle name="Стиль 1 2 2 28 2 2 2 8" xfId="49820"/>
    <cellStyle name="Стиль 1 2 2 28 2 2 2 9" xfId="49821"/>
    <cellStyle name="Стиль 1 2 2 28 2 2 3" xfId="49822"/>
    <cellStyle name="Стиль 1 2 2 28 2 2 4" xfId="49823"/>
    <cellStyle name="Стиль 1 2 2 28 2 2 5" xfId="49824"/>
    <cellStyle name="Стиль 1 2 2 28 2 2 6" xfId="49825"/>
    <cellStyle name="Стиль 1 2 2 28 2 2 7" xfId="49826"/>
    <cellStyle name="Стиль 1 2 2 28 2 2 8" xfId="49827"/>
    <cellStyle name="Стиль 1 2 2 28 2 2 9" xfId="49828"/>
    <cellStyle name="Стиль 1 2 2 28 2 3" xfId="49829"/>
    <cellStyle name="Стиль 1 2 2 28 2 3 10" xfId="49830"/>
    <cellStyle name="Стиль 1 2 2 28 2 3 2" xfId="49831"/>
    <cellStyle name="Стиль 1 2 2 28 2 3 3" xfId="49832"/>
    <cellStyle name="Стиль 1 2 2 28 2 3 4" xfId="49833"/>
    <cellStyle name="Стиль 1 2 2 28 2 3 5" xfId="49834"/>
    <cellStyle name="Стиль 1 2 2 28 2 3 6" xfId="49835"/>
    <cellStyle name="Стиль 1 2 2 28 2 3 7" xfId="49836"/>
    <cellStyle name="Стиль 1 2 2 28 2 3 8" xfId="49837"/>
    <cellStyle name="Стиль 1 2 2 28 2 3 9" xfId="49838"/>
    <cellStyle name="Стиль 1 2 2 28 2 4" xfId="49839"/>
    <cellStyle name="Стиль 1 2 2 28 2 5" xfId="49840"/>
    <cellStyle name="Стиль 1 2 2 28 2 6" xfId="49841"/>
    <cellStyle name="Стиль 1 2 2 28 2 7" xfId="49842"/>
    <cellStyle name="Стиль 1 2 2 28 2 8" xfId="49843"/>
    <cellStyle name="Стиль 1 2 2 28 2 9" xfId="49844"/>
    <cellStyle name="Стиль 1 2 2 28 3" xfId="49845"/>
    <cellStyle name="Стиль 1 2 2 28 4" xfId="49846"/>
    <cellStyle name="Стиль 1 2 2 28 5" xfId="49847"/>
    <cellStyle name="Стиль 1 2 2 28 5 10" xfId="49848"/>
    <cellStyle name="Стиль 1 2 2 28 5 2" xfId="49849"/>
    <cellStyle name="Стиль 1 2 2 28 5 2 10" xfId="49850"/>
    <cellStyle name="Стиль 1 2 2 28 5 2 2" xfId="49851"/>
    <cellStyle name="Стиль 1 2 2 28 5 2 3" xfId="49852"/>
    <cellStyle name="Стиль 1 2 2 28 5 2 4" xfId="49853"/>
    <cellStyle name="Стиль 1 2 2 28 5 2 5" xfId="49854"/>
    <cellStyle name="Стиль 1 2 2 28 5 2 6" xfId="49855"/>
    <cellStyle name="Стиль 1 2 2 28 5 2 7" xfId="49856"/>
    <cellStyle name="Стиль 1 2 2 28 5 2 8" xfId="49857"/>
    <cellStyle name="Стиль 1 2 2 28 5 2 9" xfId="49858"/>
    <cellStyle name="Стиль 1 2 2 28 5 3" xfId="49859"/>
    <cellStyle name="Стиль 1 2 2 28 5 4" xfId="49860"/>
    <cellStyle name="Стиль 1 2 2 28 5 5" xfId="49861"/>
    <cellStyle name="Стиль 1 2 2 28 5 6" xfId="49862"/>
    <cellStyle name="Стиль 1 2 2 28 5 7" xfId="49863"/>
    <cellStyle name="Стиль 1 2 2 28 5 8" xfId="49864"/>
    <cellStyle name="Стиль 1 2 2 28 5 9" xfId="49865"/>
    <cellStyle name="Стиль 1 2 2 28 6" xfId="49866"/>
    <cellStyle name="Стиль 1 2 2 28 7" xfId="49867"/>
    <cellStyle name="Стиль 1 2 2 28 8" xfId="49868"/>
    <cellStyle name="Стиль 1 2 2 28 9" xfId="49869"/>
    <cellStyle name="Стиль 1 2 2 29" xfId="49870"/>
    <cellStyle name="Стиль 1 2 2 29 10" xfId="49871"/>
    <cellStyle name="Стиль 1 2 2 29 11" xfId="49872"/>
    <cellStyle name="Стиль 1 2 2 29 2" xfId="49873"/>
    <cellStyle name="Стиль 1 2 2 29 2 10" xfId="49874"/>
    <cellStyle name="Стиль 1 2 2 29 2 11" xfId="49875"/>
    <cellStyle name="Стиль 1 2 2 29 2 2" xfId="49876"/>
    <cellStyle name="Стиль 1 2 2 29 2 2 10" xfId="49877"/>
    <cellStyle name="Стиль 1 2 2 29 2 2 2" xfId="49878"/>
    <cellStyle name="Стиль 1 2 2 29 2 2 2 10" xfId="49879"/>
    <cellStyle name="Стиль 1 2 2 29 2 2 2 2" xfId="49880"/>
    <cellStyle name="Стиль 1 2 2 29 2 2 2 3" xfId="49881"/>
    <cellStyle name="Стиль 1 2 2 29 2 2 2 4" xfId="49882"/>
    <cellStyle name="Стиль 1 2 2 29 2 2 2 5" xfId="49883"/>
    <cellStyle name="Стиль 1 2 2 29 2 2 2 6" xfId="49884"/>
    <cellStyle name="Стиль 1 2 2 29 2 2 2 7" xfId="49885"/>
    <cellStyle name="Стиль 1 2 2 29 2 2 2 8" xfId="49886"/>
    <cellStyle name="Стиль 1 2 2 29 2 2 2 9" xfId="49887"/>
    <cellStyle name="Стиль 1 2 2 29 2 2 3" xfId="49888"/>
    <cellStyle name="Стиль 1 2 2 29 2 2 4" xfId="49889"/>
    <cellStyle name="Стиль 1 2 2 29 2 2 5" xfId="49890"/>
    <cellStyle name="Стиль 1 2 2 29 2 2 6" xfId="49891"/>
    <cellStyle name="Стиль 1 2 2 29 2 2 7" xfId="49892"/>
    <cellStyle name="Стиль 1 2 2 29 2 2 8" xfId="49893"/>
    <cellStyle name="Стиль 1 2 2 29 2 2 9" xfId="49894"/>
    <cellStyle name="Стиль 1 2 2 29 2 3" xfId="49895"/>
    <cellStyle name="Стиль 1 2 2 29 2 4" xfId="49896"/>
    <cellStyle name="Стиль 1 2 2 29 2 5" xfId="49897"/>
    <cellStyle name="Стиль 1 2 2 29 2 6" xfId="49898"/>
    <cellStyle name="Стиль 1 2 2 29 2 7" xfId="49899"/>
    <cellStyle name="Стиль 1 2 2 29 2 8" xfId="49900"/>
    <cellStyle name="Стиль 1 2 2 29 2 9" xfId="49901"/>
    <cellStyle name="Стиль 1 2 2 29 3" xfId="49902"/>
    <cellStyle name="Стиль 1 2 2 29 3 10" xfId="49903"/>
    <cellStyle name="Стиль 1 2 2 29 3 2" xfId="49904"/>
    <cellStyle name="Стиль 1 2 2 29 3 3" xfId="49905"/>
    <cellStyle name="Стиль 1 2 2 29 3 4" xfId="49906"/>
    <cellStyle name="Стиль 1 2 2 29 3 5" xfId="49907"/>
    <cellStyle name="Стиль 1 2 2 29 3 6" xfId="49908"/>
    <cellStyle name="Стиль 1 2 2 29 3 7" xfId="49909"/>
    <cellStyle name="Стиль 1 2 2 29 3 8" xfId="49910"/>
    <cellStyle name="Стиль 1 2 2 29 3 9" xfId="49911"/>
    <cellStyle name="Стиль 1 2 2 29 4" xfId="49912"/>
    <cellStyle name="Стиль 1 2 2 29 5" xfId="49913"/>
    <cellStyle name="Стиль 1 2 2 29 6" xfId="49914"/>
    <cellStyle name="Стиль 1 2 2 29 7" xfId="49915"/>
    <cellStyle name="Стиль 1 2 2 29 8" xfId="49916"/>
    <cellStyle name="Стиль 1 2 2 29 9" xfId="49917"/>
    <cellStyle name="Стиль 1 2 2 3" xfId="49918"/>
    <cellStyle name="Стиль 1 2 2 3 2" xfId="49919"/>
    <cellStyle name="Стиль 1 2 2 3 3" xfId="49920"/>
    <cellStyle name="Стиль 1 2 2 3 4" xfId="49921"/>
    <cellStyle name="Стиль 1 2 2 3 5" xfId="49922"/>
    <cellStyle name="Стиль 1 2 2 3 6" xfId="49923"/>
    <cellStyle name="Стиль 1 2 2 3 7" xfId="49924"/>
    <cellStyle name="Стиль 1 2 2 3 8" xfId="49925"/>
    <cellStyle name="Стиль 1 2 2 3 9" xfId="49926"/>
    <cellStyle name="Стиль 1 2 2 30" xfId="49927"/>
    <cellStyle name="Стиль 1 2 2 31" xfId="49928"/>
    <cellStyle name="Стиль 1 2 2 31 10" xfId="49929"/>
    <cellStyle name="Стиль 1 2 2 31 2" xfId="49930"/>
    <cellStyle name="Стиль 1 2 2 31 2 10" xfId="49931"/>
    <cellStyle name="Стиль 1 2 2 31 2 2" xfId="49932"/>
    <cellStyle name="Стиль 1 2 2 31 2 3" xfId="49933"/>
    <cellStyle name="Стиль 1 2 2 31 2 4" xfId="49934"/>
    <cellStyle name="Стиль 1 2 2 31 2 5" xfId="49935"/>
    <cellStyle name="Стиль 1 2 2 31 2 6" xfId="49936"/>
    <cellStyle name="Стиль 1 2 2 31 2 7" xfId="49937"/>
    <cellStyle name="Стиль 1 2 2 31 2 8" xfId="49938"/>
    <cellStyle name="Стиль 1 2 2 31 2 9" xfId="49939"/>
    <cellStyle name="Стиль 1 2 2 31 3" xfId="49940"/>
    <cellStyle name="Стиль 1 2 2 31 4" xfId="49941"/>
    <cellStyle name="Стиль 1 2 2 31 5" xfId="49942"/>
    <cellStyle name="Стиль 1 2 2 31 6" xfId="49943"/>
    <cellStyle name="Стиль 1 2 2 31 7" xfId="49944"/>
    <cellStyle name="Стиль 1 2 2 31 8" xfId="49945"/>
    <cellStyle name="Стиль 1 2 2 31 9" xfId="49946"/>
    <cellStyle name="Стиль 1 2 2 32" xfId="49947"/>
    <cellStyle name="Стиль 1 2 2 33" xfId="49948"/>
    <cellStyle name="Стиль 1 2 2 34" xfId="49949"/>
    <cellStyle name="Стиль 1 2 2 35" xfId="49950"/>
    <cellStyle name="Стиль 1 2 2 36" xfId="49951"/>
    <cellStyle name="Стиль 1 2 2 37" xfId="49952"/>
    <cellStyle name="Стиль 1 2 2 38" xfId="49953"/>
    <cellStyle name="Стиль 1 2 2 39" xfId="49954"/>
    <cellStyle name="Стиль 1 2 2 4" xfId="49955"/>
    <cellStyle name="Стиль 1 2 2 40" xfId="49956"/>
    <cellStyle name="Стиль 1 2 2 41" xfId="49957"/>
    <cellStyle name="Стиль 1 2 2 41 2" xfId="49958"/>
    <cellStyle name="Стиль 1 2 2 41 2 2" xfId="49959"/>
    <cellStyle name="Стиль 1 2 2 41 2 2 2" xfId="49960"/>
    <cellStyle name="Стиль 1 2 2 41 2 2 2 2" xfId="49961"/>
    <cellStyle name="Стиль 1 2 2 41 2 2 2 2 2" xfId="49962"/>
    <cellStyle name="Стиль 1 2 2 41 2 2 2 2 2 2" xfId="49963"/>
    <cellStyle name="Стиль 1 2 2 41 2 2 2 2 3" xfId="49964"/>
    <cellStyle name="Стиль 1 2 2 41 2 2 2 2 4" xfId="49965"/>
    <cellStyle name="Стиль 1 2 2 41 2 2 2 3" xfId="49966"/>
    <cellStyle name="Стиль 1 2 2 41 2 2 2 3 2" xfId="49967"/>
    <cellStyle name="Стиль 1 2 2 41 2 2 2 4" xfId="49968"/>
    <cellStyle name="Стиль 1 2 2 41 2 2 3" xfId="49969"/>
    <cellStyle name="Стиль 1 2 2 41 2 2 3 2" xfId="49970"/>
    <cellStyle name="Стиль 1 2 2 41 2 2 4" xfId="49971"/>
    <cellStyle name="Стиль 1 2 2 41 2 2 5" xfId="49972"/>
    <cellStyle name="Стиль 1 2 2 41 2 3" xfId="49973"/>
    <cellStyle name="Стиль 1 2 2 41 2 3 2" xfId="49974"/>
    <cellStyle name="Стиль 1 2 2 41 2 3 2 2" xfId="49975"/>
    <cellStyle name="Стиль 1 2 2 41 2 3 3" xfId="49976"/>
    <cellStyle name="Стиль 1 2 2 41 2 3 4" xfId="49977"/>
    <cellStyle name="Стиль 1 2 2 41 2 4" xfId="49978"/>
    <cellStyle name="Стиль 1 2 2 41 2 4 2" xfId="49979"/>
    <cellStyle name="Стиль 1 2 2 41 2 5" xfId="49980"/>
    <cellStyle name="Стиль 1 2 2 41 3" xfId="49981"/>
    <cellStyle name="Стиль 1 2 2 41 3 2" xfId="49982"/>
    <cellStyle name="Стиль 1 2 2 41 3 2 2" xfId="49983"/>
    <cellStyle name="Стиль 1 2 2 41 3 2 2 2" xfId="49984"/>
    <cellStyle name="Стиль 1 2 2 41 3 2 3" xfId="49985"/>
    <cellStyle name="Стиль 1 2 2 41 3 2 4" xfId="49986"/>
    <cellStyle name="Стиль 1 2 2 41 3 3" xfId="49987"/>
    <cellStyle name="Стиль 1 2 2 41 3 3 2" xfId="49988"/>
    <cellStyle name="Стиль 1 2 2 41 3 4" xfId="49989"/>
    <cellStyle name="Стиль 1 2 2 41 4" xfId="49990"/>
    <cellStyle name="Стиль 1 2 2 41 4 2" xfId="49991"/>
    <cellStyle name="Стиль 1 2 2 41 5" xfId="49992"/>
    <cellStyle name="Стиль 1 2 2 41 6" xfId="49993"/>
    <cellStyle name="Стиль 1 2 2 42" xfId="49994"/>
    <cellStyle name="Стиль 1 2 2 42 2" xfId="49995"/>
    <cellStyle name="Стиль 1 2 2 42 2 2" xfId="49996"/>
    <cellStyle name="Стиль 1 2 2 42 2 2 2" xfId="49997"/>
    <cellStyle name="Стиль 1 2 2 42 2 2 2 2" xfId="49998"/>
    <cellStyle name="Стиль 1 2 2 42 2 2 3" xfId="49999"/>
    <cellStyle name="Стиль 1 2 2 42 2 2 4" xfId="50000"/>
    <cellStyle name="Стиль 1 2 2 42 2 3" xfId="50001"/>
    <cellStyle name="Стиль 1 2 2 42 2 3 2" xfId="50002"/>
    <cellStyle name="Стиль 1 2 2 42 2 4" xfId="50003"/>
    <cellStyle name="Стиль 1 2 2 42 3" xfId="50004"/>
    <cellStyle name="Стиль 1 2 2 42 3 2" xfId="50005"/>
    <cellStyle name="Стиль 1 2 2 42 4" xfId="50006"/>
    <cellStyle name="Стиль 1 2 2 42 5" xfId="50007"/>
    <cellStyle name="Стиль 1 2 2 43" xfId="50008"/>
    <cellStyle name="Стиль 1 2 2 43 2" xfId="50009"/>
    <cellStyle name="Стиль 1 2 2 43 2 2" xfId="50010"/>
    <cellStyle name="Стиль 1 2 2 43 3" xfId="50011"/>
    <cellStyle name="Стиль 1 2 2 43 4" xfId="50012"/>
    <cellStyle name="Стиль 1 2 2 44" xfId="50013"/>
    <cellStyle name="Стиль 1 2 2 44 2" xfId="50014"/>
    <cellStyle name="Стиль 1 2 2 45" xfId="50015"/>
    <cellStyle name="Стиль 1 2 2 46" xfId="50016"/>
    <cellStyle name="Стиль 1 2 2 5" xfId="50017"/>
    <cellStyle name="Стиль 1 2 2 6" xfId="50018"/>
    <cellStyle name="Стиль 1 2 2 7" xfId="50019"/>
    <cellStyle name="Стиль 1 2 2 8" xfId="50020"/>
    <cellStyle name="Стиль 1 2 2 9" xfId="50021"/>
    <cellStyle name="Стиль 1 2 20" xfId="50022"/>
    <cellStyle name="Стиль 1 2 21" xfId="50023"/>
    <cellStyle name="Стиль 1 2 22" xfId="50024"/>
    <cellStyle name="Стиль 1 2 23" xfId="50025"/>
    <cellStyle name="Стиль 1 2 23 2" xfId="50026"/>
    <cellStyle name="Стиль 1 2 23 2 2" xfId="50027"/>
    <cellStyle name="Стиль 1 2 23 2 2 2" xfId="50028"/>
    <cellStyle name="Стиль 1 2 23 2 2 2 2" xfId="50029"/>
    <cellStyle name="Стиль 1 2 23 2 2 2 2 2" xfId="50030"/>
    <cellStyle name="Стиль 1 2 23 2 2 2 2 2 2" xfId="50031"/>
    <cellStyle name="Стиль 1 2 23 2 2 2 3" xfId="50032"/>
    <cellStyle name="Стиль 1 2 23 2 2 2 4" xfId="50033"/>
    <cellStyle name="Стиль 1 2 23 2 2 3" xfId="50034"/>
    <cellStyle name="Стиль 1 2 23 2 2 3 2" xfId="50035"/>
    <cellStyle name="Стиль 1 2 23 2 2 3 2 2" xfId="50036"/>
    <cellStyle name="Стиль 1 2 23 2 2 4" xfId="50037"/>
    <cellStyle name="Стиль 1 2 23 2 3" xfId="50038"/>
    <cellStyle name="Стиль 1 2 23 2 3 2" xfId="50039"/>
    <cellStyle name="Стиль 1 2 23 2 3 2 2" xfId="50040"/>
    <cellStyle name="Стиль 1 2 23 2 4" xfId="50041"/>
    <cellStyle name="Стиль 1 2 23 2 5" xfId="50042"/>
    <cellStyle name="Стиль 1 2 23 3" xfId="50043"/>
    <cellStyle name="Стиль 1 2 23 4" xfId="50044"/>
    <cellStyle name="Стиль 1 2 23 4 2" xfId="50045"/>
    <cellStyle name="Стиль 1 2 23 4 2 2" xfId="50046"/>
    <cellStyle name="Стиль 1 2 23 4 2 2 2" xfId="50047"/>
    <cellStyle name="Стиль 1 2 23 4 3" xfId="50048"/>
    <cellStyle name="Стиль 1 2 23 4 4" xfId="50049"/>
    <cellStyle name="Стиль 1 2 23 5" xfId="50050"/>
    <cellStyle name="Стиль 1 2 23 5 2" xfId="50051"/>
    <cellStyle name="Стиль 1 2 23 5 2 2" xfId="50052"/>
    <cellStyle name="Стиль 1 2 23 6" xfId="50053"/>
    <cellStyle name="Стиль 1 2 24" xfId="50054"/>
    <cellStyle name="Стиль 1 2 25" xfId="50055"/>
    <cellStyle name="Стиль 1 2 25 2" xfId="50056"/>
    <cellStyle name="Стиль 1 2 25 2 2" xfId="50057"/>
    <cellStyle name="Стиль 1 2 25 2 2 2" xfId="50058"/>
    <cellStyle name="Стиль 1 2 25 2 2 2 2" xfId="50059"/>
    <cellStyle name="Стиль 1 2 25 2 2 2 2 2" xfId="50060"/>
    <cellStyle name="Стиль 1 2 25 2 2 3" xfId="50061"/>
    <cellStyle name="Стиль 1 2 25 2 2 4" xfId="50062"/>
    <cellStyle name="Стиль 1 2 25 2 3" xfId="50063"/>
    <cellStyle name="Стиль 1 2 25 2 3 2" xfId="50064"/>
    <cellStyle name="Стиль 1 2 25 2 3 2 2" xfId="50065"/>
    <cellStyle name="Стиль 1 2 25 2 4" xfId="50066"/>
    <cellStyle name="Стиль 1 2 25 3" xfId="50067"/>
    <cellStyle name="Стиль 1 2 25 3 2" xfId="50068"/>
    <cellStyle name="Стиль 1 2 25 3 2 2" xfId="50069"/>
    <cellStyle name="Стиль 1 2 25 4" xfId="50070"/>
    <cellStyle name="Стиль 1 2 25 5" xfId="50071"/>
    <cellStyle name="Стиль 1 2 26" xfId="50072"/>
    <cellStyle name="Стиль 1 2 26 2" xfId="50073"/>
    <cellStyle name="Стиль 1 2 26 2 2" xfId="50074"/>
    <cellStyle name="Стиль 1 2 26 2 2 2" xfId="50075"/>
    <cellStyle name="Стиль 1 2 26 3" xfId="50076"/>
    <cellStyle name="Стиль 1 2 26 4" xfId="50077"/>
    <cellStyle name="Стиль 1 2 27" xfId="50078"/>
    <cellStyle name="Стиль 1 2 27 2" xfId="50079"/>
    <cellStyle name="Стиль 1 2 27 2 2" xfId="50080"/>
    <cellStyle name="Стиль 1 2 28" xfId="50081"/>
    <cellStyle name="Стиль 1 2 29" xfId="50082"/>
    <cellStyle name="Стиль 1 2 29 10" xfId="50083"/>
    <cellStyle name="Стиль 1 2 29 11" xfId="50084"/>
    <cellStyle name="Стиль 1 2 29 12" xfId="50085"/>
    <cellStyle name="Стиль 1 2 29 13" xfId="50086"/>
    <cellStyle name="Стиль 1 2 29 14" xfId="50087"/>
    <cellStyle name="Стиль 1 2 29 2" xfId="50088"/>
    <cellStyle name="Стиль 1 2 29 2 10" xfId="50089"/>
    <cellStyle name="Стиль 1 2 29 2 11" xfId="50090"/>
    <cellStyle name="Стиль 1 2 29 2 2" xfId="50091"/>
    <cellStyle name="Стиль 1 2 29 2 2 10" xfId="50092"/>
    <cellStyle name="Стиль 1 2 29 2 2 11" xfId="50093"/>
    <cellStyle name="Стиль 1 2 29 2 2 2" xfId="50094"/>
    <cellStyle name="Стиль 1 2 29 2 2 2 10" xfId="50095"/>
    <cellStyle name="Стиль 1 2 29 2 2 2 2" xfId="50096"/>
    <cellStyle name="Стиль 1 2 29 2 2 2 2 10" xfId="50097"/>
    <cellStyle name="Стиль 1 2 29 2 2 2 2 2" xfId="50098"/>
    <cellStyle name="Стиль 1 2 29 2 2 2 2 3" xfId="50099"/>
    <cellStyle name="Стиль 1 2 29 2 2 2 2 4" xfId="50100"/>
    <cellStyle name="Стиль 1 2 29 2 2 2 2 5" xfId="50101"/>
    <cellStyle name="Стиль 1 2 29 2 2 2 2 6" xfId="50102"/>
    <cellStyle name="Стиль 1 2 29 2 2 2 2 7" xfId="50103"/>
    <cellStyle name="Стиль 1 2 29 2 2 2 2 8" xfId="50104"/>
    <cellStyle name="Стиль 1 2 29 2 2 2 2 9" xfId="50105"/>
    <cellStyle name="Стиль 1 2 29 2 2 2 3" xfId="50106"/>
    <cellStyle name="Стиль 1 2 29 2 2 2 4" xfId="50107"/>
    <cellStyle name="Стиль 1 2 29 2 2 2 5" xfId="50108"/>
    <cellStyle name="Стиль 1 2 29 2 2 2 6" xfId="50109"/>
    <cellStyle name="Стиль 1 2 29 2 2 2 7" xfId="50110"/>
    <cellStyle name="Стиль 1 2 29 2 2 2 8" xfId="50111"/>
    <cellStyle name="Стиль 1 2 29 2 2 2 9" xfId="50112"/>
    <cellStyle name="Стиль 1 2 29 2 2 3" xfId="50113"/>
    <cellStyle name="Стиль 1 2 29 2 2 4" xfId="50114"/>
    <cellStyle name="Стиль 1 2 29 2 2 5" xfId="50115"/>
    <cellStyle name="Стиль 1 2 29 2 2 6" xfId="50116"/>
    <cellStyle name="Стиль 1 2 29 2 2 7" xfId="50117"/>
    <cellStyle name="Стиль 1 2 29 2 2 8" xfId="50118"/>
    <cellStyle name="Стиль 1 2 29 2 2 9" xfId="50119"/>
    <cellStyle name="Стиль 1 2 29 2 3" xfId="50120"/>
    <cellStyle name="Стиль 1 2 29 2 3 10" xfId="50121"/>
    <cellStyle name="Стиль 1 2 29 2 3 2" xfId="50122"/>
    <cellStyle name="Стиль 1 2 29 2 3 3" xfId="50123"/>
    <cellStyle name="Стиль 1 2 29 2 3 4" xfId="50124"/>
    <cellStyle name="Стиль 1 2 29 2 3 5" xfId="50125"/>
    <cellStyle name="Стиль 1 2 29 2 3 6" xfId="50126"/>
    <cellStyle name="Стиль 1 2 29 2 3 7" xfId="50127"/>
    <cellStyle name="Стиль 1 2 29 2 3 8" xfId="50128"/>
    <cellStyle name="Стиль 1 2 29 2 3 9" xfId="50129"/>
    <cellStyle name="Стиль 1 2 29 2 4" xfId="50130"/>
    <cellStyle name="Стиль 1 2 29 2 5" xfId="50131"/>
    <cellStyle name="Стиль 1 2 29 2 6" xfId="50132"/>
    <cellStyle name="Стиль 1 2 29 2 7" xfId="50133"/>
    <cellStyle name="Стиль 1 2 29 2 8" xfId="50134"/>
    <cellStyle name="Стиль 1 2 29 2 9" xfId="50135"/>
    <cellStyle name="Стиль 1 2 29 3" xfId="50136"/>
    <cellStyle name="Стиль 1 2 29 4" xfId="50137"/>
    <cellStyle name="Стиль 1 2 29 5" xfId="50138"/>
    <cellStyle name="Стиль 1 2 29 5 10" xfId="50139"/>
    <cellStyle name="Стиль 1 2 29 5 2" xfId="50140"/>
    <cellStyle name="Стиль 1 2 29 5 2 10" xfId="50141"/>
    <cellStyle name="Стиль 1 2 29 5 2 2" xfId="50142"/>
    <cellStyle name="Стиль 1 2 29 5 2 3" xfId="50143"/>
    <cellStyle name="Стиль 1 2 29 5 2 4" xfId="50144"/>
    <cellStyle name="Стиль 1 2 29 5 2 5" xfId="50145"/>
    <cellStyle name="Стиль 1 2 29 5 2 6" xfId="50146"/>
    <cellStyle name="Стиль 1 2 29 5 2 7" xfId="50147"/>
    <cellStyle name="Стиль 1 2 29 5 2 8" xfId="50148"/>
    <cellStyle name="Стиль 1 2 29 5 2 9" xfId="50149"/>
    <cellStyle name="Стиль 1 2 29 5 3" xfId="50150"/>
    <cellStyle name="Стиль 1 2 29 5 4" xfId="50151"/>
    <cellStyle name="Стиль 1 2 29 5 5" xfId="50152"/>
    <cellStyle name="Стиль 1 2 29 5 6" xfId="50153"/>
    <cellStyle name="Стиль 1 2 29 5 7" xfId="50154"/>
    <cellStyle name="Стиль 1 2 29 5 8" xfId="50155"/>
    <cellStyle name="Стиль 1 2 29 5 9" xfId="50156"/>
    <cellStyle name="Стиль 1 2 29 6" xfId="50157"/>
    <cellStyle name="Стиль 1 2 29 7" xfId="50158"/>
    <cellStyle name="Стиль 1 2 29 8" xfId="50159"/>
    <cellStyle name="Стиль 1 2 29 9" xfId="50160"/>
    <cellStyle name="Стиль 1 2 3" xfId="50161"/>
    <cellStyle name="Стиль 1 2 3 2" xfId="50162"/>
    <cellStyle name="Стиль 1 2 30" xfId="50163"/>
    <cellStyle name="Стиль 1 2 30 10" xfId="50164"/>
    <cellStyle name="Стиль 1 2 30 11" xfId="50165"/>
    <cellStyle name="Стиль 1 2 30 2" xfId="50166"/>
    <cellStyle name="Стиль 1 2 30 2 10" xfId="50167"/>
    <cellStyle name="Стиль 1 2 30 2 11" xfId="50168"/>
    <cellStyle name="Стиль 1 2 30 2 2" xfId="50169"/>
    <cellStyle name="Стиль 1 2 30 2 2 10" xfId="50170"/>
    <cellStyle name="Стиль 1 2 30 2 2 2" xfId="50171"/>
    <cellStyle name="Стиль 1 2 30 2 2 2 10" xfId="50172"/>
    <cellStyle name="Стиль 1 2 30 2 2 2 2" xfId="50173"/>
    <cellStyle name="Стиль 1 2 30 2 2 2 3" xfId="50174"/>
    <cellStyle name="Стиль 1 2 30 2 2 2 4" xfId="50175"/>
    <cellStyle name="Стиль 1 2 30 2 2 2 5" xfId="50176"/>
    <cellStyle name="Стиль 1 2 30 2 2 2 6" xfId="50177"/>
    <cellStyle name="Стиль 1 2 30 2 2 2 7" xfId="50178"/>
    <cellStyle name="Стиль 1 2 30 2 2 2 8" xfId="50179"/>
    <cellStyle name="Стиль 1 2 30 2 2 2 9" xfId="50180"/>
    <cellStyle name="Стиль 1 2 30 2 2 3" xfId="50181"/>
    <cellStyle name="Стиль 1 2 30 2 2 4" xfId="50182"/>
    <cellStyle name="Стиль 1 2 30 2 2 5" xfId="50183"/>
    <cellStyle name="Стиль 1 2 30 2 2 6" xfId="50184"/>
    <cellStyle name="Стиль 1 2 30 2 2 7" xfId="50185"/>
    <cellStyle name="Стиль 1 2 30 2 2 8" xfId="50186"/>
    <cellStyle name="Стиль 1 2 30 2 2 9" xfId="50187"/>
    <cellStyle name="Стиль 1 2 30 2 3" xfId="50188"/>
    <cellStyle name="Стиль 1 2 30 2 4" xfId="50189"/>
    <cellStyle name="Стиль 1 2 30 2 5" xfId="50190"/>
    <cellStyle name="Стиль 1 2 30 2 6" xfId="50191"/>
    <cellStyle name="Стиль 1 2 30 2 7" xfId="50192"/>
    <cellStyle name="Стиль 1 2 30 2 8" xfId="50193"/>
    <cellStyle name="Стиль 1 2 30 2 9" xfId="50194"/>
    <cellStyle name="Стиль 1 2 30 3" xfId="50195"/>
    <cellStyle name="Стиль 1 2 30 3 10" xfId="50196"/>
    <cellStyle name="Стиль 1 2 30 3 2" xfId="50197"/>
    <cellStyle name="Стиль 1 2 30 3 3" xfId="50198"/>
    <cellStyle name="Стиль 1 2 30 3 4" xfId="50199"/>
    <cellStyle name="Стиль 1 2 30 3 5" xfId="50200"/>
    <cellStyle name="Стиль 1 2 30 3 6" xfId="50201"/>
    <cellStyle name="Стиль 1 2 30 3 7" xfId="50202"/>
    <cellStyle name="Стиль 1 2 30 3 8" xfId="50203"/>
    <cellStyle name="Стиль 1 2 30 3 9" xfId="50204"/>
    <cellStyle name="Стиль 1 2 30 4" xfId="50205"/>
    <cellStyle name="Стиль 1 2 30 5" xfId="50206"/>
    <cellStyle name="Стиль 1 2 30 6" xfId="50207"/>
    <cellStyle name="Стиль 1 2 30 7" xfId="50208"/>
    <cellStyle name="Стиль 1 2 30 8" xfId="50209"/>
    <cellStyle name="Стиль 1 2 30 9" xfId="50210"/>
    <cellStyle name="Стиль 1 2 31" xfId="50211"/>
    <cellStyle name="Стиль 1 2 32" xfId="50212"/>
    <cellStyle name="Стиль 1 2 32 10" xfId="50213"/>
    <cellStyle name="Стиль 1 2 32 2" xfId="50214"/>
    <cellStyle name="Стиль 1 2 32 2 10" xfId="50215"/>
    <cellStyle name="Стиль 1 2 32 2 2" xfId="50216"/>
    <cellStyle name="Стиль 1 2 32 2 3" xfId="50217"/>
    <cellStyle name="Стиль 1 2 32 2 4" xfId="50218"/>
    <cellStyle name="Стиль 1 2 32 2 5" xfId="50219"/>
    <cellStyle name="Стиль 1 2 32 2 6" xfId="50220"/>
    <cellStyle name="Стиль 1 2 32 2 7" xfId="50221"/>
    <cellStyle name="Стиль 1 2 32 2 8" xfId="50222"/>
    <cellStyle name="Стиль 1 2 32 2 9" xfId="50223"/>
    <cellStyle name="Стиль 1 2 32 3" xfId="50224"/>
    <cellStyle name="Стиль 1 2 32 4" xfId="50225"/>
    <cellStyle name="Стиль 1 2 32 5" xfId="50226"/>
    <cellStyle name="Стиль 1 2 32 6" xfId="50227"/>
    <cellStyle name="Стиль 1 2 32 7" xfId="50228"/>
    <cellStyle name="Стиль 1 2 32 8" xfId="50229"/>
    <cellStyle name="Стиль 1 2 32 9" xfId="50230"/>
    <cellStyle name="Стиль 1 2 33" xfId="50231"/>
    <cellStyle name="Стиль 1 2 34" xfId="50232"/>
    <cellStyle name="Стиль 1 2 35" xfId="50233"/>
    <cellStyle name="Стиль 1 2 36" xfId="50234"/>
    <cellStyle name="Стиль 1 2 37" xfId="50235"/>
    <cellStyle name="Стиль 1 2 38" xfId="50236"/>
    <cellStyle name="Стиль 1 2 39" xfId="50237"/>
    <cellStyle name="Стиль 1 2 4" xfId="50238"/>
    <cellStyle name="Стиль 1 2 4 2" xfId="50239"/>
    <cellStyle name="Стиль 1 2 4 3" xfId="50240"/>
    <cellStyle name="Стиль 1 2 4 4" xfId="50241"/>
    <cellStyle name="Стиль 1 2 4 5" xfId="50242"/>
    <cellStyle name="Стиль 1 2 4 6" xfId="50243"/>
    <cellStyle name="Стиль 1 2 4 7" xfId="50244"/>
    <cellStyle name="Стиль 1 2 4 8" xfId="50245"/>
    <cellStyle name="Стиль 1 2 4 9" xfId="50246"/>
    <cellStyle name="Стиль 1 2 40" xfId="50247"/>
    <cellStyle name="Стиль 1 2 41" xfId="50248"/>
    <cellStyle name="Стиль 1 2 42" xfId="50249"/>
    <cellStyle name="Стиль 1 2 42 2" xfId="50250"/>
    <cellStyle name="Стиль 1 2 42 2 2" xfId="50251"/>
    <cellStyle name="Стиль 1 2 42 2 2 2" xfId="50252"/>
    <cellStyle name="Стиль 1 2 42 2 2 2 2" xfId="50253"/>
    <cellStyle name="Стиль 1 2 42 2 2 2 2 2" xfId="50254"/>
    <cellStyle name="Стиль 1 2 42 2 2 2 2 2 2" xfId="50255"/>
    <cellStyle name="Стиль 1 2 42 2 2 2 2 3" xfId="50256"/>
    <cellStyle name="Стиль 1 2 42 2 2 2 2 4" xfId="50257"/>
    <cellStyle name="Стиль 1 2 42 2 2 2 3" xfId="50258"/>
    <cellStyle name="Стиль 1 2 42 2 2 2 3 2" xfId="50259"/>
    <cellStyle name="Стиль 1 2 42 2 2 2 4" xfId="50260"/>
    <cellStyle name="Стиль 1 2 42 2 2 3" xfId="50261"/>
    <cellStyle name="Стиль 1 2 42 2 2 3 2" xfId="50262"/>
    <cellStyle name="Стиль 1 2 42 2 2 4" xfId="50263"/>
    <cellStyle name="Стиль 1 2 42 2 2 5" xfId="50264"/>
    <cellStyle name="Стиль 1 2 42 2 3" xfId="50265"/>
    <cellStyle name="Стиль 1 2 42 2 3 2" xfId="50266"/>
    <cellStyle name="Стиль 1 2 42 2 3 2 2" xfId="50267"/>
    <cellStyle name="Стиль 1 2 42 2 3 3" xfId="50268"/>
    <cellStyle name="Стиль 1 2 42 2 3 4" xfId="50269"/>
    <cellStyle name="Стиль 1 2 42 2 4" xfId="50270"/>
    <cellStyle name="Стиль 1 2 42 2 4 2" xfId="50271"/>
    <cellStyle name="Стиль 1 2 42 2 5" xfId="50272"/>
    <cellStyle name="Стиль 1 2 42 3" xfId="50273"/>
    <cellStyle name="Стиль 1 2 42 3 2" xfId="50274"/>
    <cellStyle name="Стиль 1 2 42 3 2 2" xfId="50275"/>
    <cellStyle name="Стиль 1 2 42 3 2 2 2" xfId="50276"/>
    <cellStyle name="Стиль 1 2 42 3 2 3" xfId="50277"/>
    <cellStyle name="Стиль 1 2 42 3 2 4" xfId="50278"/>
    <cellStyle name="Стиль 1 2 42 3 3" xfId="50279"/>
    <cellStyle name="Стиль 1 2 42 3 3 2" xfId="50280"/>
    <cellStyle name="Стиль 1 2 42 3 4" xfId="50281"/>
    <cellStyle name="Стиль 1 2 42 4" xfId="50282"/>
    <cellStyle name="Стиль 1 2 42 4 2" xfId="50283"/>
    <cellStyle name="Стиль 1 2 42 5" xfId="50284"/>
    <cellStyle name="Стиль 1 2 42 6" xfId="50285"/>
    <cellStyle name="Стиль 1 2 43" xfId="50286"/>
    <cellStyle name="Стиль 1 2 43 2" xfId="50287"/>
    <cellStyle name="Стиль 1 2 43 2 2" xfId="50288"/>
    <cellStyle name="Стиль 1 2 43 2 2 2" xfId="50289"/>
    <cellStyle name="Стиль 1 2 43 2 2 2 2" xfId="50290"/>
    <cellStyle name="Стиль 1 2 43 2 2 3" xfId="50291"/>
    <cellStyle name="Стиль 1 2 43 2 2 4" xfId="50292"/>
    <cellStyle name="Стиль 1 2 43 2 3" xfId="50293"/>
    <cellStyle name="Стиль 1 2 43 2 3 2" xfId="50294"/>
    <cellStyle name="Стиль 1 2 43 2 4" xfId="50295"/>
    <cellStyle name="Стиль 1 2 43 3" xfId="50296"/>
    <cellStyle name="Стиль 1 2 43 3 2" xfId="50297"/>
    <cellStyle name="Стиль 1 2 43 4" xfId="50298"/>
    <cellStyle name="Стиль 1 2 43 5" xfId="50299"/>
    <cellStyle name="Стиль 1 2 44" xfId="50300"/>
    <cellStyle name="Стиль 1 2 44 2" xfId="50301"/>
    <cellStyle name="Стиль 1 2 44 2 2" xfId="50302"/>
    <cellStyle name="Стиль 1 2 44 3" xfId="50303"/>
    <cellStyle name="Стиль 1 2 44 4" xfId="50304"/>
    <cellStyle name="Стиль 1 2 45" xfId="50305"/>
    <cellStyle name="Стиль 1 2 45 2" xfId="50306"/>
    <cellStyle name="Стиль 1 2 46" xfId="50307"/>
    <cellStyle name="Стиль 1 2 5" xfId="50308"/>
    <cellStyle name="Стиль 1 2 6" xfId="50309"/>
    <cellStyle name="Стиль 1 2 7" xfId="50310"/>
    <cellStyle name="Стиль 1 2 8" xfId="50311"/>
    <cellStyle name="Стиль 1 2 9" xfId="50312"/>
    <cellStyle name="Стиль 1 2_филиал" xfId="50313"/>
    <cellStyle name="Стиль 1 20" xfId="50314"/>
    <cellStyle name="Стиль 1 21" xfId="50315"/>
    <cellStyle name="Стиль 1 22" xfId="50316"/>
    <cellStyle name="Стиль 1 23" xfId="50317"/>
    <cellStyle name="Стиль 1 24" xfId="50318"/>
    <cellStyle name="Стиль 1 25" xfId="50319"/>
    <cellStyle name="Стиль 1 26" xfId="50320"/>
    <cellStyle name="Стиль 1 27" xfId="50321"/>
    <cellStyle name="Стиль 1 28" xfId="50322"/>
    <cellStyle name="Стиль 1 29" xfId="50323"/>
    <cellStyle name="Стиль 1 3" xfId="50324"/>
    <cellStyle name="Стиль 1 3 2" xfId="50325"/>
    <cellStyle name="Стиль 1 3 2 2" xfId="50326"/>
    <cellStyle name="Стиль 1 3 2 3" xfId="50327"/>
    <cellStyle name="Стиль 1 3 3" xfId="50328"/>
    <cellStyle name="Стиль 1 3 4" xfId="50329"/>
    <cellStyle name="Стиль 1 30" xfId="50330"/>
    <cellStyle name="Стиль 1 31" xfId="50331"/>
    <cellStyle name="Стиль 1 31 2" xfId="50332"/>
    <cellStyle name="Стиль 1 31 2 2" xfId="50333"/>
    <cellStyle name="Стиль 1 31 2 2 2" xfId="50334"/>
    <cellStyle name="Стиль 1 31 2 2 2 2" xfId="50335"/>
    <cellStyle name="Стиль 1 31 2 2 2 2 2" xfId="50336"/>
    <cellStyle name="Стиль 1 31 2 2 2 2 2 2" xfId="50337"/>
    <cellStyle name="Стиль 1 31 2 2 2 3" xfId="50338"/>
    <cellStyle name="Стиль 1 31 2 2 2 4" xfId="50339"/>
    <cellStyle name="Стиль 1 31 2 2 3" xfId="50340"/>
    <cellStyle name="Стиль 1 31 2 2 3 2" xfId="50341"/>
    <cellStyle name="Стиль 1 31 2 2 3 2 2" xfId="50342"/>
    <cellStyle name="Стиль 1 31 2 2 4" xfId="50343"/>
    <cellStyle name="Стиль 1 31 2 3" xfId="50344"/>
    <cellStyle name="Стиль 1 31 2 3 2" xfId="50345"/>
    <cellStyle name="Стиль 1 31 2 3 2 2" xfId="50346"/>
    <cellStyle name="Стиль 1 31 2 4" xfId="50347"/>
    <cellStyle name="Стиль 1 31 2 5" xfId="50348"/>
    <cellStyle name="Стиль 1 31 3" xfId="50349"/>
    <cellStyle name="Стиль 1 31 4" xfId="50350"/>
    <cellStyle name="Стиль 1 31 4 2" xfId="50351"/>
    <cellStyle name="Стиль 1 31 4 2 2" xfId="50352"/>
    <cellStyle name="Стиль 1 31 4 2 2 2" xfId="50353"/>
    <cellStyle name="Стиль 1 31 4 3" xfId="50354"/>
    <cellStyle name="Стиль 1 31 4 4" xfId="50355"/>
    <cellStyle name="Стиль 1 31 5" xfId="50356"/>
    <cellStyle name="Стиль 1 31 5 2" xfId="50357"/>
    <cellStyle name="Стиль 1 31 5 2 2" xfId="50358"/>
    <cellStyle name="Стиль 1 31 6" xfId="50359"/>
    <cellStyle name="Стиль 1 32" xfId="50360"/>
    <cellStyle name="Стиль 1 33" xfId="50361"/>
    <cellStyle name="Стиль 1 33 2" xfId="50362"/>
    <cellStyle name="Стиль 1 33 2 2" xfId="50363"/>
    <cellStyle name="Стиль 1 33 2 2 2" xfId="50364"/>
    <cellStyle name="Стиль 1 33 2 2 2 2" xfId="50365"/>
    <cellStyle name="Стиль 1 33 2 2 2 2 2" xfId="50366"/>
    <cellStyle name="Стиль 1 33 2 2 3" xfId="50367"/>
    <cellStyle name="Стиль 1 33 2 2 4" xfId="50368"/>
    <cellStyle name="Стиль 1 33 2 3" xfId="50369"/>
    <cellStyle name="Стиль 1 33 2 3 2" xfId="50370"/>
    <cellStyle name="Стиль 1 33 2 3 2 2" xfId="50371"/>
    <cellStyle name="Стиль 1 33 2 4" xfId="50372"/>
    <cellStyle name="Стиль 1 33 3" xfId="50373"/>
    <cellStyle name="Стиль 1 33 3 2" xfId="50374"/>
    <cellStyle name="Стиль 1 33 3 2 2" xfId="50375"/>
    <cellStyle name="Стиль 1 33 4" xfId="50376"/>
    <cellStyle name="Стиль 1 33 5" xfId="50377"/>
    <cellStyle name="Стиль 1 34" xfId="50378"/>
    <cellStyle name="Стиль 1 34 2" xfId="50379"/>
    <cellStyle name="Стиль 1 34 2 2" xfId="50380"/>
    <cellStyle name="Стиль 1 34 2 2 2" xfId="50381"/>
    <cellStyle name="Стиль 1 34 3" xfId="50382"/>
    <cellStyle name="Стиль 1 34 4" xfId="50383"/>
    <cellStyle name="Стиль 1 35" xfId="50384"/>
    <cellStyle name="Стиль 1 35 2" xfId="50385"/>
    <cellStyle name="Стиль 1 35 2 2" xfId="50386"/>
    <cellStyle name="Стиль 1 36" xfId="50387"/>
    <cellStyle name="Стиль 1 37" xfId="50388"/>
    <cellStyle name="Стиль 1 38" xfId="50389"/>
    <cellStyle name="Стиль 1 39" xfId="50390"/>
    <cellStyle name="Стиль 1 39 10" xfId="50391"/>
    <cellStyle name="Стиль 1 39 11" xfId="50392"/>
    <cellStyle name="Стиль 1 39 12" xfId="50393"/>
    <cellStyle name="Стиль 1 39 13" xfId="50394"/>
    <cellStyle name="Стиль 1 39 14" xfId="50395"/>
    <cellStyle name="Стиль 1 39 2" xfId="50396"/>
    <cellStyle name="Стиль 1 39 2 10" xfId="50397"/>
    <cellStyle name="Стиль 1 39 2 11" xfId="50398"/>
    <cellStyle name="Стиль 1 39 2 2" xfId="50399"/>
    <cellStyle name="Стиль 1 39 2 2 10" xfId="50400"/>
    <cellStyle name="Стиль 1 39 2 2 11" xfId="50401"/>
    <cellStyle name="Стиль 1 39 2 2 2" xfId="50402"/>
    <cellStyle name="Стиль 1 39 2 2 2 10" xfId="50403"/>
    <cellStyle name="Стиль 1 39 2 2 2 2" xfId="50404"/>
    <cellStyle name="Стиль 1 39 2 2 2 2 10" xfId="50405"/>
    <cellStyle name="Стиль 1 39 2 2 2 2 2" xfId="50406"/>
    <cellStyle name="Стиль 1 39 2 2 2 2 3" xfId="50407"/>
    <cellStyle name="Стиль 1 39 2 2 2 2 4" xfId="50408"/>
    <cellStyle name="Стиль 1 39 2 2 2 2 5" xfId="50409"/>
    <cellStyle name="Стиль 1 39 2 2 2 2 6" xfId="50410"/>
    <cellStyle name="Стиль 1 39 2 2 2 2 7" xfId="50411"/>
    <cellStyle name="Стиль 1 39 2 2 2 2 8" xfId="50412"/>
    <cellStyle name="Стиль 1 39 2 2 2 2 9" xfId="50413"/>
    <cellStyle name="Стиль 1 39 2 2 2 3" xfId="50414"/>
    <cellStyle name="Стиль 1 39 2 2 2 4" xfId="50415"/>
    <cellStyle name="Стиль 1 39 2 2 2 5" xfId="50416"/>
    <cellStyle name="Стиль 1 39 2 2 2 6" xfId="50417"/>
    <cellStyle name="Стиль 1 39 2 2 2 7" xfId="50418"/>
    <cellStyle name="Стиль 1 39 2 2 2 8" xfId="50419"/>
    <cellStyle name="Стиль 1 39 2 2 2 9" xfId="50420"/>
    <cellStyle name="Стиль 1 39 2 2 3" xfId="50421"/>
    <cellStyle name="Стиль 1 39 2 2 4" xfId="50422"/>
    <cellStyle name="Стиль 1 39 2 2 5" xfId="50423"/>
    <cellStyle name="Стиль 1 39 2 2 6" xfId="50424"/>
    <cellStyle name="Стиль 1 39 2 2 7" xfId="50425"/>
    <cellStyle name="Стиль 1 39 2 2 8" xfId="50426"/>
    <cellStyle name="Стиль 1 39 2 2 9" xfId="50427"/>
    <cellStyle name="Стиль 1 39 2 3" xfId="50428"/>
    <cellStyle name="Стиль 1 39 2 3 10" xfId="50429"/>
    <cellStyle name="Стиль 1 39 2 3 2" xfId="50430"/>
    <cellStyle name="Стиль 1 39 2 3 3" xfId="50431"/>
    <cellStyle name="Стиль 1 39 2 3 4" xfId="50432"/>
    <cellStyle name="Стиль 1 39 2 3 5" xfId="50433"/>
    <cellStyle name="Стиль 1 39 2 3 6" xfId="50434"/>
    <cellStyle name="Стиль 1 39 2 3 7" xfId="50435"/>
    <cellStyle name="Стиль 1 39 2 3 8" xfId="50436"/>
    <cellStyle name="Стиль 1 39 2 3 9" xfId="50437"/>
    <cellStyle name="Стиль 1 39 2 4" xfId="50438"/>
    <cellStyle name="Стиль 1 39 2 5" xfId="50439"/>
    <cellStyle name="Стиль 1 39 2 6" xfId="50440"/>
    <cellStyle name="Стиль 1 39 2 7" xfId="50441"/>
    <cellStyle name="Стиль 1 39 2 8" xfId="50442"/>
    <cellStyle name="Стиль 1 39 2 9" xfId="50443"/>
    <cellStyle name="Стиль 1 39 3" xfId="50444"/>
    <cellStyle name="Стиль 1 39 4" xfId="50445"/>
    <cellStyle name="Стиль 1 39 5" xfId="50446"/>
    <cellStyle name="Стиль 1 39 5 10" xfId="50447"/>
    <cellStyle name="Стиль 1 39 5 2" xfId="50448"/>
    <cellStyle name="Стиль 1 39 5 2 10" xfId="50449"/>
    <cellStyle name="Стиль 1 39 5 2 2" xfId="50450"/>
    <cellStyle name="Стиль 1 39 5 2 3" xfId="50451"/>
    <cellStyle name="Стиль 1 39 5 2 4" xfId="50452"/>
    <cellStyle name="Стиль 1 39 5 2 5" xfId="50453"/>
    <cellStyle name="Стиль 1 39 5 2 6" xfId="50454"/>
    <cellStyle name="Стиль 1 39 5 2 7" xfId="50455"/>
    <cellStyle name="Стиль 1 39 5 2 8" xfId="50456"/>
    <cellStyle name="Стиль 1 39 5 2 9" xfId="50457"/>
    <cellStyle name="Стиль 1 39 5 3" xfId="50458"/>
    <cellStyle name="Стиль 1 39 5 4" xfId="50459"/>
    <cellStyle name="Стиль 1 39 5 5" xfId="50460"/>
    <cellStyle name="Стиль 1 39 5 6" xfId="50461"/>
    <cellStyle name="Стиль 1 39 5 7" xfId="50462"/>
    <cellStyle name="Стиль 1 39 5 8" xfId="50463"/>
    <cellStyle name="Стиль 1 39 5 9" xfId="50464"/>
    <cellStyle name="Стиль 1 39 6" xfId="50465"/>
    <cellStyle name="Стиль 1 39 7" xfId="50466"/>
    <cellStyle name="Стиль 1 39 8" xfId="50467"/>
    <cellStyle name="Стиль 1 39 9" xfId="50468"/>
    <cellStyle name="Стиль 1 4" xfId="50469"/>
    <cellStyle name="Стиль 1 4 2" xfId="50470"/>
    <cellStyle name="Стиль 1 4 3" xfId="50471"/>
    <cellStyle name="Стиль 1 40" xfId="50472"/>
    <cellStyle name="Стиль 1 40 10" xfId="50473"/>
    <cellStyle name="Стиль 1 40 11" xfId="50474"/>
    <cellStyle name="Стиль 1 40 2" xfId="50475"/>
    <cellStyle name="Стиль 1 40 2 10" xfId="50476"/>
    <cellStyle name="Стиль 1 40 2 11" xfId="50477"/>
    <cellStyle name="Стиль 1 40 2 2" xfId="50478"/>
    <cellStyle name="Стиль 1 40 2 2 10" xfId="50479"/>
    <cellStyle name="Стиль 1 40 2 2 2" xfId="50480"/>
    <cellStyle name="Стиль 1 40 2 2 2 10" xfId="50481"/>
    <cellStyle name="Стиль 1 40 2 2 2 2" xfId="50482"/>
    <cellStyle name="Стиль 1 40 2 2 2 3" xfId="50483"/>
    <cellStyle name="Стиль 1 40 2 2 2 4" xfId="50484"/>
    <cellStyle name="Стиль 1 40 2 2 2 5" xfId="50485"/>
    <cellStyle name="Стиль 1 40 2 2 2 6" xfId="50486"/>
    <cellStyle name="Стиль 1 40 2 2 2 7" xfId="50487"/>
    <cellStyle name="Стиль 1 40 2 2 2 8" xfId="50488"/>
    <cellStyle name="Стиль 1 40 2 2 2 9" xfId="50489"/>
    <cellStyle name="Стиль 1 40 2 2 3" xfId="50490"/>
    <cellStyle name="Стиль 1 40 2 2 4" xfId="50491"/>
    <cellStyle name="Стиль 1 40 2 2 5" xfId="50492"/>
    <cellStyle name="Стиль 1 40 2 2 6" xfId="50493"/>
    <cellStyle name="Стиль 1 40 2 2 7" xfId="50494"/>
    <cellStyle name="Стиль 1 40 2 2 8" xfId="50495"/>
    <cellStyle name="Стиль 1 40 2 2 9" xfId="50496"/>
    <cellStyle name="Стиль 1 40 2 3" xfId="50497"/>
    <cellStyle name="Стиль 1 40 2 4" xfId="50498"/>
    <cellStyle name="Стиль 1 40 2 5" xfId="50499"/>
    <cellStyle name="Стиль 1 40 2 6" xfId="50500"/>
    <cellStyle name="Стиль 1 40 2 7" xfId="50501"/>
    <cellStyle name="Стиль 1 40 2 8" xfId="50502"/>
    <cellStyle name="Стиль 1 40 2 9" xfId="50503"/>
    <cellStyle name="Стиль 1 40 3" xfId="50504"/>
    <cellStyle name="Стиль 1 40 3 10" xfId="50505"/>
    <cellStyle name="Стиль 1 40 3 2" xfId="50506"/>
    <cellStyle name="Стиль 1 40 3 3" xfId="50507"/>
    <cellStyle name="Стиль 1 40 3 4" xfId="50508"/>
    <cellStyle name="Стиль 1 40 3 5" xfId="50509"/>
    <cellStyle name="Стиль 1 40 3 6" xfId="50510"/>
    <cellStyle name="Стиль 1 40 3 7" xfId="50511"/>
    <cellStyle name="Стиль 1 40 3 8" xfId="50512"/>
    <cellStyle name="Стиль 1 40 3 9" xfId="50513"/>
    <cellStyle name="Стиль 1 40 4" xfId="50514"/>
    <cellStyle name="Стиль 1 40 5" xfId="50515"/>
    <cellStyle name="Стиль 1 40 6" xfId="50516"/>
    <cellStyle name="Стиль 1 40 7" xfId="50517"/>
    <cellStyle name="Стиль 1 40 8" xfId="50518"/>
    <cellStyle name="Стиль 1 40 9" xfId="50519"/>
    <cellStyle name="Стиль 1 41" xfId="50520"/>
    <cellStyle name="Стиль 1 41 2" xfId="50521"/>
    <cellStyle name="Стиль 1 42" xfId="50522"/>
    <cellStyle name="Стиль 1 42 10" xfId="50523"/>
    <cellStyle name="Стиль 1 42 2" xfId="50524"/>
    <cellStyle name="Стиль 1 42 2 10" xfId="50525"/>
    <cellStyle name="Стиль 1 42 2 2" xfId="50526"/>
    <cellStyle name="Стиль 1 42 2 3" xfId="50527"/>
    <cellStyle name="Стиль 1 42 2 4" xfId="50528"/>
    <cellStyle name="Стиль 1 42 2 5" xfId="50529"/>
    <cellStyle name="Стиль 1 42 2 6" xfId="50530"/>
    <cellStyle name="Стиль 1 42 2 7" xfId="50531"/>
    <cellStyle name="Стиль 1 42 2 8" xfId="50532"/>
    <cellStyle name="Стиль 1 42 2 9" xfId="50533"/>
    <cellStyle name="Стиль 1 42 3" xfId="50534"/>
    <cellStyle name="Стиль 1 42 4" xfId="50535"/>
    <cellStyle name="Стиль 1 42 5" xfId="50536"/>
    <cellStyle name="Стиль 1 42 6" xfId="50537"/>
    <cellStyle name="Стиль 1 42 7" xfId="50538"/>
    <cellStyle name="Стиль 1 42 8" xfId="50539"/>
    <cellStyle name="Стиль 1 42 9" xfId="50540"/>
    <cellStyle name="Стиль 1 43" xfId="50541"/>
    <cellStyle name="Стиль 1 43 2" xfId="50542"/>
    <cellStyle name="Стиль 1 44" xfId="50543"/>
    <cellStyle name="Стиль 1 45" xfId="50544"/>
    <cellStyle name="Стиль 1 46" xfId="50545"/>
    <cellStyle name="Стиль 1 47" xfId="50546"/>
    <cellStyle name="Стиль 1 48" xfId="50547"/>
    <cellStyle name="Стиль 1 49" xfId="50548"/>
    <cellStyle name="Стиль 1 5" xfId="50549"/>
    <cellStyle name="Стиль 1 50" xfId="50550"/>
    <cellStyle name="Стиль 1 51" xfId="50551"/>
    <cellStyle name="Стиль 1 52" xfId="50552"/>
    <cellStyle name="Стиль 1 52 2" xfId="50553"/>
    <cellStyle name="Стиль 1 52 2 2" xfId="50554"/>
    <cellStyle name="Стиль 1 52 2 2 2" xfId="50555"/>
    <cellStyle name="Стиль 1 52 2 2 2 2" xfId="50556"/>
    <cellStyle name="Стиль 1 52 2 2 2 2 2" xfId="50557"/>
    <cellStyle name="Стиль 1 52 2 2 2 2 2 2" xfId="50558"/>
    <cellStyle name="Стиль 1 52 2 2 2 2 3" xfId="50559"/>
    <cellStyle name="Стиль 1 52 2 2 2 2 4" xfId="50560"/>
    <cellStyle name="Стиль 1 52 2 2 2 3" xfId="50561"/>
    <cellStyle name="Стиль 1 52 2 2 2 3 2" xfId="50562"/>
    <cellStyle name="Стиль 1 52 2 2 2 4" xfId="50563"/>
    <cellStyle name="Стиль 1 52 2 2 3" xfId="50564"/>
    <cellStyle name="Стиль 1 52 2 2 3 2" xfId="50565"/>
    <cellStyle name="Стиль 1 52 2 2 4" xfId="50566"/>
    <cellStyle name="Стиль 1 52 2 2 5" xfId="50567"/>
    <cellStyle name="Стиль 1 52 2 3" xfId="50568"/>
    <cellStyle name="Стиль 1 52 2 3 2" xfId="50569"/>
    <cellStyle name="Стиль 1 52 2 3 2 2" xfId="50570"/>
    <cellStyle name="Стиль 1 52 2 3 3" xfId="50571"/>
    <cellStyle name="Стиль 1 52 2 3 4" xfId="50572"/>
    <cellStyle name="Стиль 1 52 2 4" xfId="50573"/>
    <cellStyle name="Стиль 1 52 2 4 2" xfId="50574"/>
    <cellStyle name="Стиль 1 52 2 5" xfId="50575"/>
    <cellStyle name="Стиль 1 52 3" xfId="50576"/>
    <cellStyle name="Стиль 1 52 3 2" xfId="50577"/>
    <cellStyle name="Стиль 1 52 3 2 2" xfId="50578"/>
    <cellStyle name="Стиль 1 52 3 2 2 2" xfId="50579"/>
    <cellStyle name="Стиль 1 52 3 2 3" xfId="50580"/>
    <cellStyle name="Стиль 1 52 3 2 4" xfId="50581"/>
    <cellStyle name="Стиль 1 52 3 3" xfId="50582"/>
    <cellStyle name="Стиль 1 52 3 3 2" xfId="50583"/>
    <cellStyle name="Стиль 1 52 3 4" xfId="50584"/>
    <cellStyle name="Стиль 1 52 4" xfId="50585"/>
    <cellStyle name="Стиль 1 52 4 2" xfId="50586"/>
    <cellStyle name="Стиль 1 52 5" xfId="50587"/>
    <cellStyle name="Стиль 1 52 6" xfId="50588"/>
    <cellStyle name="Стиль 1 53" xfId="50589"/>
    <cellStyle name="Стиль 1 53 2" xfId="50590"/>
    <cellStyle name="Стиль 1 53 2 2" xfId="50591"/>
    <cellStyle name="Стиль 1 53 2 2 2" xfId="50592"/>
    <cellStyle name="Стиль 1 53 2 2 2 2" xfId="50593"/>
    <cellStyle name="Стиль 1 53 2 2 3" xfId="50594"/>
    <cellStyle name="Стиль 1 53 2 2 4" xfId="50595"/>
    <cellStyle name="Стиль 1 53 2 3" xfId="50596"/>
    <cellStyle name="Стиль 1 53 2 3 2" xfId="50597"/>
    <cellStyle name="Стиль 1 53 2 4" xfId="50598"/>
    <cellStyle name="Стиль 1 53 3" xfId="50599"/>
    <cellStyle name="Стиль 1 53 3 2" xfId="50600"/>
    <cellStyle name="Стиль 1 53 4" xfId="50601"/>
    <cellStyle name="Стиль 1 53 5" xfId="50602"/>
    <cellStyle name="Стиль 1 54" xfId="50603"/>
    <cellStyle name="Стиль 1 54 2" xfId="50604"/>
    <cellStyle name="Стиль 1 54 2 2" xfId="50605"/>
    <cellStyle name="Стиль 1 54 3" xfId="50606"/>
    <cellStyle name="Стиль 1 54 4" xfId="50607"/>
    <cellStyle name="Стиль 1 55" xfId="50608"/>
    <cellStyle name="Стиль 1 55 2" xfId="50609"/>
    <cellStyle name="Стиль 1 56" xfId="50610"/>
    <cellStyle name="Стиль 1 57" xfId="50611"/>
    <cellStyle name="Стиль 1 6" xfId="50612"/>
    <cellStyle name="Стиль 1 7" xfId="50613"/>
    <cellStyle name="Стиль 1 8" xfId="50614"/>
    <cellStyle name="Стиль 1 9" xfId="50615"/>
    <cellStyle name="Стиль 1__940_Макет" xfId="50616"/>
    <cellStyle name="Стиль_названий" xfId="50617"/>
    <cellStyle name="Строка нечётная" xfId="50618"/>
    <cellStyle name="Строка чётная" xfId="50619"/>
    <cellStyle name="ТЕКСТ" xfId="50620"/>
    <cellStyle name="ТЕКСТ 2" xfId="50621"/>
    <cellStyle name="ТЕКСТ 3" xfId="50622"/>
    <cellStyle name="ТЕКСТ 4" xfId="50623"/>
    <cellStyle name="ТЕКСТ 5" xfId="50624"/>
    <cellStyle name="ТЕКСТ 6" xfId="50625"/>
    <cellStyle name="ТЕКСТ 7" xfId="50626"/>
    <cellStyle name="ТЕКСТ 8" xfId="50627"/>
    <cellStyle name="Текст предупреждения 10" xfId="50628"/>
    <cellStyle name="Текст предупреждения 11" xfId="50629"/>
    <cellStyle name="Текст предупреждения 12" xfId="50630"/>
    <cellStyle name="Текст предупреждения 13" xfId="50631"/>
    <cellStyle name="Текст предупреждения 14" xfId="50632"/>
    <cellStyle name="Текст предупреждения 15" xfId="50633"/>
    <cellStyle name="Текст предупреждения 16" xfId="50634"/>
    <cellStyle name="Текст предупреждения 17" xfId="50635"/>
    <cellStyle name="Текст предупреждения 18" xfId="50636"/>
    <cellStyle name="Текст предупреждения 19" xfId="50637"/>
    <cellStyle name="Текст предупреждения 2" xfId="50638"/>
    <cellStyle name="Текст предупреждения 2 10" xfId="50639"/>
    <cellStyle name="Текст предупреждения 2 11" xfId="50640"/>
    <cellStyle name="Текст предупреждения 2 12" xfId="50641"/>
    <cellStyle name="Текст предупреждения 2 2" xfId="50642"/>
    <cellStyle name="Текст предупреждения 2 3" xfId="50643"/>
    <cellStyle name="Текст предупреждения 2 4" xfId="50644"/>
    <cellStyle name="Текст предупреждения 2 5" xfId="50645"/>
    <cellStyle name="Текст предупреждения 2 6" xfId="50646"/>
    <cellStyle name="Текст предупреждения 2 7" xfId="50647"/>
    <cellStyle name="Текст предупреждения 2 8" xfId="50648"/>
    <cellStyle name="Текст предупреждения 2 9" xfId="50649"/>
    <cellStyle name="Текст предупреждения 20" xfId="50650"/>
    <cellStyle name="Текст предупреждения 3" xfId="50651"/>
    <cellStyle name="Текст предупреждения 3 2" xfId="50652"/>
    <cellStyle name="Текст предупреждения 4" xfId="50653"/>
    <cellStyle name="Текст предупреждения 4 2" xfId="50654"/>
    <cellStyle name="Текст предупреждения 5" xfId="50655"/>
    <cellStyle name="Текст предупреждения 5 2" xfId="50656"/>
    <cellStyle name="Текст предупреждения 6" xfId="50657"/>
    <cellStyle name="Текст предупреждения 6 2" xfId="50658"/>
    <cellStyle name="Текст предупреждения 7" xfId="50659"/>
    <cellStyle name="Текст предупреждения 7 2" xfId="50660"/>
    <cellStyle name="Текст предупреждения 8" xfId="50661"/>
    <cellStyle name="Текст предупреждения 8 2" xfId="50662"/>
    <cellStyle name="Текст предупреждения 9" xfId="50663"/>
    <cellStyle name="Текст предупреждения 9 2" xfId="50664"/>
    <cellStyle name="Текстовый" xfId="50665"/>
    <cellStyle name="Текстовый 2" xfId="50666"/>
    <cellStyle name="Текстовый 3" xfId="50667"/>
    <cellStyle name="Текстовый 4" xfId="50668"/>
    <cellStyle name="Текстовый 5" xfId="50669"/>
    <cellStyle name="Текстовый 6" xfId="50670"/>
    <cellStyle name="Текстовый 7" xfId="50671"/>
    <cellStyle name="Текстовый 8" xfId="50672"/>
    <cellStyle name="Текстовый_1" xfId="50673"/>
    <cellStyle name="Титул" xfId="50674"/>
    <cellStyle name="Тысячи [0]_1 (2)" xfId="50675"/>
    <cellStyle name="Тысячи_1 год" xfId="50676"/>
    <cellStyle name="УровеньСтолб_1 2" xfId="50677"/>
    <cellStyle name="ФИКСИРОВАННЫЙ" xfId="50678"/>
    <cellStyle name="ФИКСИРОВАННЫЙ 2" xfId="50679"/>
    <cellStyle name="ФИКСИРОВАННЫЙ 3" xfId="50680"/>
    <cellStyle name="ФИКСИРОВАННЫЙ 4" xfId="50681"/>
    <cellStyle name="ФИКСИРОВАННЫЙ 5" xfId="50682"/>
    <cellStyle name="ФИКСИРОВАННЫЙ 6" xfId="50683"/>
    <cellStyle name="ФИКСИРОВАННЫЙ 7" xfId="50684"/>
    <cellStyle name="ФИКСИРОВАННЫЙ 8" xfId="50685"/>
    <cellStyle name="ФИКСИРОВАННЫЙ_1" xfId="50686"/>
    <cellStyle name="Финансовый 10" xfId="50687"/>
    <cellStyle name="Финансовый 10 10" xfId="50688"/>
    <cellStyle name="Финансовый 10 2" xfId="50689"/>
    <cellStyle name="Финансовый 10 3" xfId="50690"/>
    <cellStyle name="Финансовый 10 4" xfId="50691"/>
    <cellStyle name="Финансовый 11" xfId="50692"/>
    <cellStyle name="Финансовый 11 2" xfId="50693"/>
    <cellStyle name="Финансовый 11 3" xfId="50694"/>
    <cellStyle name="Финансовый 12" xfId="50695"/>
    <cellStyle name="Финансовый 12 2" xfId="50696"/>
    <cellStyle name="Финансовый 13" xfId="50697"/>
    <cellStyle name="Финансовый 13 2" xfId="50698"/>
    <cellStyle name="Финансовый 13 3" xfId="50699"/>
    <cellStyle name="Финансовый 14" xfId="50700"/>
    <cellStyle name="Финансовый 14 2" xfId="50701"/>
    <cellStyle name="Финансовый 15" xfId="50702"/>
    <cellStyle name="Финансовый 15 2" xfId="50703"/>
    <cellStyle name="Финансовый 16" xfId="50704"/>
    <cellStyle name="Финансовый 17" xfId="50705"/>
    <cellStyle name="Финансовый 18" xfId="50706"/>
    <cellStyle name="Финансовый 2" xfId="50707"/>
    <cellStyle name="Финансовый 2 10" xfId="50708"/>
    <cellStyle name="Финансовый 2 10 2" xfId="50709"/>
    <cellStyle name="Финансовый 2 10 3" xfId="50710"/>
    <cellStyle name="Финансовый 2 11" xfId="50711"/>
    <cellStyle name="Финансовый 2 11 10" xfId="50712"/>
    <cellStyle name="Финансовый 2 11 10 2" xfId="50713"/>
    <cellStyle name="Финансовый 2 11 10 2 2" xfId="50714"/>
    <cellStyle name="Финансовый 2 11 10 3" xfId="50715"/>
    <cellStyle name="Финансовый 2 11 10 4" xfId="50716"/>
    <cellStyle name="Финансовый 2 11 10 5" xfId="50717"/>
    <cellStyle name="Финансовый 2 11 11" xfId="50718"/>
    <cellStyle name="Финансовый 2 11 11 2" xfId="50719"/>
    <cellStyle name="Финансовый 2 11 11 3" xfId="50720"/>
    <cellStyle name="Финансовый 2 11 11 4" xfId="50721"/>
    <cellStyle name="Финансовый 2 11 12" xfId="50722"/>
    <cellStyle name="Финансовый 2 11 13" xfId="50723"/>
    <cellStyle name="Финансовый 2 11 14" xfId="50724"/>
    <cellStyle name="Финансовый 2 11 15" xfId="50725"/>
    <cellStyle name="Финансовый 2 11 2" xfId="50726"/>
    <cellStyle name="Финансовый 2 11 2 2" xfId="50727"/>
    <cellStyle name="Финансовый 2 11 2 2 2" xfId="50728"/>
    <cellStyle name="Финансовый 2 11 2 2 2 2" xfId="50729"/>
    <cellStyle name="Финансовый 2 11 2 2 2 2 2" xfId="50730"/>
    <cellStyle name="Финансовый 2 11 2 2 2 3" xfId="50731"/>
    <cellStyle name="Финансовый 2 11 2 2 2 4" xfId="50732"/>
    <cellStyle name="Финансовый 2 11 2 2 2 5" xfId="50733"/>
    <cellStyle name="Финансовый 2 11 2 2 3" xfId="50734"/>
    <cellStyle name="Финансовый 2 11 2 2 3 2" xfId="50735"/>
    <cellStyle name="Финансовый 2 11 2 2 3 3" xfId="50736"/>
    <cellStyle name="Финансовый 2 11 2 2 3 4" xfId="50737"/>
    <cellStyle name="Финансовый 2 11 2 2 4" xfId="50738"/>
    <cellStyle name="Финансовый 2 11 2 2 5" xfId="50739"/>
    <cellStyle name="Финансовый 2 11 2 2 6" xfId="50740"/>
    <cellStyle name="Финансовый 2 11 2 2 7" xfId="50741"/>
    <cellStyle name="Финансовый 2 11 2 3" xfId="50742"/>
    <cellStyle name="Финансовый 2 11 2 3 2" xfId="50743"/>
    <cellStyle name="Финансовый 2 11 2 3 2 2" xfId="50744"/>
    <cellStyle name="Финансовый 2 11 2 3 3" xfId="50745"/>
    <cellStyle name="Финансовый 2 11 2 3 4" xfId="50746"/>
    <cellStyle name="Финансовый 2 11 2 3 5" xfId="50747"/>
    <cellStyle name="Финансовый 2 11 2 4" xfId="50748"/>
    <cellStyle name="Финансовый 2 11 2 4 2" xfId="50749"/>
    <cellStyle name="Финансовый 2 11 2 4 2 2" xfId="50750"/>
    <cellStyle name="Финансовый 2 11 2 4 3" xfId="50751"/>
    <cellStyle name="Финансовый 2 11 2 4 4" xfId="50752"/>
    <cellStyle name="Финансовый 2 11 2 4 5" xfId="50753"/>
    <cellStyle name="Финансовый 2 11 2 5" xfId="50754"/>
    <cellStyle name="Финансовый 2 11 2 5 2" xfId="50755"/>
    <cellStyle name="Финансовый 2 11 2 5 3" xfId="50756"/>
    <cellStyle name="Финансовый 2 11 2 5 4" xfId="50757"/>
    <cellStyle name="Финансовый 2 11 2 6" xfId="50758"/>
    <cellStyle name="Финансовый 2 11 2 7" xfId="50759"/>
    <cellStyle name="Финансовый 2 11 2 8" xfId="50760"/>
    <cellStyle name="Финансовый 2 11 2 9" xfId="50761"/>
    <cellStyle name="Финансовый 2 11 3" xfId="50762"/>
    <cellStyle name="Финансовый 2 11 3 2" xfId="50763"/>
    <cellStyle name="Финансовый 2 11 3 2 2" xfId="50764"/>
    <cellStyle name="Финансовый 2 11 3 2 2 2" xfId="50765"/>
    <cellStyle name="Финансовый 2 11 3 2 2 2 2" xfId="50766"/>
    <cellStyle name="Финансовый 2 11 3 2 2 3" xfId="50767"/>
    <cellStyle name="Финансовый 2 11 3 2 2 4" xfId="50768"/>
    <cellStyle name="Финансовый 2 11 3 2 2 5" xfId="50769"/>
    <cellStyle name="Финансовый 2 11 3 2 3" xfId="50770"/>
    <cellStyle name="Финансовый 2 11 3 2 3 2" xfId="50771"/>
    <cellStyle name="Финансовый 2 11 3 2 3 3" xfId="50772"/>
    <cellStyle name="Финансовый 2 11 3 2 3 4" xfId="50773"/>
    <cellStyle name="Финансовый 2 11 3 2 4" xfId="50774"/>
    <cellStyle name="Финансовый 2 11 3 2 5" xfId="50775"/>
    <cellStyle name="Финансовый 2 11 3 2 6" xfId="50776"/>
    <cellStyle name="Финансовый 2 11 3 2 7" xfId="50777"/>
    <cellStyle name="Финансовый 2 11 3 3" xfId="50778"/>
    <cellStyle name="Финансовый 2 11 3 3 2" xfId="50779"/>
    <cellStyle name="Финансовый 2 11 3 3 2 2" xfId="50780"/>
    <cellStyle name="Финансовый 2 11 3 3 3" xfId="50781"/>
    <cellStyle name="Финансовый 2 11 3 3 4" xfId="50782"/>
    <cellStyle name="Финансовый 2 11 3 3 5" xfId="50783"/>
    <cellStyle name="Финансовый 2 11 3 4" xfId="50784"/>
    <cellStyle name="Финансовый 2 11 3 4 2" xfId="50785"/>
    <cellStyle name="Финансовый 2 11 3 4 2 2" xfId="50786"/>
    <cellStyle name="Финансовый 2 11 3 4 3" xfId="50787"/>
    <cellStyle name="Финансовый 2 11 3 4 4" xfId="50788"/>
    <cellStyle name="Финансовый 2 11 3 4 5" xfId="50789"/>
    <cellStyle name="Финансовый 2 11 3 5" xfId="50790"/>
    <cellStyle name="Финансовый 2 11 3 5 2" xfId="50791"/>
    <cellStyle name="Финансовый 2 11 3 5 3" xfId="50792"/>
    <cellStyle name="Финансовый 2 11 3 5 4" xfId="50793"/>
    <cellStyle name="Финансовый 2 11 3 6" xfId="50794"/>
    <cellStyle name="Финансовый 2 11 3 7" xfId="50795"/>
    <cellStyle name="Финансовый 2 11 3 8" xfId="50796"/>
    <cellStyle name="Финансовый 2 11 3 9" xfId="50797"/>
    <cellStyle name="Финансовый 2 11 4" xfId="50798"/>
    <cellStyle name="Финансовый 2 11 4 2" xfId="50799"/>
    <cellStyle name="Финансовый 2 11 4 2 2" xfId="50800"/>
    <cellStyle name="Финансовый 2 11 4 2 2 2" xfId="50801"/>
    <cellStyle name="Финансовый 2 11 4 2 2 2 2" xfId="50802"/>
    <cellStyle name="Финансовый 2 11 4 2 2 3" xfId="50803"/>
    <cellStyle name="Финансовый 2 11 4 2 2 4" xfId="50804"/>
    <cellStyle name="Финансовый 2 11 4 2 2 5" xfId="50805"/>
    <cellStyle name="Финансовый 2 11 4 2 3" xfId="50806"/>
    <cellStyle name="Финансовый 2 11 4 2 3 2" xfId="50807"/>
    <cellStyle name="Финансовый 2 11 4 2 3 3" xfId="50808"/>
    <cellStyle name="Финансовый 2 11 4 2 3 4" xfId="50809"/>
    <cellStyle name="Финансовый 2 11 4 2 4" xfId="50810"/>
    <cellStyle name="Финансовый 2 11 4 2 5" xfId="50811"/>
    <cellStyle name="Финансовый 2 11 4 2 6" xfId="50812"/>
    <cellStyle name="Финансовый 2 11 4 2 7" xfId="50813"/>
    <cellStyle name="Финансовый 2 11 4 3" xfId="50814"/>
    <cellStyle name="Финансовый 2 11 4 3 2" xfId="50815"/>
    <cellStyle name="Финансовый 2 11 4 3 2 2" xfId="50816"/>
    <cellStyle name="Финансовый 2 11 4 3 3" xfId="50817"/>
    <cellStyle name="Финансовый 2 11 4 3 4" xfId="50818"/>
    <cellStyle name="Финансовый 2 11 4 3 5" xfId="50819"/>
    <cellStyle name="Финансовый 2 11 4 4" xfId="50820"/>
    <cellStyle name="Финансовый 2 11 4 4 2" xfId="50821"/>
    <cellStyle name="Финансовый 2 11 4 4 3" xfId="50822"/>
    <cellStyle name="Финансовый 2 11 4 4 4" xfId="50823"/>
    <cellStyle name="Финансовый 2 11 4 5" xfId="50824"/>
    <cellStyle name="Финансовый 2 11 4 6" xfId="50825"/>
    <cellStyle name="Финансовый 2 11 4 7" xfId="50826"/>
    <cellStyle name="Финансовый 2 11 4 8" xfId="50827"/>
    <cellStyle name="Финансовый 2 11 5" xfId="50828"/>
    <cellStyle name="Финансовый 2 11 5 2" xfId="50829"/>
    <cellStyle name="Финансовый 2 11 5 2 2" xfId="50830"/>
    <cellStyle name="Финансовый 2 11 5 2 2 2" xfId="50831"/>
    <cellStyle name="Финансовый 2 11 5 2 2 2 2" xfId="50832"/>
    <cellStyle name="Финансовый 2 11 5 2 2 3" xfId="50833"/>
    <cellStyle name="Финансовый 2 11 5 2 2 4" xfId="50834"/>
    <cellStyle name="Финансовый 2 11 5 2 2 5" xfId="50835"/>
    <cellStyle name="Финансовый 2 11 5 2 3" xfId="50836"/>
    <cellStyle name="Финансовый 2 11 5 2 3 2" xfId="50837"/>
    <cellStyle name="Финансовый 2 11 5 2 3 3" xfId="50838"/>
    <cellStyle name="Финансовый 2 11 5 2 3 4" xfId="50839"/>
    <cellStyle name="Финансовый 2 11 5 2 4" xfId="50840"/>
    <cellStyle name="Финансовый 2 11 5 2 5" xfId="50841"/>
    <cellStyle name="Финансовый 2 11 5 2 6" xfId="50842"/>
    <cellStyle name="Финансовый 2 11 5 2 7" xfId="50843"/>
    <cellStyle name="Финансовый 2 11 5 3" xfId="50844"/>
    <cellStyle name="Финансовый 2 11 5 3 2" xfId="50845"/>
    <cellStyle name="Финансовый 2 11 5 3 2 2" xfId="50846"/>
    <cellStyle name="Финансовый 2 11 5 3 3" xfId="50847"/>
    <cellStyle name="Финансовый 2 11 5 3 4" xfId="50848"/>
    <cellStyle name="Финансовый 2 11 5 3 5" xfId="50849"/>
    <cellStyle name="Финансовый 2 11 5 4" xfId="50850"/>
    <cellStyle name="Финансовый 2 11 5 4 2" xfId="50851"/>
    <cellStyle name="Финансовый 2 11 5 4 3" xfId="50852"/>
    <cellStyle name="Финансовый 2 11 5 4 4" xfId="50853"/>
    <cellStyle name="Финансовый 2 11 5 5" xfId="50854"/>
    <cellStyle name="Финансовый 2 11 5 6" xfId="50855"/>
    <cellStyle name="Финансовый 2 11 5 7" xfId="50856"/>
    <cellStyle name="Финансовый 2 11 5 8" xfId="50857"/>
    <cellStyle name="Финансовый 2 11 6" xfId="50858"/>
    <cellStyle name="Финансовый 2 11 6 2" xfId="50859"/>
    <cellStyle name="Финансовый 2 11 6 2 2" xfId="50860"/>
    <cellStyle name="Финансовый 2 11 6 2 2 2" xfId="50861"/>
    <cellStyle name="Финансовый 2 11 6 2 2 2 2" xfId="50862"/>
    <cellStyle name="Финансовый 2 11 6 2 2 3" xfId="50863"/>
    <cellStyle name="Финансовый 2 11 6 2 2 4" xfId="50864"/>
    <cellStyle name="Финансовый 2 11 6 2 2 5" xfId="50865"/>
    <cellStyle name="Финансовый 2 11 6 2 3" xfId="50866"/>
    <cellStyle name="Финансовый 2 11 6 2 3 2" xfId="50867"/>
    <cellStyle name="Финансовый 2 11 6 2 3 3" xfId="50868"/>
    <cellStyle name="Финансовый 2 11 6 2 3 4" xfId="50869"/>
    <cellStyle name="Финансовый 2 11 6 2 4" xfId="50870"/>
    <cellStyle name="Финансовый 2 11 6 2 5" xfId="50871"/>
    <cellStyle name="Финансовый 2 11 6 2 6" xfId="50872"/>
    <cellStyle name="Финансовый 2 11 6 2 7" xfId="50873"/>
    <cellStyle name="Финансовый 2 11 6 3" xfId="50874"/>
    <cellStyle name="Финансовый 2 11 6 3 2" xfId="50875"/>
    <cellStyle name="Финансовый 2 11 6 3 2 2" xfId="50876"/>
    <cellStyle name="Финансовый 2 11 6 3 3" xfId="50877"/>
    <cellStyle name="Финансовый 2 11 6 3 4" xfId="50878"/>
    <cellStyle name="Финансовый 2 11 6 3 5" xfId="50879"/>
    <cellStyle name="Финансовый 2 11 6 4" xfId="50880"/>
    <cellStyle name="Финансовый 2 11 6 4 2" xfId="50881"/>
    <cellStyle name="Финансовый 2 11 6 4 3" xfId="50882"/>
    <cellStyle name="Финансовый 2 11 6 4 4" xfId="50883"/>
    <cellStyle name="Финансовый 2 11 6 5" xfId="50884"/>
    <cellStyle name="Финансовый 2 11 6 6" xfId="50885"/>
    <cellStyle name="Финансовый 2 11 6 7" xfId="50886"/>
    <cellStyle name="Финансовый 2 11 6 8" xfId="50887"/>
    <cellStyle name="Финансовый 2 11 7" xfId="50888"/>
    <cellStyle name="Финансовый 2 11 7 2" xfId="50889"/>
    <cellStyle name="Финансовый 2 11 7 2 2" xfId="50890"/>
    <cellStyle name="Финансовый 2 11 7 2 2 2" xfId="50891"/>
    <cellStyle name="Финансовый 2 11 7 2 2 2 2" xfId="50892"/>
    <cellStyle name="Финансовый 2 11 7 2 2 3" xfId="50893"/>
    <cellStyle name="Финансовый 2 11 7 2 2 4" xfId="50894"/>
    <cellStyle name="Финансовый 2 11 7 2 2 5" xfId="50895"/>
    <cellStyle name="Финансовый 2 11 7 2 3" xfId="50896"/>
    <cellStyle name="Финансовый 2 11 7 2 3 2" xfId="50897"/>
    <cellStyle name="Финансовый 2 11 7 2 3 3" xfId="50898"/>
    <cellStyle name="Финансовый 2 11 7 2 3 4" xfId="50899"/>
    <cellStyle name="Финансовый 2 11 7 2 4" xfId="50900"/>
    <cellStyle name="Финансовый 2 11 7 2 5" xfId="50901"/>
    <cellStyle name="Финансовый 2 11 7 2 6" xfId="50902"/>
    <cellStyle name="Финансовый 2 11 7 2 7" xfId="50903"/>
    <cellStyle name="Финансовый 2 11 7 3" xfId="50904"/>
    <cellStyle name="Финансовый 2 11 7 3 2" xfId="50905"/>
    <cellStyle name="Финансовый 2 11 7 3 2 2" xfId="50906"/>
    <cellStyle name="Финансовый 2 11 7 3 3" xfId="50907"/>
    <cellStyle name="Финансовый 2 11 7 3 4" xfId="50908"/>
    <cellStyle name="Финансовый 2 11 7 3 5" xfId="50909"/>
    <cellStyle name="Финансовый 2 11 7 4" xfId="50910"/>
    <cellStyle name="Финансовый 2 11 7 4 2" xfId="50911"/>
    <cellStyle name="Финансовый 2 11 7 4 3" xfId="50912"/>
    <cellStyle name="Финансовый 2 11 7 4 4" xfId="50913"/>
    <cellStyle name="Финансовый 2 11 7 5" xfId="50914"/>
    <cellStyle name="Финансовый 2 11 7 6" xfId="50915"/>
    <cellStyle name="Финансовый 2 11 7 7" xfId="50916"/>
    <cellStyle name="Финансовый 2 11 7 8" xfId="50917"/>
    <cellStyle name="Финансовый 2 11 8" xfId="50918"/>
    <cellStyle name="Финансовый 2 11 8 2" xfId="50919"/>
    <cellStyle name="Финансовый 2 11 8 2 2" xfId="50920"/>
    <cellStyle name="Финансовый 2 11 8 2 2 2" xfId="50921"/>
    <cellStyle name="Финансовый 2 11 8 2 3" xfId="50922"/>
    <cellStyle name="Финансовый 2 11 8 2 4" xfId="50923"/>
    <cellStyle name="Финансовый 2 11 8 2 5" xfId="50924"/>
    <cellStyle name="Финансовый 2 11 8 3" xfId="50925"/>
    <cellStyle name="Финансовый 2 11 8 3 2" xfId="50926"/>
    <cellStyle name="Финансовый 2 11 8 3 3" xfId="50927"/>
    <cellStyle name="Финансовый 2 11 8 3 4" xfId="50928"/>
    <cellStyle name="Финансовый 2 11 8 4" xfId="50929"/>
    <cellStyle name="Финансовый 2 11 8 5" xfId="50930"/>
    <cellStyle name="Финансовый 2 11 8 6" xfId="50931"/>
    <cellStyle name="Финансовый 2 11 8 7" xfId="50932"/>
    <cellStyle name="Финансовый 2 11 9" xfId="50933"/>
    <cellStyle name="Финансовый 2 11 9 2" xfId="50934"/>
    <cellStyle name="Финансовый 2 11 9 2 2" xfId="50935"/>
    <cellStyle name="Финансовый 2 11 9 2 2 2" xfId="50936"/>
    <cellStyle name="Финансовый 2 11 9 2 3" xfId="50937"/>
    <cellStyle name="Финансовый 2 11 9 2 4" xfId="50938"/>
    <cellStyle name="Финансовый 2 11 9 2 5" xfId="50939"/>
    <cellStyle name="Финансовый 2 11 9 3" xfId="50940"/>
    <cellStyle name="Финансовый 2 11 9 3 2" xfId="50941"/>
    <cellStyle name="Финансовый 2 11 9 3 3" xfId="50942"/>
    <cellStyle name="Финансовый 2 11 9 3 4" xfId="50943"/>
    <cellStyle name="Финансовый 2 11 9 4" xfId="50944"/>
    <cellStyle name="Финансовый 2 11 9 5" xfId="50945"/>
    <cellStyle name="Финансовый 2 11 9 6" xfId="50946"/>
    <cellStyle name="Финансовый 2 11 9 7" xfId="50947"/>
    <cellStyle name="Финансовый 2 12" xfId="50948"/>
    <cellStyle name="Финансовый 2 12 2" xfId="50949"/>
    <cellStyle name="Финансовый 2 12 2 2" xfId="50950"/>
    <cellStyle name="Финансовый 2 12 2 2 2" xfId="50951"/>
    <cellStyle name="Финансовый 2 12 2 2 2 2" xfId="50952"/>
    <cellStyle name="Финансовый 2 12 2 2 3" xfId="50953"/>
    <cellStyle name="Финансовый 2 12 2 2 4" xfId="50954"/>
    <cellStyle name="Финансовый 2 12 2 2 5" xfId="50955"/>
    <cellStyle name="Финансовый 2 12 2 3" xfId="50956"/>
    <cellStyle name="Финансовый 2 12 2 3 2" xfId="50957"/>
    <cellStyle name="Финансовый 2 12 2 3 3" xfId="50958"/>
    <cellStyle name="Финансовый 2 12 2 3 4" xfId="50959"/>
    <cellStyle name="Финансовый 2 12 2 4" xfId="50960"/>
    <cellStyle name="Финансовый 2 12 2 5" xfId="50961"/>
    <cellStyle name="Финансовый 2 12 2 6" xfId="50962"/>
    <cellStyle name="Финансовый 2 12 2 7" xfId="50963"/>
    <cellStyle name="Финансовый 2 12 3" xfId="50964"/>
    <cellStyle name="Финансовый 2 12 3 2" xfId="50965"/>
    <cellStyle name="Финансовый 2 12 3 2 2" xfId="50966"/>
    <cellStyle name="Финансовый 2 12 3 3" xfId="50967"/>
    <cellStyle name="Финансовый 2 12 3 4" xfId="50968"/>
    <cellStyle name="Финансовый 2 12 3 5" xfId="50969"/>
    <cellStyle name="Финансовый 2 12 4" xfId="50970"/>
    <cellStyle name="Финансовый 2 12 4 2" xfId="50971"/>
    <cellStyle name="Финансовый 2 12 4 2 2" xfId="50972"/>
    <cellStyle name="Финансовый 2 12 4 3" xfId="50973"/>
    <cellStyle name="Финансовый 2 12 4 4" xfId="50974"/>
    <cellStyle name="Финансовый 2 12 4 5" xfId="50975"/>
    <cellStyle name="Финансовый 2 12 5" xfId="50976"/>
    <cellStyle name="Финансовый 2 12 5 2" xfId="50977"/>
    <cellStyle name="Финансовый 2 12 5 3" xfId="50978"/>
    <cellStyle name="Финансовый 2 12 5 4" xfId="50979"/>
    <cellStyle name="Финансовый 2 12 6" xfId="50980"/>
    <cellStyle name="Финансовый 2 12 7" xfId="50981"/>
    <cellStyle name="Финансовый 2 12 8" xfId="50982"/>
    <cellStyle name="Финансовый 2 12 9" xfId="50983"/>
    <cellStyle name="Финансовый 2 13" xfId="50984"/>
    <cellStyle name="Финансовый 2 13 2" xfId="50985"/>
    <cellStyle name="Финансовый 2 13 2 2" xfId="50986"/>
    <cellStyle name="Финансовый 2 13 2 2 2" xfId="50987"/>
    <cellStyle name="Финансовый 2 13 2 2 2 2" xfId="50988"/>
    <cellStyle name="Финансовый 2 13 2 2 3" xfId="50989"/>
    <cellStyle name="Финансовый 2 13 2 2 4" xfId="50990"/>
    <cellStyle name="Финансовый 2 13 2 2 5" xfId="50991"/>
    <cellStyle name="Финансовый 2 13 2 3" xfId="50992"/>
    <cellStyle name="Финансовый 2 13 2 3 2" xfId="50993"/>
    <cellStyle name="Финансовый 2 13 2 3 3" xfId="50994"/>
    <cellStyle name="Финансовый 2 13 2 3 4" xfId="50995"/>
    <cellStyle name="Финансовый 2 13 2 4" xfId="50996"/>
    <cellStyle name="Финансовый 2 13 2 5" xfId="50997"/>
    <cellStyle name="Финансовый 2 13 2 6" xfId="50998"/>
    <cellStyle name="Финансовый 2 13 2 7" xfId="50999"/>
    <cellStyle name="Финансовый 2 13 3" xfId="51000"/>
    <cellStyle name="Финансовый 2 13 3 2" xfId="51001"/>
    <cellStyle name="Финансовый 2 13 3 2 2" xfId="51002"/>
    <cellStyle name="Финансовый 2 13 3 3" xfId="51003"/>
    <cellStyle name="Финансовый 2 13 3 4" xfId="51004"/>
    <cellStyle name="Финансовый 2 13 3 5" xfId="51005"/>
    <cellStyle name="Финансовый 2 13 4" xfId="51006"/>
    <cellStyle name="Финансовый 2 13 4 2" xfId="51007"/>
    <cellStyle name="Финансовый 2 13 4 2 2" xfId="51008"/>
    <cellStyle name="Финансовый 2 13 4 3" xfId="51009"/>
    <cellStyle name="Финансовый 2 13 4 4" xfId="51010"/>
    <cellStyle name="Финансовый 2 13 4 5" xfId="51011"/>
    <cellStyle name="Финансовый 2 13 5" xfId="51012"/>
    <cellStyle name="Финансовый 2 13 5 2" xfId="51013"/>
    <cellStyle name="Финансовый 2 13 5 3" xfId="51014"/>
    <cellStyle name="Финансовый 2 13 5 4" xfId="51015"/>
    <cellStyle name="Финансовый 2 13 6" xfId="51016"/>
    <cellStyle name="Финансовый 2 13 7" xfId="51017"/>
    <cellStyle name="Финансовый 2 13 8" xfId="51018"/>
    <cellStyle name="Финансовый 2 13 9" xfId="51019"/>
    <cellStyle name="Финансовый 2 14" xfId="51020"/>
    <cellStyle name="Финансовый 2 14 2" xfId="51021"/>
    <cellStyle name="Финансовый 2 14 2 2" xfId="51022"/>
    <cellStyle name="Финансовый 2 14 3" xfId="51023"/>
    <cellStyle name="Финансовый 2 15" xfId="51024"/>
    <cellStyle name="Финансовый 2 15 2" xfId="51025"/>
    <cellStyle name="Финансовый 2 16" xfId="51026"/>
    <cellStyle name="Финансовый 2 17" xfId="51027"/>
    <cellStyle name="Финансовый 2 2" xfId="51028"/>
    <cellStyle name="Финансовый 2 2 10" xfId="51029"/>
    <cellStyle name="Финансовый 2 2 2" xfId="51030"/>
    <cellStyle name="Финансовый 2 2 2 2" xfId="51031"/>
    <cellStyle name="Финансовый 2 2 2 2 2" xfId="51032"/>
    <cellStyle name="Финансовый 2 2 2 2 3" xfId="51033"/>
    <cellStyle name="Финансовый 2 2 2 3" xfId="51034"/>
    <cellStyle name="Финансовый 2 2 2 4" xfId="51035"/>
    <cellStyle name="Финансовый 2 2 2 5" xfId="51036"/>
    <cellStyle name="Финансовый 2 2 2 6" xfId="51037"/>
    <cellStyle name="Финансовый 2 2 3" xfId="51038"/>
    <cellStyle name="Финансовый 2 2 3 2" xfId="51039"/>
    <cellStyle name="Финансовый 2 2 4" xfId="51040"/>
    <cellStyle name="Финансовый 2 2 4 2" xfId="51041"/>
    <cellStyle name="Финансовый 2 2 5" xfId="51042"/>
    <cellStyle name="Финансовый 2 2 6" xfId="51043"/>
    <cellStyle name="Финансовый 2 2 7" xfId="51044"/>
    <cellStyle name="Финансовый 2 2 8" xfId="51045"/>
    <cellStyle name="Финансовый 2 2 9" xfId="51046"/>
    <cellStyle name="Финансовый 2 3" xfId="51047"/>
    <cellStyle name="Финансовый 2 3 2" xfId="51048"/>
    <cellStyle name="Финансовый 2 3 2 2" xfId="51049"/>
    <cellStyle name="Финансовый 2 3 2 3" xfId="51050"/>
    <cellStyle name="Финансовый 2 3 2 4" xfId="51051"/>
    <cellStyle name="Финансовый 2 3 3" xfId="51052"/>
    <cellStyle name="Финансовый 2 3 4" xfId="51053"/>
    <cellStyle name="Финансовый 2 3 5" xfId="51054"/>
    <cellStyle name="Финансовый 2 4" xfId="51055"/>
    <cellStyle name="Финансовый 2 4 10" xfId="51056"/>
    <cellStyle name="Финансовый 2 4 10 2" xfId="51057"/>
    <cellStyle name="Финансовый 2 4 10 2 2" xfId="51058"/>
    <cellStyle name="Финансовый 2 4 10 2 2 2" xfId="51059"/>
    <cellStyle name="Финансовый 2 4 10 2 2 2 2" xfId="51060"/>
    <cellStyle name="Финансовый 2 4 10 2 2 3" xfId="51061"/>
    <cellStyle name="Финансовый 2 4 10 2 2 4" xfId="51062"/>
    <cellStyle name="Финансовый 2 4 10 2 2 5" xfId="51063"/>
    <cellStyle name="Финансовый 2 4 10 2 3" xfId="51064"/>
    <cellStyle name="Финансовый 2 4 10 2 3 2" xfId="51065"/>
    <cellStyle name="Финансовый 2 4 10 2 3 3" xfId="51066"/>
    <cellStyle name="Финансовый 2 4 10 2 3 4" xfId="51067"/>
    <cellStyle name="Финансовый 2 4 10 2 4" xfId="51068"/>
    <cellStyle name="Финансовый 2 4 10 2 5" xfId="51069"/>
    <cellStyle name="Финансовый 2 4 10 2 6" xfId="51070"/>
    <cellStyle name="Финансовый 2 4 10 2 7" xfId="51071"/>
    <cellStyle name="Финансовый 2 4 10 3" xfId="51072"/>
    <cellStyle name="Финансовый 2 4 10 3 2" xfId="51073"/>
    <cellStyle name="Финансовый 2 4 10 3 2 2" xfId="51074"/>
    <cellStyle name="Финансовый 2 4 10 3 3" xfId="51075"/>
    <cellStyle name="Финансовый 2 4 10 3 4" xfId="51076"/>
    <cellStyle name="Финансовый 2 4 10 3 5" xfId="51077"/>
    <cellStyle name="Финансовый 2 4 10 4" xfId="51078"/>
    <cellStyle name="Финансовый 2 4 10 4 2" xfId="51079"/>
    <cellStyle name="Финансовый 2 4 10 4 3" xfId="51080"/>
    <cellStyle name="Финансовый 2 4 10 4 4" xfId="51081"/>
    <cellStyle name="Финансовый 2 4 10 5" xfId="51082"/>
    <cellStyle name="Финансовый 2 4 10 6" xfId="51083"/>
    <cellStyle name="Финансовый 2 4 10 7" xfId="51084"/>
    <cellStyle name="Финансовый 2 4 10 8" xfId="51085"/>
    <cellStyle name="Финансовый 2 4 11" xfId="51086"/>
    <cellStyle name="Финансовый 2 4 11 2" xfId="51087"/>
    <cellStyle name="Финансовый 2 4 11 2 2" xfId="51088"/>
    <cellStyle name="Финансовый 2 4 11 2 2 2" xfId="51089"/>
    <cellStyle name="Финансовый 2 4 11 2 2 2 2" xfId="51090"/>
    <cellStyle name="Финансовый 2 4 11 2 2 3" xfId="51091"/>
    <cellStyle name="Финансовый 2 4 11 2 2 4" xfId="51092"/>
    <cellStyle name="Финансовый 2 4 11 2 2 5" xfId="51093"/>
    <cellStyle name="Финансовый 2 4 11 2 3" xfId="51094"/>
    <cellStyle name="Финансовый 2 4 11 2 3 2" xfId="51095"/>
    <cellStyle name="Финансовый 2 4 11 2 3 3" xfId="51096"/>
    <cellStyle name="Финансовый 2 4 11 2 3 4" xfId="51097"/>
    <cellStyle name="Финансовый 2 4 11 2 4" xfId="51098"/>
    <cellStyle name="Финансовый 2 4 11 2 5" xfId="51099"/>
    <cellStyle name="Финансовый 2 4 11 2 6" xfId="51100"/>
    <cellStyle name="Финансовый 2 4 11 2 7" xfId="51101"/>
    <cellStyle name="Финансовый 2 4 11 3" xfId="51102"/>
    <cellStyle name="Финансовый 2 4 11 3 2" xfId="51103"/>
    <cellStyle name="Финансовый 2 4 11 3 2 2" xfId="51104"/>
    <cellStyle name="Финансовый 2 4 11 3 3" xfId="51105"/>
    <cellStyle name="Финансовый 2 4 11 3 4" xfId="51106"/>
    <cellStyle name="Финансовый 2 4 11 3 5" xfId="51107"/>
    <cellStyle name="Финансовый 2 4 11 4" xfId="51108"/>
    <cellStyle name="Финансовый 2 4 11 4 2" xfId="51109"/>
    <cellStyle name="Финансовый 2 4 11 4 3" xfId="51110"/>
    <cellStyle name="Финансовый 2 4 11 4 4" xfId="51111"/>
    <cellStyle name="Финансовый 2 4 11 5" xfId="51112"/>
    <cellStyle name="Финансовый 2 4 11 6" xfId="51113"/>
    <cellStyle name="Финансовый 2 4 11 7" xfId="51114"/>
    <cellStyle name="Финансовый 2 4 11 8" xfId="51115"/>
    <cellStyle name="Финансовый 2 4 12" xfId="51116"/>
    <cellStyle name="Финансовый 2 4 12 2" xfId="51117"/>
    <cellStyle name="Финансовый 2 4 12 2 2" xfId="51118"/>
    <cellStyle name="Финансовый 2 4 12 2 2 2" xfId="51119"/>
    <cellStyle name="Финансовый 2 4 12 2 3" xfId="51120"/>
    <cellStyle name="Финансовый 2 4 12 2 4" xfId="51121"/>
    <cellStyle name="Финансовый 2 4 12 2 5" xfId="51122"/>
    <cellStyle name="Финансовый 2 4 12 3" xfId="51123"/>
    <cellStyle name="Финансовый 2 4 12 3 2" xfId="51124"/>
    <cellStyle name="Финансовый 2 4 12 3 3" xfId="51125"/>
    <cellStyle name="Финансовый 2 4 12 3 4" xfId="51126"/>
    <cellStyle name="Финансовый 2 4 12 4" xfId="51127"/>
    <cellStyle name="Финансовый 2 4 12 5" xfId="51128"/>
    <cellStyle name="Финансовый 2 4 12 6" xfId="51129"/>
    <cellStyle name="Финансовый 2 4 12 7" xfId="51130"/>
    <cellStyle name="Финансовый 2 4 13" xfId="51131"/>
    <cellStyle name="Финансовый 2 4 13 2" xfId="51132"/>
    <cellStyle name="Финансовый 2 4 13 2 2" xfId="51133"/>
    <cellStyle name="Финансовый 2 4 13 3" xfId="51134"/>
    <cellStyle name="Финансовый 2 4 13 4" xfId="51135"/>
    <cellStyle name="Финансовый 2 4 13 5" xfId="51136"/>
    <cellStyle name="Финансовый 2 4 14" xfId="51137"/>
    <cellStyle name="Финансовый 2 4 14 2" xfId="51138"/>
    <cellStyle name="Финансовый 2 4 14 2 2" xfId="51139"/>
    <cellStyle name="Финансовый 2 4 14 3" xfId="51140"/>
    <cellStyle name="Финансовый 2 4 14 4" xfId="51141"/>
    <cellStyle name="Финансовый 2 4 14 5" xfId="51142"/>
    <cellStyle name="Финансовый 2 4 15" xfId="51143"/>
    <cellStyle name="Финансовый 2 4 15 2" xfId="51144"/>
    <cellStyle name="Финансовый 2 4 15 2 2" xfId="51145"/>
    <cellStyle name="Финансовый 2 4 15 3" xfId="51146"/>
    <cellStyle name="Финансовый 2 4 15 4" xfId="51147"/>
    <cellStyle name="Финансовый 2 4 15 5" xfId="51148"/>
    <cellStyle name="Финансовый 2 4 16" xfId="51149"/>
    <cellStyle name="Финансовый 2 4 16 2" xfId="51150"/>
    <cellStyle name="Финансовый 2 4 16 2 2" xfId="51151"/>
    <cellStyle name="Финансовый 2 4 16 3" xfId="51152"/>
    <cellStyle name="Финансовый 2 4 17" xfId="51153"/>
    <cellStyle name="Финансовый 2 4 17 2" xfId="51154"/>
    <cellStyle name="Финансовый 2 4 18" xfId="51155"/>
    <cellStyle name="Финансовый 2 4 19" xfId="51156"/>
    <cellStyle name="Финансовый 2 4 2" xfId="51157"/>
    <cellStyle name="Финансовый 2 4 2 10" xfId="51158"/>
    <cellStyle name="Финансовый 2 4 2 10 2" xfId="51159"/>
    <cellStyle name="Финансовый 2 4 2 10 2 2" xfId="51160"/>
    <cellStyle name="Финансовый 2 4 2 10 2 2 2" xfId="51161"/>
    <cellStyle name="Финансовый 2 4 2 10 2 3" xfId="51162"/>
    <cellStyle name="Финансовый 2 4 2 10 2 4" xfId="51163"/>
    <cellStyle name="Финансовый 2 4 2 10 2 5" xfId="51164"/>
    <cellStyle name="Финансовый 2 4 2 10 3" xfId="51165"/>
    <cellStyle name="Финансовый 2 4 2 10 3 2" xfId="51166"/>
    <cellStyle name="Финансовый 2 4 2 10 3 3" xfId="51167"/>
    <cellStyle name="Финансовый 2 4 2 10 3 4" xfId="51168"/>
    <cellStyle name="Финансовый 2 4 2 10 4" xfId="51169"/>
    <cellStyle name="Финансовый 2 4 2 10 5" xfId="51170"/>
    <cellStyle name="Финансовый 2 4 2 10 6" xfId="51171"/>
    <cellStyle name="Финансовый 2 4 2 10 7" xfId="51172"/>
    <cellStyle name="Финансовый 2 4 2 11" xfId="51173"/>
    <cellStyle name="Финансовый 2 4 2 11 2" xfId="51174"/>
    <cellStyle name="Финансовый 2 4 2 11 2 2" xfId="51175"/>
    <cellStyle name="Финансовый 2 4 2 11 3" xfId="51176"/>
    <cellStyle name="Финансовый 2 4 2 11 4" xfId="51177"/>
    <cellStyle name="Финансовый 2 4 2 11 5" xfId="51178"/>
    <cellStyle name="Финансовый 2 4 2 12" xfId="51179"/>
    <cellStyle name="Финансовый 2 4 2 12 2" xfId="51180"/>
    <cellStyle name="Финансовый 2 4 2 12 2 2" xfId="51181"/>
    <cellStyle name="Финансовый 2 4 2 12 3" xfId="51182"/>
    <cellStyle name="Финансовый 2 4 2 12 4" xfId="51183"/>
    <cellStyle name="Финансовый 2 4 2 12 5" xfId="51184"/>
    <cellStyle name="Финансовый 2 4 2 13" xfId="51185"/>
    <cellStyle name="Финансовый 2 4 2 13 2" xfId="51186"/>
    <cellStyle name="Финансовый 2 4 2 13 2 2" xfId="51187"/>
    <cellStyle name="Финансовый 2 4 2 13 3" xfId="51188"/>
    <cellStyle name="Финансовый 2 4 2 14" xfId="51189"/>
    <cellStyle name="Финансовый 2 4 2 14 2" xfId="51190"/>
    <cellStyle name="Финансовый 2 4 2 15" xfId="51191"/>
    <cellStyle name="Финансовый 2 4 2 16" xfId="51192"/>
    <cellStyle name="Финансовый 2 4 2 2" xfId="51193"/>
    <cellStyle name="Финансовый 2 4 2 2 10" xfId="51194"/>
    <cellStyle name="Финансовый 2 4 2 2 10 2" xfId="51195"/>
    <cellStyle name="Финансовый 2 4 2 2 10 2 2" xfId="51196"/>
    <cellStyle name="Финансовый 2 4 2 2 10 3" xfId="51197"/>
    <cellStyle name="Финансовый 2 4 2 2 10 4" xfId="51198"/>
    <cellStyle name="Финансовый 2 4 2 2 10 5" xfId="51199"/>
    <cellStyle name="Финансовый 2 4 2 2 11" xfId="51200"/>
    <cellStyle name="Финансовый 2 4 2 2 11 2" xfId="51201"/>
    <cellStyle name="Финансовый 2 4 2 2 11 2 2" xfId="51202"/>
    <cellStyle name="Финансовый 2 4 2 2 11 3" xfId="51203"/>
    <cellStyle name="Финансовый 2 4 2 2 11 4" xfId="51204"/>
    <cellStyle name="Финансовый 2 4 2 2 11 5" xfId="51205"/>
    <cellStyle name="Финансовый 2 4 2 2 12" xfId="51206"/>
    <cellStyle name="Финансовый 2 4 2 2 12 2" xfId="51207"/>
    <cellStyle name="Финансовый 2 4 2 2 12 2 2" xfId="51208"/>
    <cellStyle name="Финансовый 2 4 2 2 12 3" xfId="51209"/>
    <cellStyle name="Финансовый 2 4 2 2 13" xfId="51210"/>
    <cellStyle name="Финансовый 2 4 2 2 13 2" xfId="51211"/>
    <cellStyle name="Финансовый 2 4 2 2 14" xfId="51212"/>
    <cellStyle name="Финансовый 2 4 2 2 15" xfId="51213"/>
    <cellStyle name="Финансовый 2 4 2 2 2" xfId="51214"/>
    <cellStyle name="Финансовый 2 4 2 2 2 2" xfId="51215"/>
    <cellStyle name="Финансовый 2 4 2 2 2 2 2" xfId="51216"/>
    <cellStyle name="Финансовый 2 4 2 2 2 2 2 2" xfId="51217"/>
    <cellStyle name="Финансовый 2 4 2 2 2 2 2 2 2" xfId="51218"/>
    <cellStyle name="Финансовый 2 4 2 2 2 2 2 3" xfId="51219"/>
    <cellStyle name="Финансовый 2 4 2 2 2 2 2 4" xfId="51220"/>
    <cellStyle name="Финансовый 2 4 2 2 2 2 2 5" xfId="51221"/>
    <cellStyle name="Финансовый 2 4 2 2 2 2 3" xfId="51222"/>
    <cellStyle name="Финансовый 2 4 2 2 2 2 3 2" xfId="51223"/>
    <cellStyle name="Финансовый 2 4 2 2 2 2 3 3" xfId="51224"/>
    <cellStyle name="Финансовый 2 4 2 2 2 2 3 4" xfId="51225"/>
    <cellStyle name="Финансовый 2 4 2 2 2 2 4" xfId="51226"/>
    <cellStyle name="Финансовый 2 4 2 2 2 2 5" xfId="51227"/>
    <cellStyle name="Финансовый 2 4 2 2 2 2 6" xfId="51228"/>
    <cellStyle name="Финансовый 2 4 2 2 2 2 7" xfId="51229"/>
    <cellStyle name="Финансовый 2 4 2 2 2 3" xfId="51230"/>
    <cellStyle name="Финансовый 2 4 2 2 2 3 2" xfId="51231"/>
    <cellStyle name="Финансовый 2 4 2 2 2 3 2 2" xfId="51232"/>
    <cellStyle name="Финансовый 2 4 2 2 2 3 3" xfId="51233"/>
    <cellStyle name="Финансовый 2 4 2 2 2 3 4" xfId="51234"/>
    <cellStyle name="Финансовый 2 4 2 2 2 3 5" xfId="51235"/>
    <cellStyle name="Финансовый 2 4 2 2 2 4" xfId="51236"/>
    <cellStyle name="Финансовый 2 4 2 2 2 4 2" xfId="51237"/>
    <cellStyle name="Финансовый 2 4 2 2 2 4 2 2" xfId="51238"/>
    <cellStyle name="Финансовый 2 4 2 2 2 4 3" xfId="51239"/>
    <cellStyle name="Финансовый 2 4 2 2 2 4 4" xfId="51240"/>
    <cellStyle name="Финансовый 2 4 2 2 2 4 5" xfId="51241"/>
    <cellStyle name="Финансовый 2 4 2 2 2 5" xfId="51242"/>
    <cellStyle name="Финансовый 2 4 2 2 2 5 2" xfId="51243"/>
    <cellStyle name="Финансовый 2 4 2 2 2 5 3" xfId="51244"/>
    <cellStyle name="Финансовый 2 4 2 2 2 5 4" xfId="51245"/>
    <cellStyle name="Финансовый 2 4 2 2 2 6" xfId="51246"/>
    <cellStyle name="Финансовый 2 4 2 2 2 7" xfId="51247"/>
    <cellStyle name="Финансовый 2 4 2 2 2 8" xfId="51248"/>
    <cellStyle name="Финансовый 2 4 2 2 2 9" xfId="51249"/>
    <cellStyle name="Финансовый 2 4 2 2 3" xfId="51250"/>
    <cellStyle name="Финансовый 2 4 2 2 3 2" xfId="51251"/>
    <cellStyle name="Финансовый 2 4 2 2 3 2 2" xfId="51252"/>
    <cellStyle name="Финансовый 2 4 2 2 3 2 2 2" xfId="51253"/>
    <cellStyle name="Финансовый 2 4 2 2 3 2 2 2 2" xfId="51254"/>
    <cellStyle name="Финансовый 2 4 2 2 3 2 2 3" xfId="51255"/>
    <cellStyle name="Финансовый 2 4 2 2 3 2 2 4" xfId="51256"/>
    <cellStyle name="Финансовый 2 4 2 2 3 2 2 5" xfId="51257"/>
    <cellStyle name="Финансовый 2 4 2 2 3 2 3" xfId="51258"/>
    <cellStyle name="Финансовый 2 4 2 2 3 2 3 2" xfId="51259"/>
    <cellStyle name="Финансовый 2 4 2 2 3 2 3 3" xfId="51260"/>
    <cellStyle name="Финансовый 2 4 2 2 3 2 3 4" xfId="51261"/>
    <cellStyle name="Финансовый 2 4 2 2 3 2 4" xfId="51262"/>
    <cellStyle name="Финансовый 2 4 2 2 3 2 5" xfId="51263"/>
    <cellStyle name="Финансовый 2 4 2 2 3 2 6" xfId="51264"/>
    <cellStyle name="Финансовый 2 4 2 2 3 2 7" xfId="51265"/>
    <cellStyle name="Финансовый 2 4 2 2 3 3" xfId="51266"/>
    <cellStyle name="Финансовый 2 4 2 2 3 3 2" xfId="51267"/>
    <cellStyle name="Финансовый 2 4 2 2 3 3 2 2" xfId="51268"/>
    <cellStyle name="Финансовый 2 4 2 2 3 3 3" xfId="51269"/>
    <cellStyle name="Финансовый 2 4 2 2 3 3 4" xfId="51270"/>
    <cellStyle name="Финансовый 2 4 2 2 3 3 5" xfId="51271"/>
    <cellStyle name="Финансовый 2 4 2 2 3 4" xfId="51272"/>
    <cellStyle name="Финансовый 2 4 2 2 3 4 2" xfId="51273"/>
    <cellStyle name="Финансовый 2 4 2 2 3 4 2 2" xfId="51274"/>
    <cellStyle name="Финансовый 2 4 2 2 3 4 3" xfId="51275"/>
    <cellStyle name="Финансовый 2 4 2 2 3 4 4" xfId="51276"/>
    <cellStyle name="Финансовый 2 4 2 2 3 4 5" xfId="51277"/>
    <cellStyle name="Финансовый 2 4 2 2 3 5" xfId="51278"/>
    <cellStyle name="Финансовый 2 4 2 2 3 5 2" xfId="51279"/>
    <cellStyle name="Финансовый 2 4 2 2 3 5 3" xfId="51280"/>
    <cellStyle name="Финансовый 2 4 2 2 3 5 4" xfId="51281"/>
    <cellStyle name="Финансовый 2 4 2 2 3 6" xfId="51282"/>
    <cellStyle name="Финансовый 2 4 2 2 3 7" xfId="51283"/>
    <cellStyle name="Финансовый 2 4 2 2 3 8" xfId="51284"/>
    <cellStyle name="Финансовый 2 4 2 2 3 9" xfId="51285"/>
    <cellStyle name="Финансовый 2 4 2 2 4" xfId="51286"/>
    <cellStyle name="Финансовый 2 4 2 2 4 2" xfId="51287"/>
    <cellStyle name="Финансовый 2 4 2 2 4 2 2" xfId="51288"/>
    <cellStyle name="Финансовый 2 4 2 2 4 2 2 2" xfId="51289"/>
    <cellStyle name="Финансовый 2 4 2 2 4 2 2 2 2" xfId="51290"/>
    <cellStyle name="Финансовый 2 4 2 2 4 2 2 3" xfId="51291"/>
    <cellStyle name="Финансовый 2 4 2 2 4 2 2 4" xfId="51292"/>
    <cellStyle name="Финансовый 2 4 2 2 4 2 2 5" xfId="51293"/>
    <cellStyle name="Финансовый 2 4 2 2 4 2 3" xfId="51294"/>
    <cellStyle name="Финансовый 2 4 2 2 4 2 3 2" xfId="51295"/>
    <cellStyle name="Финансовый 2 4 2 2 4 2 3 3" xfId="51296"/>
    <cellStyle name="Финансовый 2 4 2 2 4 2 3 4" xfId="51297"/>
    <cellStyle name="Финансовый 2 4 2 2 4 2 4" xfId="51298"/>
    <cellStyle name="Финансовый 2 4 2 2 4 2 5" xfId="51299"/>
    <cellStyle name="Финансовый 2 4 2 2 4 2 6" xfId="51300"/>
    <cellStyle name="Финансовый 2 4 2 2 4 2 7" xfId="51301"/>
    <cellStyle name="Финансовый 2 4 2 2 4 3" xfId="51302"/>
    <cellStyle name="Финансовый 2 4 2 2 4 3 2" xfId="51303"/>
    <cellStyle name="Финансовый 2 4 2 2 4 3 2 2" xfId="51304"/>
    <cellStyle name="Финансовый 2 4 2 2 4 3 3" xfId="51305"/>
    <cellStyle name="Финансовый 2 4 2 2 4 3 4" xfId="51306"/>
    <cellStyle name="Финансовый 2 4 2 2 4 3 5" xfId="51307"/>
    <cellStyle name="Финансовый 2 4 2 2 4 4" xfId="51308"/>
    <cellStyle name="Финансовый 2 4 2 2 4 4 2" xfId="51309"/>
    <cellStyle name="Финансовый 2 4 2 2 4 4 2 2" xfId="51310"/>
    <cellStyle name="Финансовый 2 4 2 2 4 4 3" xfId="51311"/>
    <cellStyle name="Финансовый 2 4 2 2 4 4 4" xfId="51312"/>
    <cellStyle name="Финансовый 2 4 2 2 4 4 5" xfId="51313"/>
    <cellStyle name="Финансовый 2 4 2 2 4 5" xfId="51314"/>
    <cellStyle name="Финансовый 2 4 2 2 4 5 2" xfId="51315"/>
    <cellStyle name="Финансовый 2 4 2 2 4 5 3" xfId="51316"/>
    <cellStyle name="Финансовый 2 4 2 2 4 5 4" xfId="51317"/>
    <cellStyle name="Финансовый 2 4 2 2 4 6" xfId="51318"/>
    <cellStyle name="Финансовый 2 4 2 2 4 7" xfId="51319"/>
    <cellStyle name="Финансовый 2 4 2 2 4 8" xfId="51320"/>
    <cellStyle name="Финансовый 2 4 2 2 4 9" xfId="51321"/>
    <cellStyle name="Финансовый 2 4 2 2 5" xfId="51322"/>
    <cellStyle name="Финансовый 2 4 2 2 5 2" xfId="51323"/>
    <cellStyle name="Финансовый 2 4 2 2 5 2 2" xfId="51324"/>
    <cellStyle name="Финансовый 2 4 2 2 5 2 2 2" xfId="51325"/>
    <cellStyle name="Финансовый 2 4 2 2 5 2 2 2 2" xfId="51326"/>
    <cellStyle name="Финансовый 2 4 2 2 5 2 2 3" xfId="51327"/>
    <cellStyle name="Финансовый 2 4 2 2 5 2 2 4" xfId="51328"/>
    <cellStyle name="Финансовый 2 4 2 2 5 2 2 5" xfId="51329"/>
    <cellStyle name="Финансовый 2 4 2 2 5 2 3" xfId="51330"/>
    <cellStyle name="Финансовый 2 4 2 2 5 2 3 2" xfId="51331"/>
    <cellStyle name="Финансовый 2 4 2 2 5 2 3 3" xfId="51332"/>
    <cellStyle name="Финансовый 2 4 2 2 5 2 3 4" xfId="51333"/>
    <cellStyle name="Финансовый 2 4 2 2 5 2 4" xfId="51334"/>
    <cellStyle name="Финансовый 2 4 2 2 5 2 5" xfId="51335"/>
    <cellStyle name="Финансовый 2 4 2 2 5 2 6" xfId="51336"/>
    <cellStyle name="Финансовый 2 4 2 2 5 2 7" xfId="51337"/>
    <cellStyle name="Финансовый 2 4 2 2 5 3" xfId="51338"/>
    <cellStyle name="Финансовый 2 4 2 2 5 3 2" xfId="51339"/>
    <cellStyle name="Финансовый 2 4 2 2 5 3 2 2" xfId="51340"/>
    <cellStyle name="Финансовый 2 4 2 2 5 3 3" xfId="51341"/>
    <cellStyle name="Финансовый 2 4 2 2 5 3 4" xfId="51342"/>
    <cellStyle name="Финансовый 2 4 2 2 5 3 5" xfId="51343"/>
    <cellStyle name="Финансовый 2 4 2 2 5 4" xfId="51344"/>
    <cellStyle name="Финансовый 2 4 2 2 5 4 2" xfId="51345"/>
    <cellStyle name="Финансовый 2 4 2 2 5 4 3" xfId="51346"/>
    <cellStyle name="Финансовый 2 4 2 2 5 4 4" xfId="51347"/>
    <cellStyle name="Финансовый 2 4 2 2 5 5" xfId="51348"/>
    <cellStyle name="Финансовый 2 4 2 2 5 6" xfId="51349"/>
    <cellStyle name="Финансовый 2 4 2 2 5 7" xfId="51350"/>
    <cellStyle name="Финансовый 2 4 2 2 5 8" xfId="51351"/>
    <cellStyle name="Финансовый 2 4 2 2 6" xfId="51352"/>
    <cellStyle name="Финансовый 2 4 2 2 6 2" xfId="51353"/>
    <cellStyle name="Финансовый 2 4 2 2 6 2 2" xfId="51354"/>
    <cellStyle name="Финансовый 2 4 2 2 6 2 2 2" xfId="51355"/>
    <cellStyle name="Финансовый 2 4 2 2 6 2 2 2 2" xfId="51356"/>
    <cellStyle name="Финансовый 2 4 2 2 6 2 2 3" xfId="51357"/>
    <cellStyle name="Финансовый 2 4 2 2 6 2 2 4" xfId="51358"/>
    <cellStyle name="Финансовый 2 4 2 2 6 2 2 5" xfId="51359"/>
    <cellStyle name="Финансовый 2 4 2 2 6 2 3" xfId="51360"/>
    <cellStyle name="Финансовый 2 4 2 2 6 2 3 2" xfId="51361"/>
    <cellStyle name="Финансовый 2 4 2 2 6 2 3 3" xfId="51362"/>
    <cellStyle name="Финансовый 2 4 2 2 6 2 3 4" xfId="51363"/>
    <cellStyle name="Финансовый 2 4 2 2 6 2 4" xfId="51364"/>
    <cellStyle name="Финансовый 2 4 2 2 6 2 5" xfId="51365"/>
    <cellStyle name="Финансовый 2 4 2 2 6 2 6" xfId="51366"/>
    <cellStyle name="Финансовый 2 4 2 2 6 2 7" xfId="51367"/>
    <cellStyle name="Финансовый 2 4 2 2 6 3" xfId="51368"/>
    <cellStyle name="Финансовый 2 4 2 2 6 3 2" xfId="51369"/>
    <cellStyle name="Финансовый 2 4 2 2 6 3 2 2" xfId="51370"/>
    <cellStyle name="Финансовый 2 4 2 2 6 3 3" xfId="51371"/>
    <cellStyle name="Финансовый 2 4 2 2 6 3 4" xfId="51372"/>
    <cellStyle name="Финансовый 2 4 2 2 6 3 5" xfId="51373"/>
    <cellStyle name="Финансовый 2 4 2 2 6 4" xfId="51374"/>
    <cellStyle name="Финансовый 2 4 2 2 6 4 2" xfId="51375"/>
    <cellStyle name="Финансовый 2 4 2 2 6 4 3" xfId="51376"/>
    <cellStyle name="Финансовый 2 4 2 2 6 4 4" xfId="51377"/>
    <cellStyle name="Финансовый 2 4 2 2 6 5" xfId="51378"/>
    <cellStyle name="Финансовый 2 4 2 2 6 6" xfId="51379"/>
    <cellStyle name="Финансовый 2 4 2 2 6 7" xfId="51380"/>
    <cellStyle name="Финансовый 2 4 2 2 6 8" xfId="51381"/>
    <cellStyle name="Финансовый 2 4 2 2 7" xfId="51382"/>
    <cellStyle name="Финансовый 2 4 2 2 7 2" xfId="51383"/>
    <cellStyle name="Финансовый 2 4 2 2 7 2 2" xfId="51384"/>
    <cellStyle name="Финансовый 2 4 2 2 7 2 2 2" xfId="51385"/>
    <cellStyle name="Финансовый 2 4 2 2 7 2 2 2 2" xfId="51386"/>
    <cellStyle name="Финансовый 2 4 2 2 7 2 2 3" xfId="51387"/>
    <cellStyle name="Финансовый 2 4 2 2 7 2 2 4" xfId="51388"/>
    <cellStyle name="Финансовый 2 4 2 2 7 2 2 5" xfId="51389"/>
    <cellStyle name="Финансовый 2 4 2 2 7 2 3" xfId="51390"/>
    <cellStyle name="Финансовый 2 4 2 2 7 2 3 2" xfId="51391"/>
    <cellStyle name="Финансовый 2 4 2 2 7 2 3 3" xfId="51392"/>
    <cellStyle name="Финансовый 2 4 2 2 7 2 3 4" xfId="51393"/>
    <cellStyle name="Финансовый 2 4 2 2 7 2 4" xfId="51394"/>
    <cellStyle name="Финансовый 2 4 2 2 7 2 5" xfId="51395"/>
    <cellStyle name="Финансовый 2 4 2 2 7 2 6" xfId="51396"/>
    <cellStyle name="Финансовый 2 4 2 2 7 2 7" xfId="51397"/>
    <cellStyle name="Финансовый 2 4 2 2 7 3" xfId="51398"/>
    <cellStyle name="Финансовый 2 4 2 2 7 3 2" xfId="51399"/>
    <cellStyle name="Финансовый 2 4 2 2 7 3 2 2" xfId="51400"/>
    <cellStyle name="Финансовый 2 4 2 2 7 3 3" xfId="51401"/>
    <cellStyle name="Финансовый 2 4 2 2 7 3 4" xfId="51402"/>
    <cellStyle name="Финансовый 2 4 2 2 7 3 5" xfId="51403"/>
    <cellStyle name="Финансовый 2 4 2 2 7 4" xfId="51404"/>
    <cellStyle name="Финансовый 2 4 2 2 7 4 2" xfId="51405"/>
    <cellStyle name="Финансовый 2 4 2 2 7 4 3" xfId="51406"/>
    <cellStyle name="Финансовый 2 4 2 2 7 4 4" xfId="51407"/>
    <cellStyle name="Финансовый 2 4 2 2 7 5" xfId="51408"/>
    <cellStyle name="Финансовый 2 4 2 2 7 6" xfId="51409"/>
    <cellStyle name="Финансовый 2 4 2 2 7 7" xfId="51410"/>
    <cellStyle name="Финансовый 2 4 2 2 7 8" xfId="51411"/>
    <cellStyle name="Финансовый 2 4 2 2 8" xfId="51412"/>
    <cellStyle name="Финансовый 2 4 2 2 8 2" xfId="51413"/>
    <cellStyle name="Финансовый 2 4 2 2 8 2 2" xfId="51414"/>
    <cellStyle name="Финансовый 2 4 2 2 8 2 2 2" xfId="51415"/>
    <cellStyle name="Финансовый 2 4 2 2 8 2 3" xfId="51416"/>
    <cellStyle name="Финансовый 2 4 2 2 8 2 4" xfId="51417"/>
    <cellStyle name="Финансовый 2 4 2 2 8 2 5" xfId="51418"/>
    <cellStyle name="Финансовый 2 4 2 2 8 3" xfId="51419"/>
    <cellStyle name="Финансовый 2 4 2 2 8 3 2" xfId="51420"/>
    <cellStyle name="Финансовый 2 4 2 2 8 3 3" xfId="51421"/>
    <cellStyle name="Финансовый 2 4 2 2 8 3 4" xfId="51422"/>
    <cellStyle name="Финансовый 2 4 2 2 8 4" xfId="51423"/>
    <cellStyle name="Финансовый 2 4 2 2 8 5" xfId="51424"/>
    <cellStyle name="Финансовый 2 4 2 2 8 6" xfId="51425"/>
    <cellStyle name="Финансовый 2 4 2 2 8 7" xfId="51426"/>
    <cellStyle name="Финансовый 2 4 2 2 9" xfId="51427"/>
    <cellStyle name="Финансовый 2 4 2 2 9 2" xfId="51428"/>
    <cellStyle name="Финансовый 2 4 2 2 9 2 2" xfId="51429"/>
    <cellStyle name="Финансовый 2 4 2 2 9 2 2 2" xfId="51430"/>
    <cellStyle name="Финансовый 2 4 2 2 9 2 3" xfId="51431"/>
    <cellStyle name="Финансовый 2 4 2 2 9 2 4" xfId="51432"/>
    <cellStyle name="Финансовый 2 4 2 2 9 2 5" xfId="51433"/>
    <cellStyle name="Финансовый 2 4 2 2 9 3" xfId="51434"/>
    <cellStyle name="Финансовый 2 4 2 2 9 3 2" xfId="51435"/>
    <cellStyle name="Финансовый 2 4 2 2 9 3 3" xfId="51436"/>
    <cellStyle name="Финансовый 2 4 2 2 9 3 4" xfId="51437"/>
    <cellStyle name="Финансовый 2 4 2 2 9 4" xfId="51438"/>
    <cellStyle name="Финансовый 2 4 2 2 9 5" xfId="51439"/>
    <cellStyle name="Финансовый 2 4 2 2 9 6" xfId="51440"/>
    <cellStyle name="Финансовый 2 4 2 2 9 7" xfId="51441"/>
    <cellStyle name="Финансовый 2 4 2 3" xfId="51442"/>
    <cellStyle name="Финансовый 2 4 2 3 2" xfId="51443"/>
    <cellStyle name="Финансовый 2 4 2 3 2 2" xfId="51444"/>
    <cellStyle name="Финансовый 2 4 2 3 2 2 2" xfId="51445"/>
    <cellStyle name="Финансовый 2 4 2 3 2 2 2 2" xfId="51446"/>
    <cellStyle name="Финансовый 2 4 2 3 2 2 3" xfId="51447"/>
    <cellStyle name="Финансовый 2 4 2 3 2 2 4" xfId="51448"/>
    <cellStyle name="Финансовый 2 4 2 3 2 2 5" xfId="51449"/>
    <cellStyle name="Финансовый 2 4 2 3 2 3" xfId="51450"/>
    <cellStyle name="Финансовый 2 4 2 3 2 3 2" xfId="51451"/>
    <cellStyle name="Финансовый 2 4 2 3 2 3 2 2" xfId="51452"/>
    <cellStyle name="Финансовый 2 4 2 3 2 3 3" xfId="51453"/>
    <cellStyle name="Финансовый 2 4 2 3 2 3 4" xfId="51454"/>
    <cellStyle name="Финансовый 2 4 2 3 2 3 5" xfId="51455"/>
    <cellStyle name="Финансовый 2 4 2 3 2 4" xfId="51456"/>
    <cellStyle name="Финансовый 2 4 2 3 2 4 2" xfId="51457"/>
    <cellStyle name="Финансовый 2 4 2 3 2 4 3" xfId="51458"/>
    <cellStyle name="Финансовый 2 4 2 3 2 4 4" xfId="51459"/>
    <cellStyle name="Финансовый 2 4 2 3 2 5" xfId="51460"/>
    <cellStyle name="Финансовый 2 4 2 3 2 6" xfId="51461"/>
    <cellStyle name="Финансовый 2 4 2 3 2 7" xfId="51462"/>
    <cellStyle name="Финансовый 2 4 2 3 2 8" xfId="51463"/>
    <cellStyle name="Финансовый 2 4 2 3 3" xfId="51464"/>
    <cellStyle name="Финансовый 2 4 2 3 3 2" xfId="51465"/>
    <cellStyle name="Финансовый 2 4 2 3 3 2 2" xfId="51466"/>
    <cellStyle name="Финансовый 2 4 2 3 3 3" xfId="51467"/>
    <cellStyle name="Финансовый 2 4 2 3 3 4" xfId="51468"/>
    <cellStyle name="Финансовый 2 4 2 3 3 5" xfId="51469"/>
    <cellStyle name="Финансовый 2 4 2 3 4" xfId="51470"/>
    <cellStyle name="Финансовый 2 4 2 3 4 2" xfId="51471"/>
    <cellStyle name="Финансовый 2 4 2 3 4 2 2" xfId="51472"/>
    <cellStyle name="Финансовый 2 4 2 3 4 3" xfId="51473"/>
    <cellStyle name="Финансовый 2 4 2 3 4 4" xfId="51474"/>
    <cellStyle name="Финансовый 2 4 2 3 4 5" xfId="51475"/>
    <cellStyle name="Финансовый 2 4 2 3 5" xfId="51476"/>
    <cellStyle name="Финансовый 2 4 2 3 5 2" xfId="51477"/>
    <cellStyle name="Финансовый 2 4 2 3 5 2 2" xfId="51478"/>
    <cellStyle name="Финансовый 2 4 2 3 5 3" xfId="51479"/>
    <cellStyle name="Финансовый 2 4 2 3 5 4" xfId="51480"/>
    <cellStyle name="Финансовый 2 4 2 3 5 5" xfId="51481"/>
    <cellStyle name="Финансовый 2 4 2 3 6" xfId="51482"/>
    <cellStyle name="Финансовый 2 4 2 3 6 2" xfId="51483"/>
    <cellStyle name="Финансовый 2 4 2 3 6 2 2" xfId="51484"/>
    <cellStyle name="Финансовый 2 4 2 3 6 3" xfId="51485"/>
    <cellStyle name="Финансовый 2 4 2 3 7" xfId="51486"/>
    <cellStyle name="Финансовый 2 4 2 3 7 2" xfId="51487"/>
    <cellStyle name="Финансовый 2 4 2 3 8" xfId="51488"/>
    <cellStyle name="Финансовый 2 4 2 3 9" xfId="51489"/>
    <cellStyle name="Финансовый 2 4 2 4" xfId="51490"/>
    <cellStyle name="Финансовый 2 4 2 4 2" xfId="51491"/>
    <cellStyle name="Финансовый 2 4 2 4 2 2" xfId="51492"/>
    <cellStyle name="Финансовый 2 4 2 4 2 2 2" xfId="51493"/>
    <cellStyle name="Финансовый 2 4 2 4 2 2 2 2" xfId="51494"/>
    <cellStyle name="Финансовый 2 4 2 4 2 2 3" xfId="51495"/>
    <cellStyle name="Финансовый 2 4 2 4 2 2 4" xfId="51496"/>
    <cellStyle name="Финансовый 2 4 2 4 2 2 5" xfId="51497"/>
    <cellStyle name="Финансовый 2 4 2 4 2 3" xfId="51498"/>
    <cellStyle name="Финансовый 2 4 2 4 2 3 2" xfId="51499"/>
    <cellStyle name="Финансовый 2 4 2 4 2 3 3" xfId="51500"/>
    <cellStyle name="Финансовый 2 4 2 4 2 3 4" xfId="51501"/>
    <cellStyle name="Финансовый 2 4 2 4 2 4" xfId="51502"/>
    <cellStyle name="Финансовый 2 4 2 4 2 5" xfId="51503"/>
    <cellStyle name="Финансовый 2 4 2 4 2 6" xfId="51504"/>
    <cellStyle name="Финансовый 2 4 2 4 2 7" xfId="51505"/>
    <cellStyle name="Финансовый 2 4 2 4 3" xfId="51506"/>
    <cellStyle name="Финансовый 2 4 2 4 3 2" xfId="51507"/>
    <cellStyle name="Финансовый 2 4 2 4 3 2 2" xfId="51508"/>
    <cellStyle name="Финансовый 2 4 2 4 3 3" xfId="51509"/>
    <cellStyle name="Финансовый 2 4 2 4 3 4" xfId="51510"/>
    <cellStyle name="Финансовый 2 4 2 4 3 5" xfId="51511"/>
    <cellStyle name="Финансовый 2 4 2 4 4" xfId="51512"/>
    <cellStyle name="Финансовый 2 4 2 4 4 2" xfId="51513"/>
    <cellStyle name="Финансовый 2 4 2 4 4 2 2" xfId="51514"/>
    <cellStyle name="Финансовый 2 4 2 4 4 3" xfId="51515"/>
    <cellStyle name="Финансовый 2 4 2 4 4 4" xfId="51516"/>
    <cellStyle name="Финансовый 2 4 2 4 4 5" xfId="51517"/>
    <cellStyle name="Финансовый 2 4 2 4 5" xfId="51518"/>
    <cellStyle name="Финансовый 2 4 2 4 5 2" xfId="51519"/>
    <cellStyle name="Финансовый 2 4 2 4 5 3" xfId="51520"/>
    <cellStyle name="Финансовый 2 4 2 4 5 4" xfId="51521"/>
    <cellStyle name="Финансовый 2 4 2 4 6" xfId="51522"/>
    <cellStyle name="Финансовый 2 4 2 4 7" xfId="51523"/>
    <cellStyle name="Финансовый 2 4 2 4 8" xfId="51524"/>
    <cellStyle name="Финансовый 2 4 2 4 9" xfId="51525"/>
    <cellStyle name="Финансовый 2 4 2 5" xfId="51526"/>
    <cellStyle name="Финансовый 2 4 2 5 2" xfId="51527"/>
    <cellStyle name="Финансовый 2 4 2 5 2 2" xfId="51528"/>
    <cellStyle name="Финансовый 2 4 2 5 2 2 2" xfId="51529"/>
    <cellStyle name="Финансовый 2 4 2 5 2 2 2 2" xfId="51530"/>
    <cellStyle name="Финансовый 2 4 2 5 2 2 3" xfId="51531"/>
    <cellStyle name="Финансовый 2 4 2 5 2 2 4" xfId="51532"/>
    <cellStyle name="Финансовый 2 4 2 5 2 2 5" xfId="51533"/>
    <cellStyle name="Финансовый 2 4 2 5 2 3" xfId="51534"/>
    <cellStyle name="Финансовый 2 4 2 5 2 3 2" xfId="51535"/>
    <cellStyle name="Финансовый 2 4 2 5 2 3 3" xfId="51536"/>
    <cellStyle name="Финансовый 2 4 2 5 2 3 4" xfId="51537"/>
    <cellStyle name="Финансовый 2 4 2 5 2 4" xfId="51538"/>
    <cellStyle name="Финансовый 2 4 2 5 2 5" xfId="51539"/>
    <cellStyle name="Финансовый 2 4 2 5 2 6" xfId="51540"/>
    <cellStyle name="Финансовый 2 4 2 5 2 7" xfId="51541"/>
    <cellStyle name="Финансовый 2 4 2 5 3" xfId="51542"/>
    <cellStyle name="Финансовый 2 4 2 5 3 2" xfId="51543"/>
    <cellStyle name="Финансовый 2 4 2 5 3 2 2" xfId="51544"/>
    <cellStyle name="Финансовый 2 4 2 5 3 3" xfId="51545"/>
    <cellStyle name="Финансовый 2 4 2 5 3 4" xfId="51546"/>
    <cellStyle name="Финансовый 2 4 2 5 3 5" xfId="51547"/>
    <cellStyle name="Финансовый 2 4 2 5 4" xfId="51548"/>
    <cellStyle name="Финансовый 2 4 2 5 4 2" xfId="51549"/>
    <cellStyle name="Финансовый 2 4 2 5 4 2 2" xfId="51550"/>
    <cellStyle name="Финансовый 2 4 2 5 4 3" xfId="51551"/>
    <cellStyle name="Финансовый 2 4 2 5 4 4" xfId="51552"/>
    <cellStyle name="Финансовый 2 4 2 5 4 5" xfId="51553"/>
    <cellStyle name="Финансовый 2 4 2 5 5" xfId="51554"/>
    <cellStyle name="Финансовый 2 4 2 5 5 2" xfId="51555"/>
    <cellStyle name="Финансовый 2 4 2 5 5 3" xfId="51556"/>
    <cellStyle name="Финансовый 2 4 2 5 5 4" xfId="51557"/>
    <cellStyle name="Финансовый 2 4 2 5 6" xfId="51558"/>
    <cellStyle name="Финансовый 2 4 2 5 7" xfId="51559"/>
    <cellStyle name="Финансовый 2 4 2 5 8" xfId="51560"/>
    <cellStyle name="Финансовый 2 4 2 5 9" xfId="51561"/>
    <cellStyle name="Финансовый 2 4 2 6" xfId="51562"/>
    <cellStyle name="Финансовый 2 4 2 6 2" xfId="51563"/>
    <cellStyle name="Финансовый 2 4 2 6 2 2" xfId="51564"/>
    <cellStyle name="Финансовый 2 4 2 6 2 2 2" xfId="51565"/>
    <cellStyle name="Финансовый 2 4 2 6 2 2 2 2" xfId="51566"/>
    <cellStyle name="Финансовый 2 4 2 6 2 2 3" xfId="51567"/>
    <cellStyle name="Финансовый 2 4 2 6 2 2 4" xfId="51568"/>
    <cellStyle name="Финансовый 2 4 2 6 2 2 5" xfId="51569"/>
    <cellStyle name="Финансовый 2 4 2 6 2 3" xfId="51570"/>
    <cellStyle name="Финансовый 2 4 2 6 2 3 2" xfId="51571"/>
    <cellStyle name="Финансовый 2 4 2 6 2 3 3" xfId="51572"/>
    <cellStyle name="Финансовый 2 4 2 6 2 3 4" xfId="51573"/>
    <cellStyle name="Финансовый 2 4 2 6 2 4" xfId="51574"/>
    <cellStyle name="Финансовый 2 4 2 6 2 5" xfId="51575"/>
    <cellStyle name="Финансовый 2 4 2 6 2 6" xfId="51576"/>
    <cellStyle name="Финансовый 2 4 2 6 2 7" xfId="51577"/>
    <cellStyle name="Финансовый 2 4 2 6 3" xfId="51578"/>
    <cellStyle name="Финансовый 2 4 2 6 3 2" xfId="51579"/>
    <cellStyle name="Финансовый 2 4 2 6 3 2 2" xfId="51580"/>
    <cellStyle name="Финансовый 2 4 2 6 3 3" xfId="51581"/>
    <cellStyle name="Финансовый 2 4 2 6 3 4" xfId="51582"/>
    <cellStyle name="Финансовый 2 4 2 6 3 5" xfId="51583"/>
    <cellStyle name="Финансовый 2 4 2 6 4" xfId="51584"/>
    <cellStyle name="Финансовый 2 4 2 6 4 2" xfId="51585"/>
    <cellStyle name="Финансовый 2 4 2 6 4 3" xfId="51586"/>
    <cellStyle name="Финансовый 2 4 2 6 4 4" xfId="51587"/>
    <cellStyle name="Финансовый 2 4 2 6 5" xfId="51588"/>
    <cellStyle name="Финансовый 2 4 2 6 6" xfId="51589"/>
    <cellStyle name="Финансовый 2 4 2 6 7" xfId="51590"/>
    <cellStyle name="Финансовый 2 4 2 6 8" xfId="51591"/>
    <cellStyle name="Финансовый 2 4 2 7" xfId="51592"/>
    <cellStyle name="Финансовый 2 4 2 7 2" xfId="51593"/>
    <cellStyle name="Финансовый 2 4 2 7 2 2" xfId="51594"/>
    <cellStyle name="Финансовый 2 4 2 7 2 2 2" xfId="51595"/>
    <cellStyle name="Финансовый 2 4 2 7 2 2 2 2" xfId="51596"/>
    <cellStyle name="Финансовый 2 4 2 7 2 2 3" xfId="51597"/>
    <cellStyle name="Финансовый 2 4 2 7 2 2 4" xfId="51598"/>
    <cellStyle name="Финансовый 2 4 2 7 2 2 5" xfId="51599"/>
    <cellStyle name="Финансовый 2 4 2 7 2 3" xfId="51600"/>
    <cellStyle name="Финансовый 2 4 2 7 2 3 2" xfId="51601"/>
    <cellStyle name="Финансовый 2 4 2 7 2 3 3" xfId="51602"/>
    <cellStyle name="Финансовый 2 4 2 7 2 3 4" xfId="51603"/>
    <cellStyle name="Финансовый 2 4 2 7 2 4" xfId="51604"/>
    <cellStyle name="Финансовый 2 4 2 7 2 5" xfId="51605"/>
    <cellStyle name="Финансовый 2 4 2 7 2 6" xfId="51606"/>
    <cellStyle name="Финансовый 2 4 2 7 2 7" xfId="51607"/>
    <cellStyle name="Финансовый 2 4 2 7 3" xfId="51608"/>
    <cellStyle name="Финансовый 2 4 2 7 3 2" xfId="51609"/>
    <cellStyle name="Финансовый 2 4 2 7 3 2 2" xfId="51610"/>
    <cellStyle name="Финансовый 2 4 2 7 3 3" xfId="51611"/>
    <cellStyle name="Финансовый 2 4 2 7 3 4" xfId="51612"/>
    <cellStyle name="Финансовый 2 4 2 7 3 5" xfId="51613"/>
    <cellStyle name="Финансовый 2 4 2 7 4" xfId="51614"/>
    <cellStyle name="Финансовый 2 4 2 7 4 2" xfId="51615"/>
    <cellStyle name="Финансовый 2 4 2 7 4 3" xfId="51616"/>
    <cellStyle name="Финансовый 2 4 2 7 4 4" xfId="51617"/>
    <cellStyle name="Финансовый 2 4 2 7 5" xfId="51618"/>
    <cellStyle name="Финансовый 2 4 2 7 6" xfId="51619"/>
    <cellStyle name="Финансовый 2 4 2 7 7" xfId="51620"/>
    <cellStyle name="Финансовый 2 4 2 7 8" xfId="51621"/>
    <cellStyle name="Финансовый 2 4 2 8" xfId="51622"/>
    <cellStyle name="Финансовый 2 4 2 8 2" xfId="51623"/>
    <cellStyle name="Финансовый 2 4 2 8 2 2" xfId="51624"/>
    <cellStyle name="Финансовый 2 4 2 8 2 2 2" xfId="51625"/>
    <cellStyle name="Финансовый 2 4 2 8 2 2 2 2" xfId="51626"/>
    <cellStyle name="Финансовый 2 4 2 8 2 2 3" xfId="51627"/>
    <cellStyle name="Финансовый 2 4 2 8 2 2 4" xfId="51628"/>
    <cellStyle name="Финансовый 2 4 2 8 2 2 5" xfId="51629"/>
    <cellStyle name="Финансовый 2 4 2 8 2 3" xfId="51630"/>
    <cellStyle name="Финансовый 2 4 2 8 2 3 2" xfId="51631"/>
    <cellStyle name="Финансовый 2 4 2 8 2 3 3" xfId="51632"/>
    <cellStyle name="Финансовый 2 4 2 8 2 3 4" xfId="51633"/>
    <cellStyle name="Финансовый 2 4 2 8 2 4" xfId="51634"/>
    <cellStyle name="Финансовый 2 4 2 8 2 5" xfId="51635"/>
    <cellStyle name="Финансовый 2 4 2 8 2 6" xfId="51636"/>
    <cellStyle name="Финансовый 2 4 2 8 2 7" xfId="51637"/>
    <cellStyle name="Финансовый 2 4 2 8 3" xfId="51638"/>
    <cellStyle name="Финансовый 2 4 2 8 3 2" xfId="51639"/>
    <cellStyle name="Финансовый 2 4 2 8 3 2 2" xfId="51640"/>
    <cellStyle name="Финансовый 2 4 2 8 3 3" xfId="51641"/>
    <cellStyle name="Финансовый 2 4 2 8 3 4" xfId="51642"/>
    <cellStyle name="Финансовый 2 4 2 8 3 5" xfId="51643"/>
    <cellStyle name="Финансовый 2 4 2 8 4" xfId="51644"/>
    <cellStyle name="Финансовый 2 4 2 8 4 2" xfId="51645"/>
    <cellStyle name="Финансовый 2 4 2 8 4 3" xfId="51646"/>
    <cellStyle name="Финансовый 2 4 2 8 4 4" xfId="51647"/>
    <cellStyle name="Финансовый 2 4 2 8 5" xfId="51648"/>
    <cellStyle name="Финансовый 2 4 2 8 6" xfId="51649"/>
    <cellStyle name="Финансовый 2 4 2 8 7" xfId="51650"/>
    <cellStyle name="Финансовый 2 4 2 8 8" xfId="51651"/>
    <cellStyle name="Финансовый 2 4 2 9" xfId="51652"/>
    <cellStyle name="Финансовый 2 4 2 9 2" xfId="51653"/>
    <cellStyle name="Финансовый 2 4 2 9 2 2" xfId="51654"/>
    <cellStyle name="Финансовый 2 4 2 9 2 2 2" xfId="51655"/>
    <cellStyle name="Финансовый 2 4 2 9 2 3" xfId="51656"/>
    <cellStyle name="Финансовый 2 4 2 9 2 4" xfId="51657"/>
    <cellStyle name="Финансовый 2 4 2 9 2 5" xfId="51658"/>
    <cellStyle name="Финансовый 2 4 2 9 3" xfId="51659"/>
    <cellStyle name="Финансовый 2 4 2 9 3 2" xfId="51660"/>
    <cellStyle name="Финансовый 2 4 2 9 3 3" xfId="51661"/>
    <cellStyle name="Финансовый 2 4 2 9 3 4" xfId="51662"/>
    <cellStyle name="Финансовый 2 4 2 9 4" xfId="51663"/>
    <cellStyle name="Финансовый 2 4 2 9 5" xfId="51664"/>
    <cellStyle name="Финансовый 2 4 2 9 6" xfId="51665"/>
    <cellStyle name="Финансовый 2 4 2 9 7" xfId="51666"/>
    <cellStyle name="Финансовый 2 4 3" xfId="51667"/>
    <cellStyle name="Финансовый 2 4 3 2" xfId="51668"/>
    <cellStyle name="Финансовый 2 4 3 2 2" xfId="51669"/>
    <cellStyle name="Финансовый 2 4 3 2 2 2" xfId="51670"/>
    <cellStyle name="Финансовый 2 4 3 2 3" xfId="51671"/>
    <cellStyle name="Финансовый 2 4 3 2 4" xfId="51672"/>
    <cellStyle name="Финансовый 2 4 3 2 5" xfId="51673"/>
    <cellStyle name="Финансовый 2 4 3 3" xfId="51674"/>
    <cellStyle name="Финансовый 2 4 3 3 2" xfId="51675"/>
    <cellStyle name="Финансовый 2 4 3 3 2 2" xfId="51676"/>
    <cellStyle name="Финансовый 2 4 3 3 3" xfId="51677"/>
    <cellStyle name="Финансовый 2 4 3 3 4" xfId="51678"/>
    <cellStyle name="Финансовый 2 4 3 3 5" xfId="51679"/>
    <cellStyle name="Финансовый 2 4 3 4" xfId="51680"/>
    <cellStyle name="Финансовый 2 4 3 4 2" xfId="51681"/>
    <cellStyle name="Финансовый 2 4 3 4 2 2" xfId="51682"/>
    <cellStyle name="Финансовый 2 4 3 4 3" xfId="51683"/>
    <cellStyle name="Финансовый 2 4 3 4 4" xfId="51684"/>
    <cellStyle name="Финансовый 2 4 3 4 5" xfId="51685"/>
    <cellStyle name="Финансовый 2 4 3 5" xfId="51686"/>
    <cellStyle name="Финансовый 2 4 3 6" xfId="51687"/>
    <cellStyle name="Финансовый 2 4 3 6 2" xfId="51688"/>
    <cellStyle name="Финансовый 2 4 3 6 2 2" xfId="51689"/>
    <cellStyle name="Финансовый 2 4 3 6 3" xfId="51690"/>
    <cellStyle name="Финансовый 2 4 3 7" xfId="51691"/>
    <cellStyle name="Финансовый 2 4 3 7 2" xfId="51692"/>
    <cellStyle name="Финансовый 2 4 3 8" xfId="51693"/>
    <cellStyle name="Финансовый 2 4 4" xfId="51694"/>
    <cellStyle name="Финансовый 2 4 4 10" xfId="51695"/>
    <cellStyle name="Финансовый 2 4 4 10 2" xfId="51696"/>
    <cellStyle name="Финансовый 2 4 4 10 2 2" xfId="51697"/>
    <cellStyle name="Финансовый 2 4 4 10 3" xfId="51698"/>
    <cellStyle name="Финансовый 2 4 4 10 4" xfId="51699"/>
    <cellStyle name="Финансовый 2 4 4 10 5" xfId="51700"/>
    <cellStyle name="Финансовый 2 4 4 11" xfId="51701"/>
    <cellStyle name="Финансовый 2 4 4 11 2" xfId="51702"/>
    <cellStyle name="Финансовый 2 4 4 11 2 2" xfId="51703"/>
    <cellStyle name="Финансовый 2 4 4 11 3" xfId="51704"/>
    <cellStyle name="Финансовый 2 4 4 11 4" xfId="51705"/>
    <cellStyle name="Финансовый 2 4 4 11 5" xfId="51706"/>
    <cellStyle name="Финансовый 2 4 4 12" xfId="51707"/>
    <cellStyle name="Финансовый 2 4 4 12 2" xfId="51708"/>
    <cellStyle name="Финансовый 2 4 4 12 2 2" xfId="51709"/>
    <cellStyle name="Финансовый 2 4 4 12 3" xfId="51710"/>
    <cellStyle name="Финансовый 2 4 4 13" xfId="51711"/>
    <cellStyle name="Финансовый 2 4 4 13 2" xfId="51712"/>
    <cellStyle name="Финансовый 2 4 4 14" xfId="51713"/>
    <cellStyle name="Финансовый 2 4 4 15" xfId="51714"/>
    <cellStyle name="Финансовый 2 4 4 2" xfId="51715"/>
    <cellStyle name="Финансовый 2 4 4 2 2" xfId="51716"/>
    <cellStyle name="Финансовый 2 4 4 2 2 2" xfId="51717"/>
    <cellStyle name="Финансовый 2 4 4 2 2 2 2" xfId="51718"/>
    <cellStyle name="Финансовый 2 4 4 2 2 2 2 2" xfId="51719"/>
    <cellStyle name="Финансовый 2 4 4 2 2 2 3" xfId="51720"/>
    <cellStyle name="Финансовый 2 4 4 2 2 2 4" xfId="51721"/>
    <cellStyle name="Финансовый 2 4 4 2 2 2 5" xfId="51722"/>
    <cellStyle name="Финансовый 2 4 4 2 2 3" xfId="51723"/>
    <cellStyle name="Финансовый 2 4 4 2 2 3 2" xfId="51724"/>
    <cellStyle name="Финансовый 2 4 4 2 2 3 3" xfId="51725"/>
    <cellStyle name="Финансовый 2 4 4 2 2 3 4" xfId="51726"/>
    <cellStyle name="Финансовый 2 4 4 2 2 4" xfId="51727"/>
    <cellStyle name="Финансовый 2 4 4 2 2 5" xfId="51728"/>
    <cellStyle name="Финансовый 2 4 4 2 2 6" xfId="51729"/>
    <cellStyle name="Финансовый 2 4 4 2 2 7" xfId="51730"/>
    <cellStyle name="Финансовый 2 4 4 2 3" xfId="51731"/>
    <cellStyle name="Финансовый 2 4 4 2 3 2" xfId="51732"/>
    <cellStyle name="Финансовый 2 4 4 2 3 2 2" xfId="51733"/>
    <cellStyle name="Финансовый 2 4 4 2 3 3" xfId="51734"/>
    <cellStyle name="Финансовый 2 4 4 2 3 4" xfId="51735"/>
    <cellStyle name="Финансовый 2 4 4 2 3 5" xfId="51736"/>
    <cellStyle name="Финансовый 2 4 4 2 4" xfId="51737"/>
    <cellStyle name="Финансовый 2 4 4 2 4 2" xfId="51738"/>
    <cellStyle name="Финансовый 2 4 4 2 4 2 2" xfId="51739"/>
    <cellStyle name="Финансовый 2 4 4 2 4 3" xfId="51740"/>
    <cellStyle name="Финансовый 2 4 4 2 4 4" xfId="51741"/>
    <cellStyle name="Финансовый 2 4 4 2 4 5" xfId="51742"/>
    <cellStyle name="Финансовый 2 4 4 2 5" xfId="51743"/>
    <cellStyle name="Финансовый 2 4 4 2 5 2" xfId="51744"/>
    <cellStyle name="Финансовый 2 4 4 2 5 3" xfId="51745"/>
    <cellStyle name="Финансовый 2 4 4 2 5 4" xfId="51746"/>
    <cellStyle name="Финансовый 2 4 4 2 6" xfId="51747"/>
    <cellStyle name="Финансовый 2 4 4 2 7" xfId="51748"/>
    <cellStyle name="Финансовый 2 4 4 2 8" xfId="51749"/>
    <cellStyle name="Финансовый 2 4 4 2 9" xfId="51750"/>
    <cellStyle name="Финансовый 2 4 4 3" xfId="51751"/>
    <cellStyle name="Финансовый 2 4 4 3 2" xfId="51752"/>
    <cellStyle name="Финансовый 2 4 4 3 2 2" xfId="51753"/>
    <cellStyle name="Финансовый 2 4 4 3 2 2 2" xfId="51754"/>
    <cellStyle name="Финансовый 2 4 4 3 2 2 2 2" xfId="51755"/>
    <cellStyle name="Финансовый 2 4 4 3 2 2 3" xfId="51756"/>
    <cellStyle name="Финансовый 2 4 4 3 2 2 4" xfId="51757"/>
    <cellStyle name="Финансовый 2 4 4 3 2 2 5" xfId="51758"/>
    <cellStyle name="Финансовый 2 4 4 3 2 3" xfId="51759"/>
    <cellStyle name="Финансовый 2 4 4 3 2 3 2" xfId="51760"/>
    <cellStyle name="Финансовый 2 4 4 3 2 3 3" xfId="51761"/>
    <cellStyle name="Финансовый 2 4 4 3 2 3 4" xfId="51762"/>
    <cellStyle name="Финансовый 2 4 4 3 2 4" xfId="51763"/>
    <cellStyle name="Финансовый 2 4 4 3 2 5" xfId="51764"/>
    <cellStyle name="Финансовый 2 4 4 3 2 6" xfId="51765"/>
    <cellStyle name="Финансовый 2 4 4 3 2 7" xfId="51766"/>
    <cellStyle name="Финансовый 2 4 4 3 3" xfId="51767"/>
    <cellStyle name="Финансовый 2 4 4 3 3 2" xfId="51768"/>
    <cellStyle name="Финансовый 2 4 4 3 3 2 2" xfId="51769"/>
    <cellStyle name="Финансовый 2 4 4 3 3 3" xfId="51770"/>
    <cellStyle name="Финансовый 2 4 4 3 3 4" xfId="51771"/>
    <cellStyle name="Финансовый 2 4 4 3 3 5" xfId="51772"/>
    <cellStyle name="Финансовый 2 4 4 3 4" xfId="51773"/>
    <cellStyle name="Финансовый 2 4 4 3 4 2" xfId="51774"/>
    <cellStyle name="Финансовый 2 4 4 3 4 2 2" xfId="51775"/>
    <cellStyle name="Финансовый 2 4 4 3 4 3" xfId="51776"/>
    <cellStyle name="Финансовый 2 4 4 3 4 4" xfId="51777"/>
    <cellStyle name="Финансовый 2 4 4 3 4 5" xfId="51778"/>
    <cellStyle name="Финансовый 2 4 4 3 5" xfId="51779"/>
    <cellStyle name="Финансовый 2 4 4 3 5 2" xfId="51780"/>
    <cellStyle name="Финансовый 2 4 4 3 5 3" xfId="51781"/>
    <cellStyle name="Финансовый 2 4 4 3 5 4" xfId="51782"/>
    <cellStyle name="Финансовый 2 4 4 3 6" xfId="51783"/>
    <cellStyle name="Финансовый 2 4 4 3 7" xfId="51784"/>
    <cellStyle name="Финансовый 2 4 4 3 8" xfId="51785"/>
    <cellStyle name="Финансовый 2 4 4 3 9" xfId="51786"/>
    <cellStyle name="Финансовый 2 4 4 4" xfId="51787"/>
    <cellStyle name="Финансовый 2 4 4 4 2" xfId="51788"/>
    <cellStyle name="Финансовый 2 4 4 4 2 2" xfId="51789"/>
    <cellStyle name="Финансовый 2 4 4 4 2 2 2" xfId="51790"/>
    <cellStyle name="Финансовый 2 4 4 4 2 2 2 2" xfId="51791"/>
    <cellStyle name="Финансовый 2 4 4 4 2 2 3" xfId="51792"/>
    <cellStyle name="Финансовый 2 4 4 4 2 2 4" xfId="51793"/>
    <cellStyle name="Финансовый 2 4 4 4 2 2 5" xfId="51794"/>
    <cellStyle name="Финансовый 2 4 4 4 2 3" xfId="51795"/>
    <cellStyle name="Финансовый 2 4 4 4 2 3 2" xfId="51796"/>
    <cellStyle name="Финансовый 2 4 4 4 2 3 3" xfId="51797"/>
    <cellStyle name="Финансовый 2 4 4 4 2 3 4" xfId="51798"/>
    <cellStyle name="Финансовый 2 4 4 4 2 4" xfId="51799"/>
    <cellStyle name="Финансовый 2 4 4 4 2 5" xfId="51800"/>
    <cellStyle name="Финансовый 2 4 4 4 2 6" xfId="51801"/>
    <cellStyle name="Финансовый 2 4 4 4 2 7" xfId="51802"/>
    <cellStyle name="Финансовый 2 4 4 4 3" xfId="51803"/>
    <cellStyle name="Финансовый 2 4 4 4 3 2" xfId="51804"/>
    <cellStyle name="Финансовый 2 4 4 4 3 2 2" xfId="51805"/>
    <cellStyle name="Финансовый 2 4 4 4 3 3" xfId="51806"/>
    <cellStyle name="Финансовый 2 4 4 4 3 4" xfId="51807"/>
    <cellStyle name="Финансовый 2 4 4 4 3 5" xfId="51808"/>
    <cellStyle name="Финансовый 2 4 4 4 4" xfId="51809"/>
    <cellStyle name="Финансовый 2 4 4 4 4 2" xfId="51810"/>
    <cellStyle name="Финансовый 2 4 4 4 4 2 2" xfId="51811"/>
    <cellStyle name="Финансовый 2 4 4 4 4 3" xfId="51812"/>
    <cellStyle name="Финансовый 2 4 4 4 4 4" xfId="51813"/>
    <cellStyle name="Финансовый 2 4 4 4 4 5" xfId="51814"/>
    <cellStyle name="Финансовый 2 4 4 4 5" xfId="51815"/>
    <cellStyle name="Финансовый 2 4 4 4 5 2" xfId="51816"/>
    <cellStyle name="Финансовый 2 4 4 4 5 3" xfId="51817"/>
    <cellStyle name="Финансовый 2 4 4 4 5 4" xfId="51818"/>
    <cellStyle name="Финансовый 2 4 4 4 6" xfId="51819"/>
    <cellStyle name="Финансовый 2 4 4 4 7" xfId="51820"/>
    <cellStyle name="Финансовый 2 4 4 4 8" xfId="51821"/>
    <cellStyle name="Финансовый 2 4 4 4 9" xfId="51822"/>
    <cellStyle name="Финансовый 2 4 4 5" xfId="51823"/>
    <cellStyle name="Финансовый 2 4 4 5 2" xfId="51824"/>
    <cellStyle name="Финансовый 2 4 4 5 2 2" xfId="51825"/>
    <cellStyle name="Финансовый 2 4 4 5 2 2 2" xfId="51826"/>
    <cellStyle name="Финансовый 2 4 4 5 2 2 2 2" xfId="51827"/>
    <cellStyle name="Финансовый 2 4 4 5 2 2 3" xfId="51828"/>
    <cellStyle name="Финансовый 2 4 4 5 2 2 4" xfId="51829"/>
    <cellStyle name="Финансовый 2 4 4 5 2 2 5" xfId="51830"/>
    <cellStyle name="Финансовый 2 4 4 5 2 3" xfId="51831"/>
    <cellStyle name="Финансовый 2 4 4 5 2 3 2" xfId="51832"/>
    <cellStyle name="Финансовый 2 4 4 5 2 3 3" xfId="51833"/>
    <cellStyle name="Финансовый 2 4 4 5 2 3 4" xfId="51834"/>
    <cellStyle name="Финансовый 2 4 4 5 2 4" xfId="51835"/>
    <cellStyle name="Финансовый 2 4 4 5 2 5" xfId="51836"/>
    <cellStyle name="Финансовый 2 4 4 5 2 6" xfId="51837"/>
    <cellStyle name="Финансовый 2 4 4 5 2 7" xfId="51838"/>
    <cellStyle name="Финансовый 2 4 4 5 3" xfId="51839"/>
    <cellStyle name="Финансовый 2 4 4 5 3 2" xfId="51840"/>
    <cellStyle name="Финансовый 2 4 4 5 3 2 2" xfId="51841"/>
    <cellStyle name="Финансовый 2 4 4 5 3 3" xfId="51842"/>
    <cellStyle name="Финансовый 2 4 4 5 3 4" xfId="51843"/>
    <cellStyle name="Финансовый 2 4 4 5 3 5" xfId="51844"/>
    <cellStyle name="Финансовый 2 4 4 5 4" xfId="51845"/>
    <cellStyle name="Финансовый 2 4 4 5 4 2" xfId="51846"/>
    <cellStyle name="Финансовый 2 4 4 5 4 3" xfId="51847"/>
    <cellStyle name="Финансовый 2 4 4 5 4 4" xfId="51848"/>
    <cellStyle name="Финансовый 2 4 4 5 5" xfId="51849"/>
    <cellStyle name="Финансовый 2 4 4 5 6" xfId="51850"/>
    <cellStyle name="Финансовый 2 4 4 5 7" xfId="51851"/>
    <cellStyle name="Финансовый 2 4 4 5 8" xfId="51852"/>
    <cellStyle name="Финансовый 2 4 4 6" xfId="51853"/>
    <cellStyle name="Финансовый 2 4 4 6 2" xfId="51854"/>
    <cellStyle name="Финансовый 2 4 4 6 2 2" xfId="51855"/>
    <cellStyle name="Финансовый 2 4 4 6 2 2 2" xfId="51856"/>
    <cellStyle name="Финансовый 2 4 4 6 2 2 2 2" xfId="51857"/>
    <cellStyle name="Финансовый 2 4 4 6 2 2 3" xfId="51858"/>
    <cellStyle name="Финансовый 2 4 4 6 2 2 4" xfId="51859"/>
    <cellStyle name="Финансовый 2 4 4 6 2 2 5" xfId="51860"/>
    <cellStyle name="Финансовый 2 4 4 6 2 3" xfId="51861"/>
    <cellStyle name="Финансовый 2 4 4 6 2 3 2" xfId="51862"/>
    <cellStyle name="Финансовый 2 4 4 6 2 3 3" xfId="51863"/>
    <cellStyle name="Финансовый 2 4 4 6 2 3 4" xfId="51864"/>
    <cellStyle name="Финансовый 2 4 4 6 2 4" xfId="51865"/>
    <cellStyle name="Финансовый 2 4 4 6 2 5" xfId="51866"/>
    <cellStyle name="Финансовый 2 4 4 6 2 6" xfId="51867"/>
    <cellStyle name="Финансовый 2 4 4 6 2 7" xfId="51868"/>
    <cellStyle name="Финансовый 2 4 4 6 3" xfId="51869"/>
    <cellStyle name="Финансовый 2 4 4 6 3 2" xfId="51870"/>
    <cellStyle name="Финансовый 2 4 4 6 3 2 2" xfId="51871"/>
    <cellStyle name="Финансовый 2 4 4 6 3 3" xfId="51872"/>
    <cellStyle name="Финансовый 2 4 4 6 3 4" xfId="51873"/>
    <cellStyle name="Финансовый 2 4 4 6 3 5" xfId="51874"/>
    <cellStyle name="Финансовый 2 4 4 6 4" xfId="51875"/>
    <cellStyle name="Финансовый 2 4 4 6 4 2" xfId="51876"/>
    <cellStyle name="Финансовый 2 4 4 6 4 3" xfId="51877"/>
    <cellStyle name="Финансовый 2 4 4 6 4 4" xfId="51878"/>
    <cellStyle name="Финансовый 2 4 4 6 5" xfId="51879"/>
    <cellStyle name="Финансовый 2 4 4 6 6" xfId="51880"/>
    <cellStyle name="Финансовый 2 4 4 6 7" xfId="51881"/>
    <cellStyle name="Финансовый 2 4 4 6 8" xfId="51882"/>
    <cellStyle name="Финансовый 2 4 4 7" xfId="51883"/>
    <cellStyle name="Финансовый 2 4 4 7 2" xfId="51884"/>
    <cellStyle name="Финансовый 2 4 4 7 2 2" xfId="51885"/>
    <cellStyle name="Финансовый 2 4 4 7 2 2 2" xfId="51886"/>
    <cellStyle name="Финансовый 2 4 4 7 2 2 2 2" xfId="51887"/>
    <cellStyle name="Финансовый 2 4 4 7 2 2 3" xfId="51888"/>
    <cellStyle name="Финансовый 2 4 4 7 2 2 4" xfId="51889"/>
    <cellStyle name="Финансовый 2 4 4 7 2 2 5" xfId="51890"/>
    <cellStyle name="Финансовый 2 4 4 7 2 3" xfId="51891"/>
    <cellStyle name="Финансовый 2 4 4 7 2 3 2" xfId="51892"/>
    <cellStyle name="Финансовый 2 4 4 7 2 3 3" xfId="51893"/>
    <cellStyle name="Финансовый 2 4 4 7 2 3 4" xfId="51894"/>
    <cellStyle name="Финансовый 2 4 4 7 2 4" xfId="51895"/>
    <cellStyle name="Финансовый 2 4 4 7 2 5" xfId="51896"/>
    <cellStyle name="Финансовый 2 4 4 7 2 6" xfId="51897"/>
    <cellStyle name="Финансовый 2 4 4 7 2 7" xfId="51898"/>
    <cellStyle name="Финансовый 2 4 4 7 3" xfId="51899"/>
    <cellStyle name="Финансовый 2 4 4 7 3 2" xfId="51900"/>
    <cellStyle name="Финансовый 2 4 4 7 3 2 2" xfId="51901"/>
    <cellStyle name="Финансовый 2 4 4 7 3 3" xfId="51902"/>
    <cellStyle name="Финансовый 2 4 4 7 3 4" xfId="51903"/>
    <cellStyle name="Финансовый 2 4 4 7 3 5" xfId="51904"/>
    <cellStyle name="Финансовый 2 4 4 7 4" xfId="51905"/>
    <cellStyle name="Финансовый 2 4 4 7 4 2" xfId="51906"/>
    <cellStyle name="Финансовый 2 4 4 7 4 3" xfId="51907"/>
    <cellStyle name="Финансовый 2 4 4 7 4 4" xfId="51908"/>
    <cellStyle name="Финансовый 2 4 4 7 5" xfId="51909"/>
    <cellStyle name="Финансовый 2 4 4 7 6" xfId="51910"/>
    <cellStyle name="Финансовый 2 4 4 7 7" xfId="51911"/>
    <cellStyle name="Финансовый 2 4 4 7 8" xfId="51912"/>
    <cellStyle name="Финансовый 2 4 4 8" xfId="51913"/>
    <cellStyle name="Финансовый 2 4 4 8 2" xfId="51914"/>
    <cellStyle name="Финансовый 2 4 4 8 2 2" xfId="51915"/>
    <cellStyle name="Финансовый 2 4 4 8 2 2 2" xfId="51916"/>
    <cellStyle name="Финансовый 2 4 4 8 2 3" xfId="51917"/>
    <cellStyle name="Финансовый 2 4 4 8 2 4" xfId="51918"/>
    <cellStyle name="Финансовый 2 4 4 8 2 5" xfId="51919"/>
    <cellStyle name="Финансовый 2 4 4 8 3" xfId="51920"/>
    <cellStyle name="Финансовый 2 4 4 8 3 2" xfId="51921"/>
    <cellStyle name="Финансовый 2 4 4 8 3 3" xfId="51922"/>
    <cellStyle name="Финансовый 2 4 4 8 3 4" xfId="51923"/>
    <cellStyle name="Финансовый 2 4 4 8 4" xfId="51924"/>
    <cellStyle name="Финансовый 2 4 4 8 5" xfId="51925"/>
    <cellStyle name="Финансовый 2 4 4 8 6" xfId="51926"/>
    <cellStyle name="Финансовый 2 4 4 8 7" xfId="51927"/>
    <cellStyle name="Финансовый 2 4 4 9" xfId="51928"/>
    <cellStyle name="Финансовый 2 4 4 9 2" xfId="51929"/>
    <cellStyle name="Финансовый 2 4 4 9 2 2" xfId="51930"/>
    <cellStyle name="Финансовый 2 4 4 9 2 2 2" xfId="51931"/>
    <cellStyle name="Финансовый 2 4 4 9 2 3" xfId="51932"/>
    <cellStyle name="Финансовый 2 4 4 9 2 4" xfId="51933"/>
    <cellStyle name="Финансовый 2 4 4 9 2 5" xfId="51934"/>
    <cellStyle name="Финансовый 2 4 4 9 3" xfId="51935"/>
    <cellStyle name="Финансовый 2 4 4 9 3 2" xfId="51936"/>
    <cellStyle name="Финансовый 2 4 4 9 3 3" xfId="51937"/>
    <cellStyle name="Финансовый 2 4 4 9 3 4" xfId="51938"/>
    <cellStyle name="Финансовый 2 4 4 9 4" xfId="51939"/>
    <cellStyle name="Финансовый 2 4 4 9 5" xfId="51940"/>
    <cellStyle name="Финансовый 2 4 4 9 6" xfId="51941"/>
    <cellStyle name="Финансовый 2 4 4 9 7" xfId="51942"/>
    <cellStyle name="Финансовый 2 4 5" xfId="51943"/>
    <cellStyle name="Финансовый 2 4 5 10" xfId="51944"/>
    <cellStyle name="Финансовый 2 4 5 10 2" xfId="51945"/>
    <cellStyle name="Финансовый 2 4 5 10 2 2" xfId="51946"/>
    <cellStyle name="Финансовый 2 4 5 10 3" xfId="51947"/>
    <cellStyle name="Финансовый 2 4 5 10 4" xfId="51948"/>
    <cellStyle name="Финансовый 2 4 5 10 5" xfId="51949"/>
    <cellStyle name="Финансовый 2 4 5 11" xfId="51950"/>
    <cellStyle name="Финансовый 2 4 5 11 2" xfId="51951"/>
    <cellStyle name="Финансовый 2 4 5 11 3" xfId="51952"/>
    <cellStyle name="Финансовый 2 4 5 11 4" xfId="51953"/>
    <cellStyle name="Финансовый 2 4 5 12" xfId="51954"/>
    <cellStyle name="Финансовый 2 4 5 13" xfId="51955"/>
    <cellStyle name="Финансовый 2 4 5 14" xfId="51956"/>
    <cellStyle name="Финансовый 2 4 5 15" xfId="51957"/>
    <cellStyle name="Финансовый 2 4 5 2" xfId="51958"/>
    <cellStyle name="Финансовый 2 4 5 2 2" xfId="51959"/>
    <cellStyle name="Финансовый 2 4 5 2 2 2" xfId="51960"/>
    <cellStyle name="Финансовый 2 4 5 2 2 2 2" xfId="51961"/>
    <cellStyle name="Финансовый 2 4 5 2 2 2 2 2" xfId="51962"/>
    <cellStyle name="Финансовый 2 4 5 2 2 2 3" xfId="51963"/>
    <cellStyle name="Финансовый 2 4 5 2 2 2 4" xfId="51964"/>
    <cellStyle name="Финансовый 2 4 5 2 2 2 5" xfId="51965"/>
    <cellStyle name="Финансовый 2 4 5 2 2 3" xfId="51966"/>
    <cellStyle name="Финансовый 2 4 5 2 2 3 2" xfId="51967"/>
    <cellStyle name="Финансовый 2 4 5 2 2 3 3" xfId="51968"/>
    <cellStyle name="Финансовый 2 4 5 2 2 3 4" xfId="51969"/>
    <cellStyle name="Финансовый 2 4 5 2 2 4" xfId="51970"/>
    <cellStyle name="Финансовый 2 4 5 2 2 5" xfId="51971"/>
    <cellStyle name="Финансовый 2 4 5 2 2 6" xfId="51972"/>
    <cellStyle name="Финансовый 2 4 5 2 2 7" xfId="51973"/>
    <cellStyle name="Финансовый 2 4 5 2 3" xfId="51974"/>
    <cellStyle name="Финансовый 2 4 5 2 3 2" xfId="51975"/>
    <cellStyle name="Финансовый 2 4 5 2 3 2 2" xfId="51976"/>
    <cellStyle name="Финансовый 2 4 5 2 3 3" xfId="51977"/>
    <cellStyle name="Финансовый 2 4 5 2 3 4" xfId="51978"/>
    <cellStyle name="Финансовый 2 4 5 2 3 5" xfId="51979"/>
    <cellStyle name="Финансовый 2 4 5 2 4" xfId="51980"/>
    <cellStyle name="Финансовый 2 4 5 2 4 2" xfId="51981"/>
    <cellStyle name="Финансовый 2 4 5 2 4 2 2" xfId="51982"/>
    <cellStyle name="Финансовый 2 4 5 2 4 3" xfId="51983"/>
    <cellStyle name="Финансовый 2 4 5 2 4 4" xfId="51984"/>
    <cellStyle name="Финансовый 2 4 5 2 4 5" xfId="51985"/>
    <cellStyle name="Финансовый 2 4 5 2 5" xfId="51986"/>
    <cellStyle name="Финансовый 2 4 5 2 5 2" xfId="51987"/>
    <cellStyle name="Финансовый 2 4 5 2 5 3" xfId="51988"/>
    <cellStyle name="Финансовый 2 4 5 2 5 4" xfId="51989"/>
    <cellStyle name="Финансовый 2 4 5 2 6" xfId="51990"/>
    <cellStyle name="Финансовый 2 4 5 2 7" xfId="51991"/>
    <cellStyle name="Финансовый 2 4 5 2 8" xfId="51992"/>
    <cellStyle name="Финансовый 2 4 5 2 9" xfId="51993"/>
    <cellStyle name="Финансовый 2 4 5 3" xfId="51994"/>
    <cellStyle name="Финансовый 2 4 5 3 2" xfId="51995"/>
    <cellStyle name="Финансовый 2 4 5 3 2 2" xfId="51996"/>
    <cellStyle name="Финансовый 2 4 5 3 2 2 2" xfId="51997"/>
    <cellStyle name="Финансовый 2 4 5 3 2 2 2 2" xfId="51998"/>
    <cellStyle name="Финансовый 2 4 5 3 2 2 3" xfId="51999"/>
    <cellStyle name="Финансовый 2 4 5 3 2 2 4" xfId="52000"/>
    <cellStyle name="Финансовый 2 4 5 3 2 2 5" xfId="52001"/>
    <cellStyle name="Финансовый 2 4 5 3 2 3" xfId="52002"/>
    <cellStyle name="Финансовый 2 4 5 3 2 3 2" xfId="52003"/>
    <cellStyle name="Финансовый 2 4 5 3 2 3 3" xfId="52004"/>
    <cellStyle name="Финансовый 2 4 5 3 2 3 4" xfId="52005"/>
    <cellStyle name="Финансовый 2 4 5 3 2 4" xfId="52006"/>
    <cellStyle name="Финансовый 2 4 5 3 2 5" xfId="52007"/>
    <cellStyle name="Финансовый 2 4 5 3 2 6" xfId="52008"/>
    <cellStyle name="Финансовый 2 4 5 3 2 7" xfId="52009"/>
    <cellStyle name="Финансовый 2 4 5 3 3" xfId="52010"/>
    <cellStyle name="Финансовый 2 4 5 3 3 2" xfId="52011"/>
    <cellStyle name="Финансовый 2 4 5 3 3 2 2" xfId="52012"/>
    <cellStyle name="Финансовый 2 4 5 3 3 3" xfId="52013"/>
    <cellStyle name="Финансовый 2 4 5 3 3 4" xfId="52014"/>
    <cellStyle name="Финансовый 2 4 5 3 3 5" xfId="52015"/>
    <cellStyle name="Финансовый 2 4 5 3 4" xfId="52016"/>
    <cellStyle name="Финансовый 2 4 5 3 4 2" xfId="52017"/>
    <cellStyle name="Финансовый 2 4 5 3 4 2 2" xfId="52018"/>
    <cellStyle name="Финансовый 2 4 5 3 4 3" xfId="52019"/>
    <cellStyle name="Финансовый 2 4 5 3 4 4" xfId="52020"/>
    <cellStyle name="Финансовый 2 4 5 3 4 5" xfId="52021"/>
    <cellStyle name="Финансовый 2 4 5 3 5" xfId="52022"/>
    <cellStyle name="Финансовый 2 4 5 3 5 2" xfId="52023"/>
    <cellStyle name="Финансовый 2 4 5 3 5 3" xfId="52024"/>
    <cellStyle name="Финансовый 2 4 5 3 5 4" xfId="52025"/>
    <cellStyle name="Финансовый 2 4 5 3 6" xfId="52026"/>
    <cellStyle name="Финансовый 2 4 5 3 7" xfId="52027"/>
    <cellStyle name="Финансовый 2 4 5 3 8" xfId="52028"/>
    <cellStyle name="Финансовый 2 4 5 3 9" xfId="52029"/>
    <cellStyle name="Финансовый 2 4 5 4" xfId="52030"/>
    <cellStyle name="Финансовый 2 4 5 4 2" xfId="52031"/>
    <cellStyle name="Финансовый 2 4 5 4 2 2" xfId="52032"/>
    <cellStyle name="Финансовый 2 4 5 4 2 2 2" xfId="52033"/>
    <cellStyle name="Финансовый 2 4 5 4 2 2 2 2" xfId="52034"/>
    <cellStyle name="Финансовый 2 4 5 4 2 2 3" xfId="52035"/>
    <cellStyle name="Финансовый 2 4 5 4 2 2 4" xfId="52036"/>
    <cellStyle name="Финансовый 2 4 5 4 2 2 5" xfId="52037"/>
    <cellStyle name="Финансовый 2 4 5 4 2 3" xfId="52038"/>
    <cellStyle name="Финансовый 2 4 5 4 2 3 2" xfId="52039"/>
    <cellStyle name="Финансовый 2 4 5 4 2 3 3" xfId="52040"/>
    <cellStyle name="Финансовый 2 4 5 4 2 3 4" xfId="52041"/>
    <cellStyle name="Финансовый 2 4 5 4 2 4" xfId="52042"/>
    <cellStyle name="Финансовый 2 4 5 4 2 5" xfId="52043"/>
    <cellStyle name="Финансовый 2 4 5 4 2 6" xfId="52044"/>
    <cellStyle name="Финансовый 2 4 5 4 2 7" xfId="52045"/>
    <cellStyle name="Финансовый 2 4 5 4 3" xfId="52046"/>
    <cellStyle name="Финансовый 2 4 5 4 3 2" xfId="52047"/>
    <cellStyle name="Финансовый 2 4 5 4 3 2 2" xfId="52048"/>
    <cellStyle name="Финансовый 2 4 5 4 3 3" xfId="52049"/>
    <cellStyle name="Финансовый 2 4 5 4 3 4" xfId="52050"/>
    <cellStyle name="Финансовый 2 4 5 4 3 5" xfId="52051"/>
    <cellStyle name="Финансовый 2 4 5 4 4" xfId="52052"/>
    <cellStyle name="Финансовый 2 4 5 4 4 2" xfId="52053"/>
    <cellStyle name="Финансовый 2 4 5 4 4 3" xfId="52054"/>
    <cellStyle name="Финансовый 2 4 5 4 4 4" xfId="52055"/>
    <cellStyle name="Финансовый 2 4 5 4 5" xfId="52056"/>
    <cellStyle name="Финансовый 2 4 5 4 6" xfId="52057"/>
    <cellStyle name="Финансовый 2 4 5 4 7" xfId="52058"/>
    <cellStyle name="Финансовый 2 4 5 4 8" xfId="52059"/>
    <cellStyle name="Финансовый 2 4 5 5" xfId="52060"/>
    <cellStyle name="Финансовый 2 4 5 5 2" xfId="52061"/>
    <cellStyle name="Финансовый 2 4 5 5 2 2" xfId="52062"/>
    <cellStyle name="Финансовый 2 4 5 5 2 2 2" xfId="52063"/>
    <cellStyle name="Финансовый 2 4 5 5 2 2 2 2" xfId="52064"/>
    <cellStyle name="Финансовый 2 4 5 5 2 2 3" xfId="52065"/>
    <cellStyle name="Финансовый 2 4 5 5 2 2 4" xfId="52066"/>
    <cellStyle name="Финансовый 2 4 5 5 2 2 5" xfId="52067"/>
    <cellStyle name="Финансовый 2 4 5 5 2 3" xfId="52068"/>
    <cellStyle name="Финансовый 2 4 5 5 2 3 2" xfId="52069"/>
    <cellStyle name="Финансовый 2 4 5 5 2 3 3" xfId="52070"/>
    <cellStyle name="Финансовый 2 4 5 5 2 3 4" xfId="52071"/>
    <cellStyle name="Финансовый 2 4 5 5 2 4" xfId="52072"/>
    <cellStyle name="Финансовый 2 4 5 5 2 5" xfId="52073"/>
    <cellStyle name="Финансовый 2 4 5 5 2 6" xfId="52074"/>
    <cellStyle name="Финансовый 2 4 5 5 2 7" xfId="52075"/>
    <cellStyle name="Финансовый 2 4 5 5 3" xfId="52076"/>
    <cellStyle name="Финансовый 2 4 5 5 3 2" xfId="52077"/>
    <cellStyle name="Финансовый 2 4 5 5 3 2 2" xfId="52078"/>
    <cellStyle name="Финансовый 2 4 5 5 3 3" xfId="52079"/>
    <cellStyle name="Финансовый 2 4 5 5 3 4" xfId="52080"/>
    <cellStyle name="Финансовый 2 4 5 5 3 5" xfId="52081"/>
    <cellStyle name="Финансовый 2 4 5 5 4" xfId="52082"/>
    <cellStyle name="Финансовый 2 4 5 5 4 2" xfId="52083"/>
    <cellStyle name="Финансовый 2 4 5 5 4 3" xfId="52084"/>
    <cellStyle name="Финансовый 2 4 5 5 4 4" xfId="52085"/>
    <cellStyle name="Финансовый 2 4 5 5 5" xfId="52086"/>
    <cellStyle name="Финансовый 2 4 5 5 6" xfId="52087"/>
    <cellStyle name="Финансовый 2 4 5 5 7" xfId="52088"/>
    <cellStyle name="Финансовый 2 4 5 5 8" xfId="52089"/>
    <cellStyle name="Финансовый 2 4 5 6" xfId="52090"/>
    <cellStyle name="Финансовый 2 4 5 6 2" xfId="52091"/>
    <cellStyle name="Финансовый 2 4 5 6 2 2" xfId="52092"/>
    <cellStyle name="Финансовый 2 4 5 6 2 2 2" xfId="52093"/>
    <cellStyle name="Финансовый 2 4 5 6 2 2 2 2" xfId="52094"/>
    <cellStyle name="Финансовый 2 4 5 6 2 2 3" xfId="52095"/>
    <cellStyle name="Финансовый 2 4 5 6 2 2 4" xfId="52096"/>
    <cellStyle name="Финансовый 2 4 5 6 2 2 5" xfId="52097"/>
    <cellStyle name="Финансовый 2 4 5 6 2 3" xfId="52098"/>
    <cellStyle name="Финансовый 2 4 5 6 2 3 2" xfId="52099"/>
    <cellStyle name="Финансовый 2 4 5 6 2 3 3" xfId="52100"/>
    <cellStyle name="Финансовый 2 4 5 6 2 3 4" xfId="52101"/>
    <cellStyle name="Финансовый 2 4 5 6 2 4" xfId="52102"/>
    <cellStyle name="Финансовый 2 4 5 6 2 5" xfId="52103"/>
    <cellStyle name="Финансовый 2 4 5 6 2 6" xfId="52104"/>
    <cellStyle name="Финансовый 2 4 5 6 2 7" xfId="52105"/>
    <cellStyle name="Финансовый 2 4 5 6 3" xfId="52106"/>
    <cellStyle name="Финансовый 2 4 5 6 3 2" xfId="52107"/>
    <cellStyle name="Финансовый 2 4 5 6 3 2 2" xfId="52108"/>
    <cellStyle name="Финансовый 2 4 5 6 3 3" xfId="52109"/>
    <cellStyle name="Финансовый 2 4 5 6 3 4" xfId="52110"/>
    <cellStyle name="Финансовый 2 4 5 6 3 5" xfId="52111"/>
    <cellStyle name="Финансовый 2 4 5 6 4" xfId="52112"/>
    <cellStyle name="Финансовый 2 4 5 6 4 2" xfId="52113"/>
    <cellStyle name="Финансовый 2 4 5 6 4 3" xfId="52114"/>
    <cellStyle name="Финансовый 2 4 5 6 4 4" xfId="52115"/>
    <cellStyle name="Финансовый 2 4 5 6 5" xfId="52116"/>
    <cellStyle name="Финансовый 2 4 5 6 6" xfId="52117"/>
    <cellStyle name="Финансовый 2 4 5 6 7" xfId="52118"/>
    <cellStyle name="Финансовый 2 4 5 6 8" xfId="52119"/>
    <cellStyle name="Финансовый 2 4 5 7" xfId="52120"/>
    <cellStyle name="Финансовый 2 4 5 7 2" xfId="52121"/>
    <cellStyle name="Финансовый 2 4 5 7 2 2" xfId="52122"/>
    <cellStyle name="Финансовый 2 4 5 7 2 2 2" xfId="52123"/>
    <cellStyle name="Финансовый 2 4 5 7 2 2 2 2" xfId="52124"/>
    <cellStyle name="Финансовый 2 4 5 7 2 2 3" xfId="52125"/>
    <cellStyle name="Финансовый 2 4 5 7 2 2 4" xfId="52126"/>
    <cellStyle name="Финансовый 2 4 5 7 2 2 5" xfId="52127"/>
    <cellStyle name="Финансовый 2 4 5 7 2 3" xfId="52128"/>
    <cellStyle name="Финансовый 2 4 5 7 2 3 2" xfId="52129"/>
    <cellStyle name="Финансовый 2 4 5 7 2 3 3" xfId="52130"/>
    <cellStyle name="Финансовый 2 4 5 7 2 3 4" xfId="52131"/>
    <cellStyle name="Финансовый 2 4 5 7 2 4" xfId="52132"/>
    <cellStyle name="Финансовый 2 4 5 7 2 5" xfId="52133"/>
    <cellStyle name="Финансовый 2 4 5 7 2 6" xfId="52134"/>
    <cellStyle name="Финансовый 2 4 5 7 2 7" xfId="52135"/>
    <cellStyle name="Финансовый 2 4 5 7 3" xfId="52136"/>
    <cellStyle name="Финансовый 2 4 5 7 3 2" xfId="52137"/>
    <cellStyle name="Финансовый 2 4 5 7 3 2 2" xfId="52138"/>
    <cellStyle name="Финансовый 2 4 5 7 3 3" xfId="52139"/>
    <cellStyle name="Финансовый 2 4 5 7 3 4" xfId="52140"/>
    <cellStyle name="Финансовый 2 4 5 7 3 5" xfId="52141"/>
    <cellStyle name="Финансовый 2 4 5 7 4" xfId="52142"/>
    <cellStyle name="Финансовый 2 4 5 7 4 2" xfId="52143"/>
    <cellStyle name="Финансовый 2 4 5 7 4 3" xfId="52144"/>
    <cellStyle name="Финансовый 2 4 5 7 4 4" xfId="52145"/>
    <cellStyle name="Финансовый 2 4 5 7 5" xfId="52146"/>
    <cellStyle name="Финансовый 2 4 5 7 6" xfId="52147"/>
    <cellStyle name="Финансовый 2 4 5 7 7" xfId="52148"/>
    <cellStyle name="Финансовый 2 4 5 7 8" xfId="52149"/>
    <cellStyle name="Финансовый 2 4 5 8" xfId="52150"/>
    <cellStyle name="Финансовый 2 4 5 8 2" xfId="52151"/>
    <cellStyle name="Финансовый 2 4 5 8 2 2" xfId="52152"/>
    <cellStyle name="Финансовый 2 4 5 8 2 2 2" xfId="52153"/>
    <cellStyle name="Финансовый 2 4 5 8 2 3" xfId="52154"/>
    <cellStyle name="Финансовый 2 4 5 8 2 4" xfId="52155"/>
    <cellStyle name="Финансовый 2 4 5 8 2 5" xfId="52156"/>
    <cellStyle name="Финансовый 2 4 5 8 3" xfId="52157"/>
    <cellStyle name="Финансовый 2 4 5 8 3 2" xfId="52158"/>
    <cellStyle name="Финансовый 2 4 5 8 3 3" xfId="52159"/>
    <cellStyle name="Финансовый 2 4 5 8 3 4" xfId="52160"/>
    <cellStyle name="Финансовый 2 4 5 8 4" xfId="52161"/>
    <cellStyle name="Финансовый 2 4 5 8 5" xfId="52162"/>
    <cellStyle name="Финансовый 2 4 5 8 6" xfId="52163"/>
    <cellStyle name="Финансовый 2 4 5 8 7" xfId="52164"/>
    <cellStyle name="Финансовый 2 4 5 9" xfId="52165"/>
    <cellStyle name="Финансовый 2 4 5 9 2" xfId="52166"/>
    <cellStyle name="Финансовый 2 4 5 9 2 2" xfId="52167"/>
    <cellStyle name="Финансовый 2 4 5 9 2 2 2" xfId="52168"/>
    <cellStyle name="Финансовый 2 4 5 9 2 3" xfId="52169"/>
    <cellStyle name="Финансовый 2 4 5 9 2 4" xfId="52170"/>
    <cellStyle name="Финансовый 2 4 5 9 2 5" xfId="52171"/>
    <cellStyle name="Финансовый 2 4 5 9 3" xfId="52172"/>
    <cellStyle name="Финансовый 2 4 5 9 3 2" xfId="52173"/>
    <cellStyle name="Финансовый 2 4 5 9 3 3" xfId="52174"/>
    <cellStyle name="Финансовый 2 4 5 9 3 4" xfId="52175"/>
    <cellStyle name="Финансовый 2 4 5 9 4" xfId="52176"/>
    <cellStyle name="Финансовый 2 4 5 9 5" xfId="52177"/>
    <cellStyle name="Финансовый 2 4 5 9 6" xfId="52178"/>
    <cellStyle name="Финансовый 2 4 5 9 7" xfId="52179"/>
    <cellStyle name="Финансовый 2 4 6" xfId="52180"/>
    <cellStyle name="Финансовый 2 4 6 2" xfId="52181"/>
    <cellStyle name="Финансовый 2 4 6 2 2" xfId="52182"/>
    <cellStyle name="Финансовый 2 4 6 2 2 2" xfId="52183"/>
    <cellStyle name="Финансовый 2 4 6 2 2 2 2" xfId="52184"/>
    <cellStyle name="Финансовый 2 4 6 2 2 3" xfId="52185"/>
    <cellStyle name="Финансовый 2 4 6 2 2 4" xfId="52186"/>
    <cellStyle name="Финансовый 2 4 6 2 2 5" xfId="52187"/>
    <cellStyle name="Финансовый 2 4 6 2 3" xfId="52188"/>
    <cellStyle name="Финансовый 2 4 6 2 3 2" xfId="52189"/>
    <cellStyle name="Финансовый 2 4 6 2 3 3" xfId="52190"/>
    <cellStyle name="Финансовый 2 4 6 2 3 4" xfId="52191"/>
    <cellStyle name="Финансовый 2 4 6 2 4" xfId="52192"/>
    <cellStyle name="Финансовый 2 4 6 2 5" xfId="52193"/>
    <cellStyle name="Финансовый 2 4 6 2 6" xfId="52194"/>
    <cellStyle name="Финансовый 2 4 6 2 7" xfId="52195"/>
    <cellStyle name="Финансовый 2 4 6 3" xfId="52196"/>
    <cellStyle name="Финансовый 2 4 6 3 2" xfId="52197"/>
    <cellStyle name="Финансовый 2 4 6 3 2 2" xfId="52198"/>
    <cellStyle name="Финансовый 2 4 6 3 2 2 2" xfId="52199"/>
    <cellStyle name="Финансовый 2 4 6 3 2 3" xfId="52200"/>
    <cellStyle name="Финансовый 2 4 6 3 2 4" xfId="52201"/>
    <cellStyle name="Финансовый 2 4 6 3 2 5" xfId="52202"/>
    <cellStyle name="Финансовый 2 4 6 3 3" xfId="52203"/>
    <cellStyle name="Финансовый 2 4 6 3 3 2" xfId="52204"/>
    <cellStyle name="Финансовый 2 4 6 3 3 3" xfId="52205"/>
    <cellStyle name="Финансовый 2 4 6 3 3 4" xfId="52206"/>
    <cellStyle name="Финансовый 2 4 6 3 4" xfId="52207"/>
    <cellStyle name="Финансовый 2 4 6 3 5" xfId="52208"/>
    <cellStyle name="Финансовый 2 4 6 3 6" xfId="52209"/>
    <cellStyle name="Финансовый 2 4 6 3 7" xfId="52210"/>
    <cellStyle name="Финансовый 2 4 6 4" xfId="52211"/>
    <cellStyle name="Финансовый 2 4 6 4 2" xfId="52212"/>
    <cellStyle name="Финансовый 2 4 6 4 2 2" xfId="52213"/>
    <cellStyle name="Финансовый 2 4 6 4 3" xfId="52214"/>
    <cellStyle name="Финансовый 2 4 6 4 4" xfId="52215"/>
    <cellStyle name="Финансовый 2 4 6 4 5" xfId="52216"/>
    <cellStyle name="Финансовый 2 4 6 5" xfId="52217"/>
    <cellStyle name="Финансовый 2 4 6 5 2" xfId="52218"/>
    <cellStyle name="Финансовый 2 4 6 5 3" xfId="52219"/>
    <cellStyle name="Финансовый 2 4 6 5 4" xfId="52220"/>
    <cellStyle name="Финансовый 2 4 6 6" xfId="52221"/>
    <cellStyle name="Финансовый 2 4 6 7" xfId="52222"/>
    <cellStyle name="Финансовый 2 4 6 8" xfId="52223"/>
    <cellStyle name="Финансовый 2 4 6 9" xfId="52224"/>
    <cellStyle name="Финансовый 2 4 7" xfId="52225"/>
    <cellStyle name="Финансовый 2 4 7 2" xfId="52226"/>
    <cellStyle name="Финансовый 2 4 7 2 2" xfId="52227"/>
    <cellStyle name="Финансовый 2 4 7 2 2 2" xfId="52228"/>
    <cellStyle name="Финансовый 2 4 7 2 2 2 2" xfId="52229"/>
    <cellStyle name="Финансовый 2 4 7 2 2 3" xfId="52230"/>
    <cellStyle name="Финансовый 2 4 7 2 2 4" xfId="52231"/>
    <cellStyle name="Финансовый 2 4 7 2 2 5" xfId="52232"/>
    <cellStyle name="Финансовый 2 4 7 2 3" xfId="52233"/>
    <cellStyle name="Финансовый 2 4 7 2 3 2" xfId="52234"/>
    <cellStyle name="Финансовый 2 4 7 2 3 3" xfId="52235"/>
    <cellStyle name="Финансовый 2 4 7 2 3 4" xfId="52236"/>
    <cellStyle name="Финансовый 2 4 7 2 4" xfId="52237"/>
    <cellStyle name="Финансовый 2 4 7 2 5" xfId="52238"/>
    <cellStyle name="Финансовый 2 4 7 2 6" xfId="52239"/>
    <cellStyle name="Финансовый 2 4 7 2 7" xfId="52240"/>
    <cellStyle name="Финансовый 2 4 7 3" xfId="52241"/>
    <cellStyle name="Финансовый 2 4 7 3 2" xfId="52242"/>
    <cellStyle name="Финансовый 2 4 7 3 2 2" xfId="52243"/>
    <cellStyle name="Финансовый 2 4 7 3 3" xfId="52244"/>
    <cellStyle name="Финансовый 2 4 7 3 4" xfId="52245"/>
    <cellStyle name="Финансовый 2 4 7 3 5" xfId="52246"/>
    <cellStyle name="Финансовый 2 4 7 4" xfId="52247"/>
    <cellStyle name="Финансовый 2 4 7 4 2" xfId="52248"/>
    <cellStyle name="Финансовый 2 4 7 4 2 2" xfId="52249"/>
    <cellStyle name="Финансовый 2 4 7 4 3" xfId="52250"/>
    <cellStyle name="Финансовый 2 4 7 4 4" xfId="52251"/>
    <cellStyle name="Финансовый 2 4 7 4 5" xfId="52252"/>
    <cellStyle name="Финансовый 2 4 7 5" xfId="52253"/>
    <cellStyle name="Финансовый 2 4 7 5 2" xfId="52254"/>
    <cellStyle name="Финансовый 2 4 7 5 3" xfId="52255"/>
    <cellStyle name="Финансовый 2 4 7 5 4" xfId="52256"/>
    <cellStyle name="Финансовый 2 4 7 6" xfId="52257"/>
    <cellStyle name="Финансовый 2 4 7 7" xfId="52258"/>
    <cellStyle name="Финансовый 2 4 7 8" xfId="52259"/>
    <cellStyle name="Финансовый 2 4 7 9" xfId="52260"/>
    <cellStyle name="Финансовый 2 4 8" xfId="52261"/>
    <cellStyle name="Финансовый 2 4 8 2" xfId="52262"/>
    <cellStyle name="Финансовый 2 4 8 2 2" xfId="52263"/>
    <cellStyle name="Финансовый 2 4 8 2 2 2" xfId="52264"/>
    <cellStyle name="Финансовый 2 4 8 2 2 2 2" xfId="52265"/>
    <cellStyle name="Финансовый 2 4 8 2 2 3" xfId="52266"/>
    <cellStyle name="Финансовый 2 4 8 2 2 4" xfId="52267"/>
    <cellStyle name="Финансовый 2 4 8 2 2 5" xfId="52268"/>
    <cellStyle name="Финансовый 2 4 8 2 3" xfId="52269"/>
    <cellStyle name="Финансовый 2 4 8 2 3 2" xfId="52270"/>
    <cellStyle name="Финансовый 2 4 8 2 3 3" xfId="52271"/>
    <cellStyle name="Финансовый 2 4 8 2 3 4" xfId="52272"/>
    <cellStyle name="Финансовый 2 4 8 2 4" xfId="52273"/>
    <cellStyle name="Финансовый 2 4 8 2 5" xfId="52274"/>
    <cellStyle name="Финансовый 2 4 8 2 6" xfId="52275"/>
    <cellStyle name="Финансовый 2 4 8 2 7" xfId="52276"/>
    <cellStyle name="Финансовый 2 4 8 3" xfId="52277"/>
    <cellStyle name="Финансовый 2 4 8 3 2" xfId="52278"/>
    <cellStyle name="Финансовый 2 4 8 3 2 2" xfId="52279"/>
    <cellStyle name="Финансовый 2 4 8 3 3" xfId="52280"/>
    <cellStyle name="Финансовый 2 4 8 3 4" xfId="52281"/>
    <cellStyle name="Финансовый 2 4 8 3 5" xfId="52282"/>
    <cellStyle name="Финансовый 2 4 8 4" xfId="52283"/>
    <cellStyle name="Финансовый 2 4 8 4 2" xfId="52284"/>
    <cellStyle name="Финансовый 2 4 8 4 2 2" xfId="52285"/>
    <cellStyle name="Финансовый 2 4 8 4 3" xfId="52286"/>
    <cellStyle name="Финансовый 2 4 8 4 4" xfId="52287"/>
    <cellStyle name="Финансовый 2 4 8 4 5" xfId="52288"/>
    <cellStyle name="Финансовый 2 4 8 5" xfId="52289"/>
    <cellStyle name="Финансовый 2 4 8 5 2" xfId="52290"/>
    <cellStyle name="Финансовый 2 4 8 5 3" xfId="52291"/>
    <cellStyle name="Финансовый 2 4 8 5 4" xfId="52292"/>
    <cellStyle name="Финансовый 2 4 8 6" xfId="52293"/>
    <cellStyle name="Финансовый 2 4 8 7" xfId="52294"/>
    <cellStyle name="Финансовый 2 4 8 8" xfId="52295"/>
    <cellStyle name="Финансовый 2 4 8 9" xfId="52296"/>
    <cellStyle name="Финансовый 2 4 9" xfId="52297"/>
    <cellStyle name="Финансовый 2 4 9 2" xfId="52298"/>
    <cellStyle name="Финансовый 2 4 9 2 2" xfId="52299"/>
    <cellStyle name="Финансовый 2 4 9 2 2 2" xfId="52300"/>
    <cellStyle name="Финансовый 2 4 9 2 2 2 2" xfId="52301"/>
    <cellStyle name="Финансовый 2 4 9 2 2 3" xfId="52302"/>
    <cellStyle name="Финансовый 2 4 9 2 2 4" xfId="52303"/>
    <cellStyle name="Финансовый 2 4 9 2 2 5" xfId="52304"/>
    <cellStyle name="Финансовый 2 4 9 2 3" xfId="52305"/>
    <cellStyle name="Финансовый 2 4 9 2 3 2" xfId="52306"/>
    <cellStyle name="Финансовый 2 4 9 2 3 3" xfId="52307"/>
    <cellStyle name="Финансовый 2 4 9 2 3 4" xfId="52308"/>
    <cellStyle name="Финансовый 2 4 9 2 4" xfId="52309"/>
    <cellStyle name="Финансовый 2 4 9 2 5" xfId="52310"/>
    <cellStyle name="Финансовый 2 4 9 2 6" xfId="52311"/>
    <cellStyle name="Финансовый 2 4 9 2 7" xfId="52312"/>
    <cellStyle name="Финансовый 2 4 9 3" xfId="52313"/>
    <cellStyle name="Финансовый 2 4 9 3 2" xfId="52314"/>
    <cellStyle name="Финансовый 2 4 9 3 2 2" xfId="52315"/>
    <cellStyle name="Финансовый 2 4 9 3 3" xfId="52316"/>
    <cellStyle name="Финансовый 2 4 9 3 4" xfId="52317"/>
    <cellStyle name="Финансовый 2 4 9 3 5" xfId="52318"/>
    <cellStyle name="Финансовый 2 4 9 4" xfId="52319"/>
    <cellStyle name="Финансовый 2 4 9 4 2" xfId="52320"/>
    <cellStyle name="Финансовый 2 4 9 4 3" xfId="52321"/>
    <cellStyle name="Финансовый 2 4 9 4 4" xfId="52322"/>
    <cellStyle name="Финансовый 2 4 9 5" xfId="52323"/>
    <cellStyle name="Финансовый 2 4 9 6" xfId="52324"/>
    <cellStyle name="Финансовый 2 4 9 7" xfId="52325"/>
    <cellStyle name="Финансовый 2 4 9 8" xfId="52326"/>
    <cellStyle name="Финансовый 2 5" xfId="52327"/>
    <cellStyle name="Финансовый 2 5 10" xfId="52328"/>
    <cellStyle name="Финансовый 2 5 10 2" xfId="52329"/>
    <cellStyle name="Финансовый 2 5 10 2 2" xfId="52330"/>
    <cellStyle name="Финансовый 2 5 10 2 2 2" xfId="52331"/>
    <cellStyle name="Финансовый 2 5 10 2 2 2 2" xfId="52332"/>
    <cellStyle name="Финансовый 2 5 10 2 2 3" xfId="52333"/>
    <cellStyle name="Финансовый 2 5 10 2 2 4" xfId="52334"/>
    <cellStyle name="Финансовый 2 5 10 2 2 5" xfId="52335"/>
    <cellStyle name="Финансовый 2 5 10 2 3" xfId="52336"/>
    <cellStyle name="Финансовый 2 5 10 2 3 2" xfId="52337"/>
    <cellStyle name="Финансовый 2 5 10 2 3 3" xfId="52338"/>
    <cellStyle name="Финансовый 2 5 10 2 3 4" xfId="52339"/>
    <cellStyle name="Финансовый 2 5 10 2 4" xfId="52340"/>
    <cellStyle name="Финансовый 2 5 10 2 5" xfId="52341"/>
    <cellStyle name="Финансовый 2 5 10 2 6" xfId="52342"/>
    <cellStyle name="Финансовый 2 5 10 2 7" xfId="52343"/>
    <cellStyle name="Финансовый 2 5 10 3" xfId="52344"/>
    <cellStyle name="Финансовый 2 5 10 3 2" xfId="52345"/>
    <cellStyle name="Финансовый 2 5 10 3 2 2" xfId="52346"/>
    <cellStyle name="Финансовый 2 5 10 3 3" xfId="52347"/>
    <cellStyle name="Финансовый 2 5 10 3 4" xfId="52348"/>
    <cellStyle name="Финансовый 2 5 10 3 5" xfId="52349"/>
    <cellStyle name="Финансовый 2 5 10 4" xfId="52350"/>
    <cellStyle name="Финансовый 2 5 10 4 2" xfId="52351"/>
    <cellStyle name="Финансовый 2 5 10 4 3" xfId="52352"/>
    <cellStyle name="Финансовый 2 5 10 4 4" xfId="52353"/>
    <cellStyle name="Финансовый 2 5 10 5" xfId="52354"/>
    <cellStyle name="Финансовый 2 5 10 6" xfId="52355"/>
    <cellStyle name="Финансовый 2 5 10 7" xfId="52356"/>
    <cellStyle name="Финансовый 2 5 10 8" xfId="52357"/>
    <cellStyle name="Финансовый 2 5 11" xfId="52358"/>
    <cellStyle name="Финансовый 2 5 11 2" xfId="52359"/>
    <cellStyle name="Финансовый 2 5 11 2 2" xfId="52360"/>
    <cellStyle name="Финансовый 2 5 11 2 2 2" xfId="52361"/>
    <cellStyle name="Финансовый 2 5 11 2 2 2 2" xfId="52362"/>
    <cellStyle name="Финансовый 2 5 11 2 2 3" xfId="52363"/>
    <cellStyle name="Финансовый 2 5 11 2 2 4" xfId="52364"/>
    <cellStyle name="Финансовый 2 5 11 2 2 5" xfId="52365"/>
    <cellStyle name="Финансовый 2 5 11 2 3" xfId="52366"/>
    <cellStyle name="Финансовый 2 5 11 2 3 2" xfId="52367"/>
    <cellStyle name="Финансовый 2 5 11 2 3 3" xfId="52368"/>
    <cellStyle name="Финансовый 2 5 11 2 3 4" xfId="52369"/>
    <cellStyle name="Финансовый 2 5 11 2 4" xfId="52370"/>
    <cellStyle name="Финансовый 2 5 11 2 5" xfId="52371"/>
    <cellStyle name="Финансовый 2 5 11 2 6" xfId="52372"/>
    <cellStyle name="Финансовый 2 5 11 2 7" xfId="52373"/>
    <cellStyle name="Финансовый 2 5 11 3" xfId="52374"/>
    <cellStyle name="Финансовый 2 5 11 3 2" xfId="52375"/>
    <cellStyle name="Финансовый 2 5 11 3 2 2" xfId="52376"/>
    <cellStyle name="Финансовый 2 5 11 3 3" xfId="52377"/>
    <cellStyle name="Финансовый 2 5 11 3 4" xfId="52378"/>
    <cellStyle name="Финансовый 2 5 11 3 5" xfId="52379"/>
    <cellStyle name="Финансовый 2 5 11 4" xfId="52380"/>
    <cellStyle name="Финансовый 2 5 11 4 2" xfId="52381"/>
    <cellStyle name="Финансовый 2 5 11 4 3" xfId="52382"/>
    <cellStyle name="Финансовый 2 5 11 4 4" xfId="52383"/>
    <cellStyle name="Финансовый 2 5 11 5" xfId="52384"/>
    <cellStyle name="Финансовый 2 5 11 6" xfId="52385"/>
    <cellStyle name="Финансовый 2 5 11 7" xfId="52386"/>
    <cellStyle name="Финансовый 2 5 11 8" xfId="52387"/>
    <cellStyle name="Финансовый 2 5 12" xfId="52388"/>
    <cellStyle name="Финансовый 2 5 12 2" xfId="52389"/>
    <cellStyle name="Финансовый 2 5 12 2 2" xfId="52390"/>
    <cellStyle name="Финансовый 2 5 12 2 2 2" xfId="52391"/>
    <cellStyle name="Финансовый 2 5 12 2 3" xfId="52392"/>
    <cellStyle name="Финансовый 2 5 12 2 4" xfId="52393"/>
    <cellStyle name="Финансовый 2 5 12 2 5" xfId="52394"/>
    <cellStyle name="Финансовый 2 5 12 3" xfId="52395"/>
    <cellStyle name="Финансовый 2 5 12 3 2" xfId="52396"/>
    <cellStyle name="Финансовый 2 5 12 3 3" xfId="52397"/>
    <cellStyle name="Финансовый 2 5 12 3 4" xfId="52398"/>
    <cellStyle name="Финансовый 2 5 12 4" xfId="52399"/>
    <cellStyle name="Финансовый 2 5 12 5" xfId="52400"/>
    <cellStyle name="Финансовый 2 5 12 6" xfId="52401"/>
    <cellStyle name="Финансовый 2 5 12 7" xfId="52402"/>
    <cellStyle name="Финансовый 2 5 13" xfId="52403"/>
    <cellStyle name="Финансовый 2 5 13 2" xfId="52404"/>
    <cellStyle name="Финансовый 2 5 13 2 2" xfId="52405"/>
    <cellStyle name="Финансовый 2 5 13 3" xfId="52406"/>
    <cellStyle name="Финансовый 2 5 13 4" xfId="52407"/>
    <cellStyle name="Финансовый 2 5 13 5" xfId="52408"/>
    <cellStyle name="Финансовый 2 5 14" xfId="52409"/>
    <cellStyle name="Финансовый 2 5 14 2" xfId="52410"/>
    <cellStyle name="Финансовый 2 5 14 2 2" xfId="52411"/>
    <cellStyle name="Финансовый 2 5 14 3" xfId="52412"/>
    <cellStyle name="Финансовый 2 5 14 4" xfId="52413"/>
    <cellStyle name="Финансовый 2 5 14 5" xfId="52414"/>
    <cellStyle name="Финансовый 2 5 15" xfId="52415"/>
    <cellStyle name="Финансовый 2 5 15 2" xfId="52416"/>
    <cellStyle name="Финансовый 2 5 15 2 2" xfId="52417"/>
    <cellStyle name="Финансовый 2 5 15 3" xfId="52418"/>
    <cellStyle name="Финансовый 2 5 15 4" xfId="52419"/>
    <cellStyle name="Финансовый 2 5 15 5" xfId="52420"/>
    <cellStyle name="Финансовый 2 5 16" xfId="52421"/>
    <cellStyle name="Финансовый 2 5 16 2" xfId="52422"/>
    <cellStyle name="Финансовый 2 5 16 2 2" xfId="52423"/>
    <cellStyle name="Финансовый 2 5 16 3" xfId="52424"/>
    <cellStyle name="Финансовый 2 5 17" xfId="52425"/>
    <cellStyle name="Финансовый 2 5 17 2" xfId="52426"/>
    <cellStyle name="Финансовый 2 5 18" xfId="52427"/>
    <cellStyle name="Финансовый 2 5 19" xfId="52428"/>
    <cellStyle name="Финансовый 2 5 2" xfId="52429"/>
    <cellStyle name="Финансовый 2 5 2 10" xfId="52430"/>
    <cellStyle name="Финансовый 2 5 2 10 2" xfId="52431"/>
    <cellStyle name="Финансовый 2 5 2 10 2 2" xfId="52432"/>
    <cellStyle name="Финансовый 2 5 2 10 2 2 2" xfId="52433"/>
    <cellStyle name="Финансовый 2 5 2 10 2 3" xfId="52434"/>
    <cellStyle name="Финансовый 2 5 2 10 2 4" xfId="52435"/>
    <cellStyle name="Финансовый 2 5 2 10 2 5" xfId="52436"/>
    <cellStyle name="Финансовый 2 5 2 10 3" xfId="52437"/>
    <cellStyle name="Финансовый 2 5 2 10 3 2" xfId="52438"/>
    <cellStyle name="Финансовый 2 5 2 10 3 3" xfId="52439"/>
    <cellStyle name="Финансовый 2 5 2 10 3 4" xfId="52440"/>
    <cellStyle name="Финансовый 2 5 2 10 4" xfId="52441"/>
    <cellStyle name="Финансовый 2 5 2 10 5" xfId="52442"/>
    <cellStyle name="Финансовый 2 5 2 10 6" xfId="52443"/>
    <cellStyle name="Финансовый 2 5 2 10 7" xfId="52444"/>
    <cellStyle name="Финансовый 2 5 2 11" xfId="52445"/>
    <cellStyle name="Финансовый 2 5 2 11 2" xfId="52446"/>
    <cellStyle name="Финансовый 2 5 2 11 2 2" xfId="52447"/>
    <cellStyle name="Финансовый 2 5 2 11 3" xfId="52448"/>
    <cellStyle name="Финансовый 2 5 2 11 4" xfId="52449"/>
    <cellStyle name="Финансовый 2 5 2 11 5" xfId="52450"/>
    <cellStyle name="Финансовый 2 5 2 12" xfId="52451"/>
    <cellStyle name="Финансовый 2 5 2 12 2" xfId="52452"/>
    <cellStyle name="Финансовый 2 5 2 12 2 2" xfId="52453"/>
    <cellStyle name="Финансовый 2 5 2 12 3" xfId="52454"/>
    <cellStyle name="Финансовый 2 5 2 12 4" xfId="52455"/>
    <cellStyle name="Финансовый 2 5 2 12 5" xfId="52456"/>
    <cellStyle name="Финансовый 2 5 2 13" xfId="52457"/>
    <cellStyle name="Финансовый 2 5 2 13 2" xfId="52458"/>
    <cellStyle name="Финансовый 2 5 2 13 2 2" xfId="52459"/>
    <cellStyle name="Финансовый 2 5 2 13 3" xfId="52460"/>
    <cellStyle name="Финансовый 2 5 2 14" xfId="52461"/>
    <cellStyle name="Финансовый 2 5 2 14 2" xfId="52462"/>
    <cellStyle name="Финансовый 2 5 2 15" xfId="52463"/>
    <cellStyle name="Финансовый 2 5 2 16" xfId="52464"/>
    <cellStyle name="Финансовый 2 5 2 2" xfId="52465"/>
    <cellStyle name="Финансовый 2 5 2 2 10" xfId="52466"/>
    <cellStyle name="Финансовый 2 5 2 2 10 2" xfId="52467"/>
    <cellStyle name="Финансовый 2 5 2 2 10 2 2" xfId="52468"/>
    <cellStyle name="Финансовый 2 5 2 2 10 3" xfId="52469"/>
    <cellStyle name="Финансовый 2 5 2 2 10 4" xfId="52470"/>
    <cellStyle name="Финансовый 2 5 2 2 10 5" xfId="52471"/>
    <cellStyle name="Финансовый 2 5 2 2 11" xfId="52472"/>
    <cellStyle name="Финансовый 2 5 2 2 11 2" xfId="52473"/>
    <cellStyle name="Финансовый 2 5 2 2 11 2 2" xfId="52474"/>
    <cellStyle name="Финансовый 2 5 2 2 11 3" xfId="52475"/>
    <cellStyle name="Финансовый 2 5 2 2 11 4" xfId="52476"/>
    <cellStyle name="Финансовый 2 5 2 2 11 5" xfId="52477"/>
    <cellStyle name="Финансовый 2 5 2 2 12" xfId="52478"/>
    <cellStyle name="Финансовый 2 5 2 2 12 2" xfId="52479"/>
    <cellStyle name="Финансовый 2 5 2 2 12 2 2" xfId="52480"/>
    <cellStyle name="Финансовый 2 5 2 2 12 3" xfId="52481"/>
    <cellStyle name="Финансовый 2 5 2 2 13" xfId="52482"/>
    <cellStyle name="Финансовый 2 5 2 2 13 2" xfId="52483"/>
    <cellStyle name="Финансовый 2 5 2 2 14" xfId="52484"/>
    <cellStyle name="Финансовый 2 5 2 2 15" xfId="52485"/>
    <cellStyle name="Финансовый 2 5 2 2 2" xfId="52486"/>
    <cellStyle name="Финансовый 2 5 2 2 2 2" xfId="52487"/>
    <cellStyle name="Финансовый 2 5 2 2 2 2 2" xfId="52488"/>
    <cellStyle name="Финансовый 2 5 2 2 2 2 2 2" xfId="52489"/>
    <cellStyle name="Финансовый 2 5 2 2 2 2 2 2 2" xfId="52490"/>
    <cellStyle name="Финансовый 2 5 2 2 2 2 2 3" xfId="52491"/>
    <cellStyle name="Финансовый 2 5 2 2 2 2 2 4" xfId="52492"/>
    <cellStyle name="Финансовый 2 5 2 2 2 2 2 5" xfId="52493"/>
    <cellStyle name="Финансовый 2 5 2 2 2 2 3" xfId="52494"/>
    <cellStyle name="Финансовый 2 5 2 2 2 2 3 2" xfId="52495"/>
    <cellStyle name="Финансовый 2 5 2 2 2 2 3 3" xfId="52496"/>
    <cellStyle name="Финансовый 2 5 2 2 2 2 3 4" xfId="52497"/>
    <cellStyle name="Финансовый 2 5 2 2 2 2 4" xfId="52498"/>
    <cellStyle name="Финансовый 2 5 2 2 2 2 5" xfId="52499"/>
    <cellStyle name="Финансовый 2 5 2 2 2 2 6" xfId="52500"/>
    <cellStyle name="Финансовый 2 5 2 2 2 2 7" xfId="52501"/>
    <cellStyle name="Финансовый 2 5 2 2 2 3" xfId="52502"/>
    <cellStyle name="Финансовый 2 5 2 2 2 3 2" xfId="52503"/>
    <cellStyle name="Финансовый 2 5 2 2 2 3 2 2" xfId="52504"/>
    <cellStyle name="Финансовый 2 5 2 2 2 3 3" xfId="52505"/>
    <cellStyle name="Финансовый 2 5 2 2 2 3 4" xfId="52506"/>
    <cellStyle name="Финансовый 2 5 2 2 2 3 5" xfId="52507"/>
    <cellStyle name="Финансовый 2 5 2 2 2 4" xfId="52508"/>
    <cellStyle name="Финансовый 2 5 2 2 2 4 2" xfId="52509"/>
    <cellStyle name="Финансовый 2 5 2 2 2 4 2 2" xfId="52510"/>
    <cellStyle name="Финансовый 2 5 2 2 2 4 3" xfId="52511"/>
    <cellStyle name="Финансовый 2 5 2 2 2 4 4" xfId="52512"/>
    <cellStyle name="Финансовый 2 5 2 2 2 4 5" xfId="52513"/>
    <cellStyle name="Финансовый 2 5 2 2 2 5" xfId="52514"/>
    <cellStyle name="Финансовый 2 5 2 2 2 5 2" xfId="52515"/>
    <cellStyle name="Финансовый 2 5 2 2 2 5 3" xfId="52516"/>
    <cellStyle name="Финансовый 2 5 2 2 2 5 4" xfId="52517"/>
    <cellStyle name="Финансовый 2 5 2 2 2 6" xfId="52518"/>
    <cellStyle name="Финансовый 2 5 2 2 2 7" xfId="52519"/>
    <cellStyle name="Финансовый 2 5 2 2 2 8" xfId="52520"/>
    <cellStyle name="Финансовый 2 5 2 2 2 9" xfId="52521"/>
    <cellStyle name="Финансовый 2 5 2 2 3" xfId="52522"/>
    <cellStyle name="Финансовый 2 5 2 2 3 2" xfId="52523"/>
    <cellStyle name="Финансовый 2 5 2 2 3 2 2" xfId="52524"/>
    <cellStyle name="Финансовый 2 5 2 2 3 2 2 2" xfId="52525"/>
    <cellStyle name="Финансовый 2 5 2 2 3 2 2 2 2" xfId="52526"/>
    <cellStyle name="Финансовый 2 5 2 2 3 2 2 3" xfId="52527"/>
    <cellStyle name="Финансовый 2 5 2 2 3 2 2 4" xfId="52528"/>
    <cellStyle name="Финансовый 2 5 2 2 3 2 2 5" xfId="52529"/>
    <cellStyle name="Финансовый 2 5 2 2 3 2 3" xfId="52530"/>
    <cellStyle name="Финансовый 2 5 2 2 3 2 3 2" xfId="52531"/>
    <cellStyle name="Финансовый 2 5 2 2 3 2 3 3" xfId="52532"/>
    <cellStyle name="Финансовый 2 5 2 2 3 2 3 4" xfId="52533"/>
    <cellStyle name="Финансовый 2 5 2 2 3 2 4" xfId="52534"/>
    <cellStyle name="Финансовый 2 5 2 2 3 2 5" xfId="52535"/>
    <cellStyle name="Финансовый 2 5 2 2 3 2 6" xfId="52536"/>
    <cellStyle name="Финансовый 2 5 2 2 3 2 7" xfId="52537"/>
    <cellStyle name="Финансовый 2 5 2 2 3 3" xfId="52538"/>
    <cellStyle name="Финансовый 2 5 2 2 3 3 2" xfId="52539"/>
    <cellStyle name="Финансовый 2 5 2 2 3 3 2 2" xfId="52540"/>
    <cellStyle name="Финансовый 2 5 2 2 3 3 3" xfId="52541"/>
    <cellStyle name="Финансовый 2 5 2 2 3 3 4" xfId="52542"/>
    <cellStyle name="Финансовый 2 5 2 2 3 3 5" xfId="52543"/>
    <cellStyle name="Финансовый 2 5 2 2 3 4" xfId="52544"/>
    <cellStyle name="Финансовый 2 5 2 2 3 4 2" xfId="52545"/>
    <cellStyle name="Финансовый 2 5 2 2 3 4 2 2" xfId="52546"/>
    <cellStyle name="Финансовый 2 5 2 2 3 4 3" xfId="52547"/>
    <cellStyle name="Финансовый 2 5 2 2 3 4 4" xfId="52548"/>
    <cellStyle name="Финансовый 2 5 2 2 3 4 5" xfId="52549"/>
    <cellStyle name="Финансовый 2 5 2 2 3 5" xfId="52550"/>
    <cellStyle name="Финансовый 2 5 2 2 3 5 2" xfId="52551"/>
    <cellStyle name="Финансовый 2 5 2 2 3 5 3" xfId="52552"/>
    <cellStyle name="Финансовый 2 5 2 2 3 5 4" xfId="52553"/>
    <cellStyle name="Финансовый 2 5 2 2 3 6" xfId="52554"/>
    <cellStyle name="Финансовый 2 5 2 2 3 7" xfId="52555"/>
    <cellStyle name="Финансовый 2 5 2 2 3 8" xfId="52556"/>
    <cellStyle name="Финансовый 2 5 2 2 3 9" xfId="52557"/>
    <cellStyle name="Финансовый 2 5 2 2 4" xfId="52558"/>
    <cellStyle name="Финансовый 2 5 2 2 4 2" xfId="52559"/>
    <cellStyle name="Финансовый 2 5 2 2 4 2 2" xfId="52560"/>
    <cellStyle name="Финансовый 2 5 2 2 4 2 2 2" xfId="52561"/>
    <cellStyle name="Финансовый 2 5 2 2 4 2 2 2 2" xfId="52562"/>
    <cellStyle name="Финансовый 2 5 2 2 4 2 2 3" xfId="52563"/>
    <cellStyle name="Финансовый 2 5 2 2 4 2 2 4" xfId="52564"/>
    <cellStyle name="Финансовый 2 5 2 2 4 2 2 5" xfId="52565"/>
    <cellStyle name="Финансовый 2 5 2 2 4 2 3" xfId="52566"/>
    <cellStyle name="Финансовый 2 5 2 2 4 2 3 2" xfId="52567"/>
    <cellStyle name="Финансовый 2 5 2 2 4 2 3 3" xfId="52568"/>
    <cellStyle name="Финансовый 2 5 2 2 4 2 3 4" xfId="52569"/>
    <cellStyle name="Финансовый 2 5 2 2 4 2 4" xfId="52570"/>
    <cellStyle name="Финансовый 2 5 2 2 4 2 5" xfId="52571"/>
    <cellStyle name="Финансовый 2 5 2 2 4 2 6" xfId="52572"/>
    <cellStyle name="Финансовый 2 5 2 2 4 2 7" xfId="52573"/>
    <cellStyle name="Финансовый 2 5 2 2 4 3" xfId="52574"/>
    <cellStyle name="Финансовый 2 5 2 2 4 3 2" xfId="52575"/>
    <cellStyle name="Финансовый 2 5 2 2 4 3 2 2" xfId="52576"/>
    <cellStyle name="Финансовый 2 5 2 2 4 3 3" xfId="52577"/>
    <cellStyle name="Финансовый 2 5 2 2 4 3 4" xfId="52578"/>
    <cellStyle name="Финансовый 2 5 2 2 4 3 5" xfId="52579"/>
    <cellStyle name="Финансовый 2 5 2 2 4 4" xfId="52580"/>
    <cellStyle name="Финансовый 2 5 2 2 4 4 2" xfId="52581"/>
    <cellStyle name="Финансовый 2 5 2 2 4 4 2 2" xfId="52582"/>
    <cellStyle name="Финансовый 2 5 2 2 4 4 3" xfId="52583"/>
    <cellStyle name="Финансовый 2 5 2 2 4 4 4" xfId="52584"/>
    <cellStyle name="Финансовый 2 5 2 2 4 4 5" xfId="52585"/>
    <cellStyle name="Финансовый 2 5 2 2 4 5" xfId="52586"/>
    <cellStyle name="Финансовый 2 5 2 2 4 5 2" xfId="52587"/>
    <cellStyle name="Финансовый 2 5 2 2 4 5 3" xfId="52588"/>
    <cellStyle name="Финансовый 2 5 2 2 4 5 4" xfId="52589"/>
    <cellStyle name="Финансовый 2 5 2 2 4 6" xfId="52590"/>
    <cellStyle name="Финансовый 2 5 2 2 4 7" xfId="52591"/>
    <cellStyle name="Финансовый 2 5 2 2 4 8" xfId="52592"/>
    <cellStyle name="Финансовый 2 5 2 2 4 9" xfId="52593"/>
    <cellStyle name="Финансовый 2 5 2 2 5" xfId="52594"/>
    <cellStyle name="Финансовый 2 5 2 2 5 2" xfId="52595"/>
    <cellStyle name="Финансовый 2 5 2 2 5 2 2" xfId="52596"/>
    <cellStyle name="Финансовый 2 5 2 2 5 2 2 2" xfId="52597"/>
    <cellStyle name="Финансовый 2 5 2 2 5 2 2 2 2" xfId="52598"/>
    <cellStyle name="Финансовый 2 5 2 2 5 2 2 3" xfId="52599"/>
    <cellStyle name="Финансовый 2 5 2 2 5 2 2 4" xfId="52600"/>
    <cellStyle name="Финансовый 2 5 2 2 5 2 2 5" xfId="52601"/>
    <cellStyle name="Финансовый 2 5 2 2 5 2 3" xfId="52602"/>
    <cellStyle name="Финансовый 2 5 2 2 5 2 3 2" xfId="52603"/>
    <cellStyle name="Финансовый 2 5 2 2 5 2 3 3" xfId="52604"/>
    <cellStyle name="Финансовый 2 5 2 2 5 2 3 4" xfId="52605"/>
    <cellStyle name="Финансовый 2 5 2 2 5 2 4" xfId="52606"/>
    <cellStyle name="Финансовый 2 5 2 2 5 2 5" xfId="52607"/>
    <cellStyle name="Финансовый 2 5 2 2 5 2 6" xfId="52608"/>
    <cellStyle name="Финансовый 2 5 2 2 5 2 7" xfId="52609"/>
    <cellStyle name="Финансовый 2 5 2 2 5 3" xfId="52610"/>
    <cellStyle name="Финансовый 2 5 2 2 5 3 2" xfId="52611"/>
    <cellStyle name="Финансовый 2 5 2 2 5 3 2 2" xfId="52612"/>
    <cellStyle name="Финансовый 2 5 2 2 5 3 3" xfId="52613"/>
    <cellStyle name="Финансовый 2 5 2 2 5 3 4" xfId="52614"/>
    <cellStyle name="Финансовый 2 5 2 2 5 3 5" xfId="52615"/>
    <cellStyle name="Финансовый 2 5 2 2 5 4" xfId="52616"/>
    <cellStyle name="Финансовый 2 5 2 2 5 4 2" xfId="52617"/>
    <cellStyle name="Финансовый 2 5 2 2 5 4 3" xfId="52618"/>
    <cellStyle name="Финансовый 2 5 2 2 5 4 4" xfId="52619"/>
    <cellStyle name="Финансовый 2 5 2 2 5 5" xfId="52620"/>
    <cellStyle name="Финансовый 2 5 2 2 5 6" xfId="52621"/>
    <cellStyle name="Финансовый 2 5 2 2 5 7" xfId="52622"/>
    <cellStyle name="Финансовый 2 5 2 2 5 8" xfId="52623"/>
    <cellStyle name="Финансовый 2 5 2 2 6" xfId="52624"/>
    <cellStyle name="Финансовый 2 5 2 2 6 2" xfId="52625"/>
    <cellStyle name="Финансовый 2 5 2 2 6 2 2" xfId="52626"/>
    <cellStyle name="Финансовый 2 5 2 2 6 2 2 2" xfId="52627"/>
    <cellStyle name="Финансовый 2 5 2 2 6 2 2 2 2" xfId="52628"/>
    <cellStyle name="Финансовый 2 5 2 2 6 2 2 3" xfId="52629"/>
    <cellStyle name="Финансовый 2 5 2 2 6 2 2 4" xfId="52630"/>
    <cellStyle name="Финансовый 2 5 2 2 6 2 2 5" xfId="52631"/>
    <cellStyle name="Финансовый 2 5 2 2 6 2 3" xfId="52632"/>
    <cellStyle name="Финансовый 2 5 2 2 6 2 3 2" xfId="52633"/>
    <cellStyle name="Финансовый 2 5 2 2 6 2 3 3" xfId="52634"/>
    <cellStyle name="Финансовый 2 5 2 2 6 2 3 4" xfId="52635"/>
    <cellStyle name="Финансовый 2 5 2 2 6 2 4" xfId="52636"/>
    <cellStyle name="Финансовый 2 5 2 2 6 2 5" xfId="52637"/>
    <cellStyle name="Финансовый 2 5 2 2 6 2 6" xfId="52638"/>
    <cellStyle name="Финансовый 2 5 2 2 6 2 7" xfId="52639"/>
    <cellStyle name="Финансовый 2 5 2 2 6 3" xfId="52640"/>
    <cellStyle name="Финансовый 2 5 2 2 6 3 2" xfId="52641"/>
    <cellStyle name="Финансовый 2 5 2 2 6 3 2 2" xfId="52642"/>
    <cellStyle name="Финансовый 2 5 2 2 6 3 3" xfId="52643"/>
    <cellStyle name="Финансовый 2 5 2 2 6 3 4" xfId="52644"/>
    <cellStyle name="Финансовый 2 5 2 2 6 3 5" xfId="52645"/>
    <cellStyle name="Финансовый 2 5 2 2 6 4" xfId="52646"/>
    <cellStyle name="Финансовый 2 5 2 2 6 4 2" xfId="52647"/>
    <cellStyle name="Финансовый 2 5 2 2 6 4 3" xfId="52648"/>
    <cellStyle name="Финансовый 2 5 2 2 6 4 4" xfId="52649"/>
    <cellStyle name="Финансовый 2 5 2 2 6 5" xfId="52650"/>
    <cellStyle name="Финансовый 2 5 2 2 6 6" xfId="52651"/>
    <cellStyle name="Финансовый 2 5 2 2 6 7" xfId="52652"/>
    <cellStyle name="Финансовый 2 5 2 2 6 8" xfId="52653"/>
    <cellStyle name="Финансовый 2 5 2 2 7" xfId="52654"/>
    <cellStyle name="Финансовый 2 5 2 2 7 2" xfId="52655"/>
    <cellStyle name="Финансовый 2 5 2 2 7 2 2" xfId="52656"/>
    <cellStyle name="Финансовый 2 5 2 2 7 2 2 2" xfId="52657"/>
    <cellStyle name="Финансовый 2 5 2 2 7 2 2 2 2" xfId="52658"/>
    <cellStyle name="Финансовый 2 5 2 2 7 2 2 3" xfId="52659"/>
    <cellStyle name="Финансовый 2 5 2 2 7 2 2 4" xfId="52660"/>
    <cellStyle name="Финансовый 2 5 2 2 7 2 2 5" xfId="52661"/>
    <cellStyle name="Финансовый 2 5 2 2 7 2 3" xfId="52662"/>
    <cellStyle name="Финансовый 2 5 2 2 7 2 3 2" xfId="52663"/>
    <cellStyle name="Финансовый 2 5 2 2 7 2 3 3" xfId="52664"/>
    <cellStyle name="Финансовый 2 5 2 2 7 2 3 4" xfId="52665"/>
    <cellStyle name="Финансовый 2 5 2 2 7 2 4" xfId="52666"/>
    <cellStyle name="Финансовый 2 5 2 2 7 2 5" xfId="52667"/>
    <cellStyle name="Финансовый 2 5 2 2 7 2 6" xfId="52668"/>
    <cellStyle name="Финансовый 2 5 2 2 7 2 7" xfId="52669"/>
    <cellStyle name="Финансовый 2 5 2 2 7 3" xfId="52670"/>
    <cellStyle name="Финансовый 2 5 2 2 7 3 2" xfId="52671"/>
    <cellStyle name="Финансовый 2 5 2 2 7 3 2 2" xfId="52672"/>
    <cellStyle name="Финансовый 2 5 2 2 7 3 3" xfId="52673"/>
    <cellStyle name="Финансовый 2 5 2 2 7 3 4" xfId="52674"/>
    <cellStyle name="Финансовый 2 5 2 2 7 3 5" xfId="52675"/>
    <cellStyle name="Финансовый 2 5 2 2 7 4" xfId="52676"/>
    <cellStyle name="Финансовый 2 5 2 2 7 4 2" xfId="52677"/>
    <cellStyle name="Финансовый 2 5 2 2 7 4 3" xfId="52678"/>
    <cellStyle name="Финансовый 2 5 2 2 7 4 4" xfId="52679"/>
    <cellStyle name="Финансовый 2 5 2 2 7 5" xfId="52680"/>
    <cellStyle name="Финансовый 2 5 2 2 7 6" xfId="52681"/>
    <cellStyle name="Финансовый 2 5 2 2 7 7" xfId="52682"/>
    <cellStyle name="Финансовый 2 5 2 2 7 8" xfId="52683"/>
    <cellStyle name="Финансовый 2 5 2 2 8" xfId="52684"/>
    <cellStyle name="Финансовый 2 5 2 2 8 2" xfId="52685"/>
    <cellStyle name="Финансовый 2 5 2 2 8 2 2" xfId="52686"/>
    <cellStyle name="Финансовый 2 5 2 2 8 2 2 2" xfId="52687"/>
    <cellStyle name="Финансовый 2 5 2 2 8 2 3" xfId="52688"/>
    <cellStyle name="Финансовый 2 5 2 2 8 2 4" xfId="52689"/>
    <cellStyle name="Финансовый 2 5 2 2 8 2 5" xfId="52690"/>
    <cellStyle name="Финансовый 2 5 2 2 8 3" xfId="52691"/>
    <cellStyle name="Финансовый 2 5 2 2 8 3 2" xfId="52692"/>
    <cellStyle name="Финансовый 2 5 2 2 8 3 3" xfId="52693"/>
    <cellStyle name="Финансовый 2 5 2 2 8 3 4" xfId="52694"/>
    <cellStyle name="Финансовый 2 5 2 2 8 4" xfId="52695"/>
    <cellStyle name="Финансовый 2 5 2 2 8 5" xfId="52696"/>
    <cellStyle name="Финансовый 2 5 2 2 8 6" xfId="52697"/>
    <cellStyle name="Финансовый 2 5 2 2 8 7" xfId="52698"/>
    <cellStyle name="Финансовый 2 5 2 2 9" xfId="52699"/>
    <cellStyle name="Финансовый 2 5 2 2 9 2" xfId="52700"/>
    <cellStyle name="Финансовый 2 5 2 2 9 2 2" xfId="52701"/>
    <cellStyle name="Финансовый 2 5 2 2 9 2 2 2" xfId="52702"/>
    <cellStyle name="Финансовый 2 5 2 2 9 2 3" xfId="52703"/>
    <cellStyle name="Финансовый 2 5 2 2 9 2 4" xfId="52704"/>
    <cellStyle name="Финансовый 2 5 2 2 9 2 5" xfId="52705"/>
    <cellStyle name="Финансовый 2 5 2 2 9 3" xfId="52706"/>
    <cellStyle name="Финансовый 2 5 2 2 9 3 2" xfId="52707"/>
    <cellStyle name="Финансовый 2 5 2 2 9 3 3" xfId="52708"/>
    <cellStyle name="Финансовый 2 5 2 2 9 3 4" xfId="52709"/>
    <cellStyle name="Финансовый 2 5 2 2 9 4" xfId="52710"/>
    <cellStyle name="Финансовый 2 5 2 2 9 5" xfId="52711"/>
    <cellStyle name="Финансовый 2 5 2 2 9 6" xfId="52712"/>
    <cellStyle name="Финансовый 2 5 2 2 9 7" xfId="52713"/>
    <cellStyle name="Финансовый 2 5 2 3" xfId="52714"/>
    <cellStyle name="Финансовый 2 5 2 3 2" xfId="52715"/>
    <cellStyle name="Финансовый 2 5 2 3 2 2" xfId="52716"/>
    <cellStyle name="Финансовый 2 5 2 3 2 2 2" xfId="52717"/>
    <cellStyle name="Финансовый 2 5 2 3 2 2 2 2" xfId="52718"/>
    <cellStyle name="Финансовый 2 5 2 3 2 2 3" xfId="52719"/>
    <cellStyle name="Финансовый 2 5 2 3 2 2 4" xfId="52720"/>
    <cellStyle name="Финансовый 2 5 2 3 2 2 5" xfId="52721"/>
    <cellStyle name="Финансовый 2 5 2 3 2 3" xfId="52722"/>
    <cellStyle name="Финансовый 2 5 2 3 2 3 2" xfId="52723"/>
    <cellStyle name="Финансовый 2 5 2 3 2 3 2 2" xfId="52724"/>
    <cellStyle name="Финансовый 2 5 2 3 2 3 3" xfId="52725"/>
    <cellStyle name="Финансовый 2 5 2 3 2 3 4" xfId="52726"/>
    <cellStyle name="Финансовый 2 5 2 3 2 3 5" xfId="52727"/>
    <cellStyle name="Финансовый 2 5 2 3 2 4" xfId="52728"/>
    <cellStyle name="Финансовый 2 5 2 3 2 4 2" xfId="52729"/>
    <cellStyle name="Финансовый 2 5 2 3 2 4 3" xfId="52730"/>
    <cellStyle name="Финансовый 2 5 2 3 2 4 4" xfId="52731"/>
    <cellStyle name="Финансовый 2 5 2 3 2 5" xfId="52732"/>
    <cellStyle name="Финансовый 2 5 2 3 2 6" xfId="52733"/>
    <cellStyle name="Финансовый 2 5 2 3 2 7" xfId="52734"/>
    <cellStyle name="Финансовый 2 5 2 3 2 8" xfId="52735"/>
    <cellStyle name="Финансовый 2 5 2 3 3" xfId="52736"/>
    <cellStyle name="Финансовый 2 5 2 3 3 2" xfId="52737"/>
    <cellStyle name="Финансовый 2 5 2 3 3 2 2" xfId="52738"/>
    <cellStyle name="Финансовый 2 5 2 3 3 3" xfId="52739"/>
    <cellStyle name="Финансовый 2 5 2 3 3 4" xfId="52740"/>
    <cellStyle name="Финансовый 2 5 2 3 3 5" xfId="52741"/>
    <cellStyle name="Финансовый 2 5 2 3 4" xfId="52742"/>
    <cellStyle name="Финансовый 2 5 2 3 4 2" xfId="52743"/>
    <cellStyle name="Финансовый 2 5 2 3 4 2 2" xfId="52744"/>
    <cellStyle name="Финансовый 2 5 2 3 4 3" xfId="52745"/>
    <cellStyle name="Финансовый 2 5 2 3 4 4" xfId="52746"/>
    <cellStyle name="Финансовый 2 5 2 3 4 5" xfId="52747"/>
    <cellStyle name="Финансовый 2 5 2 3 5" xfId="52748"/>
    <cellStyle name="Финансовый 2 5 2 3 5 2" xfId="52749"/>
    <cellStyle name="Финансовый 2 5 2 3 5 2 2" xfId="52750"/>
    <cellStyle name="Финансовый 2 5 2 3 5 3" xfId="52751"/>
    <cellStyle name="Финансовый 2 5 2 3 5 4" xfId="52752"/>
    <cellStyle name="Финансовый 2 5 2 3 5 5" xfId="52753"/>
    <cellStyle name="Финансовый 2 5 2 3 6" xfId="52754"/>
    <cellStyle name="Финансовый 2 5 2 3 6 2" xfId="52755"/>
    <cellStyle name="Финансовый 2 5 2 3 6 2 2" xfId="52756"/>
    <cellStyle name="Финансовый 2 5 2 3 6 3" xfId="52757"/>
    <cellStyle name="Финансовый 2 5 2 3 7" xfId="52758"/>
    <cellStyle name="Финансовый 2 5 2 3 7 2" xfId="52759"/>
    <cellStyle name="Финансовый 2 5 2 3 8" xfId="52760"/>
    <cellStyle name="Финансовый 2 5 2 3 9" xfId="52761"/>
    <cellStyle name="Финансовый 2 5 2 4" xfId="52762"/>
    <cellStyle name="Финансовый 2 5 2 4 2" xfId="52763"/>
    <cellStyle name="Финансовый 2 5 2 4 2 2" xfId="52764"/>
    <cellStyle name="Финансовый 2 5 2 4 2 2 2" xfId="52765"/>
    <cellStyle name="Финансовый 2 5 2 4 2 2 2 2" xfId="52766"/>
    <cellStyle name="Финансовый 2 5 2 4 2 2 3" xfId="52767"/>
    <cellStyle name="Финансовый 2 5 2 4 2 2 4" xfId="52768"/>
    <cellStyle name="Финансовый 2 5 2 4 2 2 5" xfId="52769"/>
    <cellStyle name="Финансовый 2 5 2 4 2 3" xfId="52770"/>
    <cellStyle name="Финансовый 2 5 2 4 2 3 2" xfId="52771"/>
    <cellStyle name="Финансовый 2 5 2 4 2 3 3" xfId="52772"/>
    <cellStyle name="Финансовый 2 5 2 4 2 3 4" xfId="52773"/>
    <cellStyle name="Финансовый 2 5 2 4 2 4" xfId="52774"/>
    <cellStyle name="Финансовый 2 5 2 4 2 5" xfId="52775"/>
    <cellStyle name="Финансовый 2 5 2 4 2 6" xfId="52776"/>
    <cellStyle name="Финансовый 2 5 2 4 2 7" xfId="52777"/>
    <cellStyle name="Финансовый 2 5 2 4 3" xfId="52778"/>
    <cellStyle name="Финансовый 2 5 2 4 3 2" xfId="52779"/>
    <cellStyle name="Финансовый 2 5 2 4 3 2 2" xfId="52780"/>
    <cellStyle name="Финансовый 2 5 2 4 3 3" xfId="52781"/>
    <cellStyle name="Финансовый 2 5 2 4 3 4" xfId="52782"/>
    <cellStyle name="Финансовый 2 5 2 4 3 5" xfId="52783"/>
    <cellStyle name="Финансовый 2 5 2 4 4" xfId="52784"/>
    <cellStyle name="Финансовый 2 5 2 4 4 2" xfId="52785"/>
    <cellStyle name="Финансовый 2 5 2 4 4 2 2" xfId="52786"/>
    <cellStyle name="Финансовый 2 5 2 4 4 3" xfId="52787"/>
    <cellStyle name="Финансовый 2 5 2 4 4 4" xfId="52788"/>
    <cellStyle name="Финансовый 2 5 2 4 4 5" xfId="52789"/>
    <cellStyle name="Финансовый 2 5 2 4 5" xfId="52790"/>
    <cellStyle name="Финансовый 2 5 2 4 5 2" xfId="52791"/>
    <cellStyle name="Финансовый 2 5 2 4 5 3" xfId="52792"/>
    <cellStyle name="Финансовый 2 5 2 4 5 4" xfId="52793"/>
    <cellStyle name="Финансовый 2 5 2 4 6" xfId="52794"/>
    <cellStyle name="Финансовый 2 5 2 4 7" xfId="52795"/>
    <cellStyle name="Финансовый 2 5 2 4 8" xfId="52796"/>
    <cellStyle name="Финансовый 2 5 2 4 9" xfId="52797"/>
    <cellStyle name="Финансовый 2 5 2 5" xfId="52798"/>
    <cellStyle name="Финансовый 2 5 2 5 2" xfId="52799"/>
    <cellStyle name="Финансовый 2 5 2 5 2 2" xfId="52800"/>
    <cellStyle name="Финансовый 2 5 2 5 2 2 2" xfId="52801"/>
    <cellStyle name="Финансовый 2 5 2 5 2 2 2 2" xfId="52802"/>
    <cellStyle name="Финансовый 2 5 2 5 2 2 3" xfId="52803"/>
    <cellStyle name="Финансовый 2 5 2 5 2 2 4" xfId="52804"/>
    <cellStyle name="Финансовый 2 5 2 5 2 2 5" xfId="52805"/>
    <cellStyle name="Финансовый 2 5 2 5 2 3" xfId="52806"/>
    <cellStyle name="Финансовый 2 5 2 5 2 3 2" xfId="52807"/>
    <cellStyle name="Финансовый 2 5 2 5 2 3 3" xfId="52808"/>
    <cellStyle name="Финансовый 2 5 2 5 2 3 4" xfId="52809"/>
    <cellStyle name="Финансовый 2 5 2 5 2 4" xfId="52810"/>
    <cellStyle name="Финансовый 2 5 2 5 2 5" xfId="52811"/>
    <cellStyle name="Финансовый 2 5 2 5 2 6" xfId="52812"/>
    <cellStyle name="Финансовый 2 5 2 5 2 7" xfId="52813"/>
    <cellStyle name="Финансовый 2 5 2 5 3" xfId="52814"/>
    <cellStyle name="Финансовый 2 5 2 5 3 2" xfId="52815"/>
    <cellStyle name="Финансовый 2 5 2 5 3 2 2" xfId="52816"/>
    <cellStyle name="Финансовый 2 5 2 5 3 3" xfId="52817"/>
    <cellStyle name="Финансовый 2 5 2 5 3 4" xfId="52818"/>
    <cellStyle name="Финансовый 2 5 2 5 3 5" xfId="52819"/>
    <cellStyle name="Финансовый 2 5 2 5 4" xfId="52820"/>
    <cellStyle name="Финансовый 2 5 2 5 4 2" xfId="52821"/>
    <cellStyle name="Финансовый 2 5 2 5 4 2 2" xfId="52822"/>
    <cellStyle name="Финансовый 2 5 2 5 4 3" xfId="52823"/>
    <cellStyle name="Финансовый 2 5 2 5 4 4" xfId="52824"/>
    <cellStyle name="Финансовый 2 5 2 5 4 5" xfId="52825"/>
    <cellStyle name="Финансовый 2 5 2 5 5" xfId="52826"/>
    <cellStyle name="Финансовый 2 5 2 5 5 2" xfId="52827"/>
    <cellStyle name="Финансовый 2 5 2 5 5 3" xfId="52828"/>
    <cellStyle name="Финансовый 2 5 2 5 5 4" xfId="52829"/>
    <cellStyle name="Финансовый 2 5 2 5 6" xfId="52830"/>
    <cellStyle name="Финансовый 2 5 2 5 7" xfId="52831"/>
    <cellStyle name="Финансовый 2 5 2 5 8" xfId="52832"/>
    <cellStyle name="Финансовый 2 5 2 5 9" xfId="52833"/>
    <cellStyle name="Финансовый 2 5 2 6" xfId="52834"/>
    <cellStyle name="Финансовый 2 5 2 6 2" xfId="52835"/>
    <cellStyle name="Финансовый 2 5 2 6 2 2" xfId="52836"/>
    <cellStyle name="Финансовый 2 5 2 6 2 2 2" xfId="52837"/>
    <cellStyle name="Финансовый 2 5 2 6 2 2 2 2" xfId="52838"/>
    <cellStyle name="Финансовый 2 5 2 6 2 2 3" xfId="52839"/>
    <cellStyle name="Финансовый 2 5 2 6 2 2 4" xfId="52840"/>
    <cellStyle name="Финансовый 2 5 2 6 2 2 5" xfId="52841"/>
    <cellStyle name="Финансовый 2 5 2 6 2 3" xfId="52842"/>
    <cellStyle name="Финансовый 2 5 2 6 2 3 2" xfId="52843"/>
    <cellStyle name="Финансовый 2 5 2 6 2 3 3" xfId="52844"/>
    <cellStyle name="Финансовый 2 5 2 6 2 3 4" xfId="52845"/>
    <cellStyle name="Финансовый 2 5 2 6 2 4" xfId="52846"/>
    <cellStyle name="Финансовый 2 5 2 6 2 5" xfId="52847"/>
    <cellStyle name="Финансовый 2 5 2 6 2 6" xfId="52848"/>
    <cellStyle name="Финансовый 2 5 2 6 2 7" xfId="52849"/>
    <cellStyle name="Финансовый 2 5 2 6 3" xfId="52850"/>
    <cellStyle name="Финансовый 2 5 2 6 3 2" xfId="52851"/>
    <cellStyle name="Финансовый 2 5 2 6 3 2 2" xfId="52852"/>
    <cellStyle name="Финансовый 2 5 2 6 3 3" xfId="52853"/>
    <cellStyle name="Финансовый 2 5 2 6 3 4" xfId="52854"/>
    <cellStyle name="Финансовый 2 5 2 6 3 5" xfId="52855"/>
    <cellStyle name="Финансовый 2 5 2 6 4" xfId="52856"/>
    <cellStyle name="Финансовый 2 5 2 6 4 2" xfId="52857"/>
    <cellStyle name="Финансовый 2 5 2 6 4 3" xfId="52858"/>
    <cellStyle name="Финансовый 2 5 2 6 4 4" xfId="52859"/>
    <cellStyle name="Финансовый 2 5 2 6 5" xfId="52860"/>
    <cellStyle name="Финансовый 2 5 2 6 6" xfId="52861"/>
    <cellStyle name="Финансовый 2 5 2 6 7" xfId="52862"/>
    <cellStyle name="Финансовый 2 5 2 6 8" xfId="52863"/>
    <cellStyle name="Финансовый 2 5 2 7" xfId="52864"/>
    <cellStyle name="Финансовый 2 5 2 7 2" xfId="52865"/>
    <cellStyle name="Финансовый 2 5 2 7 2 2" xfId="52866"/>
    <cellStyle name="Финансовый 2 5 2 7 2 2 2" xfId="52867"/>
    <cellStyle name="Финансовый 2 5 2 7 2 2 2 2" xfId="52868"/>
    <cellStyle name="Финансовый 2 5 2 7 2 2 3" xfId="52869"/>
    <cellStyle name="Финансовый 2 5 2 7 2 2 4" xfId="52870"/>
    <cellStyle name="Финансовый 2 5 2 7 2 2 5" xfId="52871"/>
    <cellStyle name="Финансовый 2 5 2 7 2 3" xfId="52872"/>
    <cellStyle name="Финансовый 2 5 2 7 2 3 2" xfId="52873"/>
    <cellStyle name="Финансовый 2 5 2 7 2 3 3" xfId="52874"/>
    <cellStyle name="Финансовый 2 5 2 7 2 3 4" xfId="52875"/>
    <cellStyle name="Финансовый 2 5 2 7 2 4" xfId="52876"/>
    <cellStyle name="Финансовый 2 5 2 7 2 5" xfId="52877"/>
    <cellStyle name="Финансовый 2 5 2 7 2 6" xfId="52878"/>
    <cellStyle name="Финансовый 2 5 2 7 2 7" xfId="52879"/>
    <cellStyle name="Финансовый 2 5 2 7 3" xfId="52880"/>
    <cellStyle name="Финансовый 2 5 2 7 3 2" xfId="52881"/>
    <cellStyle name="Финансовый 2 5 2 7 3 2 2" xfId="52882"/>
    <cellStyle name="Финансовый 2 5 2 7 3 3" xfId="52883"/>
    <cellStyle name="Финансовый 2 5 2 7 3 4" xfId="52884"/>
    <cellStyle name="Финансовый 2 5 2 7 3 5" xfId="52885"/>
    <cellStyle name="Финансовый 2 5 2 7 4" xfId="52886"/>
    <cellStyle name="Финансовый 2 5 2 7 4 2" xfId="52887"/>
    <cellStyle name="Финансовый 2 5 2 7 4 3" xfId="52888"/>
    <cellStyle name="Финансовый 2 5 2 7 4 4" xfId="52889"/>
    <cellStyle name="Финансовый 2 5 2 7 5" xfId="52890"/>
    <cellStyle name="Финансовый 2 5 2 7 6" xfId="52891"/>
    <cellStyle name="Финансовый 2 5 2 7 7" xfId="52892"/>
    <cellStyle name="Финансовый 2 5 2 7 8" xfId="52893"/>
    <cellStyle name="Финансовый 2 5 2 8" xfId="52894"/>
    <cellStyle name="Финансовый 2 5 2 8 2" xfId="52895"/>
    <cellStyle name="Финансовый 2 5 2 8 2 2" xfId="52896"/>
    <cellStyle name="Финансовый 2 5 2 8 2 2 2" xfId="52897"/>
    <cellStyle name="Финансовый 2 5 2 8 2 2 2 2" xfId="52898"/>
    <cellStyle name="Финансовый 2 5 2 8 2 2 3" xfId="52899"/>
    <cellStyle name="Финансовый 2 5 2 8 2 2 4" xfId="52900"/>
    <cellStyle name="Финансовый 2 5 2 8 2 2 5" xfId="52901"/>
    <cellStyle name="Финансовый 2 5 2 8 2 3" xfId="52902"/>
    <cellStyle name="Финансовый 2 5 2 8 2 3 2" xfId="52903"/>
    <cellStyle name="Финансовый 2 5 2 8 2 3 3" xfId="52904"/>
    <cellStyle name="Финансовый 2 5 2 8 2 3 4" xfId="52905"/>
    <cellStyle name="Финансовый 2 5 2 8 2 4" xfId="52906"/>
    <cellStyle name="Финансовый 2 5 2 8 2 5" xfId="52907"/>
    <cellStyle name="Финансовый 2 5 2 8 2 6" xfId="52908"/>
    <cellStyle name="Финансовый 2 5 2 8 2 7" xfId="52909"/>
    <cellStyle name="Финансовый 2 5 2 8 3" xfId="52910"/>
    <cellStyle name="Финансовый 2 5 2 8 3 2" xfId="52911"/>
    <cellStyle name="Финансовый 2 5 2 8 3 2 2" xfId="52912"/>
    <cellStyle name="Финансовый 2 5 2 8 3 3" xfId="52913"/>
    <cellStyle name="Финансовый 2 5 2 8 3 4" xfId="52914"/>
    <cellStyle name="Финансовый 2 5 2 8 3 5" xfId="52915"/>
    <cellStyle name="Финансовый 2 5 2 8 4" xfId="52916"/>
    <cellStyle name="Финансовый 2 5 2 8 4 2" xfId="52917"/>
    <cellStyle name="Финансовый 2 5 2 8 4 3" xfId="52918"/>
    <cellStyle name="Финансовый 2 5 2 8 4 4" xfId="52919"/>
    <cellStyle name="Финансовый 2 5 2 8 5" xfId="52920"/>
    <cellStyle name="Финансовый 2 5 2 8 6" xfId="52921"/>
    <cellStyle name="Финансовый 2 5 2 8 7" xfId="52922"/>
    <cellStyle name="Финансовый 2 5 2 8 8" xfId="52923"/>
    <cellStyle name="Финансовый 2 5 2 9" xfId="52924"/>
    <cellStyle name="Финансовый 2 5 2 9 2" xfId="52925"/>
    <cellStyle name="Финансовый 2 5 2 9 2 2" xfId="52926"/>
    <cellStyle name="Финансовый 2 5 2 9 2 2 2" xfId="52927"/>
    <cellStyle name="Финансовый 2 5 2 9 2 3" xfId="52928"/>
    <cellStyle name="Финансовый 2 5 2 9 2 4" xfId="52929"/>
    <cellStyle name="Финансовый 2 5 2 9 2 5" xfId="52930"/>
    <cellStyle name="Финансовый 2 5 2 9 3" xfId="52931"/>
    <cellStyle name="Финансовый 2 5 2 9 3 2" xfId="52932"/>
    <cellStyle name="Финансовый 2 5 2 9 3 3" xfId="52933"/>
    <cellStyle name="Финансовый 2 5 2 9 3 4" xfId="52934"/>
    <cellStyle name="Финансовый 2 5 2 9 4" xfId="52935"/>
    <cellStyle name="Финансовый 2 5 2 9 5" xfId="52936"/>
    <cellStyle name="Финансовый 2 5 2 9 6" xfId="52937"/>
    <cellStyle name="Финансовый 2 5 2 9 7" xfId="52938"/>
    <cellStyle name="Финансовый 2 5 3" xfId="52939"/>
    <cellStyle name="Финансовый 2 5 3 2" xfId="52940"/>
    <cellStyle name="Финансовый 2 5 3 2 2" xfId="52941"/>
    <cellStyle name="Финансовый 2 5 3 2 2 2" xfId="52942"/>
    <cellStyle name="Финансовый 2 5 3 2 3" xfId="52943"/>
    <cellStyle name="Финансовый 2 5 3 2 4" xfId="52944"/>
    <cellStyle name="Финансовый 2 5 3 2 5" xfId="52945"/>
    <cellStyle name="Финансовый 2 5 3 3" xfId="52946"/>
    <cellStyle name="Финансовый 2 5 3 3 2" xfId="52947"/>
    <cellStyle name="Финансовый 2 5 3 3 2 2" xfId="52948"/>
    <cellStyle name="Финансовый 2 5 3 3 3" xfId="52949"/>
    <cellStyle name="Финансовый 2 5 3 3 4" xfId="52950"/>
    <cellStyle name="Финансовый 2 5 3 3 5" xfId="52951"/>
    <cellStyle name="Финансовый 2 5 3 4" xfId="52952"/>
    <cellStyle name="Финансовый 2 5 3 4 2" xfId="52953"/>
    <cellStyle name="Финансовый 2 5 3 4 2 2" xfId="52954"/>
    <cellStyle name="Финансовый 2 5 3 4 3" xfId="52955"/>
    <cellStyle name="Финансовый 2 5 3 4 4" xfId="52956"/>
    <cellStyle name="Финансовый 2 5 3 4 5" xfId="52957"/>
    <cellStyle name="Финансовый 2 5 3 5" xfId="52958"/>
    <cellStyle name="Финансовый 2 5 3 6" xfId="52959"/>
    <cellStyle name="Финансовый 2 5 3 6 2" xfId="52960"/>
    <cellStyle name="Финансовый 2 5 3 6 2 2" xfId="52961"/>
    <cellStyle name="Финансовый 2 5 3 6 3" xfId="52962"/>
    <cellStyle name="Финансовый 2 5 3 7" xfId="52963"/>
    <cellStyle name="Финансовый 2 5 3 7 2" xfId="52964"/>
    <cellStyle name="Финансовый 2 5 3 8" xfId="52965"/>
    <cellStyle name="Финансовый 2 5 4" xfId="52966"/>
    <cellStyle name="Финансовый 2 5 4 10" xfId="52967"/>
    <cellStyle name="Финансовый 2 5 4 10 2" xfId="52968"/>
    <cellStyle name="Финансовый 2 5 4 10 2 2" xfId="52969"/>
    <cellStyle name="Финансовый 2 5 4 10 3" xfId="52970"/>
    <cellStyle name="Финансовый 2 5 4 10 4" xfId="52971"/>
    <cellStyle name="Финансовый 2 5 4 10 5" xfId="52972"/>
    <cellStyle name="Финансовый 2 5 4 11" xfId="52973"/>
    <cellStyle name="Финансовый 2 5 4 11 2" xfId="52974"/>
    <cellStyle name="Финансовый 2 5 4 11 2 2" xfId="52975"/>
    <cellStyle name="Финансовый 2 5 4 11 3" xfId="52976"/>
    <cellStyle name="Финансовый 2 5 4 11 4" xfId="52977"/>
    <cellStyle name="Финансовый 2 5 4 11 5" xfId="52978"/>
    <cellStyle name="Финансовый 2 5 4 12" xfId="52979"/>
    <cellStyle name="Финансовый 2 5 4 12 2" xfId="52980"/>
    <cellStyle name="Финансовый 2 5 4 12 2 2" xfId="52981"/>
    <cellStyle name="Финансовый 2 5 4 12 3" xfId="52982"/>
    <cellStyle name="Финансовый 2 5 4 13" xfId="52983"/>
    <cellStyle name="Финансовый 2 5 4 13 2" xfId="52984"/>
    <cellStyle name="Финансовый 2 5 4 14" xfId="52985"/>
    <cellStyle name="Финансовый 2 5 4 15" xfId="52986"/>
    <cellStyle name="Финансовый 2 5 4 2" xfId="52987"/>
    <cellStyle name="Финансовый 2 5 4 2 2" xfId="52988"/>
    <cellStyle name="Финансовый 2 5 4 2 2 2" xfId="52989"/>
    <cellStyle name="Финансовый 2 5 4 2 2 2 2" xfId="52990"/>
    <cellStyle name="Финансовый 2 5 4 2 2 2 2 2" xfId="52991"/>
    <cellStyle name="Финансовый 2 5 4 2 2 2 3" xfId="52992"/>
    <cellStyle name="Финансовый 2 5 4 2 2 2 4" xfId="52993"/>
    <cellStyle name="Финансовый 2 5 4 2 2 2 5" xfId="52994"/>
    <cellStyle name="Финансовый 2 5 4 2 2 3" xfId="52995"/>
    <cellStyle name="Финансовый 2 5 4 2 2 3 2" xfId="52996"/>
    <cellStyle name="Финансовый 2 5 4 2 2 3 3" xfId="52997"/>
    <cellStyle name="Финансовый 2 5 4 2 2 3 4" xfId="52998"/>
    <cellStyle name="Финансовый 2 5 4 2 2 4" xfId="52999"/>
    <cellStyle name="Финансовый 2 5 4 2 2 5" xfId="53000"/>
    <cellStyle name="Финансовый 2 5 4 2 2 6" xfId="53001"/>
    <cellStyle name="Финансовый 2 5 4 2 2 7" xfId="53002"/>
    <cellStyle name="Финансовый 2 5 4 2 3" xfId="53003"/>
    <cellStyle name="Финансовый 2 5 4 2 3 2" xfId="53004"/>
    <cellStyle name="Финансовый 2 5 4 2 3 2 2" xfId="53005"/>
    <cellStyle name="Финансовый 2 5 4 2 3 3" xfId="53006"/>
    <cellStyle name="Финансовый 2 5 4 2 3 4" xfId="53007"/>
    <cellStyle name="Финансовый 2 5 4 2 3 5" xfId="53008"/>
    <cellStyle name="Финансовый 2 5 4 2 4" xfId="53009"/>
    <cellStyle name="Финансовый 2 5 4 2 4 2" xfId="53010"/>
    <cellStyle name="Финансовый 2 5 4 2 4 2 2" xfId="53011"/>
    <cellStyle name="Финансовый 2 5 4 2 4 3" xfId="53012"/>
    <cellStyle name="Финансовый 2 5 4 2 4 4" xfId="53013"/>
    <cellStyle name="Финансовый 2 5 4 2 4 5" xfId="53014"/>
    <cellStyle name="Финансовый 2 5 4 2 5" xfId="53015"/>
    <cellStyle name="Финансовый 2 5 4 2 5 2" xfId="53016"/>
    <cellStyle name="Финансовый 2 5 4 2 5 3" xfId="53017"/>
    <cellStyle name="Финансовый 2 5 4 2 5 4" xfId="53018"/>
    <cellStyle name="Финансовый 2 5 4 2 6" xfId="53019"/>
    <cellStyle name="Финансовый 2 5 4 2 7" xfId="53020"/>
    <cellStyle name="Финансовый 2 5 4 2 8" xfId="53021"/>
    <cellStyle name="Финансовый 2 5 4 2 9" xfId="53022"/>
    <cellStyle name="Финансовый 2 5 4 3" xfId="53023"/>
    <cellStyle name="Финансовый 2 5 4 3 2" xfId="53024"/>
    <cellStyle name="Финансовый 2 5 4 3 2 2" xfId="53025"/>
    <cellStyle name="Финансовый 2 5 4 3 2 2 2" xfId="53026"/>
    <cellStyle name="Финансовый 2 5 4 3 2 2 2 2" xfId="53027"/>
    <cellStyle name="Финансовый 2 5 4 3 2 2 3" xfId="53028"/>
    <cellStyle name="Финансовый 2 5 4 3 2 2 4" xfId="53029"/>
    <cellStyle name="Финансовый 2 5 4 3 2 2 5" xfId="53030"/>
    <cellStyle name="Финансовый 2 5 4 3 2 3" xfId="53031"/>
    <cellStyle name="Финансовый 2 5 4 3 2 3 2" xfId="53032"/>
    <cellStyle name="Финансовый 2 5 4 3 2 3 3" xfId="53033"/>
    <cellStyle name="Финансовый 2 5 4 3 2 3 4" xfId="53034"/>
    <cellStyle name="Финансовый 2 5 4 3 2 4" xfId="53035"/>
    <cellStyle name="Финансовый 2 5 4 3 2 5" xfId="53036"/>
    <cellStyle name="Финансовый 2 5 4 3 2 6" xfId="53037"/>
    <cellStyle name="Финансовый 2 5 4 3 2 7" xfId="53038"/>
    <cellStyle name="Финансовый 2 5 4 3 3" xfId="53039"/>
    <cellStyle name="Финансовый 2 5 4 3 3 2" xfId="53040"/>
    <cellStyle name="Финансовый 2 5 4 3 3 2 2" xfId="53041"/>
    <cellStyle name="Финансовый 2 5 4 3 3 3" xfId="53042"/>
    <cellStyle name="Финансовый 2 5 4 3 3 4" xfId="53043"/>
    <cellStyle name="Финансовый 2 5 4 3 3 5" xfId="53044"/>
    <cellStyle name="Финансовый 2 5 4 3 4" xfId="53045"/>
    <cellStyle name="Финансовый 2 5 4 3 4 2" xfId="53046"/>
    <cellStyle name="Финансовый 2 5 4 3 4 2 2" xfId="53047"/>
    <cellStyle name="Финансовый 2 5 4 3 4 3" xfId="53048"/>
    <cellStyle name="Финансовый 2 5 4 3 4 4" xfId="53049"/>
    <cellStyle name="Финансовый 2 5 4 3 4 5" xfId="53050"/>
    <cellStyle name="Финансовый 2 5 4 3 5" xfId="53051"/>
    <cellStyle name="Финансовый 2 5 4 3 5 2" xfId="53052"/>
    <cellStyle name="Финансовый 2 5 4 3 5 3" xfId="53053"/>
    <cellStyle name="Финансовый 2 5 4 3 5 4" xfId="53054"/>
    <cellStyle name="Финансовый 2 5 4 3 6" xfId="53055"/>
    <cellStyle name="Финансовый 2 5 4 3 7" xfId="53056"/>
    <cellStyle name="Финансовый 2 5 4 3 8" xfId="53057"/>
    <cellStyle name="Финансовый 2 5 4 3 9" xfId="53058"/>
    <cellStyle name="Финансовый 2 5 4 4" xfId="53059"/>
    <cellStyle name="Финансовый 2 5 4 4 2" xfId="53060"/>
    <cellStyle name="Финансовый 2 5 4 4 2 2" xfId="53061"/>
    <cellStyle name="Финансовый 2 5 4 4 2 2 2" xfId="53062"/>
    <cellStyle name="Финансовый 2 5 4 4 2 2 2 2" xfId="53063"/>
    <cellStyle name="Финансовый 2 5 4 4 2 2 3" xfId="53064"/>
    <cellStyle name="Финансовый 2 5 4 4 2 2 4" xfId="53065"/>
    <cellStyle name="Финансовый 2 5 4 4 2 2 5" xfId="53066"/>
    <cellStyle name="Финансовый 2 5 4 4 2 3" xfId="53067"/>
    <cellStyle name="Финансовый 2 5 4 4 2 3 2" xfId="53068"/>
    <cellStyle name="Финансовый 2 5 4 4 2 3 3" xfId="53069"/>
    <cellStyle name="Финансовый 2 5 4 4 2 3 4" xfId="53070"/>
    <cellStyle name="Финансовый 2 5 4 4 2 4" xfId="53071"/>
    <cellStyle name="Финансовый 2 5 4 4 2 5" xfId="53072"/>
    <cellStyle name="Финансовый 2 5 4 4 2 6" xfId="53073"/>
    <cellStyle name="Финансовый 2 5 4 4 2 7" xfId="53074"/>
    <cellStyle name="Финансовый 2 5 4 4 3" xfId="53075"/>
    <cellStyle name="Финансовый 2 5 4 4 3 2" xfId="53076"/>
    <cellStyle name="Финансовый 2 5 4 4 3 2 2" xfId="53077"/>
    <cellStyle name="Финансовый 2 5 4 4 3 3" xfId="53078"/>
    <cellStyle name="Финансовый 2 5 4 4 3 4" xfId="53079"/>
    <cellStyle name="Финансовый 2 5 4 4 3 5" xfId="53080"/>
    <cellStyle name="Финансовый 2 5 4 4 4" xfId="53081"/>
    <cellStyle name="Финансовый 2 5 4 4 4 2" xfId="53082"/>
    <cellStyle name="Финансовый 2 5 4 4 4 2 2" xfId="53083"/>
    <cellStyle name="Финансовый 2 5 4 4 4 3" xfId="53084"/>
    <cellStyle name="Финансовый 2 5 4 4 4 4" xfId="53085"/>
    <cellStyle name="Финансовый 2 5 4 4 4 5" xfId="53086"/>
    <cellStyle name="Финансовый 2 5 4 4 5" xfId="53087"/>
    <cellStyle name="Финансовый 2 5 4 4 5 2" xfId="53088"/>
    <cellStyle name="Финансовый 2 5 4 4 5 3" xfId="53089"/>
    <cellStyle name="Финансовый 2 5 4 4 5 4" xfId="53090"/>
    <cellStyle name="Финансовый 2 5 4 4 6" xfId="53091"/>
    <cellStyle name="Финансовый 2 5 4 4 7" xfId="53092"/>
    <cellStyle name="Финансовый 2 5 4 4 8" xfId="53093"/>
    <cellStyle name="Финансовый 2 5 4 4 9" xfId="53094"/>
    <cellStyle name="Финансовый 2 5 4 5" xfId="53095"/>
    <cellStyle name="Финансовый 2 5 4 5 2" xfId="53096"/>
    <cellStyle name="Финансовый 2 5 4 5 2 2" xfId="53097"/>
    <cellStyle name="Финансовый 2 5 4 5 2 2 2" xfId="53098"/>
    <cellStyle name="Финансовый 2 5 4 5 2 2 2 2" xfId="53099"/>
    <cellStyle name="Финансовый 2 5 4 5 2 2 3" xfId="53100"/>
    <cellStyle name="Финансовый 2 5 4 5 2 2 4" xfId="53101"/>
    <cellStyle name="Финансовый 2 5 4 5 2 2 5" xfId="53102"/>
    <cellStyle name="Финансовый 2 5 4 5 2 3" xfId="53103"/>
    <cellStyle name="Финансовый 2 5 4 5 2 3 2" xfId="53104"/>
    <cellStyle name="Финансовый 2 5 4 5 2 3 3" xfId="53105"/>
    <cellStyle name="Финансовый 2 5 4 5 2 3 4" xfId="53106"/>
    <cellStyle name="Финансовый 2 5 4 5 2 4" xfId="53107"/>
    <cellStyle name="Финансовый 2 5 4 5 2 5" xfId="53108"/>
    <cellStyle name="Финансовый 2 5 4 5 2 6" xfId="53109"/>
    <cellStyle name="Финансовый 2 5 4 5 2 7" xfId="53110"/>
    <cellStyle name="Финансовый 2 5 4 5 3" xfId="53111"/>
    <cellStyle name="Финансовый 2 5 4 5 3 2" xfId="53112"/>
    <cellStyle name="Финансовый 2 5 4 5 3 2 2" xfId="53113"/>
    <cellStyle name="Финансовый 2 5 4 5 3 3" xfId="53114"/>
    <cellStyle name="Финансовый 2 5 4 5 3 4" xfId="53115"/>
    <cellStyle name="Финансовый 2 5 4 5 3 5" xfId="53116"/>
    <cellStyle name="Финансовый 2 5 4 5 4" xfId="53117"/>
    <cellStyle name="Финансовый 2 5 4 5 4 2" xfId="53118"/>
    <cellStyle name="Финансовый 2 5 4 5 4 3" xfId="53119"/>
    <cellStyle name="Финансовый 2 5 4 5 4 4" xfId="53120"/>
    <cellStyle name="Финансовый 2 5 4 5 5" xfId="53121"/>
    <cellStyle name="Финансовый 2 5 4 5 6" xfId="53122"/>
    <cellStyle name="Финансовый 2 5 4 5 7" xfId="53123"/>
    <cellStyle name="Финансовый 2 5 4 5 8" xfId="53124"/>
    <cellStyle name="Финансовый 2 5 4 6" xfId="53125"/>
    <cellStyle name="Финансовый 2 5 4 6 2" xfId="53126"/>
    <cellStyle name="Финансовый 2 5 4 6 2 2" xfId="53127"/>
    <cellStyle name="Финансовый 2 5 4 6 2 2 2" xfId="53128"/>
    <cellStyle name="Финансовый 2 5 4 6 2 2 2 2" xfId="53129"/>
    <cellStyle name="Финансовый 2 5 4 6 2 2 3" xfId="53130"/>
    <cellStyle name="Финансовый 2 5 4 6 2 2 4" xfId="53131"/>
    <cellStyle name="Финансовый 2 5 4 6 2 2 5" xfId="53132"/>
    <cellStyle name="Финансовый 2 5 4 6 2 3" xfId="53133"/>
    <cellStyle name="Финансовый 2 5 4 6 2 3 2" xfId="53134"/>
    <cellStyle name="Финансовый 2 5 4 6 2 3 3" xfId="53135"/>
    <cellStyle name="Финансовый 2 5 4 6 2 3 4" xfId="53136"/>
    <cellStyle name="Финансовый 2 5 4 6 2 4" xfId="53137"/>
    <cellStyle name="Финансовый 2 5 4 6 2 5" xfId="53138"/>
    <cellStyle name="Финансовый 2 5 4 6 2 6" xfId="53139"/>
    <cellStyle name="Финансовый 2 5 4 6 2 7" xfId="53140"/>
    <cellStyle name="Финансовый 2 5 4 6 3" xfId="53141"/>
    <cellStyle name="Финансовый 2 5 4 6 3 2" xfId="53142"/>
    <cellStyle name="Финансовый 2 5 4 6 3 2 2" xfId="53143"/>
    <cellStyle name="Финансовый 2 5 4 6 3 3" xfId="53144"/>
    <cellStyle name="Финансовый 2 5 4 6 3 4" xfId="53145"/>
    <cellStyle name="Финансовый 2 5 4 6 3 5" xfId="53146"/>
    <cellStyle name="Финансовый 2 5 4 6 4" xfId="53147"/>
    <cellStyle name="Финансовый 2 5 4 6 4 2" xfId="53148"/>
    <cellStyle name="Финансовый 2 5 4 6 4 3" xfId="53149"/>
    <cellStyle name="Финансовый 2 5 4 6 4 4" xfId="53150"/>
    <cellStyle name="Финансовый 2 5 4 6 5" xfId="53151"/>
    <cellStyle name="Финансовый 2 5 4 6 6" xfId="53152"/>
    <cellStyle name="Финансовый 2 5 4 6 7" xfId="53153"/>
    <cellStyle name="Финансовый 2 5 4 6 8" xfId="53154"/>
    <cellStyle name="Финансовый 2 5 4 7" xfId="53155"/>
    <cellStyle name="Финансовый 2 5 4 7 2" xfId="53156"/>
    <cellStyle name="Финансовый 2 5 4 7 2 2" xfId="53157"/>
    <cellStyle name="Финансовый 2 5 4 7 2 2 2" xfId="53158"/>
    <cellStyle name="Финансовый 2 5 4 7 2 2 2 2" xfId="53159"/>
    <cellStyle name="Финансовый 2 5 4 7 2 2 3" xfId="53160"/>
    <cellStyle name="Финансовый 2 5 4 7 2 2 4" xfId="53161"/>
    <cellStyle name="Финансовый 2 5 4 7 2 2 5" xfId="53162"/>
    <cellStyle name="Финансовый 2 5 4 7 2 3" xfId="53163"/>
    <cellStyle name="Финансовый 2 5 4 7 2 3 2" xfId="53164"/>
    <cellStyle name="Финансовый 2 5 4 7 2 3 3" xfId="53165"/>
    <cellStyle name="Финансовый 2 5 4 7 2 3 4" xfId="53166"/>
    <cellStyle name="Финансовый 2 5 4 7 2 4" xfId="53167"/>
    <cellStyle name="Финансовый 2 5 4 7 2 5" xfId="53168"/>
    <cellStyle name="Финансовый 2 5 4 7 2 6" xfId="53169"/>
    <cellStyle name="Финансовый 2 5 4 7 2 7" xfId="53170"/>
    <cellStyle name="Финансовый 2 5 4 7 3" xfId="53171"/>
    <cellStyle name="Финансовый 2 5 4 7 3 2" xfId="53172"/>
    <cellStyle name="Финансовый 2 5 4 7 3 2 2" xfId="53173"/>
    <cellStyle name="Финансовый 2 5 4 7 3 3" xfId="53174"/>
    <cellStyle name="Финансовый 2 5 4 7 3 4" xfId="53175"/>
    <cellStyle name="Финансовый 2 5 4 7 3 5" xfId="53176"/>
    <cellStyle name="Финансовый 2 5 4 7 4" xfId="53177"/>
    <cellStyle name="Финансовый 2 5 4 7 4 2" xfId="53178"/>
    <cellStyle name="Финансовый 2 5 4 7 4 3" xfId="53179"/>
    <cellStyle name="Финансовый 2 5 4 7 4 4" xfId="53180"/>
    <cellStyle name="Финансовый 2 5 4 7 5" xfId="53181"/>
    <cellStyle name="Финансовый 2 5 4 7 6" xfId="53182"/>
    <cellStyle name="Финансовый 2 5 4 7 7" xfId="53183"/>
    <cellStyle name="Финансовый 2 5 4 7 8" xfId="53184"/>
    <cellStyle name="Финансовый 2 5 4 8" xfId="53185"/>
    <cellStyle name="Финансовый 2 5 4 8 2" xfId="53186"/>
    <cellStyle name="Финансовый 2 5 4 8 2 2" xfId="53187"/>
    <cellStyle name="Финансовый 2 5 4 8 2 2 2" xfId="53188"/>
    <cellStyle name="Финансовый 2 5 4 8 2 3" xfId="53189"/>
    <cellStyle name="Финансовый 2 5 4 8 2 4" xfId="53190"/>
    <cellStyle name="Финансовый 2 5 4 8 2 5" xfId="53191"/>
    <cellStyle name="Финансовый 2 5 4 8 3" xfId="53192"/>
    <cellStyle name="Финансовый 2 5 4 8 3 2" xfId="53193"/>
    <cellStyle name="Финансовый 2 5 4 8 3 3" xfId="53194"/>
    <cellStyle name="Финансовый 2 5 4 8 3 4" xfId="53195"/>
    <cellStyle name="Финансовый 2 5 4 8 4" xfId="53196"/>
    <cellStyle name="Финансовый 2 5 4 8 5" xfId="53197"/>
    <cellStyle name="Финансовый 2 5 4 8 6" xfId="53198"/>
    <cellStyle name="Финансовый 2 5 4 8 7" xfId="53199"/>
    <cellStyle name="Финансовый 2 5 4 9" xfId="53200"/>
    <cellStyle name="Финансовый 2 5 4 9 2" xfId="53201"/>
    <cellStyle name="Финансовый 2 5 4 9 2 2" xfId="53202"/>
    <cellStyle name="Финансовый 2 5 4 9 2 2 2" xfId="53203"/>
    <cellStyle name="Финансовый 2 5 4 9 2 3" xfId="53204"/>
    <cellStyle name="Финансовый 2 5 4 9 2 4" xfId="53205"/>
    <cellStyle name="Финансовый 2 5 4 9 2 5" xfId="53206"/>
    <cellStyle name="Финансовый 2 5 4 9 3" xfId="53207"/>
    <cellStyle name="Финансовый 2 5 4 9 3 2" xfId="53208"/>
    <cellStyle name="Финансовый 2 5 4 9 3 3" xfId="53209"/>
    <cellStyle name="Финансовый 2 5 4 9 3 4" xfId="53210"/>
    <cellStyle name="Финансовый 2 5 4 9 4" xfId="53211"/>
    <cellStyle name="Финансовый 2 5 4 9 5" xfId="53212"/>
    <cellStyle name="Финансовый 2 5 4 9 6" xfId="53213"/>
    <cellStyle name="Финансовый 2 5 4 9 7" xfId="53214"/>
    <cellStyle name="Финансовый 2 5 5" xfId="53215"/>
    <cellStyle name="Финансовый 2 5 5 10" xfId="53216"/>
    <cellStyle name="Финансовый 2 5 5 10 2" xfId="53217"/>
    <cellStyle name="Финансовый 2 5 5 10 2 2" xfId="53218"/>
    <cellStyle name="Финансовый 2 5 5 10 3" xfId="53219"/>
    <cellStyle name="Финансовый 2 5 5 10 4" xfId="53220"/>
    <cellStyle name="Финансовый 2 5 5 10 5" xfId="53221"/>
    <cellStyle name="Финансовый 2 5 5 11" xfId="53222"/>
    <cellStyle name="Финансовый 2 5 5 11 2" xfId="53223"/>
    <cellStyle name="Финансовый 2 5 5 11 3" xfId="53224"/>
    <cellStyle name="Финансовый 2 5 5 11 4" xfId="53225"/>
    <cellStyle name="Финансовый 2 5 5 12" xfId="53226"/>
    <cellStyle name="Финансовый 2 5 5 13" xfId="53227"/>
    <cellStyle name="Финансовый 2 5 5 14" xfId="53228"/>
    <cellStyle name="Финансовый 2 5 5 15" xfId="53229"/>
    <cellStyle name="Финансовый 2 5 5 2" xfId="53230"/>
    <cellStyle name="Финансовый 2 5 5 2 2" xfId="53231"/>
    <cellStyle name="Финансовый 2 5 5 2 2 2" xfId="53232"/>
    <cellStyle name="Финансовый 2 5 5 2 2 2 2" xfId="53233"/>
    <cellStyle name="Финансовый 2 5 5 2 2 2 2 2" xfId="53234"/>
    <cellStyle name="Финансовый 2 5 5 2 2 2 3" xfId="53235"/>
    <cellStyle name="Финансовый 2 5 5 2 2 2 4" xfId="53236"/>
    <cellStyle name="Финансовый 2 5 5 2 2 2 5" xfId="53237"/>
    <cellStyle name="Финансовый 2 5 5 2 2 3" xfId="53238"/>
    <cellStyle name="Финансовый 2 5 5 2 2 3 2" xfId="53239"/>
    <cellStyle name="Финансовый 2 5 5 2 2 3 3" xfId="53240"/>
    <cellStyle name="Финансовый 2 5 5 2 2 3 4" xfId="53241"/>
    <cellStyle name="Финансовый 2 5 5 2 2 4" xfId="53242"/>
    <cellStyle name="Финансовый 2 5 5 2 2 5" xfId="53243"/>
    <cellStyle name="Финансовый 2 5 5 2 2 6" xfId="53244"/>
    <cellStyle name="Финансовый 2 5 5 2 2 7" xfId="53245"/>
    <cellStyle name="Финансовый 2 5 5 2 3" xfId="53246"/>
    <cellStyle name="Финансовый 2 5 5 2 3 2" xfId="53247"/>
    <cellStyle name="Финансовый 2 5 5 2 3 2 2" xfId="53248"/>
    <cellStyle name="Финансовый 2 5 5 2 3 3" xfId="53249"/>
    <cellStyle name="Финансовый 2 5 5 2 3 4" xfId="53250"/>
    <cellStyle name="Финансовый 2 5 5 2 3 5" xfId="53251"/>
    <cellStyle name="Финансовый 2 5 5 2 4" xfId="53252"/>
    <cellStyle name="Финансовый 2 5 5 2 4 2" xfId="53253"/>
    <cellStyle name="Финансовый 2 5 5 2 4 2 2" xfId="53254"/>
    <cellStyle name="Финансовый 2 5 5 2 4 3" xfId="53255"/>
    <cellStyle name="Финансовый 2 5 5 2 4 4" xfId="53256"/>
    <cellStyle name="Финансовый 2 5 5 2 4 5" xfId="53257"/>
    <cellStyle name="Финансовый 2 5 5 2 5" xfId="53258"/>
    <cellStyle name="Финансовый 2 5 5 2 5 2" xfId="53259"/>
    <cellStyle name="Финансовый 2 5 5 2 5 3" xfId="53260"/>
    <cellStyle name="Финансовый 2 5 5 2 5 4" xfId="53261"/>
    <cellStyle name="Финансовый 2 5 5 2 6" xfId="53262"/>
    <cellStyle name="Финансовый 2 5 5 2 7" xfId="53263"/>
    <cellStyle name="Финансовый 2 5 5 2 8" xfId="53264"/>
    <cellStyle name="Финансовый 2 5 5 2 9" xfId="53265"/>
    <cellStyle name="Финансовый 2 5 5 3" xfId="53266"/>
    <cellStyle name="Финансовый 2 5 5 3 2" xfId="53267"/>
    <cellStyle name="Финансовый 2 5 5 3 2 2" xfId="53268"/>
    <cellStyle name="Финансовый 2 5 5 3 2 2 2" xfId="53269"/>
    <cellStyle name="Финансовый 2 5 5 3 2 2 2 2" xfId="53270"/>
    <cellStyle name="Финансовый 2 5 5 3 2 2 3" xfId="53271"/>
    <cellStyle name="Финансовый 2 5 5 3 2 2 4" xfId="53272"/>
    <cellStyle name="Финансовый 2 5 5 3 2 2 5" xfId="53273"/>
    <cellStyle name="Финансовый 2 5 5 3 2 3" xfId="53274"/>
    <cellStyle name="Финансовый 2 5 5 3 2 3 2" xfId="53275"/>
    <cellStyle name="Финансовый 2 5 5 3 2 3 3" xfId="53276"/>
    <cellStyle name="Финансовый 2 5 5 3 2 3 4" xfId="53277"/>
    <cellStyle name="Финансовый 2 5 5 3 2 4" xfId="53278"/>
    <cellStyle name="Финансовый 2 5 5 3 2 5" xfId="53279"/>
    <cellStyle name="Финансовый 2 5 5 3 2 6" xfId="53280"/>
    <cellStyle name="Финансовый 2 5 5 3 2 7" xfId="53281"/>
    <cellStyle name="Финансовый 2 5 5 3 3" xfId="53282"/>
    <cellStyle name="Финансовый 2 5 5 3 3 2" xfId="53283"/>
    <cellStyle name="Финансовый 2 5 5 3 3 2 2" xfId="53284"/>
    <cellStyle name="Финансовый 2 5 5 3 3 3" xfId="53285"/>
    <cellStyle name="Финансовый 2 5 5 3 3 4" xfId="53286"/>
    <cellStyle name="Финансовый 2 5 5 3 3 5" xfId="53287"/>
    <cellStyle name="Финансовый 2 5 5 3 4" xfId="53288"/>
    <cellStyle name="Финансовый 2 5 5 3 4 2" xfId="53289"/>
    <cellStyle name="Финансовый 2 5 5 3 4 2 2" xfId="53290"/>
    <cellStyle name="Финансовый 2 5 5 3 4 3" xfId="53291"/>
    <cellStyle name="Финансовый 2 5 5 3 4 4" xfId="53292"/>
    <cellStyle name="Финансовый 2 5 5 3 4 5" xfId="53293"/>
    <cellStyle name="Финансовый 2 5 5 3 5" xfId="53294"/>
    <cellStyle name="Финансовый 2 5 5 3 5 2" xfId="53295"/>
    <cellStyle name="Финансовый 2 5 5 3 5 3" xfId="53296"/>
    <cellStyle name="Финансовый 2 5 5 3 5 4" xfId="53297"/>
    <cellStyle name="Финансовый 2 5 5 3 6" xfId="53298"/>
    <cellStyle name="Финансовый 2 5 5 3 7" xfId="53299"/>
    <cellStyle name="Финансовый 2 5 5 3 8" xfId="53300"/>
    <cellStyle name="Финансовый 2 5 5 3 9" xfId="53301"/>
    <cellStyle name="Финансовый 2 5 5 4" xfId="53302"/>
    <cellStyle name="Финансовый 2 5 5 4 2" xfId="53303"/>
    <cellStyle name="Финансовый 2 5 5 4 2 2" xfId="53304"/>
    <cellStyle name="Финансовый 2 5 5 4 2 2 2" xfId="53305"/>
    <cellStyle name="Финансовый 2 5 5 4 2 2 2 2" xfId="53306"/>
    <cellStyle name="Финансовый 2 5 5 4 2 2 3" xfId="53307"/>
    <cellStyle name="Финансовый 2 5 5 4 2 2 4" xfId="53308"/>
    <cellStyle name="Финансовый 2 5 5 4 2 2 5" xfId="53309"/>
    <cellStyle name="Финансовый 2 5 5 4 2 3" xfId="53310"/>
    <cellStyle name="Финансовый 2 5 5 4 2 3 2" xfId="53311"/>
    <cellStyle name="Финансовый 2 5 5 4 2 3 3" xfId="53312"/>
    <cellStyle name="Финансовый 2 5 5 4 2 3 4" xfId="53313"/>
    <cellStyle name="Финансовый 2 5 5 4 2 4" xfId="53314"/>
    <cellStyle name="Финансовый 2 5 5 4 2 5" xfId="53315"/>
    <cellStyle name="Финансовый 2 5 5 4 2 6" xfId="53316"/>
    <cellStyle name="Финансовый 2 5 5 4 2 7" xfId="53317"/>
    <cellStyle name="Финансовый 2 5 5 4 3" xfId="53318"/>
    <cellStyle name="Финансовый 2 5 5 4 3 2" xfId="53319"/>
    <cellStyle name="Финансовый 2 5 5 4 3 2 2" xfId="53320"/>
    <cellStyle name="Финансовый 2 5 5 4 3 3" xfId="53321"/>
    <cellStyle name="Финансовый 2 5 5 4 3 4" xfId="53322"/>
    <cellStyle name="Финансовый 2 5 5 4 3 5" xfId="53323"/>
    <cellStyle name="Финансовый 2 5 5 4 4" xfId="53324"/>
    <cellStyle name="Финансовый 2 5 5 4 4 2" xfId="53325"/>
    <cellStyle name="Финансовый 2 5 5 4 4 3" xfId="53326"/>
    <cellStyle name="Финансовый 2 5 5 4 4 4" xfId="53327"/>
    <cellStyle name="Финансовый 2 5 5 4 5" xfId="53328"/>
    <cellStyle name="Финансовый 2 5 5 4 6" xfId="53329"/>
    <cellStyle name="Финансовый 2 5 5 4 7" xfId="53330"/>
    <cellStyle name="Финансовый 2 5 5 4 8" xfId="53331"/>
    <cellStyle name="Финансовый 2 5 5 5" xfId="53332"/>
    <cellStyle name="Финансовый 2 5 5 5 2" xfId="53333"/>
    <cellStyle name="Финансовый 2 5 5 5 2 2" xfId="53334"/>
    <cellStyle name="Финансовый 2 5 5 5 2 2 2" xfId="53335"/>
    <cellStyle name="Финансовый 2 5 5 5 2 2 2 2" xfId="53336"/>
    <cellStyle name="Финансовый 2 5 5 5 2 2 3" xfId="53337"/>
    <cellStyle name="Финансовый 2 5 5 5 2 2 4" xfId="53338"/>
    <cellStyle name="Финансовый 2 5 5 5 2 2 5" xfId="53339"/>
    <cellStyle name="Финансовый 2 5 5 5 2 3" xfId="53340"/>
    <cellStyle name="Финансовый 2 5 5 5 2 3 2" xfId="53341"/>
    <cellStyle name="Финансовый 2 5 5 5 2 3 3" xfId="53342"/>
    <cellStyle name="Финансовый 2 5 5 5 2 3 4" xfId="53343"/>
    <cellStyle name="Финансовый 2 5 5 5 2 4" xfId="53344"/>
    <cellStyle name="Финансовый 2 5 5 5 2 5" xfId="53345"/>
    <cellStyle name="Финансовый 2 5 5 5 2 6" xfId="53346"/>
    <cellStyle name="Финансовый 2 5 5 5 2 7" xfId="53347"/>
    <cellStyle name="Финансовый 2 5 5 5 3" xfId="53348"/>
    <cellStyle name="Финансовый 2 5 5 5 3 2" xfId="53349"/>
    <cellStyle name="Финансовый 2 5 5 5 3 2 2" xfId="53350"/>
    <cellStyle name="Финансовый 2 5 5 5 3 3" xfId="53351"/>
    <cellStyle name="Финансовый 2 5 5 5 3 4" xfId="53352"/>
    <cellStyle name="Финансовый 2 5 5 5 3 5" xfId="53353"/>
    <cellStyle name="Финансовый 2 5 5 5 4" xfId="53354"/>
    <cellStyle name="Финансовый 2 5 5 5 4 2" xfId="53355"/>
    <cellStyle name="Финансовый 2 5 5 5 4 3" xfId="53356"/>
    <cellStyle name="Финансовый 2 5 5 5 4 4" xfId="53357"/>
    <cellStyle name="Финансовый 2 5 5 5 5" xfId="53358"/>
    <cellStyle name="Финансовый 2 5 5 5 6" xfId="53359"/>
    <cellStyle name="Финансовый 2 5 5 5 7" xfId="53360"/>
    <cellStyle name="Финансовый 2 5 5 5 8" xfId="53361"/>
    <cellStyle name="Финансовый 2 5 5 6" xfId="53362"/>
    <cellStyle name="Финансовый 2 5 5 6 2" xfId="53363"/>
    <cellStyle name="Финансовый 2 5 5 6 2 2" xfId="53364"/>
    <cellStyle name="Финансовый 2 5 5 6 2 2 2" xfId="53365"/>
    <cellStyle name="Финансовый 2 5 5 6 2 2 2 2" xfId="53366"/>
    <cellStyle name="Финансовый 2 5 5 6 2 2 3" xfId="53367"/>
    <cellStyle name="Финансовый 2 5 5 6 2 2 4" xfId="53368"/>
    <cellStyle name="Финансовый 2 5 5 6 2 2 5" xfId="53369"/>
    <cellStyle name="Финансовый 2 5 5 6 2 3" xfId="53370"/>
    <cellStyle name="Финансовый 2 5 5 6 2 3 2" xfId="53371"/>
    <cellStyle name="Финансовый 2 5 5 6 2 3 3" xfId="53372"/>
    <cellStyle name="Финансовый 2 5 5 6 2 3 4" xfId="53373"/>
    <cellStyle name="Финансовый 2 5 5 6 2 4" xfId="53374"/>
    <cellStyle name="Финансовый 2 5 5 6 2 5" xfId="53375"/>
    <cellStyle name="Финансовый 2 5 5 6 2 6" xfId="53376"/>
    <cellStyle name="Финансовый 2 5 5 6 2 7" xfId="53377"/>
    <cellStyle name="Финансовый 2 5 5 6 3" xfId="53378"/>
    <cellStyle name="Финансовый 2 5 5 6 3 2" xfId="53379"/>
    <cellStyle name="Финансовый 2 5 5 6 3 2 2" xfId="53380"/>
    <cellStyle name="Финансовый 2 5 5 6 3 3" xfId="53381"/>
    <cellStyle name="Финансовый 2 5 5 6 3 4" xfId="53382"/>
    <cellStyle name="Финансовый 2 5 5 6 3 5" xfId="53383"/>
    <cellStyle name="Финансовый 2 5 5 6 4" xfId="53384"/>
    <cellStyle name="Финансовый 2 5 5 6 4 2" xfId="53385"/>
    <cellStyle name="Финансовый 2 5 5 6 4 3" xfId="53386"/>
    <cellStyle name="Финансовый 2 5 5 6 4 4" xfId="53387"/>
    <cellStyle name="Финансовый 2 5 5 6 5" xfId="53388"/>
    <cellStyle name="Финансовый 2 5 5 6 6" xfId="53389"/>
    <cellStyle name="Финансовый 2 5 5 6 7" xfId="53390"/>
    <cellStyle name="Финансовый 2 5 5 6 8" xfId="53391"/>
    <cellStyle name="Финансовый 2 5 5 7" xfId="53392"/>
    <cellStyle name="Финансовый 2 5 5 7 2" xfId="53393"/>
    <cellStyle name="Финансовый 2 5 5 7 2 2" xfId="53394"/>
    <cellStyle name="Финансовый 2 5 5 7 2 2 2" xfId="53395"/>
    <cellStyle name="Финансовый 2 5 5 7 2 2 2 2" xfId="53396"/>
    <cellStyle name="Финансовый 2 5 5 7 2 2 3" xfId="53397"/>
    <cellStyle name="Финансовый 2 5 5 7 2 2 4" xfId="53398"/>
    <cellStyle name="Финансовый 2 5 5 7 2 2 5" xfId="53399"/>
    <cellStyle name="Финансовый 2 5 5 7 2 3" xfId="53400"/>
    <cellStyle name="Финансовый 2 5 5 7 2 3 2" xfId="53401"/>
    <cellStyle name="Финансовый 2 5 5 7 2 3 3" xfId="53402"/>
    <cellStyle name="Финансовый 2 5 5 7 2 3 4" xfId="53403"/>
    <cellStyle name="Финансовый 2 5 5 7 2 4" xfId="53404"/>
    <cellStyle name="Финансовый 2 5 5 7 2 5" xfId="53405"/>
    <cellStyle name="Финансовый 2 5 5 7 2 6" xfId="53406"/>
    <cellStyle name="Финансовый 2 5 5 7 2 7" xfId="53407"/>
    <cellStyle name="Финансовый 2 5 5 7 3" xfId="53408"/>
    <cellStyle name="Финансовый 2 5 5 7 3 2" xfId="53409"/>
    <cellStyle name="Финансовый 2 5 5 7 3 2 2" xfId="53410"/>
    <cellStyle name="Финансовый 2 5 5 7 3 3" xfId="53411"/>
    <cellStyle name="Финансовый 2 5 5 7 3 4" xfId="53412"/>
    <cellStyle name="Финансовый 2 5 5 7 3 5" xfId="53413"/>
    <cellStyle name="Финансовый 2 5 5 7 4" xfId="53414"/>
    <cellStyle name="Финансовый 2 5 5 7 4 2" xfId="53415"/>
    <cellStyle name="Финансовый 2 5 5 7 4 3" xfId="53416"/>
    <cellStyle name="Финансовый 2 5 5 7 4 4" xfId="53417"/>
    <cellStyle name="Финансовый 2 5 5 7 5" xfId="53418"/>
    <cellStyle name="Финансовый 2 5 5 7 6" xfId="53419"/>
    <cellStyle name="Финансовый 2 5 5 7 7" xfId="53420"/>
    <cellStyle name="Финансовый 2 5 5 7 8" xfId="53421"/>
    <cellStyle name="Финансовый 2 5 5 8" xfId="53422"/>
    <cellStyle name="Финансовый 2 5 5 8 2" xfId="53423"/>
    <cellStyle name="Финансовый 2 5 5 8 2 2" xfId="53424"/>
    <cellStyle name="Финансовый 2 5 5 8 2 2 2" xfId="53425"/>
    <cellStyle name="Финансовый 2 5 5 8 2 3" xfId="53426"/>
    <cellStyle name="Финансовый 2 5 5 8 2 4" xfId="53427"/>
    <cellStyle name="Финансовый 2 5 5 8 2 5" xfId="53428"/>
    <cellStyle name="Финансовый 2 5 5 8 3" xfId="53429"/>
    <cellStyle name="Финансовый 2 5 5 8 3 2" xfId="53430"/>
    <cellStyle name="Финансовый 2 5 5 8 3 3" xfId="53431"/>
    <cellStyle name="Финансовый 2 5 5 8 3 4" xfId="53432"/>
    <cellStyle name="Финансовый 2 5 5 8 4" xfId="53433"/>
    <cellStyle name="Финансовый 2 5 5 8 5" xfId="53434"/>
    <cellStyle name="Финансовый 2 5 5 8 6" xfId="53435"/>
    <cellStyle name="Финансовый 2 5 5 8 7" xfId="53436"/>
    <cellStyle name="Финансовый 2 5 5 9" xfId="53437"/>
    <cellStyle name="Финансовый 2 5 5 9 2" xfId="53438"/>
    <cellStyle name="Финансовый 2 5 5 9 2 2" xfId="53439"/>
    <cellStyle name="Финансовый 2 5 5 9 2 2 2" xfId="53440"/>
    <cellStyle name="Финансовый 2 5 5 9 2 3" xfId="53441"/>
    <cellStyle name="Финансовый 2 5 5 9 2 4" xfId="53442"/>
    <cellStyle name="Финансовый 2 5 5 9 2 5" xfId="53443"/>
    <cellStyle name="Финансовый 2 5 5 9 3" xfId="53444"/>
    <cellStyle name="Финансовый 2 5 5 9 3 2" xfId="53445"/>
    <cellStyle name="Финансовый 2 5 5 9 3 3" xfId="53446"/>
    <cellStyle name="Финансовый 2 5 5 9 3 4" xfId="53447"/>
    <cellStyle name="Финансовый 2 5 5 9 4" xfId="53448"/>
    <cellStyle name="Финансовый 2 5 5 9 5" xfId="53449"/>
    <cellStyle name="Финансовый 2 5 5 9 6" xfId="53450"/>
    <cellStyle name="Финансовый 2 5 5 9 7" xfId="53451"/>
    <cellStyle name="Финансовый 2 5 6" xfId="53452"/>
    <cellStyle name="Финансовый 2 5 6 2" xfId="53453"/>
    <cellStyle name="Финансовый 2 5 6 2 2" xfId="53454"/>
    <cellStyle name="Финансовый 2 5 6 2 2 2" xfId="53455"/>
    <cellStyle name="Финансовый 2 5 6 2 2 2 2" xfId="53456"/>
    <cellStyle name="Финансовый 2 5 6 2 2 3" xfId="53457"/>
    <cellStyle name="Финансовый 2 5 6 2 2 4" xfId="53458"/>
    <cellStyle name="Финансовый 2 5 6 2 2 5" xfId="53459"/>
    <cellStyle name="Финансовый 2 5 6 2 3" xfId="53460"/>
    <cellStyle name="Финансовый 2 5 6 2 3 2" xfId="53461"/>
    <cellStyle name="Финансовый 2 5 6 2 3 3" xfId="53462"/>
    <cellStyle name="Финансовый 2 5 6 2 3 4" xfId="53463"/>
    <cellStyle name="Финансовый 2 5 6 2 4" xfId="53464"/>
    <cellStyle name="Финансовый 2 5 6 2 5" xfId="53465"/>
    <cellStyle name="Финансовый 2 5 6 2 6" xfId="53466"/>
    <cellStyle name="Финансовый 2 5 6 2 7" xfId="53467"/>
    <cellStyle name="Финансовый 2 5 6 3" xfId="53468"/>
    <cellStyle name="Финансовый 2 5 6 3 2" xfId="53469"/>
    <cellStyle name="Финансовый 2 5 6 3 2 2" xfId="53470"/>
    <cellStyle name="Финансовый 2 5 6 3 2 2 2" xfId="53471"/>
    <cellStyle name="Финансовый 2 5 6 3 2 3" xfId="53472"/>
    <cellStyle name="Финансовый 2 5 6 3 2 4" xfId="53473"/>
    <cellStyle name="Финансовый 2 5 6 3 2 5" xfId="53474"/>
    <cellStyle name="Финансовый 2 5 6 3 3" xfId="53475"/>
    <cellStyle name="Финансовый 2 5 6 3 3 2" xfId="53476"/>
    <cellStyle name="Финансовый 2 5 6 3 3 3" xfId="53477"/>
    <cellStyle name="Финансовый 2 5 6 3 3 4" xfId="53478"/>
    <cellStyle name="Финансовый 2 5 6 3 4" xfId="53479"/>
    <cellStyle name="Финансовый 2 5 6 3 5" xfId="53480"/>
    <cellStyle name="Финансовый 2 5 6 3 6" xfId="53481"/>
    <cellStyle name="Финансовый 2 5 6 3 7" xfId="53482"/>
    <cellStyle name="Финансовый 2 5 6 4" xfId="53483"/>
    <cellStyle name="Финансовый 2 5 6 4 2" xfId="53484"/>
    <cellStyle name="Финансовый 2 5 6 4 2 2" xfId="53485"/>
    <cellStyle name="Финансовый 2 5 6 4 3" xfId="53486"/>
    <cellStyle name="Финансовый 2 5 6 4 4" xfId="53487"/>
    <cellStyle name="Финансовый 2 5 6 4 5" xfId="53488"/>
    <cellStyle name="Финансовый 2 5 6 5" xfId="53489"/>
    <cellStyle name="Финансовый 2 5 6 5 2" xfId="53490"/>
    <cellStyle name="Финансовый 2 5 6 5 3" xfId="53491"/>
    <cellStyle name="Финансовый 2 5 6 5 4" xfId="53492"/>
    <cellStyle name="Финансовый 2 5 6 6" xfId="53493"/>
    <cellStyle name="Финансовый 2 5 6 7" xfId="53494"/>
    <cellStyle name="Финансовый 2 5 6 8" xfId="53495"/>
    <cellStyle name="Финансовый 2 5 6 9" xfId="53496"/>
    <cellStyle name="Финансовый 2 5 7" xfId="53497"/>
    <cellStyle name="Финансовый 2 5 7 2" xfId="53498"/>
    <cellStyle name="Финансовый 2 5 7 2 2" xfId="53499"/>
    <cellStyle name="Финансовый 2 5 7 2 2 2" xfId="53500"/>
    <cellStyle name="Финансовый 2 5 7 2 2 2 2" xfId="53501"/>
    <cellStyle name="Финансовый 2 5 7 2 2 3" xfId="53502"/>
    <cellStyle name="Финансовый 2 5 7 2 2 4" xfId="53503"/>
    <cellStyle name="Финансовый 2 5 7 2 2 5" xfId="53504"/>
    <cellStyle name="Финансовый 2 5 7 2 3" xfId="53505"/>
    <cellStyle name="Финансовый 2 5 7 2 3 2" xfId="53506"/>
    <cellStyle name="Финансовый 2 5 7 2 3 3" xfId="53507"/>
    <cellStyle name="Финансовый 2 5 7 2 3 4" xfId="53508"/>
    <cellStyle name="Финансовый 2 5 7 2 4" xfId="53509"/>
    <cellStyle name="Финансовый 2 5 7 2 5" xfId="53510"/>
    <cellStyle name="Финансовый 2 5 7 2 6" xfId="53511"/>
    <cellStyle name="Финансовый 2 5 7 2 7" xfId="53512"/>
    <cellStyle name="Финансовый 2 5 7 3" xfId="53513"/>
    <cellStyle name="Финансовый 2 5 7 3 2" xfId="53514"/>
    <cellStyle name="Финансовый 2 5 7 3 2 2" xfId="53515"/>
    <cellStyle name="Финансовый 2 5 7 3 3" xfId="53516"/>
    <cellStyle name="Финансовый 2 5 7 3 4" xfId="53517"/>
    <cellStyle name="Финансовый 2 5 7 3 5" xfId="53518"/>
    <cellStyle name="Финансовый 2 5 7 4" xfId="53519"/>
    <cellStyle name="Финансовый 2 5 7 4 2" xfId="53520"/>
    <cellStyle name="Финансовый 2 5 7 4 2 2" xfId="53521"/>
    <cellStyle name="Финансовый 2 5 7 4 3" xfId="53522"/>
    <cellStyle name="Финансовый 2 5 7 4 4" xfId="53523"/>
    <cellStyle name="Финансовый 2 5 7 4 5" xfId="53524"/>
    <cellStyle name="Финансовый 2 5 7 5" xfId="53525"/>
    <cellStyle name="Финансовый 2 5 7 5 2" xfId="53526"/>
    <cellStyle name="Финансовый 2 5 7 5 3" xfId="53527"/>
    <cellStyle name="Финансовый 2 5 7 5 4" xfId="53528"/>
    <cellStyle name="Финансовый 2 5 7 6" xfId="53529"/>
    <cellStyle name="Финансовый 2 5 7 7" xfId="53530"/>
    <cellStyle name="Финансовый 2 5 7 8" xfId="53531"/>
    <cellStyle name="Финансовый 2 5 7 9" xfId="53532"/>
    <cellStyle name="Финансовый 2 5 8" xfId="53533"/>
    <cellStyle name="Финансовый 2 5 8 2" xfId="53534"/>
    <cellStyle name="Финансовый 2 5 8 2 2" xfId="53535"/>
    <cellStyle name="Финансовый 2 5 8 2 2 2" xfId="53536"/>
    <cellStyle name="Финансовый 2 5 8 2 2 2 2" xfId="53537"/>
    <cellStyle name="Финансовый 2 5 8 2 2 3" xfId="53538"/>
    <cellStyle name="Финансовый 2 5 8 2 2 4" xfId="53539"/>
    <cellStyle name="Финансовый 2 5 8 2 2 5" xfId="53540"/>
    <cellStyle name="Финансовый 2 5 8 2 3" xfId="53541"/>
    <cellStyle name="Финансовый 2 5 8 2 3 2" xfId="53542"/>
    <cellStyle name="Финансовый 2 5 8 2 3 3" xfId="53543"/>
    <cellStyle name="Финансовый 2 5 8 2 3 4" xfId="53544"/>
    <cellStyle name="Финансовый 2 5 8 2 4" xfId="53545"/>
    <cellStyle name="Финансовый 2 5 8 2 5" xfId="53546"/>
    <cellStyle name="Финансовый 2 5 8 2 6" xfId="53547"/>
    <cellStyle name="Финансовый 2 5 8 2 7" xfId="53548"/>
    <cellStyle name="Финансовый 2 5 8 3" xfId="53549"/>
    <cellStyle name="Финансовый 2 5 8 3 2" xfId="53550"/>
    <cellStyle name="Финансовый 2 5 8 3 2 2" xfId="53551"/>
    <cellStyle name="Финансовый 2 5 8 3 3" xfId="53552"/>
    <cellStyle name="Финансовый 2 5 8 3 4" xfId="53553"/>
    <cellStyle name="Финансовый 2 5 8 3 5" xfId="53554"/>
    <cellStyle name="Финансовый 2 5 8 4" xfId="53555"/>
    <cellStyle name="Финансовый 2 5 8 4 2" xfId="53556"/>
    <cellStyle name="Финансовый 2 5 8 4 2 2" xfId="53557"/>
    <cellStyle name="Финансовый 2 5 8 4 3" xfId="53558"/>
    <cellStyle name="Финансовый 2 5 8 4 4" xfId="53559"/>
    <cellStyle name="Финансовый 2 5 8 4 5" xfId="53560"/>
    <cellStyle name="Финансовый 2 5 8 5" xfId="53561"/>
    <cellStyle name="Финансовый 2 5 8 5 2" xfId="53562"/>
    <cellStyle name="Финансовый 2 5 8 5 3" xfId="53563"/>
    <cellStyle name="Финансовый 2 5 8 5 4" xfId="53564"/>
    <cellStyle name="Финансовый 2 5 8 6" xfId="53565"/>
    <cellStyle name="Финансовый 2 5 8 7" xfId="53566"/>
    <cellStyle name="Финансовый 2 5 8 8" xfId="53567"/>
    <cellStyle name="Финансовый 2 5 8 9" xfId="53568"/>
    <cellStyle name="Финансовый 2 5 9" xfId="53569"/>
    <cellStyle name="Финансовый 2 5 9 2" xfId="53570"/>
    <cellStyle name="Финансовый 2 5 9 2 2" xfId="53571"/>
    <cellStyle name="Финансовый 2 5 9 2 2 2" xfId="53572"/>
    <cellStyle name="Финансовый 2 5 9 2 2 2 2" xfId="53573"/>
    <cellStyle name="Финансовый 2 5 9 2 2 3" xfId="53574"/>
    <cellStyle name="Финансовый 2 5 9 2 2 4" xfId="53575"/>
    <cellStyle name="Финансовый 2 5 9 2 2 5" xfId="53576"/>
    <cellStyle name="Финансовый 2 5 9 2 3" xfId="53577"/>
    <cellStyle name="Финансовый 2 5 9 2 3 2" xfId="53578"/>
    <cellStyle name="Финансовый 2 5 9 2 3 3" xfId="53579"/>
    <cellStyle name="Финансовый 2 5 9 2 3 4" xfId="53580"/>
    <cellStyle name="Финансовый 2 5 9 2 4" xfId="53581"/>
    <cellStyle name="Финансовый 2 5 9 2 5" xfId="53582"/>
    <cellStyle name="Финансовый 2 5 9 2 6" xfId="53583"/>
    <cellStyle name="Финансовый 2 5 9 2 7" xfId="53584"/>
    <cellStyle name="Финансовый 2 5 9 3" xfId="53585"/>
    <cellStyle name="Финансовый 2 5 9 3 2" xfId="53586"/>
    <cellStyle name="Финансовый 2 5 9 3 2 2" xfId="53587"/>
    <cellStyle name="Финансовый 2 5 9 3 3" xfId="53588"/>
    <cellStyle name="Финансовый 2 5 9 3 4" xfId="53589"/>
    <cellStyle name="Финансовый 2 5 9 3 5" xfId="53590"/>
    <cellStyle name="Финансовый 2 5 9 4" xfId="53591"/>
    <cellStyle name="Финансовый 2 5 9 4 2" xfId="53592"/>
    <cellStyle name="Финансовый 2 5 9 4 3" xfId="53593"/>
    <cellStyle name="Финансовый 2 5 9 4 4" xfId="53594"/>
    <cellStyle name="Финансовый 2 5 9 5" xfId="53595"/>
    <cellStyle name="Финансовый 2 5 9 6" xfId="53596"/>
    <cellStyle name="Финансовый 2 5 9 7" xfId="53597"/>
    <cellStyle name="Финансовый 2 5 9 8" xfId="53598"/>
    <cellStyle name="Финансовый 2 6" xfId="53599"/>
    <cellStyle name="Финансовый 2 6 10" xfId="53600"/>
    <cellStyle name="Финансовый 2 6 10 2" xfId="53601"/>
    <cellStyle name="Финансовый 2 6 11" xfId="53602"/>
    <cellStyle name="Финансовый 2 6 2" xfId="53603"/>
    <cellStyle name="Финансовый 2 6 2 10" xfId="53604"/>
    <cellStyle name="Финансовый 2 6 2 2" xfId="53605"/>
    <cellStyle name="Финансовый 2 6 2 2 2" xfId="53606"/>
    <cellStyle name="Финансовый 2 6 2 2 2 2" xfId="53607"/>
    <cellStyle name="Финансовый 2 6 2 2 2 2 2" xfId="53608"/>
    <cellStyle name="Финансовый 2 6 2 2 2 3" xfId="53609"/>
    <cellStyle name="Финансовый 2 6 2 2 2 4" xfId="53610"/>
    <cellStyle name="Финансовый 2 6 2 2 2 5" xfId="53611"/>
    <cellStyle name="Финансовый 2 6 2 2 3" xfId="53612"/>
    <cellStyle name="Финансовый 2 6 2 2 3 2" xfId="53613"/>
    <cellStyle name="Финансовый 2 6 2 2 3 2 2" xfId="53614"/>
    <cellStyle name="Финансовый 2 6 2 2 3 3" xfId="53615"/>
    <cellStyle name="Финансовый 2 6 2 2 3 4" xfId="53616"/>
    <cellStyle name="Финансовый 2 6 2 2 3 5" xfId="53617"/>
    <cellStyle name="Финансовый 2 6 2 2 4" xfId="53618"/>
    <cellStyle name="Финансовый 2 6 2 2 4 2" xfId="53619"/>
    <cellStyle name="Финансовый 2 6 2 2 4 2 2" xfId="53620"/>
    <cellStyle name="Финансовый 2 6 2 2 4 3" xfId="53621"/>
    <cellStyle name="Финансовый 2 6 2 2 5" xfId="53622"/>
    <cellStyle name="Финансовый 2 6 2 2 5 2" xfId="53623"/>
    <cellStyle name="Финансовый 2 6 2 2 5 2 2" xfId="53624"/>
    <cellStyle name="Финансовый 2 6 2 2 5 3" xfId="53625"/>
    <cellStyle name="Финансовый 2 6 2 2 6" xfId="53626"/>
    <cellStyle name="Финансовый 2 6 2 2 6 2" xfId="53627"/>
    <cellStyle name="Финансовый 2 6 2 2 7" xfId="53628"/>
    <cellStyle name="Финансовый 2 6 2 3" xfId="53629"/>
    <cellStyle name="Финансовый 2 6 2 3 2" xfId="53630"/>
    <cellStyle name="Финансовый 2 6 2 3 2 2" xfId="53631"/>
    <cellStyle name="Финансовый 2 6 2 3 2 2 2" xfId="53632"/>
    <cellStyle name="Финансовый 2 6 2 3 2 3" xfId="53633"/>
    <cellStyle name="Финансовый 2 6 2 3 2 4" xfId="53634"/>
    <cellStyle name="Финансовый 2 6 2 3 2 5" xfId="53635"/>
    <cellStyle name="Финансовый 2 6 2 3 3" xfId="53636"/>
    <cellStyle name="Финансовый 2 6 2 3 3 2" xfId="53637"/>
    <cellStyle name="Финансовый 2 6 2 3 3 2 2" xfId="53638"/>
    <cellStyle name="Финансовый 2 6 2 3 3 3" xfId="53639"/>
    <cellStyle name="Финансовый 2 6 2 3 3 4" xfId="53640"/>
    <cellStyle name="Финансовый 2 6 2 3 3 5" xfId="53641"/>
    <cellStyle name="Финансовый 2 6 2 3 4" xfId="53642"/>
    <cellStyle name="Финансовый 2 6 2 3 4 2" xfId="53643"/>
    <cellStyle name="Финансовый 2 6 2 3 4 2 2" xfId="53644"/>
    <cellStyle name="Финансовый 2 6 2 3 4 3" xfId="53645"/>
    <cellStyle name="Финансовый 2 6 2 3 5" xfId="53646"/>
    <cellStyle name="Финансовый 2 6 2 3 5 2" xfId="53647"/>
    <cellStyle name="Финансовый 2 6 2 3 5 2 2" xfId="53648"/>
    <cellStyle name="Финансовый 2 6 2 3 5 3" xfId="53649"/>
    <cellStyle name="Финансовый 2 6 2 3 6" xfId="53650"/>
    <cellStyle name="Финансовый 2 6 2 3 6 2" xfId="53651"/>
    <cellStyle name="Финансовый 2 6 2 3 7" xfId="53652"/>
    <cellStyle name="Финансовый 2 6 2 4" xfId="53653"/>
    <cellStyle name="Финансовый 2 6 2 4 2" xfId="53654"/>
    <cellStyle name="Финансовый 2 6 2 4 2 2" xfId="53655"/>
    <cellStyle name="Финансовый 2 6 2 4 3" xfId="53656"/>
    <cellStyle name="Финансовый 2 6 2 4 4" xfId="53657"/>
    <cellStyle name="Финансовый 2 6 2 4 5" xfId="53658"/>
    <cellStyle name="Финансовый 2 6 2 5" xfId="53659"/>
    <cellStyle name="Финансовый 2 6 2 5 2" xfId="53660"/>
    <cellStyle name="Финансовый 2 6 2 5 2 2" xfId="53661"/>
    <cellStyle name="Финансовый 2 6 2 5 3" xfId="53662"/>
    <cellStyle name="Финансовый 2 6 2 5 4" xfId="53663"/>
    <cellStyle name="Финансовый 2 6 2 5 5" xfId="53664"/>
    <cellStyle name="Финансовый 2 6 2 6" xfId="53665"/>
    <cellStyle name="Финансовый 2 6 2 7" xfId="53666"/>
    <cellStyle name="Финансовый 2 6 2 7 2" xfId="53667"/>
    <cellStyle name="Финансовый 2 6 2 7 2 2" xfId="53668"/>
    <cellStyle name="Финансовый 2 6 2 7 3" xfId="53669"/>
    <cellStyle name="Финансовый 2 6 2 8" xfId="53670"/>
    <cellStyle name="Финансовый 2 6 2 8 2" xfId="53671"/>
    <cellStyle name="Финансовый 2 6 2 8 2 2" xfId="53672"/>
    <cellStyle name="Финансовый 2 6 2 8 3" xfId="53673"/>
    <cellStyle name="Финансовый 2 6 2 9" xfId="53674"/>
    <cellStyle name="Финансовый 2 6 2 9 2" xfId="53675"/>
    <cellStyle name="Финансовый 2 6 3" xfId="53676"/>
    <cellStyle name="Финансовый 2 6 3 2" xfId="53677"/>
    <cellStyle name="Финансовый 2 6 3 2 2" xfId="53678"/>
    <cellStyle name="Финансовый 2 6 3 2 2 2" xfId="53679"/>
    <cellStyle name="Финансовый 2 6 3 2 3" xfId="53680"/>
    <cellStyle name="Финансовый 2 6 3 2 4" xfId="53681"/>
    <cellStyle name="Финансовый 2 6 3 2 5" xfId="53682"/>
    <cellStyle name="Финансовый 2 6 3 3" xfId="53683"/>
    <cellStyle name="Финансовый 2 6 3 3 2" xfId="53684"/>
    <cellStyle name="Финансовый 2 6 3 3 2 2" xfId="53685"/>
    <cellStyle name="Финансовый 2 6 3 3 3" xfId="53686"/>
    <cellStyle name="Финансовый 2 6 3 3 4" xfId="53687"/>
    <cellStyle name="Финансовый 2 6 3 3 5" xfId="53688"/>
    <cellStyle name="Финансовый 2 6 3 4" xfId="53689"/>
    <cellStyle name="Финансовый 2 6 3 5" xfId="53690"/>
    <cellStyle name="Финансовый 2 6 3 5 2" xfId="53691"/>
    <cellStyle name="Финансовый 2 6 3 5 2 2" xfId="53692"/>
    <cellStyle name="Финансовый 2 6 3 5 3" xfId="53693"/>
    <cellStyle name="Финансовый 2 6 3 6" xfId="53694"/>
    <cellStyle name="Финансовый 2 6 3 6 2" xfId="53695"/>
    <cellStyle name="Финансовый 2 6 3 6 2 2" xfId="53696"/>
    <cellStyle name="Финансовый 2 6 3 6 3" xfId="53697"/>
    <cellStyle name="Финансовый 2 6 3 7" xfId="53698"/>
    <cellStyle name="Финансовый 2 6 3 7 2" xfId="53699"/>
    <cellStyle name="Финансовый 2 6 3 8" xfId="53700"/>
    <cellStyle name="Финансовый 2 6 4" xfId="53701"/>
    <cellStyle name="Финансовый 2 6 4 2" xfId="53702"/>
    <cellStyle name="Финансовый 2 6 4 2 2" xfId="53703"/>
    <cellStyle name="Финансовый 2 6 4 2 2 2" xfId="53704"/>
    <cellStyle name="Финансовый 2 6 4 2 3" xfId="53705"/>
    <cellStyle name="Финансовый 2 6 4 2 4" xfId="53706"/>
    <cellStyle name="Финансовый 2 6 4 2 5" xfId="53707"/>
    <cellStyle name="Финансовый 2 6 4 3" xfId="53708"/>
    <cellStyle name="Финансовый 2 6 4 3 2" xfId="53709"/>
    <cellStyle name="Финансовый 2 6 4 3 2 2" xfId="53710"/>
    <cellStyle name="Финансовый 2 6 4 3 3" xfId="53711"/>
    <cellStyle name="Финансовый 2 6 4 3 4" xfId="53712"/>
    <cellStyle name="Финансовый 2 6 4 3 5" xfId="53713"/>
    <cellStyle name="Финансовый 2 6 4 4" xfId="53714"/>
    <cellStyle name="Финансовый 2 6 4 4 2" xfId="53715"/>
    <cellStyle name="Финансовый 2 6 4 4 2 2" xfId="53716"/>
    <cellStyle name="Финансовый 2 6 4 4 3" xfId="53717"/>
    <cellStyle name="Финансовый 2 6 4 5" xfId="53718"/>
    <cellStyle name="Финансовый 2 6 4 5 2" xfId="53719"/>
    <cellStyle name="Финансовый 2 6 4 5 2 2" xfId="53720"/>
    <cellStyle name="Финансовый 2 6 4 5 3" xfId="53721"/>
    <cellStyle name="Финансовый 2 6 4 6" xfId="53722"/>
    <cellStyle name="Финансовый 2 6 4 6 2" xfId="53723"/>
    <cellStyle name="Финансовый 2 6 4 7" xfId="53724"/>
    <cellStyle name="Финансовый 2 6 5" xfId="53725"/>
    <cellStyle name="Финансовый 2 6 5 2" xfId="53726"/>
    <cellStyle name="Финансовый 2 6 5 2 2" xfId="53727"/>
    <cellStyle name="Финансовый 2 6 5 3" xfId="53728"/>
    <cellStyle name="Финансовый 2 6 5 4" xfId="53729"/>
    <cellStyle name="Финансовый 2 6 5 5" xfId="53730"/>
    <cellStyle name="Финансовый 2 6 6" xfId="53731"/>
    <cellStyle name="Финансовый 2 6 6 2" xfId="53732"/>
    <cellStyle name="Финансовый 2 6 6 2 2" xfId="53733"/>
    <cellStyle name="Финансовый 2 6 6 3" xfId="53734"/>
    <cellStyle name="Финансовый 2 6 6 4" xfId="53735"/>
    <cellStyle name="Финансовый 2 6 6 5" xfId="53736"/>
    <cellStyle name="Финансовый 2 6 7" xfId="53737"/>
    <cellStyle name="Финансовый 2 6 7 2" xfId="53738"/>
    <cellStyle name="Финансовый 2 6 7 2 2" xfId="53739"/>
    <cellStyle name="Финансовый 2 6 7 3" xfId="53740"/>
    <cellStyle name="Финансовый 2 6 7 4" xfId="53741"/>
    <cellStyle name="Финансовый 2 6 7 5" xfId="53742"/>
    <cellStyle name="Финансовый 2 6 8" xfId="53743"/>
    <cellStyle name="Финансовый 2 6 9" xfId="53744"/>
    <cellStyle name="Финансовый 2 6 9 2" xfId="53745"/>
    <cellStyle name="Финансовый 2 6 9 2 2" xfId="53746"/>
    <cellStyle name="Финансовый 2 6 9 3" xfId="53747"/>
    <cellStyle name="Финансовый 2 7" xfId="53748"/>
    <cellStyle name="Финансовый 2 7 10" xfId="53749"/>
    <cellStyle name="Финансовый 2 7 2" xfId="53750"/>
    <cellStyle name="Финансовый 2 7 2 2" xfId="53751"/>
    <cellStyle name="Финансовый 2 7 2 2 2" xfId="53752"/>
    <cellStyle name="Финансовый 2 7 2 2 2 2" xfId="53753"/>
    <cellStyle name="Финансовый 2 7 2 2 3" xfId="53754"/>
    <cellStyle name="Финансовый 2 7 2 2 4" xfId="53755"/>
    <cellStyle name="Финансовый 2 7 2 2 5" xfId="53756"/>
    <cellStyle name="Финансовый 2 7 2 3" xfId="53757"/>
    <cellStyle name="Финансовый 2 7 2 3 2" xfId="53758"/>
    <cellStyle name="Финансовый 2 7 2 3 2 2" xfId="53759"/>
    <cellStyle name="Финансовый 2 7 2 3 3" xfId="53760"/>
    <cellStyle name="Финансовый 2 7 2 3 4" xfId="53761"/>
    <cellStyle name="Финансовый 2 7 2 3 5" xfId="53762"/>
    <cellStyle name="Финансовый 2 7 2 4" xfId="53763"/>
    <cellStyle name="Финансовый 2 7 2 5" xfId="53764"/>
    <cellStyle name="Финансовый 2 7 2 5 2" xfId="53765"/>
    <cellStyle name="Финансовый 2 7 2 5 2 2" xfId="53766"/>
    <cellStyle name="Финансовый 2 7 2 5 3" xfId="53767"/>
    <cellStyle name="Финансовый 2 7 2 6" xfId="53768"/>
    <cellStyle name="Финансовый 2 7 2 6 2" xfId="53769"/>
    <cellStyle name="Финансовый 2 7 2 6 2 2" xfId="53770"/>
    <cellStyle name="Финансовый 2 7 2 6 3" xfId="53771"/>
    <cellStyle name="Финансовый 2 7 2 7" xfId="53772"/>
    <cellStyle name="Финансовый 2 7 2 7 2" xfId="53773"/>
    <cellStyle name="Финансовый 2 7 2 8" xfId="53774"/>
    <cellStyle name="Финансовый 2 7 3" xfId="53775"/>
    <cellStyle name="Финансовый 2 7 3 2" xfId="53776"/>
    <cellStyle name="Финансовый 2 7 3 2 2" xfId="53777"/>
    <cellStyle name="Финансовый 2 7 3 2 2 2" xfId="53778"/>
    <cellStyle name="Финансовый 2 7 3 2 3" xfId="53779"/>
    <cellStyle name="Финансовый 2 7 3 2 4" xfId="53780"/>
    <cellStyle name="Финансовый 2 7 3 2 5" xfId="53781"/>
    <cellStyle name="Финансовый 2 7 3 3" xfId="53782"/>
    <cellStyle name="Финансовый 2 7 3 3 2" xfId="53783"/>
    <cellStyle name="Финансовый 2 7 3 3 2 2" xfId="53784"/>
    <cellStyle name="Финансовый 2 7 3 3 3" xfId="53785"/>
    <cellStyle name="Финансовый 2 7 3 3 4" xfId="53786"/>
    <cellStyle name="Финансовый 2 7 3 3 5" xfId="53787"/>
    <cellStyle name="Финансовый 2 7 3 4" xfId="53788"/>
    <cellStyle name="Финансовый 2 7 3 5" xfId="53789"/>
    <cellStyle name="Финансовый 2 7 3 5 2" xfId="53790"/>
    <cellStyle name="Финансовый 2 7 3 5 2 2" xfId="53791"/>
    <cellStyle name="Финансовый 2 7 3 5 3" xfId="53792"/>
    <cellStyle name="Финансовый 2 7 3 6" xfId="53793"/>
    <cellStyle name="Финансовый 2 7 3 6 2" xfId="53794"/>
    <cellStyle name="Финансовый 2 7 3 6 2 2" xfId="53795"/>
    <cellStyle name="Финансовый 2 7 3 6 3" xfId="53796"/>
    <cellStyle name="Финансовый 2 7 3 7" xfId="53797"/>
    <cellStyle name="Финансовый 2 7 3 7 2" xfId="53798"/>
    <cellStyle name="Финансовый 2 7 3 8" xfId="53799"/>
    <cellStyle name="Финансовый 2 7 4" xfId="53800"/>
    <cellStyle name="Финансовый 2 7 4 2" xfId="53801"/>
    <cellStyle name="Финансовый 2 7 4 2 2" xfId="53802"/>
    <cellStyle name="Финансовый 2 7 4 3" xfId="53803"/>
    <cellStyle name="Финансовый 2 7 4 4" xfId="53804"/>
    <cellStyle name="Финансовый 2 7 4 5" xfId="53805"/>
    <cellStyle name="Финансовый 2 7 5" xfId="53806"/>
    <cellStyle name="Финансовый 2 7 5 2" xfId="53807"/>
    <cellStyle name="Финансовый 2 7 5 2 2" xfId="53808"/>
    <cellStyle name="Финансовый 2 7 5 3" xfId="53809"/>
    <cellStyle name="Финансовый 2 7 5 4" xfId="53810"/>
    <cellStyle name="Финансовый 2 7 5 5" xfId="53811"/>
    <cellStyle name="Финансовый 2 7 6" xfId="53812"/>
    <cellStyle name="Финансовый 2 7 6 2" xfId="53813"/>
    <cellStyle name="Финансовый 2 7 6 2 2" xfId="53814"/>
    <cellStyle name="Финансовый 2 7 6 3" xfId="53815"/>
    <cellStyle name="Финансовый 2 7 6 4" xfId="53816"/>
    <cellStyle name="Финансовый 2 7 6 5" xfId="53817"/>
    <cellStyle name="Финансовый 2 7 7" xfId="53818"/>
    <cellStyle name="Финансовый 2 7 8" xfId="53819"/>
    <cellStyle name="Финансовый 2 7 8 2" xfId="53820"/>
    <cellStyle name="Финансовый 2 7 8 2 2" xfId="53821"/>
    <cellStyle name="Финансовый 2 7 8 3" xfId="53822"/>
    <cellStyle name="Финансовый 2 7 9" xfId="53823"/>
    <cellStyle name="Финансовый 2 7 9 2" xfId="53824"/>
    <cellStyle name="Финансовый 2 8" xfId="53825"/>
    <cellStyle name="Финансовый 2 8 2" xfId="53826"/>
    <cellStyle name="Финансовый 2 8 2 2" xfId="53827"/>
    <cellStyle name="Финансовый 2 8 2 3" xfId="53828"/>
    <cellStyle name="Финансовый 2 8 2 3 2" xfId="53829"/>
    <cellStyle name="Финансовый 2 8 2 4" xfId="53830"/>
    <cellStyle name="Финансовый 2 8 2 5" xfId="53831"/>
    <cellStyle name="Финансовый 2 8 2 6" xfId="53832"/>
    <cellStyle name="Финансовый 2 8 3" xfId="53833"/>
    <cellStyle name="Финансовый 2 8 3 2" xfId="53834"/>
    <cellStyle name="Финансовый 2 8 3 3" xfId="53835"/>
    <cellStyle name="Финансовый 2 8 3 3 2" xfId="53836"/>
    <cellStyle name="Финансовый 2 8 3 4" xfId="53837"/>
    <cellStyle name="Финансовый 2 8 3 5" xfId="53838"/>
    <cellStyle name="Финансовый 2 8 3 6" xfId="53839"/>
    <cellStyle name="Финансовый 2 8 4" xfId="53840"/>
    <cellStyle name="Финансовый 2 8 4 2" xfId="53841"/>
    <cellStyle name="Финансовый 2 8 4 2 2" xfId="53842"/>
    <cellStyle name="Финансовый 2 8 4 3" xfId="53843"/>
    <cellStyle name="Финансовый 2 8 4 4" xfId="53844"/>
    <cellStyle name="Финансовый 2 8 4 5" xfId="53845"/>
    <cellStyle name="Финансовый 2 8 5" xfId="53846"/>
    <cellStyle name="Финансовый 2 8 6" xfId="53847"/>
    <cellStyle name="Финансовый 2 8 6 2" xfId="53848"/>
    <cellStyle name="Финансовый 2 8 6 2 2" xfId="53849"/>
    <cellStyle name="Финансовый 2 8 6 3" xfId="53850"/>
    <cellStyle name="Финансовый 2 8 7" xfId="53851"/>
    <cellStyle name="Финансовый 2 8 7 2" xfId="53852"/>
    <cellStyle name="Финансовый 2 8 8" xfId="53853"/>
    <cellStyle name="Финансовый 2 9" xfId="53854"/>
    <cellStyle name="Финансовый 2 9 10" xfId="53855"/>
    <cellStyle name="Финансовый 2 9 10 2" xfId="53856"/>
    <cellStyle name="Финансовый 2 9 10 2 2" xfId="53857"/>
    <cellStyle name="Финансовый 2 9 10 3" xfId="53858"/>
    <cellStyle name="Финансовый 2 9 10 4" xfId="53859"/>
    <cellStyle name="Финансовый 2 9 10 5" xfId="53860"/>
    <cellStyle name="Финансовый 2 9 11" xfId="53861"/>
    <cellStyle name="Финансовый 2 9 11 2" xfId="53862"/>
    <cellStyle name="Финансовый 2 9 11 2 2" xfId="53863"/>
    <cellStyle name="Финансовый 2 9 11 3" xfId="53864"/>
    <cellStyle name="Финансовый 2 9 11 4" xfId="53865"/>
    <cellStyle name="Финансовый 2 9 11 5" xfId="53866"/>
    <cellStyle name="Финансовый 2 9 12" xfId="53867"/>
    <cellStyle name="Финансовый 2 9 12 2" xfId="53868"/>
    <cellStyle name="Финансовый 2 9 12 2 2" xfId="53869"/>
    <cellStyle name="Финансовый 2 9 12 3" xfId="53870"/>
    <cellStyle name="Финансовый 2 9 13" xfId="53871"/>
    <cellStyle name="Финансовый 2 9 13 2" xfId="53872"/>
    <cellStyle name="Финансовый 2 9 14" xfId="53873"/>
    <cellStyle name="Финансовый 2 9 15" xfId="53874"/>
    <cellStyle name="Финансовый 2 9 2" xfId="53875"/>
    <cellStyle name="Финансовый 2 9 2 2" xfId="53876"/>
    <cellStyle name="Финансовый 2 9 2 2 2" xfId="53877"/>
    <cellStyle name="Финансовый 2 9 2 2 2 2" xfId="53878"/>
    <cellStyle name="Финансовый 2 9 2 2 2 2 2" xfId="53879"/>
    <cellStyle name="Финансовый 2 9 2 2 2 3" xfId="53880"/>
    <cellStyle name="Финансовый 2 9 2 2 2 4" xfId="53881"/>
    <cellStyle name="Финансовый 2 9 2 2 2 5" xfId="53882"/>
    <cellStyle name="Финансовый 2 9 2 2 3" xfId="53883"/>
    <cellStyle name="Финансовый 2 9 2 2 3 2" xfId="53884"/>
    <cellStyle name="Финансовый 2 9 2 2 3 3" xfId="53885"/>
    <cellStyle name="Финансовый 2 9 2 2 3 4" xfId="53886"/>
    <cellStyle name="Финансовый 2 9 2 2 4" xfId="53887"/>
    <cellStyle name="Финансовый 2 9 2 2 5" xfId="53888"/>
    <cellStyle name="Финансовый 2 9 2 2 6" xfId="53889"/>
    <cellStyle name="Финансовый 2 9 2 2 7" xfId="53890"/>
    <cellStyle name="Финансовый 2 9 2 3" xfId="53891"/>
    <cellStyle name="Финансовый 2 9 2 3 2" xfId="53892"/>
    <cellStyle name="Финансовый 2 9 2 3 2 2" xfId="53893"/>
    <cellStyle name="Финансовый 2 9 2 3 3" xfId="53894"/>
    <cellStyle name="Финансовый 2 9 2 3 4" xfId="53895"/>
    <cellStyle name="Финансовый 2 9 2 3 5" xfId="53896"/>
    <cellStyle name="Финансовый 2 9 2 4" xfId="53897"/>
    <cellStyle name="Финансовый 2 9 2 4 2" xfId="53898"/>
    <cellStyle name="Финансовый 2 9 2 4 2 2" xfId="53899"/>
    <cellStyle name="Финансовый 2 9 2 4 3" xfId="53900"/>
    <cellStyle name="Финансовый 2 9 2 4 4" xfId="53901"/>
    <cellStyle name="Финансовый 2 9 2 4 5" xfId="53902"/>
    <cellStyle name="Финансовый 2 9 2 5" xfId="53903"/>
    <cellStyle name="Финансовый 2 9 2 5 2" xfId="53904"/>
    <cellStyle name="Финансовый 2 9 2 5 3" xfId="53905"/>
    <cellStyle name="Финансовый 2 9 2 5 4" xfId="53906"/>
    <cellStyle name="Финансовый 2 9 2 6" xfId="53907"/>
    <cellStyle name="Финансовый 2 9 2 7" xfId="53908"/>
    <cellStyle name="Финансовый 2 9 2 8" xfId="53909"/>
    <cellStyle name="Финансовый 2 9 2 9" xfId="53910"/>
    <cellStyle name="Финансовый 2 9 3" xfId="53911"/>
    <cellStyle name="Финансовый 2 9 3 2" xfId="53912"/>
    <cellStyle name="Финансовый 2 9 3 2 2" xfId="53913"/>
    <cellStyle name="Финансовый 2 9 3 2 2 2" xfId="53914"/>
    <cellStyle name="Финансовый 2 9 3 2 2 2 2" xfId="53915"/>
    <cellStyle name="Финансовый 2 9 3 2 2 3" xfId="53916"/>
    <cellStyle name="Финансовый 2 9 3 2 2 4" xfId="53917"/>
    <cellStyle name="Финансовый 2 9 3 2 2 5" xfId="53918"/>
    <cellStyle name="Финансовый 2 9 3 2 3" xfId="53919"/>
    <cellStyle name="Финансовый 2 9 3 2 3 2" xfId="53920"/>
    <cellStyle name="Финансовый 2 9 3 2 3 3" xfId="53921"/>
    <cellStyle name="Финансовый 2 9 3 2 3 4" xfId="53922"/>
    <cellStyle name="Финансовый 2 9 3 2 4" xfId="53923"/>
    <cellStyle name="Финансовый 2 9 3 2 5" xfId="53924"/>
    <cellStyle name="Финансовый 2 9 3 2 6" xfId="53925"/>
    <cellStyle name="Финансовый 2 9 3 2 7" xfId="53926"/>
    <cellStyle name="Финансовый 2 9 3 3" xfId="53927"/>
    <cellStyle name="Финансовый 2 9 3 3 2" xfId="53928"/>
    <cellStyle name="Финансовый 2 9 3 3 2 2" xfId="53929"/>
    <cellStyle name="Финансовый 2 9 3 3 3" xfId="53930"/>
    <cellStyle name="Финансовый 2 9 3 3 4" xfId="53931"/>
    <cellStyle name="Финансовый 2 9 3 3 5" xfId="53932"/>
    <cellStyle name="Финансовый 2 9 3 4" xfId="53933"/>
    <cellStyle name="Финансовый 2 9 3 4 2" xfId="53934"/>
    <cellStyle name="Финансовый 2 9 3 4 2 2" xfId="53935"/>
    <cellStyle name="Финансовый 2 9 3 4 3" xfId="53936"/>
    <cellStyle name="Финансовый 2 9 3 4 4" xfId="53937"/>
    <cellStyle name="Финансовый 2 9 3 4 5" xfId="53938"/>
    <cellStyle name="Финансовый 2 9 3 5" xfId="53939"/>
    <cellStyle name="Финансовый 2 9 3 5 2" xfId="53940"/>
    <cellStyle name="Финансовый 2 9 3 5 3" xfId="53941"/>
    <cellStyle name="Финансовый 2 9 3 5 4" xfId="53942"/>
    <cellStyle name="Финансовый 2 9 3 6" xfId="53943"/>
    <cellStyle name="Финансовый 2 9 3 7" xfId="53944"/>
    <cellStyle name="Финансовый 2 9 3 8" xfId="53945"/>
    <cellStyle name="Финансовый 2 9 3 9" xfId="53946"/>
    <cellStyle name="Финансовый 2 9 4" xfId="53947"/>
    <cellStyle name="Финансовый 2 9 4 2" xfId="53948"/>
    <cellStyle name="Финансовый 2 9 4 2 2" xfId="53949"/>
    <cellStyle name="Финансовый 2 9 4 2 2 2" xfId="53950"/>
    <cellStyle name="Финансовый 2 9 4 2 2 2 2" xfId="53951"/>
    <cellStyle name="Финансовый 2 9 4 2 2 3" xfId="53952"/>
    <cellStyle name="Финансовый 2 9 4 2 2 4" xfId="53953"/>
    <cellStyle name="Финансовый 2 9 4 2 2 5" xfId="53954"/>
    <cellStyle name="Финансовый 2 9 4 2 3" xfId="53955"/>
    <cellStyle name="Финансовый 2 9 4 2 3 2" xfId="53956"/>
    <cellStyle name="Финансовый 2 9 4 2 3 3" xfId="53957"/>
    <cellStyle name="Финансовый 2 9 4 2 3 4" xfId="53958"/>
    <cellStyle name="Финансовый 2 9 4 2 4" xfId="53959"/>
    <cellStyle name="Финансовый 2 9 4 2 5" xfId="53960"/>
    <cellStyle name="Финансовый 2 9 4 2 6" xfId="53961"/>
    <cellStyle name="Финансовый 2 9 4 2 7" xfId="53962"/>
    <cellStyle name="Финансовый 2 9 4 3" xfId="53963"/>
    <cellStyle name="Финансовый 2 9 4 3 2" xfId="53964"/>
    <cellStyle name="Финансовый 2 9 4 3 2 2" xfId="53965"/>
    <cellStyle name="Финансовый 2 9 4 3 3" xfId="53966"/>
    <cellStyle name="Финансовый 2 9 4 3 4" xfId="53967"/>
    <cellStyle name="Финансовый 2 9 4 3 5" xfId="53968"/>
    <cellStyle name="Финансовый 2 9 4 4" xfId="53969"/>
    <cellStyle name="Финансовый 2 9 4 4 2" xfId="53970"/>
    <cellStyle name="Финансовый 2 9 4 4 2 2" xfId="53971"/>
    <cellStyle name="Финансовый 2 9 4 4 3" xfId="53972"/>
    <cellStyle name="Финансовый 2 9 4 4 4" xfId="53973"/>
    <cellStyle name="Финансовый 2 9 4 4 5" xfId="53974"/>
    <cellStyle name="Финансовый 2 9 4 5" xfId="53975"/>
    <cellStyle name="Финансовый 2 9 4 5 2" xfId="53976"/>
    <cellStyle name="Финансовый 2 9 4 5 3" xfId="53977"/>
    <cellStyle name="Финансовый 2 9 4 5 4" xfId="53978"/>
    <cellStyle name="Финансовый 2 9 4 6" xfId="53979"/>
    <cellStyle name="Финансовый 2 9 4 7" xfId="53980"/>
    <cellStyle name="Финансовый 2 9 4 8" xfId="53981"/>
    <cellStyle name="Финансовый 2 9 4 9" xfId="53982"/>
    <cellStyle name="Финансовый 2 9 5" xfId="53983"/>
    <cellStyle name="Финансовый 2 9 5 2" xfId="53984"/>
    <cellStyle name="Финансовый 2 9 5 2 2" xfId="53985"/>
    <cellStyle name="Финансовый 2 9 5 2 2 2" xfId="53986"/>
    <cellStyle name="Финансовый 2 9 5 2 2 2 2" xfId="53987"/>
    <cellStyle name="Финансовый 2 9 5 2 2 3" xfId="53988"/>
    <cellStyle name="Финансовый 2 9 5 2 2 4" xfId="53989"/>
    <cellStyle name="Финансовый 2 9 5 2 2 5" xfId="53990"/>
    <cellStyle name="Финансовый 2 9 5 2 3" xfId="53991"/>
    <cellStyle name="Финансовый 2 9 5 2 3 2" xfId="53992"/>
    <cellStyle name="Финансовый 2 9 5 2 3 3" xfId="53993"/>
    <cellStyle name="Финансовый 2 9 5 2 3 4" xfId="53994"/>
    <cellStyle name="Финансовый 2 9 5 2 4" xfId="53995"/>
    <cellStyle name="Финансовый 2 9 5 2 5" xfId="53996"/>
    <cellStyle name="Финансовый 2 9 5 2 6" xfId="53997"/>
    <cellStyle name="Финансовый 2 9 5 2 7" xfId="53998"/>
    <cellStyle name="Финансовый 2 9 5 3" xfId="53999"/>
    <cellStyle name="Финансовый 2 9 5 3 2" xfId="54000"/>
    <cellStyle name="Финансовый 2 9 5 3 2 2" xfId="54001"/>
    <cellStyle name="Финансовый 2 9 5 3 3" xfId="54002"/>
    <cellStyle name="Финансовый 2 9 5 3 4" xfId="54003"/>
    <cellStyle name="Финансовый 2 9 5 3 5" xfId="54004"/>
    <cellStyle name="Финансовый 2 9 5 4" xfId="54005"/>
    <cellStyle name="Финансовый 2 9 5 4 2" xfId="54006"/>
    <cellStyle name="Финансовый 2 9 5 4 3" xfId="54007"/>
    <cellStyle name="Финансовый 2 9 5 4 4" xfId="54008"/>
    <cellStyle name="Финансовый 2 9 5 5" xfId="54009"/>
    <cellStyle name="Финансовый 2 9 5 6" xfId="54010"/>
    <cellStyle name="Финансовый 2 9 5 7" xfId="54011"/>
    <cellStyle name="Финансовый 2 9 5 8" xfId="54012"/>
    <cellStyle name="Финансовый 2 9 6" xfId="54013"/>
    <cellStyle name="Финансовый 2 9 6 2" xfId="54014"/>
    <cellStyle name="Финансовый 2 9 6 2 2" xfId="54015"/>
    <cellStyle name="Финансовый 2 9 6 2 2 2" xfId="54016"/>
    <cellStyle name="Финансовый 2 9 6 2 2 2 2" xfId="54017"/>
    <cellStyle name="Финансовый 2 9 6 2 2 3" xfId="54018"/>
    <cellStyle name="Финансовый 2 9 6 2 2 4" xfId="54019"/>
    <cellStyle name="Финансовый 2 9 6 2 2 5" xfId="54020"/>
    <cellStyle name="Финансовый 2 9 6 2 3" xfId="54021"/>
    <cellStyle name="Финансовый 2 9 6 2 3 2" xfId="54022"/>
    <cellStyle name="Финансовый 2 9 6 2 3 3" xfId="54023"/>
    <cellStyle name="Финансовый 2 9 6 2 3 4" xfId="54024"/>
    <cellStyle name="Финансовый 2 9 6 2 4" xfId="54025"/>
    <cellStyle name="Финансовый 2 9 6 2 5" xfId="54026"/>
    <cellStyle name="Финансовый 2 9 6 2 6" xfId="54027"/>
    <cellStyle name="Финансовый 2 9 6 2 7" xfId="54028"/>
    <cellStyle name="Финансовый 2 9 6 3" xfId="54029"/>
    <cellStyle name="Финансовый 2 9 6 3 2" xfId="54030"/>
    <cellStyle name="Финансовый 2 9 6 3 2 2" xfId="54031"/>
    <cellStyle name="Финансовый 2 9 6 3 3" xfId="54032"/>
    <cellStyle name="Финансовый 2 9 6 3 4" xfId="54033"/>
    <cellStyle name="Финансовый 2 9 6 3 5" xfId="54034"/>
    <cellStyle name="Финансовый 2 9 6 4" xfId="54035"/>
    <cellStyle name="Финансовый 2 9 6 4 2" xfId="54036"/>
    <cellStyle name="Финансовый 2 9 6 4 3" xfId="54037"/>
    <cellStyle name="Финансовый 2 9 6 4 4" xfId="54038"/>
    <cellStyle name="Финансовый 2 9 6 5" xfId="54039"/>
    <cellStyle name="Финансовый 2 9 6 6" xfId="54040"/>
    <cellStyle name="Финансовый 2 9 6 7" xfId="54041"/>
    <cellStyle name="Финансовый 2 9 6 8" xfId="54042"/>
    <cellStyle name="Финансовый 2 9 7" xfId="54043"/>
    <cellStyle name="Финансовый 2 9 7 2" xfId="54044"/>
    <cellStyle name="Финансовый 2 9 7 2 2" xfId="54045"/>
    <cellStyle name="Финансовый 2 9 7 2 2 2" xfId="54046"/>
    <cellStyle name="Финансовый 2 9 7 2 2 2 2" xfId="54047"/>
    <cellStyle name="Финансовый 2 9 7 2 2 3" xfId="54048"/>
    <cellStyle name="Финансовый 2 9 7 2 2 4" xfId="54049"/>
    <cellStyle name="Финансовый 2 9 7 2 2 5" xfId="54050"/>
    <cellStyle name="Финансовый 2 9 7 2 3" xfId="54051"/>
    <cellStyle name="Финансовый 2 9 7 2 3 2" xfId="54052"/>
    <cellStyle name="Финансовый 2 9 7 2 3 3" xfId="54053"/>
    <cellStyle name="Финансовый 2 9 7 2 3 4" xfId="54054"/>
    <cellStyle name="Финансовый 2 9 7 2 4" xfId="54055"/>
    <cellStyle name="Финансовый 2 9 7 2 5" xfId="54056"/>
    <cellStyle name="Финансовый 2 9 7 2 6" xfId="54057"/>
    <cellStyle name="Финансовый 2 9 7 2 7" xfId="54058"/>
    <cellStyle name="Финансовый 2 9 7 3" xfId="54059"/>
    <cellStyle name="Финансовый 2 9 7 3 2" xfId="54060"/>
    <cellStyle name="Финансовый 2 9 7 3 2 2" xfId="54061"/>
    <cellStyle name="Финансовый 2 9 7 3 3" xfId="54062"/>
    <cellStyle name="Финансовый 2 9 7 3 4" xfId="54063"/>
    <cellStyle name="Финансовый 2 9 7 3 5" xfId="54064"/>
    <cellStyle name="Финансовый 2 9 7 4" xfId="54065"/>
    <cellStyle name="Финансовый 2 9 7 4 2" xfId="54066"/>
    <cellStyle name="Финансовый 2 9 7 4 3" xfId="54067"/>
    <cellStyle name="Финансовый 2 9 7 4 4" xfId="54068"/>
    <cellStyle name="Финансовый 2 9 7 5" xfId="54069"/>
    <cellStyle name="Финансовый 2 9 7 6" xfId="54070"/>
    <cellStyle name="Финансовый 2 9 7 7" xfId="54071"/>
    <cellStyle name="Финансовый 2 9 7 8" xfId="54072"/>
    <cellStyle name="Финансовый 2 9 8" xfId="54073"/>
    <cellStyle name="Финансовый 2 9 8 2" xfId="54074"/>
    <cellStyle name="Финансовый 2 9 8 2 2" xfId="54075"/>
    <cellStyle name="Финансовый 2 9 8 2 2 2" xfId="54076"/>
    <cellStyle name="Финансовый 2 9 8 2 3" xfId="54077"/>
    <cellStyle name="Финансовый 2 9 8 2 4" xfId="54078"/>
    <cellStyle name="Финансовый 2 9 8 2 5" xfId="54079"/>
    <cellStyle name="Финансовый 2 9 8 3" xfId="54080"/>
    <cellStyle name="Финансовый 2 9 8 3 2" xfId="54081"/>
    <cellStyle name="Финансовый 2 9 8 3 3" xfId="54082"/>
    <cellStyle name="Финансовый 2 9 8 3 4" xfId="54083"/>
    <cellStyle name="Финансовый 2 9 8 4" xfId="54084"/>
    <cellStyle name="Финансовый 2 9 8 5" xfId="54085"/>
    <cellStyle name="Финансовый 2 9 8 6" xfId="54086"/>
    <cellStyle name="Финансовый 2 9 8 7" xfId="54087"/>
    <cellStyle name="Финансовый 2 9 9" xfId="54088"/>
    <cellStyle name="Финансовый 2 9 9 2" xfId="54089"/>
    <cellStyle name="Финансовый 2 9 9 2 2" xfId="54090"/>
    <cellStyle name="Финансовый 2 9 9 2 2 2" xfId="54091"/>
    <cellStyle name="Финансовый 2 9 9 2 3" xfId="54092"/>
    <cellStyle name="Финансовый 2 9 9 2 4" xfId="54093"/>
    <cellStyle name="Финансовый 2 9 9 2 5" xfId="54094"/>
    <cellStyle name="Финансовый 2 9 9 3" xfId="54095"/>
    <cellStyle name="Финансовый 2 9 9 3 2" xfId="54096"/>
    <cellStyle name="Финансовый 2 9 9 3 3" xfId="54097"/>
    <cellStyle name="Финансовый 2 9 9 3 4" xfId="54098"/>
    <cellStyle name="Финансовый 2 9 9 4" xfId="54099"/>
    <cellStyle name="Финансовый 2 9 9 5" xfId="54100"/>
    <cellStyle name="Финансовый 2 9 9 6" xfId="54101"/>
    <cellStyle name="Финансовый 2 9 9 7" xfId="54102"/>
    <cellStyle name="Финансовый 2_46EE.2011(v1.0)" xfId="54103"/>
    <cellStyle name="Финансовый 3" xfId="54104"/>
    <cellStyle name="Финансовый 3 10" xfId="54105"/>
    <cellStyle name="Финансовый 3 10 2" xfId="54106"/>
    <cellStyle name="Финансовый 3 10 2 2" xfId="54107"/>
    <cellStyle name="Финансовый 3 10 3" xfId="54108"/>
    <cellStyle name="Финансовый 3 11" xfId="54109"/>
    <cellStyle name="Финансовый 3 11 2" xfId="54110"/>
    <cellStyle name="Финансовый 3 12" xfId="54111"/>
    <cellStyle name="Финансовый 3 13" xfId="54112"/>
    <cellStyle name="Финансовый 3 14" xfId="54113"/>
    <cellStyle name="Финансовый 3 2" xfId="54114"/>
    <cellStyle name="Финансовый 3 2 10" xfId="54115"/>
    <cellStyle name="Финансовый 3 2 10 2" xfId="54116"/>
    <cellStyle name="Финансовый 3 2 10 2 2" xfId="54117"/>
    <cellStyle name="Финансовый 3 2 10 2 2 2" xfId="54118"/>
    <cellStyle name="Финансовый 3 2 10 2 2 2 2" xfId="54119"/>
    <cellStyle name="Финансовый 3 2 10 2 2 3" xfId="54120"/>
    <cellStyle name="Финансовый 3 2 10 2 2 4" xfId="54121"/>
    <cellStyle name="Финансовый 3 2 10 2 2 5" xfId="54122"/>
    <cellStyle name="Финансовый 3 2 10 2 3" xfId="54123"/>
    <cellStyle name="Финансовый 3 2 10 2 3 2" xfId="54124"/>
    <cellStyle name="Финансовый 3 2 10 2 3 3" xfId="54125"/>
    <cellStyle name="Финансовый 3 2 10 2 3 4" xfId="54126"/>
    <cellStyle name="Финансовый 3 2 10 2 4" xfId="54127"/>
    <cellStyle name="Финансовый 3 2 10 2 5" xfId="54128"/>
    <cellStyle name="Финансовый 3 2 10 2 6" xfId="54129"/>
    <cellStyle name="Финансовый 3 2 10 2 7" xfId="54130"/>
    <cellStyle name="Финансовый 3 2 10 3" xfId="54131"/>
    <cellStyle name="Финансовый 3 2 10 3 2" xfId="54132"/>
    <cellStyle name="Финансовый 3 2 10 3 2 2" xfId="54133"/>
    <cellStyle name="Финансовый 3 2 10 3 3" xfId="54134"/>
    <cellStyle name="Финансовый 3 2 10 3 4" xfId="54135"/>
    <cellStyle name="Финансовый 3 2 10 3 5" xfId="54136"/>
    <cellStyle name="Финансовый 3 2 10 4" xfId="54137"/>
    <cellStyle name="Финансовый 3 2 10 4 2" xfId="54138"/>
    <cellStyle name="Финансовый 3 2 10 4 2 2" xfId="54139"/>
    <cellStyle name="Финансовый 3 2 10 4 3" xfId="54140"/>
    <cellStyle name="Финансовый 3 2 10 4 4" xfId="54141"/>
    <cellStyle name="Финансовый 3 2 10 4 5" xfId="54142"/>
    <cellStyle name="Финансовый 3 2 10 5" xfId="54143"/>
    <cellStyle name="Финансовый 3 2 10 5 2" xfId="54144"/>
    <cellStyle name="Финансовый 3 2 10 5 3" xfId="54145"/>
    <cellStyle name="Финансовый 3 2 10 5 4" xfId="54146"/>
    <cellStyle name="Финансовый 3 2 10 6" xfId="54147"/>
    <cellStyle name="Финансовый 3 2 10 7" xfId="54148"/>
    <cellStyle name="Финансовый 3 2 10 8" xfId="54149"/>
    <cellStyle name="Финансовый 3 2 10 9" xfId="54150"/>
    <cellStyle name="Финансовый 3 2 11" xfId="54151"/>
    <cellStyle name="Финансовый 3 2 11 2" xfId="54152"/>
    <cellStyle name="Финансовый 3 2 11 2 2" xfId="54153"/>
    <cellStyle name="Финансовый 3 2 11 2 2 2" xfId="54154"/>
    <cellStyle name="Финансовый 3 2 11 2 2 2 2" xfId="54155"/>
    <cellStyle name="Финансовый 3 2 11 2 2 3" xfId="54156"/>
    <cellStyle name="Финансовый 3 2 11 2 2 4" xfId="54157"/>
    <cellStyle name="Финансовый 3 2 11 2 2 5" xfId="54158"/>
    <cellStyle name="Финансовый 3 2 11 2 3" xfId="54159"/>
    <cellStyle name="Финансовый 3 2 11 2 3 2" xfId="54160"/>
    <cellStyle name="Финансовый 3 2 11 2 3 3" xfId="54161"/>
    <cellStyle name="Финансовый 3 2 11 2 3 4" xfId="54162"/>
    <cellStyle name="Финансовый 3 2 11 2 4" xfId="54163"/>
    <cellStyle name="Финансовый 3 2 11 2 5" xfId="54164"/>
    <cellStyle name="Финансовый 3 2 11 2 6" xfId="54165"/>
    <cellStyle name="Финансовый 3 2 11 2 7" xfId="54166"/>
    <cellStyle name="Финансовый 3 2 11 3" xfId="54167"/>
    <cellStyle name="Финансовый 3 2 11 3 2" xfId="54168"/>
    <cellStyle name="Финансовый 3 2 11 3 2 2" xfId="54169"/>
    <cellStyle name="Финансовый 3 2 11 3 3" xfId="54170"/>
    <cellStyle name="Финансовый 3 2 11 3 4" xfId="54171"/>
    <cellStyle name="Финансовый 3 2 11 3 5" xfId="54172"/>
    <cellStyle name="Финансовый 3 2 11 4" xfId="54173"/>
    <cellStyle name="Финансовый 3 2 11 4 2" xfId="54174"/>
    <cellStyle name="Финансовый 3 2 11 4 3" xfId="54175"/>
    <cellStyle name="Финансовый 3 2 11 4 4" xfId="54176"/>
    <cellStyle name="Финансовый 3 2 11 5" xfId="54177"/>
    <cellStyle name="Финансовый 3 2 11 6" xfId="54178"/>
    <cellStyle name="Финансовый 3 2 11 7" xfId="54179"/>
    <cellStyle name="Финансовый 3 2 11 8" xfId="54180"/>
    <cellStyle name="Финансовый 3 2 12" xfId="54181"/>
    <cellStyle name="Финансовый 3 2 12 2" xfId="54182"/>
    <cellStyle name="Финансовый 3 2 12 2 2" xfId="54183"/>
    <cellStyle name="Финансовый 3 2 12 2 2 2" xfId="54184"/>
    <cellStyle name="Финансовый 3 2 12 2 2 2 2" xfId="54185"/>
    <cellStyle name="Финансовый 3 2 12 2 2 3" xfId="54186"/>
    <cellStyle name="Финансовый 3 2 12 2 2 4" xfId="54187"/>
    <cellStyle name="Финансовый 3 2 12 2 2 5" xfId="54188"/>
    <cellStyle name="Финансовый 3 2 12 2 3" xfId="54189"/>
    <cellStyle name="Финансовый 3 2 12 2 3 2" xfId="54190"/>
    <cellStyle name="Финансовый 3 2 12 2 3 3" xfId="54191"/>
    <cellStyle name="Финансовый 3 2 12 2 3 4" xfId="54192"/>
    <cellStyle name="Финансовый 3 2 12 2 4" xfId="54193"/>
    <cellStyle name="Финансовый 3 2 12 2 5" xfId="54194"/>
    <cellStyle name="Финансовый 3 2 12 2 6" xfId="54195"/>
    <cellStyle name="Финансовый 3 2 12 2 7" xfId="54196"/>
    <cellStyle name="Финансовый 3 2 12 3" xfId="54197"/>
    <cellStyle name="Финансовый 3 2 12 3 2" xfId="54198"/>
    <cellStyle name="Финансовый 3 2 12 3 2 2" xfId="54199"/>
    <cellStyle name="Финансовый 3 2 12 3 3" xfId="54200"/>
    <cellStyle name="Финансовый 3 2 12 3 4" xfId="54201"/>
    <cellStyle name="Финансовый 3 2 12 3 5" xfId="54202"/>
    <cellStyle name="Финансовый 3 2 12 4" xfId="54203"/>
    <cellStyle name="Финансовый 3 2 12 4 2" xfId="54204"/>
    <cellStyle name="Финансовый 3 2 12 4 3" xfId="54205"/>
    <cellStyle name="Финансовый 3 2 12 4 4" xfId="54206"/>
    <cellStyle name="Финансовый 3 2 12 5" xfId="54207"/>
    <cellStyle name="Финансовый 3 2 12 6" xfId="54208"/>
    <cellStyle name="Финансовый 3 2 12 7" xfId="54209"/>
    <cellStyle name="Финансовый 3 2 12 8" xfId="54210"/>
    <cellStyle name="Финансовый 3 2 13" xfId="54211"/>
    <cellStyle name="Финансовый 3 2 13 2" xfId="54212"/>
    <cellStyle name="Финансовый 3 2 13 2 2" xfId="54213"/>
    <cellStyle name="Финансовый 3 2 13 2 2 2" xfId="54214"/>
    <cellStyle name="Финансовый 3 2 13 2 2 2 2" xfId="54215"/>
    <cellStyle name="Финансовый 3 2 13 2 2 3" xfId="54216"/>
    <cellStyle name="Финансовый 3 2 13 2 2 4" xfId="54217"/>
    <cellStyle name="Финансовый 3 2 13 2 2 5" xfId="54218"/>
    <cellStyle name="Финансовый 3 2 13 2 3" xfId="54219"/>
    <cellStyle name="Финансовый 3 2 13 2 3 2" xfId="54220"/>
    <cellStyle name="Финансовый 3 2 13 2 3 3" xfId="54221"/>
    <cellStyle name="Финансовый 3 2 13 2 3 4" xfId="54222"/>
    <cellStyle name="Финансовый 3 2 13 2 4" xfId="54223"/>
    <cellStyle name="Финансовый 3 2 13 2 5" xfId="54224"/>
    <cellStyle name="Финансовый 3 2 13 2 6" xfId="54225"/>
    <cellStyle name="Финансовый 3 2 13 2 7" xfId="54226"/>
    <cellStyle name="Финансовый 3 2 13 3" xfId="54227"/>
    <cellStyle name="Финансовый 3 2 13 3 2" xfId="54228"/>
    <cellStyle name="Финансовый 3 2 13 3 2 2" xfId="54229"/>
    <cellStyle name="Финансовый 3 2 13 3 3" xfId="54230"/>
    <cellStyle name="Финансовый 3 2 13 3 4" xfId="54231"/>
    <cellStyle name="Финансовый 3 2 13 3 5" xfId="54232"/>
    <cellStyle name="Финансовый 3 2 13 4" xfId="54233"/>
    <cellStyle name="Финансовый 3 2 13 4 2" xfId="54234"/>
    <cellStyle name="Финансовый 3 2 13 4 3" xfId="54235"/>
    <cellStyle name="Финансовый 3 2 13 4 4" xfId="54236"/>
    <cellStyle name="Финансовый 3 2 13 5" xfId="54237"/>
    <cellStyle name="Финансовый 3 2 13 6" xfId="54238"/>
    <cellStyle name="Финансовый 3 2 13 7" xfId="54239"/>
    <cellStyle name="Финансовый 3 2 13 8" xfId="54240"/>
    <cellStyle name="Финансовый 3 2 14" xfId="54241"/>
    <cellStyle name="Финансовый 3 2 14 2" xfId="54242"/>
    <cellStyle name="Финансовый 3 2 14 2 2" xfId="54243"/>
    <cellStyle name="Финансовый 3 2 14 2 2 2" xfId="54244"/>
    <cellStyle name="Финансовый 3 2 14 2 2 2 2" xfId="54245"/>
    <cellStyle name="Финансовый 3 2 14 2 2 3" xfId="54246"/>
    <cellStyle name="Финансовый 3 2 14 2 2 4" xfId="54247"/>
    <cellStyle name="Финансовый 3 2 14 2 2 5" xfId="54248"/>
    <cellStyle name="Финансовый 3 2 14 2 3" xfId="54249"/>
    <cellStyle name="Финансовый 3 2 14 2 3 2" xfId="54250"/>
    <cellStyle name="Финансовый 3 2 14 2 3 3" xfId="54251"/>
    <cellStyle name="Финансовый 3 2 14 2 3 4" xfId="54252"/>
    <cellStyle name="Финансовый 3 2 14 2 4" xfId="54253"/>
    <cellStyle name="Финансовый 3 2 14 2 5" xfId="54254"/>
    <cellStyle name="Финансовый 3 2 14 2 6" xfId="54255"/>
    <cellStyle name="Финансовый 3 2 14 2 7" xfId="54256"/>
    <cellStyle name="Финансовый 3 2 14 3" xfId="54257"/>
    <cellStyle name="Финансовый 3 2 14 3 2" xfId="54258"/>
    <cellStyle name="Финансовый 3 2 14 3 2 2" xfId="54259"/>
    <cellStyle name="Финансовый 3 2 14 3 3" xfId="54260"/>
    <cellStyle name="Финансовый 3 2 14 3 4" xfId="54261"/>
    <cellStyle name="Финансовый 3 2 14 3 5" xfId="54262"/>
    <cellStyle name="Финансовый 3 2 14 4" xfId="54263"/>
    <cellStyle name="Финансовый 3 2 14 4 2" xfId="54264"/>
    <cellStyle name="Финансовый 3 2 14 4 3" xfId="54265"/>
    <cellStyle name="Финансовый 3 2 14 4 4" xfId="54266"/>
    <cellStyle name="Финансовый 3 2 14 5" xfId="54267"/>
    <cellStyle name="Финансовый 3 2 14 6" xfId="54268"/>
    <cellStyle name="Финансовый 3 2 14 7" xfId="54269"/>
    <cellStyle name="Финансовый 3 2 14 8" xfId="54270"/>
    <cellStyle name="Финансовый 3 2 15" xfId="54271"/>
    <cellStyle name="Финансовый 3 2 15 2" xfId="54272"/>
    <cellStyle name="Финансовый 3 2 15 2 2" xfId="54273"/>
    <cellStyle name="Финансовый 3 2 15 2 2 2" xfId="54274"/>
    <cellStyle name="Финансовый 3 2 15 2 3" xfId="54275"/>
    <cellStyle name="Финансовый 3 2 15 2 4" xfId="54276"/>
    <cellStyle name="Финансовый 3 2 15 2 5" xfId="54277"/>
    <cellStyle name="Финансовый 3 2 15 3" xfId="54278"/>
    <cellStyle name="Финансовый 3 2 15 3 2" xfId="54279"/>
    <cellStyle name="Финансовый 3 2 15 3 3" xfId="54280"/>
    <cellStyle name="Финансовый 3 2 15 3 4" xfId="54281"/>
    <cellStyle name="Финансовый 3 2 15 4" xfId="54282"/>
    <cellStyle name="Финансовый 3 2 15 5" xfId="54283"/>
    <cellStyle name="Финансовый 3 2 15 6" xfId="54284"/>
    <cellStyle name="Финансовый 3 2 15 7" xfId="54285"/>
    <cellStyle name="Финансовый 3 2 16" xfId="54286"/>
    <cellStyle name="Финансовый 3 2 16 2" xfId="54287"/>
    <cellStyle name="Финансовый 3 2 16 2 2" xfId="54288"/>
    <cellStyle name="Финансовый 3 2 16 2 2 2" xfId="54289"/>
    <cellStyle name="Финансовый 3 2 16 2 3" xfId="54290"/>
    <cellStyle name="Финансовый 3 2 16 2 4" xfId="54291"/>
    <cellStyle name="Финансовый 3 2 16 2 5" xfId="54292"/>
    <cellStyle name="Финансовый 3 2 16 3" xfId="54293"/>
    <cellStyle name="Финансовый 3 2 16 3 2" xfId="54294"/>
    <cellStyle name="Финансовый 3 2 16 3 3" xfId="54295"/>
    <cellStyle name="Финансовый 3 2 16 3 4" xfId="54296"/>
    <cellStyle name="Финансовый 3 2 16 4" xfId="54297"/>
    <cellStyle name="Финансовый 3 2 16 5" xfId="54298"/>
    <cellStyle name="Финансовый 3 2 16 6" xfId="54299"/>
    <cellStyle name="Финансовый 3 2 16 7" xfId="54300"/>
    <cellStyle name="Финансовый 3 2 17" xfId="54301"/>
    <cellStyle name="Финансовый 3 2 17 2" xfId="54302"/>
    <cellStyle name="Финансовый 3 2 17 2 2" xfId="54303"/>
    <cellStyle name="Финансовый 3 2 17 3" xfId="54304"/>
    <cellStyle name="Финансовый 3 2 17 4" xfId="54305"/>
    <cellStyle name="Финансовый 3 2 17 5" xfId="54306"/>
    <cellStyle name="Финансовый 3 2 18" xfId="54307"/>
    <cellStyle name="Финансовый 3 2 18 2" xfId="54308"/>
    <cellStyle name="Финансовый 3 2 18 2 2" xfId="54309"/>
    <cellStyle name="Финансовый 3 2 18 3" xfId="54310"/>
    <cellStyle name="Финансовый 3 2 18 4" xfId="54311"/>
    <cellStyle name="Финансовый 3 2 18 5" xfId="54312"/>
    <cellStyle name="Финансовый 3 2 19" xfId="54313"/>
    <cellStyle name="Финансовый 3 2 19 2" xfId="54314"/>
    <cellStyle name="Финансовый 3 2 19 2 2" xfId="54315"/>
    <cellStyle name="Финансовый 3 2 19 3" xfId="54316"/>
    <cellStyle name="Финансовый 3 2 2" xfId="54317"/>
    <cellStyle name="Финансовый 3 2 2 10" xfId="54318"/>
    <cellStyle name="Финансовый 3 2 2 10 2" xfId="54319"/>
    <cellStyle name="Финансовый 3 2 2 10 2 2" xfId="54320"/>
    <cellStyle name="Финансовый 3 2 2 10 2 2 2" xfId="54321"/>
    <cellStyle name="Финансовый 3 2 2 10 2 2 2 2" xfId="54322"/>
    <cellStyle name="Финансовый 3 2 2 10 2 2 3" xfId="54323"/>
    <cellStyle name="Финансовый 3 2 2 10 2 2 4" xfId="54324"/>
    <cellStyle name="Финансовый 3 2 2 10 2 2 5" xfId="54325"/>
    <cellStyle name="Финансовый 3 2 2 10 2 3" xfId="54326"/>
    <cellStyle name="Финансовый 3 2 2 10 2 3 2" xfId="54327"/>
    <cellStyle name="Финансовый 3 2 2 10 2 3 3" xfId="54328"/>
    <cellStyle name="Финансовый 3 2 2 10 2 3 4" xfId="54329"/>
    <cellStyle name="Финансовый 3 2 2 10 2 4" xfId="54330"/>
    <cellStyle name="Финансовый 3 2 2 10 2 5" xfId="54331"/>
    <cellStyle name="Финансовый 3 2 2 10 2 6" xfId="54332"/>
    <cellStyle name="Финансовый 3 2 2 10 2 7" xfId="54333"/>
    <cellStyle name="Финансовый 3 2 2 10 3" xfId="54334"/>
    <cellStyle name="Финансовый 3 2 2 10 3 2" xfId="54335"/>
    <cellStyle name="Финансовый 3 2 2 10 3 2 2" xfId="54336"/>
    <cellStyle name="Финансовый 3 2 2 10 3 3" xfId="54337"/>
    <cellStyle name="Финансовый 3 2 2 10 3 4" xfId="54338"/>
    <cellStyle name="Финансовый 3 2 2 10 3 5" xfId="54339"/>
    <cellStyle name="Финансовый 3 2 2 10 4" xfId="54340"/>
    <cellStyle name="Финансовый 3 2 2 10 4 2" xfId="54341"/>
    <cellStyle name="Финансовый 3 2 2 10 4 3" xfId="54342"/>
    <cellStyle name="Финансовый 3 2 2 10 4 4" xfId="54343"/>
    <cellStyle name="Финансовый 3 2 2 10 5" xfId="54344"/>
    <cellStyle name="Финансовый 3 2 2 10 6" xfId="54345"/>
    <cellStyle name="Финансовый 3 2 2 10 7" xfId="54346"/>
    <cellStyle name="Финансовый 3 2 2 10 8" xfId="54347"/>
    <cellStyle name="Финансовый 3 2 2 11" xfId="54348"/>
    <cellStyle name="Финансовый 3 2 2 11 2" xfId="54349"/>
    <cellStyle name="Финансовый 3 2 2 11 2 2" xfId="54350"/>
    <cellStyle name="Финансовый 3 2 2 11 2 2 2" xfId="54351"/>
    <cellStyle name="Финансовый 3 2 2 11 2 2 2 2" xfId="54352"/>
    <cellStyle name="Финансовый 3 2 2 11 2 2 3" xfId="54353"/>
    <cellStyle name="Финансовый 3 2 2 11 2 2 4" xfId="54354"/>
    <cellStyle name="Финансовый 3 2 2 11 2 2 5" xfId="54355"/>
    <cellStyle name="Финансовый 3 2 2 11 2 3" xfId="54356"/>
    <cellStyle name="Финансовый 3 2 2 11 2 3 2" xfId="54357"/>
    <cellStyle name="Финансовый 3 2 2 11 2 3 3" xfId="54358"/>
    <cellStyle name="Финансовый 3 2 2 11 2 3 4" xfId="54359"/>
    <cellStyle name="Финансовый 3 2 2 11 2 4" xfId="54360"/>
    <cellStyle name="Финансовый 3 2 2 11 2 5" xfId="54361"/>
    <cellStyle name="Финансовый 3 2 2 11 2 6" xfId="54362"/>
    <cellStyle name="Финансовый 3 2 2 11 2 7" xfId="54363"/>
    <cellStyle name="Финансовый 3 2 2 11 3" xfId="54364"/>
    <cellStyle name="Финансовый 3 2 2 11 3 2" xfId="54365"/>
    <cellStyle name="Финансовый 3 2 2 11 3 2 2" xfId="54366"/>
    <cellStyle name="Финансовый 3 2 2 11 3 3" xfId="54367"/>
    <cellStyle name="Финансовый 3 2 2 11 3 4" xfId="54368"/>
    <cellStyle name="Финансовый 3 2 2 11 3 5" xfId="54369"/>
    <cellStyle name="Финансовый 3 2 2 11 4" xfId="54370"/>
    <cellStyle name="Финансовый 3 2 2 11 4 2" xfId="54371"/>
    <cellStyle name="Финансовый 3 2 2 11 4 3" xfId="54372"/>
    <cellStyle name="Финансовый 3 2 2 11 4 4" xfId="54373"/>
    <cellStyle name="Финансовый 3 2 2 11 5" xfId="54374"/>
    <cellStyle name="Финансовый 3 2 2 11 6" xfId="54375"/>
    <cellStyle name="Финансовый 3 2 2 11 7" xfId="54376"/>
    <cellStyle name="Финансовый 3 2 2 11 8" xfId="54377"/>
    <cellStyle name="Финансовый 3 2 2 12" xfId="54378"/>
    <cellStyle name="Финансовый 3 2 2 12 2" xfId="54379"/>
    <cellStyle name="Финансовый 3 2 2 12 2 2" xfId="54380"/>
    <cellStyle name="Финансовый 3 2 2 12 2 2 2" xfId="54381"/>
    <cellStyle name="Финансовый 3 2 2 12 2 3" xfId="54382"/>
    <cellStyle name="Финансовый 3 2 2 12 2 4" xfId="54383"/>
    <cellStyle name="Финансовый 3 2 2 12 2 5" xfId="54384"/>
    <cellStyle name="Финансовый 3 2 2 12 3" xfId="54385"/>
    <cellStyle name="Финансовый 3 2 2 12 3 2" xfId="54386"/>
    <cellStyle name="Финансовый 3 2 2 12 3 3" xfId="54387"/>
    <cellStyle name="Финансовый 3 2 2 12 3 4" xfId="54388"/>
    <cellStyle name="Финансовый 3 2 2 12 4" xfId="54389"/>
    <cellStyle name="Финансовый 3 2 2 12 5" xfId="54390"/>
    <cellStyle name="Финансовый 3 2 2 12 6" xfId="54391"/>
    <cellStyle name="Финансовый 3 2 2 12 7" xfId="54392"/>
    <cellStyle name="Финансовый 3 2 2 13" xfId="54393"/>
    <cellStyle name="Финансовый 3 2 2 13 2" xfId="54394"/>
    <cellStyle name="Финансовый 3 2 2 13 2 2" xfId="54395"/>
    <cellStyle name="Финансовый 3 2 2 13 2 2 2" xfId="54396"/>
    <cellStyle name="Финансовый 3 2 2 13 2 3" xfId="54397"/>
    <cellStyle name="Финансовый 3 2 2 13 2 4" xfId="54398"/>
    <cellStyle name="Финансовый 3 2 2 13 2 5" xfId="54399"/>
    <cellStyle name="Финансовый 3 2 2 13 3" xfId="54400"/>
    <cellStyle name="Финансовый 3 2 2 13 3 2" xfId="54401"/>
    <cellStyle name="Финансовый 3 2 2 13 3 3" xfId="54402"/>
    <cellStyle name="Финансовый 3 2 2 13 3 4" xfId="54403"/>
    <cellStyle name="Финансовый 3 2 2 13 4" xfId="54404"/>
    <cellStyle name="Финансовый 3 2 2 13 5" xfId="54405"/>
    <cellStyle name="Финансовый 3 2 2 13 6" xfId="54406"/>
    <cellStyle name="Финансовый 3 2 2 13 7" xfId="54407"/>
    <cellStyle name="Финансовый 3 2 2 14" xfId="54408"/>
    <cellStyle name="Финансовый 3 2 2 14 2" xfId="54409"/>
    <cellStyle name="Финансовый 3 2 2 14 2 2" xfId="54410"/>
    <cellStyle name="Финансовый 3 2 2 14 3" xfId="54411"/>
    <cellStyle name="Финансовый 3 2 2 14 4" xfId="54412"/>
    <cellStyle name="Финансовый 3 2 2 14 5" xfId="54413"/>
    <cellStyle name="Финансовый 3 2 2 15" xfId="54414"/>
    <cellStyle name="Финансовый 3 2 2 15 2" xfId="54415"/>
    <cellStyle name="Финансовый 3 2 2 15 2 2" xfId="54416"/>
    <cellStyle name="Финансовый 3 2 2 15 3" xfId="54417"/>
    <cellStyle name="Финансовый 3 2 2 15 4" xfId="54418"/>
    <cellStyle name="Финансовый 3 2 2 15 5" xfId="54419"/>
    <cellStyle name="Финансовый 3 2 2 16" xfId="54420"/>
    <cellStyle name="Финансовый 3 2 2 16 2" xfId="54421"/>
    <cellStyle name="Финансовый 3 2 2 16 2 2" xfId="54422"/>
    <cellStyle name="Финансовый 3 2 2 16 3" xfId="54423"/>
    <cellStyle name="Финансовый 3 2 2 17" xfId="54424"/>
    <cellStyle name="Финансовый 3 2 2 17 2" xfId="54425"/>
    <cellStyle name="Финансовый 3 2 2 18" xfId="54426"/>
    <cellStyle name="Финансовый 3 2 2 19" xfId="54427"/>
    <cellStyle name="Финансовый 3 2 2 2" xfId="54428"/>
    <cellStyle name="Финансовый 3 2 2 2 10" xfId="54429"/>
    <cellStyle name="Финансовый 3 2 2 2 10 2" xfId="54430"/>
    <cellStyle name="Финансовый 3 2 2 2 10 2 2" xfId="54431"/>
    <cellStyle name="Финансовый 3 2 2 2 10 2 2 2" xfId="54432"/>
    <cellStyle name="Финансовый 3 2 2 2 10 2 3" xfId="54433"/>
    <cellStyle name="Финансовый 3 2 2 2 10 2 4" xfId="54434"/>
    <cellStyle name="Финансовый 3 2 2 2 10 2 5" xfId="54435"/>
    <cellStyle name="Финансовый 3 2 2 2 10 3" xfId="54436"/>
    <cellStyle name="Финансовый 3 2 2 2 10 3 2" xfId="54437"/>
    <cellStyle name="Финансовый 3 2 2 2 10 3 3" xfId="54438"/>
    <cellStyle name="Финансовый 3 2 2 2 10 3 4" xfId="54439"/>
    <cellStyle name="Финансовый 3 2 2 2 10 4" xfId="54440"/>
    <cellStyle name="Финансовый 3 2 2 2 10 5" xfId="54441"/>
    <cellStyle name="Финансовый 3 2 2 2 10 6" xfId="54442"/>
    <cellStyle name="Финансовый 3 2 2 2 10 7" xfId="54443"/>
    <cellStyle name="Финансовый 3 2 2 2 11" xfId="54444"/>
    <cellStyle name="Финансовый 3 2 2 2 11 2" xfId="54445"/>
    <cellStyle name="Финансовый 3 2 2 2 11 2 2" xfId="54446"/>
    <cellStyle name="Финансовый 3 2 2 2 11 3" xfId="54447"/>
    <cellStyle name="Финансовый 3 2 2 2 11 4" xfId="54448"/>
    <cellStyle name="Финансовый 3 2 2 2 11 5" xfId="54449"/>
    <cellStyle name="Финансовый 3 2 2 2 12" xfId="54450"/>
    <cellStyle name="Финансовый 3 2 2 2 12 2" xfId="54451"/>
    <cellStyle name="Финансовый 3 2 2 2 12 2 2" xfId="54452"/>
    <cellStyle name="Финансовый 3 2 2 2 12 3" xfId="54453"/>
    <cellStyle name="Финансовый 3 2 2 2 12 4" xfId="54454"/>
    <cellStyle name="Финансовый 3 2 2 2 12 5" xfId="54455"/>
    <cellStyle name="Финансовый 3 2 2 2 13" xfId="54456"/>
    <cellStyle name="Финансовый 3 2 2 2 13 2" xfId="54457"/>
    <cellStyle name="Финансовый 3 2 2 2 13 2 2" xfId="54458"/>
    <cellStyle name="Финансовый 3 2 2 2 13 3" xfId="54459"/>
    <cellStyle name="Финансовый 3 2 2 2 14" xfId="54460"/>
    <cellStyle name="Финансовый 3 2 2 2 14 2" xfId="54461"/>
    <cellStyle name="Финансовый 3 2 2 2 15" xfId="54462"/>
    <cellStyle name="Финансовый 3 2 2 2 16" xfId="54463"/>
    <cellStyle name="Финансовый 3 2 2 2 2" xfId="54464"/>
    <cellStyle name="Финансовый 3 2 2 2 2 10" xfId="54465"/>
    <cellStyle name="Финансовый 3 2 2 2 2 10 2" xfId="54466"/>
    <cellStyle name="Финансовый 3 2 2 2 2 10 2 2" xfId="54467"/>
    <cellStyle name="Финансовый 3 2 2 2 2 10 3" xfId="54468"/>
    <cellStyle name="Финансовый 3 2 2 2 2 10 4" xfId="54469"/>
    <cellStyle name="Финансовый 3 2 2 2 2 10 5" xfId="54470"/>
    <cellStyle name="Финансовый 3 2 2 2 2 11" xfId="54471"/>
    <cellStyle name="Финансовый 3 2 2 2 2 11 2" xfId="54472"/>
    <cellStyle name="Финансовый 3 2 2 2 2 11 2 2" xfId="54473"/>
    <cellStyle name="Финансовый 3 2 2 2 2 11 3" xfId="54474"/>
    <cellStyle name="Финансовый 3 2 2 2 2 11 4" xfId="54475"/>
    <cellStyle name="Финансовый 3 2 2 2 2 11 5" xfId="54476"/>
    <cellStyle name="Финансовый 3 2 2 2 2 12" xfId="54477"/>
    <cellStyle name="Финансовый 3 2 2 2 2 12 2" xfId="54478"/>
    <cellStyle name="Финансовый 3 2 2 2 2 12 2 2" xfId="54479"/>
    <cellStyle name="Финансовый 3 2 2 2 2 12 3" xfId="54480"/>
    <cellStyle name="Финансовый 3 2 2 2 2 13" xfId="54481"/>
    <cellStyle name="Финансовый 3 2 2 2 2 13 2" xfId="54482"/>
    <cellStyle name="Финансовый 3 2 2 2 2 14" xfId="54483"/>
    <cellStyle name="Финансовый 3 2 2 2 2 15" xfId="54484"/>
    <cellStyle name="Финансовый 3 2 2 2 2 2" xfId="54485"/>
    <cellStyle name="Финансовый 3 2 2 2 2 2 2" xfId="54486"/>
    <cellStyle name="Финансовый 3 2 2 2 2 2 2 2" xfId="54487"/>
    <cellStyle name="Финансовый 3 2 2 2 2 2 2 2 2" xfId="54488"/>
    <cellStyle name="Финансовый 3 2 2 2 2 2 2 2 2 2" xfId="54489"/>
    <cellStyle name="Финансовый 3 2 2 2 2 2 2 2 3" xfId="54490"/>
    <cellStyle name="Финансовый 3 2 2 2 2 2 2 2 4" xfId="54491"/>
    <cellStyle name="Финансовый 3 2 2 2 2 2 2 2 5" xfId="54492"/>
    <cellStyle name="Финансовый 3 2 2 2 2 2 2 3" xfId="54493"/>
    <cellStyle name="Финансовый 3 2 2 2 2 2 2 3 2" xfId="54494"/>
    <cellStyle name="Финансовый 3 2 2 2 2 2 2 3 3" xfId="54495"/>
    <cellStyle name="Финансовый 3 2 2 2 2 2 2 3 4" xfId="54496"/>
    <cellStyle name="Финансовый 3 2 2 2 2 2 2 4" xfId="54497"/>
    <cellStyle name="Финансовый 3 2 2 2 2 2 2 5" xfId="54498"/>
    <cellStyle name="Финансовый 3 2 2 2 2 2 2 6" xfId="54499"/>
    <cellStyle name="Финансовый 3 2 2 2 2 2 2 7" xfId="54500"/>
    <cellStyle name="Финансовый 3 2 2 2 2 2 3" xfId="54501"/>
    <cellStyle name="Финансовый 3 2 2 2 2 2 3 2" xfId="54502"/>
    <cellStyle name="Финансовый 3 2 2 2 2 2 3 2 2" xfId="54503"/>
    <cellStyle name="Финансовый 3 2 2 2 2 2 3 3" xfId="54504"/>
    <cellStyle name="Финансовый 3 2 2 2 2 2 3 4" xfId="54505"/>
    <cellStyle name="Финансовый 3 2 2 2 2 2 3 5" xfId="54506"/>
    <cellStyle name="Финансовый 3 2 2 2 2 2 4" xfId="54507"/>
    <cellStyle name="Финансовый 3 2 2 2 2 2 4 2" xfId="54508"/>
    <cellStyle name="Финансовый 3 2 2 2 2 2 4 2 2" xfId="54509"/>
    <cellStyle name="Финансовый 3 2 2 2 2 2 4 3" xfId="54510"/>
    <cellStyle name="Финансовый 3 2 2 2 2 2 4 4" xfId="54511"/>
    <cellStyle name="Финансовый 3 2 2 2 2 2 4 5" xfId="54512"/>
    <cellStyle name="Финансовый 3 2 2 2 2 2 5" xfId="54513"/>
    <cellStyle name="Финансовый 3 2 2 2 2 2 5 2" xfId="54514"/>
    <cellStyle name="Финансовый 3 2 2 2 2 2 5 3" xfId="54515"/>
    <cellStyle name="Финансовый 3 2 2 2 2 2 5 4" xfId="54516"/>
    <cellStyle name="Финансовый 3 2 2 2 2 2 6" xfId="54517"/>
    <cellStyle name="Финансовый 3 2 2 2 2 2 7" xfId="54518"/>
    <cellStyle name="Финансовый 3 2 2 2 2 2 8" xfId="54519"/>
    <cellStyle name="Финансовый 3 2 2 2 2 2 9" xfId="54520"/>
    <cellStyle name="Финансовый 3 2 2 2 2 3" xfId="54521"/>
    <cellStyle name="Финансовый 3 2 2 2 2 3 2" xfId="54522"/>
    <cellStyle name="Финансовый 3 2 2 2 2 3 2 2" xfId="54523"/>
    <cellStyle name="Финансовый 3 2 2 2 2 3 2 2 2" xfId="54524"/>
    <cellStyle name="Финансовый 3 2 2 2 2 3 2 2 2 2" xfId="54525"/>
    <cellStyle name="Финансовый 3 2 2 2 2 3 2 2 3" xfId="54526"/>
    <cellStyle name="Финансовый 3 2 2 2 2 3 2 2 4" xfId="54527"/>
    <cellStyle name="Финансовый 3 2 2 2 2 3 2 2 5" xfId="54528"/>
    <cellStyle name="Финансовый 3 2 2 2 2 3 2 3" xfId="54529"/>
    <cellStyle name="Финансовый 3 2 2 2 2 3 2 3 2" xfId="54530"/>
    <cellStyle name="Финансовый 3 2 2 2 2 3 2 3 3" xfId="54531"/>
    <cellStyle name="Финансовый 3 2 2 2 2 3 2 3 4" xfId="54532"/>
    <cellStyle name="Финансовый 3 2 2 2 2 3 2 4" xfId="54533"/>
    <cellStyle name="Финансовый 3 2 2 2 2 3 2 5" xfId="54534"/>
    <cellStyle name="Финансовый 3 2 2 2 2 3 2 6" xfId="54535"/>
    <cellStyle name="Финансовый 3 2 2 2 2 3 2 7" xfId="54536"/>
    <cellStyle name="Финансовый 3 2 2 2 2 3 3" xfId="54537"/>
    <cellStyle name="Финансовый 3 2 2 2 2 3 3 2" xfId="54538"/>
    <cellStyle name="Финансовый 3 2 2 2 2 3 3 2 2" xfId="54539"/>
    <cellStyle name="Финансовый 3 2 2 2 2 3 3 3" xfId="54540"/>
    <cellStyle name="Финансовый 3 2 2 2 2 3 3 4" xfId="54541"/>
    <cellStyle name="Финансовый 3 2 2 2 2 3 3 5" xfId="54542"/>
    <cellStyle name="Финансовый 3 2 2 2 2 3 4" xfId="54543"/>
    <cellStyle name="Финансовый 3 2 2 2 2 3 4 2" xfId="54544"/>
    <cellStyle name="Финансовый 3 2 2 2 2 3 4 2 2" xfId="54545"/>
    <cellStyle name="Финансовый 3 2 2 2 2 3 4 3" xfId="54546"/>
    <cellStyle name="Финансовый 3 2 2 2 2 3 4 4" xfId="54547"/>
    <cellStyle name="Финансовый 3 2 2 2 2 3 4 5" xfId="54548"/>
    <cellStyle name="Финансовый 3 2 2 2 2 3 5" xfId="54549"/>
    <cellStyle name="Финансовый 3 2 2 2 2 3 5 2" xfId="54550"/>
    <cellStyle name="Финансовый 3 2 2 2 2 3 5 3" xfId="54551"/>
    <cellStyle name="Финансовый 3 2 2 2 2 3 5 4" xfId="54552"/>
    <cellStyle name="Финансовый 3 2 2 2 2 3 6" xfId="54553"/>
    <cellStyle name="Финансовый 3 2 2 2 2 3 7" xfId="54554"/>
    <cellStyle name="Финансовый 3 2 2 2 2 3 8" xfId="54555"/>
    <cellStyle name="Финансовый 3 2 2 2 2 3 9" xfId="54556"/>
    <cellStyle name="Финансовый 3 2 2 2 2 4" xfId="54557"/>
    <cellStyle name="Финансовый 3 2 2 2 2 4 2" xfId="54558"/>
    <cellStyle name="Финансовый 3 2 2 2 2 4 2 2" xfId="54559"/>
    <cellStyle name="Финансовый 3 2 2 2 2 4 2 2 2" xfId="54560"/>
    <cellStyle name="Финансовый 3 2 2 2 2 4 2 2 2 2" xfId="54561"/>
    <cellStyle name="Финансовый 3 2 2 2 2 4 2 2 3" xfId="54562"/>
    <cellStyle name="Финансовый 3 2 2 2 2 4 2 2 4" xfId="54563"/>
    <cellStyle name="Финансовый 3 2 2 2 2 4 2 2 5" xfId="54564"/>
    <cellStyle name="Финансовый 3 2 2 2 2 4 2 3" xfId="54565"/>
    <cellStyle name="Финансовый 3 2 2 2 2 4 2 3 2" xfId="54566"/>
    <cellStyle name="Финансовый 3 2 2 2 2 4 2 3 3" xfId="54567"/>
    <cellStyle name="Финансовый 3 2 2 2 2 4 2 3 4" xfId="54568"/>
    <cellStyle name="Финансовый 3 2 2 2 2 4 2 4" xfId="54569"/>
    <cellStyle name="Финансовый 3 2 2 2 2 4 2 5" xfId="54570"/>
    <cellStyle name="Финансовый 3 2 2 2 2 4 2 6" xfId="54571"/>
    <cellStyle name="Финансовый 3 2 2 2 2 4 2 7" xfId="54572"/>
    <cellStyle name="Финансовый 3 2 2 2 2 4 3" xfId="54573"/>
    <cellStyle name="Финансовый 3 2 2 2 2 4 3 2" xfId="54574"/>
    <cellStyle name="Финансовый 3 2 2 2 2 4 3 2 2" xfId="54575"/>
    <cellStyle name="Финансовый 3 2 2 2 2 4 3 3" xfId="54576"/>
    <cellStyle name="Финансовый 3 2 2 2 2 4 3 4" xfId="54577"/>
    <cellStyle name="Финансовый 3 2 2 2 2 4 3 5" xfId="54578"/>
    <cellStyle name="Финансовый 3 2 2 2 2 4 4" xfId="54579"/>
    <cellStyle name="Финансовый 3 2 2 2 2 4 4 2" xfId="54580"/>
    <cellStyle name="Финансовый 3 2 2 2 2 4 4 2 2" xfId="54581"/>
    <cellStyle name="Финансовый 3 2 2 2 2 4 4 3" xfId="54582"/>
    <cellStyle name="Финансовый 3 2 2 2 2 4 4 4" xfId="54583"/>
    <cellStyle name="Финансовый 3 2 2 2 2 4 4 5" xfId="54584"/>
    <cellStyle name="Финансовый 3 2 2 2 2 4 5" xfId="54585"/>
    <cellStyle name="Финансовый 3 2 2 2 2 4 5 2" xfId="54586"/>
    <cellStyle name="Финансовый 3 2 2 2 2 4 5 3" xfId="54587"/>
    <cellStyle name="Финансовый 3 2 2 2 2 4 5 4" xfId="54588"/>
    <cellStyle name="Финансовый 3 2 2 2 2 4 6" xfId="54589"/>
    <cellStyle name="Финансовый 3 2 2 2 2 4 7" xfId="54590"/>
    <cellStyle name="Финансовый 3 2 2 2 2 4 8" xfId="54591"/>
    <cellStyle name="Финансовый 3 2 2 2 2 4 9" xfId="54592"/>
    <cellStyle name="Финансовый 3 2 2 2 2 5" xfId="54593"/>
    <cellStyle name="Финансовый 3 2 2 2 2 5 2" xfId="54594"/>
    <cellStyle name="Финансовый 3 2 2 2 2 5 2 2" xfId="54595"/>
    <cellStyle name="Финансовый 3 2 2 2 2 5 2 2 2" xfId="54596"/>
    <cellStyle name="Финансовый 3 2 2 2 2 5 2 2 2 2" xfId="54597"/>
    <cellStyle name="Финансовый 3 2 2 2 2 5 2 2 3" xfId="54598"/>
    <cellStyle name="Финансовый 3 2 2 2 2 5 2 2 4" xfId="54599"/>
    <cellStyle name="Финансовый 3 2 2 2 2 5 2 2 5" xfId="54600"/>
    <cellStyle name="Финансовый 3 2 2 2 2 5 2 3" xfId="54601"/>
    <cellStyle name="Финансовый 3 2 2 2 2 5 2 3 2" xfId="54602"/>
    <cellStyle name="Финансовый 3 2 2 2 2 5 2 3 3" xfId="54603"/>
    <cellStyle name="Финансовый 3 2 2 2 2 5 2 3 4" xfId="54604"/>
    <cellStyle name="Финансовый 3 2 2 2 2 5 2 4" xfId="54605"/>
    <cellStyle name="Финансовый 3 2 2 2 2 5 2 5" xfId="54606"/>
    <cellStyle name="Финансовый 3 2 2 2 2 5 2 6" xfId="54607"/>
    <cellStyle name="Финансовый 3 2 2 2 2 5 2 7" xfId="54608"/>
    <cellStyle name="Финансовый 3 2 2 2 2 5 3" xfId="54609"/>
    <cellStyle name="Финансовый 3 2 2 2 2 5 3 2" xfId="54610"/>
    <cellStyle name="Финансовый 3 2 2 2 2 5 3 2 2" xfId="54611"/>
    <cellStyle name="Финансовый 3 2 2 2 2 5 3 3" xfId="54612"/>
    <cellStyle name="Финансовый 3 2 2 2 2 5 3 4" xfId="54613"/>
    <cellStyle name="Финансовый 3 2 2 2 2 5 3 5" xfId="54614"/>
    <cellStyle name="Финансовый 3 2 2 2 2 5 4" xfId="54615"/>
    <cellStyle name="Финансовый 3 2 2 2 2 5 4 2" xfId="54616"/>
    <cellStyle name="Финансовый 3 2 2 2 2 5 4 3" xfId="54617"/>
    <cellStyle name="Финансовый 3 2 2 2 2 5 4 4" xfId="54618"/>
    <cellStyle name="Финансовый 3 2 2 2 2 5 5" xfId="54619"/>
    <cellStyle name="Финансовый 3 2 2 2 2 5 6" xfId="54620"/>
    <cellStyle name="Финансовый 3 2 2 2 2 5 7" xfId="54621"/>
    <cellStyle name="Финансовый 3 2 2 2 2 5 8" xfId="54622"/>
    <cellStyle name="Финансовый 3 2 2 2 2 6" xfId="54623"/>
    <cellStyle name="Финансовый 3 2 2 2 2 6 2" xfId="54624"/>
    <cellStyle name="Финансовый 3 2 2 2 2 6 2 2" xfId="54625"/>
    <cellStyle name="Финансовый 3 2 2 2 2 6 2 2 2" xfId="54626"/>
    <cellStyle name="Финансовый 3 2 2 2 2 6 2 2 2 2" xfId="54627"/>
    <cellStyle name="Финансовый 3 2 2 2 2 6 2 2 3" xfId="54628"/>
    <cellStyle name="Финансовый 3 2 2 2 2 6 2 2 4" xfId="54629"/>
    <cellStyle name="Финансовый 3 2 2 2 2 6 2 2 5" xfId="54630"/>
    <cellStyle name="Финансовый 3 2 2 2 2 6 2 3" xfId="54631"/>
    <cellStyle name="Финансовый 3 2 2 2 2 6 2 3 2" xfId="54632"/>
    <cellStyle name="Финансовый 3 2 2 2 2 6 2 3 3" xfId="54633"/>
    <cellStyle name="Финансовый 3 2 2 2 2 6 2 3 4" xfId="54634"/>
    <cellStyle name="Финансовый 3 2 2 2 2 6 2 4" xfId="54635"/>
    <cellStyle name="Финансовый 3 2 2 2 2 6 2 5" xfId="54636"/>
    <cellStyle name="Финансовый 3 2 2 2 2 6 2 6" xfId="54637"/>
    <cellStyle name="Финансовый 3 2 2 2 2 6 2 7" xfId="54638"/>
    <cellStyle name="Финансовый 3 2 2 2 2 6 3" xfId="54639"/>
    <cellStyle name="Финансовый 3 2 2 2 2 6 3 2" xfId="54640"/>
    <cellStyle name="Финансовый 3 2 2 2 2 6 3 2 2" xfId="54641"/>
    <cellStyle name="Финансовый 3 2 2 2 2 6 3 3" xfId="54642"/>
    <cellStyle name="Финансовый 3 2 2 2 2 6 3 4" xfId="54643"/>
    <cellStyle name="Финансовый 3 2 2 2 2 6 3 5" xfId="54644"/>
    <cellStyle name="Финансовый 3 2 2 2 2 6 4" xfId="54645"/>
    <cellStyle name="Финансовый 3 2 2 2 2 6 4 2" xfId="54646"/>
    <cellStyle name="Финансовый 3 2 2 2 2 6 4 3" xfId="54647"/>
    <cellStyle name="Финансовый 3 2 2 2 2 6 4 4" xfId="54648"/>
    <cellStyle name="Финансовый 3 2 2 2 2 6 5" xfId="54649"/>
    <cellStyle name="Финансовый 3 2 2 2 2 6 6" xfId="54650"/>
    <cellStyle name="Финансовый 3 2 2 2 2 6 7" xfId="54651"/>
    <cellStyle name="Финансовый 3 2 2 2 2 6 8" xfId="54652"/>
    <cellStyle name="Финансовый 3 2 2 2 2 7" xfId="54653"/>
    <cellStyle name="Финансовый 3 2 2 2 2 7 2" xfId="54654"/>
    <cellStyle name="Финансовый 3 2 2 2 2 7 2 2" xfId="54655"/>
    <cellStyle name="Финансовый 3 2 2 2 2 7 2 2 2" xfId="54656"/>
    <cellStyle name="Финансовый 3 2 2 2 2 7 2 2 2 2" xfId="54657"/>
    <cellStyle name="Финансовый 3 2 2 2 2 7 2 2 3" xfId="54658"/>
    <cellStyle name="Финансовый 3 2 2 2 2 7 2 2 4" xfId="54659"/>
    <cellStyle name="Финансовый 3 2 2 2 2 7 2 2 5" xfId="54660"/>
    <cellStyle name="Финансовый 3 2 2 2 2 7 2 3" xfId="54661"/>
    <cellStyle name="Финансовый 3 2 2 2 2 7 2 3 2" xfId="54662"/>
    <cellStyle name="Финансовый 3 2 2 2 2 7 2 3 3" xfId="54663"/>
    <cellStyle name="Финансовый 3 2 2 2 2 7 2 3 4" xfId="54664"/>
    <cellStyle name="Финансовый 3 2 2 2 2 7 2 4" xfId="54665"/>
    <cellStyle name="Финансовый 3 2 2 2 2 7 2 5" xfId="54666"/>
    <cellStyle name="Финансовый 3 2 2 2 2 7 2 6" xfId="54667"/>
    <cellStyle name="Финансовый 3 2 2 2 2 7 2 7" xfId="54668"/>
    <cellStyle name="Финансовый 3 2 2 2 2 7 3" xfId="54669"/>
    <cellStyle name="Финансовый 3 2 2 2 2 7 3 2" xfId="54670"/>
    <cellStyle name="Финансовый 3 2 2 2 2 7 3 2 2" xfId="54671"/>
    <cellStyle name="Финансовый 3 2 2 2 2 7 3 3" xfId="54672"/>
    <cellStyle name="Финансовый 3 2 2 2 2 7 3 4" xfId="54673"/>
    <cellStyle name="Финансовый 3 2 2 2 2 7 3 5" xfId="54674"/>
    <cellStyle name="Финансовый 3 2 2 2 2 7 4" xfId="54675"/>
    <cellStyle name="Финансовый 3 2 2 2 2 7 4 2" xfId="54676"/>
    <cellStyle name="Финансовый 3 2 2 2 2 7 4 3" xfId="54677"/>
    <cellStyle name="Финансовый 3 2 2 2 2 7 4 4" xfId="54678"/>
    <cellStyle name="Финансовый 3 2 2 2 2 7 5" xfId="54679"/>
    <cellStyle name="Финансовый 3 2 2 2 2 7 6" xfId="54680"/>
    <cellStyle name="Финансовый 3 2 2 2 2 7 7" xfId="54681"/>
    <cellStyle name="Финансовый 3 2 2 2 2 7 8" xfId="54682"/>
    <cellStyle name="Финансовый 3 2 2 2 2 8" xfId="54683"/>
    <cellStyle name="Финансовый 3 2 2 2 2 8 2" xfId="54684"/>
    <cellStyle name="Финансовый 3 2 2 2 2 8 2 2" xfId="54685"/>
    <cellStyle name="Финансовый 3 2 2 2 2 8 2 2 2" xfId="54686"/>
    <cellStyle name="Финансовый 3 2 2 2 2 8 2 3" xfId="54687"/>
    <cellStyle name="Финансовый 3 2 2 2 2 8 2 4" xfId="54688"/>
    <cellStyle name="Финансовый 3 2 2 2 2 8 2 5" xfId="54689"/>
    <cellStyle name="Финансовый 3 2 2 2 2 8 3" xfId="54690"/>
    <cellStyle name="Финансовый 3 2 2 2 2 8 3 2" xfId="54691"/>
    <cellStyle name="Финансовый 3 2 2 2 2 8 3 3" xfId="54692"/>
    <cellStyle name="Финансовый 3 2 2 2 2 8 3 4" xfId="54693"/>
    <cellStyle name="Финансовый 3 2 2 2 2 8 4" xfId="54694"/>
    <cellStyle name="Финансовый 3 2 2 2 2 8 5" xfId="54695"/>
    <cellStyle name="Финансовый 3 2 2 2 2 8 6" xfId="54696"/>
    <cellStyle name="Финансовый 3 2 2 2 2 8 7" xfId="54697"/>
    <cellStyle name="Финансовый 3 2 2 2 2 9" xfId="54698"/>
    <cellStyle name="Финансовый 3 2 2 2 2 9 2" xfId="54699"/>
    <cellStyle name="Финансовый 3 2 2 2 2 9 2 2" xfId="54700"/>
    <cellStyle name="Финансовый 3 2 2 2 2 9 2 2 2" xfId="54701"/>
    <cellStyle name="Финансовый 3 2 2 2 2 9 2 3" xfId="54702"/>
    <cellStyle name="Финансовый 3 2 2 2 2 9 2 4" xfId="54703"/>
    <cellStyle name="Финансовый 3 2 2 2 2 9 2 5" xfId="54704"/>
    <cellStyle name="Финансовый 3 2 2 2 2 9 3" xfId="54705"/>
    <cellStyle name="Финансовый 3 2 2 2 2 9 3 2" xfId="54706"/>
    <cellStyle name="Финансовый 3 2 2 2 2 9 3 3" xfId="54707"/>
    <cellStyle name="Финансовый 3 2 2 2 2 9 3 4" xfId="54708"/>
    <cellStyle name="Финансовый 3 2 2 2 2 9 4" xfId="54709"/>
    <cellStyle name="Финансовый 3 2 2 2 2 9 5" xfId="54710"/>
    <cellStyle name="Финансовый 3 2 2 2 2 9 6" xfId="54711"/>
    <cellStyle name="Финансовый 3 2 2 2 2 9 7" xfId="54712"/>
    <cellStyle name="Финансовый 3 2 2 2 3" xfId="54713"/>
    <cellStyle name="Финансовый 3 2 2 2 3 2" xfId="54714"/>
    <cellStyle name="Финансовый 3 2 2 2 3 2 2" xfId="54715"/>
    <cellStyle name="Финансовый 3 2 2 2 3 2 2 2" xfId="54716"/>
    <cellStyle name="Финансовый 3 2 2 2 3 2 2 2 2" xfId="54717"/>
    <cellStyle name="Финансовый 3 2 2 2 3 2 2 3" xfId="54718"/>
    <cellStyle name="Финансовый 3 2 2 2 3 2 2 4" xfId="54719"/>
    <cellStyle name="Финансовый 3 2 2 2 3 2 2 5" xfId="54720"/>
    <cellStyle name="Финансовый 3 2 2 2 3 2 3" xfId="54721"/>
    <cellStyle name="Финансовый 3 2 2 2 3 2 3 2" xfId="54722"/>
    <cellStyle name="Финансовый 3 2 2 2 3 2 3 2 2" xfId="54723"/>
    <cellStyle name="Финансовый 3 2 2 2 3 2 3 3" xfId="54724"/>
    <cellStyle name="Финансовый 3 2 2 2 3 2 3 4" xfId="54725"/>
    <cellStyle name="Финансовый 3 2 2 2 3 2 3 5" xfId="54726"/>
    <cellStyle name="Финансовый 3 2 2 2 3 2 4" xfId="54727"/>
    <cellStyle name="Финансовый 3 2 2 2 3 2 4 2" xfId="54728"/>
    <cellStyle name="Финансовый 3 2 2 2 3 2 4 3" xfId="54729"/>
    <cellStyle name="Финансовый 3 2 2 2 3 2 4 4" xfId="54730"/>
    <cellStyle name="Финансовый 3 2 2 2 3 2 5" xfId="54731"/>
    <cellStyle name="Финансовый 3 2 2 2 3 2 6" xfId="54732"/>
    <cellStyle name="Финансовый 3 2 2 2 3 2 7" xfId="54733"/>
    <cellStyle name="Финансовый 3 2 2 2 3 2 8" xfId="54734"/>
    <cellStyle name="Финансовый 3 2 2 2 3 3" xfId="54735"/>
    <cellStyle name="Финансовый 3 2 2 2 3 3 2" xfId="54736"/>
    <cellStyle name="Финансовый 3 2 2 2 3 3 2 2" xfId="54737"/>
    <cellStyle name="Финансовый 3 2 2 2 3 3 3" xfId="54738"/>
    <cellStyle name="Финансовый 3 2 2 2 3 3 4" xfId="54739"/>
    <cellStyle name="Финансовый 3 2 2 2 3 3 5" xfId="54740"/>
    <cellStyle name="Финансовый 3 2 2 2 3 4" xfId="54741"/>
    <cellStyle name="Финансовый 3 2 2 2 3 4 2" xfId="54742"/>
    <cellStyle name="Финансовый 3 2 2 2 3 4 2 2" xfId="54743"/>
    <cellStyle name="Финансовый 3 2 2 2 3 4 3" xfId="54744"/>
    <cellStyle name="Финансовый 3 2 2 2 3 4 4" xfId="54745"/>
    <cellStyle name="Финансовый 3 2 2 2 3 4 5" xfId="54746"/>
    <cellStyle name="Финансовый 3 2 2 2 3 5" xfId="54747"/>
    <cellStyle name="Финансовый 3 2 2 2 3 5 2" xfId="54748"/>
    <cellStyle name="Финансовый 3 2 2 2 3 5 2 2" xfId="54749"/>
    <cellStyle name="Финансовый 3 2 2 2 3 5 3" xfId="54750"/>
    <cellStyle name="Финансовый 3 2 2 2 3 5 4" xfId="54751"/>
    <cellStyle name="Финансовый 3 2 2 2 3 5 5" xfId="54752"/>
    <cellStyle name="Финансовый 3 2 2 2 3 6" xfId="54753"/>
    <cellStyle name="Финансовый 3 2 2 2 3 6 2" xfId="54754"/>
    <cellStyle name="Финансовый 3 2 2 2 3 6 2 2" xfId="54755"/>
    <cellStyle name="Финансовый 3 2 2 2 3 6 3" xfId="54756"/>
    <cellStyle name="Финансовый 3 2 2 2 3 7" xfId="54757"/>
    <cellStyle name="Финансовый 3 2 2 2 3 7 2" xfId="54758"/>
    <cellStyle name="Финансовый 3 2 2 2 3 8" xfId="54759"/>
    <cellStyle name="Финансовый 3 2 2 2 3 9" xfId="54760"/>
    <cellStyle name="Финансовый 3 2 2 2 4" xfId="54761"/>
    <cellStyle name="Финансовый 3 2 2 2 4 2" xfId="54762"/>
    <cellStyle name="Финансовый 3 2 2 2 4 2 2" xfId="54763"/>
    <cellStyle name="Финансовый 3 2 2 2 4 2 2 2" xfId="54764"/>
    <cellStyle name="Финансовый 3 2 2 2 4 2 2 2 2" xfId="54765"/>
    <cellStyle name="Финансовый 3 2 2 2 4 2 2 3" xfId="54766"/>
    <cellStyle name="Финансовый 3 2 2 2 4 2 2 4" xfId="54767"/>
    <cellStyle name="Финансовый 3 2 2 2 4 2 2 5" xfId="54768"/>
    <cellStyle name="Финансовый 3 2 2 2 4 2 3" xfId="54769"/>
    <cellStyle name="Финансовый 3 2 2 2 4 2 3 2" xfId="54770"/>
    <cellStyle name="Финансовый 3 2 2 2 4 2 3 3" xfId="54771"/>
    <cellStyle name="Финансовый 3 2 2 2 4 2 3 4" xfId="54772"/>
    <cellStyle name="Финансовый 3 2 2 2 4 2 4" xfId="54773"/>
    <cellStyle name="Финансовый 3 2 2 2 4 2 5" xfId="54774"/>
    <cellStyle name="Финансовый 3 2 2 2 4 2 6" xfId="54775"/>
    <cellStyle name="Финансовый 3 2 2 2 4 2 7" xfId="54776"/>
    <cellStyle name="Финансовый 3 2 2 2 4 3" xfId="54777"/>
    <cellStyle name="Финансовый 3 2 2 2 4 3 2" xfId="54778"/>
    <cellStyle name="Финансовый 3 2 2 2 4 3 2 2" xfId="54779"/>
    <cellStyle name="Финансовый 3 2 2 2 4 3 3" xfId="54780"/>
    <cellStyle name="Финансовый 3 2 2 2 4 3 4" xfId="54781"/>
    <cellStyle name="Финансовый 3 2 2 2 4 3 5" xfId="54782"/>
    <cellStyle name="Финансовый 3 2 2 2 4 4" xfId="54783"/>
    <cellStyle name="Финансовый 3 2 2 2 4 4 2" xfId="54784"/>
    <cellStyle name="Финансовый 3 2 2 2 4 4 2 2" xfId="54785"/>
    <cellStyle name="Финансовый 3 2 2 2 4 4 3" xfId="54786"/>
    <cellStyle name="Финансовый 3 2 2 2 4 4 4" xfId="54787"/>
    <cellStyle name="Финансовый 3 2 2 2 4 4 5" xfId="54788"/>
    <cellStyle name="Финансовый 3 2 2 2 4 5" xfId="54789"/>
    <cellStyle name="Финансовый 3 2 2 2 4 5 2" xfId="54790"/>
    <cellStyle name="Финансовый 3 2 2 2 4 5 3" xfId="54791"/>
    <cellStyle name="Финансовый 3 2 2 2 4 5 4" xfId="54792"/>
    <cellStyle name="Финансовый 3 2 2 2 4 6" xfId="54793"/>
    <cellStyle name="Финансовый 3 2 2 2 4 7" xfId="54794"/>
    <cellStyle name="Финансовый 3 2 2 2 4 8" xfId="54795"/>
    <cellStyle name="Финансовый 3 2 2 2 4 9" xfId="54796"/>
    <cellStyle name="Финансовый 3 2 2 2 5" xfId="54797"/>
    <cellStyle name="Финансовый 3 2 2 2 5 2" xfId="54798"/>
    <cellStyle name="Финансовый 3 2 2 2 5 2 2" xfId="54799"/>
    <cellStyle name="Финансовый 3 2 2 2 5 2 2 2" xfId="54800"/>
    <cellStyle name="Финансовый 3 2 2 2 5 2 2 2 2" xfId="54801"/>
    <cellStyle name="Финансовый 3 2 2 2 5 2 2 3" xfId="54802"/>
    <cellStyle name="Финансовый 3 2 2 2 5 2 2 4" xfId="54803"/>
    <cellStyle name="Финансовый 3 2 2 2 5 2 2 5" xfId="54804"/>
    <cellStyle name="Финансовый 3 2 2 2 5 2 3" xfId="54805"/>
    <cellStyle name="Финансовый 3 2 2 2 5 2 3 2" xfId="54806"/>
    <cellStyle name="Финансовый 3 2 2 2 5 2 3 3" xfId="54807"/>
    <cellStyle name="Финансовый 3 2 2 2 5 2 3 4" xfId="54808"/>
    <cellStyle name="Финансовый 3 2 2 2 5 2 4" xfId="54809"/>
    <cellStyle name="Финансовый 3 2 2 2 5 2 5" xfId="54810"/>
    <cellStyle name="Финансовый 3 2 2 2 5 2 6" xfId="54811"/>
    <cellStyle name="Финансовый 3 2 2 2 5 2 7" xfId="54812"/>
    <cellStyle name="Финансовый 3 2 2 2 5 3" xfId="54813"/>
    <cellStyle name="Финансовый 3 2 2 2 5 3 2" xfId="54814"/>
    <cellStyle name="Финансовый 3 2 2 2 5 3 2 2" xfId="54815"/>
    <cellStyle name="Финансовый 3 2 2 2 5 3 3" xfId="54816"/>
    <cellStyle name="Финансовый 3 2 2 2 5 3 4" xfId="54817"/>
    <cellStyle name="Финансовый 3 2 2 2 5 3 5" xfId="54818"/>
    <cellStyle name="Финансовый 3 2 2 2 5 4" xfId="54819"/>
    <cellStyle name="Финансовый 3 2 2 2 5 4 2" xfId="54820"/>
    <cellStyle name="Финансовый 3 2 2 2 5 4 2 2" xfId="54821"/>
    <cellStyle name="Финансовый 3 2 2 2 5 4 3" xfId="54822"/>
    <cellStyle name="Финансовый 3 2 2 2 5 4 4" xfId="54823"/>
    <cellStyle name="Финансовый 3 2 2 2 5 4 5" xfId="54824"/>
    <cellStyle name="Финансовый 3 2 2 2 5 5" xfId="54825"/>
    <cellStyle name="Финансовый 3 2 2 2 5 5 2" xfId="54826"/>
    <cellStyle name="Финансовый 3 2 2 2 5 5 3" xfId="54827"/>
    <cellStyle name="Финансовый 3 2 2 2 5 5 4" xfId="54828"/>
    <cellStyle name="Финансовый 3 2 2 2 5 6" xfId="54829"/>
    <cellStyle name="Финансовый 3 2 2 2 5 7" xfId="54830"/>
    <cellStyle name="Финансовый 3 2 2 2 5 8" xfId="54831"/>
    <cellStyle name="Финансовый 3 2 2 2 5 9" xfId="54832"/>
    <cellStyle name="Финансовый 3 2 2 2 6" xfId="54833"/>
    <cellStyle name="Финансовый 3 2 2 2 6 2" xfId="54834"/>
    <cellStyle name="Финансовый 3 2 2 2 6 2 2" xfId="54835"/>
    <cellStyle name="Финансовый 3 2 2 2 6 2 2 2" xfId="54836"/>
    <cellStyle name="Финансовый 3 2 2 2 6 2 2 2 2" xfId="54837"/>
    <cellStyle name="Финансовый 3 2 2 2 6 2 2 3" xfId="54838"/>
    <cellStyle name="Финансовый 3 2 2 2 6 2 2 4" xfId="54839"/>
    <cellStyle name="Финансовый 3 2 2 2 6 2 2 5" xfId="54840"/>
    <cellStyle name="Финансовый 3 2 2 2 6 2 3" xfId="54841"/>
    <cellStyle name="Финансовый 3 2 2 2 6 2 3 2" xfId="54842"/>
    <cellStyle name="Финансовый 3 2 2 2 6 2 3 3" xfId="54843"/>
    <cellStyle name="Финансовый 3 2 2 2 6 2 3 4" xfId="54844"/>
    <cellStyle name="Финансовый 3 2 2 2 6 2 4" xfId="54845"/>
    <cellStyle name="Финансовый 3 2 2 2 6 2 5" xfId="54846"/>
    <cellStyle name="Финансовый 3 2 2 2 6 2 6" xfId="54847"/>
    <cellStyle name="Финансовый 3 2 2 2 6 2 7" xfId="54848"/>
    <cellStyle name="Финансовый 3 2 2 2 6 3" xfId="54849"/>
    <cellStyle name="Финансовый 3 2 2 2 6 3 2" xfId="54850"/>
    <cellStyle name="Финансовый 3 2 2 2 6 3 2 2" xfId="54851"/>
    <cellStyle name="Финансовый 3 2 2 2 6 3 3" xfId="54852"/>
    <cellStyle name="Финансовый 3 2 2 2 6 3 4" xfId="54853"/>
    <cellStyle name="Финансовый 3 2 2 2 6 3 5" xfId="54854"/>
    <cellStyle name="Финансовый 3 2 2 2 6 4" xfId="54855"/>
    <cellStyle name="Финансовый 3 2 2 2 6 4 2" xfId="54856"/>
    <cellStyle name="Финансовый 3 2 2 2 6 4 3" xfId="54857"/>
    <cellStyle name="Финансовый 3 2 2 2 6 4 4" xfId="54858"/>
    <cellStyle name="Финансовый 3 2 2 2 6 5" xfId="54859"/>
    <cellStyle name="Финансовый 3 2 2 2 6 6" xfId="54860"/>
    <cellStyle name="Финансовый 3 2 2 2 6 7" xfId="54861"/>
    <cellStyle name="Финансовый 3 2 2 2 6 8" xfId="54862"/>
    <cellStyle name="Финансовый 3 2 2 2 7" xfId="54863"/>
    <cellStyle name="Финансовый 3 2 2 2 7 2" xfId="54864"/>
    <cellStyle name="Финансовый 3 2 2 2 7 2 2" xfId="54865"/>
    <cellStyle name="Финансовый 3 2 2 2 7 2 2 2" xfId="54866"/>
    <cellStyle name="Финансовый 3 2 2 2 7 2 2 2 2" xfId="54867"/>
    <cellStyle name="Финансовый 3 2 2 2 7 2 2 3" xfId="54868"/>
    <cellStyle name="Финансовый 3 2 2 2 7 2 2 4" xfId="54869"/>
    <cellStyle name="Финансовый 3 2 2 2 7 2 2 5" xfId="54870"/>
    <cellStyle name="Финансовый 3 2 2 2 7 2 3" xfId="54871"/>
    <cellStyle name="Финансовый 3 2 2 2 7 2 3 2" xfId="54872"/>
    <cellStyle name="Финансовый 3 2 2 2 7 2 3 3" xfId="54873"/>
    <cellStyle name="Финансовый 3 2 2 2 7 2 3 4" xfId="54874"/>
    <cellStyle name="Финансовый 3 2 2 2 7 2 4" xfId="54875"/>
    <cellStyle name="Финансовый 3 2 2 2 7 2 5" xfId="54876"/>
    <cellStyle name="Финансовый 3 2 2 2 7 2 6" xfId="54877"/>
    <cellStyle name="Финансовый 3 2 2 2 7 2 7" xfId="54878"/>
    <cellStyle name="Финансовый 3 2 2 2 7 3" xfId="54879"/>
    <cellStyle name="Финансовый 3 2 2 2 7 3 2" xfId="54880"/>
    <cellStyle name="Финансовый 3 2 2 2 7 3 2 2" xfId="54881"/>
    <cellStyle name="Финансовый 3 2 2 2 7 3 3" xfId="54882"/>
    <cellStyle name="Финансовый 3 2 2 2 7 3 4" xfId="54883"/>
    <cellStyle name="Финансовый 3 2 2 2 7 3 5" xfId="54884"/>
    <cellStyle name="Финансовый 3 2 2 2 7 4" xfId="54885"/>
    <cellStyle name="Финансовый 3 2 2 2 7 4 2" xfId="54886"/>
    <cellStyle name="Финансовый 3 2 2 2 7 4 3" xfId="54887"/>
    <cellStyle name="Финансовый 3 2 2 2 7 4 4" xfId="54888"/>
    <cellStyle name="Финансовый 3 2 2 2 7 5" xfId="54889"/>
    <cellStyle name="Финансовый 3 2 2 2 7 6" xfId="54890"/>
    <cellStyle name="Финансовый 3 2 2 2 7 7" xfId="54891"/>
    <cellStyle name="Финансовый 3 2 2 2 7 8" xfId="54892"/>
    <cellStyle name="Финансовый 3 2 2 2 8" xfId="54893"/>
    <cellStyle name="Финансовый 3 2 2 2 8 2" xfId="54894"/>
    <cellStyle name="Финансовый 3 2 2 2 8 2 2" xfId="54895"/>
    <cellStyle name="Финансовый 3 2 2 2 8 2 2 2" xfId="54896"/>
    <cellStyle name="Финансовый 3 2 2 2 8 2 2 2 2" xfId="54897"/>
    <cellStyle name="Финансовый 3 2 2 2 8 2 2 3" xfId="54898"/>
    <cellStyle name="Финансовый 3 2 2 2 8 2 2 4" xfId="54899"/>
    <cellStyle name="Финансовый 3 2 2 2 8 2 2 5" xfId="54900"/>
    <cellStyle name="Финансовый 3 2 2 2 8 2 3" xfId="54901"/>
    <cellStyle name="Финансовый 3 2 2 2 8 2 3 2" xfId="54902"/>
    <cellStyle name="Финансовый 3 2 2 2 8 2 3 3" xfId="54903"/>
    <cellStyle name="Финансовый 3 2 2 2 8 2 3 4" xfId="54904"/>
    <cellStyle name="Финансовый 3 2 2 2 8 2 4" xfId="54905"/>
    <cellStyle name="Финансовый 3 2 2 2 8 2 5" xfId="54906"/>
    <cellStyle name="Финансовый 3 2 2 2 8 2 6" xfId="54907"/>
    <cellStyle name="Финансовый 3 2 2 2 8 2 7" xfId="54908"/>
    <cellStyle name="Финансовый 3 2 2 2 8 3" xfId="54909"/>
    <cellStyle name="Финансовый 3 2 2 2 8 3 2" xfId="54910"/>
    <cellStyle name="Финансовый 3 2 2 2 8 3 2 2" xfId="54911"/>
    <cellStyle name="Финансовый 3 2 2 2 8 3 3" xfId="54912"/>
    <cellStyle name="Финансовый 3 2 2 2 8 3 4" xfId="54913"/>
    <cellStyle name="Финансовый 3 2 2 2 8 3 5" xfId="54914"/>
    <cellStyle name="Финансовый 3 2 2 2 8 4" xfId="54915"/>
    <cellStyle name="Финансовый 3 2 2 2 8 4 2" xfId="54916"/>
    <cellStyle name="Финансовый 3 2 2 2 8 4 3" xfId="54917"/>
    <cellStyle name="Финансовый 3 2 2 2 8 4 4" xfId="54918"/>
    <cellStyle name="Финансовый 3 2 2 2 8 5" xfId="54919"/>
    <cellStyle name="Финансовый 3 2 2 2 8 6" xfId="54920"/>
    <cellStyle name="Финансовый 3 2 2 2 8 7" xfId="54921"/>
    <cellStyle name="Финансовый 3 2 2 2 8 8" xfId="54922"/>
    <cellStyle name="Финансовый 3 2 2 2 9" xfId="54923"/>
    <cellStyle name="Финансовый 3 2 2 2 9 2" xfId="54924"/>
    <cellStyle name="Финансовый 3 2 2 2 9 2 2" xfId="54925"/>
    <cellStyle name="Финансовый 3 2 2 2 9 2 2 2" xfId="54926"/>
    <cellStyle name="Финансовый 3 2 2 2 9 2 3" xfId="54927"/>
    <cellStyle name="Финансовый 3 2 2 2 9 2 4" xfId="54928"/>
    <cellStyle name="Финансовый 3 2 2 2 9 2 5" xfId="54929"/>
    <cellStyle name="Финансовый 3 2 2 2 9 3" xfId="54930"/>
    <cellStyle name="Финансовый 3 2 2 2 9 3 2" xfId="54931"/>
    <cellStyle name="Финансовый 3 2 2 2 9 3 3" xfId="54932"/>
    <cellStyle name="Финансовый 3 2 2 2 9 3 4" xfId="54933"/>
    <cellStyle name="Финансовый 3 2 2 2 9 4" xfId="54934"/>
    <cellStyle name="Финансовый 3 2 2 2 9 5" xfId="54935"/>
    <cellStyle name="Финансовый 3 2 2 2 9 6" xfId="54936"/>
    <cellStyle name="Финансовый 3 2 2 2 9 7" xfId="54937"/>
    <cellStyle name="Финансовый 3 2 2 20" xfId="54938"/>
    <cellStyle name="Финансовый 3 2 2 3" xfId="54939"/>
    <cellStyle name="Финансовый 3 2 2 3 2" xfId="54940"/>
    <cellStyle name="Финансовый 3 2 2 3 2 2" xfId="54941"/>
    <cellStyle name="Финансовый 3 2 2 3 2 2 2" xfId="54942"/>
    <cellStyle name="Финансовый 3 2 2 3 2 3" xfId="54943"/>
    <cellStyle name="Финансовый 3 2 2 3 2 4" xfId="54944"/>
    <cellStyle name="Финансовый 3 2 2 3 2 5" xfId="54945"/>
    <cellStyle name="Финансовый 3 2 2 3 3" xfId="54946"/>
    <cellStyle name="Финансовый 3 2 2 3 3 2" xfId="54947"/>
    <cellStyle name="Финансовый 3 2 2 3 3 2 2" xfId="54948"/>
    <cellStyle name="Финансовый 3 2 2 3 3 3" xfId="54949"/>
    <cellStyle name="Финансовый 3 2 2 3 3 4" xfId="54950"/>
    <cellStyle name="Финансовый 3 2 2 3 3 5" xfId="54951"/>
    <cellStyle name="Финансовый 3 2 2 3 4" xfId="54952"/>
    <cellStyle name="Финансовый 3 2 2 3 4 2" xfId="54953"/>
    <cellStyle name="Финансовый 3 2 2 3 4 2 2" xfId="54954"/>
    <cellStyle name="Финансовый 3 2 2 3 4 3" xfId="54955"/>
    <cellStyle name="Финансовый 3 2 2 3 4 4" xfId="54956"/>
    <cellStyle name="Финансовый 3 2 2 3 4 5" xfId="54957"/>
    <cellStyle name="Финансовый 3 2 2 3 5" xfId="54958"/>
    <cellStyle name="Финансовый 3 2 2 3 6" xfId="54959"/>
    <cellStyle name="Финансовый 3 2 2 3 6 2" xfId="54960"/>
    <cellStyle name="Финансовый 3 2 2 3 6 2 2" xfId="54961"/>
    <cellStyle name="Финансовый 3 2 2 3 6 3" xfId="54962"/>
    <cellStyle name="Финансовый 3 2 2 3 7" xfId="54963"/>
    <cellStyle name="Финансовый 3 2 2 3 7 2" xfId="54964"/>
    <cellStyle name="Финансовый 3 2 2 3 8" xfId="54965"/>
    <cellStyle name="Финансовый 3 2 2 4" xfId="54966"/>
    <cellStyle name="Финансовый 3 2 2 4 10" xfId="54967"/>
    <cellStyle name="Финансовый 3 2 2 4 10 2" xfId="54968"/>
    <cellStyle name="Финансовый 3 2 2 4 10 2 2" xfId="54969"/>
    <cellStyle name="Финансовый 3 2 2 4 10 3" xfId="54970"/>
    <cellStyle name="Финансовый 3 2 2 4 10 4" xfId="54971"/>
    <cellStyle name="Финансовый 3 2 2 4 10 5" xfId="54972"/>
    <cellStyle name="Финансовый 3 2 2 4 11" xfId="54973"/>
    <cellStyle name="Финансовый 3 2 2 4 11 2" xfId="54974"/>
    <cellStyle name="Финансовый 3 2 2 4 11 2 2" xfId="54975"/>
    <cellStyle name="Финансовый 3 2 2 4 11 3" xfId="54976"/>
    <cellStyle name="Финансовый 3 2 2 4 11 4" xfId="54977"/>
    <cellStyle name="Финансовый 3 2 2 4 11 5" xfId="54978"/>
    <cellStyle name="Финансовый 3 2 2 4 12" xfId="54979"/>
    <cellStyle name="Финансовый 3 2 2 4 12 2" xfId="54980"/>
    <cellStyle name="Финансовый 3 2 2 4 12 2 2" xfId="54981"/>
    <cellStyle name="Финансовый 3 2 2 4 12 3" xfId="54982"/>
    <cellStyle name="Финансовый 3 2 2 4 13" xfId="54983"/>
    <cellStyle name="Финансовый 3 2 2 4 13 2" xfId="54984"/>
    <cellStyle name="Финансовый 3 2 2 4 14" xfId="54985"/>
    <cellStyle name="Финансовый 3 2 2 4 15" xfId="54986"/>
    <cellStyle name="Финансовый 3 2 2 4 2" xfId="54987"/>
    <cellStyle name="Финансовый 3 2 2 4 2 2" xfId="54988"/>
    <cellStyle name="Финансовый 3 2 2 4 2 2 2" xfId="54989"/>
    <cellStyle name="Финансовый 3 2 2 4 2 2 2 2" xfId="54990"/>
    <cellStyle name="Финансовый 3 2 2 4 2 2 2 2 2" xfId="54991"/>
    <cellStyle name="Финансовый 3 2 2 4 2 2 2 3" xfId="54992"/>
    <cellStyle name="Финансовый 3 2 2 4 2 2 2 4" xfId="54993"/>
    <cellStyle name="Финансовый 3 2 2 4 2 2 2 5" xfId="54994"/>
    <cellStyle name="Финансовый 3 2 2 4 2 2 3" xfId="54995"/>
    <cellStyle name="Финансовый 3 2 2 4 2 2 3 2" xfId="54996"/>
    <cellStyle name="Финансовый 3 2 2 4 2 2 3 3" xfId="54997"/>
    <cellStyle name="Финансовый 3 2 2 4 2 2 3 4" xfId="54998"/>
    <cellStyle name="Финансовый 3 2 2 4 2 2 4" xfId="54999"/>
    <cellStyle name="Финансовый 3 2 2 4 2 2 5" xfId="55000"/>
    <cellStyle name="Финансовый 3 2 2 4 2 2 6" xfId="55001"/>
    <cellStyle name="Финансовый 3 2 2 4 2 2 7" xfId="55002"/>
    <cellStyle name="Финансовый 3 2 2 4 2 3" xfId="55003"/>
    <cellStyle name="Финансовый 3 2 2 4 2 3 2" xfId="55004"/>
    <cellStyle name="Финансовый 3 2 2 4 2 3 2 2" xfId="55005"/>
    <cellStyle name="Финансовый 3 2 2 4 2 3 3" xfId="55006"/>
    <cellStyle name="Финансовый 3 2 2 4 2 3 4" xfId="55007"/>
    <cellStyle name="Финансовый 3 2 2 4 2 3 5" xfId="55008"/>
    <cellStyle name="Финансовый 3 2 2 4 2 4" xfId="55009"/>
    <cellStyle name="Финансовый 3 2 2 4 2 4 2" xfId="55010"/>
    <cellStyle name="Финансовый 3 2 2 4 2 4 2 2" xfId="55011"/>
    <cellStyle name="Финансовый 3 2 2 4 2 4 3" xfId="55012"/>
    <cellStyle name="Финансовый 3 2 2 4 2 4 4" xfId="55013"/>
    <cellStyle name="Финансовый 3 2 2 4 2 4 5" xfId="55014"/>
    <cellStyle name="Финансовый 3 2 2 4 2 5" xfId="55015"/>
    <cellStyle name="Финансовый 3 2 2 4 2 5 2" xfId="55016"/>
    <cellStyle name="Финансовый 3 2 2 4 2 5 3" xfId="55017"/>
    <cellStyle name="Финансовый 3 2 2 4 2 5 4" xfId="55018"/>
    <cellStyle name="Финансовый 3 2 2 4 2 6" xfId="55019"/>
    <cellStyle name="Финансовый 3 2 2 4 2 7" xfId="55020"/>
    <cellStyle name="Финансовый 3 2 2 4 2 8" xfId="55021"/>
    <cellStyle name="Финансовый 3 2 2 4 2 9" xfId="55022"/>
    <cellStyle name="Финансовый 3 2 2 4 3" xfId="55023"/>
    <cellStyle name="Финансовый 3 2 2 4 3 2" xfId="55024"/>
    <cellStyle name="Финансовый 3 2 2 4 3 2 2" xfId="55025"/>
    <cellStyle name="Финансовый 3 2 2 4 3 2 2 2" xfId="55026"/>
    <cellStyle name="Финансовый 3 2 2 4 3 2 2 2 2" xfId="55027"/>
    <cellStyle name="Финансовый 3 2 2 4 3 2 2 3" xfId="55028"/>
    <cellStyle name="Финансовый 3 2 2 4 3 2 2 4" xfId="55029"/>
    <cellStyle name="Финансовый 3 2 2 4 3 2 2 5" xfId="55030"/>
    <cellStyle name="Финансовый 3 2 2 4 3 2 3" xfId="55031"/>
    <cellStyle name="Финансовый 3 2 2 4 3 2 3 2" xfId="55032"/>
    <cellStyle name="Финансовый 3 2 2 4 3 2 3 3" xfId="55033"/>
    <cellStyle name="Финансовый 3 2 2 4 3 2 3 4" xfId="55034"/>
    <cellStyle name="Финансовый 3 2 2 4 3 2 4" xfId="55035"/>
    <cellStyle name="Финансовый 3 2 2 4 3 2 5" xfId="55036"/>
    <cellStyle name="Финансовый 3 2 2 4 3 2 6" xfId="55037"/>
    <cellStyle name="Финансовый 3 2 2 4 3 2 7" xfId="55038"/>
    <cellStyle name="Финансовый 3 2 2 4 3 3" xfId="55039"/>
    <cellStyle name="Финансовый 3 2 2 4 3 3 2" xfId="55040"/>
    <cellStyle name="Финансовый 3 2 2 4 3 3 2 2" xfId="55041"/>
    <cellStyle name="Финансовый 3 2 2 4 3 3 3" xfId="55042"/>
    <cellStyle name="Финансовый 3 2 2 4 3 3 4" xfId="55043"/>
    <cellStyle name="Финансовый 3 2 2 4 3 3 5" xfId="55044"/>
    <cellStyle name="Финансовый 3 2 2 4 3 4" xfId="55045"/>
    <cellStyle name="Финансовый 3 2 2 4 3 4 2" xfId="55046"/>
    <cellStyle name="Финансовый 3 2 2 4 3 4 2 2" xfId="55047"/>
    <cellStyle name="Финансовый 3 2 2 4 3 4 3" xfId="55048"/>
    <cellStyle name="Финансовый 3 2 2 4 3 4 4" xfId="55049"/>
    <cellStyle name="Финансовый 3 2 2 4 3 4 5" xfId="55050"/>
    <cellStyle name="Финансовый 3 2 2 4 3 5" xfId="55051"/>
    <cellStyle name="Финансовый 3 2 2 4 3 5 2" xfId="55052"/>
    <cellStyle name="Финансовый 3 2 2 4 3 5 3" xfId="55053"/>
    <cellStyle name="Финансовый 3 2 2 4 3 5 4" xfId="55054"/>
    <cellStyle name="Финансовый 3 2 2 4 3 6" xfId="55055"/>
    <cellStyle name="Финансовый 3 2 2 4 3 7" xfId="55056"/>
    <cellStyle name="Финансовый 3 2 2 4 3 8" xfId="55057"/>
    <cellStyle name="Финансовый 3 2 2 4 3 9" xfId="55058"/>
    <cellStyle name="Финансовый 3 2 2 4 4" xfId="55059"/>
    <cellStyle name="Финансовый 3 2 2 4 4 2" xfId="55060"/>
    <cellStyle name="Финансовый 3 2 2 4 4 2 2" xfId="55061"/>
    <cellStyle name="Финансовый 3 2 2 4 4 2 2 2" xfId="55062"/>
    <cellStyle name="Финансовый 3 2 2 4 4 2 2 2 2" xfId="55063"/>
    <cellStyle name="Финансовый 3 2 2 4 4 2 2 3" xfId="55064"/>
    <cellStyle name="Финансовый 3 2 2 4 4 2 2 4" xfId="55065"/>
    <cellStyle name="Финансовый 3 2 2 4 4 2 2 5" xfId="55066"/>
    <cellStyle name="Финансовый 3 2 2 4 4 2 3" xfId="55067"/>
    <cellStyle name="Финансовый 3 2 2 4 4 2 3 2" xfId="55068"/>
    <cellStyle name="Финансовый 3 2 2 4 4 2 3 3" xfId="55069"/>
    <cellStyle name="Финансовый 3 2 2 4 4 2 3 4" xfId="55070"/>
    <cellStyle name="Финансовый 3 2 2 4 4 2 4" xfId="55071"/>
    <cellStyle name="Финансовый 3 2 2 4 4 2 5" xfId="55072"/>
    <cellStyle name="Финансовый 3 2 2 4 4 2 6" xfId="55073"/>
    <cellStyle name="Финансовый 3 2 2 4 4 2 7" xfId="55074"/>
    <cellStyle name="Финансовый 3 2 2 4 4 3" xfId="55075"/>
    <cellStyle name="Финансовый 3 2 2 4 4 3 2" xfId="55076"/>
    <cellStyle name="Финансовый 3 2 2 4 4 3 2 2" xfId="55077"/>
    <cellStyle name="Финансовый 3 2 2 4 4 3 3" xfId="55078"/>
    <cellStyle name="Финансовый 3 2 2 4 4 3 4" xfId="55079"/>
    <cellStyle name="Финансовый 3 2 2 4 4 3 5" xfId="55080"/>
    <cellStyle name="Финансовый 3 2 2 4 4 4" xfId="55081"/>
    <cellStyle name="Финансовый 3 2 2 4 4 4 2" xfId="55082"/>
    <cellStyle name="Финансовый 3 2 2 4 4 4 2 2" xfId="55083"/>
    <cellStyle name="Финансовый 3 2 2 4 4 4 3" xfId="55084"/>
    <cellStyle name="Финансовый 3 2 2 4 4 4 4" xfId="55085"/>
    <cellStyle name="Финансовый 3 2 2 4 4 4 5" xfId="55086"/>
    <cellStyle name="Финансовый 3 2 2 4 4 5" xfId="55087"/>
    <cellStyle name="Финансовый 3 2 2 4 4 5 2" xfId="55088"/>
    <cellStyle name="Финансовый 3 2 2 4 4 5 3" xfId="55089"/>
    <cellStyle name="Финансовый 3 2 2 4 4 5 4" xfId="55090"/>
    <cellStyle name="Финансовый 3 2 2 4 4 6" xfId="55091"/>
    <cellStyle name="Финансовый 3 2 2 4 4 7" xfId="55092"/>
    <cellStyle name="Финансовый 3 2 2 4 4 8" xfId="55093"/>
    <cellStyle name="Финансовый 3 2 2 4 4 9" xfId="55094"/>
    <cellStyle name="Финансовый 3 2 2 4 5" xfId="55095"/>
    <cellStyle name="Финансовый 3 2 2 4 5 2" xfId="55096"/>
    <cellStyle name="Финансовый 3 2 2 4 5 2 2" xfId="55097"/>
    <cellStyle name="Финансовый 3 2 2 4 5 2 2 2" xfId="55098"/>
    <cellStyle name="Финансовый 3 2 2 4 5 2 2 2 2" xfId="55099"/>
    <cellStyle name="Финансовый 3 2 2 4 5 2 2 3" xfId="55100"/>
    <cellStyle name="Финансовый 3 2 2 4 5 2 2 4" xfId="55101"/>
    <cellStyle name="Финансовый 3 2 2 4 5 2 2 5" xfId="55102"/>
    <cellStyle name="Финансовый 3 2 2 4 5 2 3" xfId="55103"/>
    <cellStyle name="Финансовый 3 2 2 4 5 2 3 2" xfId="55104"/>
    <cellStyle name="Финансовый 3 2 2 4 5 2 3 3" xfId="55105"/>
    <cellStyle name="Финансовый 3 2 2 4 5 2 3 4" xfId="55106"/>
    <cellStyle name="Финансовый 3 2 2 4 5 2 4" xfId="55107"/>
    <cellStyle name="Финансовый 3 2 2 4 5 2 5" xfId="55108"/>
    <cellStyle name="Финансовый 3 2 2 4 5 2 6" xfId="55109"/>
    <cellStyle name="Финансовый 3 2 2 4 5 2 7" xfId="55110"/>
    <cellStyle name="Финансовый 3 2 2 4 5 3" xfId="55111"/>
    <cellStyle name="Финансовый 3 2 2 4 5 3 2" xfId="55112"/>
    <cellStyle name="Финансовый 3 2 2 4 5 3 2 2" xfId="55113"/>
    <cellStyle name="Финансовый 3 2 2 4 5 3 3" xfId="55114"/>
    <cellStyle name="Финансовый 3 2 2 4 5 3 4" xfId="55115"/>
    <cellStyle name="Финансовый 3 2 2 4 5 3 5" xfId="55116"/>
    <cellStyle name="Финансовый 3 2 2 4 5 4" xfId="55117"/>
    <cellStyle name="Финансовый 3 2 2 4 5 4 2" xfId="55118"/>
    <cellStyle name="Финансовый 3 2 2 4 5 4 3" xfId="55119"/>
    <cellStyle name="Финансовый 3 2 2 4 5 4 4" xfId="55120"/>
    <cellStyle name="Финансовый 3 2 2 4 5 5" xfId="55121"/>
    <cellStyle name="Финансовый 3 2 2 4 5 6" xfId="55122"/>
    <cellStyle name="Финансовый 3 2 2 4 5 7" xfId="55123"/>
    <cellStyle name="Финансовый 3 2 2 4 5 8" xfId="55124"/>
    <cellStyle name="Финансовый 3 2 2 4 6" xfId="55125"/>
    <cellStyle name="Финансовый 3 2 2 4 6 2" xfId="55126"/>
    <cellStyle name="Финансовый 3 2 2 4 6 2 2" xfId="55127"/>
    <cellStyle name="Финансовый 3 2 2 4 6 2 2 2" xfId="55128"/>
    <cellStyle name="Финансовый 3 2 2 4 6 2 2 2 2" xfId="55129"/>
    <cellStyle name="Финансовый 3 2 2 4 6 2 2 3" xfId="55130"/>
    <cellStyle name="Финансовый 3 2 2 4 6 2 2 4" xfId="55131"/>
    <cellStyle name="Финансовый 3 2 2 4 6 2 2 5" xfId="55132"/>
    <cellStyle name="Финансовый 3 2 2 4 6 2 3" xfId="55133"/>
    <cellStyle name="Финансовый 3 2 2 4 6 2 3 2" xfId="55134"/>
    <cellStyle name="Финансовый 3 2 2 4 6 2 3 3" xfId="55135"/>
    <cellStyle name="Финансовый 3 2 2 4 6 2 3 4" xfId="55136"/>
    <cellStyle name="Финансовый 3 2 2 4 6 2 4" xfId="55137"/>
    <cellStyle name="Финансовый 3 2 2 4 6 2 5" xfId="55138"/>
    <cellStyle name="Финансовый 3 2 2 4 6 2 6" xfId="55139"/>
    <cellStyle name="Финансовый 3 2 2 4 6 2 7" xfId="55140"/>
    <cellStyle name="Финансовый 3 2 2 4 6 3" xfId="55141"/>
    <cellStyle name="Финансовый 3 2 2 4 6 3 2" xfId="55142"/>
    <cellStyle name="Финансовый 3 2 2 4 6 3 2 2" xfId="55143"/>
    <cellStyle name="Финансовый 3 2 2 4 6 3 3" xfId="55144"/>
    <cellStyle name="Финансовый 3 2 2 4 6 3 4" xfId="55145"/>
    <cellStyle name="Финансовый 3 2 2 4 6 3 5" xfId="55146"/>
    <cellStyle name="Финансовый 3 2 2 4 6 4" xfId="55147"/>
    <cellStyle name="Финансовый 3 2 2 4 6 4 2" xfId="55148"/>
    <cellStyle name="Финансовый 3 2 2 4 6 4 3" xfId="55149"/>
    <cellStyle name="Финансовый 3 2 2 4 6 4 4" xfId="55150"/>
    <cellStyle name="Финансовый 3 2 2 4 6 5" xfId="55151"/>
    <cellStyle name="Финансовый 3 2 2 4 6 6" xfId="55152"/>
    <cellStyle name="Финансовый 3 2 2 4 6 7" xfId="55153"/>
    <cellStyle name="Финансовый 3 2 2 4 6 8" xfId="55154"/>
    <cellStyle name="Финансовый 3 2 2 4 7" xfId="55155"/>
    <cellStyle name="Финансовый 3 2 2 4 7 2" xfId="55156"/>
    <cellStyle name="Финансовый 3 2 2 4 7 2 2" xfId="55157"/>
    <cellStyle name="Финансовый 3 2 2 4 7 2 2 2" xfId="55158"/>
    <cellStyle name="Финансовый 3 2 2 4 7 2 2 2 2" xfId="55159"/>
    <cellStyle name="Финансовый 3 2 2 4 7 2 2 3" xfId="55160"/>
    <cellStyle name="Финансовый 3 2 2 4 7 2 2 4" xfId="55161"/>
    <cellStyle name="Финансовый 3 2 2 4 7 2 2 5" xfId="55162"/>
    <cellStyle name="Финансовый 3 2 2 4 7 2 3" xfId="55163"/>
    <cellStyle name="Финансовый 3 2 2 4 7 2 3 2" xfId="55164"/>
    <cellStyle name="Финансовый 3 2 2 4 7 2 3 3" xfId="55165"/>
    <cellStyle name="Финансовый 3 2 2 4 7 2 3 4" xfId="55166"/>
    <cellStyle name="Финансовый 3 2 2 4 7 2 4" xfId="55167"/>
    <cellStyle name="Финансовый 3 2 2 4 7 2 5" xfId="55168"/>
    <cellStyle name="Финансовый 3 2 2 4 7 2 6" xfId="55169"/>
    <cellStyle name="Финансовый 3 2 2 4 7 2 7" xfId="55170"/>
    <cellStyle name="Финансовый 3 2 2 4 7 3" xfId="55171"/>
    <cellStyle name="Финансовый 3 2 2 4 7 3 2" xfId="55172"/>
    <cellStyle name="Финансовый 3 2 2 4 7 3 2 2" xfId="55173"/>
    <cellStyle name="Финансовый 3 2 2 4 7 3 3" xfId="55174"/>
    <cellStyle name="Финансовый 3 2 2 4 7 3 4" xfId="55175"/>
    <cellStyle name="Финансовый 3 2 2 4 7 3 5" xfId="55176"/>
    <cellStyle name="Финансовый 3 2 2 4 7 4" xfId="55177"/>
    <cellStyle name="Финансовый 3 2 2 4 7 4 2" xfId="55178"/>
    <cellStyle name="Финансовый 3 2 2 4 7 4 3" xfId="55179"/>
    <cellStyle name="Финансовый 3 2 2 4 7 4 4" xfId="55180"/>
    <cellStyle name="Финансовый 3 2 2 4 7 5" xfId="55181"/>
    <cellStyle name="Финансовый 3 2 2 4 7 6" xfId="55182"/>
    <cellStyle name="Финансовый 3 2 2 4 7 7" xfId="55183"/>
    <cellStyle name="Финансовый 3 2 2 4 7 8" xfId="55184"/>
    <cellStyle name="Финансовый 3 2 2 4 8" xfId="55185"/>
    <cellStyle name="Финансовый 3 2 2 4 8 2" xfId="55186"/>
    <cellStyle name="Финансовый 3 2 2 4 8 2 2" xfId="55187"/>
    <cellStyle name="Финансовый 3 2 2 4 8 2 2 2" xfId="55188"/>
    <cellStyle name="Финансовый 3 2 2 4 8 2 3" xfId="55189"/>
    <cellStyle name="Финансовый 3 2 2 4 8 2 4" xfId="55190"/>
    <cellStyle name="Финансовый 3 2 2 4 8 2 5" xfId="55191"/>
    <cellStyle name="Финансовый 3 2 2 4 8 3" xfId="55192"/>
    <cellStyle name="Финансовый 3 2 2 4 8 3 2" xfId="55193"/>
    <cellStyle name="Финансовый 3 2 2 4 8 3 3" xfId="55194"/>
    <cellStyle name="Финансовый 3 2 2 4 8 3 4" xfId="55195"/>
    <cellStyle name="Финансовый 3 2 2 4 8 4" xfId="55196"/>
    <cellStyle name="Финансовый 3 2 2 4 8 5" xfId="55197"/>
    <cellStyle name="Финансовый 3 2 2 4 8 6" xfId="55198"/>
    <cellStyle name="Финансовый 3 2 2 4 8 7" xfId="55199"/>
    <cellStyle name="Финансовый 3 2 2 4 9" xfId="55200"/>
    <cellStyle name="Финансовый 3 2 2 4 9 2" xfId="55201"/>
    <cellStyle name="Финансовый 3 2 2 4 9 2 2" xfId="55202"/>
    <cellStyle name="Финансовый 3 2 2 4 9 2 2 2" xfId="55203"/>
    <cellStyle name="Финансовый 3 2 2 4 9 2 3" xfId="55204"/>
    <cellStyle name="Финансовый 3 2 2 4 9 2 4" xfId="55205"/>
    <cellStyle name="Финансовый 3 2 2 4 9 2 5" xfId="55206"/>
    <cellStyle name="Финансовый 3 2 2 4 9 3" xfId="55207"/>
    <cellStyle name="Финансовый 3 2 2 4 9 3 2" xfId="55208"/>
    <cellStyle name="Финансовый 3 2 2 4 9 3 3" xfId="55209"/>
    <cellStyle name="Финансовый 3 2 2 4 9 3 4" xfId="55210"/>
    <cellStyle name="Финансовый 3 2 2 4 9 4" xfId="55211"/>
    <cellStyle name="Финансовый 3 2 2 4 9 5" xfId="55212"/>
    <cellStyle name="Финансовый 3 2 2 4 9 6" xfId="55213"/>
    <cellStyle name="Финансовый 3 2 2 4 9 7" xfId="55214"/>
    <cellStyle name="Финансовый 3 2 2 5" xfId="55215"/>
    <cellStyle name="Финансовый 3 2 2 5 10" xfId="55216"/>
    <cellStyle name="Финансовый 3 2 2 5 10 2" xfId="55217"/>
    <cellStyle name="Финансовый 3 2 2 5 10 2 2" xfId="55218"/>
    <cellStyle name="Финансовый 3 2 2 5 10 3" xfId="55219"/>
    <cellStyle name="Финансовый 3 2 2 5 10 4" xfId="55220"/>
    <cellStyle name="Финансовый 3 2 2 5 10 5" xfId="55221"/>
    <cellStyle name="Финансовый 3 2 2 5 11" xfId="55222"/>
    <cellStyle name="Финансовый 3 2 2 5 11 2" xfId="55223"/>
    <cellStyle name="Финансовый 3 2 2 5 11 3" xfId="55224"/>
    <cellStyle name="Финансовый 3 2 2 5 11 4" xfId="55225"/>
    <cellStyle name="Финансовый 3 2 2 5 12" xfId="55226"/>
    <cellStyle name="Финансовый 3 2 2 5 13" xfId="55227"/>
    <cellStyle name="Финансовый 3 2 2 5 14" xfId="55228"/>
    <cellStyle name="Финансовый 3 2 2 5 15" xfId="55229"/>
    <cellStyle name="Финансовый 3 2 2 5 2" xfId="55230"/>
    <cellStyle name="Финансовый 3 2 2 5 2 2" xfId="55231"/>
    <cellStyle name="Финансовый 3 2 2 5 2 2 2" xfId="55232"/>
    <cellStyle name="Финансовый 3 2 2 5 2 2 2 2" xfId="55233"/>
    <cellStyle name="Финансовый 3 2 2 5 2 2 2 2 2" xfId="55234"/>
    <cellStyle name="Финансовый 3 2 2 5 2 2 2 3" xfId="55235"/>
    <cellStyle name="Финансовый 3 2 2 5 2 2 2 4" xfId="55236"/>
    <cellStyle name="Финансовый 3 2 2 5 2 2 2 5" xfId="55237"/>
    <cellStyle name="Финансовый 3 2 2 5 2 2 3" xfId="55238"/>
    <cellStyle name="Финансовый 3 2 2 5 2 2 3 2" xfId="55239"/>
    <cellStyle name="Финансовый 3 2 2 5 2 2 3 3" xfId="55240"/>
    <cellStyle name="Финансовый 3 2 2 5 2 2 3 4" xfId="55241"/>
    <cellStyle name="Финансовый 3 2 2 5 2 2 4" xfId="55242"/>
    <cellStyle name="Финансовый 3 2 2 5 2 2 5" xfId="55243"/>
    <cellStyle name="Финансовый 3 2 2 5 2 2 6" xfId="55244"/>
    <cellStyle name="Финансовый 3 2 2 5 2 2 7" xfId="55245"/>
    <cellStyle name="Финансовый 3 2 2 5 2 3" xfId="55246"/>
    <cellStyle name="Финансовый 3 2 2 5 2 3 2" xfId="55247"/>
    <cellStyle name="Финансовый 3 2 2 5 2 3 2 2" xfId="55248"/>
    <cellStyle name="Финансовый 3 2 2 5 2 3 3" xfId="55249"/>
    <cellStyle name="Финансовый 3 2 2 5 2 3 4" xfId="55250"/>
    <cellStyle name="Финансовый 3 2 2 5 2 3 5" xfId="55251"/>
    <cellStyle name="Финансовый 3 2 2 5 2 4" xfId="55252"/>
    <cellStyle name="Финансовый 3 2 2 5 2 4 2" xfId="55253"/>
    <cellStyle name="Финансовый 3 2 2 5 2 4 2 2" xfId="55254"/>
    <cellStyle name="Финансовый 3 2 2 5 2 4 3" xfId="55255"/>
    <cellStyle name="Финансовый 3 2 2 5 2 4 4" xfId="55256"/>
    <cellStyle name="Финансовый 3 2 2 5 2 4 5" xfId="55257"/>
    <cellStyle name="Финансовый 3 2 2 5 2 5" xfId="55258"/>
    <cellStyle name="Финансовый 3 2 2 5 2 5 2" xfId="55259"/>
    <cellStyle name="Финансовый 3 2 2 5 2 5 3" xfId="55260"/>
    <cellStyle name="Финансовый 3 2 2 5 2 5 4" xfId="55261"/>
    <cellStyle name="Финансовый 3 2 2 5 2 6" xfId="55262"/>
    <cellStyle name="Финансовый 3 2 2 5 2 7" xfId="55263"/>
    <cellStyle name="Финансовый 3 2 2 5 2 8" xfId="55264"/>
    <cellStyle name="Финансовый 3 2 2 5 2 9" xfId="55265"/>
    <cellStyle name="Финансовый 3 2 2 5 3" xfId="55266"/>
    <cellStyle name="Финансовый 3 2 2 5 3 2" xfId="55267"/>
    <cellStyle name="Финансовый 3 2 2 5 3 2 2" xfId="55268"/>
    <cellStyle name="Финансовый 3 2 2 5 3 2 2 2" xfId="55269"/>
    <cellStyle name="Финансовый 3 2 2 5 3 2 2 2 2" xfId="55270"/>
    <cellStyle name="Финансовый 3 2 2 5 3 2 2 3" xfId="55271"/>
    <cellStyle name="Финансовый 3 2 2 5 3 2 2 4" xfId="55272"/>
    <cellStyle name="Финансовый 3 2 2 5 3 2 2 5" xfId="55273"/>
    <cellStyle name="Финансовый 3 2 2 5 3 2 3" xfId="55274"/>
    <cellStyle name="Финансовый 3 2 2 5 3 2 3 2" xfId="55275"/>
    <cellStyle name="Финансовый 3 2 2 5 3 2 3 3" xfId="55276"/>
    <cellStyle name="Финансовый 3 2 2 5 3 2 3 4" xfId="55277"/>
    <cellStyle name="Финансовый 3 2 2 5 3 2 4" xfId="55278"/>
    <cellStyle name="Финансовый 3 2 2 5 3 2 5" xfId="55279"/>
    <cellStyle name="Финансовый 3 2 2 5 3 2 6" xfId="55280"/>
    <cellStyle name="Финансовый 3 2 2 5 3 2 7" xfId="55281"/>
    <cellStyle name="Финансовый 3 2 2 5 3 3" xfId="55282"/>
    <cellStyle name="Финансовый 3 2 2 5 3 3 2" xfId="55283"/>
    <cellStyle name="Финансовый 3 2 2 5 3 3 2 2" xfId="55284"/>
    <cellStyle name="Финансовый 3 2 2 5 3 3 3" xfId="55285"/>
    <cellStyle name="Финансовый 3 2 2 5 3 3 4" xfId="55286"/>
    <cellStyle name="Финансовый 3 2 2 5 3 3 5" xfId="55287"/>
    <cellStyle name="Финансовый 3 2 2 5 3 4" xfId="55288"/>
    <cellStyle name="Финансовый 3 2 2 5 3 4 2" xfId="55289"/>
    <cellStyle name="Финансовый 3 2 2 5 3 4 2 2" xfId="55290"/>
    <cellStyle name="Финансовый 3 2 2 5 3 4 3" xfId="55291"/>
    <cellStyle name="Финансовый 3 2 2 5 3 4 4" xfId="55292"/>
    <cellStyle name="Финансовый 3 2 2 5 3 4 5" xfId="55293"/>
    <cellStyle name="Финансовый 3 2 2 5 3 5" xfId="55294"/>
    <cellStyle name="Финансовый 3 2 2 5 3 5 2" xfId="55295"/>
    <cellStyle name="Финансовый 3 2 2 5 3 5 3" xfId="55296"/>
    <cellStyle name="Финансовый 3 2 2 5 3 5 4" xfId="55297"/>
    <cellStyle name="Финансовый 3 2 2 5 3 6" xfId="55298"/>
    <cellStyle name="Финансовый 3 2 2 5 3 7" xfId="55299"/>
    <cellStyle name="Финансовый 3 2 2 5 3 8" xfId="55300"/>
    <cellStyle name="Финансовый 3 2 2 5 3 9" xfId="55301"/>
    <cellStyle name="Финансовый 3 2 2 5 4" xfId="55302"/>
    <cellStyle name="Финансовый 3 2 2 5 4 2" xfId="55303"/>
    <cellStyle name="Финансовый 3 2 2 5 4 2 2" xfId="55304"/>
    <cellStyle name="Финансовый 3 2 2 5 4 2 2 2" xfId="55305"/>
    <cellStyle name="Финансовый 3 2 2 5 4 2 2 2 2" xfId="55306"/>
    <cellStyle name="Финансовый 3 2 2 5 4 2 2 3" xfId="55307"/>
    <cellStyle name="Финансовый 3 2 2 5 4 2 2 4" xfId="55308"/>
    <cellStyle name="Финансовый 3 2 2 5 4 2 2 5" xfId="55309"/>
    <cellStyle name="Финансовый 3 2 2 5 4 2 3" xfId="55310"/>
    <cellStyle name="Финансовый 3 2 2 5 4 2 3 2" xfId="55311"/>
    <cellStyle name="Финансовый 3 2 2 5 4 2 3 3" xfId="55312"/>
    <cellStyle name="Финансовый 3 2 2 5 4 2 3 4" xfId="55313"/>
    <cellStyle name="Финансовый 3 2 2 5 4 2 4" xfId="55314"/>
    <cellStyle name="Финансовый 3 2 2 5 4 2 5" xfId="55315"/>
    <cellStyle name="Финансовый 3 2 2 5 4 2 6" xfId="55316"/>
    <cellStyle name="Финансовый 3 2 2 5 4 2 7" xfId="55317"/>
    <cellStyle name="Финансовый 3 2 2 5 4 3" xfId="55318"/>
    <cellStyle name="Финансовый 3 2 2 5 4 3 2" xfId="55319"/>
    <cellStyle name="Финансовый 3 2 2 5 4 3 2 2" xfId="55320"/>
    <cellStyle name="Финансовый 3 2 2 5 4 3 3" xfId="55321"/>
    <cellStyle name="Финансовый 3 2 2 5 4 3 4" xfId="55322"/>
    <cellStyle name="Финансовый 3 2 2 5 4 3 5" xfId="55323"/>
    <cellStyle name="Финансовый 3 2 2 5 4 4" xfId="55324"/>
    <cellStyle name="Финансовый 3 2 2 5 4 4 2" xfId="55325"/>
    <cellStyle name="Финансовый 3 2 2 5 4 4 3" xfId="55326"/>
    <cellStyle name="Финансовый 3 2 2 5 4 4 4" xfId="55327"/>
    <cellStyle name="Финансовый 3 2 2 5 4 5" xfId="55328"/>
    <cellStyle name="Финансовый 3 2 2 5 4 6" xfId="55329"/>
    <cellStyle name="Финансовый 3 2 2 5 4 7" xfId="55330"/>
    <cellStyle name="Финансовый 3 2 2 5 4 8" xfId="55331"/>
    <cellStyle name="Финансовый 3 2 2 5 5" xfId="55332"/>
    <cellStyle name="Финансовый 3 2 2 5 5 2" xfId="55333"/>
    <cellStyle name="Финансовый 3 2 2 5 5 2 2" xfId="55334"/>
    <cellStyle name="Финансовый 3 2 2 5 5 2 2 2" xfId="55335"/>
    <cellStyle name="Финансовый 3 2 2 5 5 2 2 2 2" xfId="55336"/>
    <cellStyle name="Финансовый 3 2 2 5 5 2 2 3" xfId="55337"/>
    <cellStyle name="Финансовый 3 2 2 5 5 2 2 4" xfId="55338"/>
    <cellStyle name="Финансовый 3 2 2 5 5 2 2 5" xfId="55339"/>
    <cellStyle name="Финансовый 3 2 2 5 5 2 3" xfId="55340"/>
    <cellStyle name="Финансовый 3 2 2 5 5 2 3 2" xfId="55341"/>
    <cellStyle name="Финансовый 3 2 2 5 5 2 3 3" xfId="55342"/>
    <cellStyle name="Финансовый 3 2 2 5 5 2 3 4" xfId="55343"/>
    <cellStyle name="Финансовый 3 2 2 5 5 2 4" xfId="55344"/>
    <cellStyle name="Финансовый 3 2 2 5 5 2 5" xfId="55345"/>
    <cellStyle name="Финансовый 3 2 2 5 5 2 6" xfId="55346"/>
    <cellStyle name="Финансовый 3 2 2 5 5 2 7" xfId="55347"/>
    <cellStyle name="Финансовый 3 2 2 5 5 3" xfId="55348"/>
    <cellStyle name="Финансовый 3 2 2 5 5 3 2" xfId="55349"/>
    <cellStyle name="Финансовый 3 2 2 5 5 3 2 2" xfId="55350"/>
    <cellStyle name="Финансовый 3 2 2 5 5 3 3" xfId="55351"/>
    <cellStyle name="Финансовый 3 2 2 5 5 3 4" xfId="55352"/>
    <cellStyle name="Финансовый 3 2 2 5 5 3 5" xfId="55353"/>
    <cellStyle name="Финансовый 3 2 2 5 5 4" xfId="55354"/>
    <cellStyle name="Финансовый 3 2 2 5 5 4 2" xfId="55355"/>
    <cellStyle name="Финансовый 3 2 2 5 5 4 3" xfId="55356"/>
    <cellStyle name="Финансовый 3 2 2 5 5 4 4" xfId="55357"/>
    <cellStyle name="Финансовый 3 2 2 5 5 5" xfId="55358"/>
    <cellStyle name="Финансовый 3 2 2 5 5 6" xfId="55359"/>
    <cellStyle name="Финансовый 3 2 2 5 5 7" xfId="55360"/>
    <cellStyle name="Финансовый 3 2 2 5 5 8" xfId="55361"/>
    <cellStyle name="Финансовый 3 2 2 5 6" xfId="55362"/>
    <cellStyle name="Финансовый 3 2 2 5 6 2" xfId="55363"/>
    <cellStyle name="Финансовый 3 2 2 5 6 2 2" xfId="55364"/>
    <cellStyle name="Финансовый 3 2 2 5 6 2 2 2" xfId="55365"/>
    <cellStyle name="Финансовый 3 2 2 5 6 2 2 2 2" xfId="55366"/>
    <cellStyle name="Финансовый 3 2 2 5 6 2 2 3" xfId="55367"/>
    <cellStyle name="Финансовый 3 2 2 5 6 2 2 4" xfId="55368"/>
    <cellStyle name="Финансовый 3 2 2 5 6 2 2 5" xfId="55369"/>
    <cellStyle name="Финансовый 3 2 2 5 6 2 3" xfId="55370"/>
    <cellStyle name="Финансовый 3 2 2 5 6 2 3 2" xfId="55371"/>
    <cellStyle name="Финансовый 3 2 2 5 6 2 3 3" xfId="55372"/>
    <cellStyle name="Финансовый 3 2 2 5 6 2 3 4" xfId="55373"/>
    <cellStyle name="Финансовый 3 2 2 5 6 2 4" xfId="55374"/>
    <cellStyle name="Финансовый 3 2 2 5 6 2 5" xfId="55375"/>
    <cellStyle name="Финансовый 3 2 2 5 6 2 6" xfId="55376"/>
    <cellStyle name="Финансовый 3 2 2 5 6 2 7" xfId="55377"/>
    <cellStyle name="Финансовый 3 2 2 5 6 3" xfId="55378"/>
    <cellStyle name="Финансовый 3 2 2 5 6 3 2" xfId="55379"/>
    <cellStyle name="Финансовый 3 2 2 5 6 3 2 2" xfId="55380"/>
    <cellStyle name="Финансовый 3 2 2 5 6 3 3" xfId="55381"/>
    <cellStyle name="Финансовый 3 2 2 5 6 3 4" xfId="55382"/>
    <cellStyle name="Финансовый 3 2 2 5 6 3 5" xfId="55383"/>
    <cellStyle name="Финансовый 3 2 2 5 6 4" xfId="55384"/>
    <cellStyle name="Финансовый 3 2 2 5 6 4 2" xfId="55385"/>
    <cellStyle name="Финансовый 3 2 2 5 6 4 3" xfId="55386"/>
    <cellStyle name="Финансовый 3 2 2 5 6 4 4" xfId="55387"/>
    <cellStyle name="Финансовый 3 2 2 5 6 5" xfId="55388"/>
    <cellStyle name="Финансовый 3 2 2 5 6 6" xfId="55389"/>
    <cellStyle name="Финансовый 3 2 2 5 6 7" xfId="55390"/>
    <cellStyle name="Финансовый 3 2 2 5 6 8" xfId="55391"/>
    <cellStyle name="Финансовый 3 2 2 5 7" xfId="55392"/>
    <cellStyle name="Финансовый 3 2 2 5 7 2" xfId="55393"/>
    <cellStyle name="Финансовый 3 2 2 5 7 2 2" xfId="55394"/>
    <cellStyle name="Финансовый 3 2 2 5 7 2 2 2" xfId="55395"/>
    <cellStyle name="Финансовый 3 2 2 5 7 2 2 2 2" xfId="55396"/>
    <cellStyle name="Финансовый 3 2 2 5 7 2 2 3" xfId="55397"/>
    <cellStyle name="Финансовый 3 2 2 5 7 2 2 4" xfId="55398"/>
    <cellStyle name="Финансовый 3 2 2 5 7 2 2 5" xfId="55399"/>
    <cellStyle name="Финансовый 3 2 2 5 7 2 3" xfId="55400"/>
    <cellStyle name="Финансовый 3 2 2 5 7 2 3 2" xfId="55401"/>
    <cellStyle name="Финансовый 3 2 2 5 7 2 3 3" xfId="55402"/>
    <cellStyle name="Финансовый 3 2 2 5 7 2 3 4" xfId="55403"/>
    <cellStyle name="Финансовый 3 2 2 5 7 2 4" xfId="55404"/>
    <cellStyle name="Финансовый 3 2 2 5 7 2 5" xfId="55405"/>
    <cellStyle name="Финансовый 3 2 2 5 7 2 6" xfId="55406"/>
    <cellStyle name="Финансовый 3 2 2 5 7 2 7" xfId="55407"/>
    <cellStyle name="Финансовый 3 2 2 5 7 3" xfId="55408"/>
    <cellStyle name="Финансовый 3 2 2 5 7 3 2" xfId="55409"/>
    <cellStyle name="Финансовый 3 2 2 5 7 3 2 2" xfId="55410"/>
    <cellStyle name="Финансовый 3 2 2 5 7 3 3" xfId="55411"/>
    <cellStyle name="Финансовый 3 2 2 5 7 3 4" xfId="55412"/>
    <cellStyle name="Финансовый 3 2 2 5 7 3 5" xfId="55413"/>
    <cellStyle name="Финансовый 3 2 2 5 7 4" xfId="55414"/>
    <cellStyle name="Финансовый 3 2 2 5 7 4 2" xfId="55415"/>
    <cellStyle name="Финансовый 3 2 2 5 7 4 3" xfId="55416"/>
    <cellStyle name="Финансовый 3 2 2 5 7 4 4" xfId="55417"/>
    <cellStyle name="Финансовый 3 2 2 5 7 5" xfId="55418"/>
    <cellStyle name="Финансовый 3 2 2 5 7 6" xfId="55419"/>
    <cellStyle name="Финансовый 3 2 2 5 7 7" xfId="55420"/>
    <cellStyle name="Финансовый 3 2 2 5 7 8" xfId="55421"/>
    <cellStyle name="Финансовый 3 2 2 5 8" xfId="55422"/>
    <cellStyle name="Финансовый 3 2 2 5 8 2" xfId="55423"/>
    <cellStyle name="Финансовый 3 2 2 5 8 2 2" xfId="55424"/>
    <cellStyle name="Финансовый 3 2 2 5 8 2 2 2" xfId="55425"/>
    <cellStyle name="Финансовый 3 2 2 5 8 2 3" xfId="55426"/>
    <cellStyle name="Финансовый 3 2 2 5 8 2 4" xfId="55427"/>
    <cellStyle name="Финансовый 3 2 2 5 8 2 5" xfId="55428"/>
    <cellStyle name="Финансовый 3 2 2 5 8 3" xfId="55429"/>
    <cellStyle name="Финансовый 3 2 2 5 8 3 2" xfId="55430"/>
    <cellStyle name="Финансовый 3 2 2 5 8 3 3" xfId="55431"/>
    <cellStyle name="Финансовый 3 2 2 5 8 3 4" xfId="55432"/>
    <cellStyle name="Финансовый 3 2 2 5 8 4" xfId="55433"/>
    <cellStyle name="Финансовый 3 2 2 5 8 5" xfId="55434"/>
    <cellStyle name="Финансовый 3 2 2 5 8 6" xfId="55435"/>
    <cellStyle name="Финансовый 3 2 2 5 8 7" xfId="55436"/>
    <cellStyle name="Финансовый 3 2 2 5 9" xfId="55437"/>
    <cellStyle name="Финансовый 3 2 2 5 9 2" xfId="55438"/>
    <cellStyle name="Финансовый 3 2 2 5 9 2 2" xfId="55439"/>
    <cellStyle name="Финансовый 3 2 2 5 9 2 2 2" xfId="55440"/>
    <cellStyle name="Финансовый 3 2 2 5 9 2 3" xfId="55441"/>
    <cellStyle name="Финансовый 3 2 2 5 9 2 4" xfId="55442"/>
    <cellStyle name="Финансовый 3 2 2 5 9 2 5" xfId="55443"/>
    <cellStyle name="Финансовый 3 2 2 5 9 3" xfId="55444"/>
    <cellStyle name="Финансовый 3 2 2 5 9 3 2" xfId="55445"/>
    <cellStyle name="Финансовый 3 2 2 5 9 3 3" xfId="55446"/>
    <cellStyle name="Финансовый 3 2 2 5 9 3 4" xfId="55447"/>
    <cellStyle name="Финансовый 3 2 2 5 9 4" xfId="55448"/>
    <cellStyle name="Финансовый 3 2 2 5 9 5" xfId="55449"/>
    <cellStyle name="Финансовый 3 2 2 5 9 6" xfId="55450"/>
    <cellStyle name="Финансовый 3 2 2 5 9 7" xfId="55451"/>
    <cellStyle name="Финансовый 3 2 2 6" xfId="55452"/>
    <cellStyle name="Финансовый 3 2 2 6 2" xfId="55453"/>
    <cellStyle name="Финансовый 3 2 2 6 2 2" xfId="55454"/>
    <cellStyle name="Финансовый 3 2 2 6 2 2 2" xfId="55455"/>
    <cellStyle name="Финансовый 3 2 2 6 2 2 2 2" xfId="55456"/>
    <cellStyle name="Финансовый 3 2 2 6 2 2 3" xfId="55457"/>
    <cellStyle name="Финансовый 3 2 2 6 2 2 4" xfId="55458"/>
    <cellStyle name="Финансовый 3 2 2 6 2 2 5" xfId="55459"/>
    <cellStyle name="Финансовый 3 2 2 6 2 3" xfId="55460"/>
    <cellStyle name="Финансовый 3 2 2 6 2 3 2" xfId="55461"/>
    <cellStyle name="Финансовый 3 2 2 6 2 3 3" xfId="55462"/>
    <cellStyle name="Финансовый 3 2 2 6 2 3 4" xfId="55463"/>
    <cellStyle name="Финансовый 3 2 2 6 2 4" xfId="55464"/>
    <cellStyle name="Финансовый 3 2 2 6 2 5" xfId="55465"/>
    <cellStyle name="Финансовый 3 2 2 6 2 6" xfId="55466"/>
    <cellStyle name="Финансовый 3 2 2 6 2 7" xfId="55467"/>
    <cellStyle name="Финансовый 3 2 2 6 3" xfId="55468"/>
    <cellStyle name="Финансовый 3 2 2 6 3 2" xfId="55469"/>
    <cellStyle name="Финансовый 3 2 2 6 3 2 2" xfId="55470"/>
    <cellStyle name="Финансовый 3 2 2 6 3 3" xfId="55471"/>
    <cellStyle name="Финансовый 3 2 2 6 3 4" xfId="55472"/>
    <cellStyle name="Финансовый 3 2 2 6 3 5" xfId="55473"/>
    <cellStyle name="Финансовый 3 2 2 6 4" xfId="55474"/>
    <cellStyle name="Финансовый 3 2 2 6 4 2" xfId="55475"/>
    <cellStyle name="Финансовый 3 2 2 6 4 2 2" xfId="55476"/>
    <cellStyle name="Финансовый 3 2 2 6 4 3" xfId="55477"/>
    <cellStyle name="Финансовый 3 2 2 6 4 4" xfId="55478"/>
    <cellStyle name="Финансовый 3 2 2 6 4 5" xfId="55479"/>
    <cellStyle name="Финансовый 3 2 2 6 5" xfId="55480"/>
    <cellStyle name="Финансовый 3 2 2 6 5 2" xfId="55481"/>
    <cellStyle name="Финансовый 3 2 2 6 5 3" xfId="55482"/>
    <cellStyle name="Финансовый 3 2 2 6 5 4" xfId="55483"/>
    <cellStyle name="Финансовый 3 2 2 6 6" xfId="55484"/>
    <cellStyle name="Финансовый 3 2 2 6 7" xfId="55485"/>
    <cellStyle name="Финансовый 3 2 2 6 8" xfId="55486"/>
    <cellStyle name="Финансовый 3 2 2 6 9" xfId="55487"/>
    <cellStyle name="Финансовый 3 2 2 7" xfId="55488"/>
    <cellStyle name="Финансовый 3 2 2 7 2" xfId="55489"/>
    <cellStyle name="Финансовый 3 2 2 7 2 2" xfId="55490"/>
    <cellStyle name="Финансовый 3 2 2 7 2 2 2" xfId="55491"/>
    <cellStyle name="Финансовый 3 2 2 7 2 2 2 2" xfId="55492"/>
    <cellStyle name="Финансовый 3 2 2 7 2 2 3" xfId="55493"/>
    <cellStyle name="Финансовый 3 2 2 7 2 2 4" xfId="55494"/>
    <cellStyle name="Финансовый 3 2 2 7 2 2 5" xfId="55495"/>
    <cellStyle name="Финансовый 3 2 2 7 2 3" xfId="55496"/>
    <cellStyle name="Финансовый 3 2 2 7 2 3 2" xfId="55497"/>
    <cellStyle name="Финансовый 3 2 2 7 2 3 3" xfId="55498"/>
    <cellStyle name="Финансовый 3 2 2 7 2 3 4" xfId="55499"/>
    <cellStyle name="Финансовый 3 2 2 7 2 4" xfId="55500"/>
    <cellStyle name="Финансовый 3 2 2 7 2 5" xfId="55501"/>
    <cellStyle name="Финансовый 3 2 2 7 2 6" xfId="55502"/>
    <cellStyle name="Финансовый 3 2 2 7 2 7" xfId="55503"/>
    <cellStyle name="Финансовый 3 2 2 7 3" xfId="55504"/>
    <cellStyle name="Финансовый 3 2 2 7 3 2" xfId="55505"/>
    <cellStyle name="Финансовый 3 2 2 7 3 2 2" xfId="55506"/>
    <cellStyle name="Финансовый 3 2 2 7 3 3" xfId="55507"/>
    <cellStyle name="Финансовый 3 2 2 7 3 4" xfId="55508"/>
    <cellStyle name="Финансовый 3 2 2 7 3 5" xfId="55509"/>
    <cellStyle name="Финансовый 3 2 2 7 4" xfId="55510"/>
    <cellStyle name="Финансовый 3 2 2 7 4 2" xfId="55511"/>
    <cellStyle name="Финансовый 3 2 2 7 4 2 2" xfId="55512"/>
    <cellStyle name="Финансовый 3 2 2 7 4 3" xfId="55513"/>
    <cellStyle name="Финансовый 3 2 2 7 4 4" xfId="55514"/>
    <cellStyle name="Финансовый 3 2 2 7 4 5" xfId="55515"/>
    <cellStyle name="Финансовый 3 2 2 7 5" xfId="55516"/>
    <cellStyle name="Финансовый 3 2 2 7 5 2" xfId="55517"/>
    <cellStyle name="Финансовый 3 2 2 7 5 3" xfId="55518"/>
    <cellStyle name="Финансовый 3 2 2 7 5 4" xfId="55519"/>
    <cellStyle name="Финансовый 3 2 2 7 6" xfId="55520"/>
    <cellStyle name="Финансовый 3 2 2 7 7" xfId="55521"/>
    <cellStyle name="Финансовый 3 2 2 7 8" xfId="55522"/>
    <cellStyle name="Финансовый 3 2 2 7 9" xfId="55523"/>
    <cellStyle name="Финансовый 3 2 2 8" xfId="55524"/>
    <cellStyle name="Финансовый 3 2 2 8 2" xfId="55525"/>
    <cellStyle name="Финансовый 3 2 2 8 2 2" xfId="55526"/>
    <cellStyle name="Финансовый 3 2 2 8 2 2 2" xfId="55527"/>
    <cellStyle name="Финансовый 3 2 2 8 2 2 2 2" xfId="55528"/>
    <cellStyle name="Финансовый 3 2 2 8 2 2 3" xfId="55529"/>
    <cellStyle name="Финансовый 3 2 2 8 2 2 4" xfId="55530"/>
    <cellStyle name="Финансовый 3 2 2 8 2 2 5" xfId="55531"/>
    <cellStyle name="Финансовый 3 2 2 8 2 3" xfId="55532"/>
    <cellStyle name="Финансовый 3 2 2 8 2 3 2" xfId="55533"/>
    <cellStyle name="Финансовый 3 2 2 8 2 3 3" xfId="55534"/>
    <cellStyle name="Финансовый 3 2 2 8 2 3 4" xfId="55535"/>
    <cellStyle name="Финансовый 3 2 2 8 2 4" xfId="55536"/>
    <cellStyle name="Финансовый 3 2 2 8 2 5" xfId="55537"/>
    <cellStyle name="Финансовый 3 2 2 8 2 6" xfId="55538"/>
    <cellStyle name="Финансовый 3 2 2 8 2 7" xfId="55539"/>
    <cellStyle name="Финансовый 3 2 2 8 3" xfId="55540"/>
    <cellStyle name="Финансовый 3 2 2 8 3 2" xfId="55541"/>
    <cellStyle name="Финансовый 3 2 2 8 3 2 2" xfId="55542"/>
    <cellStyle name="Финансовый 3 2 2 8 3 3" xfId="55543"/>
    <cellStyle name="Финансовый 3 2 2 8 3 4" xfId="55544"/>
    <cellStyle name="Финансовый 3 2 2 8 3 5" xfId="55545"/>
    <cellStyle name="Финансовый 3 2 2 8 4" xfId="55546"/>
    <cellStyle name="Финансовый 3 2 2 8 4 2" xfId="55547"/>
    <cellStyle name="Финансовый 3 2 2 8 4 2 2" xfId="55548"/>
    <cellStyle name="Финансовый 3 2 2 8 4 3" xfId="55549"/>
    <cellStyle name="Финансовый 3 2 2 8 4 4" xfId="55550"/>
    <cellStyle name="Финансовый 3 2 2 8 4 5" xfId="55551"/>
    <cellStyle name="Финансовый 3 2 2 8 5" xfId="55552"/>
    <cellStyle name="Финансовый 3 2 2 8 5 2" xfId="55553"/>
    <cellStyle name="Финансовый 3 2 2 8 5 3" xfId="55554"/>
    <cellStyle name="Финансовый 3 2 2 8 5 4" xfId="55555"/>
    <cellStyle name="Финансовый 3 2 2 8 6" xfId="55556"/>
    <cellStyle name="Финансовый 3 2 2 8 7" xfId="55557"/>
    <cellStyle name="Финансовый 3 2 2 8 8" xfId="55558"/>
    <cellStyle name="Финансовый 3 2 2 8 9" xfId="55559"/>
    <cellStyle name="Финансовый 3 2 2 9" xfId="55560"/>
    <cellStyle name="Финансовый 3 2 2 9 2" xfId="55561"/>
    <cellStyle name="Финансовый 3 2 2 9 2 2" xfId="55562"/>
    <cellStyle name="Финансовый 3 2 2 9 2 2 2" xfId="55563"/>
    <cellStyle name="Финансовый 3 2 2 9 2 2 2 2" xfId="55564"/>
    <cellStyle name="Финансовый 3 2 2 9 2 2 3" xfId="55565"/>
    <cellStyle name="Финансовый 3 2 2 9 2 2 4" xfId="55566"/>
    <cellStyle name="Финансовый 3 2 2 9 2 2 5" xfId="55567"/>
    <cellStyle name="Финансовый 3 2 2 9 2 3" xfId="55568"/>
    <cellStyle name="Финансовый 3 2 2 9 2 3 2" xfId="55569"/>
    <cellStyle name="Финансовый 3 2 2 9 2 3 3" xfId="55570"/>
    <cellStyle name="Финансовый 3 2 2 9 2 3 4" xfId="55571"/>
    <cellStyle name="Финансовый 3 2 2 9 2 4" xfId="55572"/>
    <cellStyle name="Финансовый 3 2 2 9 2 5" xfId="55573"/>
    <cellStyle name="Финансовый 3 2 2 9 2 6" xfId="55574"/>
    <cellStyle name="Финансовый 3 2 2 9 2 7" xfId="55575"/>
    <cellStyle name="Финансовый 3 2 2 9 3" xfId="55576"/>
    <cellStyle name="Финансовый 3 2 2 9 3 2" xfId="55577"/>
    <cellStyle name="Финансовый 3 2 2 9 3 2 2" xfId="55578"/>
    <cellStyle name="Финансовый 3 2 2 9 3 3" xfId="55579"/>
    <cellStyle name="Финансовый 3 2 2 9 3 4" xfId="55580"/>
    <cellStyle name="Финансовый 3 2 2 9 3 5" xfId="55581"/>
    <cellStyle name="Финансовый 3 2 2 9 4" xfId="55582"/>
    <cellStyle name="Финансовый 3 2 2 9 4 2" xfId="55583"/>
    <cellStyle name="Финансовый 3 2 2 9 4 3" xfId="55584"/>
    <cellStyle name="Финансовый 3 2 2 9 4 4" xfId="55585"/>
    <cellStyle name="Финансовый 3 2 2 9 5" xfId="55586"/>
    <cellStyle name="Финансовый 3 2 2 9 6" xfId="55587"/>
    <cellStyle name="Финансовый 3 2 2 9 7" xfId="55588"/>
    <cellStyle name="Финансовый 3 2 2 9 8" xfId="55589"/>
    <cellStyle name="Финансовый 3 2 20" xfId="55590"/>
    <cellStyle name="Финансовый 3 2 20 2" xfId="55591"/>
    <cellStyle name="Финансовый 3 2 21" xfId="55592"/>
    <cellStyle name="Финансовый 3 2 22" xfId="55593"/>
    <cellStyle name="Финансовый 3 2 23" xfId="55594"/>
    <cellStyle name="Финансовый 3 2 3" xfId="55595"/>
    <cellStyle name="Финансовый 3 2 3 10" xfId="55596"/>
    <cellStyle name="Финансовый 3 2 3 10 2" xfId="55597"/>
    <cellStyle name="Финансовый 3 2 3 10 2 2" xfId="55598"/>
    <cellStyle name="Финансовый 3 2 3 10 2 2 2" xfId="55599"/>
    <cellStyle name="Финансовый 3 2 3 10 2 3" xfId="55600"/>
    <cellStyle name="Финансовый 3 2 3 10 2 4" xfId="55601"/>
    <cellStyle name="Финансовый 3 2 3 10 2 5" xfId="55602"/>
    <cellStyle name="Финансовый 3 2 3 10 3" xfId="55603"/>
    <cellStyle name="Финансовый 3 2 3 10 3 2" xfId="55604"/>
    <cellStyle name="Финансовый 3 2 3 10 3 3" xfId="55605"/>
    <cellStyle name="Финансовый 3 2 3 10 3 4" xfId="55606"/>
    <cellStyle name="Финансовый 3 2 3 10 4" xfId="55607"/>
    <cellStyle name="Финансовый 3 2 3 10 5" xfId="55608"/>
    <cellStyle name="Финансовый 3 2 3 10 6" xfId="55609"/>
    <cellStyle name="Финансовый 3 2 3 10 7" xfId="55610"/>
    <cellStyle name="Финансовый 3 2 3 11" xfId="55611"/>
    <cellStyle name="Финансовый 3 2 3 11 2" xfId="55612"/>
    <cellStyle name="Финансовый 3 2 3 11 2 2" xfId="55613"/>
    <cellStyle name="Финансовый 3 2 3 11 3" xfId="55614"/>
    <cellStyle name="Финансовый 3 2 3 11 4" xfId="55615"/>
    <cellStyle name="Финансовый 3 2 3 11 5" xfId="55616"/>
    <cellStyle name="Финансовый 3 2 3 12" xfId="55617"/>
    <cellStyle name="Финансовый 3 2 3 12 2" xfId="55618"/>
    <cellStyle name="Финансовый 3 2 3 12 2 2" xfId="55619"/>
    <cellStyle name="Финансовый 3 2 3 12 3" xfId="55620"/>
    <cellStyle name="Финансовый 3 2 3 12 4" xfId="55621"/>
    <cellStyle name="Финансовый 3 2 3 12 5" xfId="55622"/>
    <cellStyle name="Финансовый 3 2 3 13" xfId="55623"/>
    <cellStyle name="Финансовый 3 2 3 13 2" xfId="55624"/>
    <cellStyle name="Финансовый 3 2 3 13 2 2" xfId="55625"/>
    <cellStyle name="Финансовый 3 2 3 13 3" xfId="55626"/>
    <cellStyle name="Финансовый 3 2 3 14" xfId="55627"/>
    <cellStyle name="Финансовый 3 2 3 14 2" xfId="55628"/>
    <cellStyle name="Финансовый 3 2 3 15" xfId="55629"/>
    <cellStyle name="Финансовый 3 2 3 16" xfId="55630"/>
    <cellStyle name="Финансовый 3 2 3 2" xfId="55631"/>
    <cellStyle name="Финансовый 3 2 3 2 10" xfId="55632"/>
    <cellStyle name="Финансовый 3 2 3 2 10 2" xfId="55633"/>
    <cellStyle name="Финансовый 3 2 3 2 10 2 2" xfId="55634"/>
    <cellStyle name="Финансовый 3 2 3 2 10 3" xfId="55635"/>
    <cellStyle name="Финансовый 3 2 3 2 10 4" xfId="55636"/>
    <cellStyle name="Финансовый 3 2 3 2 10 5" xfId="55637"/>
    <cellStyle name="Финансовый 3 2 3 2 11" xfId="55638"/>
    <cellStyle name="Финансовый 3 2 3 2 11 2" xfId="55639"/>
    <cellStyle name="Финансовый 3 2 3 2 11 2 2" xfId="55640"/>
    <cellStyle name="Финансовый 3 2 3 2 11 3" xfId="55641"/>
    <cellStyle name="Финансовый 3 2 3 2 11 4" xfId="55642"/>
    <cellStyle name="Финансовый 3 2 3 2 11 5" xfId="55643"/>
    <cellStyle name="Финансовый 3 2 3 2 12" xfId="55644"/>
    <cellStyle name="Финансовый 3 2 3 2 12 2" xfId="55645"/>
    <cellStyle name="Финансовый 3 2 3 2 12 2 2" xfId="55646"/>
    <cellStyle name="Финансовый 3 2 3 2 12 3" xfId="55647"/>
    <cellStyle name="Финансовый 3 2 3 2 13" xfId="55648"/>
    <cellStyle name="Финансовый 3 2 3 2 13 2" xfId="55649"/>
    <cellStyle name="Финансовый 3 2 3 2 14" xfId="55650"/>
    <cellStyle name="Финансовый 3 2 3 2 15" xfId="55651"/>
    <cellStyle name="Финансовый 3 2 3 2 2" xfId="55652"/>
    <cellStyle name="Финансовый 3 2 3 2 2 2" xfId="55653"/>
    <cellStyle name="Финансовый 3 2 3 2 2 2 2" xfId="55654"/>
    <cellStyle name="Финансовый 3 2 3 2 2 2 2 2" xfId="55655"/>
    <cellStyle name="Финансовый 3 2 3 2 2 2 2 2 2" xfId="55656"/>
    <cellStyle name="Финансовый 3 2 3 2 2 2 2 3" xfId="55657"/>
    <cellStyle name="Финансовый 3 2 3 2 2 2 2 4" xfId="55658"/>
    <cellStyle name="Финансовый 3 2 3 2 2 2 2 5" xfId="55659"/>
    <cellStyle name="Финансовый 3 2 3 2 2 2 3" xfId="55660"/>
    <cellStyle name="Финансовый 3 2 3 2 2 2 3 2" xfId="55661"/>
    <cellStyle name="Финансовый 3 2 3 2 2 2 3 2 2" xfId="55662"/>
    <cellStyle name="Финансовый 3 2 3 2 2 2 3 3" xfId="55663"/>
    <cellStyle name="Финансовый 3 2 3 2 2 2 3 4" xfId="55664"/>
    <cellStyle name="Финансовый 3 2 3 2 2 2 3 5" xfId="55665"/>
    <cellStyle name="Финансовый 3 2 3 2 2 2 4" xfId="55666"/>
    <cellStyle name="Финансовый 3 2 3 2 2 2 4 2" xfId="55667"/>
    <cellStyle name="Финансовый 3 2 3 2 2 2 4 3" xfId="55668"/>
    <cellStyle name="Финансовый 3 2 3 2 2 2 4 4" xfId="55669"/>
    <cellStyle name="Финансовый 3 2 3 2 2 2 5" xfId="55670"/>
    <cellStyle name="Финансовый 3 2 3 2 2 2 6" xfId="55671"/>
    <cellStyle name="Финансовый 3 2 3 2 2 2 7" xfId="55672"/>
    <cellStyle name="Финансовый 3 2 3 2 2 2 8" xfId="55673"/>
    <cellStyle name="Финансовый 3 2 3 2 2 3" xfId="55674"/>
    <cellStyle name="Финансовый 3 2 3 2 2 3 2" xfId="55675"/>
    <cellStyle name="Финансовый 3 2 3 2 2 3 2 2" xfId="55676"/>
    <cellStyle name="Финансовый 3 2 3 2 2 3 3" xfId="55677"/>
    <cellStyle name="Финансовый 3 2 3 2 2 3 4" xfId="55678"/>
    <cellStyle name="Финансовый 3 2 3 2 2 3 5" xfId="55679"/>
    <cellStyle name="Финансовый 3 2 3 2 2 4" xfId="55680"/>
    <cellStyle name="Финансовый 3 2 3 2 2 4 2" xfId="55681"/>
    <cellStyle name="Финансовый 3 2 3 2 2 4 2 2" xfId="55682"/>
    <cellStyle name="Финансовый 3 2 3 2 2 4 3" xfId="55683"/>
    <cellStyle name="Финансовый 3 2 3 2 2 4 4" xfId="55684"/>
    <cellStyle name="Финансовый 3 2 3 2 2 4 5" xfId="55685"/>
    <cellStyle name="Финансовый 3 2 3 2 2 5" xfId="55686"/>
    <cellStyle name="Финансовый 3 2 3 2 2 5 2" xfId="55687"/>
    <cellStyle name="Финансовый 3 2 3 2 2 5 2 2" xfId="55688"/>
    <cellStyle name="Финансовый 3 2 3 2 2 5 3" xfId="55689"/>
    <cellStyle name="Финансовый 3 2 3 2 2 5 4" xfId="55690"/>
    <cellStyle name="Финансовый 3 2 3 2 2 5 5" xfId="55691"/>
    <cellStyle name="Финансовый 3 2 3 2 2 6" xfId="55692"/>
    <cellStyle name="Финансовый 3 2 3 2 2 6 2" xfId="55693"/>
    <cellStyle name="Финансовый 3 2 3 2 2 6 2 2" xfId="55694"/>
    <cellStyle name="Финансовый 3 2 3 2 2 6 3" xfId="55695"/>
    <cellStyle name="Финансовый 3 2 3 2 2 7" xfId="55696"/>
    <cellStyle name="Финансовый 3 2 3 2 2 7 2" xfId="55697"/>
    <cellStyle name="Финансовый 3 2 3 2 2 8" xfId="55698"/>
    <cellStyle name="Финансовый 3 2 3 2 2 9" xfId="55699"/>
    <cellStyle name="Финансовый 3 2 3 2 3" xfId="55700"/>
    <cellStyle name="Финансовый 3 2 3 2 3 2" xfId="55701"/>
    <cellStyle name="Финансовый 3 2 3 2 3 2 2" xfId="55702"/>
    <cellStyle name="Финансовый 3 2 3 2 3 2 2 2" xfId="55703"/>
    <cellStyle name="Финансовый 3 2 3 2 3 2 2 2 2" xfId="55704"/>
    <cellStyle name="Финансовый 3 2 3 2 3 2 2 3" xfId="55705"/>
    <cellStyle name="Финансовый 3 2 3 2 3 2 2 4" xfId="55706"/>
    <cellStyle name="Финансовый 3 2 3 2 3 2 2 5" xfId="55707"/>
    <cellStyle name="Финансовый 3 2 3 2 3 2 3" xfId="55708"/>
    <cellStyle name="Финансовый 3 2 3 2 3 2 3 2" xfId="55709"/>
    <cellStyle name="Финансовый 3 2 3 2 3 2 3 2 2" xfId="55710"/>
    <cellStyle name="Финансовый 3 2 3 2 3 2 3 3" xfId="55711"/>
    <cellStyle name="Финансовый 3 2 3 2 3 2 3 4" xfId="55712"/>
    <cellStyle name="Финансовый 3 2 3 2 3 2 3 5" xfId="55713"/>
    <cellStyle name="Финансовый 3 2 3 2 3 2 4" xfId="55714"/>
    <cellStyle name="Финансовый 3 2 3 2 3 2 4 2" xfId="55715"/>
    <cellStyle name="Финансовый 3 2 3 2 3 2 4 3" xfId="55716"/>
    <cellStyle name="Финансовый 3 2 3 2 3 2 4 4" xfId="55717"/>
    <cellStyle name="Финансовый 3 2 3 2 3 2 5" xfId="55718"/>
    <cellStyle name="Финансовый 3 2 3 2 3 2 6" xfId="55719"/>
    <cellStyle name="Финансовый 3 2 3 2 3 2 7" xfId="55720"/>
    <cellStyle name="Финансовый 3 2 3 2 3 2 8" xfId="55721"/>
    <cellStyle name="Финансовый 3 2 3 2 3 3" xfId="55722"/>
    <cellStyle name="Финансовый 3 2 3 2 3 3 2" xfId="55723"/>
    <cellStyle name="Финансовый 3 2 3 2 3 3 2 2" xfId="55724"/>
    <cellStyle name="Финансовый 3 2 3 2 3 3 3" xfId="55725"/>
    <cellStyle name="Финансовый 3 2 3 2 3 3 4" xfId="55726"/>
    <cellStyle name="Финансовый 3 2 3 2 3 3 5" xfId="55727"/>
    <cellStyle name="Финансовый 3 2 3 2 3 4" xfId="55728"/>
    <cellStyle name="Финансовый 3 2 3 2 3 4 2" xfId="55729"/>
    <cellStyle name="Финансовый 3 2 3 2 3 4 2 2" xfId="55730"/>
    <cellStyle name="Финансовый 3 2 3 2 3 4 3" xfId="55731"/>
    <cellStyle name="Финансовый 3 2 3 2 3 4 4" xfId="55732"/>
    <cellStyle name="Финансовый 3 2 3 2 3 4 5" xfId="55733"/>
    <cellStyle name="Финансовый 3 2 3 2 3 5" xfId="55734"/>
    <cellStyle name="Финансовый 3 2 3 2 3 5 2" xfId="55735"/>
    <cellStyle name="Финансовый 3 2 3 2 3 5 2 2" xfId="55736"/>
    <cellStyle name="Финансовый 3 2 3 2 3 5 3" xfId="55737"/>
    <cellStyle name="Финансовый 3 2 3 2 3 5 4" xfId="55738"/>
    <cellStyle name="Финансовый 3 2 3 2 3 5 5" xfId="55739"/>
    <cellStyle name="Финансовый 3 2 3 2 3 6" xfId="55740"/>
    <cellStyle name="Финансовый 3 2 3 2 3 6 2" xfId="55741"/>
    <cellStyle name="Финансовый 3 2 3 2 3 6 2 2" xfId="55742"/>
    <cellStyle name="Финансовый 3 2 3 2 3 6 3" xfId="55743"/>
    <cellStyle name="Финансовый 3 2 3 2 3 7" xfId="55744"/>
    <cellStyle name="Финансовый 3 2 3 2 3 7 2" xfId="55745"/>
    <cellStyle name="Финансовый 3 2 3 2 3 8" xfId="55746"/>
    <cellStyle name="Финансовый 3 2 3 2 3 9" xfId="55747"/>
    <cellStyle name="Финансовый 3 2 3 2 4" xfId="55748"/>
    <cellStyle name="Финансовый 3 2 3 2 4 2" xfId="55749"/>
    <cellStyle name="Финансовый 3 2 3 2 4 2 2" xfId="55750"/>
    <cellStyle name="Финансовый 3 2 3 2 4 2 2 2" xfId="55751"/>
    <cellStyle name="Финансовый 3 2 3 2 4 2 2 2 2" xfId="55752"/>
    <cellStyle name="Финансовый 3 2 3 2 4 2 2 3" xfId="55753"/>
    <cellStyle name="Финансовый 3 2 3 2 4 2 2 4" xfId="55754"/>
    <cellStyle name="Финансовый 3 2 3 2 4 2 2 5" xfId="55755"/>
    <cellStyle name="Финансовый 3 2 3 2 4 2 3" xfId="55756"/>
    <cellStyle name="Финансовый 3 2 3 2 4 2 3 2" xfId="55757"/>
    <cellStyle name="Финансовый 3 2 3 2 4 2 3 3" xfId="55758"/>
    <cellStyle name="Финансовый 3 2 3 2 4 2 3 4" xfId="55759"/>
    <cellStyle name="Финансовый 3 2 3 2 4 2 4" xfId="55760"/>
    <cellStyle name="Финансовый 3 2 3 2 4 2 5" xfId="55761"/>
    <cellStyle name="Финансовый 3 2 3 2 4 2 6" xfId="55762"/>
    <cellStyle name="Финансовый 3 2 3 2 4 2 7" xfId="55763"/>
    <cellStyle name="Финансовый 3 2 3 2 4 3" xfId="55764"/>
    <cellStyle name="Финансовый 3 2 3 2 4 3 2" xfId="55765"/>
    <cellStyle name="Финансовый 3 2 3 2 4 3 2 2" xfId="55766"/>
    <cellStyle name="Финансовый 3 2 3 2 4 3 3" xfId="55767"/>
    <cellStyle name="Финансовый 3 2 3 2 4 3 4" xfId="55768"/>
    <cellStyle name="Финансовый 3 2 3 2 4 3 5" xfId="55769"/>
    <cellStyle name="Финансовый 3 2 3 2 4 4" xfId="55770"/>
    <cellStyle name="Финансовый 3 2 3 2 4 4 2" xfId="55771"/>
    <cellStyle name="Финансовый 3 2 3 2 4 4 2 2" xfId="55772"/>
    <cellStyle name="Финансовый 3 2 3 2 4 4 3" xfId="55773"/>
    <cellStyle name="Финансовый 3 2 3 2 4 4 4" xfId="55774"/>
    <cellStyle name="Финансовый 3 2 3 2 4 4 5" xfId="55775"/>
    <cellStyle name="Финансовый 3 2 3 2 4 5" xfId="55776"/>
    <cellStyle name="Финансовый 3 2 3 2 4 5 2" xfId="55777"/>
    <cellStyle name="Финансовый 3 2 3 2 4 5 3" xfId="55778"/>
    <cellStyle name="Финансовый 3 2 3 2 4 5 4" xfId="55779"/>
    <cellStyle name="Финансовый 3 2 3 2 4 6" xfId="55780"/>
    <cellStyle name="Финансовый 3 2 3 2 4 7" xfId="55781"/>
    <cellStyle name="Финансовый 3 2 3 2 4 8" xfId="55782"/>
    <cellStyle name="Финансовый 3 2 3 2 4 9" xfId="55783"/>
    <cellStyle name="Финансовый 3 2 3 2 5" xfId="55784"/>
    <cellStyle name="Финансовый 3 2 3 2 5 2" xfId="55785"/>
    <cellStyle name="Финансовый 3 2 3 2 5 2 2" xfId="55786"/>
    <cellStyle name="Финансовый 3 2 3 2 5 2 2 2" xfId="55787"/>
    <cellStyle name="Финансовый 3 2 3 2 5 2 2 2 2" xfId="55788"/>
    <cellStyle name="Финансовый 3 2 3 2 5 2 2 3" xfId="55789"/>
    <cellStyle name="Финансовый 3 2 3 2 5 2 2 4" xfId="55790"/>
    <cellStyle name="Финансовый 3 2 3 2 5 2 2 5" xfId="55791"/>
    <cellStyle name="Финансовый 3 2 3 2 5 2 3" xfId="55792"/>
    <cellStyle name="Финансовый 3 2 3 2 5 2 3 2" xfId="55793"/>
    <cellStyle name="Финансовый 3 2 3 2 5 2 3 3" xfId="55794"/>
    <cellStyle name="Финансовый 3 2 3 2 5 2 3 4" xfId="55795"/>
    <cellStyle name="Финансовый 3 2 3 2 5 2 4" xfId="55796"/>
    <cellStyle name="Финансовый 3 2 3 2 5 2 5" xfId="55797"/>
    <cellStyle name="Финансовый 3 2 3 2 5 2 6" xfId="55798"/>
    <cellStyle name="Финансовый 3 2 3 2 5 2 7" xfId="55799"/>
    <cellStyle name="Финансовый 3 2 3 2 5 3" xfId="55800"/>
    <cellStyle name="Финансовый 3 2 3 2 5 3 2" xfId="55801"/>
    <cellStyle name="Финансовый 3 2 3 2 5 3 2 2" xfId="55802"/>
    <cellStyle name="Финансовый 3 2 3 2 5 3 3" xfId="55803"/>
    <cellStyle name="Финансовый 3 2 3 2 5 3 4" xfId="55804"/>
    <cellStyle name="Финансовый 3 2 3 2 5 3 5" xfId="55805"/>
    <cellStyle name="Финансовый 3 2 3 2 5 4" xfId="55806"/>
    <cellStyle name="Финансовый 3 2 3 2 5 4 2" xfId="55807"/>
    <cellStyle name="Финансовый 3 2 3 2 5 4 3" xfId="55808"/>
    <cellStyle name="Финансовый 3 2 3 2 5 4 4" xfId="55809"/>
    <cellStyle name="Финансовый 3 2 3 2 5 5" xfId="55810"/>
    <cellStyle name="Финансовый 3 2 3 2 5 6" xfId="55811"/>
    <cellStyle name="Финансовый 3 2 3 2 5 7" xfId="55812"/>
    <cellStyle name="Финансовый 3 2 3 2 5 8" xfId="55813"/>
    <cellStyle name="Финансовый 3 2 3 2 6" xfId="55814"/>
    <cellStyle name="Финансовый 3 2 3 2 6 2" xfId="55815"/>
    <cellStyle name="Финансовый 3 2 3 2 6 2 2" xfId="55816"/>
    <cellStyle name="Финансовый 3 2 3 2 6 2 2 2" xfId="55817"/>
    <cellStyle name="Финансовый 3 2 3 2 6 2 2 2 2" xfId="55818"/>
    <cellStyle name="Финансовый 3 2 3 2 6 2 2 3" xfId="55819"/>
    <cellStyle name="Финансовый 3 2 3 2 6 2 2 4" xfId="55820"/>
    <cellStyle name="Финансовый 3 2 3 2 6 2 2 5" xfId="55821"/>
    <cellStyle name="Финансовый 3 2 3 2 6 2 3" xfId="55822"/>
    <cellStyle name="Финансовый 3 2 3 2 6 2 3 2" xfId="55823"/>
    <cellStyle name="Финансовый 3 2 3 2 6 2 3 3" xfId="55824"/>
    <cellStyle name="Финансовый 3 2 3 2 6 2 3 4" xfId="55825"/>
    <cellStyle name="Финансовый 3 2 3 2 6 2 4" xfId="55826"/>
    <cellStyle name="Финансовый 3 2 3 2 6 2 5" xfId="55827"/>
    <cellStyle name="Финансовый 3 2 3 2 6 2 6" xfId="55828"/>
    <cellStyle name="Финансовый 3 2 3 2 6 2 7" xfId="55829"/>
    <cellStyle name="Финансовый 3 2 3 2 6 3" xfId="55830"/>
    <cellStyle name="Финансовый 3 2 3 2 6 3 2" xfId="55831"/>
    <cellStyle name="Финансовый 3 2 3 2 6 3 2 2" xfId="55832"/>
    <cellStyle name="Финансовый 3 2 3 2 6 3 3" xfId="55833"/>
    <cellStyle name="Финансовый 3 2 3 2 6 3 4" xfId="55834"/>
    <cellStyle name="Финансовый 3 2 3 2 6 3 5" xfId="55835"/>
    <cellStyle name="Финансовый 3 2 3 2 6 4" xfId="55836"/>
    <cellStyle name="Финансовый 3 2 3 2 6 4 2" xfId="55837"/>
    <cellStyle name="Финансовый 3 2 3 2 6 4 3" xfId="55838"/>
    <cellStyle name="Финансовый 3 2 3 2 6 4 4" xfId="55839"/>
    <cellStyle name="Финансовый 3 2 3 2 6 5" xfId="55840"/>
    <cellStyle name="Финансовый 3 2 3 2 6 6" xfId="55841"/>
    <cellStyle name="Финансовый 3 2 3 2 6 7" xfId="55842"/>
    <cellStyle name="Финансовый 3 2 3 2 6 8" xfId="55843"/>
    <cellStyle name="Финансовый 3 2 3 2 7" xfId="55844"/>
    <cellStyle name="Финансовый 3 2 3 2 7 2" xfId="55845"/>
    <cellStyle name="Финансовый 3 2 3 2 7 2 2" xfId="55846"/>
    <cellStyle name="Финансовый 3 2 3 2 7 2 2 2" xfId="55847"/>
    <cellStyle name="Финансовый 3 2 3 2 7 2 2 2 2" xfId="55848"/>
    <cellStyle name="Финансовый 3 2 3 2 7 2 2 3" xfId="55849"/>
    <cellStyle name="Финансовый 3 2 3 2 7 2 2 4" xfId="55850"/>
    <cellStyle name="Финансовый 3 2 3 2 7 2 2 5" xfId="55851"/>
    <cellStyle name="Финансовый 3 2 3 2 7 2 3" xfId="55852"/>
    <cellStyle name="Финансовый 3 2 3 2 7 2 3 2" xfId="55853"/>
    <cellStyle name="Финансовый 3 2 3 2 7 2 3 3" xfId="55854"/>
    <cellStyle name="Финансовый 3 2 3 2 7 2 3 4" xfId="55855"/>
    <cellStyle name="Финансовый 3 2 3 2 7 2 4" xfId="55856"/>
    <cellStyle name="Финансовый 3 2 3 2 7 2 5" xfId="55857"/>
    <cellStyle name="Финансовый 3 2 3 2 7 2 6" xfId="55858"/>
    <cellStyle name="Финансовый 3 2 3 2 7 2 7" xfId="55859"/>
    <cellStyle name="Финансовый 3 2 3 2 7 3" xfId="55860"/>
    <cellStyle name="Финансовый 3 2 3 2 7 3 2" xfId="55861"/>
    <cellStyle name="Финансовый 3 2 3 2 7 3 2 2" xfId="55862"/>
    <cellStyle name="Финансовый 3 2 3 2 7 3 3" xfId="55863"/>
    <cellStyle name="Финансовый 3 2 3 2 7 3 4" xfId="55864"/>
    <cellStyle name="Финансовый 3 2 3 2 7 3 5" xfId="55865"/>
    <cellStyle name="Финансовый 3 2 3 2 7 4" xfId="55866"/>
    <cellStyle name="Финансовый 3 2 3 2 7 4 2" xfId="55867"/>
    <cellStyle name="Финансовый 3 2 3 2 7 4 3" xfId="55868"/>
    <cellStyle name="Финансовый 3 2 3 2 7 4 4" xfId="55869"/>
    <cellStyle name="Финансовый 3 2 3 2 7 5" xfId="55870"/>
    <cellStyle name="Финансовый 3 2 3 2 7 6" xfId="55871"/>
    <cellStyle name="Финансовый 3 2 3 2 7 7" xfId="55872"/>
    <cellStyle name="Финансовый 3 2 3 2 7 8" xfId="55873"/>
    <cellStyle name="Финансовый 3 2 3 2 8" xfId="55874"/>
    <cellStyle name="Финансовый 3 2 3 2 8 2" xfId="55875"/>
    <cellStyle name="Финансовый 3 2 3 2 8 2 2" xfId="55876"/>
    <cellStyle name="Финансовый 3 2 3 2 8 2 2 2" xfId="55877"/>
    <cellStyle name="Финансовый 3 2 3 2 8 2 3" xfId="55878"/>
    <cellStyle name="Финансовый 3 2 3 2 8 2 4" xfId="55879"/>
    <cellStyle name="Финансовый 3 2 3 2 8 2 5" xfId="55880"/>
    <cellStyle name="Финансовый 3 2 3 2 8 3" xfId="55881"/>
    <cellStyle name="Финансовый 3 2 3 2 8 3 2" xfId="55882"/>
    <cellStyle name="Финансовый 3 2 3 2 8 3 3" xfId="55883"/>
    <cellStyle name="Финансовый 3 2 3 2 8 3 4" xfId="55884"/>
    <cellStyle name="Финансовый 3 2 3 2 8 4" xfId="55885"/>
    <cellStyle name="Финансовый 3 2 3 2 8 5" xfId="55886"/>
    <cellStyle name="Финансовый 3 2 3 2 8 6" xfId="55887"/>
    <cellStyle name="Финансовый 3 2 3 2 8 7" xfId="55888"/>
    <cellStyle name="Финансовый 3 2 3 2 9" xfId="55889"/>
    <cellStyle name="Финансовый 3 2 3 2 9 2" xfId="55890"/>
    <cellStyle name="Финансовый 3 2 3 2 9 2 2" xfId="55891"/>
    <cellStyle name="Финансовый 3 2 3 2 9 2 2 2" xfId="55892"/>
    <cellStyle name="Финансовый 3 2 3 2 9 2 3" xfId="55893"/>
    <cellStyle name="Финансовый 3 2 3 2 9 2 4" xfId="55894"/>
    <cellStyle name="Финансовый 3 2 3 2 9 2 5" xfId="55895"/>
    <cellStyle name="Финансовый 3 2 3 2 9 3" xfId="55896"/>
    <cellStyle name="Финансовый 3 2 3 2 9 3 2" xfId="55897"/>
    <cellStyle name="Финансовый 3 2 3 2 9 3 3" xfId="55898"/>
    <cellStyle name="Финансовый 3 2 3 2 9 3 4" xfId="55899"/>
    <cellStyle name="Финансовый 3 2 3 2 9 4" xfId="55900"/>
    <cellStyle name="Финансовый 3 2 3 2 9 5" xfId="55901"/>
    <cellStyle name="Финансовый 3 2 3 2 9 6" xfId="55902"/>
    <cellStyle name="Финансовый 3 2 3 2 9 7" xfId="55903"/>
    <cellStyle name="Финансовый 3 2 3 3" xfId="55904"/>
    <cellStyle name="Финансовый 3 2 3 3 2" xfId="55905"/>
    <cellStyle name="Финансовый 3 2 3 3 2 2" xfId="55906"/>
    <cellStyle name="Финансовый 3 2 3 3 2 2 2" xfId="55907"/>
    <cellStyle name="Финансовый 3 2 3 3 2 2 2 2" xfId="55908"/>
    <cellStyle name="Финансовый 3 2 3 3 2 2 3" xfId="55909"/>
    <cellStyle name="Финансовый 3 2 3 3 2 2 4" xfId="55910"/>
    <cellStyle name="Финансовый 3 2 3 3 2 2 5" xfId="55911"/>
    <cellStyle name="Финансовый 3 2 3 3 2 3" xfId="55912"/>
    <cellStyle name="Финансовый 3 2 3 3 2 3 2" xfId="55913"/>
    <cellStyle name="Финансовый 3 2 3 3 2 3 2 2" xfId="55914"/>
    <cellStyle name="Финансовый 3 2 3 3 2 3 3" xfId="55915"/>
    <cellStyle name="Финансовый 3 2 3 3 2 3 4" xfId="55916"/>
    <cellStyle name="Финансовый 3 2 3 3 2 3 5" xfId="55917"/>
    <cellStyle name="Финансовый 3 2 3 3 2 4" xfId="55918"/>
    <cellStyle name="Финансовый 3 2 3 3 2 4 2" xfId="55919"/>
    <cellStyle name="Финансовый 3 2 3 3 2 4 3" xfId="55920"/>
    <cellStyle name="Финансовый 3 2 3 3 2 4 4" xfId="55921"/>
    <cellStyle name="Финансовый 3 2 3 3 2 5" xfId="55922"/>
    <cellStyle name="Финансовый 3 2 3 3 2 6" xfId="55923"/>
    <cellStyle name="Финансовый 3 2 3 3 2 7" xfId="55924"/>
    <cellStyle name="Финансовый 3 2 3 3 2 8" xfId="55925"/>
    <cellStyle name="Финансовый 3 2 3 3 3" xfId="55926"/>
    <cellStyle name="Финансовый 3 2 3 3 3 2" xfId="55927"/>
    <cellStyle name="Финансовый 3 2 3 3 3 2 2" xfId="55928"/>
    <cellStyle name="Финансовый 3 2 3 3 3 3" xfId="55929"/>
    <cellStyle name="Финансовый 3 2 3 3 3 4" xfId="55930"/>
    <cellStyle name="Финансовый 3 2 3 3 3 5" xfId="55931"/>
    <cellStyle name="Финансовый 3 2 3 3 4" xfId="55932"/>
    <cellStyle name="Финансовый 3 2 3 3 4 2" xfId="55933"/>
    <cellStyle name="Финансовый 3 2 3 3 4 2 2" xfId="55934"/>
    <cellStyle name="Финансовый 3 2 3 3 4 3" xfId="55935"/>
    <cellStyle name="Финансовый 3 2 3 3 4 4" xfId="55936"/>
    <cellStyle name="Финансовый 3 2 3 3 4 5" xfId="55937"/>
    <cellStyle name="Финансовый 3 2 3 3 5" xfId="55938"/>
    <cellStyle name="Финансовый 3 2 3 3 5 2" xfId="55939"/>
    <cellStyle name="Финансовый 3 2 3 3 5 2 2" xfId="55940"/>
    <cellStyle name="Финансовый 3 2 3 3 5 3" xfId="55941"/>
    <cellStyle name="Финансовый 3 2 3 3 5 4" xfId="55942"/>
    <cellStyle name="Финансовый 3 2 3 3 5 5" xfId="55943"/>
    <cellStyle name="Финансовый 3 2 3 3 6" xfId="55944"/>
    <cellStyle name="Финансовый 3 2 3 3 6 2" xfId="55945"/>
    <cellStyle name="Финансовый 3 2 3 3 6 2 2" xfId="55946"/>
    <cellStyle name="Финансовый 3 2 3 3 6 3" xfId="55947"/>
    <cellStyle name="Финансовый 3 2 3 3 7" xfId="55948"/>
    <cellStyle name="Финансовый 3 2 3 3 7 2" xfId="55949"/>
    <cellStyle name="Финансовый 3 2 3 3 8" xfId="55950"/>
    <cellStyle name="Финансовый 3 2 3 3 9" xfId="55951"/>
    <cellStyle name="Финансовый 3 2 3 4" xfId="55952"/>
    <cellStyle name="Финансовый 3 2 3 4 2" xfId="55953"/>
    <cellStyle name="Финансовый 3 2 3 4 2 2" xfId="55954"/>
    <cellStyle name="Финансовый 3 2 3 4 2 2 2" xfId="55955"/>
    <cellStyle name="Финансовый 3 2 3 4 2 2 2 2" xfId="55956"/>
    <cellStyle name="Финансовый 3 2 3 4 2 2 3" xfId="55957"/>
    <cellStyle name="Финансовый 3 2 3 4 2 2 4" xfId="55958"/>
    <cellStyle name="Финансовый 3 2 3 4 2 2 5" xfId="55959"/>
    <cellStyle name="Финансовый 3 2 3 4 2 3" xfId="55960"/>
    <cellStyle name="Финансовый 3 2 3 4 2 3 2" xfId="55961"/>
    <cellStyle name="Финансовый 3 2 3 4 2 3 2 2" xfId="55962"/>
    <cellStyle name="Финансовый 3 2 3 4 2 3 3" xfId="55963"/>
    <cellStyle name="Финансовый 3 2 3 4 2 3 4" xfId="55964"/>
    <cellStyle name="Финансовый 3 2 3 4 2 3 5" xfId="55965"/>
    <cellStyle name="Финансовый 3 2 3 4 2 4" xfId="55966"/>
    <cellStyle name="Финансовый 3 2 3 4 2 4 2" xfId="55967"/>
    <cellStyle name="Финансовый 3 2 3 4 2 4 3" xfId="55968"/>
    <cellStyle name="Финансовый 3 2 3 4 2 4 4" xfId="55969"/>
    <cellStyle name="Финансовый 3 2 3 4 2 5" xfId="55970"/>
    <cellStyle name="Финансовый 3 2 3 4 2 6" xfId="55971"/>
    <cellStyle name="Финансовый 3 2 3 4 2 7" xfId="55972"/>
    <cellStyle name="Финансовый 3 2 3 4 2 8" xfId="55973"/>
    <cellStyle name="Финансовый 3 2 3 4 3" xfId="55974"/>
    <cellStyle name="Финансовый 3 2 3 4 3 2" xfId="55975"/>
    <cellStyle name="Финансовый 3 2 3 4 3 2 2" xfId="55976"/>
    <cellStyle name="Финансовый 3 2 3 4 3 3" xfId="55977"/>
    <cellStyle name="Финансовый 3 2 3 4 3 4" xfId="55978"/>
    <cellStyle name="Финансовый 3 2 3 4 3 5" xfId="55979"/>
    <cellStyle name="Финансовый 3 2 3 4 4" xfId="55980"/>
    <cellStyle name="Финансовый 3 2 3 4 4 2" xfId="55981"/>
    <cellStyle name="Финансовый 3 2 3 4 4 2 2" xfId="55982"/>
    <cellStyle name="Финансовый 3 2 3 4 4 3" xfId="55983"/>
    <cellStyle name="Финансовый 3 2 3 4 4 4" xfId="55984"/>
    <cellStyle name="Финансовый 3 2 3 4 4 5" xfId="55985"/>
    <cellStyle name="Финансовый 3 2 3 4 5" xfId="55986"/>
    <cellStyle name="Финансовый 3 2 3 4 5 2" xfId="55987"/>
    <cellStyle name="Финансовый 3 2 3 4 5 2 2" xfId="55988"/>
    <cellStyle name="Финансовый 3 2 3 4 5 3" xfId="55989"/>
    <cellStyle name="Финансовый 3 2 3 4 5 4" xfId="55990"/>
    <cellStyle name="Финансовый 3 2 3 4 5 5" xfId="55991"/>
    <cellStyle name="Финансовый 3 2 3 4 6" xfId="55992"/>
    <cellStyle name="Финансовый 3 2 3 4 6 2" xfId="55993"/>
    <cellStyle name="Финансовый 3 2 3 4 6 2 2" xfId="55994"/>
    <cellStyle name="Финансовый 3 2 3 4 6 3" xfId="55995"/>
    <cellStyle name="Финансовый 3 2 3 4 7" xfId="55996"/>
    <cellStyle name="Финансовый 3 2 3 4 7 2" xfId="55997"/>
    <cellStyle name="Финансовый 3 2 3 4 8" xfId="55998"/>
    <cellStyle name="Финансовый 3 2 3 4 9" xfId="55999"/>
    <cellStyle name="Финансовый 3 2 3 5" xfId="56000"/>
    <cellStyle name="Финансовый 3 2 3 5 2" xfId="56001"/>
    <cellStyle name="Финансовый 3 2 3 5 2 2" xfId="56002"/>
    <cellStyle name="Финансовый 3 2 3 5 2 2 2" xfId="56003"/>
    <cellStyle name="Финансовый 3 2 3 5 2 2 2 2" xfId="56004"/>
    <cellStyle name="Финансовый 3 2 3 5 2 2 3" xfId="56005"/>
    <cellStyle name="Финансовый 3 2 3 5 2 2 4" xfId="56006"/>
    <cellStyle name="Финансовый 3 2 3 5 2 2 5" xfId="56007"/>
    <cellStyle name="Финансовый 3 2 3 5 2 3" xfId="56008"/>
    <cellStyle name="Финансовый 3 2 3 5 2 3 2" xfId="56009"/>
    <cellStyle name="Финансовый 3 2 3 5 2 3 3" xfId="56010"/>
    <cellStyle name="Финансовый 3 2 3 5 2 3 4" xfId="56011"/>
    <cellStyle name="Финансовый 3 2 3 5 2 4" xfId="56012"/>
    <cellStyle name="Финансовый 3 2 3 5 2 5" xfId="56013"/>
    <cellStyle name="Финансовый 3 2 3 5 2 6" xfId="56014"/>
    <cellStyle name="Финансовый 3 2 3 5 2 7" xfId="56015"/>
    <cellStyle name="Финансовый 3 2 3 5 3" xfId="56016"/>
    <cellStyle name="Финансовый 3 2 3 5 3 2" xfId="56017"/>
    <cellStyle name="Финансовый 3 2 3 5 3 2 2" xfId="56018"/>
    <cellStyle name="Финансовый 3 2 3 5 3 3" xfId="56019"/>
    <cellStyle name="Финансовый 3 2 3 5 3 4" xfId="56020"/>
    <cellStyle name="Финансовый 3 2 3 5 3 5" xfId="56021"/>
    <cellStyle name="Финансовый 3 2 3 5 4" xfId="56022"/>
    <cellStyle name="Финансовый 3 2 3 5 4 2" xfId="56023"/>
    <cellStyle name="Финансовый 3 2 3 5 4 2 2" xfId="56024"/>
    <cellStyle name="Финансовый 3 2 3 5 4 3" xfId="56025"/>
    <cellStyle name="Финансовый 3 2 3 5 4 4" xfId="56026"/>
    <cellStyle name="Финансовый 3 2 3 5 4 5" xfId="56027"/>
    <cellStyle name="Финансовый 3 2 3 5 5" xfId="56028"/>
    <cellStyle name="Финансовый 3 2 3 5 5 2" xfId="56029"/>
    <cellStyle name="Финансовый 3 2 3 5 5 3" xfId="56030"/>
    <cellStyle name="Финансовый 3 2 3 5 5 4" xfId="56031"/>
    <cellStyle name="Финансовый 3 2 3 5 6" xfId="56032"/>
    <cellStyle name="Финансовый 3 2 3 5 7" xfId="56033"/>
    <cellStyle name="Финансовый 3 2 3 5 8" xfId="56034"/>
    <cellStyle name="Финансовый 3 2 3 5 9" xfId="56035"/>
    <cellStyle name="Финансовый 3 2 3 6" xfId="56036"/>
    <cellStyle name="Финансовый 3 2 3 6 2" xfId="56037"/>
    <cellStyle name="Финансовый 3 2 3 6 2 2" xfId="56038"/>
    <cellStyle name="Финансовый 3 2 3 6 2 2 2" xfId="56039"/>
    <cellStyle name="Финансовый 3 2 3 6 2 2 2 2" xfId="56040"/>
    <cellStyle name="Финансовый 3 2 3 6 2 2 3" xfId="56041"/>
    <cellStyle name="Финансовый 3 2 3 6 2 2 4" xfId="56042"/>
    <cellStyle name="Финансовый 3 2 3 6 2 2 5" xfId="56043"/>
    <cellStyle name="Финансовый 3 2 3 6 2 3" xfId="56044"/>
    <cellStyle name="Финансовый 3 2 3 6 2 3 2" xfId="56045"/>
    <cellStyle name="Финансовый 3 2 3 6 2 3 3" xfId="56046"/>
    <cellStyle name="Финансовый 3 2 3 6 2 3 4" xfId="56047"/>
    <cellStyle name="Финансовый 3 2 3 6 2 4" xfId="56048"/>
    <cellStyle name="Финансовый 3 2 3 6 2 5" xfId="56049"/>
    <cellStyle name="Финансовый 3 2 3 6 2 6" xfId="56050"/>
    <cellStyle name="Финансовый 3 2 3 6 2 7" xfId="56051"/>
    <cellStyle name="Финансовый 3 2 3 6 3" xfId="56052"/>
    <cellStyle name="Финансовый 3 2 3 6 3 2" xfId="56053"/>
    <cellStyle name="Финансовый 3 2 3 6 3 2 2" xfId="56054"/>
    <cellStyle name="Финансовый 3 2 3 6 3 3" xfId="56055"/>
    <cellStyle name="Финансовый 3 2 3 6 3 4" xfId="56056"/>
    <cellStyle name="Финансовый 3 2 3 6 3 5" xfId="56057"/>
    <cellStyle name="Финансовый 3 2 3 6 4" xfId="56058"/>
    <cellStyle name="Финансовый 3 2 3 6 4 2" xfId="56059"/>
    <cellStyle name="Финансовый 3 2 3 6 4 3" xfId="56060"/>
    <cellStyle name="Финансовый 3 2 3 6 4 4" xfId="56061"/>
    <cellStyle name="Финансовый 3 2 3 6 5" xfId="56062"/>
    <cellStyle name="Финансовый 3 2 3 6 6" xfId="56063"/>
    <cellStyle name="Финансовый 3 2 3 6 7" xfId="56064"/>
    <cellStyle name="Финансовый 3 2 3 6 8" xfId="56065"/>
    <cellStyle name="Финансовый 3 2 3 7" xfId="56066"/>
    <cellStyle name="Финансовый 3 2 3 7 2" xfId="56067"/>
    <cellStyle name="Финансовый 3 2 3 7 2 2" xfId="56068"/>
    <cellStyle name="Финансовый 3 2 3 7 2 2 2" xfId="56069"/>
    <cellStyle name="Финансовый 3 2 3 7 2 2 2 2" xfId="56070"/>
    <cellStyle name="Финансовый 3 2 3 7 2 2 3" xfId="56071"/>
    <cellStyle name="Финансовый 3 2 3 7 2 2 4" xfId="56072"/>
    <cellStyle name="Финансовый 3 2 3 7 2 2 5" xfId="56073"/>
    <cellStyle name="Финансовый 3 2 3 7 2 3" xfId="56074"/>
    <cellStyle name="Финансовый 3 2 3 7 2 3 2" xfId="56075"/>
    <cellStyle name="Финансовый 3 2 3 7 2 3 3" xfId="56076"/>
    <cellStyle name="Финансовый 3 2 3 7 2 3 4" xfId="56077"/>
    <cellStyle name="Финансовый 3 2 3 7 2 4" xfId="56078"/>
    <cellStyle name="Финансовый 3 2 3 7 2 5" xfId="56079"/>
    <cellStyle name="Финансовый 3 2 3 7 2 6" xfId="56080"/>
    <cellStyle name="Финансовый 3 2 3 7 2 7" xfId="56081"/>
    <cellStyle name="Финансовый 3 2 3 7 3" xfId="56082"/>
    <cellStyle name="Финансовый 3 2 3 7 3 2" xfId="56083"/>
    <cellStyle name="Финансовый 3 2 3 7 3 2 2" xfId="56084"/>
    <cellStyle name="Финансовый 3 2 3 7 3 3" xfId="56085"/>
    <cellStyle name="Финансовый 3 2 3 7 3 4" xfId="56086"/>
    <cellStyle name="Финансовый 3 2 3 7 3 5" xfId="56087"/>
    <cellStyle name="Финансовый 3 2 3 7 4" xfId="56088"/>
    <cellStyle name="Финансовый 3 2 3 7 4 2" xfId="56089"/>
    <cellStyle name="Финансовый 3 2 3 7 4 3" xfId="56090"/>
    <cellStyle name="Финансовый 3 2 3 7 4 4" xfId="56091"/>
    <cellStyle name="Финансовый 3 2 3 7 5" xfId="56092"/>
    <cellStyle name="Финансовый 3 2 3 7 6" xfId="56093"/>
    <cellStyle name="Финансовый 3 2 3 7 7" xfId="56094"/>
    <cellStyle name="Финансовый 3 2 3 7 8" xfId="56095"/>
    <cellStyle name="Финансовый 3 2 3 8" xfId="56096"/>
    <cellStyle name="Финансовый 3 2 3 8 2" xfId="56097"/>
    <cellStyle name="Финансовый 3 2 3 8 2 2" xfId="56098"/>
    <cellStyle name="Финансовый 3 2 3 8 2 2 2" xfId="56099"/>
    <cellStyle name="Финансовый 3 2 3 8 2 2 2 2" xfId="56100"/>
    <cellStyle name="Финансовый 3 2 3 8 2 2 3" xfId="56101"/>
    <cellStyle name="Финансовый 3 2 3 8 2 2 4" xfId="56102"/>
    <cellStyle name="Финансовый 3 2 3 8 2 2 5" xfId="56103"/>
    <cellStyle name="Финансовый 3 2 3 8 2 3" xfId="56104"/>
    <cellStyle name="Финансовый 3 2 3 8 2 3 2" xfId="56105"/>
    <cellStyle name="Финансовый 3 2 3 8 2 3 3" xfId="56106"/>
    <cellStyle name="Финансовый 3 2 3 8 2 3 4" xfId="56107"/>
    <cellStyle name="Финансовый 3 2 3 8 2 4" xfId="56108"/>
    <cellStyle name="Финансовый 3 2 3 8 2 5" xfId="56109"/>
    <cellStyle name="Финансовый 3 2 3 8 2 6" xfId="56110"/>
    <cellStyle name="Финансовый 3 2 3 8 2 7" xfId="56111"/>
    <cellStyle name="Финансовый 3 2 3 8 3" xfId="56112"/>
    <cellStyle name="Финансовый 3 2 3 8 3 2" xfId="56113"/>
    <cellStyle name="Финансовый 3 2 3 8 3 2 2" xfId="56114"/>
    <cellStyle name="Финансовый 3 2 3 8 3 3" xfId="56115"/>
    <cellStyle name="Финансовый 3 2 3 8 3 4" xfId="56116"/>
    <cellStyle name="Финансовый 3 2 3 8 3 5" xfId="56117"/>
    <cellStyle name="Финансовый 3 2 3 8 4" xfId="56118"/>
    <cellStyle name="Финансовый 3 2 3 8 4 2" xfId="56119"/>
    <cellStyle name="Финансовый 3 2 3 8 4 3" xfId="56120"/>
    <cellStyle name="Финансовый 3 2 3 8 4 4" xfId="56121"/>
    <cellStyle name="Финансовый 3 2 3 8 5" xfId="56122"/>
    <cellStyle name="Финансовый 3 2 3 8 6" xfId="56123"/>
    <cellStyle name="Финансовый 3 2 3 8 7" xfId="56124"/>
    <cellStyle name="Финансовый 3 2 3 8 8" xfId="56125"/>
    <cellStyle name="Финансовый 3 2 3 9" xfId="56126"/>
    <cellStyle name="Финансовый 3 2 3 9 2" xfId="56127"/>
    <cellStyle name="Финансовый 3 2 3 9 2 2" xfId="56128"/>
    <cellStyle name="Финансовый 3 2 3 9 2 2 2" xfId="56129"/>
    <cellStyle name="Финансовый 3 2 3 9 2 3" xfId="56130"/>
    <cellStyle name="Финансовый 3 2 3 9 2 4" xfId="56131"/>
    <cellStyle name="Финансовый 3 2 3 9 2 5" xfId="56132"/>
    <cellStyle name="Финансовый 3 2 3 9 3" xfId="56133"/>
    <cellStyle name="Финансовый 3 2 3 9 3 2" xfId="56134"/>
    <cellStyle name="Финансовый 3 2 3 9 3 3" xfId="56135"/>
    <cellStyle name="Финансовый 3 2 3 9 3 4" xfId="56136"/>
    <cellStyle name="Финансовый 3 2 3 9 4" xfId="56137"/>
    <cellStyle name="Финансовый 3 2 3 9 5" xfId="56138"/>
    <cellStyle name="Финансовый 3 2 3 9 6" xfId="56139"/>
    <cellStyle name="Финансовый 3 2 3 9 7" xfId="56140"/>
    <cellStyle name="Финансовый 3 2 4" xfId="56141"/>
    <cellStyle name="Финансовый 3 2 4 10" xfId="56142"/>
    <cellStyle name="Финансовый 3 2 4 10 2" xfId="56143"/>
    <cellStyle name="Финансовый 3 2 4 11" xfId="56144"/>
    <cellStyle name="Финансовый 3 2 4 2" xfId="56145"/>
    <cellStyle name="Финансовый 3 2 4 2 2" xfId="56146"/>
    <cellStyle name="Финансовый 3 2 4 2 2 2" xfId="56147"/>
    <cellStyle name="Финансовый 3 2 4 2 2 2 2" xfId="56148"/>
    <cellStyle name="Финансовый 3 2 4 2 2 2 2 2" xfId="56149"/>
    <cellStyle name="Финансовый 3 2 4 2 2 2 3" xfId="56150"/>
    <cellStyle name="Финансовый 3 2 4 2 2 2 4" xfId="56151"/>
    <cellStyle name="Финансовый 3 2 4 2 2 2 5" xfId="56152"/>
    <cellStyle name="Финансовый 3 2 4 2 2 3" xfId="56153"/>
    <cellStyle name="Финансовый 3 2 4 2 2 3 2" xfId="56154"/>
    <cellStyle name="Финансовый 3 2 4 2 2 3 2 2" xfId="56155"/>
    <cellStyle name="Финансовый 3 2 4 2 2 3 3" xfId="56156"/>
    <cellStyle name="Финансовый 3 2 4 2 2 3 4" xfId="56157"/>
    <cellStyle name="Финансовый 3 2 4 2 2 3 5" xfId="56158"/>
    <cellStyle name="Финансовый 3 2 4 2 2 4" xfId="56159"/>
    <cellStyle name="Финансовый 3 2 4 2 2 4 2" xfId="56160"/>
    <cellStyle name="Финансовый 3 2 4 2 2 4 2 2" xfId="56161"/>
    <cellStyle name="Финансовый 3 2 4 2 2 4 3" xfId="56162"/>
    <cellStyle name="Финансовый 3 2 4 2 2 5" xfId="56163"/>
    <cellStyle name="Финансовый 3 2 4 2 2 5 2" xfId="56164"/>
    <cellStyle name="Финансовый 3 2 4 2 2 5 2 2" xfId="56165"/>
    <cellStyle name="Финансовый 3 2 4 2 2 5 3" xfId="56166"/>
    <cellStyle name="Финансовый 3 2 4 2 2 6" xfId="56167"/>
    <cellStyle name="Финансовый 3 2 4 2 2 6 2" xfId="56168"/>
    <cellStyle name="Финансовый 3 2 4 2 2 7" xfId="56169"/>
    <cellStyle name="Финансовый 3 2 4 2 3" xfId="56170"/>
    <cellStyle name="Финансовый 3 2 4 2 3 2" xfId="56171"/>
    <cellStyle name="Финансовый 3 2 4 2 3 2 2" xfId="56172"/>
    <cellStyle name="Финансовый 3 2 4 2 3 2 2 2" xfId="56173"/>
    <cellStyle name="Финансовый 3 2 4 2 3 2 3" xfId="56174"/>
    <cellStyle name="Финансовый 3 2 4 2 3 2 4" xfId="56175"/>
    <cellStyle name="Финансовый 3 2 4 2 3 2 5" xfId="56176"/>
    <cellStyle name="Финансовый 3 2 4 2 3 3" xfId="56177"/>
    <cellStyle name="Финансовый 3 2 4 2 3 3 2" xfId="56178"/>
    <cellStyle name="Финансовый 3 2 4 2 3 3 2 2" xfId="56179"/>
    <cellStyle name="Финансовый 3 2 4 2 3 3 3" xfId="56180"/>
    <cellStyle name="Финансовый 3 2 4 2 3 3 4" xfId="56181"/>
    <cellStyle name="Финансовый 3 2 4 2 3 3 5" xfId="56182"/>
    <cellStyle name="Финансовый 3 2 4 2 3 4" xfId="56183"/>
    <cellStyle name="Финансовый 3 2 4 2 3 4 2" xfId="56184"/>
    <cellStyle name="Финансовый 3 2 4 2 3 4 2 2" xfId="56185"/>
    <cellStyle name="Финансовый 3 2 4 2 3 4 3" xfId="56186"/>
    <cellStyle name="Финансовый 3 2 4 2 3 5" xfId="56187"/>
    <cellStyle name="Финансовый 3 2 4 2 3 5 2" xfId="56188"/>
    <cellStyle name="Финансовый 3 2 4 2 3 5 2 2" xfId="56189"/>
    <cellStyle name="Финансовый 3 2 4 2 3 5 3" xfId="56190"/>
    <cellStyle name="Финансовый 3 2 4 2 3 6" xfId="56191"/>
    <cellStyle name="Финансовый 3 2 4 2 3 6 2" xfId="56192"/>
    <cellStyle name="Финансовый 3 2 4 2 3 7" xfId="56193"/>
    <cellStyle name="Финансовый 3 2 4 2 4" xfId="56194"/>
    <cellStyle name="Финансовый 3 2 4 2 4 2" xfId="56195"/>
    <cellStyle name="Финансовый 3 2 4 2 4 2 2" xfId="56196"/>
    <cellStyle name="Финансовый 3 2 4 2 4 3" xfId="56197"/>
    <cellStyle name="Финансовый 3 2 4 2 4 4" xfId="56198"/>
    <cellStyle name="Финансовый 3 2 4 2 4 5" xfId="56199"/>
    <cellStyle name="Финансовый 3 2 4 2 5" xfId="56200"/>
    <cellStyle name="Финансовый 3 2 4 2 5 2" xfId="56201"/>
    <cellStyle name="Финансовый 3 2 4 2 5 2 2" xfId="56202"/>
    <cellStyle name="Финансовый 3 2 4 2 5 3" xfId="56203"/>
    <cellStyle name="Финансовый 3 2 4 2 5 4" xfId="56204"/>
    <cellStyle name="Финансовый 3 2 4 2 5 5" xfId="56205"/>
    <cellStyle name="Финансовый 3 2 4 2 6" xfId="56206"/>
    <cellStyle name="Финансовый 3 2 4 2 6 2" xfId="56207"/>
    <cellStyle name="Финансовый 3 2 4 2 6 2 2" xfId="56208"/>
    <cellStyle name="Финансовый 3 2 4 2 6 3" xfId="56209"/>
    <cellStyle name="Финансовый 3 2 4 2 7" xfId="56210"/>
    <cellStyle name="Финансовый 3 2 4 2 7 2" xfId="56211"/>
    <cellStyle name="Финансовый 3 2 4 2 7 2 2" xfId="56212"/>
    <cellStyle name="Финансовый 3 2 4 2 7 3" xfId="56213"/>
    <cellStyle name="Финансовый 3 2 4 2 8" xfId="56214"/>
    <cellStyle name="Финансовый 3 2 4 2 8 2" xfId="56215"/>
    <cellStyle name="Финансовый 3 2 4 2 9" xfId="56216"/>
    <cellStyle name="Финансовый 3 2 4 3" xfId="56217"/>
    <cellStyle name="Финансовый 3 2 4 3 2" xfId="56218"/>
    <cellStyle name="Финансовый 3 2 4 3 2 2" xfId="56219"/>
    <cellStyle name="Финансовый 3 2 4 3 2 2 2" xfId="56220"/>
    <cellStyle name="Финансовый 3 2 4 3 2 3" xfId="56221"/>
    <cellStyle name="Финансовый 3 2 4 3 2 4" xfId="56222"/>
    <cellStyle name="Финансовый 3 2 4 3 2 5" xfId="56223"/>
    <cellStyle name="Финансовый 3 2 4 3 3" xfId="56224"/>
    <cellStyle name="Финансовый 3 2 4 3 3 2" xfId="56225"/>
    <cellStyle name="Финансовый 3 2 4 3 3 2 2" xfId="56226"/>
    <cellStyle name="Финансовый 3 2 4 3 3 3" xfId="56227"/>
    <cellStyle name="Финансовый 3 2 4 3 3 4" xfId="56228"/>
    <cellStyle name="Финансовый 3 2 4 3 3 5" xfId="56229"/>
    <cellStyle name="Финансовый 3 2 4 3 4" xfId="56230"/>
    <cellStyle name="Финансовый 3 2 4 3 4 2" xfId="56231"/>
    <cellStyle name="Финансовый 3 2 4 3 4 2 2" xfId="56232"/>
    <cellStyle name="Финансовый 3 2 4 3 4 3" xfId="56233"/>
    <cellStyle name="Финансовый 3 2 4 3 5" xfId="56234"/>
    <cellStyle name="Финансовый 3 2 4 3 5 2" xfId="56235"/>
    <cellStyle name="Финансовый 3 2 4 3 5 2 2" xfId="56236"/>
    <cellStyle name="Финансовый 3 2 4 3 5 3" xfId="56237"/>
    <cellStyle name="Финансовый 3 2 4 3 6" xfId="56238"/>
    <cellStyle name="Финансовый 3 2 4 3 6 2" xfId="56239"/>
    <cellStyle name="Финансовый 3 2 4 3 7" xfId="56240"/>
    <cellStyle name="Финансовый 3 2 4 4" xfId="56241"/>
    <cellStyle name="Финансовый 3 2 4 4 2" xfId="56242"/>
    <cellStyle name="Финансовый 3 2 4 4 2 2" xfId="56243"/>
    <cellStyle name="Финансовый 3 2 4 4 2 2 2" xfId="56244"/>
    <cellStyle name="Финансовый 3 2 4 4 2 3" xfId="56245"/>
    <cellStyle name="Финансовый 3 2 4 4 2 4" xfId="56246"/>
    <cellStyle name="Финансовый 3 2 4 4 2 5" xfId="56247"/>
    <cellStyle name="Финансовый 3 2 4 4 3" xfId="56248"/>
    <cellStyle name="Финансовый 3 2 4 4 3 2" xfId="56249"/>
    <cellStyle name="Финансовый 3 2 4 4 3 2 2" xfId="56250"/>
    <cellStyle name="Финансовый 3 2 4 4 3 3" xfId="56251"/>
    <cellStyle name="Финансовый 3 2 4 4 3 4" xfId="56252"/>
    <cellStyle name="Финансовый 3 2 4 4 3 5" xfId="56253"/>
    <cellStyle name="Финансовый 3 2 4 4 4" xfId="56254"/>
    <cellStyle name="Финансовый 3 2 4 4 4 2" xfId="56255"/>
    <cellStyle name="Финансовый 3 2 4 4 4 2 2" xfId="56256"/>
    <cellStyle name="Финансовый 3 2 4 4 4 3" xfId="56257"/>
    <cellStyle name="Финансовый 3 2 4 4 5" xfId="56258"/>
    <cellStyle name="Финансовый 3 2 4 4 5 2" xfId="56259"/>
    <cellStyle name="Финансовый 3 2 4 4 5 2 2" xfId="56260"/>
    <cellStyle name="Финансовый 3 2 4 4 5 3" xfId="56261"/>
    <cellStyle name="Финансовый 3 2 4 4 6" xfId="56262"/>
    <cellStyle name="Финансовый 3 2 4 4 6 2" xfId="56263"/>
    <cellStyle name="Финансовый 3 2 4 4 7" xfId="56264"/>
    <cellStyle name="Финансовый 3 2 4 5" xfId="56265"/>
    <cellStyle name="Финансовый 3 2 4 5 2" xfId="56266"/>
    <cellStyle name="Финансовый 3 2 4 5 2 2" xfId="56267"/>
    <cellStyle name="Финансовый 3 2 4 5 3" xfId="56268"/>
    <cellStyle name="Финансовый 3 2 4 5 4" xfId="56269"/>
    <cellStyle name="Финансовый 3 2 4 5 5" xfId="56270"/>
    <cellStyle name="Финансовый 3 2 4 6" xfId="56271"/>
    <cellStyle name="Финансовый 3 2 4 6 2" xfId="56272"/>
    <cellStyle name="Финансовый 3 2 4 6 2 2" xfId="56273"/>
    <cellStyle name="Финансовый 3 2 4 6 3" xfId="56274"/>
    <cellStyle name="Финансовый 3 2 4 6 4" xfId="56275"/>
    <cellStyle name="Финансовый 3 2 4 6 5" xfId="56276"/>
    <cellStyle name="Финансовый 3 2 4 7" xfId="56277"/>
    <cellStyle name="Финансовый 3 2 4 7 2" xfId="56278"/>
    <cellStyle name="Финансовый 3 2 4 7 2 2" xfId="56279"/>
    <cellStyle name="Финансовый 3 2 4 7 3" xfId="56280"/>
    <cellStyle name="Финансовый 3 2 4 7 4" xfId="56281"/>
    <cellStyle name="Финансовый 3 2 4 7 5" xfId="56282"/>
    <cellStyle name="Финансовый 3 2 4 8" xfId="56283"/>
    <cellStyle name="Финансовый 3 2 4 9" xfId="56284"/>
    <cellStyle name="Финансовый 3 2 4 9 2" xfId="56285"/>
    <cellStyle name="Финансовый 3 2 4 9 2 2" xfId="56286"/>
    <cellStyle name="Финансовый 3 2 4 9 3" xfId="56287"/>
    <cellStyle name="Финансовый 3 2 5" xfId="56288"/>
    <cellStyle name="Финансовый 3 2 5 10" xfId="56289"/>
    <cellStyle name="Финансовый 3 2 5 10 2" xfId="56290"/>
    <cellStyle name="Финансовый 3 2 5 10 2 2" xfId="56291"/>
    <cellStyle name="Финансовый 3 2 5 10 3" xfId="56292"/>
    <cellStyle name="Финансовый 3 2 5 10 4" xfId="56293"/>
    <cellStyle name="Финансовый 3 2 5 10 5" xfId="56294"/>
    <cellStyle name="Финансовый 3 2 5 11" xfId="56295"/>
    <cellStyle name="Финансовый 3 2 5 11 2" xfId="56296"/>
    <cellStyle name="Финансовый 3 2 5 11 2 2" xfId="56297"/>
    <cellStyle name="Финансовый 3 2 5 11 3" xfId="56298"/>
    <cellStyle name="Финансовый 3 2 5 11 4" xfId="56299"/>
    <cellStyle name="Финансовый 3 2 5 11 5" xfId="56300"/>
    <cellStyle name="Финансовый 3 2 5 12" xfId="56301"/>
    <cellStyle name="Финансовый 3 2 5 13" xfId="56302"/>
    <cellStyle name="Финансовый 3 2 5 2" xfId="56303"/>
    <cellStyle name="Финансовый 3 2 5 2 2" xfId="56304"/>
    <cellStyle name="Финансовый 3 2 5 2 2 2" xfId="56305"/>
    <cellStyle name="Финансовый 3 2 5 2 2 2 2" xfId="56306"/>
    <cellStyle name="Финансовый 3 2 5 2 2 2 2 2" xfId="56307"/>
    <cellStyle name="Финансовый 3 2 5 2 2 2 3" xfId="56308"/>
    <cellStyle name="Финансовый 3 2 5 2 2 2 4" xfId="56309"/>
    <cellStyle name="Финансовый 3 2 5 2 2 2 5" xfId="56310"/>
    <cellStyle name="Финансовый 3 2 5 2 2 3" xfId="56311"/>
    <cellStyle name="Финансовый 3 2 5 2 2 3 2" xfId="56312"/>
    <cellStyle name="Финансовый 3 2 5 2 2 3 3" xfId="56313"/>
    <cellStyle name="Финансовый 3 2 5 2 2 3 4" xfId="56314"/>
    <cellStyle name="Финансовый 3 2 5 2 2 4" xfId="56315"/>
    <cellStyle name="Финансовый 3 2 5 2 2 5" xfId="56316"/>
    <cellStyle name="Финансовый 3 2 5 2 2 6" xfId="56317"/>
    <cellStyle name="Финансовый 3 2 5 2 2 7" xfId="56318"/>
    <cellStyle name="Финансовый 3 2 5 2 3" xfId="56319"/>
    <cellStyle name="Финансовый 3 2 5 2 3 2" xfId="56320"/>
    <cellStyle name="Финансовый 3 2 5 2 3 2 2" xfId="56321"/>
    <cellStyle name="Финансовый 3 2 5 2 3 3" xfId="56322"/>
    <cellStyle name="Финансовый 3 2 5 2 3 4" xfId="56323"/>
    <cellStyle name="Финансовый 3 2 5 2 3 5" xfId="56324"/>
    <cellStyle name="Финансовый 3 2 5 2 4" xfId="56325"/>
    <cellStyle name="Финансовый 3 2 5 2 4 2" xfId="56326"/>
    <cellStyle name="Финансовый 3 2 5 2 4 2 2" xfId="56327"/>
    <cellStyle name="Финансовый 3 2 5 2 4 3" xfId="56328"/>
    <cellStyle name="Финансовый 3 2 5 2 4 4" xfId="56329"/>
    <cellStyle name="Финансовый 3 2 5 2 4 5" xfId="56330"/>
    <cellStyle name="Финансовый 3 2 5 2 5" xfId="56331"/>
    <cellStyle name="Финансовый 3 2 5 2 5 2" xfId="56332"/>
    <cellStyle name="Финансовый 3 2 5 2 5 3" xfId="56333"/>
    <cellStyle name="Финансовый 3 2 5 2 5 4" xfId="56334"/>
    <cellStyle name="Финансовый 3 2 5 2 6" xfId="56335"/>
    <cellStyle name="Финансовый 3 2 5 2 7" xfId="56336"/>
    <cellStyle name="Финансовый 3 2 5 2 8" xfId="56337"/>
    <cellStyle name="Финансовый 3 2 5 2 9" xfId="56338"/>
    <cellStyle name="Финансовый 3 2 5 3" xfId="56339"/>
    <cellStyle name="Финансовый 3 2 5 3 2" xfId="56340"/>
    <cellStyle name="Финансовый 3 2 5 3 2 2" xfId="56341"/>
    <cellStyle name="Финансовый 3 2 5 3 2 2 2" xfId="56342"/>
    <cellStyle name="Финансовый 3 2 5 3 2 2 2 2" xfId="56343"/>
    <cellStyle name="Финансовый 3 2 5 3 2 2 3" xfId="56344"/>
    <cellStyle name="Финансовый 3 2 5 3 2 2 4" xfId="56345"/>
    <cellStyle name="Финансовый 3 2 5 3 2 2 5" xfId="56346"/>
    <cellStyle name="Финансовый 3 2 5 3 2 3" xfId="56347"/>
    <cellStyle name="Финансовый 3 2 5 3 2 3 2" xfId="56348"/>
    <cellStyle name="Финансовый 3 2 5 3 2 3 3" xfId="56349"/>
    <cellStyle name="Финансовый 3 2 5 3 2 3 4" xfId="56350"/>
    <cellStyle name="Финансовый 3 2 5 3 2 4" xfId="56351"/>
    <cellStyle name="Финансовый 3 2 5 3 2 5" xfId="56352"/>
    <cellStyle name="Финансовый 3 2 5 3 2 6" xfId="56353"/>
    <cellStyle name="Финансовый 3 2 5 3 2 7" xfId="56354"/>
    <cellStyle name="Финансовый 3 2 5 3 3" xfId="56355"/>
    <cellStyle name="Финансовый 3 2 5 3 3 2" xfId="56356"/>
    <cellStyle name="Финансовый 3 2 5 3 3 2 2" xfId="56357"/>
    <cellStyle name="Финансовый 3 2 5 3 3 3" xfId="56358"/>
    <cellStyle name="Финансовый 3 2 5 3 3 4" xfId="56359"/>
    <cellStyle name="Финансовый 3 2 5 3 3 5" xfId="56360"/>
    <cellStyle name="Финансовый 3 2 5 3 4" xfId="56361"/>
    <cellStyle name="Финансовый 3 2 5 3 4 2" xfId="56362"/>
    <cellStyle name="Финансовый 3 2 5 3 4 2 2" xfId="56363"/>
    <cellStyle name="Финансовый 3 2 5 3 4 3" xfId="56364"/>
    <cellStyle name="Финансовый 3 2 5 3 4 4" xfId="56365"/>
    <cellStyle name="Финансовый 3 2 5 3 4 5" xfId="56366"/>
    <cellStyle name="Финансовый 3 2 5 3 5" xfId="56367"/>
    <cellStyle name="Финансовый 3 2 5 3 5 2" xfId="56368"/>
    <cellStyle name="Финансовый 3 2 5 3 5 3" xfId="56369"/>
    <cellStyle name="Финансовый 3 2 5 3 5 4" xfId="56370"/>
    <cellStyle name="Финансовый 3 2 5 3 6" xfId="56371"/>
    <cellStyle name="Финансовый 3 2 5 3 7" xfId="56372"/>
    <cellStyle name="Финансовый 3 2 5 3 8" xfId="56373"/>
    <cellStyle name="Финансовый 3 2 5 3 9" xfId="56374"/>
    <cellStyle name="Финансовый 3 2 5 4" xfId="56375"/>
    <cellStyle name="Финансовый 3 2 5 4 2" xfId="56376"/>
    <cellStyle name="Финансовый 3 2 5 4 2 2" xfId="56377"/>
    <cellStyle name="Финансовый 3 2 5 4 2 2 2" xfId="56378"/>
    <cellStyle name="Финансовый 3 2 5 4 2 2 2 2" xfId="56379"/>
    <cellStyle name="Финансовый 3 2 5 4 2 2 3" xfId="56380"/>
    <cellStyle name="Финансовый 3 2 5 4 2 2 4" xfId="56381"/>
    <cellStyle name="Финансовый 3 2 5 4 2 2 5" xfId="56382"/>
    <cellStyle name="Финансовый 3 2 5 4 2 3" xfId="56383"/>
    <cellStyle name="Финансовый 3 2 5 4 2 3 2" xfId="56384"/>
    <cellStyle name="Финансовый 3 2 5 4 2 3 3" xfId="56385"/>
    <cellStyle name="Финансовый 3 2 5 4 2 3 4" xfId="56386"/>
    <cellStyle name="Финансовый 3 2 5 4 2 4" xfId="56387"/>
    <cellStyle name="Финансовый 3 2 5 4 2 5" xfId="56388"/>
    <cellStyle name="Финансовый 3 2 5 4 2 6" xfId="56389"/>
    <cellStyle name="Финансовый 3 2 5 4 2 7" xfId="56390"/>
    <cellStyle name="Финансовый 3 2 5 4 3" xfId="56391"/>
    <cellStyle name="Финансовый 3 2 5 4 3 2" xfId="56392"/>
    <cellStyle name="Финансовый 3 2 5 4 3 2 2" xfId="56393"/>
    <cellStyle name="Финансовый 3 2 5 4 3 3" xfId="56394"/>
    <cellStyle name="Финансовый 3 2 5 4 3 4" xfId="56395"/>
    <cellStyle name="Финансовый 3 2 5 4 3 5" xfId="56396"/>
    <cellStyle name="Финансовый 3 2 5 4 4" xfId="56397"/>
    <cellStyle name="Финансовый 3 2 5 4 4 2" xfId="56398"/>
    <cellStyle name="Финансовый 3 2 5 4 4 2 2" xfId="56399"/>
    <cellStyle name="Финансовый 3 2 5 4 4 3" xfId="56400"/>
    <cellStyle name="Финансовый 3 2 5 4 4 4" xfId="56401"/>
    <cellStyle name="Финансовый 3 2 5 4 4 5" xfId="56402"/>
    <cellStyle name="Финансовый 3 2 5 4 5" xfId="56403"/>
    <cellStyle name="Финансовый 3 2 5 4 5 2" xfId="56404"/>
    <cellStyle name="Финансовый 3 2 5 4 5 3" xfId="56405"/>
    <cellStyle name="Финансовый 3 2 5 5" xfId="56406"/>
    <cellStyle name="Финансовый 3 2 5 5 2" xfId="56407"/>
    <cellStyle name="Финансовый 3 2 5 5 2 2" xfId="56408"/>
    <cellStyle name="Финансовый 3 2 5 5 2 2 2" xfId="56409"/>
    <cellStyle name="Финансовый 3 2 5 5 2 2 2 2" xfId="56410"/>
    <cellStyle name="Финансовый 3 2 5 5 2 2 3" xfId="56411"/>
    <cellStyle name="Финансовый 3 2 5 5 2 2 4" xfId="56412"/>
    <cellStyle name="Финансовый 3 2 5 5 2 2 5" xfId="56413"/>
    <cellStyle name="Финансовый 3 2 5 5 2 3" xfId="56414"/>
    <cellStyle name="Финансовый 3 2 5 5 2 3 2" xfId="56415"/>
    <cellStyle name="Финансовый 3 2 5 5 2 3 3" xfId="56416"/>
    <cellStyle name="Финансовый 3 2 5 5 2 3 4" xfId="56417"/>
    <cellStyle name="Финансовый 3 2 5 5 2 4" xfId="56418"/>
    <cellStyle name="Финансовый 3 2 5 5 2 5" xfId="56419"/>
    <cellStyle name="Финансовый 3 2 5 5 2 6" xfId="56420"/>
    <cellStyle name="Финансовый 3 2 5 5 2 7" xfId="56421"/>
    <cellStyle name="Финансовый 3 2 5 5 3" xfId="56422"/>
    <cellStyle name="Финансовый 3 2 5 5 3 2" xfId="56423"/>
    <cellStyle name="Финансовый 3 2 5 5 3 2 2" xfId="56424"/>
    <cellStyle name="Финансовый 3 2 5 5 3 3" xfId="56425"/>
    <cellStyle name="Финансовый 3 2 5 5 3 4" xfId="56426"/>
    <cellStyle name="Финансовый 3 2 5 5 3 5" xfId="56427"/>
    <cellStyle name="Финансовый 3 2 5 5 4" xfId="56428"/>
    <cellStyle name="Финансовый 3 2 5 5 4 2" xfId="56429"/>
    <cellStyle name="Финансовый 3 2 5 5 4 3" xfId="56430"/>
    <cellStyle name="Финансовый 3 2 5 5 4 4" xfId="56431"/>
    <cellStyle name="Финансовый 3 2 5 5 5" xfId="56432"/>
    <cellStyle name="Финансовый 3 2 5 5 6" xfId="56433"/>
    <cellStyle name="Финансовый 3 2 5 5 7" xfId="56434"/>
    <cellStyle name="Финансовый 3 2 5 5 8" xfId="56435"/>
    <cellStyle name="Финансовый 3 2 5 6" xfId="56436"/>
    <cellStyle name="Финансовый 3 2 5 6 2" xfId="56437"/>
    <cellStyle name="Финансовый 3 2 5 6 2 2" xfId="56438"/>
    <cellStyle name="Финансовый 3 2 5 6 2 2 2" xfId="56439"/>
    <cellStyle name="Финансовый 3 2 5 6 2 2 2 2" xfId="56440"/>
    <cellStyle name="Финансовый 3 2 5 6 2 2 3" xfId="56441"/>
    <cellStyle name="Финансовый 3 2 5 6 2 2 4" xfId="56442"/>
    <cellStyle name="Финансовый 3 2 5 6 2 2 5" xfId="56443"/>
    <cellStyle name="Финансовый 3 2 5 6 2 3" xfId="56444"/>
    <cellStyle name="Финансовый 3 2 5 6 2 3 2" xfId="56445"/>
    <cellStyle name="Финансовый 3 2 5 6 2 3 3" xfId="56446"/>
    <cellStyle name="Финансовый 3 2 5 6 2 3 4" xfId="56447"/>
    <cellStyle name="Финансовый 3 2 5 6 2 4" xfId="56448"/>
    <cellStyle name="Финансовый 3 2 5 6 2 5" xfId="56449"/>
    <cellStyle name="Финансовый 3 2 5 6 2 6" xfId="56450"/>
    <cellStyle name="Финансовый 3 2 5 6 2 7" xfId="56451"/>
    <cellStyle name="Финансовый 3 2 5 6 3" xfId="56452"/>
    <cellStyle name="Финансовый 3 2 5 6 3 2" xfId="56453"/>
    <cellStyle name="Финансовый 3 2 5 6 3 2 2" xfId="56454"/>
    <cellStyle name="Финансовый 3 2 5 6 3 3" xfId="56455"/>
    <cellStyle name="Финансовый 3 2 5 6 3 4" xfId="56456"/>
    <cellStyle name="Финансовый 3 2 5 6 3 5" xfId="56457"/>
    <cellStyle name="Финансовый 3 2 5 6 4" xfId="56458"/>
    <cellStyle name="Финансовый 3 2 5 6 4 2" xfId="56459"/>
    <cellStyle name="Финансовый 3 2 5 6 4 3" xfId="56460"/>
    <cellStyle name="Финансовый 3 2 5 6 4 4" xfId="56461"/>
    <cellStyle name="Финансовый 3 2 5 6 5" xfId="56462"/>
    <cellStyle name="Финансовый 3 2 5 6 6" xfId="56463"/>
    <cellStyle name="Финансовый 3 2 5 6 7" xfId="56464"/>
    <cellStyle name="Финансовый 3 2 5 6 8" xfId="56465"/>
    <cellStyle name="Финансовый 3 2 5 7" xfId="56466"/>
    <cellStyle name="Финансовый 3 2 5 7 2" xfId="56467"/>
    <cellStyle name="Финансовый 3 2 5 7 2 2" xfId="56468"/>
    <cellStyle name="Финансовый 3 2 5 7 2 2 2" xfId="56469"/>
    <cellStyle name="Финансовый 3 2 5 7 2 2 2 2" xfId="56470"/>
    <cellStyle name="Финансовый 3 2 5 7 2 2 3" xfId="56471"/>
    <cellStyle name="Финансовый 3 2 5 7 2 2 4" xfId="56472"/>
    <cellStyle name="Финансовый 3 2 5 7 2 2 5" xfId="56473"/>
    <cellStyle name="Финансовый 3 2 5 7 2 3" xfId="56474"/>
    <cellStyle name="Финансовый 3 2 5 7 2 3 2" xfId="56475"/>
    <cellStyle name="Финансовый 3 2 5 7 2 3 3" xfId="56476"/>
    <cellStyle name="Финансовый 3 2 5 7 2 3 4" xfId="56477"/>
    <cellStyle name="Финансовый 3 2 5 7 2 4" xfId="56478"/>
    <cellStyle name="Финансовый 3 2 5 7 2 5" xfId="56479"/>
    <cellStyle name="Финансовый 3 2 5 7 2 6" xfId="56480"/>
    <cellStyle name="Финансовый 3 2 5 7 2 7" xfId="56481"/>
    <cellStyle name="Финансовый 3 2 5 7 3" xfId="56482"/>
    <cellStyle name="Финансовый 3 2 5 7 3 2" xfId="56483"/>
    <cellStyle name="Финансовый 3 2 5 7 3 2 2" xfId="56484"/>
    <cellStyle name="Финансовый 3 2 5 7 3 3" xfId="56485"/>
    <cellStyle name="Финансовый 3 2 5 7 3 4" xfId="56486"/>
    <cellStyle name="Финансовый 3 2 5 7 3 5" xfId="56487"/>
    <cellStyle name="Финансовый 3 2 5 7 4" xfId="56488"/>
    <cellStyle name="Финансовый 3 2 5 7 4 2" xfId="56489"/>
    <cellStyle name="Финансовый 3 2 5 7 4 3" xfId="56490"/>
    <cellStyle name="Финансовый 3 2 5 7 4 4" xfId="56491"/>
    <cellStyle name="Финансовый 3 2 5 7 5" xfId="56492"/>
    <cellStyle name="Финансовый 3 2 5 7 6" xfId="56493"/>
    <cellStyle name="Финансовый 3 2 5 7 7" xfId="56494"/>
    <cellStyle name="Финансовый 3 2 5 7 8" xfId="56495"/>
    <cellStyle name="Финансовый 3 2 5 8" xfId="56496"/>
    <cellStyle name="Финансовый 3 2 5 8 2" xfId="56497"/>
    <cellStyle name="Финансовый 3 2 5 8 2 2" xfId="56498"/>
    <cellStyle name="Финансовый 3 2 5 8 2 2 2" xfId="56499"/>
    <cellStyle name="Финансовый 3 2 5 8 2 3" xfId="56500"/>
    <cellStyle name="Финансовый 3 2 5 8 2 4" xfId="56501"/>
    <cellStyle name="Финансовый 3 2 5 8 2 5" xfId="56502"/>
    <cellStyle name="Финансовый 3 2 5 8 3" xfId="56503"/>
    <cellStyle name="Финансовый 3 2 5 8 3 2" xfId="56504"/>
    <cellStyle name="Финансовый 3 2 5 8 3 3" xfId="56505"/>
    <cellStyle name="Финансовый 3 2 5 8 3 4" xfId="56506"/>
    <cellStyle name="Финансовый 3 2 5 8 4" xfId="56507"/>
    <cellStyle name="Финансовый 3 2 5 8 5" xfId="56508"/>
    <cellStyle name="Финансовый 3 2 5 8 6" xfId="56509"/>
    <cellStyle name="Финансовый 3 2 5 8 7" xfId="56510"/>
    <cellStyle name="Финансовый 3 2 5 9" xfId="56511"/>
    <cellStyle name="Финансовый 3 2 5 9 2" xfId="56512"/>
    <cellStyle name="Финансовый 3 2 5 9 2 2" xfId="56513"/>
    <cellStyle name="Финансовый 3 2 5 9 2 2 2" xfId="56514"/>
    <cellStyle name="Финансовый 3 2 5 9 2 3" xfId="56515"/>
    <cellStyle name="Финансовый 3 2 5 9 2 4" xfId="56516"/>
    <cellStyle name="Финансовый 3 2 5 9 2 5" xfId="56517"/>
    <cellStyle name="Финансовый 3 2 5 9 3" xfId="56518"/>
    <cellStyle name="Финансовый 3 2 5 9 3 2" xfId="56519"/>
    <cellStyle name="Финансовый 3 2 5 9 3 3" xfId="56520"/>
    <cellStyle name="Финансовый 3 2 5 9 3 4" xfId="56521"/>
    <cellStyle name="Финансовый 3 2 5 9 4" xfId="56522"/>
    <cellStyle name="Финансовый 3 2 5 9 5" xfId="56523"/>
    <cellStyle name="Финансовый 3 2 5 9 6" xfId="56524"/>
    <cellStyle name="Финансовый 3 2 5 9 7" xfId="56525"/>
    <cellStyle name="Финансовый 3 2 6" xfId="56526"/>
    <cellStyle name="Финансовый 3 2 6 10" xfId="56527"/>
    <cellStyle name="Финансовый 3 2 6 10 2" xfId="56528"/>
    <cellStyle name="Финансовый 3 2 6 10 2 2" xfId="56529"/>
    <cellStyle name="Финансовый 3 2 6 10 3" xfId="56530"/>
    <cellStyle name="Финансовый 3 2 6 10 4" xfId="56531"/>
    <cellStyle name="Финансовый 3 2 6 10 5" xfId="56532"/>
    <cellStyle name="Финансовый 3 2 6 11" xfId="56533"/>
    <cellStyle name="Финансовый 3 2 6 11 2" xfId="56534"/>
    <cellStyle name="Финансовый 3 2 6 11 2 2" xfId="56535"/>
    <cellStyle name="Финансовый 3 2 6 11 3" xfId="56536"/>
    <cellStyle name="Финансовый 3 2 6 11 4" xfId="56537"/>
    <cellStyle name="Финансовый 3 2 6 11 5" xfId="56538"/>
    <cellStyle name="Финансовый 3 2 6 12" xfId="56539"/>
    <cellStyle name="Финансовый 3 2 6 12 2" xfId="56540"/>
    <cellStyle name="Финансовый 3 2 6 12 2 2" xfId="56541"/>
    <cellStyle name="Финансовый 3 2 6 12 3" xfId="56542"/>
    <cellStyle name="Финансовый 3 2 6 13" xfId="56543"/>
    <cellStyle name="Финансовый 3 2 6 13 2" xfId="56544"/>
    <cellStyle name="Финансовый 3 2 6 14" xfId="56545"/>
    <cellStyle name="Финансовый 3 2 6 15" xfId="56546"/>
    <cellStyle name="Финансовый 3 2 6 2" xfId="56547"/>
    <cellStyle name="Финансовый 3 2 6 2 2" xfId="56548"/>
    <cellStyle name="Финансовый 3 2 6 2 2 2" xfId="56549"/>
    <cellStyle name="Финансовый 3 2 6 2 2 2 2" xfId="56550"/>
    <cellStyle name="Финансовый 3 2 6 2 2 2 2 2" xfId="56551"/>
    <cellStyle name="Финансовый 3 2 6 2 2 2 3" xfId="56552"/>
    <cellStyle name="Финансовый 3 2 6 2 2 2 4" xfId="56553"/>
    <cellStyle name="Финансовый 3 2 6 2 2 2 5" xfId="56554"/>
    <cellStyle name="Финансовый 3 2 6 2 2 3" xfId="56555"/>
    <cellStyle name="Финансовый 3 2 6 2 2 3 2" xfId="56556"/>
    <cellStyle name="Финансовый 3 2 6 2 2 3 2 2" xfId="56557"/>
    <cellStyle name="Финансовый 3 2 6 2 2 3 3" xfId="56558"/>
    <cellStyle name="Финансовый 3 2 6 2 2 3 4" xfId="56559"/>
    <cellStyle name="Финансовый 3 2 6 2 2 3 5" xfId="56560"/>
    <cellStyle name="Финансовый 3 2 6 2 2 4" xfId="56561"/>
    <cellStyle name="Финансовый 3 2 6 2 2 4 2" xfId="56562"/>
    <cellStyle name="Финансовый 3 2 6 2 2 4 3" xfId="56563"/>
    <cellStyle name="Финансовый 3 2 6 2 2 4 4" xfId="56564"/>
    <cellStyle name="Финансовый 3 2 6 2 2 5" xfId="56565"/>
    <cellStyle name="Финансовый 3 2 6 2 2 6" xfId="56566"/>
    <cellStyle name="Финансовый 3 2 6 2 2 7" xfId="56567"/>
    <cellStyle name="Финансовый 3 2 6 2 2 8" xfId="56568"/>
    <cellStyle name="Финансовый 3 2 6 2 3" xfId="56569"/>
    <cellStyle name="Финансовый 3 2 6 2 3 2" xfId="56570"/>
    <cellStyle name="Финансовый 3 2 6 2 3 2 2" xfId="56571"/>
    <cellStyle name="Финансовый 3 2 6 2 3 3" xfId="56572"/>
    <cellStyle name="Финансовый 3 2 6 2 3 4" xfId="56573"/>
    <cellStyle name="Финансовый 3 2 6 2 3 5" xfId="56574"/>
    <cellStyle name="Финансовый 3 2 6 2 4" xfId="56575"/>
    <cellStyle name="Финансовый 3 2 6 2 4 2" xfId="56576"/>
    <cellStyle name="Финансовый 3 2 6 2 4 2 2" xfId="56577"/>
    <cellStyle name="Финансовый 3 2 6 2 4 3" xfId="56578"/>
    <cellStyle name="Финансовый 3 2 6 2 4 4" xfId="56579"/>
    <cellStyle name="Финансовый 3 2 6 2 4 5" xfId="56580"/>
    <cellStyle name="Финансовый 3 2 6 2 5" xfId="56581"/>
    <cellStyle name="Финансовый 3 2 6 2 5 2" xfId="56582"/>
    <cellStyle name="Финансовый 3 2 6 2 5 2 2" xfId="56583"/>
    <cellStyle name="Финансовый 3 2 6 2 5 3" xfId="56584"/>
    <cellStyle name="Финансовый 3 2 6 2 5 4" xfId="56585"/>
    <cellStyle name="Финансовый 3 2 6 2 5 5" xfId="56586"/>
    <cellStyle name="Финансовый 3 2 6 2 6" xfId="56587"/>
    <cellStyle name="Финансовый 3 2 6 2 6 2" xfId="56588"/>
    <cellStyle name="Финансовый 3 2 6 2 6 2 2" xfId="56589"/>
    <cellStyle name="Финансовый 3 2 6 2 6 3" xfId="56590"/>
    <cellStyle name="Финансовый 3 2 6 2 7" xfId="56591"/>
    <cellStyle name="Финансовый 3 2 6 2 7 2" xfId="56592"/>
    <cellStyle name="Финансовый 3 2 6 2 8" xfId="56593"/>
    <cellStyle name="Финансовый 3 2 6 2 9" xfId="56594"/>
    <cellStyle name="Финансовый 3 2 6 3" xfId="56595"/>
    <cellStyle name="Финансовый 3 2 6 3 2" xfId="56596"/>
    <cellStyle name="Финансовый 3 2 6 3 2 2" xfId="56597"/>
    <cellStyle name="Финансовый 3 2 6 3 2 2 2" xfId="56598"/>
    <cellStyle name="Финансовый 3 2 6 3 2 2 2 2" xfId="56599"/>
    <cellStyle name="Финансовый 3 2 6 3 2 2 3" xfId="56600"/>
    <cellStyle name="Финансовый 3 2 6 3 2 2 4" xfId="56601"/>
    <cellStyle name="Финансовый 3 2 6 3 2 2 5" xfId="56602"/>
    <cellStyle name="Финансовый 3 2 6 3 2 3" xfId="56603"/>
    <cellStyle name="Финансовый 3 2 6 3 2 3 2" xfId="56604"/>
    <cellStyle name="Финансовый 3 2 6 3 2 3 2 2" xfId="56605"/>
    <cellStyle name="Финансовый 3 2 6 3 2 3 3" xfId="56606"/>
    <cellStyle name="Финансовый 3 2 6 3 2 3 4" xfId="56607"/>
    <cellStyle name="Финансовый 3 2 6 3 2 3 5" xfId="56608"/>
    <cellStyle name="Финансовый 3 2 6 3 2 4" xfId="56609"/>
    <cellStyle name="Финансовый 3 2 6 3 2 4 2" xfId="56610"/>
    <cellStyle name="Финансовый 3 2 6 3 2 4 3" xfId="56611"/>
    <cellStyle name="Финансовый 3 2 6 3 2 4 4" xfId="56612"/>
    <cellStyle name="Финансовый 3 2 6 3 2 5" xfId="56613"/>
    <cellStyle name="Финансовый 3 2 6 3 2 6" xfId="56614"/>
    <cellStyle name="Финансовый 3 2 6 3 2 7" xfId="56615"/>
    <cellStyle name="Финансовый 3 2 6 3 2 8" xfId="56616"/>
    <cellStyle name="Финансовый 3 2 6 3 3" xfId="56617"/>
    <cellStyle name="Финансовый 3 2 6 3 3 2" xfId="56618"/>
    <cellStyle name="Финансовый 3 2 6 3 3 2 2" xfId="56619"/>
    <cellStyle name="Финансовый 3 2 6 3 3 3" xfId="56620"/>
    <cellStyle name="Финансовый 3 2 6 3 3 4" xfId="56621"/>
    <cellStyle name="Финансовый 3 2 6 3 3 5" xfId="56622"/>
    <cellStyle name="Финансовый 3 2 6 3 4" xfId="56623"/>
    <cellStyle name="Финансовый 3 2 6 3 4 2" xfId="56624"/>
    <cellStyle name="Финансовый 3 2 6 3 4 2 2" xfId="56625"/>
    <cellStyle name="Финансовый 3 2 6 3 4 3" xfId="56626"/>
    <cellStyle name="Финансовый 3 2 6 3 4 4" xfId="56627"/>
    <cellStyle name="Финансовый 3 2 6 3 4 5" xfId="56628"/>
    <cellStyle name="Финансовый 3 2 6 3 5" xfId="56629"/>
    <cellStyle name="Финансовый 3 2 6 3 5 2" xfId="56630"/>
    <cellStyle name="Финансовый 3 2 6 3 5 2 2" xfId="56631"/>
    <cellStyle name="Финансовый 3 2 6 3 5 3" xfId="56632"/>
    <cellStyle name="Финансовый 3 2 6 3 5 4" xfId="56633"/>
    <cellStyle name="Финансовый 3 2 6 3 5 5" xfId="56634"/>
    <cellStyle name="Финансовый 3 2 6 3 6" xfId="56635"/>
    <cellStyle name="Финансовый 3 2 6 3 6 2" xfId="56636"/>
    <cellStyle name="Финансовый 3 2 6 3 6 2 2" xfId="56637"/>
    <cellStyle name="Финансовый 3 2 6 3 6 3" xfId="56638"/>
    <cellStyle name="Финансовый 3 2 6 3 7" xfId="56639"/>
    <cellStyle name="Финансовый 3 2 6 3 7 2" xfId="56640"/>
    <cellStyle name="Финансовый 3 2 6 3 8" xfId="56641"/>
    <cellStyle name="Финансовый 3 2 6 3 9" xfId="56642"/>
    <cellStyle name="Финансовый 3 2 6 4" xfId="56643"/>
    <cellStyle name="Финансовый 3 2 6 4 2" xfId="56644"/>
    <cellStyle name="Финансовый 3 2 6 4 2 2" xfId="56645"/>
    <cellStyle name="Финансовый 3 2 6 4 2 2 2" xfId="56646"/>
    <cellStyle name="Финансовый 3 2 6 4 2 2 2 2" xfId="56647"/>
    <cellStyle name="Финансовый 3 2 6 4 2 2 3" xfId="56648"/>
    <cellStyle name="Финансовый 3 2 6 4 2 2 4" xfId="56649"/>
    <cellStyle name="Финансовый 3 2 6 4 2 2 5" xfId="56650"/>
    <cellStyle name="Финансовый 3 2 6 4 2 3" xfId="56651"/>
    <cellStyle name="Финансовый 3 2 6 4 2 3 2" xfId="56652"/>
    <cellStyle name="Финансовый 3 2 6 4 2 3 3" xfId="56653"/>
    <cellStyle name="Финансовый 3 2 6 4 2 3 4" xfId="56654"/>
    <cellStyle name="Финансовый 3 2 6 4 2 4" xfId="56655"/>
    <cellStyle name="Финансовый 3 2 6 4 2 5" xfId="56656"/>
    <cellStyle name="Финансовый 3 2 6 4 2 6" xfId="56657"/>
    <cellStyle name="Финансовый 3 2 6 4 2 7" xfId="56658"/>
    <cellStyle name="Финансовый 3 2 6 4 3" xfId="56659"/>
    <cellStyle name="Финансовый 3 2 6 4 3 2" xfId="56660"/>
    <cellStyle name="Финансовый 3 2 6 4 3 2 2" xfId="56661"/>
    <cellStyle name="Финансовый 3 2 6 4 3 3" xfId="56662"/>
    <cellStyle name="Финансовый 3 2 6 4 3 4" xfId="56663"/>
    <cellStyle name="Финансовый 3 2 6 4 3 5" xfId="56664"/>
    <cellStyle name="Финансовый 3 2 6 4 4" xfId="56665"/>
    <cellStyle name="Финансовый 3 2 6 4 4 2" xfId="56666"/>
    <cellStyle name="Финансовый 3 2 6 4 4 2 2" xfId="56667"/>
    <cellStyle name="Финансовый 3 2 6 4 4 3" xfId="56668"/>
    <cellStyle name="Финансовый 3 2 6 4 4 4" xfId="56669"/>
    <cellStyle name="Финансовый 3 2 6 4 4 5" xfId="56670"/>
    <cellStyle name="Финансовый 3 2 6 4 5" xfId="56671"/>
    <cellStyle name="Финансовый 3 2 6 4 5 2" xfId="56672"/>
    <cellStyle name="Финансовый 3 2 6 4 5 3" xfId="56673"/>
    <cellStyle name="Финансовый 3 2 6 4 5 4" xfId="56674"/>
    <cellStyle name="Финансовый 3 2 6 4 6" xfId="56675"/>
    <cellStyle name="Финансовый 3 2 6 4 7" xfId="56676"/>
    <cellStyle name="Финансовый 3 2 6 4 8" xfId="56677"/>
    <cellStyle name="Финансовый 3 2 6 4 9" xfId="56678"/>
    <cellStyle name="Финансовый 3 2 6 5" xfId="56679"/>
    <cellStyle name="Финансовый 3 2 6 5 2" xfId="56680"/>
    <cellStyle name="Финансовый 3 2 6 5 2 2" xfId="56681"/>
    <cellStyle name="Финансовый 3 2 6 5 2 2 2" xfId="56682"/>
    <cellStyle name="Финансовый 3 2 6 5 2 2 2 2" xfId="56683"/>
    <cellStyle name="Финансовый 3 2 6 5 2 2 3" xfId="56684"/>
    <cellStyle name="Финансовый 3 2 6 5 2 2 4" xfId="56685"/>
    <cellStyle name="Финансовый 3 2 6 5 2 2 5" xfId="56686"/>
    <cellStyle name="Финансовый 3 2 6 5 2 3" xfId="56687"/>
    <cellStyle name="Финансовый 3 2 6 5 2 3 2" xfId="56688"/>
    <cellStyle name="Финансовый 3 2 6 5 2 3 3" xfId="56689"/>
    <cellStyle name="Финансовый 3 2 6 5 2 3 4" xfId="56690"/>
    <cellStyle name="Финансовый 3 2 6 5 2 4" xfId="56691"/>
    <cellStyle name="Финансовый 3 2 6 5 2 5" xfId="56692"/>
    <cellStyle name="Финансовый 3 2 6 5 2 6" xfId="56693"/>
    <cellStyle name="Финансовый 3 2 6 5 2 7" xfId="56694"/>
    <cellStyle name="Финансовый 3 2 6 5 3" xfId="56695"/>
    <cellStyle name="Финансовый 3 2 6 5 3 2" xfId="56696"/>
    <cellStyle name="Финансовый 3 2 6 5 3 2 2" xfId="56697"/>
    <cellStyle name="Финансовый 3 2 6 5 3 3" xfId="56698"/>
    <cellStyle name="Финансовый 3 2 6 5 3 4" xfId="56699"/>
    <cellStyle name="Финансовый 3 2 6 5 3 5" xfId="56700"/>
    <cellStyle name="Финансовый 3 2 6 5 4" xfId="56701"/>
    <cellStyle name="Финансовый 3 2 6 5 4 2" xfId="56702"/>
    <cellStyle name="Финансовый 3 2 6 5 4 3" xfId="56703"/>
    <cellStyle name="Финансовый 3 2 6 5 4 4" xfId="56704"/>
    <cellStyle name="Финансовый 3 2 6 5 5" xfId="56705"/>
    <cellStyle name="Финансовый 3 2 6 5 6" xfId="56706"/>
    <cellStyle name="Финансовый 3 2 6 5 7" xfId="56707"/>
    <cellStyle name="Финансовый 3 2 6 5 8" xfId="56708"/>
    <cellStyle name="Финансовый 3 2 6 6" xfId="56709"/>
    <cellStyle name="Финансовый 3 2 6 6 2" xfId="56710"/>
    <cellStyle name="Финансовый 3 2 6 6 2 2" xfId="56711"/>
    <cellStyle name="Финансовый 3 2 6 6 2 2 2" xfId="56712"/>
    <cellStyle name="Финансовый 3 2 6 6 2 2 2 2" xfId="56713"/>
    <cellStyle name="Финансовый 3 2 6 6 2 2 3" xfId="56714"/>
    <cellStyle name="Финансовый 3 2 6 6 2 2 4" xfId="56715"/>
    <cellStyle name="Финансовый 3 2 6 6 2 2 5" xfId="56716"/>
    <cellStyle name="Финансовый 3 2 6 6 2 3" xfId="56717"/>
    <cellStyle name="Финансовый 3 2 6 6 2 3 2" xfId="56718"/>
    <cellStyle name="Финансовый 3 2 6 6 2 3 3" xfId="56719"/>
    <cellStyle name="Финансовый 3 2 6 6 2 3 4" xfId="56720"/>
    <cellStyle name="Финансовый 3 2 6 6 2 4" xfId="56721"/>
    <cellStyle name="Финансовый 3 2 6 6 2 5" xfId="56722"/>
    <cellStyle name="Финансовый 3 2 6 6 2 6" xfId="56723"/>
    <cellStyle name="Финансовый 3 2 6 6 2 7" xfId="56724"/>
    <cellStyle name="Финансовый 3 2 6 6 3" xfId="56725"/>
    <cellStyle name="Финансовый 3 2 6 6 3 2" xfId="56726"/>
    <cellStyle name="Финансовый 3 2 6 6 3 2 2" xfId="56727"/>
    <cellStyle name="Финансовый 3 2 6 6 3 3" xfId="56728"/>
    <cellStyle name="Финансовый 3 2 6 6 3 4" xfId="56729"/>
    <cellStyle name="Финансовый 3 2 6 6 3 5" xfId="56730"/>
    <cellStyle name="Финансовый 3 2 6 6 4" xfId="56731"/>
    <cellStyle name="Финансовый 3 2 6 6 4 2" xfId="56732"/>
    <cellStyle name="Финансовый 3 2 6 6 4 3" xfId="56733"/>
    <cellStyle name="Финансовый 3 2 6 6 4 4" xfId="56734"/>
    <cellStyle name="Финансовый 3 2 6 6 5" xfId="56735"/>
    <cellStyle name="Финансовый 3 2 6 6 6" xfId="56736"/>
    <cellStyle name="Финансовый 3 2 6 6 7" xfId="56737"/>
    <cellStyle name="Финансовый 3 2 6 6 8" xfId="56738"/>
    <cellStyle name="Финансовый 3 2 6 7" xfId="56739"/>
    <cellStyle name="Финансовый 3 2 6 7 2" xfId="56740"/>
    <cellStyle name="Финансовый 3 2 6 7 2 2" xfId="56741"/>
    <cellStyle name="Финансовый 3 2 6 7 2 2 2" xfId="56742"/>
    <cellStyle name="Финансовый 3 2 6 7 2 2 2 2" xfId="56743"/>
    <cellStyle name="Финансовый 3 2 6 7 2 2 3" xfId="56744"/>
    <cellStyle name="Финансовый 3 2 6 7 2 2 4" xfId="56745"/>
    <cellStyle name="Финансовый 3 2 6 7 2 2 5" xfId="56746"/>
    <cellStyle name="Финансовый 3 2 6 7 2 3" xfId="56747"/>
    <cellStyle name="Финансовый 3 2 6 7 2 3 2" xfId="56748"/>
    <cellStyle name="Финансовый 3 2 6 7 2 3 3" xfId="56749"/>
    <cellStyle name="Финансовый 3 2 6 7 2 3 4" xfId="56750"/>
    <cellStyle name="Финансовый 3 2 6 7 2 4" xfId="56751"/>
    <cellStyle name="Финансовый 3 2 6 7 2 5" xfId="56752"/>
    <cellStyle name="Финансовый 3 2 6 7 2 6" xfId="56753"/>
    <cellStyle name="Финансовый 3 2 6 7 2 7" xfId="56754"/>
    <cellStyle name="Финансовый 3 2 6 7 3" xfId="56755"/>
    <cellStyle name="Финансовый 3 2 6 7 3 2" xfId="56756"/>
    <cellStyle name="Финансовый 3 2 6 7 3 2 2" xfId="56757"/>
    <cellStyle name="Финансовый 3 2 6 7 3 3" xfId="56758"/>
    <cellStyle name="Финансовый 3 2 6 7 3 4" xfId="56759"/>
    <cellStyle name="Финансовый 3 2 6 7 3 5" xfId="56760"/>
    <cellStyle name="Финансовый 3 2 6 7 4" xfId="56761"/>
    <cellStyle name="Финансовый 3 2 6 7 4 2" xfId="56762"/>
    <cellStyle name="Финансовый 3 2 6 7 4 3" xfId="56763"/>
    <cellStyle name="Финансовый 3 2 6 7 4 4" xfId="56764"/>
    <cellStyle name="Финансовый 3 2 6 7 5" xfId="56765"/>
    <cellStyle name="Финансовый 3 2 6 7 6" xfId="56766"/>
    <cellStyle name="Финансовый 3 2 6 7 7" xfId="56767"/>
    <cellStyle name="Финансовый 3 2 6 7 8" xfId="56768"/>
    <cellStyle name="Финансовый 3 2 6 8" xfId="56769"/>
    <cellStyle name="Финансовый 3 2 6 8 2" xfId="56770"/>
    <cellStyle name="Финансовый 3 2 6 8 2 2" xfId="56771"/>
    <cellStyle name="Финансовый 3 2 6 8 2 2 2" xfId="56772"/>
    <cellStyle name="Финансовый 3 2 6 8 2 3" xfId="56773"/>
    <cellStyle name="Финансовый 3 2 6 8 2 4" xfId="56774"/>
    <cellStyle name="Финансовый 3 2 6 8 2 5" xfId="56775"/>
    <cellStyle name="Финансовый 3 2 6 8 3" xfId="56776"/>
    <cellStyle name="Финансовый 3 2 6 8 3 2" xfId="56777"/>
    <cellStyle name="Финансовый 3 2 6 8 3 3" xfId="56778"/>
    <cellStyle name="Финансовый 3 2 6 8 3 4" xfId="56779"/>
    <cellStyle name="Финансовый 3 2 6 8 4" xfId="56780"/>
    <cellStyle name="Финансовый 3 2 6 8 5" xfId="56781"/>
    <cellStyle name="Финансовый 3 2 6 8 6" xfId="56782"/>
    <cellStyle name="Финансовый 3 2 6 8 7" xfId="56783"/>
    <cellStyle name="Финансовый 3 2 6 9" xfId="56784"/>
    <cellStyle name="Финансовый 3 2 6 9 2" xfId="56785"/>
    <cellStyle name="Финансовый 3 2 6 9 2 2" xfId="56786"/>
    <cellStyle name="Финансовый 3 2 6 9 2 2 2" xfId="56787"/>
    <cellStyle name="Финансовый 3 2 6 9 2 3" xfId="56788"/>
    <cellStyle name="Финансовый 3 2 6 9 2 4" xfId="56789"/>
    <cellStyle name="Финансовый 3 2 6 9 2 5" xfId="56790"/>
    <cellStyle name="Финансовый 3 2 6 9 3" xfId="56791"/>
    <cellStyle name="Финансовый 3 2 6 9 3 2" xfId="56792"/>
    <cellStyle name="Финансовый 3 2 6 9 3 3" xfId="56793"/>
    <cellStyle name="Финансовый 3 2 6 9 3 4" xfId="56794"/>
    <cellStyle name="Финансовый 3 2 6 9 4" xfId="56795"/>
    <cellStyle name="Финансовый 3 2 6 9 5" xfId="56796"/>
    <cellStyle name="Финансовый 3 2 6 9 6" xfId="56797"/>
    <cellStyle name="Финансовый 3 2 6 9 7" xfId="56798"/>
    <cellStyle name="Финансовый 3 2 7" xfId="56799"/>
    <cellStyle name="Финансовый 3 2 7 10" xfId="56800"/>
    <cellStyle name="Финансовый 3 2 7 10 2" xfId="56801"/>
    <cellStyle name="Финансовый 3 2 7 10 2 2" xfId="56802"/>
    <cellStyle name="Финансовый 3 2 7 10 3" xfId="56803"/>
    <cellStyle name="Финансовый 3 2 7 10 4" xfId="56804"/>
    <cellStyle name="Финансовый 3 2 7 10 5" xfId="56805"/>
    <cellStyle name="Финансовый 3 2 7 11" xfId="56806"/>
    <cellStyle name="Финансовый 3 2 7 11 2" xfId="56807"/>
    <cellStyle name="Финансовый 3 2 7 11 2 2" xfId="56808"/>
    <cellStyle name="Финансовый 3 2 7 11 3" xfId="56809"/>
    <cellStyle name="Финансовый 3 2 7 11 4" xfId="56810"/>
    <cellStyle name="Финансовый 3 2 7 11 5" xfId="56811"/>
    <cellStyle name="Финансовый 3 2 7 12" xfId="56812"/>
    <cellStyle name="Финансовый 3 2 7 12 2" xfId="56813"/>
    <cellStyle name="Финансовый 3 2 7 12 2 2" xfId="56814"/>
    <cellStyle name="Финансовый 3 2 7 12 3" xfId="56815"/>
    <cellStyle name="Финансовый 3 2 7 13" xfId="56816"/>
    <cellStyle name="Финансовый 3 2 7 13 2" xfId="56817"/>
    <cellStyle name="Финансовый 3 2 7 14" xfId="56818"/>
    <cellStyle name="Финансовый 3 2 7 15" xfId="56819"/>
    <cellStyle name="Финансовый 3 2 7 2" xfId="56820"/>
    <cellStyle name="Финансовый 3 2 7 2 2" xfId="56821"/>
    <cellStyle name="Финансовый 3 2 7 2 2 2" xfId="56822"/>
    <cellStyle name="Финансовый 3 2 7 2 2 2 2" xfId="56823"/>
    <cellStyle name="Финансовый 3 2 7 2 2 2 2 2" xfId="56824"/>
    <cellStyle name="Финансовый 3 2 7 2 2 2 3" xfId="56825"/>
    <cellStyle name="Финансовый 3 2 7 2 2 2 4" xfId="56826"/>
    <cellStyle name="Финансовый 3 2 7 2 2 2 5" xfId="56827"/>
    <cellStyle name="Финансовый 3 2 7 2 2 3" xfId="56828"/>
    <cellStyle name="Финансовый 3 2 7 2 2 3 2" xfId="56829"/>
    <cellStyle name="Финансовый 3 2 7 2 2 3 3" xfId="56830"/>
    <cellStyle name="Финансовый 3 2 7 2 2 3 4" xfId="56831"/>
    <cellStyle name="Финансовый 3 2 7 2 2 4" xfId="56832"/>
    <cellStyle name="Финансовый 3 2 7 2 2 5" xfId="56833"/>
    <cellStyle name="Финансовый 3 2 7 2 2 6" xfId="56834"/>
    <cellStyle name="Финансовый 3 2 7 2 2 7" xfId="56835"/>
    <cellStyle name="Финансовый 3 2 7 2 3" xfId="56836"/>
    <cellStyle name="Финансовый 3 2 7 2 3 2" xfId="56837"/>
    <cellStyle name="Финансовый 3 2 7 2 3 2 2" xfId="56838"/>
    <cellStyle name="Финансовый 3 2 7 2 3 3" xfId="56839"/>
    <cellStyle name="Финансовый 3 2 7 2 3 4" xfId="56840"/>
    <cellStyle name="Финансовый 3 2 7 2 3 5" xfId="56841"/>
    <cellStyle name="Финансовый 3 2 7 2 4" xfId="56842"/>
    <cellStyle name="Финансовый 3 2 7 2 4 2" xfId="56843"/>
    <cellStyle name="Финансовый 3 2 7 2 4 2 2" xfId="56844"/>
    <cellStyle name="Финансовый 3 2 7 2 4 3" xfId="56845"/>
    <cellStyle name="Финансовый 3 2 7 2 4 4" xfId="56846"/>
    <cellStyle name="Финансовый 3 2 7 2 4 5" xfId="56847"/>
    <cellStyle name="Финансовый 3 2 7 2 5" xfId="56848"/>
    <cellStyle name="Финансовый 3 2 7 2 5 2" xfId="56849"/>
    <cellStyle name="Финансовый 3 2 7 2 5 3" xfId="56850"/>
    <cellStyle name="Финансовый 3 2 7 2 5 4" xfId="56851"/>
    <cellStyle name="Финансовый 3 2 7 2 6" xfId="56852"/>
    <cellStyle name="Финансовый 3 2 7 2 7" xfId="56853"/>
    <cellStyle name="Финансовый 3 2 7 2 8" xfId="56854"/>
    <cellStyle name="Финансовый 3 2 7 2 9" xfId="56855"/>
    <cellStyle name="Финансовый 3 2 7 3" xfId="56856"/>
    <cellStyle name="Финансовый 3 2 7 3 2" xfId="56857"/>
    <cellStyle name="Финансовый 3 2 7 3 2 2" xfId="56858"/>
    <cellStyle name="Финансовый 3 2 7 3 2 2 2" xfId="56859"/>
    <cellStyle name="Финансовый 3 2 7 3 2 2 2 2" xfId="56860"/>
    <cellStyle name="Финансовый 3 2 7 3 2 2 3" xfId="56861"/>
    <cellStyle name="Финансовый 3 2 7 3 2 2 4" xfId="56862"/>
    <cellStyle name="Финансовый 3 2 7 3 2 2 5" xfId="56863"/>
    <cellStyle name="Финансовый 3 2 7 3 2 3" xfId="56864"/>
    <cellStyle name="Финансовый 3 2 7 3 2 3 2" xfId="56865"/>
    <cellStyle name="Финансовый 3 2 7 3 2 3 3" xfId="56866"/>
    <cellStyle name="Финансовый 3 2 7 3 2 3 4" xfId="56867"/>
    <cellStyle name="Финансовый 3 2 7 3 2 4" xfId="56868"/>
    <cellStyle name="Финансовый 3 2 7 3 2 5" xfId="56869"/>
    <cellStyle name="Финансовый 3 2 7 3 2 6" xfId="56870"/>
    <cellStyle name="Финансовый 3 2 7 3 2 7" xfId="56871"/>
    <cellStyle name="Финансовый 3 2 7 3 3" xfId="56872"/>
    <cellStyle name="Финансовый 3 2 7 3 3 2" xfId="56873"/>
    <cellStyle name="Финансовый 3 2 7 3 3 2 2" xfId="56874"/>
    <cellStyle name="Финансовый 3 2 7 3 3 3" xfId="56875"/>
    <cellStyle name="Финансовый 3 2 7 3 3 4" xfId="56876"/>
    <cellStyle name="Финансовый 3 2 7 3 3 5" xfId="56877"/>
    <cellStyle name="Финансовый 3 2 7 3 4" xfId="56878"/>
    <cellStyle name="Финансовый 3 2 7 3 4 2" xfId="56879"/>
    <cellStyle name="Финансовый 3 2 7 3 4 2 2" xfId="56880"/>
    <cellStyle name="Финансовый 3 2 7 3 4 3" xfId="56881"/>
    <cellStyle name="Финансовый 3 2 7 3 4 4" xfId="56882"/>
    <cellStyle name="Финансовый 3 2 7 3 4 5" xfId="56883"/>
    <cellStyle name="Финансовый 3 2 7 3 5" xfId="56884"/>
    <cellStyle name="Финансовый 3 2 7 3 5 2" xfId="56885"/>
    <cellStyle name="Финансовый 3 2 7 3 5 3" xfId="56886"/>
    <cellStyle name="Финансовый 3 2 7 3 5 4" xfId="56887"/>
    <cellStyle name="Финансовый 3 2 7 3 6" xfId="56888"/>
    <cellStyle name="Финансовый 3 2 7 3 7" xfId="56889"/>
    <cellStyle name="Финансовый 3 2 7 3 8" xfId="56890"/>
    <cellStyle name="Финансовый 3 2 7 3 9" xfId="56891"/>
    <cellStyle name="Финансовый 3 2 7 4" xfId="56892"/>
    <cellStyle name="Финансовый 3 2 7 4 2" xfId="56893"/>
    <cellStyle name="Финансовый 3 2 7 4 2 2" xfId="56894"/>
    <cellStyle name="Финансовый 3 2 7 4 2 2 2" xfId="56895"/>
    <cellStyle name="Финансовый 3 2 7 4 2 2 2 2" xfId="56896"/>
    <cellStyle name="Финансовый 3 2 7 4 2 2 3" xfId="56897"/>
    <cellStyle name="Финансовый 3 2 7 4 2 2 4" xfId="56898"/>
    <cellStyle name="Финансовый 3 2 7 4 2 2 5" xfId="56899"/>
    <cellStyle name="Финансовый 3 2 7 4 2 3" xfId="56900"/>
    <cellStyle name="Финансовый 3 2 7 4 2 3 2" xfId="56901"/>
    <cellStyle name="Финансовый 3 2 7 4 2 3 3" xfId="56902"/>
    <cellStyle name="Финансовый 3 2 7 4 2 3 4" xfId="56903"/>
    <cellStyle name="Финансовый 3 2 7 4 2 4" xfId="56904"/>
    <cellStyle name="Финансовый 3 2 7 4 2 5" xfId="56905"/>
    <cellStyle name="Финансовый 3 2 7 4 2 6" xfId="56906"/>
    <cellStyle name="Финансовый 3 2 7 4 2 7" xfId="56907"/>
    <cellStyle name="Финансовый 3 2 7 4 3" xfId="56908"/>
    <cellStyle name="Финансовый 3 2 7 4 3 2" xfId="56909"/>
    <cellStyle name="Финансовый 3 2 7 4 3 2 2" xfId="56910"/>
    <cellStyle name="Финансовый 3 2 7 4 3 3" xfId="56911"/>
    <cellStyle name="Финансовый 3 2 7 4 3 4" xfId="56912"/>
    <cellStyle name="Финансовый 3 2 7 4 3 5" xfId="56913"/>
    <cellStyle name="Финансовый 3 2 7 4 4" xfId="56914"/>
    <cellStyle name="Финансовый 3 2 7 4 4 2" xfId="56915"/>
    <cellStyle name="Финансовый 3 2 7 4 4 2 2" xfId="56916"/>
    <cellStyle name="Финансовый 3 2 7 4 4 3" xfId="56917"/>
    <cellStyle name="Финансовый 3 2 7 4 4 4" xfId="56918"/>
    <cellStyle name="Финансовый 3 2 7 4 4 5" xfId="56919"/>
    <cellStyle name="Финансовый 3 2 7 4 5" xfId="56920"/>
    <cellStyle name="Финансовый 3 2 7 4 5 2" xfId="56921"/>
    <cellStyle name="Финансовый 3 2 7 4 5 3" xfId="56922"/>
    <cellStyle name="Финансовый 3 2 7 4 5 4" xfId="56923"/>
    <cellStyle name="Финансовый 3 2 7 4 6" xfId="56924"/>
    <cellStyle name="Финансовый 3 2 7 4 7" xfId="56925"/>
    <cellStyle name="Финансовый 3 2 7 4 8" xfId="56926"/>
    <cellStyle name="Финансовый 3 2 7 4 9" xfId="56927"/>
    <cellStyle name="Финансовый 3 2 7 5" xfId="56928"/>
    <cellStyle name="Финансовый 3 2 7 5 2" xfId="56929"/>
    <cellStyle name="Финансовый 3 2 7 5 2 2" xfId="56930"/>
    <cellStyle name="Финансовый 3 2 7 5 2 2 2" xfId="56931"/>
    <cellStyle name="Финансовый 3 2 7 5 2 2 2 2" xfId="56932"/>
    <cellStyle name="Финансовый 3 2 7 5 2 2 3" xfId="56933"/>
    <cellStyle name="Финансовый 3 2 7 5 2 2 4" xfId="56934"/>
    <cellStyle name="Финансовый 3 2 7 5 2 2 5" xfId="56935"/>
    <cellStyle name="Финансовый 3 2 7 5 2 3" xfId="56936"/>
    <cellStyle name="Финансовый 3 2 7 5 2 3 2" xfId="56937"/>
    <cellStyle name="Финансовый 3 2 7 5 2 3 3" xfId="56938"/>
    <cellStyle name="Финансовый 3 2 7 5 2 3 4" xfId="56939"/>
    <cellStyle name="Финансовый 3 2 7 5 2 4" xfId="56940"/>
    <cellStyle name="Финансовый 3 2 7 5 2 5" xfId="56941"/>
    <cellStyle name="Финансовый 3 2 7 5 2 6" xfId="56942"/>
    <cellStyle name="Финансовый 3 2 7 5 2 7" xfId="56943"/>
    <cellStyle name="Финансовый 3 2 7 5 3" xfId="56944"/>
    <cellStyle name="Финансовый 3 2 7 5 3 2" xfId="56945"/>
    <cellStyle name="Финансовый 3 2 7 5 3 2 2" xfId="56946"/>
    <cellStyle name="Финансовый 3 2 7 5 3 3" xfId="56947"/>
    <cellStyle name="Финансовый 3 2 7 5 3 4" xfId="56948"/>
    <cellStyle name="Финансовый 3 2 7 5 3 5" xfId="56949"/>
    <cellStyle name="Финансовый 3 2 7 5 4" xfId="56950"/>
    <cellStyle name="Финансовый 3 2 7 5 4 2" xfId="56951"/>
    <cellStyle name="Финансовый 3 2 7 5 4 3" xfId="56952"/>
    <cellStyle name="Финансовый 3 2 7 5 4 4" xfId="56953"/>
    <cellStyle name="Финансовый 3 2 7 5 5" xfId="56954"/>
    <cellStyle name="Финансовый 3 2 7 5 6" xfId="56955"/>
    <cellStyle name="Финансовый 3 2 7 5 7" xfId="56956"/>
    <cellStyle name="Финансовый 3 2 7 5 8" xfId="56957"/>
    <cellStyle name="Финансовый 3 2 7 6" xfId="56958"/>
    <cellStyle name="Финансовый 3 2 7 6 2" xfId="56959"/>
    <cellStyle name="Финансовый 3 2 7 6 2 2" xfId="56960"/>
    <cellStyle name="Финансовый 3 2 7 6 2 2 2" xfId="56961"/>
    <cellStyle name="Финансовый 3 2 7 6 2 2 2 2" xfId="56962"/>
    <cellStyle name="Финансовый 3 2 7 6 2 2 3" xfId="56963"/>
    <cellStyle name="Финансовый 3 2 7 6 2 2 4" xfId="56964"/>
    <cellStyle name="Финансовый 3 2 7 6 2 2 5" xfId="56965"/>
    <cellStyle name="Финансовый 3 2 7 6 2 3" xfId="56966"/>
    <cellStyle name="Финансовый 3 2 7 6 2 3 2" xfId="56967"/>
    <cellStyle name="Финансовый 3 2 7 6 2 3 3" xfId="56968"/>
    <cellStyle name="Финансовый 3 2 7 6 2 3 4" xfId="56969"/>
    <cellStyle name="Финансовый 3 2 7 6 2 4" xfId="56970"/>
    <cellStyle name="Финансовый 3 2 7 6 2 5" xfId="56971"/>
    <cellStyle name="Финансовый 3 2 7 6 2 6" xfId="56972"/>
    <cellStyle name="Финансовый 3 2 7 6 2 7" xfId="56973"/>
    <cellStyle name="Финансовый 3 2 7 6 3" xfId="56974"/>
    <cellStyle name="Финансовый 3 2 7 6 3 2" xfId="56975"/>
    <cellStyle name="Финансовый 3 2 7 6 3 2 2" xfId="56976"/>
    <cellStyle name="Финансовый 3 2 7 6 3 3" xfId="56977"/>
    <cellStyle name="Финансовый 3 2 7 6 3 4" xfId="56978"/>
    <cellStyle name="Финансовый 3 2 7 6 3 5" xfId="56979"/>
    <cellStyle name="Финансовый 3 2 7 6 4" xfId="56980"/>
    <cellStyle name="Финансовый 3 2 7 6 4 2" xfId="56981"/>
    <cellStyle name="Финансовый 3 2 7 6 4 3" xfId="56982"/>
    <cellStyle name="Финансовый 3 2 7 6 4 4" xfId="56983"/>
    <cellStyle name="Финансовый 3 2 7 6 5" xfId="56984"/>
    <cellStyle name="Финансовый 3 2 7 6 6" xfId="56985"/>
    <cellStyle name="Финансовый 3 2 7 6 7" xfId="56986"/>
    <cellStyle name="Финансовый 3 2 7 6 8" xfId="56987"/>
    <cellStyle name="Финансовый 3 2 7 7" xfId="56988"/>
    <cellStyle name="Финансовый 3 2 7 7 2" xfId="56989"/>
    <cellStyle name="Финансовый 3 2 7 7 2 2" xfId="56990"/>
    <cellStyle name="Финансовый 3 2 7 7 2 2 2" xfId="56991"/>
    <cellStyle name="Финансовый 3 2 7 7 2 2 2 2" xfId="56992"/>
    <cellStyle name="Финансовый 3 2 7 7 2 2 3" xfId="56993"/>
    <cellStyle name="Финансовый 3 2 7 7 2 2 4" xfId="56994"/>
    <cellStyle name="Финансовый 3 2 7 7 2 2 5" xfId="56995"/>
    <cellStyle name="Финансовый 3 2 7 7 2 3" xfId="56996"/>
    <cellStyle name="Финансовый 3 2 7 7 2 3 2" xfId="56997"/>
    <cellStyle name="Финансовый 3 2 7 7 2 3 3" xfId="56998"/>
    <cellStyle name="Финансовый 3 2 7 7 2 3 4" xfId="56999"/>
    <cellStyle name="Финансовый 3 2 7 7 2 4" xfId="57000"/>
    <cellStyle name="Финансовый 3 2 7 7 2 5" xfId="57001"/>
    <cellStyle name="Финансовый 3 2 7 7 2 6" xfId="57002"/>
    <cellStyle name="Финансовый 3 2 7 7 2 7" xfId="57003"/>
    <cellStyle name="Финансовый 3 2 7 7 3" xfId="57004"/>
    <cellStyle name="Финансовый 3 2 7 7 3 2" xfId="57005"/>
    <cellStyle name="Финансовый 3 2 7 7 3 2 2" xfId="57006"/>
    <cellStyle name="Финансовый 3 2 7 7 3 3" xfId="57007"/>
    <cellStyle name="Финансовый 3 2 7 7 3 4" xfId="57008"/>
    <cellStyle name="Финансовый 3 2 7 7 3 5" xfId="57009"/>
    <cellStyle name="Финансовый 3 2 7 7 4" xfId="57010"/>
    <cellStyle name="Финансовый 3 2 7 7 4 2" xfId="57011"/>
    <cellStyle name="Финансовый 3 2 7 7 4 3" xfId="57012"/>
    <cellStyle name="Финансовый 3 2 7 7 4 4" xfId="57013"/>
    <cellStyle name="Финансовый 3 2 7 7 5" xfId="57014"/>
    <cellStyle name="Финансовый 3 2 7 7 6" xfId="57015"/>
    <cellStyle name="Финансовый 3 2 7 7 7" xfId="57016"/>
    <cellStyle name="Финансовый 3 2 7 7 8" xfId="57017"/>
    <cellStyle name="Финансовый 3 2 7 8" xfId="57018"/>
    <cellStyle name="Финансовый 3 2 7 8 2" xfId="57019"/>
    <cellStyle name="Финансовый 3 2 7 8 2 2" xfId="57020"/>
    <cellStyle name="Финансовый 3 2 7 8 2 2 2" xfId="57021"/>
    <cellStyle name="Финансовый 3 2 7 8 2 3" xfId="57022"/>
    <cellStyle name="Финансовый 3 2 7 8 2 4" xfId="57023"/>
    <cellStyle name="Финансовый 3 2 7 8 2 5" xfId="57024"/>
    <cellStyle name="Финансовый 3 2 7 8 3" xfId="57025"/>
    <cellStyle name="Финансовый 3 2 7 8 3 2" xfId="57026"/>
    <cellStyle name="Финансовый 3 2 7 8 3 3" xfId="57027"/>
    <cellStyle name="Финансовый 3 2 7 8 3 4" xfId="57028"/>
    <cellStyle name="Финансовый 3 2 7 8 4" xfId="57029"/>
    <cellStyle name="Финансовый 3 2 7 8 5" xfId="57030"/>
    <cellStyle name="Финансовый 3 2 7 8 6" xfId="57031"/>
    <cellStyle name="Финансовый 3 2 7 8 7" xfId="57032"/>
    <cellStyle name="Финансовый 3 2 7 9" xfId="57033"/>
    <cellStyle name="Финансовый 3 2 7 9 2" xfId="57034"/>
    <cellStyle name="Финансовый 3 2 7 9 2 2" xfId="57035"/>
    <cellStyle name="Финансовый 3 2 7 9 2 2 2" xfId="57036"/>
    <cellStyle name="Финансовый 3 2 7 9 2 3" xfId="57037"/>
    <cellStyle name="Финансовый 3 2 7 9 2 4" xfId="57038"/>
    <cellStyle name="Финансовый 3 2 7 9 2 5" xfId="57039"/>
    <cellStyle name="Финансовый 3 2 7 9 3" xfId="57040"/>
    <cellStyle name="Финансовый 3 2 7 9 3 2" xfId="57041"/>
    <cellStyle name="Финансовый 3 2 7 9 3 3" xfId="57042"/>
    <cellStyle name="Финансовый 3 2 7 9 3 4" xfId="57043"/>
    <cellStyle name="Финансовый 3 2 7 9 4" xfId="57044"/>
    <cellStyle name="Финансовый 3 2 7 9 5" xfId="57045"/>
    <cellStyle name="Финансовый 3 2 7 9 6" xfId="57046"/>
    <cellStyle name="Финансовый 3 2 7 9 7" xfId="57047"/>
    <cellStyle name="Финансовый 3 2 8" xfId="57048"/>
    <cellStyle name="Финансовый 3 2 8 2" xfId="57049"/>
    <cellStyle name="Финансовый 3 2 8 2 2" xfId="57050"/>
    <cellStyle name="Финансовый 3 2 8 2 2 2" xfId="57051"/>
    <cellStyle name="Финансовый 3 2 8 2 2 2 2" xfId="57052"/>
    <cellStyle name="Финансовый 3 2 8 2 2 3" xfId="57053"/>
    <cellStyle name="Финансовый 3 2 8 2 2 4" xfId="57054"/>
    <cellStyle name="Финансовый 3 2 8 2 2 5" xfId="57055"/>
    <cellStyle name="Финансовый 3 2 8 2 3" xfId="57056"/>
    <cellStyle name="Финансовый 3 2 8 2 3 2" xfId="57057"/>
    <cellStyle name="Финансовый 3 2 8 2 3 2 2" xfId="57058"/>
    <cellStyle name="Финансовый 3 2 8 2 3 3" xfId="57059"/>
    <cellStyle name="Финансовый 3 2 8 2 3 4" xfId="57060"/>
    <cellStyle name="Финансовый 3 2 8 2 3 5" xfId="57061"/>
    <cellStyle name="Финансовый 3 2 8 2 4" xfId="57062"/>
    <cellStyle name="Финансовый 3 2 8 2 4 2" xfId="57063"/>
    <cellStyle name="Финансовый 3 2 8 2 4 3" xfId="57064"/>
    <cellStyle name="Финансовый 3 2 8 2 4 4" xfId="57065"/>
    <cellStyle name="Финансовый 3 2 8 2 5" xfId="57066"/>
    <cellStyle name="Финансовый 3 2 8 2 6" xfId="57067"/>
    <cellStyle name="Финансовый 3 2 8 2 7" xfId="57068"/>
    <cellStyle name="Финансовый 3 2 8 2 8" xfId="57069"/>
    <cellStyle name="Финансовый 3 2 8 3" xfId="57070"/>
    <cellStyle name="Финансовый 3 2 8 3 2" xfId="57071"/>
    <cellStyle name="Финансовый 3 2 8 3 2 2" xfId="57072"/>
    <cellStyle name="Финансовый 3 2 8 3 3" xfId="57073"/>
    <cellStyle name="Финансовый 3 2 8 3 4" xfId="57074"/>
    <cellStyle name="Финансовый 3 2 8 3 5" xfId="57075"/>
    <cellStyle name="Финансовый 3 2 8 4" xfId="57076"/>
    <cellStyle name="Финансовый 3 2 8 4 2" xfId="57077"/>
    <cellStyle name="Финансовый 3 2 8 4 2 2" xfId="57078"/>
    <cellStyle name="Финансовый 3 2 8 4 3" xfId="57079"/>
    <cellStyle name="Финансовый 3 2 8 4 4" xfId="57080"/>
    <cellStyle name="Финансовый 3 2 8 4 5" xfId="57081"/>
    <cellStyle name="Финансовый 3 2 8 5" xfId="57082"/>
    <cellStyle name="Финансовый 3 2 8 5 2" xfId="57083"/>
    <cellStyle name="Финансовый 3 2 8 5 2 2" xfId="57084"/>
    <cellStyle name="Финансовый 3 2 8 5 3" xfId="57085"/>
    <cellStyle name="Финансовый 3 2 8 5 4" xfId="57086"/>
    <cellStyle name="Финансовый 3 2 8 5 5" xfId="57087"/>
    <cellStyle name="Финансовый 3 2 8 6" xfId="57088"/>
    <cellStyle name="Финансовый 3 2 8 6 2" xfId="57089"/>
    <cellStyle name="Финансовый 3 2 8 6 2 2" xfId="57090"/>
    <cellStyle name="Финансовый 3 2 8 6 3" xfId="57091"/>
    <cellStyle name="Финансовый 3 2 8 7" xfId="57092"/>
    <cellStyle name="Финансовый 3 2 8 7 2" xfId="57093"/>
    <cellStyle name="Финансовый 3 2 8 8" xfId="57094"/>
    <cellStyle name="Финансовый 3 2 8 9" xfId="57095"/>
    <cellStyle name="Финансовый 3 2 9" xfId="57096"/>
    <cellStyle name="Финансовый 3 2 9 2" xfId="57097"/>
    <cellStyle name="Финансовый 3 2 9 2 2" xfId="57098"/>
    <cellStyle name="Финансовый 3 2 9 2 2 2" xfId="57099"/>
    <cellStyle name="Финансовый 3 2 9 2 2 2 2" xfId="57100"/>
    <cellStyle name="Финансовый 3 2 9 2 2 3" xfId="57101"/>
    <cellStyle name="Финансовый 3 2 9 2 2 4" xfId="57102"/>
    <cellStyle name="Финансовый 3 2 9 2 2 5" xfId="57103"/>
    <cellStyle name="Финансовый 3 2 9 2 3" xfId="57104"/>
    <cellStyle name="Финансовый 3 2 9 2 3 2" xfId="57105"/>
    <cellStyle name="Финансовый 3 2 9 2 3 3" xfId="57106"/>
    <cellStyle name="Финансовый 3 2 9 2 3 4" xfId="57107"/>
    <cellStyle name="Финансовый 3 2 9 2 4" xfId="57108"/>
    <cellStyle name="Финансовый 3 2 9 2 5" xfId="57109"/>
    <cellStyle name="Финансовый 3 2 9 2 6" xfId="57110"/>
    <cellStyle name="Финансовый 3 2 9 2 7" xfId="57111"/>
    <cellStyle name="Финансовый 3 2 9 3" xfId="57112"/>
    <cellStyle name="Финансовый 3 2 9 3 2" xfId="57113"/>
    <cellStyle name="Финансовый 3 2 9 3 2 2" xfId="57114"/>
    <cellStyle name="Финансовый 3 2 9 3 3" xfId="57115"/>
    <cellStyle name="Финансовый 3 2 9 3 4" xfId="57116"/>
    <cellStyle name="Финансовый 3 2 9 3 5" xfId="57117"/>
    <cellStyle name="Финансовый 3 2 9 4" xfId="57118"/>
    <cellStyle name="Финансовый 3 2 9 4 2" xfId="57119"/>
    <cellStyle name="Финансовый 3 2 9 4 2 2" xfId="57120"/>
    <cellStyle name="Финансовый 3 2 9 4 3" xfId="57121"/>
    <cellStyle name="Финансовый 3 2 9 4 4" xfId="57122"/>
    <cellStyle name="Финансовый 3 2 9 4 5" xfId="57123"/>
    <cellStyle name="Финансовый 3 2 9 5" xfId="57124"/>
    <cellStyle name="Финансовый 3 2 9 5 2" xfId="57125"/>
    <cellStyle name="Финансовый 3 2 9 5 3" xfId="57126"/>
    <cellStyle name="Финансовый 3 2 9 5 4" xfId="57127"/>
    <cellStyle name="Финансовый 3 2 9 6" xfId="57128"/>
    <cellStyle name="Финансовый 3 2 9 7" xfId="57129"/>
    <cellStyle name="Финансовый 3 2 9 8" xfId="57130"/>
    <cellStyle name="Финансовый 3 2 9 9" xfId="57131"/>
    <cellStyle name="Финансовый 3 3" xfId="57132"/>
    <cellStyle name="Финансовый 3 3 10" xfId="57133"/>
    <cellStyle name="Финансовый 3 3 10 2" xfId="57134"/>
    <cellStyle name="Финансовый 3 3 10 2 2" xfId="57135"/>
    <cellStyle name="Финансовый 3 3 10 2 2 2" xfId="57136"/>
    <cellStyle name="Финансовый 3 3 10 2 2 2 2" xfId="57137"/>
    <cellStyle name="Финансовый 3 3 10 2 2 3" xfId="57138"/>
    <cellStyle name="Финансовый 3 3 10 2 2 4" xfId="57139"/>
    <cellStyle name="Финансовый 3 3 10 2 2 5" xfId="57140"/>
    <cellStyle name="Финансовый 3 3 10 2 3" xfId="57141"/>
    <cellStyle name="Финансовый 3 3 10 2 3 2" xfId="57142"/>
    <cellStyle name="Финансовый 3 3 10 2 3 3" xfId="57143"/>
    <cellStyle name="Финансовый 3 3 10 2 3 4" xfId="57144"/>
    <cellStyle name="Финансовый 3 3 10 2 4" xfId="57145"/>
    <cellStyle name="Финансовый 3 3 10 2 5" xfId="57146"/>
    <cellStyle name="Финансовый 3 3 10 2 6" xfId="57147"/>
    <cellStyle name="Финансовый 3 3 10 2 7" xfId="57148"/>
    <cellStyle name="Финансовый 3 3 10 3" xfId="57149"/>
    <cellStyle name="Финансовый 3 3 10 3 2" xfId="57150"/>
    <cellStyle name="Финансовый 3 3 10 3 2 2" xfId="57151"/>
    <cellStyle name="Финансовый 3 3 10 3 3" xfId="57152"/>
    <cellStyle name="Финансовый 3 3 10 3 4" xfId="57153"/>
    <cellStyle name="Финансовый 3 3 10 3 5" xfId="57154"/>
    <cellStyle name="Финансовый 3 3 10 4" xfId="57155"/>
    <cellStyle name="Финансовый 3 3 10 4 2" xfId="57156"/>
    <cellStyle name="Финансовый 3 3 10 4 3" xfId="57157"/>
    <cellStyle name="Финансовый 3 3 10 4 4" xfId="57158"/>
    <cellStyle name="Финансовый 3 3 10 5" xfId="57159"/>
    <cellStyle name="Финансовый 3 3 10 6" xfId="57160"/>
    <cellStyle name="Финансовый 3 3 10 7" xfId="57161"/>
    <cellStyle name="Финансовый 3 3 10 8" xfId="57162"/>
    <cellStyle name="Финансовый 3 3 11" xfId="57163"/>
    <cellStyle name="Финансовый 3 3 11 2" xfId="57164"/>
    <cellStyle name="Финансовый 3 3 11 2 2" xfId="57165"/>
    <cellStyle name="Финансовый 3 3 11 2 2 2" xfId="57166"/>
    <cellStyle name="Финансовый 3 3 11 2 2 2 2" xfId="57167"/>
    <cellStyle name="Финансовый 3 3 11 2 2 3" xfId="57168"/>
    <cellStyle name="Финансовый 3 3 11 2 2 4" xfId="57169"/>
    <cellStyle name="Финансовый 3 3 11 2 2 5" xfId="57170"/>
    <cellStyle name="Финансовый 3 3 11 2 3" xfId="57171"/>
    <cellStyle name="Финансовый 3 3 11 2 3 2" xfId="57172"/>
    <cellStyle name="Финансовый 3 3 11 2 3 3" xfId="57173"/>
    <cellStyle name="Финансовый 3 3 11 2 3 4" xfId="57174"/>
    <cellStyle name="Финансовый 3 3 11 2 4" xfId="57175"/>
    <cellStyle name="Финансовый 3 3 11 2 5" xfId="57176"/>
    <cellStyle name="Финансовый 3 3 11 2 6" xfId="57177"/>
    <cellStyle name="Финансовый 3 3 11 2 7" xfId="57178"/>
    <cellStyle name="Финансовый 3 3 11 3" xfId="57179"/>
    <cellStyle name="Финансовый 3 3 11 3 2" xfId="57180"/>
    <cellStyle name="Финансовый 3 3 11 3 2 2" xfId="57181"/>
    <cellStyle name="Финансовый 3 3 11 3 3" xfId="57182"/>
    <cellStyle name="Финансовый 3 3 11 3 4" xfId="57183"/>
    <cellStyle name="Финансовый 3 3 11 3 5" xfId="57184"/>
    <cellStyle name="Финансовый 3 3 11 4" xfId="57185"/>
    <cellStyle name="Финансовый 3 3 11 4 2" xfId="57186"/>
    <cellStyle name="Финансовый 3 3 11 4 3" xfId="57187"/>
    <cellStyle name="Финансовый 3 3 11 4 4" xfId="57188"/>
    <cellStyle name="Финансовый 3 3 11 5" xfId="57189"/>
    <cellStyle name="Финансовый 3 3 11 6" xfId="57190"/>
    <cellStyle name="Финансовый 3 3 11 7" xfId="57191"/>
    <cellStyle name="Финансовый 3 3 11 8" xfId="57192"/>
    <cellStyle name="Финансовый 3 3 12" xfId="57193"/>
    <cellStyle name="Финансовый 3 3 12 2" xfId="57194"/>
    <cellStyle name="Финансовый 3 3 12 2 2" xfId="57195"/>
    <cellStyle name="Финансовый 3 3 12 2 2 2" xfId="57196"/>
    <cellStyle name="Финансовый 3 3 12 2 3" xfId="57197"/>
    <cellStyle name="Финансовый 3 3 12 2 4" xfId="57198"/>
    <cellStyle name="Финансовый 3 3 12 2 5" xfId="57199"/>
    <cellStyle name="Финансовый 3 3 12 3" xfId="57200"/>
    <cellStyle name="Финансовый 3 3 12 3 2" xfId="57201"/>
    <cellStyle name="Финансовый 3 3 12 3 3" xfId="57202"/>
    <cellStyle name="Финансовый 3 3 12 3 4" xfId="57203"/>
    <cellStyle name="Финансовый 3 3 12 4" xfId="57204"/>
    <cellStyle name="Финансовый 3 3 12 5" xfId="57205"/>
    <cellStyle name="Финансовый 3 3 12 6" xfId="57206"/>
    <cellStyle name="Финансовый 3 3 12 7" xfId="57207"/>
    <cellStyle name="Финансовый 3 3 13" xfId="57208"/>
    <cellStyle name="Финансовый 3 3 13 2" xfId="57209"/>
    <cellStyle name="Финансовый 3 3 13 2 2" xfId="57210"/>
    <cellStyle name="Финансовый 3 3 13 2 2 2" xfId="57211"/>
    <cellStyle name="Финансовый 3 3 13 2 3" xfId="57212"/>
    <cellStyle name="Финансовый 3 3 13 2 4" xfId="57213"/>
    <cellStyle name="Финансовый 3 3 13 2 5" xfId="57214"/>
    <cellStyle name="Финансовый 3 3 13 3" xfId="57215"/>
    <cellStyle name="Финансовый 3 3 13 3 2" xfId="57216"/>
    <cellStyle name="Финансовый 3 3 13 3 3" xfId="57217"/>
    <cellStyle name="Финансовый 3 3 13 3 4" xfId="57218"/>
    <cellStyle name="Финансовый 3 3 13 4" xfId="57219"/>
    <cellStyle name="Финансовый 3 3 13 5" xfId="57220"/>
    <cellStyle name="Финансовый 3 3 13 6" xfId="57221"/>
    <cellStyle name="Финансовый 3 3 13 7" xfId="57222"/>
    <cellStyle name="Финансовый 3 3 14" xfId="57223"/>
    <cellStyle name="Финансовый 3 3 14 2" xfId="57224"/>
    <cellStyle name="Финансовый 3 3 14 2 2" xfId="57225"/>
    <cellStyle name="Финансовый 3 3 14 3" xfId="57226"/>
    <cellStyle name="Финансовый 3 3 14 4" xfId="57227"/>
    <cellStyle name="Финансовый 3 3 14 5" xfId="57228"/>
    <cellStyle name="Финансовый 3 3 15" xfId="57229"/>
    <cellStyle name="Финансовый 3 3 15 2" xfId="57230"/>
    <cellStyle name="Финансовый 3 3 15 2 2" xfId="57231"/>
    <cellStyle name="Финансовый 3 3 15 3" xfId="57232"/>
    <cellStyle name="Финансовый 3 3 15 4" xfId="57233"/>
    <cellStyle name="Финансовый 3 3 15 5" xfId="57234"/>
    <cellStyle name="Финансовый 3 3 16" xfId="57235"/>
    <cellStyle name="Финансовый 3 3 17" xfId="57236"/>
    <cellStyle name="Финансовый 3 3 18" xfId="57237"/>
    <cellStyle name="Финансовый 3 3 19" xfId="57238"/>
    <cellStyle name="Финансовый 3 3 2" xfId="57239"/>
    <cellStyle name="Финансовый 3 3 2 10" xfId="57240"/>
    <cellStyle name="Финансовый 3 3 2 10 2" xfId="57241"/>
    <cellStyle name="Финансовый 3 3 2 10 2 2" xfId="57242"/>
    <cellStyle name="Финансовый 3 3 2 10 2 2 2" xfId="57243"/>
    <cellStyle name="Финансовый 3 3 2 10 2 3" xfId="57244"/>
    <cellStyle name="Финансовый 3 3 2 10 2 4" xfId="57245"/>
    <cellStyle name="Финансовый 3 3 2 10 2 5" xfId="57246"/>
    <cellStyle name="Финансовый 3 3 2 10 3" xfId="57247"/>
    <cellStyle name="Финансовый 3 3 2 10 3 2" xfId="57248"/>
    <cellStyle name="Финансовый 3 3 2 10 3 3" xfId="57249"/>
    <cellStyle name="Финансовый 3 3 2 10 3 4" xfId="57250"/>
    <cellStyle name="Финансовый 3 3 2 10 4" xfId="57251"/>
    <cellStyle name="Финансовый 3 3 2 10 5" xfId="57252"/>
    <cellStyle name="Финансовый 3 3 2 10 6" xfId="57253"/>
    <cellStyle name="Финансовый 3 3 2 10 7" xfId="57254"/>
    <cellStyle name="Финансовый 3 3 2 11" xfId="57255"/>
    <cellStyle name="Финансовый 3 3 2 11 2" xfId="57256"/>
    <cellStyle name="Финансовый 3 3 2 11 2 2" xfId="57257"/>
    <cellStyle name="Финансовый 3 3 2 11 3" xfId="57258"/>
    <cellStyle name="Финансовый 3 3 2 11 4" xfId="57259"/>
    <cellStyle name="Финансовый 3 3 2 11 5" xfId="57260"/>
    <cellStyle name="Финансовый 3 3 2 12" xfId="57261"/>
    <cellStyle name="Финансовый 3 3 2 12 2" xfId="57262"/>
    <cellStyle name="Финансовый 3 3 2 12 3" xfId="57263"/>
    <cellStyle name="Финансовый 3 3 2 12 4" xfId="57264"/>
    <cellStyle name="Финансовый 3 3 2 13" xfId="57265"/>
    <cellStyle name="Финансовый 3 3 2 14" xfId="57266"/>
    <cellStyle name="Финансовый 3 3 2 15" xfId="57267"/>
    <cellStyle name="Финансовый 3 3 2 16" xfId="57268"/>
    <cellStyle name="Финансовый 3 3 2 2" xfId="57269"/>
    <cellStyle name="Финансовый 3 3 2 2 10" xfId="57270"/>
    <cellStyle name="Финансовый 3 3 2 2 10 2" xfId="57271"/>
    <cellStyle name="Финансовый 3 3 2 2 10 2 2" xfId="57272"/>
    <cellStyle name="Финансовый 3 3 2 2 10 3" xfId="57273"/>
    <cellStyle name="Финансовый 3 3 2 2 10 4" xfId="57274"/>
    <cellStyle name="Финансовый 3 3 2 2 10 5" xfId="57275"/>
    <cellStyle name="Финансовый 3 3 2 2 11" xfId="57276"/>
    <cellStyle name="Финансовый 3 3 2 2 11 2" xfId="57277"/>
    <cellStyle name="Финансовый 3 3 2 2 11 3" xfId="57278"/>
    <cellStyle name="Финансовый 3 3 2 2 11 4" xfId="57279"/>
    <cellStyle name="Финансовый 3 3 2 2 12" xfId="57280"/>
    <cellStyle name="Финансовый 3 3 2 2 13" xfId="57281"/>
    <cellStyle name="Финансовый 3 3 2 2 14" xfId="57282"/>
    <cellStyle name="Финансовый 3 3 2 2 15" xfId="57283"/>
    <cellStyle name="Финансовый 3 3 2 2 2" xfId="57284"/>
    <cellStyle name="Финансовый 3 3 2 2 2 2" xfId="57285"/>
    <cellStyle name="Финансовый 3 3 2 2 2 2 2" xfId="57286"/>
    <cellStyle name="Финансовый 3 3 2 2 2 2 2 2" xfId="57287"/>
    <cellStyle name="Финансовый 3 3 2 2 2 2 2 2 2" xfId="57288"/>
    <cellStyle name="Финансовый 3 3 2 2 2 2 2 3" xfId="57289"/>
    <cellStyle name="Финансовый 3 3 2 2 2 2 2 4" xfId="57290"/>
    <cellStyle name="Финансовый 3 3 2 2 2 2 2 5" xfId="57291"/>
    <cellStyle name="Финансовый 3 3 2 2 2 2 3" xfId="57292"/>
    <cellStyle name="Финансовый 3 3 2 2 2 2 3 2" xfId="57293"/>
    <cellStyle name="Финансовый 3 3 2 2 2 2 3 3" xfId="57294"/>
    <cellStyle name="Финансовый 3 3 2 2 2 2 3 4" xfId="57295"/>
    <cellStyle name="Финансовый 3 3 2 2 2 2 4" xfId="57296"/>
    <cellStyle name="Финансовый 3 3 2 2 2 2 5" xfId="57297"/>
    <cellStyle name="Финансовый 3 3 2 2 2 2 6" xfId="57298"/>
    <cellStyle name="Финансовый 3 3 2 2 2 2 7" xfId="57299"/>
    <cellStyle name="Финансовый 3 3 2 2 2 3" xfId="57300"/>
    <cellStyle name="Финансовый 3 3 2 2 2 3 2" xfId="57301"/>
    <cellStyle name="Финансовый 3 3 2 2 2 3 2 2" xfId="57302"/>
    <cellStyle name="Финансовый 3 3 2 2 2 3 3" xfId="57303"/>
    <cellStyle name="Финансовый 3 3 2 2 2 3 4" xfId="57304"/>
    <cellStyle name="Финансовый 3 3 2 2 2 3 5" xfId="57305"/>
    <cellStyle name="Финансовый 3 3 2 2 2 4" xfId="57306"/>
    <cellStyle name="Финансовый 3 3 2 2 2 4 2" xfId="57307"/>
    <cellStyle name="Финансовый 3 3 2 2 2 4 2 2" xfId="57308"/>
    <cellStyle name="Финансовый 3 3 2 2 2 4 3" xfId="57309"/>
    <cellStyle name="Финансовый 3 3 2 2 2 4 4" xfId="57310"/>
    <cellStyle name="Финансовый 3 3 2 2 2 4 5" xfId="57311"/>
    <cellStyle name="Финансовый 3 3 2 2 2 5" xfId="57312"/>
    <cellStyle name="Финансовый 3 3 2 2 2 5 2" xfId="57313"/>
    <cellStyle name="Финансовый 3 3 2 2 2 5 3" xfId="57314"/>
    <cellStyle name="Финансовый 3 3 2 2 2 5 4" xfId="57315"/>
    <cellStyle name="Финансовый 3 3 2 2 2 6" xfId="57316"/>
    <cellStyle name="Финансовый 3 3 2 2 2 7" xfId="57317"/>
    <cellStyle name="Финансовый 3 3 2 2 2 8" xfId="57318"/>
    <cellStyle name="Финансовый 3 3 2 2 2 9" xfId="57319"/>
    <cellStyle name="Финансовый 3 3 2 2 3" xfId="57320"/>
    <cellStyle name="Финансовый 3 3 2 2 3 2" xfId="57321"/>
    <cellStyle name="Финансовый 3 3 2 2 3 2 2" xfId="57322"/>
    <cellStyle name="Финансовый 3 3 2 2 3 2 2 2" xfId="57323"/>
    <cellStyle name="Финансовый 3 3 2 2 3 2 2 2 2" xfId="57324"/>
    <cellStyle name="Финансовый 3 3 2 2 3 2 2 3" xfId="57325"/>
    <cellStyle name="Финансовый 3 3 2 2 3 2 2 4" xfId="57326"/>
    <cellStyle name="Финансовый 3 3 2 2 3 2 2 5" xfId="57327"/>
    <cellStyle name="Финансовый 3 3 2 2 3 2 3" xfId="57328"/>
    <cellStyle name="Финансовый 3 3 2 2 3 2 3 2" xfId="57329"/>
    <cellStyle name="Финансовый 3 3 2 2 3 2 3 3" xfId="57330"/>
    <cellStyle name="Финансовый 3 3 2 2 3 2 3 4" xfId="57331"/>
    <cellStyle name="Финансовый 3 3 2 2 3 2 4" xfId="57332"/>
    <cellStyle name="Финансовый 3 3 2 2 3 2 5" xfId="57333"/>
    <cellStyle name="Финансовый 3 3 2 2 3 2 6" xfId="57334"/>
    <cellStyle name="Финансовый 3 3 2 2 3 2 7" xfId="57335"/>
    <cellStyle name="Финансовый 3 3 2 2 3 3" xfId="57336"/>
    <cellStyle name="Финансовый 3 3 2 2 3 3 2" xfId="57337"/>
    <cellStyle name="Финансовый 3 3 2 2 3 3 2 2" xfId="57338"/>
    <cellStyle name="Финансовый 3 3 2 2 3 3 3" xfId="57339"/>
    <cellStyle name="Финансовый 3 3 2 2 3 3 4" xfId="57340"/>
    <cellStyle name="Финансовый 3 3 2 2 3 3 5" xfId="57341"/>
    <cellStyle name="Финансовый 3 3 2 2 3 4" xfId="57342"/>
    <cellStyle name="Финансовый 3 3 2 2 3 4 2" xfId="57343"/>
    <cellStyle name="Финансовый 3 3 2 2 3 4 2 2" xfId="57344"/>
    <cellStyle name="Финансовый 3 3 2 2 3 4 3" xfId="57345"/>
    <cellStyle name="Финансовый 3 3 2 2 3 4 4" xfId="57346"/>
    <cellStyle name="Финансовый 3 3 2 2 3 4 5" xfId="57347"/>
    <cellStyle name="Финансовый 3 3 2 2 3 5" xfId="57348"/>
    <cellStyle name="Финансовый 3 3 2 2 3 5 2" xfId="57349"/>
    <cellStyle name="Финансовый 3 3 2 2 3 5 3" xfId="57350"/>
    <cellStyle name="Финансовый 3 3 2 2 3 5 4" xfId="57351"/>
    <cellStyle name="Финансовый 3 3 2 2 3 6" xfId="57352"/>
    <cellStyle name="Финансовый 3 3 2 2 3 7" xfId="57353"/>
    <cellStyle name="Финансовый 3 3 2 2 3 8" xfId="57354"/>
    <cellStyle name="Финансовый 3 3 2 2 3 9" xfId="57355"/>
    <cellStyle name="Финансовый 3 3 2 2 4" xfId="57356"/>
    <cellStyle name="Финансовый 3 3 2 2 4 2" xfId="57357"/>
    <cellStyle name="Финансовый 3 3 2 2 4 2 2" xfId="57358"/>
    <cellStyle name="Финансовый 3 3 2 2 4 2 2 2" xfId="57359"/>
    <cellStyle name="Финансовый 3 3 2 2 4 2 2 2 2" xfId="57360"/>
    <cellStyle name="Финансовый 3 3 2 2 4 2 2 3" xfId="57361"/>
    <cellStyle name="Финансовый 3 3 2 2 4 2 2 4" xfId="57362"/>
    <cellStyle name="Финансовый 3 3 2 2 4 2 2 5" xfId="57363"/>
    <cellStyle name="Финансовый 3 3 2 2 4 2 3" xfId="57364"/>
    <cellStyle name="Финансовый 3 3 2 2 4 2 3 2" xfId="57365"/>
    <cellStyle name="Финансовый 3 3 2 2 4 2 3 3" xfId="57366"/>
    <cellStyle name="Финансовый 3 3 2 2 4 2 3 4" xfId="57367"/>
    <cellStyle name="Финансовый 3 3 2 2 4 2 4" xfId="57368"/>
    <cellStyle name="Финансовый 3 3 2 2 4 2 5" xfId="57369"/>
    <cellStyle name="Финансовый 3 3 2 2 4 2 6" xfId="57370"/>
    <cellStyle name="Финансовый 3 3 2 2 4 2 7" xfId="57371"/>
    <cellStyle name="Финансовый 3 3 2 2 4 3" xfId="57372"/>
    <cellStyle name="Финансовый 3 3 2 2 4 3 2" xfId="57373"/>
    <cellStyle name="Финансовый 3 3 2 2 4 3 2 2" xfId="57374"/>
    <cellStyle name="Финансовый 3 3 2 2 4 3 3" xfId="57375"/>
    <cellStyle name="Финансовый 3 3 2 2 4 3 4" xfId="57376"/>
    <cellStyle name="Финансовый 3 3 2 2 4 3 5" xfId="57377"/>
    <cellStyle name="Финансовый 3 3 2 2 4 4" xfId="57378"/>
    <cellStyle name="Финансовый 3 3 2 2 4 4 2" xfId="57379"/>
    <cellStyle name="Финансовый 3 3 2 2 4 4 3" xfId="57380"/>
    <cellStyle name="Финансовый 3 3 2 2 4 4 4" xfId="57381"/>
    <cellStyle name="Финансовый 3 3 2 2 4 5" xfId="57382"/>
    <cellStyle name="Финансовый 3 3 2 2 4 6" xfId="57383"/>
    <cellStyle name="Финансовый 3 3 2 2 4 7" xfId="57384"/>
    <cellStyle name="Финансовый 3 3 2 2 4 8" xfId="57385"/>
    <cellStyle name="Финансовый 3 3 2 2 5" xfId="57386"/>
    <cellStyle name="Финансовый 3 3 2 2 5 2" xfId="57387"/>
    <cellStyle name="Финансовый 3 3 2 2 5 2 2" xfId="57388"/>
    <cellStyle name="Финансовый 3 3 2 2 5 2 2 2" xfId="57389"/>
    <cellStyle name="Финансовый 3 3 2 2 5 2 2 2 2" xfId="57390"/>
    <cellStyle name="Финансовый 3 3 2 2 5 2 2 3" xfId="57391"/>
    <cellStyle name="Финансовый 3 3 2 2 5 2 2 4" xfId="57392"/>
    <cellStyle name="Финансовый 3 3 2 2 5 2 2 5" xfId="57393"/>
    <cellStyle name="Финансовый 3 3 2 2 5 2 3" xfId="57394"/>
    <cellStyle name="Финансовый 3 3 2 2 5 2 3 2" xfId="57395"/>
    <cellStyle name="Финансовый 3 3 2 2 5 2 3 3" xfId="57396"/>
    <cellStyle name="Финансовый 3 3 2 2 5 2 3 4" xfId="57397"/>
    <cellStyle name="Финансовый 3 3 2 2 5 2 4" xfId="57398"/>
    <cellStyle name="Финансовый 3 3 2 2 5 2 5" xfId="57399"/>
    <cellStyle name="Финансовый 3 3 2 2 5 2 6" xfId="57400"/>
    <cellStyle name="Финансовый 3 3 2 2 5 2 7" xfId="57401"/>
    <cellStyle name="Финансовый 3 3 2 2 5 3" xfId="57402"/>
    <cellStyle name="Финансовый 3 3 2 2 5 3 2" xfId="57403"/>
    <cellStyle name="Финансовый 3 3 2 2 5 3 2 2" xfId="57404"/>
    <cellStyle name="Финансовый 3 3 2 2 5 3 3" xfId="57405"/>
    <cellStyle name="Финансовый 3 3 2 2 5 3 4" xfId="57406"/>
    <cellStyle name="Финансовый 3 3 2 2 5 3 5" xfId="57407"/>
    <cellStyle name="Финансовый 3 3 2 2 5 4" xfId="57408"/>
    <cellStyle name="Финансовый 3 3 2 2 5 4 2" xfId="57409"/>
    <cellStyle name="Финансовый 3 3 2 2 5 4 3" xfId="57410"/>
    <cellStyle name="Финансовый 3 3 2 2 5 4 4" xfId="57411"/>
    <cellStyle name="Финансовый 3 3 2 2 5 5" xfId="57412"/>
    <cellStyle name="Финансовый 3 3 2 2 5 6" xfId="57413"/>
    <cellStyle name="Финансовый 3 3 2 2 5 7" xfId="57414"/>
    <cellStyle name="Финансовый 3 3 2 2 5 8" xfId="57415"/>
    <cellStyle name="Финансовый 3 3 2 2 6" xfId="57416"/>
    <cellStyle name="Финансовый 3 3 2 2 6 2" xfId="57417"/>
    <cellStyle name="Финансовый 3 3 2 2 6 2 2" xfId="57418"/>
    <cellStyle name="Финансовый 3 3 2 2 6 2 2 2" xfId="57419"/>
    <cellStyle name="Финансовый 3 3 2 2 6 2 2 2 2" xfId="57420"/>
    <cellStyle name="Финансовый 3 3 2 2 6 2 2 3" xfId="57421"/>
    <cellStyle name="Финансовый 3 3 2 2 6 2 2 4" xfId="57422"/>
    <cellStyle name="Финансовый 3 3 2 2 6 2 2 5" xfId="57423"/>
    <cellStyle name="Финансовый 3 3 2 2 6 2 3" xfId="57424"/>
    <cellStyle name="Финансовый 3 3 2 2 6 2 3 2" xfId="57425"/>
    <cellStyle name="Финансовый 3 3 2 2 6 2 3 3" xfId="57426"/>
    <cellStyle name="Финансовый 3 3 2 2 6 2 3 4" xfId="57427"/>
    <cellStyle name="Финансовый 3 3 2 2 6 2 4" xfId="57428"/>
    <cellStyle name="Финансовый 3 3 2 2 6 2 5" xfId="57429"/>
    <cellStyle name="Финансовый 3 3 2 2 6 2 6" xfId="57430"/>
    <cellStyle name="Финансовый 3 3 2 2 6 2 7" xfId="57431"/>
    <cellStyle name="Финансовый 3 3 2 2 6 3" xfId="57432"/>
    <cellStyle name="Финансовый 3 3 2 2 6 3 2" xfId="57433"/>
    <cellStyle name="Финансовый 3 3 2 2 6 3 2 2" xfId="57434"/>
    <cellStyle name="Финансовый 3 3 2 2 6 3 3" xfId="57435"/>
    <cellStyle name="Финансовый 3 3 2 2 6 3 4" xfId="57436"/>
    <cellStyle name="Финансовый 3 3 2 2 6 3 5" xfId="57437"/>
    <cellStyle name="Финансовый 3 3 2 2 6 4" xfId="57438"/>
    <cellStyle name="Финансовый 3 3 2 2 6 4 2" xfId="57439"/>
    <cellStyle name="Финансовый 3 3 2 2 6 4 3" xfId="57440"/>
    <cellStyle name="Финансовый 3 3 2 2 6 4 4" xfId="57441"/>
    <cellStyle name="Финансовый 3 3 2 2 6 5" xfId="57442"/>
    <cellStyle name="Финансовый 3 3 2 2 6 6" xfId="57443"/>
    <cellStyle name="Финансовый 3 3 2 2 6 7" xfId="57444"/>
    <cellStyle name="Финансовый 3 3 2 2 6 8" xfId="57445"/>
    <cellStyle name="Финансовый 3 3 2 2 7" xfId="57446"/>
    <cellStyle name="Финансовый 3 3 2 2 7 2" xfId="57447"/>
    <cellStyle name="Финансовый 3 3 2 2 7 2 2" xfId="57448"/>
    <cellStyle name="Финансовый 3 3 2 2 7 2 2 2" xfId="57449"/>
    <cellStyle name="Финансовый 3 3 2 2 7 2 2 2 2" xfId="57450"/>
    <cellStyle name="Финансовый 3 3 2 2 7 2 2 3" xfId="57451"/>
    <cellStyle name="Финансовый 3 3 2 2 7 2 2 4" xfId="57452"/>
    <cellStyle name="Финансовый 3 3 2 2 7 2 2 5" xfId="57453"/>
    <cellStyle name="Финансовый 3 3 2 2 7 2 3" xfId="57454"/>
    <cellStyle name="Финансовый 3 3 2 2 7 2 3 2" xfId="57455"/>
    <cellStyle name="Финансовый 3 3 2 2 7 2 3 3" xfId="57456"/>
    <cellStyle name="Финансовый 3 3 2 2 7 2 3 4" xfId="57457"/>
    <cellStyle name="Финансовый 3 3 2 2 7 2 4" xfId="57458"/>
    <cellStyle name="Финансовый 3 3 2 2 7 2 5" xfId="57459"/>
    <cellStyle name="Финансовый 3 3 2 2 7 2 6" xfId="57460"/>
    <cellStyle name="Финансовый 3 3 2 2 7 2 7" xfId="57461"/>
    <cellStyle name="Финансовый 3 3 2 2 7 3" xfId="57462"/>
    <cellStyle name="Финансовый 3 3 2 2 7 3 2" xfId="57463"/>
    <cellStyle name="Финансовый 3 3 2 2 7 3 2 2" xfId="57464"/>
    <cellStyle name="Финансовый 3 3 2 2 7 3 3" xfId="57465"/>
    <cellStyle name="Финансовый 3 3 2 2 7 3 4" xfId="57466"/>
    <cellStyle name="Финансовый 3 3 2 2 7 3 5" xfId="57467"/>
    <cellStyle name="Финансовый 3 3 2 2 7 4" xfId="57468"/>
    <cellStyle name="Финансовый 3 3 2 2 7 4 2" xfId="57469"/>
    <cellStyle name="Финансовый 3 3 2 2 7 4 3" xfId="57470"/>
    <cellStyle name="Финансовый 3 3 2 2 7 4 4" xfId="57471"/>
    <cellStyle name="Финансовый 3 3 2 2 7 5" xfId="57472"/>
    <cellStyle name="Финансовый 3 3 2 2 7 6" xfId="57473"/>
    <cellStyle name="Финансовый 3 3 2 2 7 7" xfId="57474"/>
    <cellStyle name="Финансовый 3 3 2 2 7 8" xfId="57475"/>
    <cellStyle name="Финансовый 3 3 2 2 8" xfId="57476"/>
    <cellStyle name="Финансовый 3 3 2 2 8 2" xfId="57477"/>
    <cellStyle name="Финансовый 3 3 2 2 8 2 2" xfId="57478"/>
    <cellStyle name="Финансовый 3 3 2 2 8 2 2 2" xfId="57479"/>
    <cellStyle name="Финансовый 3 3 2 2 8 2 3" xfId="57480"/>
    <cellStyle name="Финансовый 3 3 2 2 8 2 4" xfId="57481"/>
    <cellStyle name="Финансовый 3 3 2 2 8 2 5" xfId="57482"/>
    <cellStyle name="Финансовый 3 3 2 2 8 3" xfId="57483"/>
    <cellStyle name="Финансовый 3 3 2 2 8 3 2" xfId="57484"/>
    <cellStyle name="Финансовый 3 3 2 2 8 3 3" xfId="57485"/>
    <cellStyle name="Финансовый 3 3 2 2 8 3 4" xfId="57486"/>
    <cellStyle name="Финансовый 3 3 2 2 8 4" xfId="57487"/>
    <cellStyle name="Финансовый 3 3 2 2 8 5" xfId="57488"/>
    <cellStyle name="Финансовый 3 3 2 2 8 6" xfId="57489"/>
    <cellStyle name="Финансовый 3 3 2 2 8 7" xfId="57490"/>
    <cellStyle name="Финансовый 3 3 2 2 9" xfId="57491"/>
    <cellStyle name="Финансовый 3 3 2 2 9 2" xfId="57492"/>
    <cellStyle name="Финансовый 3 3 2 2 9 2 2" xfId="57493"/>
    <cellStyle name="Финансовый 3 3 2 2 9 2 2 2" xfId="57494"/>
    <cellStyle name="Финансовый 3 3 2 2 9 2 3" xfId="57495"/>
    <cellStyle name="Финансовый 3 3 2 2 9 2 4" xfId="57496"/>
    <cellStyle name="Финансовый 3 3 2 2 9 2 5" xfId="57497"/>
    <cellStyle name="Финансовый 3 3 2 2 9 3" xfId="57498"/>
    <cellStyle name="Финансовый 3 3 2 2 9 3 2" xfId="57499"/>
    <cellStyle name="Финансовый 3 3 2 2 9 3 3" xfId="57500"/>
    <cellStyle name="Финансовый 3 3 2 2 9 3 4" xfId="57501"/>
    <cellStyle name="Финансовый 3 3 2 2 9 4" xfId="57502"/>
    <cellStyle name="Финансовый 3 3 2 2 9 5" xfId="57503"/>
    <cellStyle name="Финансовый 3 3 2 2 9 6" xfId="57504"/>
    <cellStyle name="Финансовый 3 3 2 2 9 7" xfId="57505"/>
    <cellStyle name="Финансовый 3 3 2 3" xfId="57506"/>
    <cellStyle name="Финансовый 3 3 2 3 2" xfId="57507"/>
    <cellStyle name="Финансовый 3 3 2 3 2 2" xfId="57508"/>
    <cellStyle name="Финансовый 3 3 2 3 2 2 2" xfId="57509"/>
    <cellStyle name="Финансовый 3 3 2 3 2 2 2 2" xfId="57510"/>
    <cellStyle name="Финансовый 3 3 2 3 2 2 3" xfId="57511"/>
    <cellStyle name="Финансовый 3 3 2 3 2 2 4" xfId="57512"/>
    <cellStyle name="Финансовый 3 3 2 3 2 2 5" xfId="57513"/>
    <cellStyle name="Финансовый 3 3 2 3 2 3" xfId="57514"/>
    <cellStyle name="Финансовый 3 3 2 3 2 3 2" xfId="57515"/>
    <cellStyle name="Финансовый 3 3 2 3 2 3 3" xfId="57516"/>
    <cellStyle name="Финансовый 3 3 2 3 2 3 4" xfId="57517"/>
    <cellStyle name="Финансовый 3 3 2 3 2 4" xfId="57518"/>
    <cellStyle name="Финансовый 3 3 2 3 2 5" xfId="57519"/>
    <cellStyle name="Финансовый 3 3 2 3 2 6" xfId="57520"/>
    <cellStyle name="Финансовый 3 3 2 3 2 7" xfId="57521"/>
    <cellStyle name="Финансовый 3 3 2 3 3" xfId="57522"/>
    <cellStyle name="Финансовый 3 3 2 3 3 2" xfId="57523"/>
    <cellStyle name="Финансовый 3 3 2 3 3 2 2" xfId="57524"/>
    <cellStyle name="Финансовый 3 3 2 3 3 3" xfId="57525"/>
    <cellStyle name="Финансовый 3 3 2 3 3 4" xfId="57526"/>
    <cellStyle name="Финансовый 3 3 2 3 3 5" xfId="57527"/>
    <cellStyle name="Финансовый 3 3 2 3 4" xfId="57528"/>
    <cellStyle name="Финансовый 3 3 2 3 4 2" xfId="57529"/>
    <cellStyle name="Финансовый 3 3 2 3 4 2 2" xfId="57530"/>
    <cellStyle name="Финансовый 3 3 2 3 4 3" xfId="57531"/>
    <cellStyle name="Финансовый 3 3 2 3 4 4" xfId="57532"/>
    <cellStyle name="Финансовый 3 3 2 3 4 5" xfId="57533"/>
    <cellStyle name="Финансовый 3 3 2 3 5" xfId="57534"/>
    <cellStyle name="Финансовый 3 3 2 3 5 2" xfId="57535"/>
    <cellStyle name="Финансовый 3 3 2 3 5 3" xfId="57536"/>
    <cellStyle name="Финансовый 3 3 2 3 5 4" xfId="57537"/>
    <cellStyle name="Финансовый 3 3 2 3 6" xfId="57538"/>
    <cellStyle name="Финансовый 3 3 2 3 7" xfId="57539"/>
    <cellStyle name="Финансовый 3 3 2 3 8" xfId="57540"/>
    <cellStyle name="Финансовый 3 3 2 3 9" xfId="57541"/>
    <cellStyle name="Финансовый 3 3 2 4" xfId="57542"/>
    <cellStyle name="Финансовый 3 3 2 4 2" xfId="57543"/>
    <cellStyle name="Финансовый 3 3 2 4 2 2" xfId="57544"/>
    <cellStyle name="Финансовый 3 3 2 4 2 2 2" xfId="57545"/>
    <cellStyle name="Финансовый 3 3 2 4 2 2 2 2" xfId="57546"/>
    <cellStyle name="Финансовый 3 3 2 4 2 2 3" xfId="57547"/>
    <cellStyle name="Финансовый 3 3 2 4 2 2 4" xfId="57548"/>
    <cellStyle name="Финансовый 3 3 2 4 2 2 5" xfId="57549"/>
    <cellStyle name="Финансовый 3 3 2 4 2 3" xfId="57550"/>
    <cellStyle name="Финансовый 3 3 2 4 2 3 2" xfId="57551"/>
    <cellStyle name="Финансовый 3 3 2 4 2 3 3" xfId="57552"/>
    <cellStyle name="Финансовый 3 3 2 4 2 3 4" xfId="57553"/>
    <cellStyle name="Финансовый 3 3 2 4 2 4" xfId="57554"/>
    <cellStyle name="Финансовый 3 3 2 4 2 5" xfId="57555"/>
    <cellStyle name="Финансовый 3 3 2 4 2 6" xfId="57556"/>
    <cellStyle name="Финансовый 3 3 2 4 2 7" xfId="57557"/>
    <cellStyle name="Финансовый 3 3 2 4 3" xfId="57558"/>
    <cellStyle name="Финансовый 3 3 2 4 3 2" xfId="57559"/>
    <cellStyle name="Финансовый 3 3 2 4 3 2 2" xfId="57560"/>
    <cellStyle name="Финансовый 3 3 2 4 3 3" xfId="57561"/>
    <cellStyle name="Финансовый 3 3 2 4 3 4" xfId="57562"/>
    <cellStyle name="Финансовый 3 3 2 4 3 5" xfId="57563"/>
    <cellStyle name="Финансовый 3 3 2 4 4" xfId="57564"/>
    <cellStyle name="Финансовый 3 3 2 4 4 2" xfId="57565"/>
    <cellStyle name="Финансовый 3 3 2 4 4 2 2" xfId="57566"/>
    <cellStyle name="Финансовый 3 3 2 4 4 3" xfId="57567"/>
    <cellStyle name="Финансовый 3 3 2 4 4 4" xfId="57568"/>
    <cellStyle name="Финансовый 3 3 2 4 4 5" xfId="57569"/>
    <cellStyle name="Финансовый 3 3 2 4 5" xfId="57570"/>
    <cellStyle name="Финансовый 3 3 2 4 5 2" xfId="57571"/>
    <cellStyle name="Финансовый 3 3 2 4 5 3" xfId="57572"/>
    <cellStyle name="Финансовый 3 3 2 4 5 4" xfId="57573"/>
    <cellStyle name="Финансовый 3 3 2 4 6" xfId="57574"/>
    <cellStyle name="Финансовый 3 3 2 4 7" xfId="57575"/>
    <cellStyle name="Финансовый 3 3 2 4 8" xfId="57576"/>
    <cellStyle name="Финансовый 3 3 2 4 9" xfId="57577"/>
    <cellStyle name="Финансовый 3 3 2 5" xfId="57578"/>
    <cellStyle name="Финансовый 3 3 2 5 2" xfId="57579"/>
    <cellStyle name="Финансовый 3 3 2 5 2 2" xfId="57580"/>
    <cellStyle name="Финансовый 3 3 2 5 2 2 2" xfId="57581"/>
    <cellStyle name="Финансовый 3 3 2 5 2 2 2 2" xfId="57582"/>
    <cellStyle name="Финансовый 3 3 2 5 2 2 3" xfId="57583"/>
    <cellStyle name="Финансовый 3 3 2 5 2 2 4" xfId="57584"/>
    <cellStyle name="Финансовый 3 3 2 5 2 2 5" xfId="57585"/>
    <cellStyle name="Финансовый 3 3 2 5 2 3" xfId="57586"/>
    <cellStyle name="Финансовый 3 3 2 5 2 3 2" xfId="57587"/>
    <cellStyle name="Финансовый 3 3 2 5 2 3 3" xfId="57588"/>
    <cellStyle name="Финансовый 3 3 2 5 2 3 4" xfId="57589"/>
    <cellStyle name="Финансовый 3 3 2 5 2 4" xfId="57590"/>
    <cellStyle name="Финансовый 3 3 2 5 2 5" xfId="57591"/>
    <cellStyle name="Финансовый 3 3 2 5 2 6" xfId="57592"/>
    <cellStyle name="Финансовый 3 3 2 5 2 7" xfId="57593"/>
    <cellStyle name="Финансовый 3 3 2 5 3" xfId="57594"/>
    <cellStyle name="Финансовый 3 3 2 5 3 2" xfId="57595"/>
    <cellStyle name="Финансовый 3 3 2 5 3 2 2" xfId="57596"/>
    <cellStyle name="Финансовый 3 3 2 5 3 3" xfId="57597"/>
    <cellStyle name="Финансовый 3 3 2 5 3 4" xfId="57598"/>
    <cellStyle name="Финансовый 3 3 2 5 3 5" xfId="57599"/>
    <cellStyle name="Финансовый 3 3 2 5 4" xfId="57600"/>
    <cellStyle name="Финансовый 3 3 2 5 4 2" xfId="57601"/>
    <cellStyle name="Финансовый 3 3 2 5 4 3" xfId="57602"/>
    <cellStyle name="Финансовый 3 3 2 5 4 4" xfId="57603"/>
    <cellStyle name="Финансовый 3 3 2 5 5" xfId="57604"/>
    <cellStyle name="Финансовый 3 3 2 5 6" xfId="57605"/>
    <cellStyle name="Финансовый 3 3 2 5 7" xfId="57606"/>
    <cellStyle name="Финансовый 3 3 2 5 8" xfId="57607"/>
    <cellStyle name="Финансовый 3 3 2 6" xfId="57608"/>
    <cellStyle name="Финансовый 3 3 2 6 2" xfId="57609"/>
    <cellStyle name="Финансовый 3 3 2 6 2 2" xfId="57610"/>
    <cellStyle name="Финансовый 3 3 2 6 2 2 2" xfId="57611"/>
    <cellStyle name="Финансовый 3 3 2 6 2 2 2 2" xfId="57612"/>
    <cellStyle name="Финансовый 3 3 2 6 2 2 3" xfId="57613"/>
    <cellStyle name="Финансовый 3 3 2 6 2 2 4" xfId="57614"/>
    <cellStyle name="Финансовый 3 3 2 6 2 2 5" xfId="57615"/>
    <cellStyle name="Финансовый 3 3 2 6 2 3" xfId="57616"/>
    <cellStyle name="Финансовый 3 3 2 6 2 3 2" xfId="57617"/>
    <cellStyle name="Финансовый 3 3 2 6 2 3 3" xfId="57618"/>
    <cellStyle name="Финансовый 3 3 2 6 2 3 4" xfId="57619"/>
    <cellStyle name="Финансовый 3 3 2 6 2 4" xfId="57620"/>
    <cellStyle name="Финансовый 3 3 2 6 2 5" xfId="57621"/>
    <cellStyle name="Финансовый 3 3 2 6 2 6" xfId="57622"/>
    <cellStyle name="Финансовый 3 3 2 6 2 7" xfId="57623"/>
    <cellStyle name="Финансовый 3 3 2 6 3" xfId="57624"/>
    <cellStyle name="Финансовый 3 3 2 6 3 2" xfId="57625"/>
    <cellStyle name="Финансовый 3 3 2 6 3 2 2" xfId="57626"/>
    <cellStyle name="Финансовый 3 3 2 6 3 3" xfId="57627"/>
    <cellStyle name="Финансовый 3 3 2 6 3 4" xfId="57628"/>
    <cellStyle name="Финансовый 3 3 2 6 3 5" xfId="57629"/>
    <cellStyle name="Финансовый 3 3 2 6 4" xfId="57630"/>
    <cellStyle name="Финансовый 3 3 2 6 4 2" xfId="57631"/>
    <cellStyle name="Финансовый 3 3 2 6 4 3" xfId="57632"/>
    <cellStyle name="Финансовый 3 3 2 6 4 4" xfId="57633"/>
    <cellStyle name="Финансовый 3 3 2 6 5" xfId="57634"/>
    <cellStyle name="Финансовый 3 3 2 6 6" xfId="57635"/>
    <cellStyle name="Финансовый 3 3 2 6 7" xfId="57636"/>
    <cellStyle name="Финансовый 3 3 2 6 8" xfId="57637"/>
    <cellStyle name="Финансовый 3 3 2 7" xfId="57638"/>
    <cellStyle name="Финансовый 3 3 2 7 2" xfId="57639"/>
    <cellStyle name="Финансовый 3 3 2 7 2 2" xfId="57640"/>
    <cellStyle name="Финансовый 3 3 2 7 2 2 2" xfId="57641"/>
    <cellStyle name="Финансовый 3 3 2 7 2 2 2 2" xfId="57642"/>
    <cellStyle name="Финансовый 3 3 2 7 2 2 3" xfId="57643"/>
    <cellStyle name="Финансовый 3 3 2 7 2 2 4" xfId="57644"/>
    <cellStyle name="Финансовый 3 3 2 7 2 2 5" xfId="57645"/>
    <cellStyle name="Финансовый 3 3 2 7 2 3" xfId="57646"/>
    <cellStyle name="Финансовый 3 3 2 7 2 3 2" xfId="57647"/>
    <cellStyle name="Финансовый 3 3 2 7 2 3 3" xfId="57648"/>
    <cellStyle name="Финансовый 3 3 2 7 2 3 4" xfId="57649"/>
    <cellStyle name="Финансовый 3 3 2 7 2 4" xfId="57650"/>
    <cellStyle name="Финансовый 3 3 2 7 2 5" xfId="57651"/>
    <cellStyle name="Финансовый 3 3 2 7 2 6" xfId="57652"/>
    <cellStyle name="Финансовый 3 3 2 7 2 7" xfId="57653"/>
    <cellStyle name="Финансовый 3 3 2 7 3" xfId="57654"/>
    <cellStyle name="Финансовый 3 3 2 7 3 2" xfId="57655"/>
    <cellStyle name="Финансовый 3 3 2 7 3 2 2" xfId="57656"/>
    <cellStyle name="Финансовый 3 3 2 7 3 3" xfId="57657"/>
    <cellStyle name="Финансовый 3 3 2 7 3 4" xfId="57658"/>
    <cellStyle name="Финансовый 3 3 2 7 3 5" xfId="57659"/>
    <cellStyle name="Финансовый 3 3 2 7 4" xfId="57660"/>
    <cellStyle name="Финансовый 3 3 2 7 4 2" xfId="57661"/>
    <cellStyle name="Финансовый 3 3 2 7 4 3" xfId="57662"/>
    <cellStyle name="Финансовый 3 3 2 7 4 4" xfId="57663"/>
    <cellStyle name="Финансовый 3 3 2 7 5" xfId="57664"/>
    <cellStyle name="Финансовый 3 3 2 7 6" xfId="57665"/>
    <cellStyle name="Финансовый 3 3 2 7 7" xfId="57666"/>
    <cellStyle name="Финансовый 3 3 2 7 8" xfId="57667"/>
    <cellStyle name="Финансовый 3 3 2 8" xfId="57668"/>
    <cellStyle name="Финансовый 3 3 2 8 2" xfId="57669"/>
    <cellStyle name="Финансовый 3 3 2 8 2 2" xfId="57670"/>
    <cellStyle name="Финансовый 3 3 2 8 2 2 2" xfId="57671"/>
    <cellStyle name="Финансовый 3 3 2 8 2 2 2 2" xfId="57672"/>
    <cellStyle name="Финансовый 3 3 2 8 2 2 3" xfId="57673"/>
    <cellStyle name="Финансовый 3 3 2 8 2 2 4" xfId="57674"/>
    <cellStyle name="Финансовый 3 3 2 8 2 2 5" xfId="57675"/>
    <cellStyle name="Финансовый 3 3 2 8 2 3" xfId="57676"/>
    <cellStyle name="Финансовый 3 3 2 8 2 3 2" xfId="57677"/>
    <cellStyle name="Финансовый 3 3 2 8 2 3 3" xfId="57678"/>
    <cellStyle name="Финансовый 3 3 2 8 2 3 4" xfId="57679"/>
    <cellStyle name="Финансовый 3 3 2 8 2 4" xfId="57680"/>
    <cellStyle name="Финансовый 3 3 2 8 2 5" xfId="57681"/>
    <cellStyle name="Финансовый 3 3 2 8 2 6" xfId="57682"/>
    <cellStyle name="Финансовый 3 3 2 8 2 7" xfId="57683"/>
    <cellStyle name="Финансовый 3 3 2 8 3" xfId="57684"/>
    <cellStyle name="Финансовый 3 3 2 8 3 2" xfId="57685"/>
    <cellStyle name="Финансовый 3 3 2 8 3 2 2" xfId="57686"/>
    <cellStyle name="Финансовый 3 3 2 8 3 3" xfId="57687"/>
    <cellStyle name="Финансовый 3 3 2 8 3 4" xfId="57688"/>
    <cellStyle name="Финансовый 3 3 2 8 3 5" xfId="57689"/>
    <cellStyle name="Финансовый 3 3 2 8 4" xfId="57690"/>
    <cellStyle name="Финансовый 3 3 2 8 4 2" xfId="57691"/>
    <cellStyle name="Финансовый 3 3 2 8 4 3" xfId="57692"/>
    <cellStyle name="Финансовый 3 3 2 8 4 4" xfId="57693"/>
    <cellStyle name="Финансовый 3 3 2 8 5" xfId="57694"/>
    <cellStyle name="Финансовый 3 3 2 8 6" xfId="57695"/>
    <cellStyle name="Финансовый 3 3 2 8 7" xfId="57696"/>
    <cellStyle name="Финансовый 3 3 2 8 8" xfId="57697"/>
    <cellStyle name="Финансовый 3 3 2 9" xfId="57698"/>
    <cellStyle name="Финансовый 3 3 2 9 2" xfId="57699"/>
    <cellStyle name="Финансовый 3 3 2 9 2 2" xfId="57700"/>
    <cellStyle name="Финансовый 3 3 2 9 2 2 2" xfId="57701"/>
    <cellStyle name="Финансовый 3 3 2 9 2 3" xfId="57702"/>
    <cellStyle name="Финансовый 3 3 2 9 2 4" xfId="57703"/>
    <cellStyle name="Финансовый 3 3 2 9 2 5" xfId="57704"/>
    <cellStyle name="Финансовый 3 3 2 9 3" xfId="57705"/>
    <cellStyle name="Финансовый 3 3 2 9 3 2" xfId="57706"/>
    <cellStyle name="Финансовый 3 3 2 9 3 3" xfId="57707"/>
    <cellStyle name="Финансовый 3 3 2 9 3 4" xfId="57708"/>
    <cellStyle name="Финансовый 3 3 2 9 4" xfId="57709"/>
    <cellStyle name="Финансовый 3 3 2 9 5" xfId="57710"/>
    <cellStyle name="Финансовый 3 3 2 9 6" xfId="57711"/>
    <cellStyle name="Финансовый 3 3 2 9 7" xfId="57712"/>
    <cellStyle name="Финансовый 3 3 3" xfId="57713"/>
    <cellStyle name="Финансовый 3 3 4" xfId="57714"/>
    <cellStyle name="Финансовый 3 3 4 10" xfId="57715"/>
    <cellStyle name="Финансовый 3 3 4 10 2" xfId="57716"/>
    <cellStyle name="Финансовый 3 3 4 10 2 2" xfId="57717"/>
    <cellStyle name="Финансовый 3 3 4 10 3" xfId="57718"/>
    <cellStyle name="Финансовый 3 3 4 10 4" xfId="57719"/>
    <cellStyle name="Финансовый 3 3 4 10 5" xfId="57720"/>
    <cellStyle name="Финансовый 3 3 4 11" xfId="57721"/>
    <cellStyle name="Финансовый 3 3 4 11 2" xfId="57722"/>
    <cellStyle name="Финансовый 3 3 4 11 3" xfId="57723"/>
    <cellStyle name="Финансовый 3 3 4 11 4" xfId="57724"/>
    <cellStyle name="Финансовый 3 3 4 12" xfId="57725"/>
    <cellStyle name="Финансовый 3 3 4 13" xfId="57726"/>
    <cellStyle name="Финансовый 3 3 4 14" xfId="57727"/>
    <cellStyle name="Финансовый 3 3 4 15" xfId="57728"/>
    <cellStyle name="Финансовый 3 3 4 2" xfId="57729"/>
    <cellStyle name="Финансовый 3 3 4 2 2" xfId="57730"/>
    <cellStyle name="Финансовый 3 3 4 2 2 2" xfId="57731"/>
    <cellStyle name="Финансовый 3 3 4 2 2 2 2" xfId="57732"/>
    <cellStyle name="Финансовый 3 3 4 2 2 2 2 2" xfId="57733"/>
    <cellStyle name="Финансовый 3 3 4 2 2 2 3" xfId="57734"/>
    <cellStyle name="Финансовый 3 3 4 2 2 2 4" xfId="57735"/>
    <cellStyle name="Финансовый 3 3 4 2 2 2 5" xfId="57736"/>
    <cellStyle name="Финансовый 3 3 4 2 2 3" xfId="57737"/>
    <cellStyle name="Финансовый 3 3 4 2 2 3 2" xfId="57738"/>
    <cellStyle name="Финансовый 3 3 4 2 2 3 3" xfId="57739"/>
    <cellStyle name="Финансовый 3 3 4 2 2 3 4" xfId="57740"/>
    <cellStyle name="Финансовый 3 3 4 2 2 4" xfId="57741"/>
    <cellStyle name="Финансовый 3 3 4 2 2 5" xfId="57742"/>
    <cellStyle name="Финансовый 3 3 4 2 2 6" xfId="57743"/>
    <cellStyle name="Финансовый 3 3 4 2 2 7" xfId="57744"/>
    <cellStyle name="Финансовый 3 3 4 2 3" xfId="57745"/>
    <cellStyle name="Финансовый 3 3 4 2 3 2" xfId="57746"/>
    <cellStyle name="Финансовый 3 3 4 2 3 2 2" xfId="57747"/>
    <cellStyle name="Финансовый 3 3 4 2 3 3" xfId="57748"/>
    <cellStyle name="Финансовый 3 3 4 2 3 4" xfId="57749"/>
    <cellStyle name="Финансовый 3 3 4 2 3 5" xfId="57750"/>
    <cellStyle name="Финансовый 3 3 4 2 4" xfId="57751"/>
    <cellStyle name="Финансовый 3 3 4 2 4 2" xfId="57752"/>
    <cellStyle name="Финансовый 3 3 4 2 4 2 2" xfId="57753"/>
    <cellStyle name="Финансовый 3 3 4 2 4 3" xfId="57754"/>
    <cellStyle name="Финансовый 3 3 4 2 4 4" xfId="57755"/>
    <cellStyle name="Финансовый 3 3 4 2 4 5" xfId="57756"/>
    <cellStyle name="Финансовый 3 3 4 2 5" xfId="57757"/>
    <cellStyle name="Финансовый 3 3 4 2 5 2" xfId="57758"/>
    <cellStyle name="Финансовый 3 3 4 2 5 3" xfId="57759"/>
    <cellStyle name="Финансовый 3 3 4 2 5 4" xfId="57760"/>
    <cellStyle name="Финансовый 3 3 4 2 6" xfId="57761"/>
    <cellStyle name="Финансовый 3 3 4 2 7" xfId="57762"/>
    <cellStyle name="Финансовый 3 3 4 2 8" xfId="57763"/>
    <cellStyle name="Финансовый 3 3 4 2 9" xfId="57764"/>
    <cellStyle name="Финансовый 3 3 4 3" xfId="57765"/>
    <cellStyle name="Финансовый 3 3 4 3 2" xfId="57766"/>
    <cellStyle name="Финансовый 3 3 4 3 2 2" xfId="57767"/>
    <cellStyle name="Финансовый 3 3 4 3 2 2 2" xfId="57768"/>
    <cellStyle name="Финансовый 3 3 4 3 2 2 2 2" xfId="57769"/>
    <cellStyle name="Финансовый 3 3 4 3 2 2 3" xfId="57770"/>
    <cellStyle name="Финансовый 3 3 4 3 2 2 4" xfId="57771"/>
    <cellStyle name="Финансовый 3 3 4 3 2 2 5" xfId="57772"/>
    <cellStyle name="Финансовый 3 3 4 3 2 3" xfId="57773"/>
    <cellStyle name="Финансовый 3 3 4 3 2 3 2" xfId="57774"/>
    <cellStyle name="Финансовый 3 3 4 3 2 3 3" xfId="57775"/>
    <cellStyle name="Финансовый 3 3 4 3 2 3 4" xfId="57776"/>
    <cellStyle name="Финансовый 3 3 4 3 2 4" xfId="57777"/>
    <cellStyle name="Финансовый 3 3 4 3 2 5" xfId="57778"/>
    <cellStyle name="Финансовый 3 3 4 3 2 6" xfId="57779"/>
    <cellStyle name="Финансовый 3 3 4 3 2 7" xfId="57780"/>
    <cellStyle name="Финансовый 3 3 4 3 3" xfId="57781"/>
    <cellStyle name="Финансовый 3 3 4 3 3 2" xfId="57782"/>
    <cellStyle name="Финансовый 3 3 4 3 3 2 2" xfId="57783"/>
    <cellStyle name="Финансовый 3 3 4 3 3 3" xfId="57784"/>
    <cellStyle name="Финансовый 3 3 4 3 3 4" xfId="57785"/>
    <cellStyle name="Финансовый 3 3 4 3 3 5" xfId="57786"/>
    <cellStyle name="Финансовый 3 3 4 3 4" xfId="57787"/>
    <cellStyle name="Финансовый 3 3 4 3 4 2" xfId="57788"/>
    <cellStyle name="Финансовый 3 3 4 3 4 2 2" xfId="57789"/>
    <cellStyle name="Финансовый 3 3 4 3 4 3" xfId="57790"/>
    <cellStyle name="Финансовый 3 3 4 3 4 4" xfId="57791"/>
    <cellStyle name="Финансовый 3 3 4 3 4 5" xfId="57792"/>
    <cellStyle name="Финансовый 3 3 4 3 5" xfId="57793"/>
    <cellStyle name="Финансовый 3 3 4 3 5 2" xfId="57794"/>
    <cellStyle name="Финансовый 3 3 4 3 5 3" xfId="57795"/>
    <cellStyle name="Финансовый 3 3 4 3 5 4" xfId="57796"/>
    <cellStyle name="Финансовый 3 3 4 3 6" xfId="57797"/>
    <cellStyle name="Финансовый 3 3 4 3 7" xfId="57798"/>
    <cellStyle name="Финансовый 3 3 4 3 8" xfId="57799"/>
    <cellStyle name="Финансовый 3 3 4 3 9" xfId="57800"/>
    <cellStyle name="Финансовый 3 3 4 4" xfId="57801"/>
    <cellStyle name="Финансовый 3 3 4 4 2" xfId="57802"/>
    <cellStyle name="Финансовый 3 3 4 4 2 2" xfId="57803"/>
    <cellStyle name="Финансовый 3 3 4 4 2 2 2" xfId="57804"/>
    <cellStyle name="Финансовый 3 3 4 4 2 2 2 2" xfId="57805"/>
    <cellStyle name="Финансовый 3 3 4 4 2 2 3" xfId="57806"/>
    <cellStyle name="Финансовый 3 3 4 4 2 2 4" xfId="57807"/>
    <cellStyle name="Финансовый 3 3 4 4 2 2 5" xfId="57808"/>
    <cellStyle name="Финансовый 3 3 4 4 2 3" xfId="57809"/>
    <cellStyle name="Финансовый 3 3 4 4 2 3 2" xfId="57810"/>
    <cellStyle name="Финансовый 3 3 4 4 2 3 3" xfId="57811"/>
    <cellStyle name="Финансовый 3 3 4 4 2 3 4" xfId="57812"/>
    <cellStyle name="Финансовый 3 3 4 4 2 4" xfId="57813"/>
    <cellStyle name="Финансовый 3 3 4 4 2 5" xfId="57814"/>
    <cellStyle name="Финансовый 3 3 4 4 2 6" xfId="57815"/>
    <cellStyle name="Финансовый 3 3 4 4 2 7" xfId="57816"/>
    <cellStyle name="Финансовый 3 3 4 4 3" xfId="57817"/>
    <cellStyle name="Финансовый 3 3 4 4 3 2" xfId="57818"/>
    <cellStyle name="Финансовый 3 3 4 4 3 2 2" xfId="57819"/>
    <cellStyle name="Финансовый 3 3 4 4 3 3" xfId="57820"/>
    <cellStyle name="Финансовый 3 3 4 4 3 4" xfId="57821"/>
    <cellStyle name="Финансовый 3 3 4 4 3 5" xfId="57822"/>
    <cellStyle name="Финансовый 3 3 4 4 4" xfId="57823"/>
    <cellStyle name="Финансовый 3 3 4 4 4 2" xfId="57824"/>
    <cellStyle name="Финансовый 3 3 4 4 4 3" xfId="57825"/>
    <cellStyle name="Финансовый 3 3 4 4 4 4" xfId="57826"/>
    <cellStyle name="Финансовый 3 3 4 4 5" xfId="57827"/>
    <cellStyle name="Финансовый 3 3 4 4 6" xfId="57828"/>
    <cellStyle name="Финансовый 3 3 4 4 7" xfId="57829"/>
    <cellStyle name="Финансовый 3 3 4 4 8" xfId="57830"/>
    <cellStyle name="Финансовый 3 3 4 5" xfId="57831"/>
    <cellStyle name="Финансовый 3 3 4 5 2" xfId="57832"/>
    <cellStyle name="Финансовый 3 3 4 5 2 2" xfId="57833"/>
    <cellStyle name="Финансовый 3 3 4 5 2 2 2" xfId="57834"/>
    <cellStyle name="Финансовый 3 3 4 5 2 2 2 2" xfId="57835"/>
    <cellStyle name="Финансовый 3 3 4 5 2 2 3" xfId="57836"/>
    <cellStyle name="Финансовый 3 3 4 5 2 2 4" xfId="57837"/>
    <cellStyle name="Финансовый 3 3 4 5 2 2 5" xfId="57838"/>
    <cellStyle name="Финансовый 3 3 4 5 2 3" xfId="57839"/>
    <cellStyle name="Финансовый 3 3 4 5 2 3 2" xfId="57840"/>
    <cellStyle name="Финансовый 3 3 4 5 2 3 3" xfId="57841"/>
    <cellStyle name="Финансовый 3 3 4 5 2 3 4" xfId="57842"/>
    <cellStyle name="Финансовый 3 3 4 5 2 4" xfId="57843"/>
    <cellStyle name="Финансовый 3 3 4 5 2 5" xfId="57844"/>
    <cellStyle name="Финансовый 3 3 4 5 2 6" xfId="57845"/>
    <cellStyle name="Финансовый 3 3 4 5 2 7" xfId="57846"/>
    <cellStyle name="Финансовый 3 3 4 5 3" xfId="57847"/>
    <cellStyle name="Финансовый 3 3 4 5 3 2" xfId="57848"/>
    <cellStyle name="Финансовый 3 3 4 5 3 2 2" xfId="57849"/>
    <cellStyle name="Финансовый 3 3 4 5 3 3" xfId="57850"/>
    <cellStyle name="Финансовый 3 3 4 5 3 4" xfId="57851"/>
    <cellStyle name="Финансовый 3 3 4 5 3 5" xfId="57852"/>
    <cellStyle name="Финансовый 3 3 4 5 4" xfId="57853"/>
    <cellStyle name="Финансовый 3 3 4 5 4 2" xfId="57854"/>
    <cellStyle name="Финансовый 3 3 4 5 4 3" xfId="57855"/>
    <cellStyle name="Финансовый 3 3 4 5 4 4" xfId="57856"/>
    <cellStyle name="Финансовый 3 3 4 5 5" xfId="57857"/>
    <cellStyle name="Финансовый 3 3 4 5 6" xfId="57858"/>
    <cellStyle name="Финансовый 3 3 4 5 7" xfId="57859"/>
    <cellStyle name="Финансовый 3 3 4 5 8" xfId="57860"/>
    <cellStyle name="Финансовый 3 3 4 6" xfId="57861"/>
    <cellStyle name="Финансовый 3 3 4 6 2" xfId="57862"/>
    <cellStyle name="Финансовый 3 3 4 6 2 2" xfId="57863"/>
    <cellStyle name="Финансовый 3 3 4 6 2 2 2" xfId="57864"/>
    <cellStyle name="Финансовый 3 3 4 6 2 2 2 2" xfId="57865"/>
    <cellStyle name="Финансовый 3 3 4 6 2 2 3" xfId="57866"/>
    <cellStyle name="Финансовый 3 3 4 6 2 2 4" xfId="57867"/>
    <cellStyle name="Финансовый 3 3 4 6 2 2 5" xfId="57868"/>
    <cellStyle name="Финансовый 3 3 4 6 2 3" xfId="57869"/>
    <cellStyle name="Финансовый 3 3 4 6 2 3 2" xfId="57870"/>
    <cellStyle name="Финансовый 3 3 4 6 2 3 3" xfId="57871"/>
    <cellStyle name="Финансовый 3 3 4 6 2 3 4" xfId="57872"/>
    <cellStyle name="Финансовый 3 3 4 6 2 4" xfId="57873"/>
    <cellStyle name="Финансовый 3 3 4 6 2 5" xfId="57874"/>
    <cellStyle name="Финансовый 3 3 4 6 2 6" xfId="57875"/>
    <cellStyle name="Финансовый 3 3 4 6 2 7" xfId="57876"/>
    <cellStyle name="Финансовый 3 3 4 6 3" xfId="57877"/>
    <cellStyle name="Финансовый 3 3 4 6 3 2" xfId="57878"/>
    <cellStyle name="Финансовый 3 3 4 6 3 2 2" xfId="57879"/>
    <cellStyle name="Финансовый 3 3 4 6 3 3" xfId="57880"/>
    <cellStyle name="Финансовый 3 3 4 6 3 4" xfId="57881"/>
    <cellStyle name="Финансовый 3 3 4 6 3 5" xfId="57882"/>
    <cellStyle name="Финансовый 3 3 4 6 4" xfId="57883"/>
    <cellStyle name="Финансовый 3 3 4 6 4 2" xfId="57884"/>
    <cellStyle name="Финансовый 3 3 4 6 4 3" xfId="57885"/>
    <cellStyle name="Финансовый 3 3 4 6 4 4" xfId="57886"/>
    <cellStyle name="Финансовый 3 3 4 6 5" xfId="57887"/>
    <cellStyle name="Финансовый 3 3 4 6 6" xfId="57888"/>
    <cellStyle name="Финансовый 3 3 4 6 7" xfId="57889"/>
    <cellStyle name="Финансовый 3 3 4 6 8" xfId="57890"/>
    <cellStyle name="Финансовый 3 3 4 7" xfId="57891"/>
    <cellStyle name="Финансовый 3 3 4 7 2" xfId="57892"/>
    <cellStyle name="Финансовый 3 3 4 7 2 2" xfId="57893"/>
    <cellStyle name="Финансовый 3 3 4 7 2 2 2" xfId="57894"/>
    <cellStyle name="Финансовый 3 3 4 7 2 2 2 2" xfId="57895"/>
    <cellStyle name="Финансовый 3 3 4 7 2 2 3" xfId="57896"/>
    <cellStyle name="Финансовый 3 3 4 7 2 2 4" xfId="57897"/>
    <cellStyle name="Финансовый 3 3 4 7 2 2 5" xfId="57898"/>
    <cellStyle name="Финансовый 3 3 4 7 2 3" xfId="57899"/>
    <cellStyle name="Финансовый 3 3 4 7 2 3 2" xfId="57900"/>
    <cellStyle name="Финансовый 3 3 4 7 2 3 3" xfId="57901"/>
    <cellStyle name="Финансовый 3 3 4 7 2 3 4" xfId="57902"/>
    <cellStyle name="Финансовый 3 3 4 7 2 4" xfId="57903"/>
    <cellStyle name="Финансовый 3 3 4 7 2 5" xfId="57904"/>
    <cellStyle name="Финансовый 3 3 4 7 2 6" xfId="57905"/>
    <cellStyle name="Финансовый 3 3 4 7 2 7" xfId="57906"/>
    <cellStyle name="Финансовый 3 3 4 7 3" xfId="57907"/>
    <cellStyle name="Финансовый 3 3 4 7 3 2" xfId="57908"/>
    <cellStyle name="Финансовый 3 3 4 7 3 2 2" xfId="57909"/>
    <cellStyle name="Финансовый 3 3 4 7 3 3" xfId="57910"/>
    <cellStyle name="Финансовый 3 3 4 7 3 4" xfId="57911"/>
    <cellStyle name="Финансовый 3 3 4 7 3 5" xfId="57912"/>
    <cellStyle name="Финансовый 3 3 4 7 4" xfId="57913"/>
    <cellStyle name="Финансовый 3 3 4 7 4 2" xfId="57914"/>
    <cellStyle name="Финансовый 3 3 4 7 4 3" xfId="57915"/>
    <cellStyle name="Финансовый 3 3 4 7 4 4" xfId="57916"/>
    <cellStyle name="Финансовый 3 3 4 7 5" xfId="57917"/>
    <cellStyle name="Финансовый 3 3 4 7 6" xfId="57918"/>
    <cellStyle name="Финансовый 3 3 4 7 7" xfId="57919"/>
    <cellStyle name="Финансовый 3 3 4 7 8" xfId="57920"/>
    <cellStyle name="Финансовый 3 3 4 8" xfId="57921"/>
    <cellStyle name="Финансовый 3 3 4 8 2" xfId="57922"/>
    <cellStyle name="Финансовый 3 3 4 8 2 2" xfId="57923"/>
    <cellStyle name="Финансовый 3 3 4 8 2 2 2" xfId="57924"/>
    <cellStyle name="Финансовый 3 3 4 8 2 3" xfId="57925"/>
    <cellStyle name="Финансовый 3 3 4 8 2 4" xfId="57926"/>
    <cellStyle name="Финансовый 3 3 4 8 2 5" xfId="57927"/>
    <cellStyle name="Финансовый 3 3 4 8 3" xfId="57928"/>
    <cellStyle name="Финансовый 3 3 4 8 3 2" xfId="57929"/>
    <cellStyle name="Финансовый 3 3 4 8 3 3" xfId="57930"/>
    <cellStyle name="Финансовый 3 3 4 8 3 4" xfId="57931"/>
    <cellStyle name="Финансовый 3 3 4 8 4" xfId="57932"/>
    <cellStyle name="Финансовый 3 3 4 8 5" xfId="57933"/>
    <cellStyle name="Финансовый 3 3 4 8 6" xfId="57934"/>
    <cellStyle name="Финансовый 3 3 4 8 7" xfId="57935"/>
    <cellStyle name="Финансовый 3 3 4 9" xfId="57936"/>
    <cellStyle name="Финансовый 3 3 4 9 2" xfId="57937"/>
    <cellStyle name="Финансовый 3 3 4 9 2 2" xfId="57938"/>
    <cellStyle name="Финансовый 3 3 4 9 2 2 2" xfId="57939"/>
    <cellStyle name="Финансовый 3 3 4 9 2 3" xfId="57940"/>
    <cellStyle name="Финансовый 3 3 4 9 2 4" xfId="57941"/>
    <cellStyle name="Финансовый 3 3 4 9 2 5" xfId="57942"/>
    <cellStyle name="Финансовый 3 3 4 9 3" xfId="57943"/>
    <cellStyle name="Финансовый 3 3 4 9 3 2" xfId="57944"/>
    <cellStyle name="Финансовый 3 3 4 9 3 3" xfId="57945"/>
    <cellStyle name="Финансовый 3 3 4 9 3 4" xfId="57946"/>
    <cellStyle name="Финансовый 3 3 4 9 4" xfId="57947"/>
    <cellStyle name="Финансовый 3 3 4 9 5" xfId="57948"/>
    <cellStyle name="Финансовый 3 3 4 9 6" xfId="57949"/>
    <cellStyle name="Финансовый 3 3 4 9 7" xfId="57950"/>
    <cellStyle name="Финансовый 3 3 5" xfId="57951"/>
    <cellStyle name="Финансовый 3 3 5 10" xfId="57952"/>
    <cellStyle name="Финансовый 3 3 5 10 2" xfId="57953"/>
    <cellStyle name="Финансовый 3 3 5 10 2 2" xfId="57954"/>
    <cellStyle name="Финансовый 3 3 5 10 3" xfId="57955"/>
    <cellStyle name="Финансовый 3 3 5 10 4" xfId="57956"/>
    <cellStyle name="Финансовый 3 3 5 10 5" xfId="57957"/>
    <cellStyle name="Финансовый 3 3 5 11" xfId="57958"/>
    <cellStyle name="Финансовый 3 3 5 11 2" xfId="57959"/>
    <cellStyle name="Финансовый 3 3 5 11 3" xfId="57960"/>
    <cellStyle name="Финансовый 3 3 5 11 4" xfId="57961"/>
    <cellStyle name="Финансовый 3 3 5 12" xfId="57962"/>
    <cellStyle name="Финансовый 3 3 5 13" xfId="57963"/>
    <cellStyle name="Финансовый 3 3 5 14" xfId="57964"/>
    <cellStyle name="Финансовый 3 3 5 15" xfId="57965"/>
    <cellStyle name="Финансовый 3 3 5 2" xfId="57966"/>
    <cellStyle name="Финансовый 3 3 5 2 2" xfId="57967"/>
    <cellStyle name="Финансовый 3 3 5 2 2 2" xfId="57968"/>
    <cellStyle name="Финансовый 3 3 5 2 2 2 2" xfId="57969"/>
    <cellStyle name="Финансовый 3 3 5 2 2 2 2 2" xfId="57970"/>
    <cellStyle name="Финансовый 3 3 5 2 2 2 3" xfId="57971"/>
    <cellStyle name="Финансовый 3 3 5 2 2 2 4" xfId="57972"/>
    <cellStyle name="Финансовый 3 3 5 2 2 2 5" xfId="57973"/>
    <cellStyle name="Финансовый 3 3 5 2 2 3" xfId="57974"/>
    <cellStyle name="Финансовый 3 3 5 2 2 3 2" xfId="57975"/>
    <cellStyle name="Финансовый 3 3 5 2 2 3 3" xfId="57976"/>
    <cellStyle name="Финансовый 3 3 5 2 2 3 4" xfId="57977"/>
    <cellStyle name="Финансовый 3 3 5 2 2 4" xfId="57978"/>
    <cellStyle name="Финансовый 3 3 5 2 2 5" xfId="57979"/>
    <cellStyle name="Финансовый 3 3 5 2 2 6" xfId="57980"/>
    <cellStyle name="Финансовый 3 3 5 2 2 7" xfId="57981"/>
    <cellStyle name="Финансовый 3 3 5 2 3" xfId="57982"/>
    <cellStyle name="Финансовый 3 3 5 2 3 2" xfId="57983"/>
    <cellStyle name="Финансовый 3 3 5 2 3 2 2" xfId="57984"/>
    <cellStyle name="Финансовый 3 3 5 2 3 3" xfId="57985"/>
    <cellStyle name="Финансовый 3 3 5 2 3 4" xfId="57986"/>
    <cellStyle name="Финансовый 3 3 5 2 3 5" xfId="57987"/>
    <cellStyle name="Финансовый 3 3 5 2 4" xfId="57988"/>
    <cellStyle name="Финансовый 3 3 5 2 4 2" xfId="57989"/>
    <cellStyle name="Финансовый 3 3 5 2 4 2 2" xfId="57990"/>
    <cellStyle name="Финансовый 3 3 5 2 4 3" xfId="57991"/>
    <cellStyle name="Финансовый 3 3 5 2 4 4" xfId="57992"/>
    <cellStyle name="Финансовый 3 3 5 2 4 5" xfId="57993"/>
    <cellStyle name="Финансовый 3 3 5 2 5" xfId="57994"/>
    <cellStyle name="Финансовый 3 3 5 2 5 2" xfId="57995"/>
    <cellStyle name="Финансовый 3 3 5 2 5 3" xfId="57996"/>
    <cellStyle name="Финансовый 3 3 5 2 5 4" xfId="57997"/>
    <cellStyle name="Финансовый 3 3 5 2 6" xfId="57998"/>
    <cellStyle name="Финансовый 3 3 5 2 7" xfId="57999"/>
    <cellStyle name="Финансовый 3 3 5 2 8" xfId="58000"/>
    <cellStyle name="Финансовый 3 3 5 2 9" xfId="58001"/>
    <cellStyle name="Финансовый 3 3 5 3" xfId="58002"/>
    <cellStyle name="Финансовый 3 3 5 3 2" xfId="58003"/>
    <cellStyle name="Финансовый 3 3 5 3 2 2" xfId="58004"/>
    <cellStyle name="Финансовый 3 3 5 3 2 2 2" xfId="58005"/>
    <cellStyle name="Финансовый 3 3 5 3 2 2 2 2" xfId="58006"/>
    <cellStyle name="Финансовый 3 3 5 3 2 2 3" xfId="58007"/>
    <cellStyle name="Финансовый 3 3 5 3 2 2 4" xfId="58008"/>
    <cellStyle name="Финансовый 3 3 5 3 2 2 5" xfId="58009"/>
    <cellStyle name="Финансовый 3 3 5 3 2 3" xfId="58010"/>
    <cellStyle name="Финансовый 3 3 5 3 2 3 2" xfId="58011"/>
    <cellStyle name="Финансовый 3 3 5 3 2 3 3" xfId="58012"/>
    <cellStyle name="Финансовый 3 3 5 3 2 3 4" xfId="58013"/>
    <cellStyle name="Финансовый 3 3 5 3 2 4" xfId="58014"/>
    <cellStyle name="Финансовый 3 3 5 3 2 5" xfId="58015"/>
    <cellStyle name="Финансовый 3 3 5 3 2 6" xfId="58016"/>
    <cellStyle name="Финансовый 3 3 5 3 2 7" xfId="58017"/>
    <cellStyle name="Финансовый 3 3 5 3 3" xfId="58018"/>
    <cellStyle name="Финансовый 3 3 5 3 3 2" xfId="58019"/>
    <cellStyle name="Финансовый 3 3 5 3 3 2 2" xfId="58020"/>
    <cellStyle name="Финансовый 3 3 5 3 3 3" xfId="58021"/>
    <cellStyle name="Финансовый 3 3 5 3 3 4" xfId="58022"/>
    <cellStyle name="Финансовый 3 3 5 3 3 5" xfId="58023"/>
    <cellStyle name="Финансовый 3 3 5 3 4" xfId="58024"/>
    <cellStyle name="Финансовый 3 3 5 3 4 2" xfId="58025"/>
    <cellStyle name="Финансовый 3 3 5 3 4 2 2" xfId="58026"/>
    <cellStyle name="Финансовый 3 3 5 3 4 3" xfId="58027"/>
    <cellStyle name="Финансовый 3 3 5 3 4 4" xfId="58028"/>
    <cellStyle name="Финансовый 3 3 5 3 4 5" xfId="58029"/>
    <cellStyle name="Финансовый 3 3 5 3 5" xfId="58030"/>
    <cellStyle name="Финансовый 3 3 5 3 5 2" xfId="58031"/>
    <cellStyle name="Финансовый 3 3 5 3 5 3" xfId="58032"/>
    <cellStyle name="Финансовый 3 3 5 3 5 4" xfId="58033"/>
    <cellStyle name="Финансовый 3 3 5 3 6" xfId="58034"/>
    <cellStyle name="Финансовый 3 3 5 3 7" xfId="58035"/>
    <cellStyle name="Финансовый 3 3 5 3 8" xfId="58036"/>
    <cellStyle name="Финансовый 3 3 5 3 9" xfId="58037"/>
    <cellStyle name="Финансовый 3 3 5 4" xfId="58038"/>
    <cellStyle name="Финансовый 3 3 5 4 2" xfId="58039"/>
    <cellStyle name="Финансовый 3 3 5 4 2 2" xfId="58040"/>
    <cellStyle name="Финансовый 3 3 5 4 2 2 2" xfId="58041"/>
    <cellStyle name="Финансовый 3 3 5 4 2 2 2 2" xfId="58042"/>
    <cellStyle name="Финансовый 3 3 5 4 2 2 3" xfId="58043"/>
    <cellStyle name="Финансовый 3 3 5 4 2 2 4" xfId="58044"/>
    <cellStyle name="Финансовый 3 3 5 4 2 2 5" xfId="58045"/>
    <cellStyle name="Финансовый 3 3 5 4 2 3" xfId="58046"/>
    <cellStyle name="Финансовый 3 3 5 4 2 3 2" xfId="58047"/>
    <cellStyle name="Финансовый 3 3 5 4 2 3 3" xfId="58048"/>
    <cellStyle name="Финансовый 3 3 5 4 2 3 4" xfId="58049"/>
    <cellStyle name="Финансовый 3 3 5 4 2 4" xfId="58050"/>
    <cellStyle name="Финансовый 3 3 5 4 2 5" xfId="58051"/>
    <cellStyle name="Финансовый 3 3 5 4 2 6" xfId="58052"/>
    <cellStyle name="Финансовый 3 3 5 4 2 7" xfId="58053"/>
    <cellStyle name="Финансовый 3 3 5 4 3" xfId="58054"/>
    <cellStyle name="Финансовый 3 3 5 4 3 2" xfId="58055"/>
    <cellStyle name="Финансовый 3 3 5 4 3 2 2" xfId="58056"/>
    <cellStyle name="Финансовый 3 3 5 4 3 3" xfId="58057"/>
    <cellStyle name="Финансовый 3 3 5 4 3 4" xfId="58058"/>
    <cellStyle name="Финансовый 3 3 5 4 3 5" xfId="58059"/>
    <cellStyle name="Финансовый 3 3 5 4 4" xfId="58060"/>
    <cellStyle name="Финансовый 3 3 5 4 4 2" xfId="58061"/>
    <cellStyle name="Финансовый 3 3 5 4 4 3" xfId="58062"/>
    <cellStyle name="Финансовый 3 3 5 4 4 4" xfId="58063"/>
    <cellStyle name="Финансовый 3 3 5 4 5" xfId="58064"/>
    <cellStyle name="Финансовый 3 3 5 4 6" xfId="58065"/>
    <cellStyle name="Финансовый 3 3 5 4 7" xfId="58066"/>
    <cellStyle name="Финансовый 3 3 5 4 8" xfId="58067"/>
    <cellStyle name="Финансовый 3 3 5 5" xfId="58068"/>
    <cellStyle name="Финансовый 3 3 5 5 2" xfId="58069"/>
    <cellStyle name="Финансовый 3 3 5 5 2 2" xfId="58070"/>
    <cellStyle name="Финансовый 3 3 5 5 2 2 2" xfId="58071"/>
    <cellStyle name="Финансовый 3 3 5 5 2 2 2 2" xfId="58072"/>
    <cellStyle name="Финансовый 3 3 5 5 2 2 3" xfId="58073"/>
    <cellStyle name="Финансовый 3 3 5 5 2 2 4" xfId="58074"/>
    <cellStyle name="Финансовый 3 3 5 5 2 2 5" xfId="58075"/>
    <cellStyle name="Финансовый 3 3 5 5 2 3" xfId="58076"/>
    <cellStyle name="Финансовый 3 3 5 5 2 3 2" xfId="58077"/>
    <cellStyle name="Финансовый 3 3 5 5 2 3 3" xfId="58078"/>
    <cellStyle name="Финансовый 3 3 5 5 2 3 4" xfId="58079"/>
    <cellStyle name="Финансовый 3 3 5 5 2 4" xfId="58080"/>
    <cellStyle name="Финансовый 3 3 5 5 2 5" xfId="58081"/>
    <cellStyle name="Финансовый 3 3 5 5 2 6" xfId="58082"/>
    <cellStyle name="Финансовый 3 3 5 5 2 7" xfId="58083"/>
    <cellStyle name="Финансовый 3 3 5 5 3" xfId="58084"/>
    <cellStyle name="Финансовый 3 3 5 5 3 2" xfId="58085"/>
    <cellStyle name="Финансовый 3 3 5 5 3 2 2" xfId="58086"/>
    <cellStyle name="Финансовый 3 3 5 5 3 3" xfId="58087"/>
    <cellStyle name="Финансовый 3 3 5 5 3 4" xfId="58088"/>
    <cellStyle name="Финансовый 3 3 5 5 3 5" xfId="58089"/>
    <cellStyle name="Финансовый 3 3 5 5 4" xfId="58090"/>
    <cellStyle name="Финансовый 3 3 5 5 4 2" xfId="58091"/>
    <cellStyle name="Финансовый 3 3 5 5 4 3" xfId="58092"/>
    <cellStyle name="Финансовый 3 3 5 5 4 4" xfId="58093"/>
    <cellStyle name="Финансовый 3 3 5 5 5" xfId="58094"/>
    <cellStyle name="Финансовый 3 3 5 5 6" xfId="58095"/>
    <cellStyle name="Финансовый 3 3 5 5 7" xfId="58096"/>
    <cellStyle name="Финансовый 3 3 5 5 8" xfId="58097"/>
    <cellStyle name="Финансовый 3 3 5 6" xfId="58098"/>
    <cellStyle name="Финансовый 3 3 5 6 2" xfId="58099"/>
    <cellStyle name="Финансовый 3 3 5 6 2 2" xfId="58100"/>
    <cellStyle name="Финансовый 3 3 5 6 2 2 2" xfId="58101"/>
    <cellStyle name="Финансовый 3 3 5 6 2 2 2 2" xfId="58102"/>
    <cellStyle name="Финансовый 3 3 5 6 2 2 3" xfId="58103"/>
    <cellStyle name="Финансовый 3 3 5 6 2 2 4" xfId="58104"/>
    <cellStyle name="Финансовый 3 3 5 6 2 2 5" xfId="58105"/>
    <cellStyle name="Финансовый 3 3 5 6 2 3" xfId="58106"/>
    <cellStyle name="Финансовый 3 3 5 6 2 3 2" xfId="58107"/>
    <cellStyle name="Финансовый 3 3 5 6 2 3 3" xfId="58108"/>
    <cellStyle name="Финансовый 3 3 5 6 2 3 4" xfId="58109"/>
    <cellStyle name="Финансовый 3 3 5 6 2 4" xfId="58110"/>
    <cellStyle name="Финансовый 3 3 5 6 2 5" xfId="58111"/>
    <cellStyle name="Финансовый 3 3 5 6 2 6" xfId="58112"/>
    <cellStyle name="Финансовый 3 3 5 6 2 7" xfId="58113"/>
    <cellStyle name="Финансовый 3 3 5 6 3" xfId="58114"/>
    <cellStyle name="Финансовый 3 3 5 6 3 2" xfId="58115"/>
    <cellStyle name="Финансовый 3 3 5 6 3 2 2" xfId="58116"/>
    <cellStyle name="Финансовый 3 3 5 6 3 3" xfId="58117"/>
    <cellStyle name="Финансовый 3 3 5 6 3 4" xfId="58118"/>
    <cellStyle name="Финансовый 3 3 5 6 3 5" xfId="58119"/>
    <cellStyle name="Финансовый 3 3 5 6 4" xfId="58120"/>
    <cellStyle name="Финансовый 3 3 5 6 4 2" xfId="58121"/>
    <cellStyle name="Финансовый 3 3 5 6 4 3" xfId="58122"/>
    <cellStyle name="Финансовый 3 3 5 6 4 4" xfId="58123"/>
    <cellStyle name="Финансовый 3 3 5 6 5" xfId="58124"/>
    <cellStyle name="Финансовый 3 3 5 6 6" xfId="58125"/>
    <cellStyle name="Финансовый 3 3 5 6 7" xfId="58126"/>
    <cellStyle name="Финансовый 3 3 5 6 8" xfId="58127"/>
    <cellStyle name="Финансовый 3 3 5 7" xfId="58128"/>
    <cellStyle name="Финансовый 3 3 5 7 2" xfId="58129"/>
    <cellStyle name="Финансовый 3 3 5 7 2 2" xfId="58130"/>
    <cellStyle name="Финансовый 3 3 5 7 2 2 2" xfId="58131"/>
    <cellStyle name="Финансовый 3 3 5 7 2 2 2 2" xfId="58132"/>
    <cellStyle name="Финансовый 3 3 5 7 2 2 3" xfId="58133"/>
    <cellStyle name="Финансовый 3 3 5 7 2 2 4" xfId="58134"/>
    <cellStyle name="Финансовый 3 3 5 7 2 2 5" xfId="58135"/>
    <cellStyle name="Финансовый 3 3 5 7 2 3" xfId="58136"/>
    <cellStyle name="Финансовый 3 3 5 7 2 3 2" xfId="58137"/>
    <cellStyle name="Финансовый 3 3 5 7 2 3 3" xfId="58138"/>
    <cellStyle name="Финансовый 3 3 5 7 2 3 4" xfId="58139"/>
    <cellStyle name="Финансовый 3 3 5 7 2 4" xfId="58140"/>
    <cellStyle name="Финансовый 3 3 5 7 2 5" xfId="58141"/>
    <cellStyle name="Финансовый 3 3 5 7 2 6" xfId="58142"/>
    <cellStyle name="Финансовый 3 3 5 7 2 7" xfId="58143"/>
    <cellStyle name="Финансовый 3 3 5 7 3" xfId="58144"/>
    <cellStyle name="Финансовый 3 3 5 7 3 2" xfId="58145"/>
    <cellStyle name="Финансовый 3 3 5 7 3 2 2" xfId="58146"/>
    <cellStyle name="Финансовый 3 3 5 7 3 3" xfId="58147"/>
    <cellStyle name="Финансовый 3 3 5 7 3 4" xfId="58148"/>
    <cellStyle name="Финансовый 3 3 5 7 3 5" xfId="58149"/>
    <cellStyle name="Финансовый 3 3 5 7 4" xfId="58150"/>
    <cellStyle name="Финансовый 3 3 5 7 4 2" xfId="58151"/>
    <cellStyle name="Финансовый 3 3 5 7 4 3" xfId="58152"/>
    <cellStyle name="Финансовый 3 3 5 7 4 4" xfId="58153"/>
    <cellStyle name="Финансовый 3 3 5 7 5" xfId="58154"/>
    <cellStyle name="Финансовый 3 3 5 7 6" xfId="58155"/>
    <cellStyle name="Финансовый 3 3 5 7 7" xfId="58156"/>
    <cellStyle name="Финансовый 3 3 5 7 8" xfId="58157"/>
    <cellStyle name="Финансовый 3 3 5 8" xfId="58158"/>
    <cellStyle name="Финансовый 3 3 5 8 2" xfId="58159"/>
    <cellStyle name="Финансовый 3 3 5 8 2 2" xfId="58160"/>
    <cellStyle name="Финансовый 3 3 5 8 2 2 2" xfId="58161"/>
    <cellStyle name="Финансовый 3 3 5 8 2 3" xfId="58162"/>
    <cellStyle name="Финансовый 3 3 5 8 2 4" xfId="58163"/>
    <cellStyle name="Финансовый 3 3 5 8 2 5" xfId="58164"/>
    <cellStyle name="Финансовый 3 3 5 8 3" xfId="58165"/>
    <cellStyle name="Финансовый 3 3 5 8 3 2" xfId="58166"/>
    <cellStyle name="Финансовый 3 3 5 8 3 3" xfId="58167"/>
    <cellStyle name="Финансовый 3 3 5 8 3 4" xfId="58168"/>
    <cellStyle name="Финансовый 3 3 5 8 4" xfId="58169"/>
    <cellStyle name="Финансовый 3 3 5 8 5" xfId="58170"/>
    <cellStyle name="Финансовый 3 3 5 8 6" xfId="58171"/>
    <cellStyle name="Финансовый 3 3 5 8 7" xfId="58172"/>
    <cellStyle name="Финансовый 3 3 5 9" xfId="58173"/>
    <cellStyle name="Финансовый 3 3 5 9 2" xfId="58174"/>
    <cellStyle name="Финансовый 3 3 5 9 2 2" xfId="58175"/>
    <cellStyle name="Финансовый 3 3 5 9 2 2 2" xfId="58176"/>
    <cellStyle name="Финансовый 3 3 5 9 2 3" xfId="58177"/>
    <cellStyle name="Финансовый 3 3 5 9 2 4" xfId="58178"/>
    <cellStyle name="Финансовый 3 3 5 9 2 5" xfId="58179"/>
    <cellStyle name="Финансовый 3 3 5 9 3" xfId="58180"/>
    <cellStyle name="Финансовый 3 3 5 9 3 2" xfId="58181"/>
    <cellStyle name="Финансовый 3 3 5 9 3 3" xfId="58182"/>
    <cellStyle name="Финансовый 3 3 5 9 3 4" xfId="58183"/>
    <cellStyle name="Финансовый 3 3 5 9 4" xfId="58184"/>
    <cellStyle name="Финансовый 3 3 5 9 5" xfId="58185"/>
    <cellStyle name="Финансовый 3 3 5 9 6" xfId="58186"/>
    <cellStyle name="Финансовый 3 3 5 9 7" xfId="58187"/>
    <cellStyle name="Финансовый 3 3 6" xfId="58188"/>
    <cellStyle name="Финансовый 3 3 6 2" xfId="58189"/>
    <cellStyle name="Финансовый 3 3 6 2 2" xfId="58190"/>
    <cellStyle name="Финансовый 3 3 6 2 2 2" xfId="58191"/>
    <cellStyle name="Финансовый 3 3 6 2 2 2 2" xfId="58192"/>
    <cellStyle name="Финансовый 3 3 6 2 2 3" xfId="58193"/>
    <cellStyle name="Финансовый 3 3 6 2 2 4" xfId="58194"/>
    <cellStyle name="Финансовый 3 3 6 2 2 5" xfId="58195"/>
    <cellStyle name="Финансовый 3 3 6 2 3" xfId="58196"/>
    <cellStyle name="Финансовый 3 3 6 2 3 2" xfId="58197"/>
    <cellStyle name="Финансовый 3 3 6 2 3 3" xfId="58198"/>
    <cellStyle name="Финансовый 3 3 6 2 3 4" xfId="58199"/>
    <cellStyle name="Финансовый 3 3 6 2 4" xfId="58200"/>
    <cellStyle name="Финансовый 3 3 6 2 5" xfId="58201"/>
    <cellStyle name="Финансовый 3 3 6 2 6" xfId="58202"/>
    <cellStyle name="Финансовый 3 3 6 2 7" xfId="58203"/>
    <cellStyle name="Финансовый 3 3 6 3" xfId="58204"/>
    <cellStyle name="Финансовый 3 3 6 3 2" xfId="58205"/>
    <cellStyle name="Финансовый 3 3 6 3 2 2" xfId="58206"/>
    <cellStyle name="Финансовый 3 3 6 3 3" xfId="58207"/>
    <cellStyle name="Финансовый 3 3 6 3 4" xfId="58208"/>
    <cellStyle name="Финансовый 3 3 6 3 5" xfId="58209"/>
    <cellStyle name="Финансовый 3 3 6 4" xfId="58210"/>
    <cellStyle name="Финансовый 3 3 6 4 2" xfId="58211"/>
    <cellStyle name="Финансовый 3 3 6 4 2 2" xfId="58212"/>
    <cellStyle name="Финансовый 3 3 6 4 3" xfId="58213"/>
    <cellStyle name="Финансовый 3 3 6 4 4" xfId="58214"/>
    <cellStyle name="Финансовый 3 3 6 4 5" xfId="58215"/>
    <cellStyle name="Финансовый 3 3 6 5" xfId="58216"/>
    <cellStyle name="Финансовый 3 3 6 5 2" xfId="58217"/>
    <cellStyle name="Финансовый 3 3 6 5 3" xfId="58218"/>
    <cellStyle name="Финансовый 3 3 6 5 4" xfId="58219"/>
    <cellStyle name="Финансовый 3 3 6 6" xfId="58220"/>
    <cellStyle name="Финансовый 3 3 6 7" xfId="58221"/>
    <cellStyle name="Финансовый 3 3 6 8" xfId="58222"/>
    <cellStyle name="Финансовый 3 3 6 9" xfId="58223"/>
    <cellStyle name="Финансовый 3 3 7" xfId="58224"/>
    <cellStyle name="Финансовый 3 3 7 2" xfId="58225"/>
    <cellStyle name="Финансовый 3 3 7 2 2" xfId="58226"/>
    <cellStyle name="Финансовый 3 3 7 2 2 2" xfId="58227"/>
    <cellStyle name="Финансовый 3 3 7 2 2 2 2" xfId="58228"/>
    <cellStyle name="Финансовый 3 3 7 2 2 3" xfId="58229"/>
    <cellStyle name="Финансовый 3 3 7 2 2 4" xfId="58230"/>
    <cellStyle name="Финансовый 3 3 7 2 2 5" xfId="58231"/>
    <cellStyle name="Финансовый 3 3 7 2 3" xfId="58232"/>
    <cellStyle name="Финансовый 3 3 7 2 3 2" xfId="58233"/>
    <cellStyle name="Финансовый 3 3 7 2 3 3" xfId="58234"/>
    <cellStyle name="Финансовый 3 3 7 2 3 4" xfId="58235"/>
    <cellStyle name="Финансовый 3 3 7 2 4" xfId="58236"/>
    <cellStyle name="Финансовый 3 3 7 2 5" xfId="58237"/>
    <cellStyle name="Финансовый 3 3 7 2 6" xfId="58238"/>
    <cellStyle name="Финансовый 3 3 7 2 7" xfId="58239"/>
    <cellStyle name="Финансовый 3 3 7 3" xfId="58240"/>
    <cellStyle name="Финансовый 3 3 7 3 2" xfId="58241"/>
    <cellStyle name="Финансовый 3 3 7 3 2 2" xfId="58242"/>
    <cellStyle name="Финансовый 3 3 7 3 3" xfId="58243"/>
    <cellStyle name="Финансовый 3 3 7 3 4" xfId="58244"/>
    <cellStyle name="Финансовый 3 3 7 3 5" xfId="58245"/>
    <cellStyle name="Финансовый 3 3 7 4" xfId="58246"/>
    <cellStyle name="Финансовый 3 3 7 4 2" xfId="58247"/>
    <cellStyle name="Финансовый 3 3 7 4 2 2" xfId="58248"/>
    <cellStyle name="Финансовый 3 3 7 4 3" xfId="58249"/>
    <cellStyle name="Финансовый 3 3 7 4 4" xfId="58250"/>
    <cellStyle name="Финансовый 3 3 7 4 5" xfId="58251"/>
    <cellStyle name="Финансовый 3 3 7 5" xfId="58252"/>
    <cellStyle name="Финансовый 3 3 7 5 2" xfId="58253"/>
    <cellStyle name="Финансовый 3 3 7 5 3" xfId="58254"/>
    <cellStyle name="Финансовый 3 3 7 5 4" xfId="58255"/>
    <cellStyle name="Финансовый 3 3 7 6" xfId="58256"/>
    <cellStyle name="Финансовый 3 3 7 7" xfId="58257"/>
    <cellStyle name="Финансовый 3 3 7 8" xfId="58258"/>
    <cellStyle name="Финансовый 3 3 7 9" xfId="58259"/>
    <cellStyle name="Финансовый 3 3 8" xfId="58260"/>
    <cellStyle name="Финансовый 3 3 8 2" xfId="58261"/>
    <cellStyle name="Финансовый 3 3 8 2 2" xfId="58262"/>
    <cellStyle name="Финансовый 3 3 8 2 2 2" xfId="58263"/>
    <cellStyle name="Финансовый 3 3 8 2 2 2 2" xfId="58264"/>
    <cellStyle name="Финансовый 3 3 8 2 2 3" xfId="58265"/>
    <cellStyle name="Финансовый 3 3 8 2 2 4" xfId="58266"/>
    <cellStyle name="Финансовый 3 3 8 2 2 5" xfId="58267"/>
    <cellStyle name="Финансовый 3 3 8 2 3" xfId="58268"/>
    <cellStyle name="Финансовый 3 3 8 2 3 2" xfId="58269"/>
    <cellStyle name="Финансовый 3 3 8 2 3 3" xfId="58270"/>
    <cellStyle name="Финансовый 3 3 8 2 3 4" xfId="58271"/>
    <cellStyle name="Финансовый 3 3 8 2 4" xfId="58272"/>
    <cellStyle name="Финансовый 3 3 8 2 5" xfId="58273"/>
    <cellStyle name="Финансовый 3 3 8 2 6" xfId="58274"/>
    <cellStyle name="Финансовый 3 3 8 2 7" xfId="58275"/>
    <cellStyle name="Финансовый 3 3 8 3" xfId="58276"/>
    <cellStyle name="Финансовый 3 3 8 3 2" xfId="58277"/>
    <cellStyle name="Финансовый 3 3 8 3 2 2" xfId="58278"/>
    <cellStyle name="Финансовый 3 3 8 3 3" xfId="58279"/>
    <cellStyle name="Финансовый 3 3 8 3 4" xfId="58280"/>
    <cellStyle name="Финансовый 3 3 8 3 5" xfId="58281"/>
    <cellStyle name="Финансовый 3 3 8 4" xfId="58282"/>
    <cellStyle name="Финансовый 3 3 8 4 2" xfId="58283"/>
    <cellStyle name="Финансовый 3 3 8 4 2 2" xfId="58284"/>
    <cellStyle name="Финансовый 3 3 8 4 3" xfId="58285"/>
    <cellStyle name="Финансовый 3 3 8 4 4" xfId="58286"/>
    <cellStyle name="Финансовый 3 3 8 4 5" xfId="58287"/>
    <cellStyle name="Финансовый 3 3 8 5" xfId="58288"/>
    <cellStyle name="Финансовый 3 3 8 5 2" xfId="58289"/>
    <cellStyle name="Финансовый 3 3 8 5 3" xfId="58290"/>
    <cellStyle name="Финансовый 3 3 9" xfId="58291"/>
    <cellStyle name="Финансовый 3 3 9 2" xfId="58292"/>
    <cellStyle name="Финансовый 3 3 9 2 2" xfId="58293"/>
    <cellStyle name="Финансовый 3 3 9 2 2 2" xfId="58294"/>
    <cellStyle name="Финансовый 3 3 9 2 2 2 2" xfId="58295"/>
    <cellStyle name="Финансовый 3 3 9 2 2 3" xfId="58296"/>
    <cellStyle name="Финансовый 3 3 9 2 2 4" xfId="58297"/>
    <cellStyle name="Финансовый 3 3 9 2 2 5" xfId="58298"/>
    <cellStyle name="Финансовый 3 3 9 2 3" xfId="58299"/>
    <cellStyle name="Финансовый 3 3 9 2 3 2" xfId="58300"/>
    <cellStyle name="Финансовый 3 3 9 2 3 3" xfId="58301"/>
    <cellStyle name="Финансовый 3 3 9 2 3 4" xfId="58302"/>
    <cellStyle name="Финансовый 3 3 9 2 4" xfId="58303"/>
    <cellStyle name="Финансовый 3 3 9 2 5" xfId="58304"/>
    <cellStyle name="Финансовый 3 3 9 2 6" xfId="58305"/>
    <cellStyle name="Финансовый 3 3 9 2 7" xfId="58306"/>
    <cellStyle name="Финансовый 3 3 9 3" xfId="58307"/>
    <cellStyle name="Финансовый 3 3 9 3 2" xfId="58308"/>
    <cellStyle name="Финансовый 3 3 9 3 2 2" xfId="58309"/>
    <cellStyle name="Финансовый 3 3 9 3 3" xfId="58310"/>
    <cellStyle name="Финансовый 3 3 9 3 4" xfId="58311"/>
    <cellStyle name="Финансовый 3 3 9 3 5" xfId="58312"/>
    <cellStyle name="Финансовый 3 3 9 4" xfId="58313"/>
    <cellStyle name="Финансовый 3 3 9 4 2" xfId="58314"/>
    <cellStyle name="Финансовый 3 3 9 4 3" xfId="58315"/>
    <cellStyle name="Финансовый 3 3 9 4 4" xfId="58316"/>
    <cellStyle name="Финансовый 3 3 9 5" xfId="58317"/>
    <cellStyle name="Финансовый 3 3 9 6" xfId="58318"/>
    <cellStyle name="Финансовый 3 3 9 7" xfId="58319"/>
    <cellStyle name="Финансовый 3 3 9 8" xfId="58320"/>
    <cellStyle name="Финансовый 3 4" xfId="58321"/>
    <cellStyle name="Финансовый 3 4 10" xfId="58322"/>
    <cellStyle name="Финансовый 3 4 10 2" xfId="58323"/>
    <cellStyle name="Финансовый 3 4 10 2 2" xfId="58324"/>
    <cellStyle name="Финансовый 3 4 10 2 2 2" xfId="58325"/>
    <cellStyle name="Финансовый 3 4 10 2 2 2 2" xfId="58326"/>
    <cellStyle name="Финансовый 3 4 10 2 2 3" xfId="58327"/>
    <cellStyle name="Финансовый 3 4 10 2 2 4" xfId="58328"/>
    <cellStyle name="Финансовый 3 4 10 2 2 5" xfId="58329"/>
    <cellStyle name="Финансовый 3 4 10 2 3" xfId="58330"/>
    <cellStyle name="Финансовый 3 4 10 2 3 2" xfId="58331"/>
    <cellStyle name="Финансовый 3 4 10 2 3 3" xfId="58332"/>
    <cellStyle name="Финансовый 3 4 10 2 3 4" xfId="58333"/>
    <cellStyle name="Финансовый 3 4 10 2 4" xfId="58334"/>
    <cellStyle name="Финансовый 3 4 10 2 5" xfId="58335"/>
    <cellStyle name="Финансовый 3 4 10 2 6" xfId="58336"/>
    <cellStyle name="Финансовый 3 4 10 2 7" xfId="58337"/>
    <cellStyle name="Финансовый 3 4 10 3" xfId="58338"/>
    <cellStyle name="Финансовый 3 4 10 3 2" xfId="58339"/>
    <cellStyle name="Финансовый 3 4 10 3 2 2" xfId="58340"/>
    <cellStyle name="Финансовый 3 4 10 3 3" xfId="58341"/>
    <cellStyle name="Финансовый 3 4 10 3 4" xfId="58342"/>
    <cellStyle name="Финансовый 3 4 10 3 5" xfId="58343"/>
    <cellStyle name="Финансовый 3 4 10 4" xfId="58344"/>
    <cellStyle name="Финансовый 3 4 10 4 2" xfId="58345"/>
    <cellStyle name="Финансовый 3 4 10 4 3" xfId="58346"/>
    <cellStyle name="Финансовый 3 4 10 4 4" xfId="58347"/>
    <cellStyle name="Финансовый 3 4 10 5" xfId="58348"/>
    <cellStyle name="Финансовый 3 4 10 6" xfId="58349"/>
    <cellStyle name="Финансовый 3 4 10 7" xfId="58350"/>
    <cellStyle name="Финансовый 3 4 10 8" xfId="58351"/>
    <cellStyle name="Финансовый 3 4 11" xfId="58352"/>
    <cellStyle name="Финансовый 3 4 11 2" xfId="58353"/>
    <cellStyle name="Финансовый 3 4 11 2 2" xfId="58354"/>
    <cellStyle name="Финансовый 3 4 11 2 2 2" xfId="58355"/>
    <cellStyle name="Финансовый 3 4 11 2 2 2 2" xfId="58356"/>
    <cellStyle name="Финансовый 3 4 11 2 2 3" xfId="58357"/>
    <cellStyle name="Финансовый 3 4 11 2 2 4" xfId="58358"/>
    <cellStyle name="Финансовый 3 4 11 2 2 5" xfId="58359"/>
    <cellStyle name="Финансовый 3 4 11 2 3" xfId="58360"/>
    <cellStyle name="Финансовый 3 4 11 2 3 2" xfId="58361"/>
    <cellStyle name="Финансовый 3 4 11 2 3 3" xfId="58362"/>
    <cellStyle name="Финансовый 3 4 11 2 3 4" xfId="58363"/>
    <cellStyle name="Финансовый 3 4 11 2 4" xfId="58364"/>
    <cellStyle name="Финансовый 3 4 11 2 5" xfId="58365"/>
    <cellStyle name="Финансовый 3 4 11 2 6" xfId="58366"/>
    <cellStyle name="Финансовый 3 4 11 2 7" xfId="58367"/>
    <cellStyle name="Финансовый 3 4 11 3" xfId="58368"/>
    <cellStyle name="Финансовый 3 4 11 3 2" xfId="58369"/>
    <cellStyle name="Финансовый 3 4 11 3 2 2" xfId="58370"/>
    <cellStyle name="Финансовый 3 4 11 3 3" xfId="58371"/>
    <cellStyle name="Финансовый 3 4 11 3 4" xfId="58372"/>
    <cellStyle name="Финансовый 3 4 11 3 5" xfId="58373"/>
    <cellStyle name="Финансовый 3 4 11 4" xfId="58374"/>
    <cellStyle name="Финансовый 3 4 11 4 2" xfId="58375"/>
    <cellStyle name="Финансовый 3 4 11 4 3" xfId="58376"/>
    <cellStyle name="Финансовый 3 4 11 4 4" xfId="58377"/>
    <cellStyle name="Финансовый 3 4 11 5" xfId="58378"/>
    <cellStyle name="Финансовый 3 4 11 6" xfId="58379"/>
    <cellStyle name="Финансовый 3 4 11 7" xfId="58380"/>
    <cellStyle name="Финансовый 3 4 11 8" xfId="58381"/>
    <cellStyle name="Финансовый 3 4 12" xfId="58382"/>
    <cellStyle name="Финансовый 3 4 12 2" xfId="58383"/>
    <cellStyle name="Финансовый 3 4 12 2 2" xfId="58384"/>
    <cellStyle name="Финансовый 3 4 12 2 2 2" xfId="58385"/>
    <cellStyle name="Финансовый 3 4 12 2 3" xfId="58386"/>
    <cellStyle name="Финансовый 3 4 12 2 4" xfId="58387"/>
    <cellStyle name="Финансовый 3 4 12 2 5" xfId="58388"/>
    <cellStyle name="Финансовый 3 4 12 3" xfId="58389"/>
    <cellStyle name="Финансовый 3 4 12 3 2" xfId="58390"/>
    <cellStyle name="Финансовый 3 4 12 3 3" xfId="58391"/>
    <cellStyle name="Финансовый 3 4 12 3 4" xfId="58392"/>
    <cellStyle name="Финансовый 3 4 12 4" xfId="58393"/>
    <cellStyle name="Финансовый 3 4 12 5" xfId="58394"/>
    <cellStyle name="Финансовый 3 4 12 6" xfId="58395"/>
    <cellStyle name="Финансовый 3 4 12 7" xfId="58396"/>
    <cellStyle name="Финансовый 3 4 13" xfId="58397"/>
    <cellStyle name="Финансовый 3 4 13 2" xfId="58398"/>
    <cellStyle name="Финансовый 3 4 13 2 2" xfId="58399"/>
    <cellStyle name="Финансовый 3 4 13 2 2 2" xfId="58400"/>
    <cellStyle name="Финансовый 3 4 13 2 3" xfId="58401"/>
    <cellStyle name="Финансовый 3 4 13 2 4" xfId="58402"/>
    <cellStyle name="Финансовый 3 4 13 2 5" xfId="58403"/>
    <cellStyle name="Финансовый 3 4 13 3" xfId="58404"/>
    <cellStyle name="Финансовый 3 4 13 3 2" xfId="58405"/>
    <cellStyle name="Финансовый 3 4 13 3 3" xfId="58406"/>
    <cellStyle name="Финансовый 3 4 13 3 4" xfId="58407"/>
    <cellStyle name="Финансовый 3 4 13 4" xfId="58408"/>
    <cellStyle name="Финансовый 3 4 13 5" xfId="58409"/>
    <cellStyle name="Финансовый 3 4 13 6" xfId="58410"/>
    <cellStyle name="Финансовый 3 4 13 7" xfId="58411"/>
    <cellStyle name="Финансовый 3 4 14" xfId="58412"/>
    <cellStyle name="Финансовый 3 4 14 2" xfId="58413"/>
    <cellStyle name="Финансовый 3 4 14 2 2" xfId="58414"/>
    <cellStyle name="Финансовый 3 4 14 3" xfId="58415"/>
    <cellStyle name="Финансовый 3 4 14 4" xfId="58416"/>
    <cellStyle name="Финансовый 3 4 14 5" xfId="58417"/>
    <cellStyle name="Финансовый 3 4 15" xfId="58418"/>
    <cellStyle name="Финансовый 3 4 15 2" xfId="58419"/>
    <cellStyle name="Финансовый 3 4 15 2 2" xfId="58420"/>
    <cellStyle name="Финансовый 3 4 15 3" xfId="58421"/>
    <cellStyle name="Финансовый 3 4 15 4" xfId="58422"/>
    <cellStyle name="Финансовый 3 4 15 5" xfId="58423"/>
    <cellStyle name="Финансовый 3 4 16" xfId="58424"/>
    <cellStyle name="Финансовый 3 4 16 2" xfId="58425"/>
    <cellStyle name="Финансовый 3 4 16 2 2" xfId="58426"/>
    <cellStyle name="Финансовый 3 4 16 3" xfId="58427"/>
    <cellStyle name="Финансовый 3 4 17" xfId="58428"/>
    <cellStyle name="Финансовый 3 4 17 2" xfId="58429"/>
    <cellStyle name="Финансовый 3 4 18" xfId="58430"/>
    <cellStyle name="Финансовый 3 4 19" xfId="58431"/>
    <cellStyle name="Финансовый 3 4 2" xfId="58432"/>
    <cellStyle name="Финансовый 3 4 2 10" xfId="58433"/>
    <cellStyle name="Финансовый 3 4 2 10 2" xfId="58434"/>
    <cellStyle name="Финансовый 3 4 2 10 2 2" xfId="58435"/>
    <cellStyle name="Финансовый 3 4 2 10 2 2 2" xfId="58436"/>
    <cellStyle name="Финансовый 3 4 2 10 2 3" xfId="58437"/>
    <cellStyle name="Финансовый 3 4 2 10 2 4" xfId="58438"/>
    <cellStyle name="Финансовый 3 4 2 10 2 5" xfId="58439"/>
    <cellStyle name="Финансовый 3 4 2 10 3" xfId="58440"/>
    <cellStyle name="Финансовый 3 4 2 10 3 2" xfId="58441"/>
    <cellStyle name="Финансовый 3 4 2 10 3 3" xfId="58442"/>
    <cellStyle name="Финансовый 3 4 2 10 3 4" xfId="58443"/>
    <cellStyle name="Финансовый 3 4 2 10 4" xfId="58444"/>
    <cellStyle name="Финансовый 3 4 2 10 5" xfId="58445"/>
    <cellStyle name="Финансовый 3 4 2 10 6" xfId="58446"/>
    <cellStyle name="Финансовый 3 4 2 10 7" xfId="58447"/>
    <cellStyle name="Финансовый 3 4 2 11" xfId="58448"/>
    <cellStyle name="Финансовый 3 4 2 11 2" xfId="58449"/>
    <cellStyle name="Финансовый 3 4 2 11 2 2" xfId="58450"/>
    <cellStyle name="Финансовый 3 4 2 11 3" xfId="58451"/>
    <cellStyle name="Финансовый 3 4 2 11 4" xfId="58452"/>
    <cellStyle name="Финансовый 3 4 2 11 5" xfId="58453"/>
    <cellStyle name="Финансовый 3 4 2 12" xfId="58454"/>
    <cellStyle name="Финансовый 3 4 2 12 2" xfId="58455"/>
    <cellStyle name="Финансовый 3 4 2 12 2 2" xfId="58456"/>
    <cellStyle name="Финансовый 3 4 2 12 3" xfId="58457"/>
    <cellStyle name="Финансовый 3 4 2 12 4" xfId="58458"/>
    <cellStyle name="Финансовый 3 4 2 12 5" xfId="58459"/>
    <cellStyle name="Финансовый 3 4 2 13" xfId="58460"/>
    <cellStyle name="Финансовый 3 4 2 13 2" xfId="58461"/>
    <cellStyle name="Финансовый 3 4 2 13 2 2" xfId="58462"/>
    <cellStyle name="Финансовый 3 4 2 13 3" xfId="58463"/>
    <cellStyle name="Финансовый 3 4 2 14" xfId="58464"/>
    <cellStyle name="Финансовый 3 4 2 14 2" xfId="58465"/>
    <cellStyle name="Финансовый 3 4 2 15" xfId="58466"/>
    <cellStyle name="Финансовый 3 4 2 16" xfId="58467"/>
    <cellStyle name="Финансовый 3 4 2 2" xfId="58468"/>
    <cellStyle name="Финансовый 3 4 2 2 10" xfId="58469"/>
    <cellStyle name="Финансовый 3 4 2 2 10 2" xfId="58470"/>
    <cellStyle name="Финансовый 3 4 2 2 10 2 2" xfId="58471"/>
    <cellStyle name="Финансовый 3 4 2 2 10 3" xfId="58472"/>
    <cellStyle name="Финансовый 3 4 2 2 10 4" xfId="58473"/>
    <cellStyle name="Финансовый 3 4 2 2 10 5" xfId="58474"/>
    <cellStyle name="Финансовый 3 4 2 2 11" xfId="58475"/>
    <cellStyle name="Финансовый 3 4 2 2 11 2" xfId="58476"/>
    <cellStyle name="Финансовый 3 4 2 2 11 2 2" xfId="58477"/>
    <cellStyle name="Финансовый 3 4 2 2 11 3" xfId="58478"/>
    <cellStyle name="Финансовый 3 4 2 2 11 4" xfId="58479"/>
    <cellStyle name="Финансовый 3 4 2 2 11 5" xfId="58480"/>
    <cellStyle name="Финансовый 3 4 2 2 12" xfId="58481"/>
    <cellStyle name="Финансовый 3 4 2 2 12 2" xfId="58482"/>
    <cellStyle name="Финансовый 3 4 2 2 12 2 2" xfId="58483"/>
    <cellStyle name="Финансовый 3 4 2 2 12 3" xfId="58484"/>
    <cellStyle name="Финансовый 3 4 2 2 13" xfId="58485"/>
    <cellStyle name="Финансовый 3 4 2 2 13 2" xfId="58486"/>
    <cellStyle name="Финансовый 3 4 2 2 14" xfId="58487"/>
    <cellStyle name="Финансовый 3 4 2 2 15" xfId="58488"/>
    <cellStyle name="Финансовый 3 4 2 2 2" xfId="58489"/>
    <cellStyle name="Финансовый 3 4 2 2 2 2" xfId="58490"/>
    <cellStyle name="Финансовый 3 4 2 2 2 2 2" xfId="58491"/>
    <cellStyle name="Финансовый 3 4 2 2 2 2 2 2" xfId="58492"/>
    <cellStyle name="Финансовый 3 4 2 2 2 2 2 2 2" xfId="58493"/>
    <cellStyle name="Финансовый 3 4 2 2 2 2 2 3" xfId="58494"/>
    <cellStyle name="Финансовый 3 4 2 2 2 2 2 4" xfId="58495"/>
    <cellStyle name="Финансовый 3 4 2 2 2 2 2 5" xfId="58496"/>
    <cellStyle name="Финансовый 3 4 2 2 2 2 3" xfId="58497"/>
    <cellStyle name="Финансовый 3 4 2 2 2 2 3 2" xfId="58498"/>
    <cellStyle name="Финансовый 3 4 2 2 2 2 3 3" xfId="58499"/>
    <cellStyle name="Финансовый 3 4 2 2 2 2 3 4" xfId="58500"/>
    <cellStyle name="Финансовый 3 4 2 2 2 2 4" xfId="58501"/>
    <cellStyle name="Финансовый 3 4 2 2 2 2 5" xfId="58502"/>
    <cellStyle name="Финансовый 3 4 2 2 2 2 6" xfId="58503"/>
    <cellStyle name="Финансовый 3 4 2 2 2 2 7" xfId="58504"/>
    <cellStyle name="Финансовый 3 4 2 2 2 3" xfId="58505"/>
    <cellStyle name="Финансовый 3 4 2 2 2 3 2" xfId="58506"/>
    <cellStyle name="Финансовый 3 4 2 2 2 3 2 2" xfId="58507"/>
    <cellStyle name="Финансовый 3 4 2 2 2 3 3" xfId="58508"/>
    <cellStyle name="Финансовый 3 4 2 2 2 3 4" xfId="58509"/>
    <cellStyle name="Финансовый 3 4 2 2 2 3 5" xfId="58510"/>
    <cellStyle name="Финансовый 3 4 2 2 2 4" xfId="58511"/>
    <cellStyle name="Финансовый 3 4 2 2 2 4 2" xfId="58512"/>
    <cellStyle name="Финансовый 3 4 2 2 2 4 2 2" xfId="58513"/>
    <cellStyle name="Финансовый 3 4 2 2 2 4 3" xfId="58514"/>
    <cellStyle name="Финансовый 3 4 2 2 2 4 4" xfId="58515"/>
    <cellStyle name="Финансовый 3 4 2 2 2 4 5" xfId="58516"/>
    <cellStyle name="Финансовый 3 4 2 2 2 5" xfId="58517"/>
    <cellStyle name="Финансовый 3 4 2 2 2 5 2" xfId="58518"/>
    <cellStyle name="Финансовый 3 4 2 2 2 5 3" xfId="58519"/>
    <cellStyle name="Финансовый 3 4 2 2 2 5 4" xfId="58520"/>
    <cellStyle name="Финансовый 3 4 2 2 2 6" xfId="58521"/>
    <cellStyle name="Финансовый 3 4 2 2 2 7" xfId="58522"/>
    <cellStyle name="Финансовый 3 4 2 2 2 8" xfId="58523"/>
    <cellStyle name="Финансовый 3 4 2 2 2 9" xfId="58524"/>
    <cellStyle name="Финансовый 3 4 2 2 3" xfId="58525"/>
    <cellStyle name="Финансовый 3 4 2 2 3 2" xfId="58526"/>
    <cellStyle name="Финансовый 3 4 2 2 3 2 2" xfId="58527"/>
    <cellStyle name="Финансовый 3 4 2 2 3 2 2 2" xfId="58528"/>
    <cellStyle name="Финансовый 3 4 2 2 3 2 2 2 2" xfId="58529"/>
    <cellStyle name="Финансовый 3 4 2 2 3 2 2 3" xfId="58530"/>
    <cellStyle name="Финансовый 3 4 2 2 3 2 2 4" xfId="58531"/>
    <cellStyle name="Финансовый 3 4 2 2 3 2 2 5" xfId="58532"/>
    <cellStyle name="Финансовый 3 4 2 2 3 2 3" xfId="58533"/>
    <cellStyle name="Финансовый 3 4 2 2 3 2 3 2" xfId="58534"/>
    <cellStyle name="Финансовый 3 4 2 2 3 2 3 3" xfId="58535"/>
    <cellStyle name="Финансовый 3 4 2 2 3 2 3 4" xfId="58536"/>
    <cellStyle name="Финансовый 3 4 2 2 3 2 4" xfId="58537"/>
    <cellStyle name="Финансовый 3 4 2 2 3 2 5" xfId="58538"/>
    <cellStyle name="Финансовый 3 4 2 2 3 2 6" xfId="58539"/>
    <cellStyle name="Финансовый 3 4 2 2 3 2 7" xfId="58540"/>
    <cellStyle name="Финансовый 3 4 2 2 3 3" xfId="58541"/>
    <cellStyle name="Финансовый 3 4 2 2 3 3 2" xfId="58542"/>
    <cellStyle name="Финансовый 3 4 2 2 3 3 2 2" xfId="58543"/>
    <cellStyle name="Финансовый 3 4 2 2 3 3 3" xfId="58544"/>
    <cellStyle name="Финансовый 3 4 2 2 3 3 4" xfId="58545"/>
    <cellStyle name="Финансовый 3 4 2 2 3 3 5" xfId="58546"/>
    <cellStyle name="Финансовый 3 4 2 2 3 4" xfId="58547"/>
    <cellStyle name="Финансовый 3 4 2 2 3 4 2" xfId="58548"/>
    <cellStyle name="Финансовый 3 4 2 2 3 4 2 2" xfId="58549"/>
    <cellStyle name="Финансовый 3 4 2 2 3 4 3" xfId="58550"/>
    <cellStyle name="Финансовый 3 4 2 2 3 4 4" xfId="58551"/>
    <cellStyle name="Финансовый 3 4 2 2 3 4 5" xfId="58552"/>
    <cellStyle name="Финансовый 3 4 2 2 3 5" xfId="58553"/>
    <cellStyle name="Финансовый 3 4 2 2 3 5 2" xfId="58554"/>
    <cellStyle name="Финансовый 3 4 2 2 3 5 3" xfId="58555"/>
    <cellStyle name="Финансовый 3 4 2 2 3 5 4" xfId="58556"/>
    <cellStyle name="Финансовый 3 4 2 2 3 6" xfId="58557"/>
    <cellStyle name="Финансовый 3 4 2 2 3 7" xfId="58558"/>
    <cellStyle name="Финансовый 3 4 2 2 3 8" xfId="58559"/>
    <cellStyle name="Финансовый 3 4 2 2 3 9" xfId="58560"/>
    <cellStyle name="Финансовый 3 4 2 2 4" xfId="58561"/>
    <cellStyle name="Финансовый 3 4 2 2 4 2" xfId="58562"/>
    <cellStyle name="Финансовый 3 4 2 2 4 2 2" xfId="58563"/>
    <cellStyle name="Финансовый 3 4 2 2 4 2 2 2" xfId="58564"/>
    <cellStyle name="Финансовый 3 4 2 2 4 2 2 2 2" xfId="58565"/>
    <cellStyle name="Финансовый 3 4 2 2 4 2 2 3" xfId="58566"/>
    <cellStyle name="Финансовый 3 4 2 2 4 2 2 4" xfId="58567"/>
    <cellStyle name="Финансовый 3 4 2 2 4 2 2 5" xfId="58568"/>
    <cellStyle name="Финансовый 3 4 2 2 4 2 3" xfId="58569"/>
    <cellStyle name="Финансовый 3 4 2 2 4 2 3 2" xfId="58570"/>
    <cellStyle name="Финансовый 3 4 2 2 4 2 3 3" xfId="58571"/>
    <cellStyle name="Финансовый 3 4 2 2 4 2 3 4" xfId="58572"/>
    <cellStyle name="Финансовый 3 4 2 2 4 2 4" xfId="58573"/>
    <cellStyle name="Финансовый 3 4 2 2 4 2 5" xfId="58574"/>
    <cellStyle name="Финансовый 3 4 2 2 4 2 6" xfId="58575"/>
    <cellStyle name="Финансовый 3 4 2 2 4 2 7" xfId="58576"/>
    <cellStyle name="Финансовый 3 4 2 2 4 3" xfId="58577"/>
    <cellStyle name="Финансовый 3 4 2 2 4 3 2" xfId="58578"/>
    <cellStyle name="Финансовый 3 4 2 2 4 3 2 2" xfId="58579"/>
    <cellStyle name="Финансовый 3 4 2 2 4 3 3" xfId="58580"/>
    <cellStyle name="Финансовый 3 4 2 2 4 3 4" xfId="58581"/>
    <cellStyle name="Финансовый 3 4 2 2 4 3 5" xfId="58582"/>
    <cellStyle name="Финансовый 3 4 2 2 4 4" xfId="58583"/>
    <cellStyle name="Финансовый 3 4 2 2 4 4 2" xfId="58584"/>
    <cellStyle name="Финансовый 3 4 2 2 4 4 2 2" xfId="58585"/>
    <cellStyle name="Финансовый 3 4 2 2 4 4 3" xfId="58586"/>
    <cellStyle name="Финансовый 3 4 2 2 4 4 4" xfId="58587"/>
    <cellStyle name="Финансовый 3 4 2 2 4 4 5" xfId="58588"/>
    <cellStyle name="Финансовый 3 4 2 2 4 5" xfId="58589"/>
    <cellStyle name="Финансовый 3 4 2 2 4 5 2" xfId="58590"/>
    <cellStyle name="Финансовый 3 4 2 2 4 5 3" xfId="58591"/>
    <cellStyle name="Финансовый 3 4 2 2 4 5 4" xfId="58592"/>
    <cellStyle name="Финансовый 3 4 2 2 4 6" xfId="58593"/>
    <cellStyle name="Финансовый 3 4 2 2 4 7" xfId="58594"/>
    <cellStyle name="Финансовый 3 4 2 2 4 8" xfId="58595"/>
    <cellStyle name="Финансовый 3 4 2 2 4 9" xfId="58596"/>
    <cellStyle name="Финансовый 3 4 2 2 5" xfId="58597"/>
    <cellStyle name="Финансовый 3 4 2 2 5 2" xfId="58598"/>
    <cellStyle name="Финансовый 3 4 2 2 5 2 2" xfId="58599"/>
    <cellStyle name="Финансовый 3 4 2 2 5 2 2 2" xfId="58600"/>
    <cellStyle name="Финансовый 3 4 2 2 5 2 2 2 2" xfId="58601"/>
    <cellStyle name="Финансовый 3 4 2 2 5 2 2 3" xfId="58602"/>
    <cellStyle name="Финансовый 3 4 2 2 5 2 2 4" xfId="58603"/>
    <cellStyle name="Финансовый 3 4 2 2 5 2 2 5" xfId="58604"/>
    <cellStyle name="Финансовый 3 4 2 2 5 2 3" xfId="58605"/>
    <cellStyle name="Финансовый 3 4 2 2 5 2 3 2" xfId="58606"/>
    <cellStyle name="Финансовый 3 4 2 2 5 2 3 3" xfId="58607"/>
    <cellStyle name="Финансовый 3 4 2 2 5 2 3 4" xfId="58608"/>
    <cellStyle name="Финансовый 3 4 2 2 5 2 4" xfId="58609"/>
    <cellStyle name="Финансовый 3 4 2 2 5 2 5" xfId="58610"/>
    <cellStyle name="Финансовый 3 4 2 2 5 2 6" xfId="58611"/>
    <cellStyle name="Финансовый 3 4 2 2 5 2 7" xfId="58612"/>
    <cellStyle name="Финансовый 3 4 2 2 5 3" xfId="58613"/>
    <cellStyle name="Финансовый 3 4 2 2 5 3 2" xfId="58614"/>
    <cellStyle name="Финансовый 3 4 2 2 5 3 2 2" xfId="58615"/>
    <cellStyle name="Финансовый 3 4 2 2 5 3 3" xfId="58616"/>
    <cellStyle name="Финансовый 3 4 2 2 5 3 4" xfId="58617"/>
    <cellStyle name="Финансовый 3 4 2 2 5 3 5" xfId="58618"/>
    <cellStyle name="Финансовый 3 4 2 2 5 4" xfId="58619"/>
    <cellStyle name="Финансовый 3 4 2 2 5 4 2" xfId="58620"/>
    <cellStyle name="Финансовый 3 4 2 2 5 4 3" xfId="58621"/>
    <cellStyle name="Финансовый 3 4 2 2 5 4 4" xfId="58622"/>
    <cellStyle name="Финансовый 3 4 2 2 5 5" xfId="58623"/>
    <cellStyle name="Финансовый 3 4 2 2 5 6" xfId="58624"/>
    <cellStyle name="Финансовый 3 4 2 2 5 7" xfId="58625"/>
    <cellStyle name="Финансовый 3 4 2 2 5 8" xfId="58626"/>
    <cellStyle name="Финансовый 3 4 2 2 6" xfId="58627"/>
    <cellStyle name="Финансовый 3 4 2 2 6 2" xfId="58628"/>
    <cellStyle name="Финансовый 3 4 2 2 6 2 2" xfId="58629"/>
    <cellStyle name="Финансовый 3 4 2 2 6 2 2 2" xfId="58630"/>
    <cellStyle name="Финансовый 3 4 2 2 6 2 2 2 2" xfId="58631"/>
    <cellStyle name="Финансовый 3 4 2 2 6 2 2 3" xfId="58632"/>
    <cellStyle name="Финансовый 3 4 2 2 6 2 2 4" xfId="58633"/>
    <cellStyle name="Финансовый 3 4 2 2 6 2 2 5" xfId="58634"/>
    <cellStyle name="Финансовый 3 4 2 2 6 2 3" xfId="58635"/>
    <cellStyle name="Финансовый 3 4 2 2 6 2 3 2" xfId="58636"/>
    <cellStyle name="Финансовый 3 4 2 2 6 2 3 3" xfId="58637"/>
    <cellStyle name="Финансовый 3 4 2 2 6 2 3 4" xfId="58638"/>
    <cellStyle name="Финансовый 3 4 2 2 6 2 4" xfId="58639"/>
    <cellStyle name="Финансовый 3 4 2 2 6 2 5" xfId="58640"/>
    <cellStyle name="Финансовый 3 4 2 2 6 2 6" xfId="58641"/>
    <cellStyle name="Финансовый 3 4 2 2 6 2 7" xfId="58642"/>
    <cellStyle name="Финансовый 3 4 2 2 6 3" xfId="58643"/>
    <cellStyle name="Финансовый 3 4 2 2 6 3 2" xfId="58644"/>
    <cellStyle name="Финансовый 3 4 2 2 6 3 2 2" xfId="58645"/>
    <cellStyle name="Финансовый 3 4 2 2 6 3 3" xfId="58646"/>
    <cellStyle name="Финансовый 3 4 2 2 6 3 4" xfId="58647"/>
    <cellStyle name="Финансовый 3 4 2 2 6 3 5" xfId="58648"/>
    <cellStyle name="Финансовый 3 4 2 2 6 4" xfId="58649"/>
    <cellStyle name="Финансовый 3 4 2 2 6 4 2" xfId="58650"/>
    <cellStyle name="Финансовый 3 4 2 2 6 4 3" xfId="58651"/>
    <cellStyle name="Финансовый 3 4 2 2 6 4 4" xfId="58652"/>
    <cellStyle name="Финансовый 3 4 2 2 6 5" xfId="58653"/>
    <cellStyle name="Финансовый 3 4 2 2 6 6" xfId="58654"/>
    <cellStyle name="Финансовый 3 4 2 2 6 7" xfId="58655"/>
    <cellStyle name="Финансовый 3 4 2 2 6 8" xfId="58656"/>
    <cellStyle name="Финансовый 3 4 2 2 7" xfId="58657"/>
    <cellStyle name="Финансовый 3 4 2 2 7 2" xfId="58658"/>
    <cellStyle name="Финансовый 3 4 2 2 7 2 2" xfId="58659"/>
    <cellStyle name="Финансовый 3 4 2 2 7 2 2 2" xfId="58660"/>
    <cellStyle name="Финансовый 3 4 2 2 7 2 2 2 2" xfId="58661"/>
    <cellStyle name="Финансовый 3 4 2 2 7 2 2 3" xfId="58662"/>
    <cellStyle name="Финансовый 3 4 2 2 7 2 2 4" xfId="58663"/>
    <cellStyle name="Финансовый 3 4 2 2 7 2 2 5" xfId="58664"/>
    <cellStyle name="Финансовый 3 4 2 2 7 2 3" xfId="58665"/>
    <cellStyle name="Финансовый 3 4 2 2 7 2 3 2" xfId="58666"/>
    <cellStyle name="Финансовый 3 4 2 2 7 2 3 3" xfId="58667"/>
    <cellStyle name="Финансовый 3 4 2 2 7 2 3 4" xfId="58668"/>
    <cellStyle name="Финансовый 3 4 2 2 7 2 4" xfId="58669"/>
    <cellStyle name="Финансовый 3 4 2 2 7 2 5" xfId="58670"/>
    <cellStyle name="Финансовый 3 4 2 2 7 2 6" xfId="58671"/>
    <cellStyle name="Финансовый 3 4 2 2 7 2 7" xfId="58672"/>
    <cellStyle name="Финансовый 3 4 2 2 7 3" xfId="58673"/>
    <cellStyle name="Финансовый 3 4 2 2 7 3 2" xfId="58674"/>
    <cellStyle name="Финансовый 3 4 2 2 7 3 2 2" xfId="58675"/>
    <cellStyle name="Финансовый 3 4 2 2 7 3 3" xfId="58676"/>
    <cellStyle name="Финансовый 3 4 2 2 7 3 4" xfId="58677"/>
    <cellStyle name="Финансовый 3 4 2 2 7 3 5" xfId="58678"/>
    <cellStyle name="Финансовый 3 4 2 2 7 4" xfId="58679"/>
    <cellStyle name="Финансовый 3 4 2 2 7 4 2" xfId="58680"/>
    <cellStyle name="Финансовый 3 4 2 2 7 4 3" xfId="58681"/>
    <cellStyle name="Финансовый 3 4 2 2 7 4 4" xfId="58682"/>
    <cellStyle name="Финансовый 3 4 2 2 7 5" xfId="58683"/>
    <cellStyle name="Финансовый 3 4 2 2 7 6" xfId="58684"/>
    <cellStyle name="Финансовый 3 4 2 2 7 7" xfId="58685"/>
    <cellStyle name="Финансовый 3 4 2 2 7 8" xfId="58686"/>
    <cellStyle name="Финансовый 3 4 2 2 8" xfId="58687"/>
    <cellStyle name="Финансовый 3 4 2 2 8 2" xfId="58688"/>
    <cellStyle name="Финансовый 3 4 2 2 8 2 2" xfId="58689"/>
    <cellStyle name="Финансовый 3 4 2 2 8 2 2 2" xfId="58690"/>
    <cellStyle name="Финансовый 3 4 2 2 8 2 3" xfId="58691"/>
    <cellStyle name="Финансовый 3 4 2 2 8 2 4" xfId="58692"/>
    <cellStyle name="Финансовый 3 4 2 2 8 2 5" xfId="58693"/>
    <cellStyle name="Финансовый 3 4 2 2 8 3" xfId="58694"/>
    <cellStyle name="Финансовый 3 4 2 2 8 3 2" xfId="58695"/>
    <cellStyle name="Финансовый 3 4 2 2 8 3 3" xfId="58696"/>
    <cellStyle name="Финансовый 3 4 2 2 8 3 4" xfId="58697"/>
    <cellStyle name="Финансовый 3 4 2 2 8 4" xfId="58698"/>
    <cellStyle name="Финансовый 3 4 2 2 8 5" xfId="58699"/>
    <cellStyle name="Финансовый 3 4 2 2 8 6" xfId="58700"/>
    <cellStyle name="Финансовый 3 4 2 2 8 7" xfId="58701"/>
    <cellStyle name="Финансовый 3 4 2 2 9" xfId="58702"/>
    <cellStyle name="Финансовый 3 4 2 2 9 2" xfId="58703"/>
    <cellStyle name="Финансовый 3 4 2 2 9 2 2" xfId="58704"/>
    <cellStyle name="Финансовый 3 4 2 2 9 2 2 2" xfId="58705"/>
    <cellStyle name="Финансовый 3 4 2 2 9 2 3" xfId="58706"/>
    <cellStyle name="Финансовый 3 4 2 2 9 2 4" xfId="58707"/>
    <cellStyle name="Финансовый 3 4 2 2 9 2 5" xfId="58708"/>
    <cellStyle name="Финансовый 3 4 2 2 9 3" xfId="58709"/>
    <cellStyle name="Финансовый 3 4 2 2 9 3 2" xfId="58710"/>
    <cellStyle name="Финансовый 3 4 2 2 9 3 3" xfId="58711"/>
    <cellStyle name="Финансовый 3 4 2 2 9 3 4" xfId="58712"/>
    <cellStyle name="Финансовый 3 4 2 2 9 4" xfId="58713"/>
    <cellStyle name="Финансовый 3 4 2 2 9 5" xfId="58714"/>
    <cellStyle name="Финансовый 3 4 2 2 9 6" xfId="58715"/>
    <cellStyle name="Финансовый 3 4 2 2 9 7" xfId="58716"/>
    <cellStyle name="Финансовый 3 4 2 3" xfId="58717"/>
    <cellStyle name="Финансовый 3 4 2 3 2" xfId="58718"/>
    <cellStyle name="Финансовый 3 4 2 3 2 2" xfId="58719"/>
    <cellStyle name="Финансовый 3 4 2 3 2 2 2" xfId="58720"/>
    <cellStyle name="Финансовый 3 4 2 3 2 2 2 2" xfId="58721"/>
    <cellStyle name="Финансовый 3 4 2 3 2 2 3" xfId="58722"/>
    <cellStyle name="Финансовый 3 4 2 3 2 2 4" xfId="58723"/>
    <cellStyle name="Финансовый 3 4 2 3 2 2 5" xfId="58724"/>
    <cellStyle name="Финансовый 3 4 2 3 2 3" xfId="58725"/>
    <cellStyle name="Финансовый 3 4 2 3 2 3 2" xfId="58726"/>
    <cellStyle name="Финансовый 3 4 2 3 2 3 2 2" xfId="58727"/>
    <cellStyle name="Финансовый 3 4 2 3 2 3 3" xfId="58728"/>
    <cellStyle name="Финансовый 3 4 2 3 2 3 4" xfId="58729"/>
    <cellStyle name="Финансовый 3 4 2 3 2 3 5" xfId="58730"/>
    <cellStyle name="Финансовый 3 4 2 3 2 4" xfId="58731"/>
    <cellStyle name="Финансовый 3 4 2 3 2 4 2" xfId="58732"/>
    <cellStyle name="Финансовый 3 4 2 3 2 4 3" xfId="58733"/>
    <cellStyle name="Финансовый 3 4 2 3 2 4 4" xfId="58734"/>
    <cellStyle name="Финансовый 3 4 2 3 2 5" xfId="58735"/>
    <cellStyle name="Финансовый 3 4 2 3 2 6" xfId="58736"/>
    <cellStyle name="Финансовый 3 4 2 3 2 7" xfId="58737"/>
    <cellStyle name="Финансовый 3 4 2 3 2 8" xfId="58738"/>
    <cellStyle name="Финансовый 3 4 2 3 3" xfId="58739"/>
    <cellStyle name="Финансовый 3 4 2 3 3 2" xfId="58740"/>
    <cellStyle name="Финансовый 3 4 2 3 3 2 2" xfId="58741"/>
    <cellStyle name="Финансовый 3 4 2 3 3 3" xfId="58742"/>
    <cellStyle name="Финансовый 3 4 2 3 3 4" xfId="58743"/>
    <cellStyle name="Финансовый 3 4 2 3 3 5" xfId="58744"/>
    <cellStyle name="Финансовый 3 4 2 3 4" xfId="58745"/>
    <cellStyle name="Финансовый 3 4 2 3 4 2" xfId="58746"/>
    <cellStyle name="Финансовый 3 4 2 3 4 2 2" xfId="58747"/>
    <cellStyle name="Финансовый 3 4 2 3 4 3" xfId="58748"/>
    <cellStyle name="Финансовый 3 4 2 3 4 4" xfId="58749"/>
    <cellStyle name="Финансовый 3 4 2 3 4 5" xfId="58750"/>
    <cellStyle name="Финансовый 3 4 2 3 5" xfId="58751"/>
    <cellStyle name="Финансовый 3 4 2 3 5 2" xfId="58752"/>
    <cellStyle name="Финансовый 3 4 2 3 5 2 2" xfId="58753"/>
    <cellStyle name="Финансовый 3 4 2 3 5 3" xfId="58754"/>
    <cellStyle name="Финансовый 3 4 2 3 5 4" xfId="58755"/>
    <cellStyle name="Финансовый 3 4 2 3 5 5" xfId="58756"/>
    <cellStyle name="Финансовый 3 4 2 3 6" xfId="58757"/>
    <cellStyle name="Финансовый 3 4 2 3 6 2" xfId="58758"/>
    <cellStyle name="Финансовый 3 4 2 3 6 2 2" xfId="58759"/>
    <cellStyle name="Финансовый 3 4 2 3 6 3" xfId="58760"/>
    <cellStyle name="Финансовый 3 4 2 3 7" xfId="58761"/>
    <cellStyle name="Финансовый 3 4 2 3 7 2" xfId="58762"/>
    <cellStyle name="Финансовый 3 4 2 3 8" xfId="58763"/>
    <cellStyle name="Финансовый 3 4 2 3 9" xfId="58764"/>
    <cellStyle name="Финансовый 3 4 2 4" xfId="58765"/>
    <cellStyle name="Финансовый 3 4 2 4 2" xfId="58766"/>
    <cellStyle name="Финансовый 3 4 2 4 2 2" xfId="58767"/>
    <cellStyle name="Финансовый 3 4 2 4 2 2 2" xfId="58768"/>
    <cellStyle name="Финансовый 3 4 2 4 2 2 2 2" xfId="58769"/>
    <cellStyle name="Финансовый 3 4 2 4 2 2 3" xfId="58770"/>
    <cellStyle name="Финансовый 3 4 2 4 2 2 4" xfId="58771"/>
    <cellStyle name="Финансовый 3 4 2 4 2 2 5" xfId="58772"/>
    <cellStyle name="Финансовый 3 4 2 4 2 3" xfId="58773"/>
    <cellStyle name="Финансовый 3 4 2 4 2 3 2" xfId="58774"/>
    <cellStyle name="Финансовый 3 4 2 4 2 3 3" xfId="58775"/>
    <cellStyle name="Финансовый 3 4 2 4 2 3 4" xfId="58776"/>
    <cellStyle name="Финансовый 3 4 2 4 2 4" xfId="58777"/>
    <cellStyle name="Финансовый 3 4 2 4 2 5" xfId="58778"/>
    <cellStyle name="Финансовый 3 4 2 4 2 6" xfId="58779"/>
    <cellStyle name="Финансовый 3 4 2 4 2 7" xfId="58780"/>
    <cellStyle name="Финансовый 3 4 2 4 3" xfId="58781"/>
    <cellStyle name="Финансовый 3 4 2 4 3 2" xfId="58782"/>
    <cellStyle name="Финансовый 3 4 2 4 3 2 2" xfId="58783"/>
    <cellStyle name="Финансовый 3 4 2 4 3 3" xfId="58784"/>
    <cellStyle name="Финансовый 3 4 2 4 3 4" xfId="58785"/>
    <cellStyle name="Финансовый 3 4 2 4 3 5" xfId="58786"/>
    <cellStyle name="Финансовый 3 4 2 4 4" xfId="58787"/>
    <cellStyle name="Финансовый 3 4 2 4 4 2" xfId="58788"/>
    <cellStyle name="Финансовый 3 4 2 4 4 2 2" xfId="58789"/>
    <cellStyle name="Финансовый 3 4 2 4 4 3" xfId="58790"/>
    <cellStyle name="Финансовый 3 4 2 4 4 4" xfId="58791"/>
    <cellStyle name="Финансовый 3 4 2 4 4 5" xfId="58792"/>
    <cellStyle name="Финансовый 3 4 2 4 5" xfId="58793"/>
    <cellStyle name="Финансовый 3 4 2 4 5 2" xfId="58794"/>
    <cellStyle name="Финансовый 3 4 2 4 5 3" xfId="58795"/>
    <cellStyle name="Финансовый 3 4 2 4 5 4" xfId="58796"/>
    <cellStyle name="Финансовый 3 4 2 4 6" xfId="58797"/>
    <cellStyle name="Финансовый 3 4 2 4 7" xfId="58798"/>
    <cellStyle name="Финансовый 3 4 2 4 8" xfId="58799"/>
    <cellStyle name="Финансовый 3 4 2 4 9" xfId="58800"/>
    <cellStyle name="Финансовый 3 4 2 5" xfId="58801"/>
    <cellStyle name="Финансовый 3 4 2 5 2" xfId="58802"/>
    <cellStyle name="Финансовый 3 4 2 5 2 2" xfId="58803"/>
    <cellStyle name="Финансовый 3 4 2 5 2 2 2" xfId="58804"/>
    <cellStyle name="Финансовый 3 4 2 5 2 2 2 2" xfId="58805"/>
    <cellStyle name="Финансовый 3 4 2 5 2 2 3" xfId="58806"/>
    <cellStyle name="Финансовый 3 4 2 5 2 2 4" xfId="58807"/>
    <cellStyle name="Финансовый 3 4 2 5 2 2 5" xfId="58808"/>
    <cellStyle name="Финансовый 3 4 2 5 2 3" xfId="58809"/>
    <cellStyle name="Финансовый 3 4 2 5 2 3 2" xfId="58810"/>
    <cellStyle name="Финансовый 3 4 2 5 2 3 3" xfId="58811"/>
    <cellStyle name="Финансовый 3 4 2 5 2 3 4" xfId="58812"/>
    <cellStyle name="Финансовый 3 4 2 5 2 4" xfId="58813"/>
    <cellStyle name="Финансовый 3 4 2 5 2 5" xfId="58814"/>
    <cellStyle name="Финансовый 3 4 2 5 2 6" xfId="58815"/>
    <cellStyle name="Финансовый 3 4 2 5 2 7" xfId="58816"/>
    <cellStyle name="Финансовый 3 4 2 5 3" xfId="58817"/>
    <cellStyle name="Финансовый 3 4 2 5 3 2" xfId="58818"/>
    <cellStyle name="Финансовый 3 4 2 5 3 2 2" xfId="58819"/>
    <cellStyle name="Финансовый 3 4 2 5 3 3" xfId="58820"/>
    <cellStyle name="Финансовый 3 4 2 5 3 4" xfId="58821"/>
    <cellStyle name="Финансовый 3 4 2 5 3 5" xfId="58822"/>
    <cellStyle name="Финансовый 3 4 2 5 4" xfId="58823"/>
    <cellStyle name="Финансовый 3 4 2 5 4 2" xfId="58824"/>
    <cellStyle name="Финансовый 3 4 2 5 4 2 2" xfId="58825"/>
    <cellStyle name="Финансовый 3 4 2 5 4 3" xfId="58826"/>
    <cellStyle name="Финансовый 3 4 2 5 4 4" xfId="58827"/>
    <cellStyle name="Финансовый 3 4 2 5 4 5" xfId="58828"/>
    <cellStyle name="Финансовый 3 4 2 5 5" xfId="58829"/>
    <cellStyle name="Финансовый 3 4 2 5 5 2" xfId="58830"/>
    <cellStyle name="Финансовый 3 4 2 5 5 3" xfId="58831"/>
    <cellStyle name="Финансовый 3 4 2 5 5 4" xfId="58832"/>
    <cellStyle name="Финансовый 3 4 2 5 6" xfId="58833"/>
    <cellStyle name="Финансовый 3 4 2 5 7" xfId="58834"/>
    <cellStyle name="Финансовый 3 4 2 5 8" xfId="58835"/>
    <cellStyle name="Финансовый 3 4 2 5 9" xfId="58836"/>
    <cellStyle name="Финансовый 3 4 2 6" xfId="58837"/>
    <cellStyle name="Финансовый 3 4 2 6 2" xfId="58838"/>
    <cellStyle name="Финансовый 3 4 2 6 2 2" xfId="58839"/>
    <cellStyle name="Финансовый 3 4 2 6 2 2 2" xfId="58840"/>
    <cellStyle name="Финансовый 3 4 2 6 2 2 2 2" xfId="58841"/>
    <cellStyle name="Финансовый 3 4 2 6 2 2 3" xfId="58842"/>
    <cellStyle name="Финансовый 3 4 2 6 2 2 4" xfId="58843"/>
    <cellStyle name="Финансовый 3 4 2 6 2 2 5" xfId="58844"/>
    <cellStyle name="Финансовый 3 4 2 6 2 3" xfId="58845"/>
    <cellStyle name="Финансовый 3 4 2 6 2 3 2" xfId="58846"/>
    <cellStyle name="Финансовый 3 4 2 6 2 3 3" xfId="58847"/>
    <cellStyle name="Финансовый 3 4 2 6 2 3 4" xfId="58848"/>
    <cellStyle name="Финансовый 3 4 2 6 2 4" xfId="58849"/>
    <cellStyle name="Финансовый 3 4 2 6 2 5" xfId="58850"/>
    <cellStyle name="Финансовый 3 4 2 6 2 6" xfId="58851"/>
    <cellStyle name="Финансовый 3 4 2 6 2 7" xfId="58852"/>
    <cellStyle name="Финансовый 3 4 2 6 3" xfId="58853"/>
    <cellStyle name="Финансовый 3 4 2 6 3 2" xfId="58854"/>
    <cellStyle name="Финансовый 3 4 2 6 3 2 2" xfId="58855"/>
    <cellStyle name="Финансовый 3 4 2 6 3 3" xfId="58856"/>
    <cellStyle name="Финансовый 3 4 2 6 3 4" xfId="58857"/>
    <cellStyle name="Финансовый 3 4 2 6 3 5" xfId="58858"/>
    <cellStyle name="Финансовый 3 4 2 6 4" xfId="58859"/>
    <cellStyle name="Финансовый 3 4 2 6 4 2" xfId="58860"/>
    <cellStyle name="Финансовый 3 4 2 6 4 3" xfId="58861"/>
    <cellStyle name="Финансовый 3 4 2 6 4 4" xfId="58862"/>
    <cellStyle name="Финансовый 3 4 2 6 5" xfId="58863"/>
    <cellStyle name="Финансовый 3 4 2 6 6" xfId="58864"/>
    <cellStyle name="Финансовый 3 4 2 6 7" xfId="58865"/>
    <cellStyle name="Финансовый 3 4 2 6 8" xfId="58866"/>
    <cellStyle name="Финансовый 3 4 2 7" xfId="58867"/>
    <cellStyle name="Финансовый 3 4 2 7 2" xfId="58868"/>
    <cellStyle name="Финансовый 3 4 2 7 2 2" xfId="58869"/>
    <cellStyle name="Финансовый 3 4 2 7 2 2 2" xfId="58870"/>
    <cellStyle name="Финансовый 3 4 2 7 2 2 2 2" xfId="58871"/>
    <cellStyle name="Финансовый 3 4 2 7 2 2 3" xfId="58872"/>
    <cellStyle name="Финансовый 3 4 2 7 2 2 4" xfId="58873"/>
    <cellStyle name="Финансовый 3 4 2 7 2 2 5" xfId="58874"/>
    <cellStyle name="Финансовый 3 4 2 7 2 3" xfId="58875"/>
    <cellStyle name="Финансовый 3 4 2 7 2 3 2" xfId="58876"/>
    <cellStyle name="Финансовый 3 4 2 7 2 3 3" xfId="58877"/>
    <cellStyle name="Финансовый 3 4 2 7 2 3 4" xfId="58878"/>
    <cellStyle name="Финансовый 3 4 2 7 2 4" xfId="58879"/>
    <cellStyle name="Финансовый 3 4 2 7 2 5" xfId="58880"/>
    <cellStyle name="Финансовый 3 4 2 7 2 6" xfId="58881"/>
    <cellStyle name="Финансовый 3 4 2 7 2 7" xfId="58882"/>
    <cellStyle name="Финансовый 3 4 2 7 3" xfId="58883"/>
    <cellStyle name="Финансовый 3 4 2 7 3 2" xfId="58884"/>
    <cellStyle name="Финансовый 3 4 2 7 3 2 2" xfId="58885"/>
    <cellStyle name="Финансовый 3 4 2 7 3 3" xfId="58886"/>
    <cellStyle name="Финансовый 3 4 2 7 3 4" xfId="58887"/>
    <cellStyle name="Финансовый 3 4 2 7 3 5" xfId="58888"/>
    <cellStyle name="Финансовый 3 4 2 7 4" xfId="58889"/>
    <cellStyle name="Финансовый 3 4 2 7 4 2" xfId="58890"/>
    <cellStyle name="Финансовый 3 4 2 7 4 3" xfId="58891"/>
    <cellStyle name="Финансовый 3 4 2 7 4 4" xfId="58892"/>
    <cellStyle name="Финансовый 3 4 2 7 5" xfId="58893"/>
    <cellStyle name="Финансовый 3 4 2 7 6" xfId="58894"/>
    <cellStyle name="Финансовый 3 4 2 7 7" xfId="58895"/>
    <cellStyle name="Финансовый 3 4 2 7 8" xfId="58896"/>
    <cellStyle name="Финансовый 3 4 2 8" xfId="58897"/>
    <cellStyle name="Финансовый 3 4 2 8 2" xfId="58898"/>
    <cellStyle name="Финансовый 3 4 2 8 2 2" xfId="58899"/>
    <cellStyle name="Финансовый 3 4 2 8 2 2 2" xfId="58900"/>
    <cellStyle name="Финансовый 3 4 2 8 2 2 2 2" xfId="58901"/>
    <cellStyle name="Финансовый 3 4 2 8 2 2 3" xfId="58902"/>
    <cellStyle name="Финансовый 3 4 2 8 2 2 4" xfId="58903"/>
    <cellStyle name="Финансовый 3 4 2 8 2 2 5" xfId="58904"/>
    <cellStyle name="Финансовый 3 4 2 8 2 3" xfId="58905"/>
    <cellStyle name="Финансовый 3 4 2 8 2 3 2" xfId="58906"/>
    <cellStyle name="Финансовый 3 4 2 8 2 3 3" xfId="58907"/>
    <cellStyle name="Финансовый 3 4 2 8 2 3 4" xfId="58908"/>
    <cellStyle name="Финансовый 3 4 2 8 2 4" xfId="58909"/>
    <cellStyle name="Финансовый 3 4 2 8 2 5" xfId="58910"/>
    <cellStyle name="Финансовый 3 4 2 8 2 6" xfId="58911"/>
    <cellStyle name="Финансовый 3 4 2 8 2 7" xfId="58912"/>
    <cellStyle name="Финансовый 3 4 2 8 3" xfId="58913"/>
    <cellStyle name="Финансовый 3 4 2 8 3 2" xfId="58914"/>
    <cellStyle name="Финансовый 3 4 2 8 3 2 2" xfId="58915"/>
    <cellStyle name="Финансовый 3 4 2 8 3 3" xfId="58916"/>
    <cellStyle name="Финансовый 3 4 2 8 3 4" xfId="58917"/>
    <cellStyle name="Финансовый 3 4 2 8 3 5" xfId="58918"/>
    <cellStyle name="Финансовый 3 4 2 8 4" xfId="58919"/>
    <cellStyle name="Финансовый 3 4 2 8 4 2" xfId="58920"/>
    <cellStyle name="Финансовый 3 4 2 8 4 3" xfId="58921"/>
    <cellStyle name="Финансовый 3 4 2 8 4 4" xfId="58922"/>
    <cellStyle name="Финансовый 3 4 2 8 5" xfId="58923"/>
    <cellStyle name="Финансовый 3 4 2 8 6" xfId="58924"/>
    <cellStyle name="Финансовый 3 4 2 8 7" xfId="58925"/>
    <cellStyle name="Финансовый 3 4 2 8 8" xfId="58926"/>
    <cellStyle name="Финансовый 3 4 2 9" xfId="58927"/>
    <cellStyle name="Финансовый 3 4 2 9 2" xfId="58928"/>
    <cellStyle name="Финансовый 3 4 2 9 2 2" xfId="58929"/>
    <cellStyle name="Финансовый 3 4 2 9 2 2 2" xfId="58930"/>
    <cellStyle name="Финансовый 3 4 2 9 2 3" xfId="58931"/>
    <cellStyle name="Финансовый 3 4 2 9 2 4" xfId="58932"/>
    <cellStyle name="Финансовый 3 4 2 9 2 5" xfId="58933"/>
    <cellStyle name="Финансовый 3 4 2 9 3" xfId="58934"/>
    <cellStyle name="Финансовый 3 4 2 9 3 2" xfId="58935"/>
    <cellStyle name="Финансовый 3 4 2 9 3 3" xfId="58936"/>
    <cellStyle name="Финансовый 3 4 2 9 3 4" xfId="58937"/>
    <cellStyle name="Финансовый 3 4 2 9 4" xfId="58938"/>
    <cellStyle name="Финансовый 3 4 2 9 5" xfId="58939"/>
    <cellStyle name="Финансовый 3 4 2 9 6" xfId="58940"/>
    <cellStyle name="Финансовый 3 4 2 9 7" xfId="58941"/>
    <cellStyle name="Финансовый 3 4 20" xfId="58942"/>
    <cellStyle name="Финансовый 3 4 3" xfId="58943"/>
    <cellStyle name="Финансовый 3 4 3 2" xfId="58944"/>
    <cellStyle name="Финансовый 3 4 3 2 2" xfId="58945"/>
    <cellStyle name="Финансовый 3 4 3 2 2 2" xfId="58946"/>
    <cellStyle name="Финансовый 3 4 3 2 3" xfId="58947"/>
    <cellStyle name="Финансовый 3 4 3 2 4" xfId="58948"/>
    <cellStyle name="Финансовый 3 4 3 2 5" xfId="58949"/>
    <cellStyle name="Финансовый 3 4 3 3" xfId="58950"/>
    <cellStyle name="Финансовый 3 4 3 3 2" xfId="58951"/>
    <cellStyle name="Финансовый 3 4 3 3 2 2" xfId="58952"/>
    <cellStyle name="Финансовый 3 4 3 3 3" xfId="58953"/>
    <cellStyle name="Финансовый 3 4 3 3 4" xfId="58954"/>
    <cellStyle name="Финансовый 3 4 3 3 5" xfId="58955"/>
    <cellStyle name="Финансовый 3 4 3 4" xfId="58956"/>
    <cellStyle name="Финансовый 3 4 3 4 2" xfId="58957"/>
    <cellStyle name="Финансовый 3 4 3 4 2 2" xfId="58958"/>
    <cellStyle name="Финансовый 3 4 3 4 3" xfId="58959"/>
    <cellStyle name="Финансовый 3 4 3 4 4" xfId="58960"/>
    <cellStyle name="Финансовый 3 4 3 4 5" xfId="58961"/>
    <cellStyle name="Финансовый 3 4 3 5" xfId="58962"/>
    <cellStyle name="Финансовый 3 4 3 6" xfId="58963"/>
    <cellStyle name="Финансовый 3 4 3 6 2" xfId="58964"/>
    <cellStyle name="Финансовый 3 4 3 6 2 2" xfId="58965"/>
    <cellStyle name="Финансовый 3 4 3 6 3" xfId="58966"/>
    <cellStyle name="Финансовый 3 4 3 7" xfId="58967"/>
    <cellStyle name="Финансовый 3 4 3 7 2" xfId="58968"/>
    <cellStyle name="Финансовый 3 4 3 8" xfId="58969"/>
    <cellStyle name="Финансовый 3 4 4" xfId="58970"/>
    <cellStyle name="Финансовый 3 4 4 10" xfId="58971"/>
    <cellStyle name="Финансовый 3 4 4 10 2" xfId="58972"/>
    <cellStyle name="Финансовый 3 4 4 10 2 2" xfId="58973"/>
    <cellStyle name="Финансовый 3 4 4 10 3" xfId="58974"/>
    <cellStyle name="Финансовый 3 4 4 10 4" xfId="58975"/>
    <cellStyle name="Финансовый 3 4 4 10 5" xfId="58976"/>
    <cellStyle name="Финансовый 3 4 4 11" xfId="58977"/>
    <cellStyle name="Финансовый 3 4 4 11 2" xfId="58978"/>
    <cellStyle name="Финансовый 3 4 4 11 2 2" xfId="58979"/>
    <cellStyle name="Финансовый 3 4 4 11 3" xfId="58980"/>
    <cellStyle name="Финансовый 3 4 4 11 4" xfId="58981"/>
    <cellStyle name="Финансовый 3 4 4 11 5" xfId="58982"/>
    <cellStyle name="Финансовый 3 4 4 12" xfId="58983"/>
    <cellStyle name="Финансовый 3 4 4 12 2" xfId="58984"/>
    <cellStyle name="Финансовый 3 4 4 12 2 2" xfId="58985"/>
    <cellStyle name="Финансовый 3 4 4 12 3" xfId="58986"/>
    <cellStyle name="Финансовый 3 4 4 13" xfId="58987"/>
    <cellStyle name="Финансовый 3 4 4 13 2" xfId="58988"/>
    <cellStyle name="Финансовый 3 4 4 14" xfId="58989"/>
    <cellStyle name="Финансовый 3 4 4 15" xfId="58990"/>
    <cellStyle name="Финансовый 3 4 4 2" xfId="58991"/>
    <cellStyle name="Финансовый 3 4 4 2 2" xfId="58992"/>
    <cellStyle name="Финансовый 3 4 4 2 2 2" xfId="58993"/>
    <cellStyle name="Финансовый 3 4 4 2 2 2 2" xfId="58994"/>
    <cellStyle name="Финансовый 3 4 4 2 2 2 2 2" xfId="58995"/>
    <cellStyle name="Финансовый 3 4 4 2 2 2 3" xfId="58996"/>
    <cellStyle name="Финансовый 3 4 4 2 2 2 4" xfId="58997"/>
    <cellStyle name="Финансовый 3 4 4 2 2 2 5" xfId="58998"/>
    <cellStyle name="Финансовый 3 4 4 2 2 3" xfId="58999"/>
    <cellStyle name="Финансовый 3 4 4 2 2 3 2" xfId="59000"/>
    <cellStyle name="Финансовый 3 4 4 2 2 3 3" xfId="59001"/>
    <cellStyle name="Финансовый 3 4 4 2 2 3 4" xfId="59002"/>
    <cellStyle name="Финансовый 3 4 4 2 2 4" xfId="59003"/>
    <cellStyle name="Финансовый 3 4 4 2 2 5" xfId="59004"/>
    <cellStyle name="Финансовый 3 4 4 2 2 6" xfId="59005"/>
    <cellStyle name="Финансовый 3 4 4 2 2 7" xfId="59006"/>
    <cellStyle name="Финансовый 3 4 4 2 3" xfId="59007"/>
    <cellStyle name="Финансовый 3 4 4 2 3 2" xfId="59008"/>
    <cellStyle name="Финансовый 3 4 4 2 3 2 2" xfId="59009"/>
    <cellStyle name="Финансовый 3 4 4 2 3 3" xfId="59010"/>
    <cellStyle name="Финансовый 3 4 4 2 3 4" xfId="59011"/>
    <cellStyle name="Финансовый 3 4 4 2 3 5" xfId="59012"/>
    <cellStyle name="Финансовый 3 4 4 2 4" xfId="59013"/>
    <cellStyle name="Финансовый 3 4 4 2 4 2" xfId="59014"/>
    <cellStyle name="Финансовый 3 4 4 2 4 2 2" xfId="59015"/>
    <cellStyle name="Финансовый 3 4 4 2 4 3" xfId="59016"/>
    <cellStyle name="Финансовый 3 4 4 2 4 4" xfId="59017"/>
    <cellStyle name="Финансовый 3 4 4 2 4 5" xfId="59018"/>
    <cellStyle name="Финансовый 3 4 4 2 5" xfId="59019"/>
    <cellStyle name="Финансовый 3 4 4 2 5 2" xfId="59020"/>
    <cellStyle name="Финансовый 3 4 4 2 5 3" xfId="59021"/>
    <cellStyle name="Финансовый 3 4 4 2 5 4" xfId="59022"/>
    <cellStyle name="Финансовый 3 4 4 2 6" xfId="59023"/>
    <cellStyle name="Финансовый 3 4 4 2 7" xfId="59024"/>
    <cellStyle name="Финансовый 3 4 4 2 8" xfId="59025"/>
    <cellStyle name="Финансовый 3 4 4 2 9" xfId="59026"/>
    <cellStyle name="Финансовый 3 4 4 3" xfId="59027"/>
    <cellStyle name="Финансовый 3 4 4 3 2" xfId="59028"/>
    <cellStyle name="Финансовый 3 4 4 3 2 2" xfId="59029"/>
    <cellStyle name="Финансовый 3 4 4 3 2 2 2" xfId="59030"/>
    <cellStyle name="Финансовый 3 4 4 3 2 2 2 2" xfId="59031"/>
    <cellStyle name="Финансовый 3 4 4 3 2 2 3" xfId="59032"/>
    <cellStyle name="Финансовый 3 4 4 3 2 2 4" xfId="59033"/>
    <cellStyle name="Финансовый 3 4 4 3 2 2 5" xfId="59034"/>
    <cellStyle name="Финансовый 3 4 4 3 2 3" xfId="59035"/>
    <cellStyle name="Финансовый 3 4 4 3 2 3 2" xfId="59036"/>
    <cellStyle name="Финансовый 3 4 4 3 2 3 3" xfId="59037"/>
    <cellStyle name="Финансовый 3 4 4 3 2 3 4" xfId="59038"/>
    <cellStyle name="Финансовый 3 4 4 3 2 4" xfId="59039"/>
    <cellStyle name="Финансовый 3 4 4 3 2 5" xfId="59040"/>
    <cellStyle name="Финансовый 3 4 4 3 2 6" xfId="59041"/>
    <cellStyle name="Финансовый 3 4 4 3 2 7" xfId="59042"/>
    <cellStyle name="Финансовый 3 4 4 3 3" xfId="59043"/>
    <cellStyle name="Финансовый 3 4 4 3 3 2" xfId="59044"/>
    <cellStyle name="Финансовый 3 4 4 3 3 2 2" xfId="59045"/>
    <cellStyle name="Финансовый 3 4 4 3 3 3" xfId="59046"/>
    <cellStyle name="Финансовый 3 4 4 3 3 4" xfId="59047"/>
    <cellStyle name="Финансовый 3 4 4 3 3 5" xfId="59048"/>
    <cellStyle name="Финансовый 3 4 4 3 4" xfId="59049"/>
    <cellStyle name="Финансовый 3 4 4 3 4 2" xfId="59050"/>
    <cellStyle name="Финансовый 3 4 4 3 4 2 2" xfId="59051"/>
    <cellStyle name="Финансовый 3 4 4 3 4 3" xfId="59052"/>
    <cellStyle name="Финансовый 3 4 4 3 4 4" xfId="59053"/>
    <cellStyle name="Финансовый 3 4 4 3 4 5" xfId="59054"/>
    <cellStyle name="Финансовый 3 4 4 3 5" xfId="59055"/>
    <cellStyle name="Финансовый 3 4 4 3 5 2" xfId="59056"/>
    <cellStyle name="Финансовый 3 4 4 3 5 3" xfId="59057"/>
    <cellStyle name="Финансовый 3 4 4 3 5 4" xfId="59058"/>
    <cellStyle name="Финансовый 3 4 4 3 6" xfId="59059"/>
    <cellStyle name="Финансовый 3 4 4 3 7" xfId="59060"/>
    <cellStyle name="Финансовый 3 4 4 3 8" xfId="59061"/>
    <cellStyle name="Финансовый 3 4 4 3 9" xfId="59062"/>
    <cellStyle name="Финансовый 3 4 4 4" xfId="59063"/>
    <cellStyle name="Финансовый 3 4 4 4 2" xfId="59064"/>
    <cellStyle name="Финансовый 3 4 4 4 2 2" xfId="59065"/>
    <cellStyle name="Финансовый 3 4 4 4 2 2 2" xfId="59066"/>
    <cellStyle name="Финансовый 3 4 4 4 2 2 2 2" xfId="59067"/>
    <cellStyle name="Финансовый 3 4 4 4 2 2 3" xfId="59068"/>
    <cellStyle name="Финансовый 3 4 4 4 2 2 4" xfId="59069"/>
    <cellStyle name="Финансовый 3 4 4 4 2 2 5" xfId="59070"/>
    <cellStyle name="Финансовый 3 4 4 4 2 3" xfId="59071"/>
    <cellStyle name="Финансовый 3 4 4 4 2 3 2" xfId="59072"/>
    <cellStyle name="Финансовый 3 4 4 4 2 3 3" xfId="59073"/>
    <cellStyle name="Финансовый 3 4 4 4 2 3 4" xfId="59074"/>
    <cellStyle name="Финансовый 3 4 4 4 2 4" xfId="59075"/>
    <cellStyle name="Финансовый 3 4 4 4 2 5" xfId="59076"/>
    <cellStyle name="Финансовый 3 4 4 4 2 6" xfId="59077"/>
    <cellStyle name="Финансовый 3 4 4 4 2 7" xfId="59078"/>
    <cellStyle name="Финансовый 3 4 4 4 3" xfId="59079"/>
    <cellStyle name="Финансовый 3 4 4 4 3 2" xfId="59080"/>
    <cellStyle name="Финансовый 3 4 4 4 3 2 2" xfId="59081"/>
    <cellStyle name="Финансовый 3 4 4 4 3 3" xfId="59082"/>
    <cellStyle name="Финансовый 3 4 4 4 3 4" xfId="59083"/>
    <cellStyle name="Финансовый 3 4 4 4 3 5" xfId="59084"/>
    <cellStyle name="Финансовый 3 4 4 4 4" xfId="59085"/>
    <cellStyle name="Финансовый 3 4 4 4 4 2" xfId="59086"/>
    <cellStyle name="Финансовый 3 4 4 4 4 2 2" xfId="59087"/>
    <cellStyle name="Финансовый 3 4 4 4 4 3" xfId="59088"/>
    <cellStyle name="Финансовый 3 4 4 4 4 4" xfId="59089"/>
    <cellStyle name="Финансовый 3 4 4 4 4 5" xfId="59090"/>
    <cellStyle name="Финансовый 3 4 4 4 5" xfId="59091"/>
    <cellStyle name="Финансовый 3 4 4 4 5 2" xfId="59092"/>
    <cellStyle name="Финансовый 3 4 4 4 5 3" xfId="59093"/>
    <cellStyle name="Финансовый 3 4 4 4 5 4" xfId="59094"/>
    <cellStyle name="Финансовый 3 4 4 4 6" xfId="59095"/>
    <cellStyle name="Финансовый 3 4 4 4 7" xfId="59096"/>
    <cellStyle name="Финансовый 3 4 4 4 8" xfId="59097"/>
    <cellStyle name="Финансовый 3 4 4 4 9" xfId="59098"/>
    <cellStyle name="Финансовый 3 4 4 5" xfId="59099"/>
    <cellStyle name="Финансовый 3 4 4 5 2" xfId="59100"/>
    <cellStyle name="Финансовый 3 4 4 5 2 2" xfId="59101"/>
    <cellStyle name="Финансовый 3 4 4 5 2 2 2" xfId="59102"/>
    <cellStyle name="Финансовый 3 4 4 5 2 2 2 2" xfId="59103"/>
    <cellStyle name="Финансовый 3 4 4 5 2 2 3" xfId="59104"/>
    <cellStyle name="Финансовый 3 4 4 5 2 2 4" xfId="59105"/>
    <cellStyle name="Финансовый 3 4 4 5 2 2 5" xfId="59106"/>
    <cellStyle name="Финансовый 3 4 4 5 2 3" xfId="59107"/>
    <cellStyle name="Финансовый 3 4 4 5 2 3 2" xfId="59108"/>
    <cellStyle name="Финансовый 3 4 4 5 2 3 3" xfId="59109"/>
    <cellStyle name="Финансовый 3 4 4 5 2 3 4" xfId="59110"/>
    <cellStyle name="Финансовый 3 4 4 5 2 4" xfId="59111"/>
    <cellStyle name="Финансовый 3 4 4 5 2 5" xfId="59112"/>
    <cellStyle name="Финансовый 3 4 4 5 2 6" xfId="59113"/>
    <cellStyle name="Финансовый 3 4 4 5 2 7" xfId="59114"/>
    <cellStyle name="Финансовый 3 4 4 5 3" xfId="59115"/>
    <cellStyle name="Финансовый 3 4 4 5 3 2" xfId="59116"/>
    <cellStyle name="Финансовый 3 4 4 5 3 2 2" xfId="59117"/>
    <cellStyle name="Финансовый 3 4 4 5 3 3" xfId="59118"/>
    <cellStyle name="Финансовый 3 4 4 5 3 4" xfId="59119"/>
    <cellStyle name="Финансовый 3 4 4 5 3 5" xfId="59120"/>
    <cellStyle name="Финансовый 3 4 4 5 4" xfId="59121"/>
    <cellStyle name="Финансовый 3 4 4 5 4 2" xfId="59122"/>
    <cellStyle name="Финансовый 3 4 4 5 4 3" xfId="59123"/>
    <cellStyle name="Финансовый 3 4 4 5 4 4" xfId="59124"/>
    <cellStyle name="Финансовый 3 4 4 5 5" xfId="59125"/>
    <cellStyle name="Финансовый 3 4 4 5 6" xfId="59126"/>
    <cellStyle name="Финансовый 3 4 4 5 7" xfId="59127"/>
    <cellStyle name="Финансовый 3 4 4 5 8" xfId="59128"/>
    <cellStyle name="Финансовый 3 4 4 6" xfId="59129"/>
    <cellStyle name="Финансовый 3 4 4 6 2" xfId="59130"/>
    <cellStyle name="Финансовый 3 4 4 6 2 2" xfId="59131"/>
    <cellStyle name="Финансовый 3 4 4 6 2 2 2" xfId="59132"/>
    <cellStyle name="Финансовый 3 4 4 6 2 2 2 2" xfId="59133"/>
    <cellStyle name="Финансовый 3 4 4 6 2 2 3" xfId="59134"/>
    <cellStyle name="Финансовый 3 4 4 6 2 2 4" xfId="59135"/>
    <cellStyle name="Финансовый 3 4 4 6 2 2 5" xfId="59136"/>
    <cellStyle name="Финансовый 3 4 4 6 2 3" xfId="59137"/>
    <cellStyle name="Финансовый 3 4 4 6 2 3 2" xfId="59138"/>
    <cellStyle name="Финансовый 3 4 4 6 2 3 3" xfId="59139"/>
    <cellStyle name="Финансовый 3 4 4 6 2 3 4" xfId="59140"/>
    <cellStyle name="Финансовый 3 4 4 6 2 4" xfId="59141"/>
    <cellStyle name="Финансовый 3 4 4 6 2 5" xfId="59142"/>
    <cellStyle name="Финансовый 3 4 4 6 2 6" xfId="59143"/>
    <cellStyle name="Финансовый 3 4 4 6 2 7" xfId="59144"/>
    <cellStyle name="Финансовый 3 4 4 6 3" xfId="59145"/>
    <cellStyle name="Финансовый 3 4 4 6 3 2" xfId="59146"/>
    <cellStyle name="Финансовый 3 4 4 6 3 2 2" xfId="59147"/>
    <cellStyle name="Финансовый 3 4 4 6 3 3" xfId="59148"/>
    <cellStyle name="Финансовый 3 4 4 6 3 4" xfId="59149"/>
    <cellStyle name="Финансовый 3 4 4 6 3 5" xfId="59150"/>
    <cellStyle name="Финансовый 3 4 4 6 4" xfId="59151"/>
    <cellStyle name="Финансовый 3 4 4 6 4 2" xfId="59152"/>
    <cellStyle name="Финансовый 3 4 4 6 4 3" xfId="59153"/>
    <cellStyle name="Финансовый 3 4 4 6 4 4" xfId="59154"/>
    <cellStyle name="Финансовый 3 4 4 6 5" xfId="59155"/>
    <cellStyle name="Финансовый 3 4 4 6 6" xfId="59156"/>
    <cellStyle name="Финансовый 3 4 4 6 7" xfId="59157"/>
    <cellStyle name="Финансовый 3 4 4 6 8" xfId="59158"/>
    <cellStyle name="Финансовый 3 4 4 7" xfId="59159"/>
    <cellStyle name="Финансовый 3 4 4 7 2" xfId="59160"/>
    <cellStyle name="Финансовый 3 4 4 7 2 2" xfId="59161"/>
    <cellStyle name="Финансовый 3 4 4 7 2 2 2" xfId="59162"/>
    <cellStyle name="Финансовый 3 4 4 7 2 2 2 2" xfId="59163"/>
    <cellStyle name="Финансовый 3 4 4 7 2 2 3" xfId="59164"/>
    <cellStyle name="Финансовый 3 4 4 7 2 2 4" xfId="59165"/>
    <cellStyle name="Финансовый 3 4 4 7 2 2 5" xfId="59166"/>
    <cellStyle name="Финансовый 3 4 4 7 2 3" xfId="59167"/>
    <cellStyle name="Финансовый 3 4 4 7 2 3 2" xfId="59168"/>
    <cellStyle name="Финансовый 3 4 4 7 2 3 3" xfId="59169"/>
    <cellStyle name="Финансовый 3 4 4 7 2 3 4" xfId="59170"/>
    <cellStyle name="Финансовый 3 4 4 7 2 4" xfId="59171"/>
    <cellStyle name="Финансовый 3 4 4 7 2 5" xfId="59172"/>
    <cellStyle name="Финансовый 3 4 4 7 2 6" xfId="59173"/>
    <cellStyle name="Финансовый 3 4 4 7 2 7" xfId="59174"/>
    <cellStyle name="Финансовый 3 4 4 7 3" xfId="59175"/>
    <cellStyle name="Финансовый 3 4 4 7 3 2" xfId="59176"/>
    <cellStyle name="Финансовый 3 4 4 7 3 2 2" xfId="59177"/>
    <cellStyle name="Финансовый 3 4 4 7 3 3" xfId="59178"/>
    <cellStyle name="Финансовый 3 4 4 7 3 4" xfId="59179"/>
    <cellStyle name="Финансовый 3 4 4 7 3 5" xfId="59180"/>
    <cellStyle name="Финансовый 3 4 4 7 4" xfId="59181"/>
    <cellStyle name="Финансовый 3 4 4 7 4 2" xfId="59182"/>
    <cellStyle name="Финансовый 3 4 4 7 4 3" xfId="59183"/>
    <cellStyle name="Финансовый 3 4 4 7 4 4" xfId="59184"/>
    <cellStyle name="Финансовый 3 4 4 7 5" xfId="59185"/>
    <cellStyle name="Финансовый 3 4 4 7 6" xfId="59186"/>
    <cellStyle name="Финансовый 3 4 4 7 7" xfId="59187"/>
    <cellStyle name="Финансовый 3 4 4 7 8" xfId="59188"/>
    <cellStyle name="Финансовый 3 4 4 8" xfId="59189"/>
    <cellStyle name="Финансовый 3 4 4 8 2" xfId="59190"/>
    <cellStyle name="Финансовый 3 4 4 8 2 2" xfId="59191"/>
    <cellStyle name="Финансовый 3 4 4 8 2 2 2" xfId="59192"/>
    <cellStyle name="Финансовый 3 4 4 8 2 3" xfId="59193"/>
    <cellStyle name="Финансовый 3 4 4 8 2 4" xfId="59194"/>
    <cellStyle name="Финансовый 3 4 4 8 2 5" xfId="59195"/>
    <cellStyle name="Финансовый 3 4 4 8 3" xfId="59196"/>
    <cellStyle name="Финансовый 3 4 4 8 3 2" xfId="59197"/>
    <cellStyle name="Финансовый 3 4 4 8 3 3" xfId="59198"/>
    <cellStyle name="Финансовый 3 4 4 8 3 4" xfId="59199"/>
    <cellStyle name="Финансовый 3 4 4 8 4" xfId="59200"/>
    <cellStyle name="Финансовый 3 4 4 8 5" xfId="59201"/>
    <cellStyle name="Финансовый 3 4 4 8 6" xfId="59202"/>
    <cellStyle name="Финансовый 3 4 4 8 7" xfId="59203"/>
    <cellStyle name="Финансовый 3 4 4 9" xfId="59204"/>
    <cellStyle name="Финансовый 3 4 4 9 2" xfId="59205"/>
    <cellStyle name="Финансовый 3 4 4 9 2 2" xfId="59206"/>
    <cellStyle name="Финансовый 3 4 4 9 2 2 2" xfId="59207"/>
    <cellStyle name="Финансовый 3 4 4 9 2 3" xfId="59208"/>
    <cellStyle name="Финансовый 3 4 4 9 2 4" xfId="59209"/>
    <cellStyle name="Финансовый 3 4 4 9 2 5" xfId="59210"/>
    <cellStyle name="Финансовый 3 4 4 9 3" xfId="59211"/>
    <cellStyle name="Финансовый 3 4 4 9 3 2" xfId="59212"/>
    <cellStyle name="Финансовый 3 4 4 9 3 3" xfId="59213"/>
    <cellStyle name="Финансовый 3 4 4 9 3 4" xfId="59214"/>
    <cellStyle name="Финансовый 3 4 4 9 4" xfId="59215"/>
    <cellStyle name="Финансовый 3 4 4 9 5" xfId="59216"/>
    <cellStyle name="Финансовый 3 4 4 9 6" xfId="59217"/>
    <cellStyle name="Финансовый 3 4 4 9 7" xfId="59218"/>
    <cellStyle name="Финансовый 3 4 5" xfId="59219"/>
    <cellStyle name="Финансовый 3 4 5 10" xfId="59220"/>
    <cellStyle name="Финансовый 3 4 5 10 2" xfId="59221"/>
    <cellStyle name="Финансовый 3 4 5 10 2 2" xfId="59222"/>
    <cellStyle name="Финансовый 3 4 5 10 3" xfId="59223"/>
    <cellStyle name="Финансовый 3 4 5 10 4" xfId="59224"/>
    <cellStyle name="Финансовый 3 4 5 10 5" xfId="59225"/>
    <cellStyle name="Финансовый 3 4 5 11" xfId="59226"/>
    <cellStyle name="Финансовый 3 4 5 11 2" xfId="59227"/>
    <cellStyle name="Финансовый 3 4 5 11 3" xfId="59228"/>
    <cellStyle name="Финансовый 3 4 5 11 4" xfId="59229"/>
    <cellStyle name="Финансовый 3 4 5 12" xfId="59230"/>
    <cellStyle name="Финансовый 3 4 5 13" xfId="59231"/>
    <cellStyle name="Финансовый 3 4 5 14" xfId="59232"/>
    <cellStyle name="Финансовый 3 4 5 15" xfId="59233"/>
    <cellStyle name="Финансовый 3 4 5 2" xfId="59234"/>
    <cellStyle name="Финансовый 3 4 5 2 2" xfId="59235"/>
    <cellStyle name="Финансовый 3 4 5 2 2 2" xfId="59236"/>
    <cellStyle name="Финансовый 3 4 5 2 2 2 2" xfId="59237"/>
    <cellStyle name="Финансовый 3 4 5 2 2 2 2 2" xfId="59238"/>
    <cellStyle name="Финансовый 3 4 5 2 2 2 3" xfId="59239"/>
    <cellStyle name="Финансовый 3 4 5 2 2 2 4" xfId="59240"/>
    <cellStyle name="Финансовый 3 4 5 2 2 2 5" xfId="59241"/>
    <cellStyle name="Финансовый 3 4 5 2 2 3" xfId="59242"/>
    <cellStyle name="Финансовый 3 4 5 2 2 3 2" xfId="59243"/>
    <cellStyle name="Финансовый 3 4 5 2 2 3 3" xfId="59244"/>
    <cellStyle name="Финансовый 3 4 5 2 2 3 4" xfId="59245"/>
    <cellStyle name="Финансовый 3 4 5 2 2 4" xfId="59246"/>
    <cellStyle name="Финансовый 3 4 5 2 2 5" xfId="59247"/>
    <cellStyle name="Финансовый 3 4 5 2 2 6" xfId="59248"/>
    <cellStyle name="Финансовый 3 4 5 2 2 7" xfId="59249"/>
    <cellStyle name="Финансовый 3 4 5 2 3" xfId="59250"/>
    <cellStyle name="Финансовый 3 4 5 2 3 2" xfId="59251"/>
    <cellStyle name="Финансовый 3 4 5 2 3 2 2" xfId="59252"/>
    <cellStyle name="Финансовый 3 4 5 2 3 3" xfId="59253"/>
    <cellStyle name="Финансовый 3 4 5 2 3 4" xfId="59254"/>
    <cellStyle name="Финансовый 3 4 5 2 3 5" xfId="59255"/>
    <cellStyle name="Финансовый 3 4 5 2 4" xfId="59256"/>
    <cellStyle name="Финансовый 3 4 5 2 4 2" xfId="59257"/>
    <cellStyle name="Финансовый 3 4 5 2 4 2 2" xfId="59258"/>
    <cellStyle name="Финансовый 3 4 5 2 4 3" xfId="59259"/>
    <cellStyle name="Финансовый 3 4 5 2 4 4" xfId="59260"/>
    <cellStyle name="Финансовый 3 4 5 2 4 5" xfId="59261"/>
    <cellStyle name="Финансовый 3 4 5 2 5" xfId="59262"/>
    <cellStyle name="Финансовый 3 4 5 2 5 2" xfId="59263"/>
    <cellStyle name="Финансовый 3 4 5 2 5 3" xfId="59264"/>
    <cellStyle name="Финансовый 3 4 5 2 5 4" xfId="59265"/>
    <cellStyle name="Финансовый 3 4 5 2 6" xfId="59266"/>
    <cellStyle name="Финансовый 3 4 5 2 7" xfId="59267"/>
    <cellStyle name="Финансовый 3 4 5 2 8" xfId="59268"/>
    <cellStyle name="Финансовый 3 4 5 2 9" xfId="59269"/>
    <cellStyle name="Финансовый 3 4 5 3" xfId="59270"/>
    <cellStyle name="Финансовый 3 4 5 3 2" xfId="59271"/>
    <cellStyle name="Финансовый 3 4 5 3 2 2" xfId="59272"/>
    <cellStyle name="Финансовый 3 4 5 3 2 2 2" xfId="59273"/>
    <cellStyle name="Финансовый 3 4 5 3 2 2 2 2" xfId="59274"/>
    <cellStyle name="Финансовый 3 4 5 3 2 2 3" xfId="59275"/>
    <cellStyle name="Финансовый 3 4 5 3 2 2 4" xfId="59276"/>
    <cellStyle name="Финансовый 3 4 5 3 2 2 5" xfId="59277"/>
    <cellStyle name="Финансовый 3 4 5 3 2 3" xfId="59278"/>
    <cellStyle name="Финансовый 3 4 5 3 2 3 2" xfId="59279"/>
    <cellStyle name="Финансовый 3 4 5 3 2 3 3" xfId="59280"/>
    <cellStyle name="Финансовый 3 4 5 3 2 3 4" xfId="59281"/>
    <cellStyle name="Финансовый 3 4 5 3 2 4" xfId="59282"/>
    <cellStyle name="Финансовый 3 4 5 3 2 5" xfId="59283"/>
    <cellStyle name="Финансовый 3 4 5 3 2 6" xfId="59284"/>
    <cellStyle name="Финансовый 3 4 5 3 2 7" xfId="59285"/>
    <cellStyle name="Финансовый 3 4 5 3 3" xfId="59286"/>
    <cellStyle name="Финансовый 3 4 5 3 3 2" xfId="59287"/>
    <cellStyle name="Финансовый 3 4 5 3 3 2 2" xfId="59288"/>
    <cellStyle name="Финансовый 3 4 5 3 3 3" xfId="59289"/>
    <cellStyle name="Финансовый 3 4 5 3 3 4" xfId="59290"/>
    <cellStyle name="Финансовый 3 4 5 3 3 5" xfId="59291"/>
    <cellStyle name="Финансовый 3 4 5 3 4" xfId="59292"/>
    <cellStyle name="Финансовый 3 4 5 3 4 2" xfId="59293"/>
    <cellStyle name="Финансовый 3 4 5 3 4 2 2" xfId="59294"/>
    <cellStyle name="Финансовый 3 4 5 3 4 3" xfId="59295"/>
    <cellStyle name="Финансовый 3 4 5 3 4 4" xfId="59296"/>
    <cellStyle name="Финансовый 3 4 5 3 4 5" xfId="59297"/>
    <cellStyle name="Финансовый 3 4 5 3 5" xfId="59298"/>
    <cellStyle name="Финансовый 3 4 5 3 5 2" xfId="59299"/>
    <cellStyle name="Финансовый 3 4 5 3 5 3" xfId="59300"/>
    <cellStyle name="Финансовый 3 4 5 3 5 4" xfId="59301"/>
    <cellStyle name="Финансовый 3 4 5 3 6" xfId="59302"/>
    <cellStyle name="Финансовый 3 4 5 3 7" xfId="59303"/>
    <cellStyle name="Финансовый 3 4 5 3 8" xfId="59304"/>
    <cellStyle name="Финансовый 3 4 5 3 9" xfId="59305"/>
    <cellStyle name="Финансовый 3 4 5 4" xfId="59306"/>
    <cellStyle name="Финансовый 3 4 5 4 2" xfId="59307"/>
    <cellStyle name="Финансовый 3 4 5 4 2 2" xfId="59308"/>
    <cellStyle name="Финансовый 3 4 5 4 2 2 2" xfId="59309"/>
    <cellStyle name="Финансовый 3 4 5 4 2 2 2 2" xfId="59310"/>
    <cellStyle name="Финансовый 3 4 5 4 2 2 3" xfId="59311"/>
    <cellStyle name="Финансовый 3 4 5 4 2 2 4" xfId="59312"/>
    <cellStyle name="Финансовый 3 4 5 4 2 2 5" xfId="59313"/>
    <cellStyle name="Финансовый 3 4 5 4 2 3" xfId="59314"/>
    <cellStyle name="Финансовый 3 4 5 4 2 3 2" xfId="59315"/>
    <cellStyle name="Финансовый 3 4 5 4 2 3 3" xfId="59316"/>
    <cellStyle name="Финансовый 3 4 5 4 2 3 4" xfId="59317"/>
    <cellStyle name="Финансовый 3 4 5 4 2 4" xfId="59318"/>
    <cellStyle name="Финансовый 3 4 5 4 2 5" xfId="59319"/>
    <cellStyle name="Финансовый 3 4 5 4 2 6" xfId="59320"/>
    <cellStyle name="Финансовый 3 4 5 4 2 7" xfId="59321"/>
    <cellStyle name="Финансовый 3 4 5 4 3" xfId="59322"/>
    <cellStyle name="Финансовый 3 4 5 4 3 2" xfId="59323"/>
    <cellStyle name="Финансовый 3 4 5 4 3 2 2" xfId="59324"/>
    <cellStyle name="Финансовый 3 4 5 4 3 3" xfId="59325"/>
    <cellStyle name="Финансовый 3 4 5 4 3 4" xfId="59326"/>
    <cellStyle name="Финансовый 3 4 5 4 3 5" xfId="59327"/>
    <cellStyle name="Финансовый 3 4 5 4 4" xfId="59328"/>
    <cellStyle name="Финансовый 3 4 5 4 4 2" xfId="59329"/>
    <cellStyle name="Финансовый 3 4 5 4 4 3" xfId="59330"/>
    <cellStyle name="Финансовый 3 4 5 4 4 4" xfId="59331"/>
    <cellStyle name="Финансовый 3 4 5 4 5" xfId="59332"/>
    <cellStyle name="Финансовый 3 4 5 4 6" xfId="59333"/>
    <cellStyle name="Финансовый 3 4 5 4 7" xfId="59334"/>
    <cellStyle name="Финансовый 3 4 5 4 8" xfId="59335"/>
    <cellStyle name="Финансовый 3 4 5 5" xfId="59336"/>
    <cellStyle name="Финансовый 3 4 5 5 2" xfId="59337"/>
    <cellStyle name="Финансовый 3 4 5 5 2 2" xfId="59338"/>
    <cellStyle name="Финансовый 3 4 5 5 2 2 2" xfId="59339"/>
    <cellStyle name="Финансовый 3 4 5 5 2 2 2 2" xfId="59340"/>
    <cellStyle name="Финансовый 3 4 5 5 2 2 3" xfId="59341"/>
    <cellStyle name="Финансовый 3 4 5 5 2 2 4" xfId="59342"/>
    <cellStyle name="Финансовый 3 4 5 5 2 2 5" xfId="59343"/>
    <cellStyle name="Финансовый 3 4 5 5 2 3" xfId="59344"/>
    <cellStyle name="Финансовый 3 4 5 5 2 3 2" xfId="59345"/>
    <cellStyle name="Финансовый 3 4 5 5 2 3 3" xfId="59346"/>
    <cellStyle name="Финансовый 3 4 5 5 2 3 4" xfId="59347"/>
    <cellStyle name="Финансовый 3 4 5 5 2 4" xfId="59348"/>
    <cellStyle name="Финансовый 3 4 5 5 2 5" xfId="59349"/>
    <cellStyle name="Финансовый 3 4 5 5 2 6" xfId="59350"/>
    <cellStyle name="Финансовый 3 4 5 5 2 7" xfId="59351"/>
    <cellStyle name="Финансовый 3 4 5 5 3" xfId="59352"/>
    <cellStyle name="Финансовый 3 4 5 5 3 2" xfId="59353"/>
    <cellStyle name="Финансовый 3 4 5 5 3 2 2" xfId="59354"/>
    <cellStyle name="Финансовый 3 4 5 5 3 3" xfId="59355"/>
    <cellStyle name="Финансовый 3 4 5 5 3 4" xfId="59356"/>
    <cellStyle name="Финансовый 3 4 5 5 3 5" xfId="59357"/>
    <cellStyle name="Финансовый 3 4 5 5 4" xfId="59358"/>
    <cellStyle name="Финансовый 3 4 5 5 4 2" xfId="59359"/>
    <cellStyle name="Финансовый 3 4 5 5 4 3" xfId="59360"/>
    <cellStyle name="Финансовый 3 4 5 5 4 4" xfId="59361"/>
    <cellStyle name="Финансовый 3 4 5 5 5" xfId="59362"/>
    <cellStyle name="Финансовый 3 4 5 5 6" xfId="59363"/>
    <cellStyle name="Финансовый 3 4 5 5 7" xfId="59364"/>
    <cellStyle name="Финансовый 3 4 5 5 8" xfId="59365"/>
    <cellStyle name="Финансовый 3 4 5 6" xfId="59366"/>
    <cellStyle name="Финансовый 3 4 5 6 2" xfId="59367"/>
    <cellStyle name="Финансовый 3 4 5 6 2 2" xfId="59368"/>
    <cellStyle name="Финансовый 3 4 5 6 2 2 2" xfId="59369"/>
    <cellStyle name="Финансовый 3 4 5 6 2 2 2 2" xfId="59370"/>
    <cellStyle name="Финансовый 3 4 5 6 2 2 3" xfId="59371"/>
    <cellStyle name="Финансовый 3 4 5 6 2 2 4" xfId="59372"/>
    <cellStyle name="Финансовый 3 4 5 6 2 2 5" xfId="59373"/>
    <cellStyle name="Финансовый 3 4 5 6 2 3" xfId="59374"/>
    <cellStyle name="Финансовый 3 4 5 6 2 3 2" xfId="59375"/>
    <cellStyle name="Финансовый 3 4 5 6 2 3 3" xfId="59376"/>
    <cellStyle name="Финансовый 3 4 5 6 2 3 4" xfId="59377"/>
    <cellStyle name="Финансовый 3 4 5 6 2 4" xfId="59378"/>
    <cellStyle name="Финансовый 3 4 5 6 2 5" xfId="59379"/>
    <cellStyle name="Финансовый 3 4 5 6 2 6" xfId="59380"/>
    <cellStyle name="Финансовый 3 4 5 6 2 7" xfId="59381"/>
    <cellStyle name="Финансовый 3 4 5 6 3" xfId="59382"/>
    <cellStyle name="Финансовый 3 4 5 6 3 2" xfId="59383"/>
    <cellStyle name="Финансовый 3 4 5 6 3 2 2" xfId="59384"/>
    <cellStyle name="Финансовый 3 4 5 6 3 3" xfId="59385"/>
    <cellStyle name="Финансовый 3 4 5 6 3 4" xfId="59386"/>
    <cellStyle name="Финансовый 3 4 5 6 3 5" xfId="59387"/>
    <cellStyle name="Финансовый 3 4 5 6 4" xfId="59388"/>
    <cellStyle name="Финансовый 3 4 5 6 4 2" xfId="59389"/>
    <cellStyle name="Финансовый 3 4 5 6 4 3" xfId="59390"/>
    <cellStyle name="Финансовый 3 4 5 6 4 4" xfId="59391"/>
    <cellStyle name="Финансовый 3 4 5 6 5" xfId="59392"/>
    <cellStyle name="Финансовый 3 4 5 6 6" xfId="59393"/>
    <cellStyle name="Финансовый 3 4 5 6 7" xfId="59394"/>
    <cellStyle name="Финансовый 3 4 5 6 8" xfId="59395"/>
    <cellStyle name="Финансовый 3 4 5 7" xfId="59396"/>
    <cellStyle name="Финансовый 3 4 5 7 2" xfId="59397"/>
    <cellStyle name="Финансовый 3 4 5 7 2 2" xfId="59398"/>
    <cellStyle name="Финансовый 3 4 5 7 2 2 2" xfId="59399"/>
    <cellStyle name="Финансовый 3 4 5 7 2 2 2 2" xfId="59400"/>
    <cellStyle name="Финансовый 3 4 5 7 2 2 3" xfId="59401"/>
    <cellStyle name="Финансовый 3 4 5 7 2 2 4" xfId="59402"/>
    <cellStyle name="Финансовый 3 4 5 7 2 2 5" xfId="59403"/>
    <cellStyle name="Финансовый 3 4 5 7 2 3" xfId="59404"/>
    <cellStyle name="Финансовый 3 4 5 7 2 3 2" xfId="59405"/>
    <cellStyle name="Финансовый 3 4 5 7 2 3 3" xfId="59406"/>
    <cellStyle name="Финансовый 3 4 5 7 2 3 4" xfId="59407"/>
    <cellStyle name="Финансовый 3 4 5 7 2 4" xfId="59408"/>
    <cellStyle name="Финансовый 3 4 5 7 2 5" xfId="59409"/>
    <cellStyle name="Финансовый 3 4 5 7 2 6" xfId="59410"/>
    <cellStyle name="Финансовый 3 4 5 7 2 7" xfId="59411"/>
    <cellStyle name="Финансовый 3 4 5 7 3" xfId="59412"/>
    <cellStyle name="Финансовый 3 4 5 7 3 2" xfId="59413"/>
    <cellStyle name="Финансовый 3 4 5 7 3 2 2" xfId="59414"/>
    <cellStyle name="Финансовый 3 4 5 7 3 3" xfId="59415"/>
    <cellStyle name="Финансовый 3 4 5 7 3 4" xfId="59416"/>
    <cellStyle name="Финансовый 3 4 5 7 3 5" xfId="59417"/>
    <cellStyle name="Финансовый 3 4 5 7 4" xfId="59418"/>
    <cellStyle name="Финансовый 3 4 5 7 4 2" xfId="59419"/>
    <cellStyle name="Финансовый 3 4 5 7 4 3" xfId="59420"/>
    <cellStyle name="Финансовый 3 4 5 7 4 4" xfId="59421"/>
    <cellStyle name="Финансовый 3 4 5 7 5" xfId="59422"/>
    <cellStyle name="Финансовый 3 4 5 7 6" xfId="59423"/>
    <cellStyle name="Финансовый 3 4 5 7 7" xfId="59424"/>
    <cellStyle name="Финансовый 3 4 5 7 8" xfId="59425"/>
    <cellStyle name="Финансовый 3 4 5 8" xfId="59426"/>
    <cellStyle name="Финансовый 3 4 5 8 2" xfId="59427"/>
    <cellStyle name="Финансовый 3 4 5 8 2 2" xfId="59428"/>
    <cellStyle name="Финансовый 3 4 5 8 2 2 2" xfId="59429"/>
    <cellStyle name="Финансовый 3 4 5 8 2 3" xfId="59430"/>
    <cellStyle name="Финансовый 3 4 5 8 2 4" xfId="59431"/>
    <cellStyle name="Финансовый 3 4 5 8 2 5" xfId="59432"/>
    <cellStyle name="Финансовый 3 4 5 8 3" xfId="59433"/>
    <cellStyle name="Финансовый 3 4 5 8 3 2" xfId="59434"/>
    <cellStyle name="Финансовый 3 4 5 8 3 3" xfId="59435"/>
    <cellStyle name="Финансовый 3 4 5 8 3 4" xfId="59436"/>
    <cellStyle name="Финансовый 3 4 5 8 4" xfId="59437"/>
    <cellStyle name="Финансовый 3 4 5 8 5" xfId="59438"/>
    <cellStyle name="Финансовый 3 4 5 8 6" xfId="59439"/>
    <cellStyle name="Финансовый 3 4 5 8 7" xfId="59440"/>
    <cellStyle name="Финансовый 3 4 5 9" xfId="59441"/>
    <cellStyle name="Финансовый 3 4 5 9 2" xfId="59442"/>
    <cellStyle name="Финансовый 3 4 5 9 2 2" xfId="59443"/>
    <cellStyle name="Финансовый 3 4 5 9 2 2 2" xfId="59444"/>
    <cellStyle name="Финансовый 3 4 5 9 2 3" xfId="59445"/>
    <cellStyle name="Финансовый 3 4 5 9 2 4" xfId="59446"/>
    <cellStyle name="Финансовый 3 4 5 9 2 5" xfId="59447"/>
    <cellStyle name="Финансовый 3 4 5 9 3" xfId="59448"/>
    <cellStyle name="Финансовый 3 4 5 9 3 2" xfId="59449"/>
    <cellStyle name="Финансовый 3 4 5 9 3 3" xfId="59450"/>
    <cellStyle name="Финансовый 3 4 5 9 3 4" xfId="59451"/>
    <cellStyle name="Финансовый 3 4 5 9 4" xfId="59452"/>
    <cellStyle name="Финансовый 3 4 5 9 5" xfId="59453"/>
    <cellStyle name="Финансовый 3 4 5 9 6" xfId="59454"/>
    <cellStyle name="Финансовый 3 4 5 9 7" xfId="59455"/>
    <cellStyle name="Финансовый 3 4 6" xfId="59456"/>
    <cellStyle name="Финансовый 3 4 6 2" xfId="59457"/>
    <cellStyle name="Финансовый 3 4 6 2 2" xfId="59458"/>
    <cellStyle name="Финансовый 3 4 6 2 2 2" xfId="59459"/>
    <cellStyle name="Финансовый 3 4 6 2 2 2 2" xfId="59460"/>
    <cellStyle name="Финансовый 3 4 6 2 2 3" xfId="59461"/>
    <cellStyle name="Финансовый 3 4 6 2 2 4" xfId="59462"/>
    <cellStyle name="Финансовый 3 4 6 2 2 5" xfId="59463"/>
    <cellStyle name="Финансовый 3 4 6 2 3" xfId="59464"/>
    <cellStyle name="Финансовый 3 4 6 2 3 2" xfId="59465"/>
    <cellStyle name="Финансовый 3 4 6 2 3 3" xfId="59466"/>
    <cellStyle name="Финансовый 3 4 6 2 3 4" xfId="59467"/>
    <cellStyle name="Финансовый 3 4 6 2 4" xfId="59468"/>
    <cellStyle name="Финансовый 3 4 6 2 5" xfId="59469"/>
    <cellStyle name="Финансовый 3 4 6 2 6" xfId="59470"/>
    <cellStyle name="Финансовый 3 4 6 2 7" xfId="59471"/>
    <cellStyle name="Финансовый 3 4 6 3" xfId="59472"/>
    <cellStyle name="Финансовый 3 4 6 3 2" xfId="59473"/>
    <cellStyle name="Финансовый 3 4 6 3 2 2" xfId="59474"/>
    <cellStyle name="Финансовый 3 4 6 3 3" xfId="59475"/>
    <cellStyle name="Финансовый 3 4 6 3 4" xfId="59476"/>
    <cellStyle name="Финансовый 3 4 6 3 5" xfId="59477"/>
    <cellStyle name="Финансовый 3 4 6 4" xfId="59478"/>
    <cellStyle name="Финансовый 3 4 6 4 2" xfId="59479"/>
    <cellStyle name="Финансовый 3 4 6 4 2 2" xfId="59480"/>
    <cellStyle name="Финансовый 3 4 6 4 3" xfId="59481"/>
    <cellStyle name="Финансовый 3 4 6 4 4" xfId="59482"/>
    <cellStyle name="Финансовый 3 4 6 4 5" xfId="59483"/>
    <cellStyle name="Финансовый 3 4 6 5" xfId="59484"/>
    <cellStyle name="Финансовый 3 4 6 5 2" xfId="59485"/>
    <cellStyle name="Финансовый 3 4 6 5 3" xfId="59486"/>
    <cellStyle name="Финансовый 3 4 6 5 4" xfId="59487"/>
    <cellStyle name="Финансовый 3 4 6 6" xfId="59488"/>
    <cellStyle name="Финансовый 3 4 6 7" xfId="59489"/>
    <cellStyle name="Финансовый 3 4 6 8" xfId="59490"/>
    <cellStyle name="Финансовый 3 4 6 9" xfId="59491"/>
    <cellStyle name="Финансовый 3 4 7" xfId="59492"/>
    <cellStyle name="Финансовый 3 4 7 2" xfId="59493"/>
    <cellStyle name="Финансовый 3 4 7 2 2" xfId="59494"/>
    <cellStyle name="Финансовый 3 4 7 2 2 2" xfId="59495"/>
    <cellStyle name="Финансовый 3 4 7 2 2 2 2" xfId="59496"/>
    <cellStyle name="Финансовый 3 4 7 2 2 3" xfId="59497"/>
    <cellStyle name="Финансовый 3 4 7 2 2 4" xfId="59498"/>
    <cellStyle name="Финансовый 3 4 7 2 2 5" xfId="59499"/>
    <cellStyle name="Финансовый 3 4 7 2 3" xfId="59500"/>
    <cellStyle name="Финансовый 3 4 7 2 3 2" xfId="59501"/>
    <cellStyle name="Финансовый 3 4 7 2 3 3" xfId="59502"/>
    <cellStyle name="Финансовый 3 4 7 2 3 4" xfId="59503"/>
    <cellStyle name="Финансовый 3 4 7 2 4" xfId="59504"/>
    <cellStyle name="Финансовый 3 4 7 2 5" xfId="59505"/>
    <cellStyle name="Финансовый 3 4 7 2 6" xfId="59506"/>
    <cellStyle name="Финансовый 3 4 7 2 7" xfId="59507"/>
    <cellStyle name="Финансовый 3 4 7 3" xfId="59508"/>
    <cellStyle name="Финансовый 3 4 7 3 2" xfId="59509"/>
    <cellStyle name="Финансовый 3 4 7 3 2 2" xfId="59510"/>
    <cellStyle name="Финансовый 3 4 7 3 3" xfId="59511"/>
    <cellStyle name="Финансовый 3 4 7 3 4" xfId="59512"/>
    <cellStyle name="Финансовый 3 4 7 3 5" xfId="59513"/>
    <cellStyle name="Финансовый 3 4 7 4" xfId="59514"/>
    <cellStyle name="Финансовый 3 4 7 4 2" xfId="59515"/>
    <cellStyle name="Финансовый 3 4 7 4 2 2" xfId="59516"/>
    <cellStyle name="Финансовый 3 4 7 4 3" xfId="59517"/>
    <cellStyle name="Финансовый 3 4 7 4 4" xfId="59518"/>
    <cellStyle name="Финансовый 3 4 7 4 5" xfId="59519"/>
    <cellStyle name="Финансовый 3 4 7 5" xfId="59520"/>
    <cellStyle name="Финансовый 3 4 7 5 2" xfId="59521"/>
    <cellStyle name="Финансовый 3 4 7 5 3" xfId="59522"/>
    <cellStyle name="Финансовый 3 4 7 5 4" xfId="59523"/>
    <cellStyle name="Финансовый 3 4 7 6" xfId="59524"/>
    <cellStyle name="Финансовый 3 4 7 7" xfId="59525"/>
    <cellStyle name="Финансовый 3 4 7 8" xfId="59526"/>
    <cellStyle name="Финансовый 3 4 7 9" xfId="59527"/>
    <cellStyle name="Финансовый 3 4 8" xfId="59528"/>
    <cellStyle name="Финансовый 3 4 8 2" xfId="59529"/>
    <cellStyle name="Финансовый 3 4 8 2 2" xfId="59530"/>
    <cellStyle name="Финансовый 3 4 8 2 2 2" xfId="59531"/>
    <cellStyle name="Финансовый 3 4 8 2 2 2 2" xfId="59532"/>
    <cellStyle name="Финансовый 3 4 8 2 2 3" xfId="59533"/>
    <cellStyle name="Финансовый 3 4 8 2 2 4" xfId="59534"/>
    <cellStyle name="Финансовый 3 4 8 2 2 5" xfId="59535"/>
    <cellStyle name="Финансовый 3 4 8 2 3" xfId="59536"/>
    <cellStyle name="Финансовый 3 4 8 2 3 2" xfId="59537"/>
    <cellStyle name="Финансовый 3 4 8 2 3 3" xfId="59538"/>
    <cellStyle name="Финансовый 3 4 8 2 3 4" xfId="59539"/>
    <cellStyle name="Финансовый 3 4 8 2 4" xfId="59540"/>
    <cellStyle name="Финансовый 3 4 8 2 5" xfId="59541"/>
    <cellStyle name="Финансовый 3 4 8 2 6" xfId="59542"/>
    <cellStyle name="Финансовый 3 4 8 2 7" xfId="59543"/>
    <cellStyle name="Финансовый 3 4 8 3" xfId="59544"/>
    <cellStyle name="Финансовый 3 4 8 3 2" xfId="59545"/>
    <cellStyle name="Финансовый 3 4 8 3 2 2" xfId="59546"/>
    <cellStyle name="Финансовый 3 4 8 3 3" xfId="59547"/>
    <cellStyle name="Финансовый 3 4 8 3 4" xfId="59548"/>
    <cellStyle name="Финансовый 3 4 8 3 5" xfId="59549"/>
    <cellStyle name="Финансовый 3 4 8 4" xfId="59550"/>
    <cellStyle name="Финансовый 3 4 8 4 2" xfId="59551"/>
    <cellStyle name="Финансовый 3 4 8 4 2 2" xfId="59552"/>
    <cellStyle name="Финансовый 3 4 8 4 3" xfId="59553"/>
    <cellStyle name="Финансовый 3 4 8 4 4" xfId="59554"/>
    <cellStyle name="Финансовый 3 4 8 4 5" xfId="59555"/>
    <cellStyle name="Финансовый 3 4 8 5" xfId="59556"/>
    <cellStyle name="Финансовый 3 4 8 5 2" xfId="59557"/>
    <cellStyle name="Финансовый 3 4 8 5 3" xfId="59558"/>
    <cellStyle name="Финансовый 3 4 8 5 4" xfId="59559"/>
    <cellStyle name="Финансовый 3 4 8 6" xfId="59560"/>
    <cellStyle name="Финансовый 3 4 8 7" xfId="59561"/>
    <cellStyle name="Финансовый 3 4 8 8" xfId="59562"/>
    <cellStyle name="Финансовый 3 4 8 9" xfId="59563"/>
    <cellStyle name="Финансовый 3 4 9" xfId="59564"/>
    <cellStyle name="Финансовый 3 4 9 2" xfId="59565"/>
    <cellStyle name="Финансовый 3 4 9 2 2" xfId="59566"/>
    <cellStyle name="Финансовый 3 4 9 2 2 2" xfId="59567"/>
    <cellStyle name="Финансовый 3 4 9 2 2 2 2" xfId="59568"/>
    <cellStyle name="Финансовый 3 4 9 2 2 3" xfId="59569"/>
    <cellStyle name="Финансовый 3 4 9 2 2 4" xfId="59570"/>
    <cellStyle name="Финансовый 3 4 9 2 2 5" xfId="59571"/>
    <cellStyle name="Финансовый 3 4 9 2 3" xfId="59572"/>
    <cellStyle name="Финансовый 3 4 9 2 3 2" xfId="59573"/>
    <cellStyle name="Финансовый 3 4 9 2 3 3" xfId="59574"/>
    <cellStyle name="Финансовый 3 4 9 2 3 4" xfId="59575"/>
    <cellStyle name="Финансовый 3 4 9 2 4" xfId="59576"/>
    <cellStyle name="Финансовый 3 4 9 2 5" xfId="59577"/>
    <cellStyle name="Финансовый 3 4 9 2 6" xfId="59578"/>
    <cellStyle name="Финансовый 3 4 9 2 7" xfId="59579"/>
    <cellStyle name="Финансовый 3 4 9 3" xfId="59580"/>
    <cellStyle name="Финансовый 3 4 9 3 2" xfId="59581"/>
    <cellStyle name="Финансовый 3 4 9 3 2 2" xfId="59582"/>
    <cellStyle name="Финансовый 3 4 9 3 3" xfId="59583"/>
    <cellStyle name="Финансовый 3 4 9 3 4" xfId="59584"/>
    <cellStyle name="Финансовый 3 4 9 3 5" xfId="59585"/>
    <cellStyle name="Финансовый 3 4 9 4" xfId="59586"/>
    <cellStyle name="Финансовый 3 4 9 4 2" xfId="59587"/>
    <cellStyle name="Финансовый 3 4 9 4 3" xfId="59588"/>
    <cellStyle name="Финансовый 3 4 9 4 4" xfId="59589"/>
    <cellStyle name="Финансовый 3 4 9 5" xfId="59590"/>
    <cellStyle name="Финансовый 3 4 9 6" xfId="59591"/>
    <cellStyle name="Финансовый 3 4 9 7" xfId="59592"/>
    <cellStyle name="Финансовый 3 4 9 8" xfId="59593"/>
    <cellStyle name="Финансовый 3 5" xfId="59594"/>
    <cellStyle name="Финансовый 3 5 10" xfId="59595"/>
    <cellStyle name="Финансовый 3 5 10 2" xfId="59596"/>
    <cellStyle name="Финансовый 3 5 10 2 2" xfId="59597"/>
    <cellStyle name="Финансовый 3 5 10 3" xfId="59598"/>
    <cellStyle name="Финансовый 3 5 10 4" xfId="59599"/>
    <cellStyle name="Финансовый 3 5 10 5" xfId="59600"/>
    <cellStyle name="Финансовый 3 5 11" xfId="59601"/>
    <cellStyle name="Финансовый 3 5 11 2" xfId="59602"/>
    <cellStyle name="Финансовый 3 5 11 2 2" xfId="59603"/>
    <cellStyle name="Финансовый 3 5 11 3" xfId="59604"/>
    <cellStyle name="Финансовый 3 5 11 4" xfId="59605"/>
    <cellStyle name="Финансовый 3 5 11 5" xfId="59606"/>
    <cellStyle name="Финансовый 3 5 12" xfId="59607"/>
    <cellStyle name="Финансовый 3 5 12 2" xfId="59608"/>
    <cellStyle name="Финансовый 3 5 12 2 2" xfId="59609"/>
    <cellStyle name="Финансовый 3 5 12 3" xfId="59610"/>
    <cellStyle name="Финансовый 3 5 13" xfId="59611"/>
    <cellStyle name="Финансовый 3 5 13 2" xfId="59612"/>
    <cellStyle name="Финансовый 3 5 14" xfId="59613"/>
    <cellStyle name="Финансовый 3 5 15" xfId="59614"/>
    <cellStyle name="Финансовый 3 5 2" xfId="59615"/>
    <cellStyle name="Финансовый 3 5 2 10" xfId="59616"/>
    <cellStyle name="Финансовый 3 5 2 11" xfId="59617"/>
    <cellStyle name="Финансовый 3 5 2 2" xfId="59618"/>
    <cellStyle name="Финансовый 3 5 2 2 2" xfId="59619"/>
    <cellStyle name="Финансовый 3 5 2 2 2 2" xfId="59620"/>
    <cellStyle name="Финансовый 3 5 2 2 2 2 2" xfId="59621"/>
    <cellStyle name="Финансовый 3 5 2 2 2 3" xfId="59622"/>
    <cellStyle name="Финансовый 3 5 2 2 2 4" xfId="59623"/>
    <cellStyle name="Финансовый 3 5 2 2 2 5" xfId="59624"/>
    <cellStyle name="Финансовый 3 5 2 2 3" xfId="59625"/>
    <cellStyle name="Финансовый 3 5 2 2 3 2" xfId="59626"/>
    <cellStyle name="Финансовый 3 5 2 2 3 2 2" xfId="59627"/>
    <cellStyle name="Финансовый 3 5 2 2 3 3" xfId="59628"/>
    <cellStyle name="Финансовый 3 5 2 2 3 4" xfId="59629"/>
    <cellStyle name="Финансовый 3 5 2 2 3 5" xfId="59630"/>
    <cellStyle name="Финансовый 3 5 2 2 4" xfId="59631"/>
    <cellStyle name="Финансовый 3 5 2 2 4 2" xfId="59632"/>
    <cellStyle name="Финансовый 3 5 2 2 4 2 2" xfId="59633"/>
    <cellStyle name="Финансовый 3 5 2 2 4 3" xfId="59634"/>
    <cellStyle name="Финансовый 3 5 2 2 4 4" xfId="59635"/>
    <cellStyle name="Финансовый 3 5 2 2 4 5" xfId="59636"/>
    <cellStyle name="Финансовый 3 5 2 2 5" xfId="59637"/>
    <cellStyle name="Финансовый 3 5 2 2 5 2" xfId="59638"/>
    <cellStyle name="Финансовый 3 5 2 2 5 2 2" xfId="59639"/>
    <cellStyle name="Финансовый 3 5 2 2 5 3" xfId="59640"/>
    <cellStyle name="Финансовый 3 5 2 2 6" xfId="59641"/>
    <cellStyle name="Финансовый 3 5 2 2 6 2" xfId="59642"/>
    <cellStyle name="Финансовый 3 5 2 2 7" xfId="59643"/>
    <cellStyle name="Финансовый 3 5 2 2 8" xfId="59644"/>
    <cellStyle name="Финансовый 3 5 2 3" xfId="59645"/>
    <cellStyle name="Финансовый 3 5 2 3 2" xfId="59646"/>
    <cellStyle name="Финансовый 3 5 2 3 2 2" xfId="59647"/>
    <cellStyle name="Финансовый 3 5 2 3 2 2 2" xfId="59648"/>
    <cellStyle name="Финансовый 3 5 2 3 2 3" xfId="59649"/>
    <cellStyle name="Финансовый 3 5 2 3 2 4" xfId="59650"/>
    <cellStyle name="Финансовый 3 5 2 3 2 5" xfId="59651"/>
    <cellStyle name="Финансовый 3 5 2 3 3" xfId="59652"/>
    <cellStyle name="Финансовый 3 5 2 3 3 2" xfId="59653"/>
    <cellStyle name="Финансовый 3 5 2 3 3 2 2" xfId="59654"/>
    <cellStyle name="Финансовый 3 5 2 3 3 3" xfId="59655"/>
    <cellStyle name="Финансовый 3 5 2 3 3 4" xfId="59656"/>
    <cellStyle name="Финансовый 3 5 2 3 3 5" xfId="59657"/>
    <cellStyle name="Финансовый 3 5 2 3 4" xfId="59658"/>
    <cellStyle name="Финансовый 3 5 2 3 4 2" xfId="59659"/>
    <cellStyle name="Финансовый 3 5 2 3 4 2 2" xfId="59660"/>
    <cellStyle name="Финансовый 3 5 2 3 4 3" xfId="59661"/>
    <cellStyle name="Финансовый 3 5 2 3 5" xfId="59662"/>
    <cellStyle name="Финансовый 3 5 2 3 5 2" xfId="59663"/>
    <cellStyle name="Финансовый 3 5 2 3 5 2 2" xfId="59664"/>
    <cellStyle name="Финансовый 3 5 2 3 5 3" xfId="59665"/>
    <cellStyle name="Финансовый 3 5 2 3 6" xfId="59666"/>
    <cellStyle name="Финансовый 3 5 2 3 6 2" xfId="59667"/>
    <cellStyle name="Финансовый 3 5 2 3 7" xfId="59668"/>
    <cellStyle name="Финансовый 3 5 2 4" xfId="59669"/>
    <cellStyle name="Финансовый 3 5 2 4 2" xfId="59670"/>
    <cellStyle name="Финансовый 3 5 2 4 2 2" xfId="59671"/>
    <cellStyle name="Финансовый 3 5 2 4 3" xfId="59672"/>
    <cellStyle name="Финансовый 3 5 2 4 4" xfId="59673"/>
    <cellStyle name="Финансовый 3 5 2 4 5" xfId="59674"/>
    <cellStyle name="Финансовый 3 5 2 5" xfId="59675"/>
    <cellStyle name="Финансовый 3 5 2 5 2" xfId="59676"/>
    <cellStyle name="Финансовый 3 5 2 5 2 2" xfId="59677"/>
    <cellStyle name="Финансовый 3 5 2 5 3" xfId="59678"/>
    <cellStyle name="Финансовый 3 5 2 5 4" xfId="59679"/>
    <cellStyle name="Финансовый 3 5 2 5 5" xfId="59680"/>
    <cellStyle name="Финансовый 3 5 2 6" xfId="59681"/>
    <cellStyle name="Финансовый 3 5 2 6 2" xfId="59682"/>
    <cellStyle name="Финансовый 3 5 2 6 2 2" xfId="59683"/>
    <cellStyle name="Финансовый 3 5 2 6 3" xfId="59684"/>
    <cellStyle name="Финансовый 3 5 2 6 4" xfId="59685"/>
    <cellStyle name="Финансовый 3 5 2 6 5" xfId="59686"/>
    <cellStyle name="Финансовый 3 5 2 7" xfId="59687"/>
    <cellStyle name="Финансовый 3 5 2 7 2" xfId="59688"/>
    <cellStyle name="Финансовый 3 5 2 7 2 2" xfId="59689"/>
    <cellStyle name="Финансовый 3 5 2 7 3" xfId="59690"/>
    <cellStyle name="Финансовый 3 5 2 7 4" xfId="59691"/>
    <cellStyle name="Финансовый 3 5 2 7 5" xfId="59692"/>
    <cellStyle name="Финансовый 3 5 2 8" xfId="59693"/>
    <cellStyle name="Финансовый 3 5 2 8 2" xfId="59694"/>
    <cellStyle name="Финансовый 3 5 2 8 2 2" xfId="59695"/>
    <cellStyle name="Финансовый 3 5 2 8 3" xfId="59696"/>
    <cellStyle name="Финансовый 3 5 2 9" xfId="59697"/>
    <cellStyle name="Финансовый 3 5 2 9 2" xfId="59698"/>
    <cellStyle name="Финансовый 3 5 3" xfId="59699"/>
    <cellStyle name="Финансовый 3 5 3 10" xfId="59700"/>
    <cellStyle name="Финансовый 3 5 3 11" xfId="59701"/>
    <cellStyle name="Финансовый 3 5 3 2" xfId="59702"/>
    <cellStyle name="Финансовый 3 5 3 2 2" xfId="59703"/>
    <cellStyle name="Финансовый 3 5 3 2 2 2" xfId="59704"/>
    <cellStyle name="Финансовый 3 5 3 2 2 2 2" xfId="59705"/>
    <cellStyle name="Финансовый 3 5 3 2 2 3" xfId="59706"/>
    <cellStyle name="Финансовый 3 5 3 2 2 4" xfId="59707"/>
    <cellStyle name="Финансовый 3 5 3 2 2 5" xfId="59708"/>
    <cellStyle name="Финансовый 3 5 3 2 3" xfId="59709"/>
    <cellStyle name="Финансовый 3 5 3 2 3 2" xfId="59710"/>
    <cellStyle name="Финансовый 3 5 3 2 3 2 2" xfId="59711"/>
    <cellStyle name="Финансовый 3 5 3 2 3 3" xfId="59712"/>
    <cellStyle name="Финансовый 3 5 3 2 3 4" xfId="59713"/>
    <cellStyle name="Финансовый 3 5 3 2 3 5" xfId="59714"/>
    <cellStyle name="Финансовый 3 5 3 2 4" xfId="59715"/>
    <cellStyle name="Финансовый 3 5 3 2 4 2" xfId="59716"/>
    <cellStyle name="Финансовый 3 5 3 2 4 2 2" xfId="59717"/>
    <cellStyle name="Финансовый 3 5 3 2 4 3" xfId="59718"/>
    <cellStyle name="Финансовый 3 5 3 2 4 4" xfId="59719"/>
    <cellStyle name="Финансовый 3 5 3 2 4 5" xfId="59720"/>
    <cellStyle name="Финансовый 3 5 3 2 5" xfId="59721"/>
    <cellStyle name="Финансовый 3 5 3 2 5 2" xfId="59722"/>
    <cellStyle name="Финансовый 3 5 3 2 5 2 2" xfId="59723"/>
    <cellStyle name="Финансовый 3 5 3 2 5 3" xfId="59724"/>
    <cellStyle name="Финансовый 3 5 3 2 6" xfId="59725"/>
    <cellStyle name="Финансовый 3 5 3 2 6 2" xfId="59726"/>
    <cellStyle name="Финансовый 3 5 3 2 7" xfId="59727"/>
    <cellStyle name="Финансовый 3 5 3 2 8" xfId="59728"/>
    <cellStyle name="Финансовый 3 5 3 3" xfId="59729"/>
    <cellStyle name="Финансовый 3 5 3 3 2" xfId="59730"/>
    <cellStyle name="Финансовый 3 5 3 3 2 2" xfId="59731"/>
    <cellStyle name="Финансовый 3 5 3 3 2 2 2" xfId="59732"/>
    <cellStyle name="Финансовый 3 5 3 3 2 3" xfId="59733"/>
    <cellStyle name="Финансовый 3 5 3 3 2 4" xfId="59734"/>
    <cellStyle name="Финансовый 3 5 3 3 2 5" xfId="59735"/>
    <cellStyle name="Финансовый 3 5 3 3 3" xfId="59736"/>
    <cellStyle name="Финансовый 3 5 3 3 3 2" xfId="59737"/>
    <cellStyle name="Финансовый 3 5 3 3 3 2 2" xfId="59738"/>
    <cellStyle name="Финансовый 3 5 3 3 3 3" xfId="59739"/>
    <cellStyle name="Финансовый 3 5 3 3 3 4" xfId="59740"/>
    <cellStyle name="Финансовый 3 5 3 3 3 5" xfId="59741"/>
    <cellStyle name="Финансовый 3 5 3 3 4" xfId="59742"/>
    <cellStyle name="Финансовый 3 5 3 3 4 2" xfId="59743"/>
    <cellStyle name="Финансовый 3 5 3 3 4 2 2" xfId="59744"/>
    <cellStyle name="Финансовый 3 5 3 3 4 3" xfId="59745"/>
    <cellStyle name="Финансовый 3 5 3 3 5" xfId="59746"/>
    <cellStyle name="Финансовый 3 5 3 3 5 2" xfId="59747"/>
    <cellStyle name="Финансовый 3 5 3 3 5 2 2" xfId="59748"/>
    <cellStyle name="Финансовый 3 5 3 3 5 3" xfId="59749"/>
    <cellStyle name="Финансовый 3 5 3 3 6" xfId="59750"/>
    <cellStyle name="Финансовый 3 5 3 3 6 2" xfId="59751"/>
    <cellStyle name="Финансовый 3 5 3 3 7" xfId="59752"/>
    <cellStyle name="Финансовый 3 5 3 4" xfId="59753"/>
    <cellStyle name="Финансовый 3 5 3 4 2" xfId="59754"/>
    <cellStyle name="Финансовый 3 5 3 4 2 2" xfId="59755"/>
    <cellStyle name="Финансовый 3 5 3 4 3" xfId="59756"/>
    <cellStyle name="Финансовый 3 5 3 4 4" xfId="59757"/>
    <cellStyle name="Финансовый 3 5 3 4 5" xfId="59758"/>
    <cellStyle name="Финансовый 3 5 3 5" xfId="59759"/>
    <cellStyle name="Финансовый 3 5 3 5 2" xfId="59760"/>
    <cellStyle name="Финансовый 3 5 3 5 2 2" xfId="59761"/>
    <cellStyle name="Финансовый 3 5 3 5 3" xfId="59762"/>
    <cellStyle name="Финансовый 3 5 3 5 4" xfId="59763"/>
    <cellStyle name="Финансовый 3 5 3 5 5" xfId="59764"/>
    <cellStyle name="Финансовый 3 5 3 6" xfId="59765"/>
    <cellStyle name="Финансовый 3 5 3 6 2" xfId="59766"/>
    <cellStyle name="Финансовый 3 5 3 6 2 2" xfId="59767"/>
    <cellStyle name="Финансовый 3 5 3 6 3" xfId="59768"/>
    <cellStyle name="Финансовый 3 5 3 6 4" xfId="59769"/>
    <cellStyle name="Финансовый 3 5 3 6 5" xfId="59770"/>
    <cellStyle name="Финансовый 3 5 3 7" xfId="59771"/>
    <cellStyle name="Финансовый 3 5 3 7 2" xfId="59772"/>
    <cellStyle name="Финансовый 3 5 3 7 2 2" xfId="59773"/>
    <cellStyle name="Финансовый 3 5 3 7 3" xfId="59774"/>
    <cellStyle name="Финансовый 3 5 3 7 4" xfId="59775"/>
    <cellStyle name="Финансовый 3 5 3 7 5" xfId="59776"/>
    <cellStyle name="Финансовый 3 5 3 8" xfId="59777"/>
    <cellStyle name="Финансовый 3 5 3 8 2" xfId="59778"/>
    <cellStyle name="Финансовый 3 5 3 8 2 2" xfId="59779"/>
    <cellStyle name="Финансовый 3 5 3 8 3" xfId="59780"/>
    <cellStyle name="Финансовый 3 5 3 9" xfId="59781"/>
    <cellStyle name="Финансовый 3 5 3 9 2" xfId="59782"/>
    <cellStyle name="Финансовый 3 5 4" xfId="59783"/>
    <cellStyle name="Финансовый 3 5 4 2" xfId="59784"/>
    <cellStyle name="Финансовый 3 5 4 2 2" xfId="59785"/>
    <cellStyle name="Финансовый 3 5 4 2 2 2" xfId="59786"/>
    <cellStyle name="Финансовый 3 5 4 2 2 2 2" xfId="59787"/>
    <cellStyle name="Финансовый 3 5 4 2 2 3" xfId="59788"/>
    <cellStyle name="Финансовый 3 5 4 2 2 4" xfId="59789"/>
    <cellStyle name="Финансовый 3 5 4 2 2 5" xfId="59790"/>
    <cellStyle name="Финансовый 3 5 4 2 3" xfId="59791"/>
    <cellStyle name="Финансовый 3 5 4 2 3 2" xfId="59792"/>
    <cellStyle name="Финансовый 3 5 4 2 3 3" xfId="59793"/>
    <cellStyle name="Финансовый 3 5 4 2 3 4" xfId="59794"/>
    <cellStyle name="Финансовый 3 5 4 2 4" xfId="59795"/>
    <cellStyle name="Финансовый 3 5 4 2 5" xfId="59796"/>
    <cellStyle name="Финансовый 3 5 4 2 6" xfId="59797"/>
    <cellStyle name="Финансовый 3 5 4 2 7" xfId="59798"/>
    <cellStyle name="Финансовый 3 5 4 3" xfId="59799"/>
    <cellStyle name="Финансовый 3 5 4 3 2" xfId="59800"/>
    <cellStyle name="Финансовый 3 5 4 3 2 2" xfId="59801"/>
    <cellStyle name="Финансовый 3 5 4 3 3" xfId="59802"/>
    <cellStyle name="Финансовый 3 5 4 3 4" xfId="59803"/>
    <cellStyle name="Финансовый 3 5 4 3 5" xfId="59804"/>
    <cellStyle name="Финансовый 3 5 4 4" xfId="59805"/>
    <cellStyle name="Финансовый 3 5 4 4 2" xfId="59806"/>
    <cellStyle name="Финансовый 3 5 4 4 2 2" xfId="59807"/>
    <cellStyle name="Финансовый 3 5 4 4 3" xfId="59808"/>
    <cellStyle name="Финансовый 3 5 4 4 4" xfId="59809"/>
    <cellStyle name="Финансовый 3 5 4 4 5" xfId="59810"/>
    <cellStyle name="Финансовый 3 5 4 5" xfId="59811"/>
    <cellStyle name="Финансовый 3 5 4 5 2" xfId="59812"/>
    <cellStyle name="Финансовый 3 5 4 5 2 2" xfId="59813"/>
    <cellStyle name="Финансовый 3 5 4 5 3" xfId="59814"/>
    <cellStyle name="Финансовый 3 5 4 5 4" xfId="59815"/>
    <cellStyle name="Финансовый 3 5 4 5 5" xfId="59816"/>
    <cellStyle name="Финансовый 3 5 4 6" xfId="59817"/>
    <cellStyle name="Финансовый 3 5 4 6 2" xfId="59818"/>
    <cellStyle name="Финансовый 3 5 4 6 2 2" xfId="59819"/>
    <cellStyle name="Финансовый 3 5 4 6 3" xfId="59820"/>
    <cellStyle name="Финансовый 3 5 4 7" xfId="59821"/>
    <cellStyle name="Финансовый 3 5 4 7 2" xfId="59822"/>
    <cellStyle name="Финансовый 3 5 4 8" xfId="59823"/>
    <cellStyle name="Финансовый 3 5 4 9" xfId="59824"/>
    <cellStyle name="Финансовый 3 5 5" xfId="59825"/>
    <cellStyle name="Финансовый 3 5 5 2" xfId="59826"/>
    <cellStyle name="Финансовый 3 5 5 2 2" xfId="59827"/>
    <cellStyle name="Финансовый 3 5 5 2 2 2" xfId="59828"/>
    <cellStyle name="Финансовый 3 5 5 2 2 2 2" xfId="59829"/>
    <cellStyle name="Финансовый 3 5 5 2 2 3" xfId="59830"/>
    <cellStyle name="Финансовый 3 5 5 2 2 4" xfId="59831"/>
    <cellStyle name="Финансовый 3 5 5 2 2 5" xfId="59832"/>
    <cellStyle name="Финансовый 3 5 5 2 3" xfId="59833"/>
    <cellStyle name="Финансовый 3 5 5 2 3 2" xfId="59834"/>
    <cellStyle name="Финансовый 3 5 5 2 3 3" xfId="59835"/>
    <cellStyle name="Финансовый 3 5 5 2 3 4" xfId="59836"/>
    <cellStyle name="Финансовый 3 5 5 2 4" xfId="59837"/>
    <cellStyle name="Финансовый 3 5 5 2 5" xfId="59838"/>
    <cellStyle name="Финансовый 3 5 5 2 6" xfId="59839"/>
    <cellStyle name="Финансовый 3 5 5 2 7" xfId="59840"/>
    <cellStyle name="Финансовый 3 5 5 3" xfId="59841"/>
    <cellStyle name="Финансовый 3 5 5 3 2" xfId="59842"/>
    <cellStyle name="Финансовый 3 5 5 3 2 2" xfId="59843"/>
    <cellStyle name="Финансовый 3 5 5 3 3" xfId="59844"/>
    <cellStyle name="Финансовый 3 5 5 3 4" xfId="59845"/>
    <cellStyle name="Финансовый 3 5 5 3 5" xfId="59846"/>
    <cellStyle name="Финансовый 3 5 5 4" xfId="59847"/>
    <cellStyle name="Финансовый 3 5 5 4 2" xfId="59848"/>
    <cellStyle name="Финансовый 3 5 5 4 2 2" xfId="59849"/>
    <cellStyle name="Финансовый 3 5 5 4 3" xfId="59850"/>
    <cellStyle name="Финансовый 3 5 5 4 4" xfId="59851"/>
    <cellStyle name="Финансовый 3 5 5 4 5" xfId="59852"/>
    <cellStyle name="Финансовый 3 5 5 5" xfId="59853"/>
    <cellStyle name="Финансовый 3 5 5 5 2" xfId="59854"/>
    <cellStyle name="Финансовый 3 5 5 5 2 2" xfId="59855"/>
    <cellStyle name="Финансовый 3 5 5 5 3" xfId="59856"/>
    <cellStyle name="Финансовый 3 5 5 5 4" xfId="59857"/>
    <cellStyle name="Финансовый 3 5 5 5 5" xfId="59858"/>
    <cellStyle name="Финансовый 3 5 5 6" xfId="59859"/>
    <cellStyle name="Финансовый 3 5 5 6 2" xfId="59860"/>
    <cellStyle name="Финансовый 3 5 5 6 2 2" xfId="59861"/>
    <cellStyle name="Финансовый 3 5 5 6 3" xfId="59862"/>
    <cellStyle name="Финансовый 3 5 5 7" xfId="59863"/>
    <cellStyle name="Финансовый 3 5 5 7 2" xfId="59864"/>
    <cellStyle name="Финансовый 3 5 5 8" xfId="59865"/>
    <cellStyle name="Финансовый 3 5 5 9" xfId="59866"/>
    <cellStyle name="Финансовый 3 5 6" xfId="59867"/>
    <cellStyle name="Финансовый 3 5 6 2" xfId="59868"/>
    <cellStyle name="Финансовый 3 5 6 2 2" xfId="59869"/>
    <cellStyle name="Финансовый 3 5 6 2 2 2" xfId="59870"/>
    <cellStyle name="Финансовый 3 5 6 2 2 2 2" xfId="59871"/>
    <cellStyle name="Финансовый 3 5 6 2 2 3" xfId="59872"/>
    <cellStyle name="Финансовый 3 5 6 2 2 4" xfId="59873"/>
    <cellStyle name="Финансовый 3 5 6 2 2 5" xfId="59874"/>
    <cellStyle name="Финансовый 3 5 6 2 3" xfId="59875"/>
    <cellStyle name="Финансовый 3 5 6 2 3 2" xfId="59876"/>
    <cellStyle name="Финансовый 3 5 6 2 3 3" xfId="59877"/>
    <cellStyle name="Финансовый 3 5 6 2 3 4" xfId="59878"/>
    <cellStyle name="Финансовый 3 5 6 2 4" xfId="59879"/>
    <cellStyle name="Финансовый 3 5 6 2 5" xfId="59880"/>
    <cellStyle name="Финансовый 3 5 6 2 6" xfId="59881"/>
    <cellStyle name="Финансовый 3 5 6 2 7" xfId="59882"/>
    <cellStyle name="Финансовый 3 5 6 3" xfId="59883"/>
    <cellStyle name="Финансовый 3 5 6 3 2" xfId="59884"/>
    <cellStyle name="Финансовый 3 5 6 3 2 2" xfId="59885"/>
    <cellStyle name="Финансовый 3 5 6 3 3" xfId="59886"/>
    <cellStyle name="Финансовый 3 5 6 3 4" xfId="59887"/>
    <cellStyle name="Финансовый 3 5 6 3 5" xfId="59888"/>
    <cellStyle name="Финансовый 3 5 6 4" xfId="59889"/>
    <cellStyle name="Финансовый 3 5 6 4 2" xfId="59890"/>
    <cellStyle name="Финансовый 3 5 6 4 2 2" xfId="59891"/>
    <cellStyle name="Финансовый 3 5 6 4 3" xfId="59892"/>
    <cellStyle name="Финансовый 3 5 6 4 4" xfId="59893"/>
    <cellStyle name="Финансовый 3 5 6 4 5" xfId="59894"/>
    <cellStyle name="Финансовый 3 5 6 5" xfId="59895"/>
    <cellStyle name="Финансовый 3 5 6 5 2" xfId="59896"/>
    <cellStyle name="Финансовый 3 5 6 5 3" xfId="59897"/>
    <cellStyle name="Финансовый 3 5 6 5 4" xfId="59898"/>
    <cellStyle name="Финансовый 3 5 6 6" xfId="59899"/>
    <cellStyle name="Финансовый 3 5 6 7" xfId="59900"/>
    <cellStyle name="Финансовый 3 5 6 8" xfId="59901"/>
    <cellStyle name="Финансовый 3 5 6 9" xfId="59902"/>
    <cellStyle name="Финансовый 3 5 7" xfId="59903"/>
    <cellStyle name="Финансовый 3 5 7 2" xfId="59904"/>
    <cellStyle name="Финансовый 3 5 7 2 2" xfId="59905"/>
    <cellStyle name="Финансовый 3 5 7 2 2 2" xfId="59906"/>
    <cellStyle name="Финансовый 3 5 7 2 2 2 2" xfId="59907"/>
    <cellStyle name="Финансовый 3 5 7 2 2 3" xfId="59908"/>
    <cellStyle name="Финансовый 3 5 7 2 2 4" xfId="59909"/>
    <cellStyle name="Финансовый 3 5 7 2 2 5" xfId="59910"/>
    <cellStyle name="Финансовый 3 5 7 2 3" xfId="59911"/>
    <cellStyle name="Финансовый 3 5 7 2 3 2" xfId="59912"/>
    <cellStyle name="Финансовый 3 5 7 2 3 3" xfId="59913"/>
    <cellStyle name="Финансовый 3 5 7 2 3 4" xfId="59914"/>
    <cellStyle name="Финансовый 3 5 7 2 4" xfId="59915"/>
    <cellStyle name="Финансовый 3 5 7 2 5" xfId="59916"/>
    <cellStyle name="Финансовый 3 5 7 2 6" xfId="59917"/>
    <cellStyle name="Финансовый 3 5 7 2 7" xfId="59918"/>
    <cellStyle name="Финансовый 3 5 7 3" xfId="59919"/>
    <cellStyle name="Финансовый 3 5 7 3 2" xfId="59920"/>
    <cellStyle name="Финансовый 3 5 7 3 2 2" xfId="59921"/>
    <cellStyle name="Финансовый 3 5 7 3 3" xfId="59922"/>
    <cellStyle name="Финансовый 3 5 7 3 4" xfId="59923"/>
    <cellStyle name="Финансовый 3 5 7 3 5" xfId="59924"/>
    <cellStyle name="Финансовый 3 5 7 4" xfId="59925"/>
    <cellStyle name="Финансовый 3 5 7 4 2" xfId="59926"/>
    <cellStyle name="Финансовый 3 5 7 4 3" xfId="59927"/>
    <cellStyle name="Финансовый 3 5 7 4 4" xfId="59928"/>
    <cellStyle name="Финансовый 3 5 7 5" xfId="59929"/>
    <cellStyle name="Финансовый 3 5 7 6" xfId="59930"/>
    <cellStyle name="Финансовый 3 5 7 7" xfId="59931"/>
    <cellStyle name="Финансовый 3 5 7 8" xfId="59932"/>
    <cellStyle name="Финансовый 3 5 8" xfId="59933"/>
    <cellStyle name="Финансовый 3 5 8 2" xfId="59934"/>
    <cellStyle name="Финансовый 3 5 8 2 2" xfId="59935"/>
    <cellStyle name="Финансовый 3 5 8 2 2 2" xfId="59936"/>
    <cellStyle name="Финансовый 3 5 8 2 3" xfId="59937"/>
    <cellStyle name="Финансовый 3 5 8 2 4" xfId="59938"/>
    <cellStyle name="Финансовый 3 5 8 2 5" xfId="59939"/>
    <cellStyle name="Финансовый 3 5 8 3" xfId="59940"/>
    <cellStyle name="Финансовый 3 5 8 3 2" xfId="59941"/>
    <cellStyle name="Финансовый 3 5 8 3 3" xfId="59942"/>
    <cellStyle name="Финансовый 3 5 8 3 4" xfId="59943"/>
    <cellStyle name="Финансовый 3 5 8 4" xfId="59944"/>
    <cellStyle name="Финансовый 3 5 8 5" xfId="59945"/>
    <cellStyle name="Финансовый 3 5 8 6" xfId="59946"/>
    <cellStyle name="Финансовый 3 5 8 7" xfId="59947"/>
    <cellStyle name="Финансовый 3 5 9" xfId="59948"/>
    <cellStyle name="Финансовый 3 5 9 2" xfId="59949"/>
    <cellStyle name="Финансовый 3 5 9 2 2" xfId="59950"/>
    <cellStyle name="Финансовый 3 5 9 2 2 2" xfId="59951"/>
    <cellStyle name="Финансовый 3 5 9 2 3" xfId="59952"/>
    <cellStyle name="Финансовый 3 5 9 2 4" xfId="59953"/>
    <cellStyle name="Финансовый 3 5 9 2 5" xfId="59954"/>
    <cellStyle name="Финансовый 3 5 9 3" xfId="59955"/>
    <cellStyle name="Финансовый 3 5 9 3 2" xfId="59956"/>
    <cellStyle name="Финансовый 3 5 9 3 3" xfId="59957"/>
    <cellStyle name="Финансовый 3 5 9 3 4" xfId="59958"/>
    <cellStyle name="Финансовый 3 5 9 4" xfId="59959"/>
    <cellStyle name="Финансовый 3 5 9 5" xfId="59960"/>
    <cellStyle name="Финансовый 3 5 9 6" xfId="59961"/>
    <cellStyle name="Финансовый 3 5 9 7" xfId="59962"/>
    <cellStyle name="Финансовый 3 6" xfId="59963"/>
    <cellStyle name="Финансовый 3 6 10" xfId="59964"/>
    <cellStyle name="Финансовый 3 6 10 2" xfId="59965"/>
    <cellStyle name="Финансовый 3 6 10 2 2" xfId="59966"/>
    <cellStyle name="Финансовый 3 6 10 3" xfId="59967"/>
    <cellStyle name="Финансовый 3 6 10 4" xfId="59968"/>
    <cellStyle name="Финансовый 3 6 10 5" xfId="59969"/>
    <cellStyle name="Финансовый 3 6 11" xfId="59970"/>
    <cellStyle name="Финансовый 3 6 11 2" xfId="59971"/>
    <cellStyle name="Финансовый 3 6 11 2 2" xfId="59972"/>
    <cellStyle name="Финансовый 3 6 11 3" xfId="59973"/>
    <cellStyle name="Финансовый 3 6 11 4" xfId="59974"/>
    <cellStyle name="Финансовый 3 6 11 5" xfId="59975"/>
    <cellStyle name="Финансовый 3 6 12" xfId="59976"/>
    <cellStyle name="Финансовый 3 6 12 2" xfId="59977"/>
    <cellStyle name="Финансовый 3 6 12 2 2" xfId="59978"/>
    <cellStyle name="Финансовый 3 6 12 3" xfId="59979"/>
    <cellStyle name="Финансовый 3 6 13" xfId="59980"/>
    <cellStyle name="Финансовый 3 6 13 2" xfId="59981"/>
    <cellStyle name="Финансовый 3 6 14" xfId="59982"/>
    <cellStyle name="Финансовый 3 6 15" xfId="59983"/>
    <cellStyle name="Финансовый 3 6 2" xfId="59984"/>
    <cellStyle name="Финансовый 3 6 2 2" xfId="59985"/>
    <cellStyle name="Финансовый 3 6 2 2 2" xfId="59986"/>
    <cellStyle name="Финансовый 3 6 2 2 2 2" xfId="59987"/>
    <cellStyle name="Финансовый 3 6 2 2 2 2 2" xfId="59988"/>
    <cellStyle name="Финансовый 3 6 2 2 2 3" xfId="59989"/>
    <cellStyle name="Финансовый 3 6 2 2 2 4" xfId="59990"/>
    <cellStyle name="Финансовый 3 6 2 2 2 5" xfId="59991"/>
    <cellStyle name="Финансовый 3 6 2 2 3" xfId="59992"/>
    <cellStyle name="Финансовый 3 6 2 2 3 2" xfId="59993"/>
    <cellStyle name="Финансовый 3 6 2 2 3 2 2" xfId="59994"/>
    <cellStyle name="Финансовый 3 6 2 2 3 3" xfId="59995"/>
    <cellStyle name="Финансовый 3 6 2 2 3 4" xfId="59996"/>
    <cellStyle name="Финансовый 3 6 2 2 3 5" xfId="59997"/>
    <cellStyle name="Финансовый 3 6 2 2 4" xfId="59998"/>
    <cellStyle name="Финансовый 3 6 2 2 4 2" xfId="59999"/>
    <cellStyle name="Финансовый 3 6 2 2 4 3" xfId="60000"/>
    <cellStyle name="Финансовый 3 6 2 2 4 4" xfId="60001"/>
    <cellStyle name="Финансовый 3 6 2 2 5" xfId="60002"/>
    <cellStyle name="Финансовый 3 6 2 2 6" xfId="60003"/>
    <cellStyle name="Финансовый 3 6 2 2 7" xfId="60004"/>
    <cellStyle name="Финансовый 3 6 2 2 8" xfId="60005"/>
    <cellStyle name="Финансовый 3 6 2 3" xfId="60006"/>
    <cellStyle name="Финансовый 3 6 2 3 2" xfId="60007"/>
    <cellStyle name="Финансовый 3 6 2 3 2 2" xfId="60008"/>
    <cellStyle name="Финансовый 3 6 2 3 3" xfId="60009"/>
    <cellStyle name="Финансовый 3 6 2 3 4" xfId="60010"/>
    <cellStyle name="Финансовый 3 6 2 3 5" xfId="60011"/>
    <cellStyle name="Финансовый 3 6 2 4" xfId="60012"/>
    <cellStyle name="Финансовый 3 6 2 4 2" xfId="60013"/>
    <cellStyle name="Финансовый 3 6 2 4 2 2" xfId="60014"/>
    <cellStyle name="Финансовый 3 6 2 4 3" xfId="60015"/>
    <cellStyle name="Финансовый 3 6 2 4 4" xfId="60016"/>
    <cellStyle name="Финансовый 3 6 2 4 5" xfId="60017"/>
    <cellStyle name="Финансовый 3 6 2 5" xfId="60018"/>
    <cellStyle name="Финансовый 3 6 2 5 2" xfId="60019"/>
    <cellStyle name="Финансовый 3 6 2 5 2 2" xfId="60020"/>
    <cellStyle name="Финансовый 3 6 2 5 3" xfId="60021"/>
    <cellStyle name="Финансовый 3 6 2 5 4" xfId="60022"/>
    <cellStyle name="Финансовый 3 6 2 5 5" xfId="60023"/>
    <cellStyle name="Финансовый 3 6 2 6" xfId="60024"/>
    <cellStyle name="Финансовый 3 6 2 6 2" xfId="60025"/>
    <cellStyle name="Финансовый 3 6 2 6 2 2" xfId="60026"/>
    <cellStyle name="Финансовый 3 6 2 6 3" xfId="60027"/>
    <cellStyle name="Финансовый 3 6 2 7" xfId="60028"/>
    <cellStyle name="Финансовый 3 6 2 7 2" xfId="60029"/>
    <cellStyle name="Финансовый 3 6 2 8" xfId="60030"/>
    <cellStyle name="Финансовый 3 6 2 9" xfId="60031"/>
    <cellStyle name="Финансовый 3 6 3" xfId="60032"/>
    <cellStyle name="Финансовый 3 6 3 2" xfId="60033"/>
    <cellStyle name="Финансовый 3 6 3 2 2" xfId="60034"/>
    <cellStyle name="Финансовый 3 6 3 2 2 2" xfId="60035"/>
    <cellStyle name="Финансовый 3 6 3 2 2 2 2" xfId="60036"/>
    <cellStyle name="Финансовый 3 6 3 2 2 3" xfId="60037"/>
    <cellStyle name="Финансовый 3 6 3 2 2 4" xfId="60038"/>
    <cellStyle name="Финансовый 3 6 3 2 2 5" xfId="60039"/>
    <cellStyle name="Финансовый 3 6 3 2 3" xfId="60040"/>
    <cellStyle name="Финансовый 3 6 3 2 3 2" xfId="60041"/>
    <cellStyle name="Финансовый 3 6 3 2 3 2 2" xfId="60042"/>
    <cellStyle name="Финансовый 3 6 3 2 3 3" xfId="60043"/>
    <cellStyle name="Финансовый 3 6 3 2 3 4" xfId="60044"/>
    <cellStyle name="Финансовый 3 6 3 2 3 5" xfId="60045"/>
    <cellStyle name="Финансовый 3 6 3 2 4" xfId="60046"/>
    <cellStyle name="Финансовый 3 6 3 2 4 2" xfId="60047"/>
    <cellStyle name="Финансовый 3 6 3 2 4 3" xfId="60048"/>
    <cellStyle name="Финансовый 3 6 3 2 4 4" xfId="60049"/>
    <cellStyle name="Финансовый 3 6 3 2 5" xfId="60050"/>
    <cellStyle name="Финансовый 3 6 3 2 6" xfId="60051"/>
    <cellStyle name="Финансовый 3 6 3 2 7" xfId="60052"/>
    <cellStyle name="Финансовый 3 6 3 2 8" xfId="60053"/>
    <cellStyle name="Финансовый 3 6 3 3" xfId="60054"/>
    <cellStyle name="Финансовый 3 6 3 3 2" xfId="60055"/>
    <cellStyle name="Финансовый 3 6 3 3 2 2" xfId="60056"/>
    <cellStyle name="Финансовый 3 6 3 3 3" xfId="60057"/>
    <cellStyle name="Финансовый 3 6 3 3 4" xfId="60058"/>
    <cellStyle name="Финансовый 3 6 3 3 5" xfId="60059"/>
    <cellStyle name="Финансовый 3 6 3 4" xfId="60060"/>
    <cellStyle name="Финансовый 3 6 3 4 2" xfId="60061"/>
    <cellStyle name="Финансовый 3 6 3 4 2 2" xfId="60062"/>
    <cellStyle name="Финансовый 3 6 3 4 3" xfId="60063"/>
    <cellStyle name="Финансовый 3 6 3 4 4" xfId="60064"/>
    <cellStyle name="Финансовый 3 6 3 4 5" xfId="60065"/>
    <cellStyle name="Финансовый 3 6 3 5" xfId="60066"/>
    <cellStyle name="Финансовый 3 6 3 5 2" xfId="60067"/>
    <cellStyle name="Финансовый 3 6 3 5 2 2" xfId="60068"/>
    <cellStyle name="Финансовый 3 6 3 5 3" xfId="60069"/>
    <cellStyle name="Финансовый 3 6 3 5 4" xfId="60070"/>
    <cellStyle name="Финансовый 3 6 3 5 5" xfId="60071"/>
    <cellStyle name="Финансовый 3 6 3 6" xfId="60072"/>
    <cellStyle name="Финансовый 3 6 3 6 2" xfId="60073"/>
    <cellStyle name="Финансовый 3 6 3 6 2 2" xfId="60074"/>
    <cellStyle name="Финансовый 3 6 3 6 3" xfId="60075"/>
    <cellStyle name="Финансовый 3 6 3 7" xfId="60076"/>
    <cellStyle name="Финансовый 3 6 3 7 2" xfId="60077"/>
    <cellStyle name="Финансовый 3 6 3 8" xfId="60078"/>
    <cellStyle name="Финансовый 3 6 3 9" xfId="60079"/>
    <cellStyle name="Финансовый 3 6 4" xfId="60080"/>
    <cellStyle name="Финансовый 3 6 4 2" xfId="60081"/>
    <cellStyle name="Финансовый 3 6 4 2 2" xfId="60082"/>
    <cellStyle name="Финансовый 3 6 4 2 2 2" xfId="60083"/>
    <cellStyle name="Финансовый 3 6 4 2 2 2 2" xfId="60084"/>
    <cellStyle name="Финансовый 3 6 4 2 2 3" xfId="60085"/>
    <cellStyle name="Финансовый 3 6 4 2 2 4" xfId="60086"/>
    <cellStyle name="Финансовый 3 6 4 2 2 5" xfId="60087"/>
    <cellStyle name="Финансовый 3 6 4 2 3" xfId="60088"/>
    <cellStyle name="Финансовый 3 6 4 2 3 2" xfId="60089"/>
    <cellStyle name="Финансовый 3 6 4 2 3 3" xfId="60090"/>
    <cellStyle name="Финансовый 3 6 4 2 3 4" xfId="60091"/>
    <cellStyle name="Финансовый 3 6 4 2 4" xfId="60092"/>
    <cellStyle name="Финансовый 3 6 4 2 5" xfId="60093"/>
    <cellStyle name="Финансовый 3 6 4 2 6" xfId="60094"/>
    <cellStyle name="Финансовый 3 6 4 2 7" xfId="60095"/>
    <cellStyle name="Финансовый 3 6 4 3" xfId="60096"/>
    <cellStyle name="Финансовый 3 6 4 3 2" xfId="60097"/>
    <cellStyle name="Финансовый 3 6 4 3 2 2" xfId="60098"/>
    <cellStyle name="Финансовый 3 6 4 3 3" xfId="60099"/>
    <cellStyle name="Финансовый 3 6 4 3 4" xfId="60100"/>
    <cellStyle name="Финансовый 3 6 4 3 5" xfId="60101"/>
    <cellStyle name="Финансовый 3 6 4 4" xfId="60102"/>
    <cellStyle name="Финансовый 3 6 4 4 2" xfId="60103"/>
    <cellStyle name="Финансовый 3 6 4 4 2 2" xfId="60104"/>
    <cellStyle name="Финансовый 3 6 4 4 3" xfId="60105"/>
    <cellStyle name="Финансовый 3 6 4 4 4" xfId="60106"/>
    <cellStyle name="Финансовый 3 6 4 4 5" xfId="60107"/>
    <cellStyle name="Финансовый 3 6 4 5" xfId="60108"/>
    <cellStyle name="Финансовый 3 6 4 5 2" xfId="60109"/>
    <cellStyle name="Финансовый 3 6 4 5 3" xfId="60110"/>
    <cellStyle name="Финансовый 3 6 4 5 4" xfId="60111"/>
    <cellStyle name="Финансовый 3 6 4 6" xfId="60112"/>
    <cellStyle name="Финансовый 3 6 4 7" xfId="60113"/>
    <cellStyle name="Финансовый 3 6 4 8" xfId="60114"/>
    <cellStyle name="Финансовый 3 6 4 9" xfId="60115"/>
    <cellStyle name="Финансовый 3 6 5" xfId="60116"/>
    <cellStyle name="Финансовый 3 6 5 2" xfId="60117"/>
    <cellStyle name="Финансовый 3 6 5 2 2" xfId="60118"/>
    <cellStyle name="Финансовый 3 6 5 2 2 2" xfId="60119"/>
    <cellStyle name="Финансовый 3 6 5 2 2 2 2" xfId="60120"/>
    <cellStyle name="Финансовый 3 6 5 2 2 3" xfId="60121"/>
    <cellStyle name="Финансовый 3 6 5 2 2 4" xfId="60122"/>
    <cellStyle name="Финансовый 3 6 5 2 2 5" xfId="60123"/>
    <cellStyle name="Финансовый 3 6 5 2 3" xfId="60124"/>
    <cellStyle name="Финансовый 3 6 5 2 3 2" xfId="60125"/>
    <cellStyle name="Финансовый 3 6 5 2 3 3" xfId="60126"/>
    <cellStyle name="Финансовый 3 6 5 2 3 4" xfId="60127"/>
    <cellStyle name="Финансовый 3 6 5 2 4" xfId="60128"/>
    <cellStyle name="Финансовый 3 6 5 2 5" xfId="60129"/>
    <cellStyle name="Финансовый 3 6 5 2 6" xfId="60130"/>
    <cellStyle name="Финансовый 3 6 5 2 7" xfId="60131"/>
    <cellStyle name="Финансовый 3 6 5 3" xfId="60132"/>
    <cellStyle name="Финансовый 3 6 5 3 2" xfId="60133"/>
    <cellStyle name="Финансовый 3 6 5 3 2 2" xfId="60134"/>
    <cellStyle name="Финансовый 3 6 5 3 3" xfId="60135"/>
    <cellStyle name="Финансовый 3 6 5 3 4" xfId="60136"/>
    <cellStyle name="Финансовый 3 6 5 3 5" xfId="60137"/>
    <cellStyle name="Финансовый 3 6 5 4" xfId="60138"/>
    <cellStyle name="Финансовый 3 6 5 4 2" xfId="60139"/>
    <cellStyle name="Финансовый 3 6 5 4 3" xfId="60140"/>
    <cellStyle name="Финансовый 3 6 5 4 4" xfId="60141"/>
    <cellStyle name="Финансовый 3 6 5 5" xfId="60142"/>
    <cellStyle name="Финансовый 3 6 5 6" xfId="60143"/>
    <cellStyle name="Финансовый 3 6 5 7" xfId="60144"/>
    <cellStyle name="Финансовый 3 6 5 8" xfId="60145"/>
    <cellStyle name="Финансовый 3 6 6" xfId="60146"/>
    <cellStyle name="Финансовый 3 6 6 2" xfId="60147"/>
    <cellStyle name="Финансовый 3 6 6 2 2" xfId="60148"/>
    <cellStyle name="Финансовый 3 6 6 2 2 2" xfId="60149"/>
    <cellStyle name="Финансовый 3 6 6 2 2 2 2" xfId="60150"/>
    <cellStyle name="Финансовый 3 6 6 2 2 3" xfId="60151"/>
    <cellStyle name="Финансовый 3 6 6 2 2 4" xfId="60152"/>
    <cellStyle name="Финансовый 3 6 6 2 2 5" xfId="60153"/>
    <cellStyle name="Финансовый 3 6 6 2 3" xfId="60154"/>
    <cellStyle name="Финансовый 3 6 6 2 3 2" xfId="60155"/>
    <cellStyle name="Финансовый 3 6 6 2 3 3" xfId="60156"/>
    <cellStyle name="Финансовый 3 6 6 2 3 4" xfId="60157"/>
    <cellStyle name="Финансовый 3 6 6 2 4" xfId="60158"/>
    <cellStyle name="Финансовый 3 6 6 2 5" xfId="60159"/>
    <cellStyle name="Финансовый 3 6 6 2 6" xfId="60160"/>
    <cellStyle name="Финансовый 3 6 6 2 7" xfId="60161"/>
    <cellStyle name="Финансовый 3 6 6 3" xfId="60162"/>
    <cellStyle name="Финансовый 3 6 6 3 2" xfId="60163"/>
    <cellStyle name="Финансовый 3 6 6 3 2 2" xfId="60164"/>
    <cellStyle name="Финансовый 3 6 6 3 3" xfId="60165"/>
    <cellStyle name="Финансовый 3 6 6 3 4" xfId="60166"/>
    <cellStyle name="Финансовый 3 6 6 3 5" xfId="60167"/>
    <cellStyle name="Финансовый 3 6 6 4" xfId="60168"/>
    <cellStyle name="Финансовый 3 6 6 4 2" xfId="60169"/>
    <cellStyle name="Финансовый 3 6 6 4 3" xfId="60170"/>
    <cellStyle name="Финансовый 3 6 6 4 4" xfId="60171"/>
    <cellStyle name="Финансовый 3 6 6 5" xfId="60172"/>
    <cellStyle name="Финансовый 3 6 6 6" xfId="60173"/>
    <cellStyle name="Финансовый 3 6 6 7" xfId="60174"/>
    <cellStyle name="Финансовый 3 6 6 8" xfId="60175"/>
    <cellStyle name="Финансовый 3 6 7" xfId="60176"/>
    <cellStyle name="Финансовый 3 6 7 2" xfId="60177"/>
    <cellStyle name="Финансовый 3 6 7 2 2" xfId="60178"/>
    <cellStyle name="Финансовый 3 6 7 2 2 2" xfId="60179"/>
    <cellStyle name="Финансовый 3 6 7 2 2 2 2" xfId="60180"/>
    <cellStyle name="Финансовый 3 6 7 2 2 3" xfId="60181"/>
    <cellStyle name="Финансовый 3 6 7 2 2 4" xfId="60182"/>
    <cellStyle name="Финансовый 3 6 7 2 2 5" xfId="60183"/>
    <cellStyle name="Финансовый 3 6 7 2 3" xfId="60184"/>
    <cellStyle name="Финансовый 3 6 7 2 3 2" xfId="60185"/>
    <cellStyle name="Финансовый 3 6 7 2 3 3" xfId="60186"/>
    <cellStyle name="Финансовый 3 6 7 2 3 4" xfId="60187"/>
    <cellStyle name="Финансовый 3 6 7 2 4" xfId="60188"/>
    <cellStyle name="Финансовый 3 6 7 2 5" xfId="60189"/>
    <cellStyle name="Финансовый 3 6 7 2 6" xfId="60190"/>
    <cellStyle name="Финансовый 3 6 7 2 7" xfId="60191"/>
    <cellStyle name="Финансовый 3 6 7 3" xfId="60192"/>
    <cellStyle name="Финансовый 3 6 7 3 2" xfId="60193"/>
    <cellStyle name="Финансовый 3 6 7 3 2 2" xfId="60194"/>
    <cellStyle name="Финансовый 3 6 7 3 3" xfId="60195"/>
    <cellStyle name="Финансовый 3 6 7 3 4" xfId="60196"/>
    <cellStyle name="Финансовый 3 6 7 3 5" xfId="60197"/>
    <cellStyle name="Финансовый 3 6 7 4" xfId="60198"/>
    <cellStyle name="Финансовый 3 6 7 4 2" xfId="60199"/>
    <cellStyle name="Финансовый 3 6 7 4 3" xfId="60200"/>
    <cellStyle name="Финансовый 3 6 7 4 4" xfId="60201"/>
    <cellStyle name="Финансовый 3 6 7 5" xfId="60202"/>
    <cellStyle name="Финансовый 3 6 7 6" xfId="60203"/>
    <cellStyle name="Финансовый 3 6 7 7" xfId="60204"/>
    <cellStyle name="Финансовый 3 6 7 8" xfId="60205"/>
    <cellStyle name="Финансовый 3 6 8" xfId="60206"/>
    <cellStyle name="Финансовый 3 6 8 2" xfId="60207"/>
    <cellStyle name="Финансовый 3 6 8 2 2" xfId="60208"/>
    <cellStyle name="Финансовый 3 6 8 2 2 2" xfId="60209"/>
    <cellStyle name="Финансовый 3 6 8 2 3" xfId="60210"/>
    <cellStyle name="Финансовый 3 6 8 2 4" xfId="60211"/>
    <cellStyle name="Финансовый 3 6 8 2 5" xfId="60212"/>
    <cellStyle name="Финансовый 3 6 8 3" xfId="60213"/>
    <cellStyle name="Финансовый 3 6 8 3 2" xfId="60214"/>
    <cellStyle name="Финансовый 3 6 8 3 3" xfId="60215"/>
    <cellStyle name="Финансовый 3 6 8 3 4" xfId="60216"/>
    <cellStyle name="Финансовый 3 6 8 4" xfId="60217"/>
    <cellStyle name="Финансовый 3 6 8 5" xfId="60218"/>
    <cellStyle name="Финансовый 3 6 8 6" xfId="60219"/>
    <cellStyle name="Финансовый 3 6 8 7" xfId="60220"/>
    <cellStyle name="Финансовый 3 6 9" xfId="60221"/>
    <cellStyle name="Финансовый 3 6 9 2" xfId="60222"/>
    <cellStyle name="Финансовый 3 6 9 2 2" xfId="60223"/>
    <cellStyle name="Финансовый 3 6 9 2 2 2" xfId="60224"/>
    <cellStyle name="Финансовый 3 6 9 2 3" xfId="60225"/>
    <cellStyle name="Финансовый 3 6 9 2 4" xfId="60226"/>
    <cellStyle name="Финансовый 3 6 9 2 5" xfId="60227"/>
    <cellStyle name="Финансовый 3 6 9 3" xfId="60228"/>
    <cellStyle name="Финансовый 3 6 9 3 2" xfId="60229"/>
    <cellStyle name="Финансовый 3 6 9 3 3" xfId="60230"/>
    <cellStyle name="Финансовый 3 6 9 3 4" xfId="60231"/>
    <cellStyle name="Финансовый 3 6 9 4" xfId="60232"/>
    <cellStyle name="Финансовый 3 6 9 5" xfId="60233"/>
    <cellStyle name="Финансовый 3 6 9 6" xfId="60234"/>
    <cellStyle name="Финансовый 3 6 9 7" xfId="60235"/>
    <cellStyle name="Финансовый 3 7" xfId="60236"/>
    <cellStyle name="Финансовый 3 7 10" xfId="60237"/>
    <cellStyle name="Финансовый 3 7 10 2" xfId="60238"/>
    <cellStyle name="Финансовый 3 7 11" xfId="60239"/>
    <cellStyle name="Финансовый 3 7 12" xfId="60240"/>
    <cellStyle name="Финансовый 3 7 2" xfId="60241"/>
    <cellStyle name="Финансовый 3 7 2 2" xfId="60242"/>
    <cellStyle name="Финансовый 3 7 2 2 2" xfId="60243"/>
    <cellStyle name="Финансовый 3 7 2 2 2 2" xfId="60244"/>
    <cellStyle name="Финансовый 3 7 2 2 2 2 2" xfId="60245"/>
    <cellStyle name="Финансовый 3 7 2 2 2 3" xfId="60246"/>
    <cellStyle name="Финансовый 3 7 2 2 2 4" xfId="60247"/>
    <cellStyle name="Финансовый 3 7 2 2 2 5" xfId="60248"/>
    <cellStyle name="Финансовый 3 7 2 2 3" xfId="60249"/>
    <cellStyle name="Финансовый 3 7 2 2 3 2" xfId="60250"/>
    <cellStyle name="Финансовый 3 7 2 2 3 3" xfId="60251"/>
    <cellStyle name="Финансовый 3 7 2 2 3 4" xfId="60252"/>
    <cellStyle name="Финансовый 3 7 2 2 4" xfId="60253"/>
    <cellStyle name="Финансовый 3 7 2 2 5" xfId="60254"/>
    <cellStyle name="Финансовый 3 7 2 2 6" xfId="60255"/>
    <cellStyle name="Финансовый 3 7 2 2 7" xfId="60256"/>
    <cellStyle name="Финансовый 3 7 2 3" xfId="60257"/>
    <cellStyle name="Финансовый 3 7 2 3 2" xfId="60258"/>
    <cellStyle name="Финансовый 3 7 2 3 2 2" xfId="60259"/>
    <cellStyle name="Финансовый 3 7 2 3 3" xfId="60260"/>
    <cellStyle name="Финансовый 3 7 2 3 4" xfId="60261"/>
    <cellStyle name="Финансовый 3 7 2 3 5" xfId="60262"/>
    <cellStyle name="Финансовый 3 7 2 4" xfId="60263"/>
    <cellStyle name="Финансовый 3 7 2 4 2" xfId="60264"/>
    <cellStyle name="Финансовый 3 7 2 4 2 2" xfId="60265"/>
    <cellStyle name="Финансовый 3 7 2 4 3" xfId="60266"/>
    <cellStyle name="Финансовый 3 7 2 4 4" xfId="60267"/>
    <cellStyle name="Финансовый 3 7 2 4 5" xfId="60268"/>
    <cellStyle name="Финансовый 3 7 2 5" xfId="60269"/>
    <cellStyle name="Финансовый 3 7 2 5 2" xfId="60270"/>
    <cellStyle name="Финансовый 3 7 2 5 3" xfId="60271"/>
    <cellStyle name="Финансовый 3 7 2 5 4" xfId="60272"/>
    <cellStyle name="Финансовый 3 7 2 6" xfId="60273"/>
    <cellStyle name="Финансовый 3 7 2 7" xfId="60274"/>
    <cellStyle name="Финансовый 3 7 2 8" xfId="60275"/>
    <cellStyle name="Финансовый 3 7 2 9" xfId="60276"/>
    <cellStyle name="Финансовый 3 7 3" xfId="60277"/>
    <cellStyle name="Финансовый 3 7 3 2" xfId="60278"/>
    <cellStyle name="Финансовый 3 7 3 3" xfId="60279"/>
    <cellStyle name="Финансовый 3 7 3 3 2" xfId="60280"/>
    <cellStyle name="Финансовый 3 7 3 4" xfId="60281"/>
    <cellStyle name="Финансовый 3 7 3 5" xfId="60282"/>
    <cellStyle name="Финансовый 3 7 3 6" xfId="60283"/>
    <cellStyle name="Финансовый 3 7 4" xfId="60284"/>
    <cellStyle name="Финансовый 3 7 4 2" xfId="60285"/>
    <cellStyle name="Финансовый 3 7 4 2 2" xfId="60286"/>
    <cellStyle name="Финансовый 3 7 4 2 2 2" xfId="60287"/>
    <cellStyle name="Финансовый 3 7 4 2 2 2 2" xfId="60288"/>
    <cellStyle name="Финансовый 3 7 4 2 2 3" xfId="60289"/>
    <cellStyle name="Финансовый 3 7 4 2 2 4" xfId="60290"/>
    <cellStyle name="Финансовый 3 7 4 2 2 5" xfId="60291"/>
    <cellStyle name="Финансовый 3 7 4 2 3" xfId="60292"/>
    <cellStyle name="Финансовый 3 7 4 2 3 2" xfId="60293"/>
    <cellStyle name="Финансовый 3 7 4 2 3 3" xfId="60294"/>
    <cellStyle name="Финансовый 3 7 4 2 3 4" xfId="60295"/>
    <cellStyle name="Финансовый 3 7 4 2 4" xfId="60296"/>
    <cellStyle name="Финансовый 3 7 4 2 5" xfId="60297"/>
    <cellStyle name="Финансовый 3 7 4 2 6" xfId="60298"/>
    <cellStyle name="Финансовый 3 7 4 2 7" xfId="60299"/>
    <cellStyle name="Финансовый 3 7 4 3" xfId="60300"/>
    <cellStyle name="Финансовый 3 7 4 3 2" xfId="60301"/>
    <cellStyle name="Финансовый 3 7 4 3 2 2" xfId="60302"/>
    <cellStyle name="Финансовый 3 7 4 3 3" xfId="60303"/>
    <cellStyle name="Финансовый 3 7 4 3 4" xfId="60304"/>
    <cellStyle name="Финансовый 3 7 4 3 5" xfId="60305"/>
    <cellStyle name="Финансовый 3 7 4 4" xfId="60306"/>
    <cellStyle name="Финансовый 3 7 4 4 2" xfId="60307"/>
    <cellStyle name="Финансовый 3 7 4 4 3" xfId="60308"/>
    <cellStyle name="Финансовый 3 7 4 4 4" xfId="60309"/>
    <cellStyle name="Финансовый 3 7 4 5" xfId="60310"/>
    <cellStyle name="Финансовый 3 7 4 6" xfId="60311"/>
    <cellStyle name="Финансовый 3 7 4 7" xfId="60312"/>
    <cellStyle name="Финансовый 3 7 4 8" xfId="60313"/>
    <cellStyle name="Финансовый 3 7 5" xfId="60314"/>
    <cellStyle name="Финансовый 3 7 5 2" xfId="60315"/>
    <cellStyle name="Финансовый 3 7 5 2 2" xfId="60316"/>
    <cellStyle name="Финансовый 3 7 5 2 2 2" xfId="60317"/>
    <cellStyle name="Финансовый 3 7 5 2 3" xfId="60318"/>
    <cellStyle name="Финансовый 3 7 5 2 4" xfId="60319"/>
    <cellStyle name="Финансовый 3 7 5 2 5" xfId="60320"/>
    <cellStyle name="Финансовый 3 7 5 3" xfId="60321"/>
    <cellStyle name="Финансовый 3 7 5 3 2" xfId="60322"/>
    <cellStyle name="Финансовый 3 7 5 3 3" xfId="60323"/>
    <cellStyle name="Финансовый 3 7 5 3 4" xfId="60324"/>
    <cellStyle name="Финансовый 3 7 5 4" xfId="60325"/>
    <cellStyle name="Финансовый 3 7 5 5" xfId="60326"/>
    <cellStyle name="Финансовый 3 7 5 6" xfId="60327"/>
    <cellStyle name="Финансовый 3 7 5 7" xfId="60328"/>
    <cellStyle name="Финансовый 3 7 6" xfId="60329"/>
    <cellStyle name="Финансовый 3 7 6 2" xfId="60330"/>
    <cellStyle name="Финансовый 3 7 6 3" xfId="60331"/>
    <cellStyle name="Финансовый 3 7 6 3 2" xfId="60332"/>
    <cellStyle name="Финансовый 3 7 6 4" xfId="60333"/>
    <cellStyle name="Финансовый 3 7 6 5" xfId="60334"/>
    <cellStyle name="Финансовый 3 7 6 6" xfId="60335"/>
    <cellStyle name="Финансовый 3 7 7" xfId="60336"/>
    <cellStyle name="Финансовый 3 7 7 2" xfId="60337"/>
    <cellStyle name="Финансовый 3 7 7 2 2" xfId="60338"/>
    <cellStyle name="Финансовый 3 7 7 3" xfId="60339"/>
    <cellStyle name="Финансовый 3 7 7 4" xfId="60340"/>
    <cellStyle name="Финансовый 3 7 7 5" xfId="60341"/>
    <cellStyle name="Финансовый 3 7 8" xfId="60342"/>
    <cellStyle name="Финансовый 3 7 8 2" xfId="60343"/>
    <cellStyle name="Финансовый 3 7 8 2 2" xfId="60344"/>
    <cellStyle name="Финансовый 3 7 8 3" xfId="60345"/>
    <cellStyle name="Финансовый 3 7 8 4" xfId="60346"/>
    <cellStyle name="Финансовый 3 7 8 5" xfId="60347"/>
    <cellStyle name="Финансовый 3 7 9" xfId="60348"/>
    <cellStyle name="Финансовый 3 7 9 2" xfId="60349"/>
    <cellStyle name="Финансовый 3 7 9 2 2" xfId="60350"/>
    <cellStyle name="Финансовый 3 7 9 3" xfId="60351"/>
    <cellStyle name="Финансовый 3 8" xfId="60352"/>
    <cellStyle name="Финансовый 3 8 2" xfId="60353"/>
    <cellStyle name="Финансовый 3 8 2 2" xfId="60354"/>
    <cellStyle name="Финансовый 3 8 2 2 2" xfId="60355"/>
    <cellStyle name="Финансовый 3 8 2 2 2 2" xfId="60356"/>
    <cellStyle name="Финансовый 3 8 2 2 3" xfId="60357"/>
    <cellStyle name="Финансовый 3 8 2 2 4" xfId="60358"/>
    <cellStyle name="Финансовый 3 8 2 2 5" xfId="60359"/>
    <cellStyle name="Финансовый 3 8 2 3" xfId="60360"/>
    <cellStyle name="Финансовый 3 8 2 3 2" xfId="60361"/>
    <cellStyle name="Финансовый 3 8 2 3 3" xfId="60362"/>
    <cellStyle name="Финансовый 3 8 2 3 4" xfId="60363"/>
    <cellStyle name="Финансовый 3 8 2 4" xfId="60364"/>
    <cellStyle name="Финансовый 3 8 2 5" xfId="60365"/>
    <cellStyle name="Финансовый 3 8 2 6" xfId="60366"/>
    <cellStyle name="Финансовый 3 8 2 7" xfId="60367"/>
    <cellStyle name="Финансовый 3 8 3" xfId="60368"/>
    <cellStyle name="Финансовый 3 8 3 2" xfId="60369"/>
    <cellStyle name="Финансовый 3 8 3 2 2" xfId="60370"/>
    <cellStyle name="Финансовый 3 8 3 3" xfId="60371"/>
    <cellStyle name="Финансовый 3 8 3 4" xfId="60372"/>
    <cellStyle name="Финансовый 3 8 3 5" xfId="60373"/>
    <cellStyle name="Финансовый 3 8 4" xfId="60374"/>
    <cellStyle name="Финансовый 3 8 4 2" xfId="60375"/>
    <cellStyle name="Финансовый 3 8 4 2 2" xfId="60376"/>
    <cellStyle name="Финансовый 3 8 4 3" xfId="60377"/>
    <cellStyle name="Финансовый 3 8 4 4" xfId="60378"/>
    <cellStyle name="Финансовый 3 8 4 5" xfId="60379"/>
    <cellStyle name="Финансовый 3 8 5" xfId="60380"/>
    <cellStyle name="Финансовый 3 8 5 2" xfId="60381"/>
    <cellStyle name="Финансовый 3 8 5 2 2" xfId="60382"/>
    <cellStyle name="Финансовый 3 8 5 3" xfId="60383"/>
    <cellStyle name="Финансовый 3 8 5 4" xfId="60384"/>
    <cellStyle name="Финансовый 3 8 5 5" xfId="60385"/>
    <cellStyle name="Финансовый 3 8 6" xfId="60386"/>
    <cellStyle name="Финансовый 3 8 6 2" xfId="60387"/>
    <cellStyle name="Финансовый 3 8 6 2 2" xfId="60388"/>
    <cellStyle name="Финансовый 3 8 6 3" xfId="60389"/>
    <cellStyle name="Финансовый 3 8 7" xfId="60390"/>
    <cellStyle name="Финансовый 3 8 7 2" xfId="60391"/>
    <cellStyle name="Финансовый 3 8 8" xfId="60392"/>
    <cellStyle name="Финансовый 3 8 9" xfId="60393"/>
    <cellStyle name="Финансовый 3 9" xfId="60394"/>
    <cellStyle name="Финансовый 3 9 2" xfId="60395"/>
    <cellStyle name="Финансовый 3 9 2 2" xfId="60396"/>
    <cellStyle name="Финансовый 3 9 3" xfId="60397"/>
    <cellStyle name="Финансовый 3 9 4" xfId="60398"/>
    <cellStyle name="Финансовый 3 9 5" xfId="60399"/>
    <cellStyle name="Финансовый 4" xfId="60400"/>
    <cellStyle name="Финансовый 4 2" xfId="60401"/>
    <cellStyle name="Финансовый 4 2 2" xfId="60402"/>
    <cellStyle name="Финансовый 4 2 2 2" xfId="60403"/>
    <cellStyle name="Финансовый 4 2 2 3" xfId="60404"/>
    <cellStyle name="Финансовый 4 2 3" xfId="60405"/>
    <cellStyle name="Финансовый 4 3" xfId="60406"/>
    <cellStyle name="Финансовый 4 3 2" xfId="60407"/>
    <cellStyle name="Финансовый 4 4" xfId="60408"/>
    <cellStyle name="Финансовый 4 5" xfId="60409"/>
    <cellStyle name="Финансовый 5" xfId="60410"/>
    <cellStyle name="Финансовый 5 2" xfId="60411"/>
    <cellStyle name="Финансовый 5 2 2" xfId="60412"/>
    <cellStyle name="Финансовый 5 2 3" xfId="60413"/>
    <cellStyle name="Финансовый 5 3" xfId="60414"/>
    <cellStyle name="Финансовый 5 3 2" xfId="60415"/>
    <cellStyle name="Финансовый 5 4" xfId="60416"/>
    <cellStyle name="Финансовый 5 5" xfId="60417"/>
    <cellStyle name="Финансовый 6" xfId="60418"/>
    <cellStyle name="Финансовый 6 2" xfId="60419"/>
    <cellStyle name="Финансовый 6 2 2" xfId="60420"/>
    <cellStyle name="Финансовый 6 3" xfId="60421"/>
    <cellStyle name="Финансовый 6 4" xfId="60422"/>
    <cellStyle name="Финансовый 7" xfId="60423"/>
    <cellStyle name="Финансовый 7 2" xfId="60424"/>
    <cellStyle name="Финансовый 7 3" xfId="60425"/>
    <cellStyle name="Финансовый 7 4" xfId="60426"/>
    <cellStyle name="Финансовый 8" xfId="60427"/>
    <cellStyle name="Финансовый 8 2" xfId="60428"/>
    <cellStyle name="Финансовый 8 3" xfId="60429"/>
    <cellStyle name="Финансовый 9" xfId="60430"/>
    <cellStyle name="Финансовый 9 2" xfId="60431"/>
    <cellStyle name="Финансовый 9 3" xfId="60432"/>
    <cellStyle name="Формула" xfId="60433"/>
    <cellStyle name="Формула 2" xfId="60434"/>
    <cellStyle name="Формула_A РТ 2009 Рязаньэнерго" xfId="60435"/>
    <cellStyle name="ФормулаВБ" xfId="60436"/>
    <cellStyle name="ФормулаНаКонтроль" xfId="60437"/>
    <cellStyle name="Хвост" xfId="60438"/>
    <cellStyle name="Хороший 10" xfId="60439"/>
    <cellStyle name="Хороший 11" xfId="60440"/>
    <cellStyle name="Хороший 12" xfId="60441"/>
    <cellStyle name="Хороший 13" xfId="60442"/>
    <cellStyle name="Хороший 14" xfId="60443"/>
    <cellStyle name="Хороший 15" xfId="60444"/>
    <cellStyle name="Хороший 16" xfId="60445"/>
    <cellStyle name="Хороший 17" xfId="60446"/>
    <cellStyle name="Хороший 18" xfId="60447"/>
    <cellStyle name="Хороший 19" xfId="60448"/>
    <cellStyle name="Хороший 2" xfId="60449"/>
    <cellStyle name="Хороший 2 10" xfId="60450"/>
    <cellStyle name="Хороший 2 11" xfId="60451"/>
    <cellStyle name="Хороший 2 12" xfId="60452"/>
    <cellStyle name="Хороший 2 2" xfId="60453"/>
    <cellStyle name="Хороший 2 3" xfId="60454"/>
    <cellStyle name="Хороший 2 4" xfId="60455"/>
    <cellStyle name="Хороший 2 5" xfId="60456"/>
    <cellStyle name="Хороший 2 6" xfId="60457"/>
    <cellStyle name="Хороший 2 7" xfId="60458"/>
    <cellStyle name="Хороший 2 8" xfId="60459"/>
    <cellStyle name="Хороший 2 9" xfId="60460"/>
    <cellStyle name="Хороший 20" xfId="60461"/>
    <cellStyle name="Хороший 3" xfId="60462"/>
    <cellStyle name="Хороший 3 2" xfId="60463"/>
    <cellStyle name="Хороший 4" xfId="60464"/>
    <cellStyle name="Хороший 4 2" xfId="60465"/>
    <cellStyle name="Хороший 5" xfId="60466"/>
    <cellStyle name="Хороший 5 2" xfId="60467"/>
    <cellStyle name="Хороший 6" xfId="60468"/>
    <cellStyle name="Хороший 6 2" xfId="60469"/>
    <cellStyle name="Хороший 7" xfId="60470"/>
    <cellStyle name="Хороший 7 2" xfId="60471"/>
    <cellStyle name="Хороший 8" xfId="60472"/>
    <cellStyle name="Хороший 8 2" xfId="60473"/>
    <cellStyle name="Хороший 9" xfId="60474"/>
    <cellStyle name="Хороший 9 2" xfId="60475"/>
    <cellStyle name="Цифры по центру с десятыми" xfId="60476"/>
    <cellStyle name="Џђћ–…ќ’ќ›‰" xfId="60477"/>
    <cellStyle name="Џђћ–…ќ’ќ›‰ 2" xfId="60478"/>
    <cellStyle name="Џђћ–…ќ’ќ›‰ 3" xfId="60479"/>
    <cellStyle name="Џђћ–…ќ’ќ›‰ 4" xfId="60480"/>
    <cellStyle name="Џђћ–…ќ’ќ›‰ 5" xfId="60481"/>
    <cellStyle name="Џђћ–…ќ’ќ›‰ 6" xfId="60482"/>
    <cellStyle name="Џђћ–…ќ’ќ›‰ 7" xfId="60483"/>
    <cellStyle name="Џђћ–…ќ’ќ›‰ 8" xfId="60484"/>
    <cellStyle name="Шапка таблицы" xfId="60485"/>
    <cellStyle name="Экспертиза" xfId="60486"/>
  </cellStyles>
  <dxfs count="2">
    <dxf>
      <font>
        <strike val="0"/>
      </font>
      <fill>
        <patternFill patternType="solid">
          <fgColor rgb="FFFF7C80"/>
          <bgColor rgb="FFFF7C80"/>
        </patternFill>
      </fill>
    </dxf>
    <dxf>
      <font>
        <strike val="0"/>
      </font>
      <fill>
        <patternFill patternType="solid">
          <fgColor rgb="FFFF7C80"/>
          <bgColor rgb="FFFF7C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66FF33"/>
  </sheetPr>
  <dimension ref="B1:R149"/>
  <sheetViews>
    <sheetView workbookViewId="0"/>
  </sheetViews>
  <sheetFormatPr defaultRowHeight="15.75" outlineLevelRow="1"/>
  <cols>
    <col min="1" max="1" width="9" style="1"/>
    <col min="2" max="2" width="7.25" style="1" customWidth="1"/>
    <col min="3" max="3" width="37.25" style="1" bestFit="1" customWidth="1"/>
    <col min="4" max="17" width="9.5" style="2" customWidth="1"/>
    <col min="18" max="18" width="17.25" style="3" customWidth="1"/>
    <col min="19" max="16384" width="9" style="1"/>
  </cols>
  <sheetData>
    <row r="1" spans="2:18" s="4" customFormat="1">
      <c r="D1" s="5"/>
      <c r="E1" s="5"/>
      <c r="F1" s="5"/>
      <c r="G1" s="5"/>
      <c r="H1" s="5"/>
      <c r="I1" s="5"/>
      <c r="J1" s="5"/>
      <c r="K1" s="5"/>
      <c r="L1" s="5"/>
      <c r="M1" s="5"/>
      <c r="N1" s="5"/>
      <c r="O1" s="5"/>
      <c r="P1" s="5"/>
      <c r="Q1" s="5"/>
      <c r="R1" s="6"/>
    </row>
    <row r="2" spans="2:18" s="4" customFormat="1">
      <c r="C2" s="7"/>
      <c r="D2" s="5"/>
      <c r="E2" s="5"/>
      <c r="F2" s="5"/>
      <c r="G2" s="5"/>
      <c r="H2" s="5"/>
      <c r="I2" s="5"/>
      <c r="J2" s="5"/>
      <c r="K2" s="5"/>
      <c r="L2" s="5"/>
      <c r="M2" s="5"/>
      <c r="N2" s="5"/>
      <c r="O2" s="5"/>
      <c r="P2" s="5"/>
      <c r="Q2" s="5"/>
      <c r="R2" s="6"/>
    </row>
    <row r="3" spans="2:18" s="4" customFormat="1" ht="18" customHeight="1">
      <c r="D3" s="5"/>
      <c r="E3" s="5"/>
      <c r="F3" s="5"/>
      <c r="G3" s="5"/>
      <c r="H3" s="5"/>
      <c r="I3" s="5"/>
      <c r="J3" s="5"/>
      <c r="K3" s="5"/>
      <c r="L3" s="5"/>
      <c r="M3" s="5"/>
      <c r="N3" s="5"/>
      <c r="O3" s="5"/>
      <c r="P3" s="5"/>
      <c r="Q3" s="5"/>
      <c r="R3" s="6"/>
    </row>
    <row r="4" spans="2:18" s="4" customFormat="1" ht="26.25" customHeight="1">
      <c r="B4" s="8"/>
      <c r="C4" s="241" t="s">
        <v>0</v>
      </c>
      <c r="D4" s="242"/>
      <c r="E4" s="242"/>
      <c r="F4" s="242"/>
      <c r="G4" s="242"/>
      <c r="H4" s="242"/>
      <c r="I4" s="242"/>
      <c r="J4" s="242"/>
      <c r="K4" s="242"/>
      <c r="L4" s="242"/>
      <c r="M4" s="242"/>
      <c r="N4" s="242"/>
      <c r="O4" s="242"/>
      <c r="P4" s="242"/>
      <c r="Q4" s="242"/>
      <c r="R4" s="6"/>
    </row>
    <row r="5" spans="2:18" s="9" customFormat="1" ht="19.5" customHeight="1">
      <c r="B5" s="10"/>
      <c r="C5" s="11"/>
      <c r="D5" s="12"/>
      <c r="E5" s="12"/>
      <c r="F5" s="12"/>
      <c r="G5" s="12"/>
      <c r="H5" s="12"/>
      <c r="I5" s="12"/>
      <c r="J5" s="12"/>
      <c r="K5" s="12"/>
      <c r="L5" s="12"/>
      <c r="M5" s="12"/>
      <c r="N5" s="12"/>
      <c r="O5" s="12"/>
      <c r="P5" s="12"/>
      <c r="Q5" s="12"/>
      <c r="R5" s="13"/>
    </row>
    <row r="6" spans="2:18" s="14" customFormat="1" ht="36" customHeight="1">
      <c r="B6" s="243" t="s">
        <v>1</v>
      </c>
      <c r="C6" s="245" t="s">
        <v>2</v>
      </c>
      <c r="D6" s="247" t="s">
        <v>3</v>
      </c>
      <c r="E6" s="247"/>
      <c r="F6" s="247"/>
      <c r="G6" s="247"/>
      <c r="H6" s="247"/>
      <c r="I6" s="247"/>
      <c r="J6" s="247"/>
      <c r="K6" s="247"/>
      <c r="L6" s="247"/>
      <c r="M6" s="247"/>
      <c r="N6" s="247" t="s">
        <v>4</v>
      </c>
      <c r="O6" s="247"/>
      <c r="P6" s="247" t="s">
        <v>5</v>
      </c>
      <c r="Q6" s="247"/>
      <c r="R6" s="15"/>
    </row>
    <row r="7" spans="2:18" s="14" customFormat="1" ht="96" customHeight="1">
      <c r="B7" s="244"/>
      <c r="C7" s="246"/>
      <c r="D7" s="248" t="s">
        <v>6</v>
      </c>
      <c r="E7" s="248"/>
      <c r="F7" s="248" t="s">
        <v>7</v>
      </c>
      <c r="G7" s="248"/>
      <c r="H7" s="248" t="s">
        <v>8</v>
      </c>
      <c r="I7" s="248"/>
      <c r="J7" s="248" t="s">
        <v>9</v>
      </c>
      <c r="K7" s="248"/>
      <c r="L7" s="248" t="s">
        <v>10</v>
      </c>
      <c r="M7" s="248"/>
      <c r="N7" s="248"/>
      <c r="O7" s="248"/>
      <c r="P7" s="248"/>
      <c r="Q7" s="248"/>
      <c r="R7" s="15"/>
    </row>
    <row r="8" spans="2:18" s="14" customFormat="1" ht="102" customHeight="1">
      <c r="B8" s="244"/>
      <c r="C8" s="246"/>
      <c r="D8" s="17" t="s">
        <v>11</v>
      </c>
      <c r="E8" s="17" t="s">
        <v>12</v>
      </c>
      <c r="F8" s="17" t="s">
        <v>13</v>
      </c>
      <c r="G8" s="17" t="s">
        <v>14</v>
      </c>
      <c r="H8" s="17" t="s">
        <v>13</v>
      </c>
      <c r="I8" s="17" t="s">
        <v>14</v>
      </c>
      <c r="J8" s="17" t="s">
        <v>13</v>
      </c>
      <c r="K8" s="18" t="s">
        <v>14</v>
      </c>
      <c r="L8" s="17" t="s">
        <v>13</v>
      </c>
      <c r="M8" s="17" t="s">
        <v>14</v>
      </c>
      <c r="N8" s="18" t="s">
        <v>15</v>
      </c>
      <c r="O8" s="18" t="s">
        <v>16</v>
      </c>
      <c r="P8" s="18" t="s">
        <v>15</v>
      </c>
      <c r="Q8" s="18" t="s">
        <v>16</v>
      </c>
      <c r="R8" s="15"/>
    </row>
    <row r="9" spans="2:18" s="19" customFormat="1" ht="29.25" customHeight="1">
      <c r="B9" s="20">
        <v>1</v>
      </c>
      <c r="C9" s="21">
        <v>2</v>
      </c>
      <c r="D9" s="21">
        <v>5</v>
      </c>
      <c r="E9" s="21">
        <v>6</v>
      </c>
      <c r="F9" s="21">
        <v>7</v>
      </c>
      <c r="G9" s="21">
        <v>8</v>
      </c>
      <c r="H9" s="21">
        <v>9</v>
      </c>
      <c r="I9" s="21">
        <v>10</v>
      </c>
      <c r="J9" s="21">
        <v>11</v>
      </c>
      <c r="K9" s="21">
        <v>12</v>
      </c>
      <c r="L9" s="21">
        <v>13</v>
      </c>
      <c r="M9" s="21">
        <v>14</v>
      </c>
      <c r="N9" s="21">
        <v>15</v>
      </c>
      <c r="O9" s="21">
        <v>16</v>
      </c>
      <c r="P9" s="21">
        <v>17</v>
      </c>
      <c r="Q9" s="21">
        <v>18</v>
      </c>
      <c r="R9" s="22"/>
    </row>
    <row r="10" spans="2:18" s="23" customFormat="1" ht="40.5" customHeight="1">
      <c r="B10" s="24"/>
      <c r="C10" s="25" t="s">
        <v>17</v>
      </c>
      <c r="D10" s="26">
        <f t="shared" ref="D10:Q10" si="0">SUM(D11:D17,D19,D22,D28,D38,D48,D51,D60,D65,D67)</f>
        <v>1005.2510526459998</v>
      </c>
      <c r="E10" s="26">
        <f t="shared" si="0"/>
        <v>412.51955380999999</v>
      </c>
      <c r="F10" s="26">
        <f t="shared" si="0"/>
        <v>33.152230189999997</v>
      </c>
      <c r="G10" s="26">
        <f t="shared" si="0"/>
        <v>33.152230020000005</v>
      </c>
      <c r="H10" s="26">
        <f t="shared" si="0"/>
        <v>25.149341799999998</v>
      </c>
      <c r="I10" s="26">
        <f t="shared" si="0"/>
        <v>25.1493377</v>
      </c>
      <c r="J10" s="26">
        <f t="shared" si="0"/>
        <v>209.16066274400001</v>
      </c>
      <c r="K10" s="26">
        <f t="shared" si="0"/>
        <v>219.0309877</v>
      </c>
      <c r="L10" s="26">
        <f t="shared" si="0"/>
        <v>737.78881791200001</v>
      </c>
      <c r="M10" s="26">
        <f t="shared" si="0"/>
        <v>135.18699839000001</v>
      </c>
      <c r="N10" s="26">
        <f t="shared" si="0"/>
        <v>344.51536468</v>
      </c>
      <c r="O10" s="26">
        <f t="shared" si="0"/>
        <v>105.26882617</v>
      </c>
      <c r="P10" s="26">
        <f t="shared" si="0"/>
        <v>378.94583791999997</v>
      </c>
      <c r="Q10" s="26">
        <f t="shared" si="0"/>
        <v>357.07012551999998</v>
      </c>
      <c r="R10" s="27"/>
    </row>
    <row r="11" spans="2:18" s="28" customFormat="1" ht="110.25" customHeight="1">
      <c r="B11" s="29">
        <v>1</v>
      </c>
      <c r="C11" s="30" t="s">
        <v>18</v>
      </c>
      <c r="D11" s="31">
        <f t="shared" ref="D11:E15" si="1">F11+H11+J11+L11</f>
        <v>136.52260357999998</v>
      </c>
      <c r="E11" s="31">
        <f t="shared" si="1"/>
        <v>112.54790562000001</v>
      </c>
      <c r="F11" s="32">
        <v>11.605665760000001</v>
      </c>
      <c r="G11" s="32">
        <f>11605.66576/1000</f>
        <v>11.605665759999999</v>
      </c>
      <c r="H11" s="32">
        <v>2.8167433900000001</v>
      </c>
      <c r="I11" s="32">
        <f>2816.74324/1000</f>
        <v>2.8167432399999996</v>
      </c>
      <c r="J11" s="32">
        <v>79.816854199999995</v>
      </c>
      <c r="K11" s="32">
        <f>80718.15416/1000</f>
        <v>80.718154160000012</v>
      </c>
      <c r="L11" s="32">
        <v>42.28334023</v>
      </c>
      <c r="M11" s="32">
        <f>17407.34246/1000</f>
        <v>17.407342459999999</v>
      </c>
      <c r="N11" s="32">
        <f>91980.06751/1000</f>
        <v>91.980067509999998</v>
      </c>
      <c r="O11" s="32">
        <f>6188.47641/1000</f>
        <v>6.1884764099999998</v>
      </c>
      <c r="P11" s="32">
        <v>127.21129723999999</v>
      </c>
      <c r="Q11" s="32">
        <f>127211.29724/1000</f>
        <v>127.21129723999999</v>
      </c>
      <c r="R11" s="33"/>
    </row>
    <row r="12" spans="2:18" s="28" customFormat="1" ht="183" customHeight="1">
      <c r="B12" s="29">
        <v>2</v>
      </c>
      <c r="C12" s="30" t="s">
        <v>19</v>
      </c>
      <c r="D12" s="31">
        <f t="shared" si="1"/>
        <v>112.40803545999999</v>
      </c>
      <c r="E12" s="31">
        <f t="shared" si="1"/>
        <v>0</v>
      </c>
      <c r="F12" s="32">
        <v>0</v>
      </c>
      <c r="G12" s="34">
        <v>0</v>
      </c>
      <c r="H12" s="32">
        <v>0</v>
      </c>
      <c r="I12" s="34">
        <v>0</v>
      </c>
      <c r="J12" s="32">
        <v>0</v>
      </c>
      <c r="K12" s="32">
        <v>0</v>
      </c>
      <c r="L12" s="32">
        <v>112.40803545999999</v>
      </c>
      <c r="M12" s="32">
        <v>0</v>
      </c>
      <c r="N12" s="32">
        <v>0</v>
      </c>
      <c r="O12" s="32">
        <v>0</v>
      </c>
      <c r="P12" s="32">
        <v>0</v>
      </c>
      <c r="Q12" s="32">
        <v>0</v>
      </c>
      <c r="R12" s="33"/>
    </row>
    <row r="13" spans="2:18" s="28" customFormat="1" ht="127.5" customHeight="1">
      <c r="B13" s="29">
        <v>3</v>
      </c>
      <c r="C13" s="30" t="s">
        <v>20</v>
      </c>
      <c r="D13" s="31">
        <f t="shared" si="1"/>
        <v>14.75413414</v>
      </c>
      <c r="E13" s="31">
        <f t="shared" si="1"/>
        <v>0</v>
      </c>
      <c r="F13" s="32">
        <v>0</v>
      </c>
      <c r="G13" s="32">
        <v>0</v>
      </c>
      <c r="H13" s="32">
        <v>0</v>
      </c>
      <c r="I13" s="32">
        <v>0</v>
      </c>
      <c r="J13" s="32">
        <v>0</v>
      </c>
      <c r="K13" s="32">
        <v>0</v>
      </c>
      <c r="L13" s="32">
        <v>14.75413414</v>
      </c>
      <c r="M13" s="32">
        <v>0</v>
      </c>
      <c r="N13" s="32">
        <v>0</v>
      </c>
      <c r="O13" s="32">
        <v>0</v>
      </c>
      <c r="P13" s="32">
        <v>0</v>
      </c>
      <c r="Q13" s="32">
        <v>0</v>
      </c>
      <c r="R13" s="33"/>
    </row>
    <row r="14" spans="2:18" s="28" customFormat="1" ht="57.75" customHeight="1">
      <c r="B14" s="29">
        <v>4</v>
      </c>
      <c r="C14" s="30" t="s">
        <v>21</v>
      </c>
      <c r="D14" s="31">
        <f t="shared" si="1"/>
        <v>0.55193225999999995</v>
      </c>
      <c r="E14" s="31">
        <f t="shared" si="1"/>
        <v>2.1416259999999999E-2</v>
      </c>
      <c r="F14" s="32">
        <v>0</v>
      </c>
      <c r="G14" s="32">
        <v>0</v>
      </c>
      <c r="H14" s="32">
        <v>0</v>
      </c>
      <c r="I14" s="32">
        <v>0</v>
      </c>
      <c r="J14" s="32">
        <v>0</v>
      </c>
      <c r="K14" s="32">
        <v>0</v>
      </c>
      <c r="L14" s="32">
        <v>0.55193225999999995</v>
      </c>
      <c r="M14" s="32">
        <f>21.41626/1000</f>
        <v>2.1416259999999999E-2</v>
      </c>
      <c r="N14" s="32">
        <f>455.1674/1000</f>
        <v>0.4551674</v>
      </c>
      <c r="O14" s="32">
        <v>0.4551674</v>
      </c>
      <c r="P14" s="32">
        <v>0</v>
      </c>
      <c r="Q14" s="32">
        <v>0</v>
      </c>
      <c r="R14" s="33"/>
    </row>
    <row r="15" spans="2:18" s="28" customFormat="1" ht="66.75" customHeight="1">
      <c r="B15" s="29">
        <v>5</v>
      </c>
      <c r="C15" s="30" t="s">
        <v>22</v>
      </c>
      <c r="D15" s="31">
        <f t="shared" si="1"/>
        <v>14.824183329999999</v>
      </c>
      <c r="E15" s="31">
        <f t="shared" si="1"/>
        <v>6.3025774400000003</v>
      </c>
      <c r="F15" s="32">
        <v>3.1306917799999998</v>
      </c>
      <c r="G15" s="32">
        <f>3130.69178/1000</f>
        <v>3.1306917800000003</v>
      </c>
      <c r="H15" s="32">
        <v>0</v>
      </c>
      <c r="I15" s="32">
        <v>0</v>
      </c>
      <c r="J15" s="32">
        <v>0</v>
      </c>
      <c r="K15" s="32">
        <v>0</v>
      </c>
      <c r="L15" s="32">
        <v>11.693491549999999</v>
      </c>
      <c r="M15" s="32">
        <f>3171.88566/1000</f>
        <v>3.1718856600000001</v>
      </c>
      <c r="N15" s="32">
        <f>5259.55679/1000</f>
        <v>5.2595567899999995</v>
      </c>
      <c r="O15" s="32">
        <v>5.2595567899999995</v>
      </c>
      <c r="P15" s="32">
        <f>Q15</f>
        <v>6.9987938000000005</v>
      </c>
      <c r="Q15" s="32">
        <f>6998.7938/1000</f>
        <v>6.9987938000000005</v>
      </c>
      <c r="R15" s="33"/>
    </row>
    <row r="16" spans="2:18" s="35" customFormat="1" hidden="1">
      <c r="B16" s="36"/>
      <c r="C16" s="37" t="s">
        <v>23</v>
      </c>
      <c r="D16" s="38"/>
      <c r="E16" s="38"/>
      <c r="F16" s="38"/>
      <c r="G16" s="38"/>
      <c r="H16" s="38"/>
      <c r="I16" s="38"/>
      <c r="J16" s="38"/>
      <c r="K16" s="38"/>
      <c r="L16" s="38"/>
      <c r="M16" s="38"/>
      <c r="N16" s="38"/>
      <c r="O16" s="38"/>
      <c r="P16" s="38"/>
      <c r="Q16" s="38"/>
      <c r="R16" s="39"/>
    </row>
    <row r="17" spans="2:18" s="35" customFormat="1">
      <c r="B17" s="36"/>
      <c r="C17" s="37" t="s">
        <v>24</v>
      </c>
      <c r="D17" s="38">
        <f t="shared" ref="D17:Q17" si="2">D18</f>
        <v>1.3178552100000001</v>
      </c>
      <c r="E17" s="38">
        <f t="shared" si="2"/>
        <v>1.40049577</v>
      </c>
      <c r="F17" s="38">
        <f t="shared" si="2"/>
        <v>0</v>
      </c>
      <c r="G17" s="38">
        <f t="shared" si="2"/>
        <v>0</v>
      </c>
      <c r="H17" s="38">
        <f t="shared" si="2"/>
        <v>0</v>
      </c>
      <c r="I17" s="38">
        <f t="shared" si="2"/>
        <v>0</v>
      </c>
      <c r="J17" s="38">
        <f t="shared" si="2"/>
        <v>0</v>
      </c>
      <c r="K17" s="38">
        <f t="shared" si="2"/>
        <v>0</v>
      </c>
      <c r="L17" s="38">
        <f t="shared" si="2"/>
        <v>1.3178552100000001</v>
      </c>
      <c r="M17" s="38">
        <f t="shared" si="2"/>
        <v>1.40049577</v>
      </c>
      <c r="N17" s="38">
        <f t="shared" si="2"/>
        <v>1.19767234</v>
      </c>
      <c r="O17" s="38">
        <f t="shared" si="2"/>
        <v>1.19767234</v>
      </c>
      <c r="P17" s="38">
        <f t="shared" si="2"/>
        <v>1.1576319000000002</v>
      </c>
      <c r="Q17" s="38">
        <f t="shared" si="2"/>
        <v>1.1576319000000002</v>
      </c>
      <c r="R17" s="39"/>
    </row>
    <row r="18" spans="2:18" s="35" customFormat="1" ht="39" customHeight="1">
      <c r="B18" s="29">
        <v>6</v>
      </c>
      <c r="C18" s="40" t="s">
        <v>25</v>
      </c>
      <c r="D18" s="32">
        <v>1.3178552100000001</v>
      </c>
      <c r="E18" s="32">
        <v>1.40049577</v>
      </c>
      <c r="F18" s="32">
        <v>0</v>
      </c>
      <c r="G18" s="32">
        <v>0</v>
      </c>
      <c r="H18" s="32">
        <v>0</v>
      </c>
      <c r="I18" s="32">
        <v>0</v>
      </c>
      <c r="J18" s="32">
        <v>0</v>
      </c>
      <c r="K18" s="32">
        <v>0</v>
      </c>
      <c r="L18" s="32">
        <v>1.3178552100000001</v>
      </c>
      <c r="M18" s="32">
        <v>1.40049577</v>
      </c>
      <c r="N18" s="32">
        <v>1.19767234</v>
      </c>
      <c r="O18" s="32">
        <v>1.19767234</v>
      </c>
      <c r="P18" s="32">
        <v>1.1576319000000002</v>
      </c>
      <c r="Q18" s="32">
        <v>1.1576319000000002</v>
      </c>
      <c r="R18" s="33"/>
    </row>
    <row r="19" spans="2:18" s="35" customFormat="1">
      <c r="B19" s="36"/>
      <c r="C19" s="37" t="s">
        <v>26</v>
      </c>
      <c r="D19" s="38">
        <f t="shared" ref="D19:Q19" si="3">D20+D21</f>
        <v>4.5876552399999992</v>
      </c>
      <c r="E19" s="38">
        <f t="shared" si="3"/>
        <v>2.4677271299999997</v>
      </c>
      <c r="F19" s="38">
        <f t="shared" si="3"/>
        <v>0.30016267999999996</v>
      </c>
      <c r="G19" s="38">
        <f t="shared" si="3"/>
        <v>0.30016278999999996</v>
      </c>
      <c r="H19" s="38">
        <f t="shared" si="3"/>
        <v>0.31766879999999997</v>
      </c>
      <c r="I19" s="38">
        <f t="shared" si="3"/>
        <v>0.31766839000000002</v>
      </c>
      <c r="J19" s="38">
        <f t="shared" si="3"/>
        <v>0.27947100000000002</v>
      </c>
      <c r="K19" s="38">
        <f t="shared" si="3"/>
        <v>0.78615818999999998</v>
      </c>
      <c r="L19" s="38">
        <f t="shared" si="3"/>
        <v>3.6903527599999997</v>
      </c>
      <c r="M19" s="38">
        <f t="shared" si="3"/>
        <v>1.06373776</v>
      </c>
      <c r="N19" s="38">
        <f t="shared" si="3"/>
        <v>1.4585162600000001</v>
      </c>
      <c r="O19" s="38">
        <f t="shared" si="3"/>
        <v>0.87605957999999995</v>
      </c>
      <c r="P19" s="38">
        <f t="shared" si="3"/>
        <v>3.8268700999999998</v>
      </c>
      <c r="Q19" s="38">
        <f t="shared" si="3"/>
        <v>3.4388042999999997</v>
      </c>
      <c r="R19" s="39"/>
    </row>
    <row r="20" spans="2:18" s="28" customFormat="1" ht="48" customHeight="1">
      <c r="B20" s="29">
        <v>7</v>
      </c>
      <c r="C20" s="40" t="s">
        <v>27</v>
      </c>
      <c r="D20" s="32">
        <v>4.4756802399999991</v>
      </c>
      <c r="E20" s="32">
        <v>2.4277708099999997</v>
      </c>
      <c r="F20" s="32">
        <v>0.29204094999999997</v>
      </c>
      <c r="G20" s="32">
        <v>0.29204105999999996</v>
      </c>
      <c r="H20" s="32">
        <v>0.31766879999999997</v>
      </c>
      <c r="I20" s="32">
        <v>0.28583380000000003</v>
      </c>
      <c r="J20" s="32">
        <v>0.19933000000000001</v>
      </c>
      <c r="K20" s="32">
        <v>0.78615818999999998</v>
      </c>
      <c r="L20" s="32">
        <v>3.6666404899999998</v>
      </c>
      <c r="M20" s="32">
        <v>1.06373776</v>
      </c>
      <c r="N20" s="32">
        <v>1.4585162600000001</v>
      </c>
      <c r="O20" s="32">
        <v>0.87605957999999995</v>
      </c>
      <c r="P20" s="32">
        <v>0.38806579999999996</v>
      </c>
      <c r="Q20" s="32">
        <v>0</v>
      </c>
      <c r="R20" s="33"/>
    </row>
    <row r="21" spans="2:18" s="28" customFormat="1" ht="39" customHeight="1">
      <c r="B21" s="41">
        <v>8</v>
      </c>
      <c r="C21" s="40" t="s">
        <v>28</v>
      </c>
      <c r="D21" s="32">
        <v>0.11197500000000001</v>
      </c>
      <c r="E21" s="32">
        <v>3.9956319999999997E-2</v>
      </c>
      <c r="F21" s="32">
        <v>8.1217300000000006E-3</v>
      </c>
      <c r="G21" s="32">
        <v>8.1217299999999989E-3</v>
      </c>
      <c r="H21" s="32">
        <v>0</v>
      </c>
      <c r="I21" s="32">
        <v>3.1834589999999996E-2</v>
      </c>
      <c r="J21" s="32">
        <v>8.0141000000000004E-2</v>
      </c>
      <c r="K21" s="32">
        <v>0</v>
      </c>
      <c r="L21" s="32">
        <v>2.3712270000000001E-2</v>
      </c>
      <c r="M21" s="32">
        <v>0</v>
      </c>
      <c r="N21" s="32">
        <v>0</v>
      </c>
      <c r="O21" s="32">
        <v>0</v>
      </c>
      <c r="P21" s="32">
        <v>3.4388042999999997</v>
      </c>
      <c r="Q21" s="32">
        <v>3.4388042999999997</v>
      </c>
      <c r="R21" s="33"/>
    </row>
    <row r="22" spans="2:18" s="28" customFormat="1">
      <c r="B22" s="42"/>
      <c r="C22" s="43" t="s">
        <v>29</v>
      </c>
      <c r="D22" s="44">
        <f t="shared" ref="D22:Q22" si="4">D25</f>
        <v>0.454822</v>
      </c>
      <c r="E22" s="44">
        <f t="shared" si="4"/>
        <v>0.45482161999999998</v>
      </c>
      <c r="F22" s="44">
        <f t="shared" si="4"/>
        <v>0.454822</v>
      </c>
      <c r="G22" s="44">
        <f t="shared" si="4"/>
        <v>0.45482161999999998</v>
      </c>
      <c r="H22" s="44">
        <f t="shared" si="4"/>
        <v>0</v>
      </c>
      <c r="I22" s="44">
        <f t="shared" si="4"/>
        <v>0</v>
      </c>
      <c r="J22" s="44">
        <f t="shared" si="4"/>
        <v>0</v>
      </c>
      <c r="K22" s="44">
        <f t="shared" si="4"/>
        <v>0</v>
      </c>
      <c r="L22" s="44">
        <f t="shared" si="4"/>
        <v>0</v>
      </c>
      <c r="M22" s="44">
        <f t="shared" si="4"/>
        <v>0</v>
      </c>
      <c r="N22" s="44">
        <f t="shared" si="4"/>
        <v>0</v>
      </c>
      <c r="O22" s="44">
        <f t="shared" si="4"/>
        <v>0</v>
      </c>
      <c r="P22" s="44">
        <f t="shared" si="4"/>
        <v>2.956253E-2</v>
      </c>
      <c r="Q22" s="44">
        <f t="shared" si="4"/>
        <v>0</v>
      </c>
      <c r="R22" s="39"/>
    </row>
    <row r="23" spans="2:18" s="28" customFormat="1" hidden="1">
      <c r="B23" s="36"/>
      <c r="C23" s="37" t="s">
        <v>30</v>
      </c>
      <c r="D23" s="38"/>
      <c r="E23" s="38"/>
      <c r="F23" s="38"/>
      <c r="G23" s="38"/>
      <c r="H23" s="38"/>
      <c r="I23" s="38"/>
      <c r="J23" s="38"/>
      <c r="K23" s="38"/>
      <c r="L23" s="38"/>
      <c r="M23" s="38"/>
      <c r="N23" s="38"/>
      <c r="O23" s="38"/>
      <c r="P23" s="38"/>
      <c r="Q23" s="38"/>
      <c r="R23" s="39"/>
    </row>
    <row r="24" spans="2:18" s="28" customFormat="1" hidden="1">
      <c r="B24" s="36"/>
      <c r="C24" s="37" t="s">
        <v>31</v>
      </c>
      <c r="D24" s="38"/>
      <c r="E24" s="38"/>
      <c r="F24" s="38"/>
      <c r="G24" s="38"/>
      <c r="H24" s="38"/>
      <c r="I24" s="38"/>
      <c r="J24" s="38"/>
      <c r="K24" s="38"/>
      <c r="L24" s="38"/>
      <c r="M24" s="38"/>
      <c r="N24" s="38"/>
      <c r="O24" s="38"/>
      <c r="P24" s="38"/>
      <c r="Q24" s="38"/>
      <c r="R24" s="39"/>
    </row>
    <row r="25" spans="2:18" s="28" customFormat="1">
      <c r="B25" s="36"/>
      <c r="C25" s="37" t="s">
        <v>32</v>
      </c>
      <c r="D25" s="38">
        <f t="shared" ref="D25:Q25" si="5">D26</f>
        <v>0.454822</v>
      </c>
      <c r="E25" s="38">
        <f t="shared" si="5"/>
        <v>0.45482161999999998</v>
      </c>
      <c r="F25" s="38">
        <f t="shared" si="5"/>
        <v>0.454822</v>
      </c>
      <c r="G25" s="38">
        <f t="shared" si="5"/>
        <v>0.45482161999999998</v>
      </c>
      <c r="H25" s="38">
        <f t="shared" si="5"/>
        <v>0</v>
      </c>
      <c r="I25" s="38">
        <f t="shared" si="5"/>
        <v>0</v>
      </c>
      <c r="J25" s="38">
        <f t="shared" si="5"/>
        <v>0</v>
      </c>
      <c r="K25" s="38">
        <f t="shared" si="5"/>
        <v>0</v>
      </c>
      <c r="L25" s="38">
        <f t="shared" si="5"/>
        <v>0</v>
      </c>
      <c r="M25" s="38">
        <f t="shared" si="5"/>
        <v>0</v>
      </c>
      <c r="N25" s="38">
        <f t="shared" si="5"/>
        <v>0</v>
      </c>
      <c r="O25" s="38">
        <f t="shared" si="5"/>
        <v>0</v>
      </c>
      <c r="P25" s="38">
        <f t="shared" si="5"/>
        <v>2.956253E-2</v>
      </c>
      <c r="Q25" s="38">
        <f t="shared" si="5"/>
        <v>0</v>
      </c>
      <c r="R25" s="39"/>
    </row>
    <row r="26" spans="2:18" s="28" customFormat="1" ht="45.75" customHeight="1">
      <c r="B26" s="29">
        <v>9</v>
      </c>
      <c r="C26" s="45" t="s">
        <v>33</v>
      </c>
      <c r="D26" s="32">
        <v>0.454822</v>
      </c>
      <c r="E26" s="32">
        <v>0.45482161999999998</v>
      </c>
      <c r="F26" s="32">
        <v>0.454822</v>
      </c>
      <c r="G26" s="32">
        <v>0.45482161999999998</v>
      </c>
      <c r="H26" s="32">
        <v>0</v>
      </c>
      <c r="I26" s="32">
        <v>0</v>
      </c>
      <c r="J26" s="32">
        <v>0</v>
      </c>
      <c r="K26" s="32">
        <v>0</v>
      </c>
      <c r="L26" s="32">
        <v>0</v>
      </c>
      <c r="M26" s="32">
        <v>0</v>
      </c>
      <c r="N26" s="32">
        <v>0</v>
      </c>
      <c r="O26" s="32">
        <v>0</v>
      </c>
      <c r="P26" s="32">
        <v>2.956253E-2</v>
      </c>
      <c r="Q26" s="32">
        <v>0</v>
      </c>
      <c r="R26" s="33"/>
    </row>
    <row r="27" spans="2:18" s="28" customFormat="1" hidden="1">
      <c r="B27" s="36"/>
      <c r="C27" s="37" t="s">
        <v>34</v>
      </c>
      <c r="D27" s="38"/>
      <c r="E27" s="38"/>
      <c r="F27" s="38"/>
      <c r="G27" s="38"/>
      <c r="H27" s="38"/>
      <c r="I27" s="38"/>
      <c r="J27" s="38"/>
      <c r="K27" s="38"/>
      <c r="L27" s="38"/>
      <c r="M27" s="38"/>
      <c r="N27" s="38"/>
      <c r="O27" s="38"/>
      <c r="P27" s="38"/>
      <c r="Q27" s="38"/>
      <c r="R27" s="39"/>
    </row>
    <row r="28" spans="2:18" s="35" customFormat="1" ht="21" customHeight="1">
      <c r="B28" s="46" t="s">
        <v>35</v>
      </c>
      <c r="C28" s="47" t="s">
        <v>36</v>
      </c>
      <c r="D28" s="48">
        <f t="shared" ref="D28:Q28" si="6">SUM(D29:D36)</f>
        <v>297.37109766599991</v>
      </c>
      <c r="E28" s="48">
        <f t="shared" si="6"/>
        <v>201.69605860999999</v>
      </c>
      <c r="F28" s="48">
        <f t="shared" si="6"/>
        <v>0.11760726999999999</v>
      </c>
      <c r="G28" s="48">
        <f t="shared" si="6"/>
        <v>0.11760727</v>
      </c>
      <c r="H28" s="48">
        <f t="shared" si="6"/>
        <v>13.563597469999999</v>
      </c>
      <c r="I28" s="48">
        <f t="shared" si="6"/>
        <v>13.563597469999999</v>
      </c>
      <c r="J28" s="48">
        <f t="shared" si="6"/>
        <v>97.895993004000005</v>
      </c>
      <c r="K28" s="48">
        <f t="shared" si="6"/>
        <v>99.423366570000013</v>
      </c>
      <c r="L28" s="48">
        <f t="shared" si="6"/>
        <v>185.79389992199998</v>
      </c>
      <c r="M28" s="48">
        <f t="shared" si="6"/>
        <v>88.591487300000011</v>
      </c>
      <c r="N28" s="48">
        <f t="shared" si="6"/>
        <v>177.89455807999997</v>
      </c>
      <c r="O28" s="48">
        <f t="shared" si="6"/>
        <v>67.165649619999996</v>
      </c>
      <c r="P28" s="48">
        <f t="shared" si="6"/>
        <v>172.5457164</v>
      </c>
      <c r="Q28" s="48">
        <f t="shared" si="6"/>
        <v>172.46442013000001</v>
      </c>
      <c r="R28" s="39"/>
    </row>
    <row r="29" spans="2:18" s="28" customFormat="1" ht="77.25" customHeight="1">
      <c r="B29" s="29">
        <v>10</v>
      </c>
      <c r="C29" s="30" t="s">
        <v>37</v>
      </c>
      <c r="D29" s="31">
        <f t="shared" ref="D29:E35" si="7">F29+H29+J29+L29</f>
        <v>47.523079279999997</v>
      </c>
      <c r="E29" s="32">
        <f t="shared" si="7"/>
        <v>40.312140970000002</v>
      </c>
      <c r="F29" s="32">
        <v>0</v>
      </c>
      <c r="G29" s="32">
        <v>0</v>
      </c>
      <c r="H29" s="32">
        <v>1.9120900000000002E-3</v>
      </c>
      <c r="I29" s="32">
        <f>1.91209/1000</f>
        <v>1.91209E-3</v>
      </c>
      <c r="J29" s="32">
        <v>0</v>
      </c>
      <c r="K29" s="32">
        <v>0</v>
      </c>
      <c r="L29" s="32">
        <v>47.52116719</v>
      </c>
      <c r="M29" s="32">
        <f>40310.22888/1000</f>
        <v>40.310228880000004</v>
      </c>
      <c r="N29" s="32">
        <f>38553.20101/1000</f>
        <v>38.553201009999995</v>
      </c>
      <c r="O29" s="32">
        <f>38551.28892/1000</f>
        <v>38.551288919999998</v>
      </c>
      <c r="P29" s="32">
        <f>Q29</f>
        <v>31.617921509999999</v>
      </c>
      <c r="Q29" s="32">
        <f>31617.92151/1000</f>
        <v>31.617921509999999</v>
      </c>
      <c r="R29" s="33"/>
    </row>
    <row r="30" spans="2:18" s="28" customFormat="1" ht="37.5" customHeight="1">
      <c r="B30" s="29">
        <v>11</v>
      </c>
      <c r="C30" s="30" t="s">
        <v>38</v>
      </c>
      <c r="D30" s="31">
        <f t="shared" si="7"/>
        <v>154.93181359599998</v>
      </c>
      <c r="E30" s="32">
        <f t="shared" si="7"/>
        <v>155.15914827</v>
      </c>
      <c r="F30" s="32">
        <v>0.11760726999999999</v>
      </c>
      <c r="G30" s="49">
        <f>117.60727/1000</f>
        <v>0.11760727</v>
      </c>
      <c r="H30" s="32">
        <v>13.56168538</v>
      </c>
      <c r="I30" s="49">
        <f>13561.68538/1000</f>
        <v>13.56168538</v>
      </c>
      <c r="J30" s="32">
        <f>97895.993004/1000</f>
        <v>97.895993004000005</v>
      </c>
      <c r="K30" s="49">
        <f>99365.65137/1000</f>
        <v>99.365651370000009</v>
      </c>
      <c r="L30" s="32">
        <f>43356.527942/1000</f>
        <v>43.356527942</v>
      </c>
      <c r="M30" s="49">
        <f>42114.20425/1000</f>
        <v>42.11420425</v>
      </c>
      <c r="N30" s="50">
        <f>133459.58193/1000</f>
        <v>133.45958192999998</v>
      </c>
      <c r="O30" s="32">
        <f>22790.30076/1000</f>
        <v>22.790300759999997</v>
      </c>
      <c r="P30" s="32">
        <f>Q30</f>
        <v>139.5792557</v>
      </c>
      <c r="Q30" s="32">
        <f>139579.2557/1000</f>
        <v>139.5792557</v>
      </c>
      <c r="R30" s="33"/>
    </row>
    <row r="31" spans="2:18" s="28" customFormat="1" ht="120.75" customHeight="1">
      <c r="B31" s="29">
        <v>12</v>
      </c>
      <c r="C31" s="30" t="s">
        <v>39</v>
      </c>
      <c r="D31" s="31">
        <f t="shared" si="7"/>
        <v>1.2437199999999999</v>
      </c>
      <c r="E31" s="32">
        <f t="shared" si="7"/>
        <v>0</v>
      </c>
      <c r="F31" s="49">
        <v>0</v>
      </c>
      <c r="G31" s="49">
        <v>0</v>
      </c>
      <c r="H31" s="49">
        <v>0</v>
      </c>
      <c r="I31" s="49">
        <v>0</v>
      </c>
      <c r="J31" s="49">
        <v>0</v>
      </c>
      <c r="K31" s="49">
        <v>0</v>
      </c>
      <c r="L31" s="49">
        <v>1.2437199999999999</v>
      </c>
      <c r="M31" s="49">
        <v>0</v>
      </c>
      <c r="N31" s="49">
        <v>0</v>
      </c>
      <c r="O31" s="49">
        <v>0</v>
      </c>
      <c r="P31" s="49">
        <v>0</v>
      </c>
      <c r="Q31" s="49">
        <v>0</v>
      </c>
      <c r="R31" s="33"/>
    </row>
    <row r="32" spans="2:18" s="28" customFormat="1" ht="129.75" customHeight="1">
      <c r="B32" s="29">
        <v>13</v>
      </c>
      <c r="C32" s="30" t="s">
        <v>40</v>
      </c>
      <c r="D32" s="31">
        <f t="shared" si="7"/>
        <v>0.62185999999999997</v>
      </c>
      <c r="E32" s="32">
        <f t="shared" si="7"/>
        <v>0</v>
      </c>
      <c r="F32" s="32">
        <v>0</v>
      </c>
      <c r="G32" s="32">
        <v>0</v>
      </c>
      <c r="H32" s="32">
        <v>0</v>
      </c>
      <c r="I32" s="32">
        <v>0</v>
      </c>
      <c r="J32" s="32">
        <v>0</v>
      </c>
      <c r="K32" s="32">
        <v>0</v>
      </c>
      <c r="L32" s="32">
        <v>0.62185999999999997</v>
      </c>
      <c r="M32" s="32">
        <v>0</v>
      </c>
      <c r="N32" s="49">
        <v>0</v>
      </c>
      <c r="O32" s="49">
        <v>0</v>
      </c>
      <c r="P32" s="49">
        <v>0</v>
      </c>
      <c r="Q32" s="49">
        <v>0</v>
      </c>
      <c r="R32" s="33"/>
    </row>
    <row r="33" spans="2:18" s="28" customFormat="1" ht="40.5" customHeight="1">
      <c r="B33" s="29">
        <v>14</v>
      </c>
      <c r="C33" s="30" t="s">
        <v>41</v>
      </c>
      <c r="D33" s="49">
        <v>7.5876306199999997</v>
      </c>
      <c r="E33" s="49">
        <v>6.1320842500000001</v>
      </c>
      <c r="F33" s="49">
        <v>0</v>
      </c>
      <c r="G33" s="49">
        <v>0</v>
      </c>
      <c r="H33" s="49">
        <v>0</v>
      </c>
      <c r="I33" s="49">
        <v>0</v>
      </c>
      <c r="J33" s="49">
        <v>0</v>
      </c>
      <c r="K33" s="49">
        <v>0</v>
      </c>
      <c r="L33" s="49">
        <v>7.5876306199999997</v>
      </c>
      <c r="M33" s="49">
        <v>6.1320842500000001</v>
      </c>
      <c r="N33" s="49">
        <v>5.2331295499999992</v>
      </c>
      <c r="O33" s="49">
        <v>5.2331295499999992</v>
      </c>
      <c r="P33" s="49">
        <v>0</v>
      </c>
      <c r="Q33" s="49">
        <v>0</v>
      </c>
      <c r="R33" s="33"/>
    </row>
    <row r="34" spans="2:18" s="51" customFormat="1" ht="123.75" customHeight="1">
      <c r="B34" s="29">
        <v>15</v>
      </c>
      <c r="C34" s="52" t="s">
        <v>42</v>
      </c>
      <c r="D34" s="53">
        <f t="shared" si="7"/>
        <v>82.18881974</v>
      </c>
      <c r="E34" s="34">
        <f>G34+I34+K34+M34</f>
        <v>0</v>
      </c>
      <c r="F34" s="34">
        <v>0</v>
      </c>
      <c r="G34" s="34">
        <v>0</v>
      </c>
      <c r="H34" s="34">
        <v>0</v>
      </c>
      <c r="I34" s="34">
        <v>0</v>
      </c>
      <c r="J34" s="34">
        <v>0</v>
      </c>
      <c r="K34" s="34">
        <v>0</v>
      </c>
      <c r="L34" s="34">
        <f>82188.81974/1000</f>
        <v>82.18881974</v>
      </c>
      <c r="M34" s="34">
        <v>0</v>
      </c>
      <c r="N34" s="49">
        <v>0</v>
      </c>
      <c r="O34" s="49">
        <v>0</v>
      </c>
      <c r="P34" s="49">
        <v>0</v>
      </c>
      <c r="Q34" s="49">
        <v>0</v>
      </c>
      <c r="R34" s="54"/>
    </row>
    <row r="35" spans="2:18" s="28" customFormat="1" ht="30" customHeight="1">
      <c r="B35" s="29">
        <v>16</v>
      </c>
      <c r="C35" s="40" t="s">
        <v>43</v>
      </c>
      <c r="D35" s="32">
        <f t="shared" si="7"/>
        <v>2.33869602</v>
      </c>
      <c r="E35" s="32">
        <f>G35+I35+K35+M35</f>
        <v>0</v>
      </c>
      <c r="F35" s="32">
        <v>0</v>
      </c>
      <c r="G35" s="32">
        <v>0</v>
      </c>
      <c r="H35" s="32">
        <v>0</v>
      </c>
      <c r="I35" s="32">
        <v>0</v>
      </c>
      <c r="J35" s="32">
        <v>0</v>
      </c>
      <c r="K35" s="32">
        <v>0</v>
      </c>
      <c r="L35" s="32">
        <v>2.33869602</v>
      </c>
      <c r="M35" s="32">
        <v>0</v>
      </c>
      <c r="N35" s="32">
        <v>0</v>
      </c>
      <c r="O35" s="32">
        <v>0</v>
      </c>
      <c r="P35" s="32">
        <v>0</v>
      </c>
      <c r="Q35" s="32">
        <v>0</v>
      </c>
      <c r="R35" s="33"/>
    </row>
    <row r="36" spans="2:18" s="28" customFormat="1" ht="39" customHeight="1">
      <c r="B36" s="55"/>
      <c r="C36" s="56" t="s">
        <v>44</v>
      </c>
      <c r="D36" s="57">
        <f t="shared" ref="D36:Q36" si="8">D37</f>
        <v>0.93547840999999998</v>
      </c>
      <c r="E36" s="57">
        <f t="shared" si="8"/>
        <v>9.268512000000001E-2</v>
      </c>
      <c r="F36" s="57">
        <f t="shared" si="8"/>
        <v>0</v>
      </c>
      <c r="G36" s="57">
        <f t="shared" si="8"/>
        <v>0</v>
      </c>
      <c r="H36" s="57">
        <f t="shared" si="8"/>
        <v>0</v>
      </c>
      <c r="I36" s="57">
        <f t="shared" si="8"/>
        <v>0</v>
      </c>
      <c r="J36" s="57">
        <f t="shared" si="8"/>
        <v>0</v>
      </c>
      <c r="K36" s="57">
        <f t="shared" si="8"/>
        <v>5.7715200000000001E-2</v>
      </c>
      <c r="L36" s="57">
        <f t="shared" si="8"/>
        <v>0.93547840999999998</v>
      </c>
      <c r="M36" s="57">
        <f t="shared" si="8"/>
        <v>3.4969920000000002E-2</v>
      </c>
      <c r="N36" s="57">
        <f t="shared" si="8"/>
        <v>0.64864558999999999</v>
      </c>
      <c r="O36" s="57">
        <f t="shared" si="8"/>
        <v>0.59093039000000003</v>
      </c>
      <c r="P36" s="57">
        <f t="shared" si="8"/>
        <v>1.3485391899999999</v>
      </c>
      <c r="Q36" s="57">
        <f t="shared" si="8"/>
        <v>1.2672429199999999</v>
      </c>
      <c r="R36" s="39"/>
    </row>
    <row r="37" spans="2:18" s="35" customFormat="1" ht="51" customHeight="1">
      <c r="B37" s="29">
        <v>17</v>
      </c>
      <c r="C37" s="40" t="s">
        <v>45</v>
      </c>
      <c r="D37" s="32">
        <v>0.93547840999999998</v>
      </c>
      <c r="E37" s="32">
        <v>9.268512000000001E-2</v>
      </c>
      <c r="F37" s="32">
        <v>0</v>
      </c>
      <c r="G37" s="32">
        <v>0</v>
      </c>
      <c r="H37" s="32">
        <v>0</v>
      </c>
      <c r="I37" s="32">
        <v>0</v>
      </c>
      <c r="J37" s="32">
        <v>0</v>
      </c>
      <c r="K37" s="32">
        <v>5.7715200000000001E-2</v>
      </c>
      <c r="L37" s="32">
        <v>0.93547840999999998</v>
      </c>
      <c r="M37" s="32">
        <v>3.4969920000000002E-2</v>
      </c>
      <c r="N37" s="32">
        <v>0.64864558999999999</v>
      </c>
      <c r="O37" s="32">
        <v>0.59093039000000003</v>
      </c>
      <c r="P37" s="32">
        <v>1.3485391899999999</v>
      </c>
      <c r="Q37" s="32">
        <v>1.2672429199999999</v>
      </c>
      <c r="R37" s="33"/>
    </row>
    <row r="38" spans="2:18" s="28" customFormat="1" ht="40.5" customHeight="1">
      <c r="B38" s="46" t="s">
        <v>46</v>
      </c>
      <c r="C38" s="47" t="s">
        <v>47</v>
      </c>
      <c r="D38" s="48">
        <f t="shared" ref="D38:Q38" si="9">SUM(D39:D47)</f>
        <v>34.973636009999993</v>
      </c>
      <c r="E38" s="48">
        <f t="shared" si="9"/>
        <v>23.582654869999999</v>
      </c>
      <c r="F38" s="48">
        <f t="shared" si="9"/>
        <v>1.15188421</v>
      </c>
      <c r="G38" s="48">
        <f t="shared" si="9"/>
        <v>1.15188421</v>
      </c>
      <c r="H38" s="48">
        <f t="shared" si="9"/>
        <v>3.4871979999999998</v>
      </c>
      <c r="I38" s="48">
        <f t="shared" si="9"/>
        <v>3.4871978399999999</v>
      </c>
      <c r="J38" s="48">
        <f t="shared" si="9"/>
        <v>11.76561929</v>
      </c>
      <c r="K38" s="48">
        <f t="shared" si="9"/>
        <v>11.750839289999998</v>
      </c>
      <c r="L38" s="48">
        <f t="shared" si="9"/>
        <v>18.568934510000002</v>
      </c>
      <c r="M38" s="48">
        <f t="shared" si="9"/>
        <v>7.1927335299999999</v>
      </c>
      <c r="N38" s="48">
        <f t="shared" si="9"/>
        <v>22.671190559999999</v>
      </c>
      <c r="O38" s="48">
        <f t="shared" si="9"/>
        <v>9.6391665900000003</v>
      </c>
      <c r="P38" s="48">
        <f t="shared" si="9"/>
        <v>23.599867209999999</v>
      </c>
      <c r="Q38" s="48">
        <f t="shared" si="9"/>
        <v>8.30270756</v>
      </c>
      <c r="R38" s="39"/>
    </row>
    <row r="39" spans="2:18" s="28" customFormat="1" ht="37.5" customHeight="1">
      <c r="B39" s="29">
        <v>18</v>
      </c>
      <c r="C39" s="58" t="s">
        <v>48</v>
      </c>
      <c r="D39" s="31">
        <f t="shared" ref="D39:E46" si="10">F39+H39+J39+L39</f>
        <v>0</v>
      </c>
      <c r="E39" s="32">
        <f t="shared" si="10"/>
        <v>0</v>
      </c>
      <c r="F39" s="32">
        <v>0</v>
      </c>
      <c r="G39" s="32">
        <v>0</v>
      </c>
      <c r="H39" s="32">
        <v>0</v>
      </c>
      <c r="I39" s="32">
        <v>0</v>
      </c>
      <c r="J39" s="32">
        <v>0</v>
      </c>
      <c r="K39" s="32">
        <v>0</v>
      </c>
      <c r="L39" s="32">
        <v>0</v>
      </c>
      <c r="M39" s="32">
        <v>0</v>
      </c>
      <c r="N39" s="32">
        <v>0</v>
      </c>
      <c r="O39" s="32">
        <v>0</v>
      </c>
      <c r="P39" s="32">
        <v>0</v>
      </c>
      <c r="Q39" s="59">
        <v>0</v>
      </c>
      <c r="R39" s="33"/>
    </row>
    <row r="40" spans="2:18" s="28" customFormat="1" ht="73.5" customHeight="1">
      <c r="B40" s="29">
        <v>19</v>
      </c>
      <c r="C40" s="58" t="s">
        <v>49</v>
      </c>
      <c r="D40" s="31">
        <f t="shared" si="10"/>
        <v>0</v>
      </c>
      <c r="E40" s="32">
        <f t="shared" si="10"/>
        <v>0</v>
      </c>
      <c r="F40" s="32">
        <v>0</v>
      </c>
      <c r="G40" s="32">
        <v>0</v>
      </c>
      <c r="H40" s="32">
        <v>0</v>
      </c>
      <c r="I40" s="32">
        <v>0</v>
      </c>
      <c r="J40" s="32">
        <v>0</v>
      </c>
      <c r="K40" s="32">
        <v>0</v>
      </c>
      <c r="L40" s="32">
        <v>0</v>
      </c>
      <c r="M40" s="32">
        <v>0</v>
      </c>
      <c r="N40" s="32">
        <v>0</v>
      </c>
      <c r="O40" s="32">
        <v>0</v>
      </c>
      <c r="P40" s="32">
        <v>0</v>
      </c>
      <c r="Q40" s="59">
        <v>0</v>
      </c>
      <c r="R40" s="33"/>
    </row>
    <row r="41" spans="2:18" s="28" customFormat="1" ht="55.5" customHeight="1">
      <c r="B41" s="29">
        <v>20</v>
      </c>
      <c r="C41" s="58" t="s">
        <v>50</v>
      </c>
      <c r="D41" s="31">
        <f t="shared" si="10"/>
        <v>12.065453209999999</v>
      </c>
      <c r="E41" s="32">
        <f t="shared" si="10"/>
        <v>4.6740348899999997</v>
      </c>
      <c r="F41" s="32">
        <v>0</v>
      </c>
      <c r="G41" s="32">
        <v>0</v>
      </c>
      <c r="H41" s="32">
        <v>0</v>
      </c>
      <c r="I41" s="32">
        <v>0</v>
      </c>
      <c r="J41" s="32">
        <v>8.7800000000000003E-2</v>
      </c>
      <c r="K41" s="32">
        <f>73.02/1000</f>
        <v>7.3020000000000002E-2</v>
      </c>
      <c r="L41" s="32">
        <v>11.97765321</v>
      </c>
      <c r="M41" s="32">
        <f>4601.01489/1000</f>
        <v>4.6010148900000001</v>
      </c>
      <c r="N41" s="32">
        <f>6133.19682/1000</f>
        <v>6.1331968200000002</v>
      </c>
      <c r="O41" s="32">
        <v>6.1331968200000002</v>
      </c>
      <c r="P41" s="49">
        <f>4796.73779/1000</f>
        <v>4.7967377899999999</v>
      </c>
      <c r="Q41" s="59">
        <v>4.7967377899999999</v>
      </c>
      <c r="R41" s="33"/>
    </row>
    <row r="42" spans="2:18" s="28" customFormat="1" ht="22.5" customHeight="1">
      <c r="B42" s="29">
        <v>21</v>
      </c>
      <c r="C42" s="58" t="s">
        <v>51</v>
      </c>
      <c r="D42" s="31">
        <f t="shared" si="10"/>
        <v>0</v>
      </c>
      <c r="E42" s="32">
        <f t="shared" si="10"/>
        <v>0</v>
      </c>
      <c r="F42" s="59">
        <v>0</v>
      </c>
      <c r="G42" s="59">
        <v>0</v>
      </c>
      <c r="H42" s="59">
        <v>0</v>
      </c>
      <c r="I42" s="59">
        <v>0</v>
      </c>
      <c r="J42" s="59">
        <v>0</v>
      </c>
      <c r="K42" s="59">
        <v>0</v>
      </c>
      <c r="L42" s="59">
        <v>0</v>
      </c>
      <c r="M42" s="32">
        <v>0</v>
      </c>
      <c r="N42" s="32">
        <v>0</v>
      </c>
      <c r="O42" s="32">
        <v>0</v>
      </c>
      <c r="P42" s="49">
        <v>0</v>
      </c>
      <c r="Q42" s="59">
        <v>0</v>
      </c>
      <c r="R42" s="33"/>
    </row>
    <row r="43" spans="2:18" s="28" customFormat="1" ht="41.25" customHeight="1">
      <c r="B43" s="29">
        <v>22</v>
      </c>
      <c r="C43" s="58" t="s">
        <v>52</v>
      </c>
      <c r="D43" s="59">
        <f t="shared" si="10"/>
        <v>1.9966383400000001</v>
      </c>
      <c r="E43" s="59">
        <f t="shared" si="10"/>
        <v>2.0739169999999998</v>
      </c>
      <c r="F43" s="59">
        <v>0</v>
      </c>
      <c r="G43" s="59">
        <v>0</v>
      </c>
      <c r="H43" s="59">
        <v>0</v>
      </c>
      <c r="I43" s="59">
        <v>0</v>
      </c>
      <c r="J43" s="59">
        <v>0</v>
      </c>
      <c r="K43" s="59">
        <v>0</v>
      </c>
      <c r="L43" s="59">
        <v>1.9966383400000001</v>
      </c>
      <c r="M43" s="32">
        <f>2073.917/1000</f>
        <v>2.0739169999999998</v>
      </c>
      <c r="N43" s="59">
        <f>1773.56696/1000</f>
        <v>1.7735669600000001</v>
      </c>
      <c r="O43" s="59">
        <v>1.7735669600000001</v>
      </c>
      <c r="P43" s="59">
        <f>1773.56696/1000</f>
        <v>1.7735669600000001</v>
      </c>
      <c r="Q43" s="59">
        <v>1.7735669600000001</v>
      </c>
      <c r="R43" s="33"/>
    </row>
    <row r="44" spans="2:18" s="28" customFormat="1" ht="52.5" customHeight="1">
      <c r="B44" s="29">
        <v>23</v>
      </c>
      <c r="C44" s="58" t="s">
        <v>53</v>
      </c>
      <c r="D44" s="31">
        <f t="shared" si="10"/>
        <v>2.31879839</v>
      </c>
      <c r="E44" s="32">
        <f t="shared" si="10"/>
        <v>0.51780164000000006</v>
      </c>
      <c r="F44" s="32">
        <v>0</v>
      </c>
      <c r="G44" s="32">
        <v>0</v>
      </c>
      <c r="H44" s="32">
        <v>0</v>
      </c>
      <c r="I44" s="32">
        <v>0</v>
      </c>
      <c r="J44" s="32">
        <v>0</v>
      </c>
      <c r="K44" s="32">
        <v>0</v>
      </c>
      <c r="L44" s="32">
        <v>2.31879839</v>
      </c>
      <c r="M44" s="32">
        <f>517.80164/1000</f>
        <v>0.51780164000000006</v>
      </c>
      <c r="N44" s="32">
        <f>1732.40281/1000</f>
        <v>1.73240281</v>
      </c>
      <c r="O44" s="59">
        <v>1.73240281</v>
      </c>
      <c r="P44" s="49">
        <f>1732.40281/1000</f>
        <v>1.73240281</v>
      </c>
      <c r="Q44" s="59">
        <v>1.73240281</v>
      </c>
      <c r="R44" s="33"/>
    </row>
    <row r="45" spans="2:18" s="28" customFormat="1" ht="71.25" customHeight="1">
      <c r="B45" s="29">
        <v>24</v>
      </c>
      <c r="C45" s="58" t="s">
        <v>54</v>
      </c>
      <c r="D45" s="31">
        <f t="shared" si="10"/>
        <v>1.15188421</v>
      </c>
      <c r="E45" s="32">
        <f t="shared" si="10"/>
        <v>1.15188421</v>
      </c>
      <c r="F45" s="59">
        <v>1.15188421</v>
      </c>
      <c r="G45" s="59">
        <f>1151.88421/1000</f>
        <v>1.15188421</v>
      </c>
      <c r="H45" s="59">
        <v>0</v>
      </c>
      <c r="I45" s="59">
        <v>0</v>
      </c>
      <c r="J45" s="59">
        <v>0</v>
      </c>
      <c r="K45" s="59">
        <v>0</v>
      </c>
      <c r="L45" s="32">
        <v>0</v>
      </c>
      <c r="M45" s="32">
        <v>0</v>
      </c>
      <c r="N45" s="32">
        <v>0</v>
      </c>
      <c r="O45" s="32">
        <v>0</v>
      </c>
      <c r="P45" s="49">
        <f>1719.26236/1000</f>
        <v>1.7192623599999999</v>
      </c>
      <c r="Q45" s="59">
        <v>0</v>
      </c>
      <c r="R45" s="33"/>
    </row>
    <row r="46" spans="2:18" s="28" customFormat="1" ht="36.75" customHeight="1">
      <c r="B46" s="29">
        <v>25</v>
      </c>
      <c r="C46" s="58" t="s">
        <v>55</v>
      </c>
      <c r="D46" s="31">
        <f t="shared" si="10"/>
        <v>17.440861859999998</v>
      </c>
      <c r="E46" s="32">
        <f t="shared" si="10"/>
        <v>15.165017129999999</v>
      </c>
      <c r="F46" s="32">
        <v>0</v>
      </c>
      <c r="G46" s="32">
        <v>0</v>
      </c>
      <c r="H46" s="32">
        <v>3.4871979999999998</v>
      </c>
      <c r="I46" s="32">
        <f>3487.19784/1000</f>
        <v>3.4871978399999999</v>
      </c>
      <c r="J46" s="32">
        <v>11.67781929</v>
      </c>
      <c r="K46" s="32">
        <f>11677.81929/1000</f>
        <v>11.677819289999999</v>
      </c>
      <c r="L46" s="32">
        <v>2.2758445699999998</v>
      </c>
      <c r="M46" s="32">
        <v>0</v>
      </c>
      <c r="N46" s="32">
        <f>13032.02397/1000</f>
        <v>13.032023970000001</v>
      </c>
      <c r="O46" s="32">
        <v>0</v>
      </c>
      <c r="P46" s="49">
        <f>13577.89729/1000</f>
        <v>13.577897290000001</v>
      </c>
      <c r="Q46" s="59">
        <v>0</v>
      </c>
      <c r="R46" s="33"/>
    </row>
    <row r="47" spans="2:18" s="28" customFormat="1" ht="36.75" customHeight="1">
      <c r="B47" s="29">
        <v>26</v>
      </c>
      <c r="C47" s="58" t="s">
        <v>56</v>
      </c>
      <c r="D47" s="31">
        <v>0</v>
      </c>
      <c r="E47" s="31">
        <v>0</v>
      </c>
      <c r="F47" s="31">
        <v>0</v>
      </c>
      <c r="G47" s="31">
        <v>0</v>
      </c>
      <c r="H47" s="31">
        <v>0</v>
      </c>
      <c r="I47" s="31">
        <v>0</v>
      </c>
      <c r="J47" s="31">
        <v>0</v>
      </c>
      <c r="K47" s="31">
        <v>0</v>
      </c>
      <c r="L47" s="31">
        <v>0</v>
      </c>
      <c r="M47" s="32">
        <v>0</v>
      </c>
      <c r="N47" s="31">
        <v>0</v>
      </c>
      <c r="O47" s="31">
        <v>0</v>
      </c>
      <c r="P47" s="31">
        <v>0</v>
      </c>
      <c r="Q47" s="31">
        <v>0</v>
      </c>
      <c r="R47" s="33"/>
    </row>
    <row r="48" spans="2:18" s="28" customFormat="1">
      <c r="B48" s="60" t="s">
        <v>57</v>
      </c>
      <c r="C48" s="61" t="s">
        <v>58</v>
      </c>
      <c r="D48" s="62">
        <f t="shared" ref="D48:Q48" si="11">SUM(D49:D50)</f>
        <v>27.360928999999999</v>
      </c>
      <c r="E48" s="62">
        <f t="shared" si="11"/>
        <v>21.999497019999996</v>
      </c>
      <c r="F48" s="62">
        <f t="shared" si="11"/>
        <v>1.15629563</v>
      </c>
      <c r="G48" s="62">
        <f t="shared" si="11"/>
        <v>1.15629563</v>
      </c>
      <c r="H48" s="62">
        <f t="shared" si="11"/>
        <v>1.8411329999999999</v>
      </c>
      <c r="I48" s="62">
        <f t="shared" si="11"/>
        <v>1.84112962</v>
      </c>
      <c r="J48" s="62">
        <f t="shared" si="11"/>
        <v>16.433499699999999</v>
      </c>
      <c r="K48" s="62">
        <f t="shared" si="11"/>
        <v>16.419854699999998</v>
      </c>
      <c r="L48" s="62">
        <f t="shared" si="11"/>
        <v>7.9300006700000001</v>
      </c>
      <c r="M48" s="62">
        <f t="shared" si="11"/>
        <v>2.58221707</v>
      </c>
      <c r="N48" s="62">
        <f t="shared" si="11"/>
        <v>18.562670000000001</v>
      </c>
      <c r="O48" s="62">
        <f t="shared" si="11"/>
        <v>0.85205262999999998</v>
      </c>
      <c r="P48" s="62">
        <f t="shared" si="11"/>
        <v>20.978628690000001</v>
      </c>
      <c r="Q48" s="62">
        <f t="shared" si="11"/>
        <v>20.405260460000001</v>
      </c>
      <c r="R48" s="39"/>
    </row>
    <row r="49" spans="2:18" s="28" customFormat="1" ht="39.75" customHeight="1">
      <c r="B49" s="29"/>
      <c r="C49" s="40" t="s">
        <v>59</v>
      </c>
      <c r="D49" s="63"/>
      <c r="E49" s="64"/>
      <c r="F49" s="32"/>
      <c r="G49" s="32"/>
      <c r="H49" s="32"/>
      <c r="I49" s="32"/>
      <c r="J49" s="32"/>
      <c r="K49" s="32"/>
      <c r="L49" s="32"/>
      <c r="M49" s="32"/>
      <c r="N49" s="32"/>
      <c r="O49" s="32"/>
      <c r="P49" s="32"/>
      <c r="Q49" s="32"/>
      <c r="R49" s="39"/>
    </row>
    <row r="50" spans="2:18" s="28" customFormat="1" ht="48" customHeight="1">
      <c r="B50" s="29">
        <v>27</v>
      </c>
      <c r="C50" s="30" t="s">
        <v>60</v>
      </c>
      <c r="D50" s="31">
        <f>F50+H50+J50+L50</f>
        <v>27.360928999999999</v>
      </c>
      <c r="E50" s="32">
        <f>G50+I50+K50+M50</f>
        <v>21.999497019999996</v>
      </c>
      <c r="F50" s="32">
        <v>1.15629563</v>
      </c>
      <c r="G50" s="32">
        <v>1.15629563</v>
      </c>
      <c r="H50" s="32">
        <v>1.8411329999999999</v>
      </c>
      <c r="I50" s="32">
        <f>1841.12962/1000</f>
        <v>1.84112962</v>
      </c>
      <c r="J50" s="32">
        <f>16433.4997/1000</f>
        <v>16.433499699999999</v>
      </c>
      <c r="K50" s="32">
        <f>16419.8547/1000</f>
        <v>16.419854699999998</v>
      </c>
      <c r="L50" s="32">
        <v>7.9300006700000001</v>
      </c>
      <c r="M50" s="32">
        <f>2582.21707/1000</f>
        <v>2.58221707</v>
      </c>
      <c r="N50" s="32">
        <v>18.562670000000001</v>
      </c>
      <c r="O50" s="32">
        <f>852.05263/1000</f>
        <v>0.85205262999999998</v>
      </c>
      <c r="P50" s="32">
        <f>20978.62869/1000</f>
        <v>20.978628690000001</v>
      </c>
      <c r="Q50" s="32">
        <f>20405.26046/1000</f>
        <v>20.405260460000001</v>
      </c>
      <c r="R50" s="33"/>
    </row>
    <row r="51" spans="2:18" s="28" customFormat="1" ht="31.5">
      <c r="B51" s="60" t="s">
        <v>61</v>
      </c>
      <c r="C51" s="61" t="s">
        <v>62</v>
      </c>
      <c r="D51" s="62">
        <f t="shared" ref="D51:Q51" si="12">SUM(D52:D53)</f>
        <v>7.9565797000000007</v>
      </c>
      <c r="E51" s="62">
        <f t="shared" si="12"/>
        <v>2.6600091100000003</v>
      </c>
      <c r="F51" s="62">
        <f t="shared" si="12"/>
        <v>1.18599246</v>
      </c>
      <c r="G51" s="62">
        <f t="shared" si="12"/>
        <v>1.18599246</v>
      </c>
      <c r="H51" s="62">
        <f t="shared" si="12"/>
        <v>3.96865E-2</v>
      </c>
      <c r="I51" s="62">
        <f t="shared" si="12"/>
        <v>3.96865E-2</v>
      </c>
      <c r="J51" s="62">
        <f t="shared" si="12"/>
        <v>0.99827955000000002</v>
      </c>
      <c r="K51" s="62">
        <f t="shared" si="12"/>
        <v>1.0021278499999999</v>
      </c>
      <c r="L51" s="62">
        <f t="shared" si="12"/>
        <v>5.7326211899999997</v>
      </c>
      <c r="M51" s="62">
        <f t="shared" si="12"/>
        <v>0.43220230000000004</v>
      </c>
      <c r="N51" s="62">
        <f t="shared" si="12"/>
        <v>3.4860210400000002</v>
      </c>
      <c r="O51" s="62">
        <f t="shared" si="12"/>
        <v>1.5928373300000001</v>
      </c>
      <c r="P51" s="62">
        <f t="shared" si="12"/>
        <v>4.2993237999999998</v>
      </c>
      <c r="Q51" s="62">
        <f t="shared" si="12"/>
        <v>4.2993237999999998</v>
      </c>
      <c r="R51" s="39"/>
    </row>
    <row r="52" spans="2:18" s="28" customFormat="1" ht="41.25" customHeight="1">
      <c r="B52" s="29">
        <v>28</v>
      </c>
      <c r="C52" s="30" t="s">
        <v>63</v>
      </c>
      <c r="D52" s="49">
        <v>1.4302423200000001</v>
      </c>
      <c r="E52" s="49">
        <v>0</v>
      </c>
      <c r="F52" s="49">
        <v>0</v>
      </c>
      <c r="G52" s="49">
        <v>0</v>
      </c>
      <c r="H52" s="49">
        <v>0</v>
      </c>
      <c r="I52" s="49">
        <v>0</v>
      </c>
      <c r="J52" s="49">
        <v>0</v>
      </c>
      <c r="K52" s="49">
        <v>0</v>
      </c>
      <c r="L52" s="49">
        <v>1.4302423200000001</v>
      </c>
      <c r="M52" s="49">
        <v>0</v>
      </c>
      <c r="N52" s="49">
        <v>0</v>
      </c>
      <c r="O52" s="49">
        <v>0</v>
      </c>
      <c r="P52" s="49">
        <v>0</v>
      </c>
      <c r="Q52" s="49">
        <v>0</v>
      </c>
      <c r="R52" s="33"/>
    </row>
    <row r="53" spans="2:18" s="28" customFormat="1" ht="47.25">
      <c r="B53" s="29">
        <v>29</v>
      </c>
      <c r="C53" s="30" t="s">
        <v>64</v>
      </c>
      <c r="D53" s="49">
        <v>6.5263373800000002</v>
      </c>
      <c r="E53" s="49">
        <v>2.6600091100000003</v>
      </c>
      <c r="F53" s="49">
        <v>1.18599246</v>
      </c>
      <c r="G53" s="49">
        <v>1.18599246</v>
      </c>
      <c r="H53" s="49">
        <v>3.96865E-2</v>
      </c>
      <c r="I53" s="49">
        <v>3.96865E-2</v>
      </c>
      <c r="J53" s="49">
        <v>0.99827955000000002</v>
      </c>
      <c r="K53" s="49">
        <v>1.0021278499999999</v>
      </c>
      <c r="L53" s="49">
        <v>4.3023788700000001</v>
      </c>
      <c r="M53" s="49">
        <v>0.43220230000000004</v>
      </c>
      <c r="N53" s="49">
        <v>3.4860210400000002</v>
      </c>
      <c r="O53" s="49">
        <v>1.5928373300000001</v>
      </c>
      <c r="P53" s="49">
        <v>4.2993237999999998</v>
      </c>
      <c r="Q53" s="49">
        <v>4.2993237999999998</v>
      </c>
      <c r="R53" s="33"/>
    </row>
    <row r="54" spans="2:18" s="28" customFormat="1" ht="31.5" hidden="1">
      <c r="B54" s="29"/>
      <c r="C54" s="30" t="s">
        <v>65</v>
      </c>
      <c r="D54" s="31"/>
      <c r="E54" s="64"/>
      <c r="F54" s="49"/>
      <c r="G54" s="49"/>
      <c r="H54" s="49"/>
      <c r="I54" s="49"/>
      <c r="J54" s="49"/>
      <c r="K54" s="49"/>
      <c r="L54" s="49"/>
      <c r="M54" s="49"/>
      <c r="N54" s="49"/>
      <c r="O54" s="49"/>
      <c r="P54" s="49"/>
      <c r="Q54" s="49"/>
      <c r="R54" s="39"/>
    </row>
    <row r="55" spans="2:18" s="28" customFormat="1" hidden="1">
      <c r="B55" s="29"/>
      <c r="C55" s="30" t="s">
        <v>66</v>
      </c>
      <c r="D55" s="63"/>
      <c r="E55" s="64"/>
      <c r="F55" s="49"/>
      <c r="G55" s="49"/>
      <c r="H55" s="49"/>
      <c r="I55" s="49"/>
      <c r="J55" s="49"/>
      <c r="K55" s="49"/>
      <c r="L55" s="49"/>
      <c r="M55" s="49"/>
      <c r="N55" s="32"/>
      <c r="O55" s="49"/>
      <c r="P55" s="49"/>
      <c r="Q55" s="49"/>
      <c r="R55" s="39"/>
    </row>
    <row r="56" spans="2:18" s="28" customFormat="1" ht="31.5" hidden="1">
      <c r="B56" s="29"/>
      <c r="C56" s="30" t="s">
        <v>67</v>
      </c>
      <c r="D56" s="63"/>
      <c r="E56" s="64"/>
      <c r="F56" s="49"/>
      <c r="G56" s="49"/>
      <c r="H56" s="49"/>
      <c r="I56" s="49"/>
      <c r="J56" s="49"/>
      <c r="K56" s="49"/>
      <c r="L56" s="49"/>
      <c r="M56" s="49"/>
      <c r="N56" s="32"/>
      <c r="O56" s="49"/>
      <c r="P56" s="49"/>
      <c r="Q56" s="49"/>
      <c r="R56" s="39"/>
    </row>
    <row r="57" spans="2:18" s="28" customFormat="1" hidden="1">
      <c r="B57" s="29"/>
      <c r="C57" s="30" t="s">
        <v>68</v>
      </c>
      <c r="D57" s="63"/>
      <c r="E57" s="64"/>
      <c r="F57" s="49"/>
      <c r="G57" s="49"/>
      <c r="H57" s="49"/>
      <c r="I57" s="49"/>
      <c r="J57" s="49"/>
      <c r="K57" s="49"/>
      <c r="L57" s="49"/>
      <c r="M57" s="49"/>
      <c r="N57" s="32"/>
      <c r="O57" s="49"/>
      <c r="P57" s="49"/>
      <c r="Q57" s="49"/>
      <c r="R57" s="39"/>
    </row>
    <row r="58" spans="2:18" s="28" customFormat="1" hidden="1">
      <c r="B58" s="29"/>
      <c r="C58" s="30" t="s">
        <v>69</v>
      </c>
      <c r="D58" s="63"/>
      <c r="E58" s="64"/>
      <c r="F58" s="49"/>
      <c r="G58" s="49"/>
      <c r="H58" s="49"/>
      <c r="I58" s="49"/>
      <c r="J58" s="49"/>
      <c r="K58" s="49"/>
      <c r="L58" s="49"/>
      <c r="M58" s="49"/>
      <c r="N58" s="49"/>
      <c r="O58" s="49"/>
      <c r="P58" s="49"/>
      <c r="Q58" s="49"/>
      <c r="R58" s="39"/>
    </row>
    <row r="59" spans="2:18" s="28" customFormat="1" ht="21.75" hidden="1" customHeight="1">
      <c r="B59" s="29"/>
      <c r="C59" s="40" t="s">
        <v>70</v>
      </c>
      <c r="D59" s="63"/>
      <c r="E59" s="64"/>
      <c r="F59" s="32"/>
      <c r="G59" s="49"/>
      <c r="H59" s="32"/>
      <c r="I59" s="49"/>
      <c r="J59" s="32"/>
      <c r="K59" s="32"/>
      <c r="L59" s="32"/>
      <c r="M59" s="32"/>
      <c r="N59" s="32"/>
      <c r="O59" s="32"/>
      <c r="P59" s="49"/>
      <c r="Q59" s="32"/>
      <c r="R59" s="39"/>
    </row>
    <row r="60" spans="2:18" s="28" customFormat="1" ht="35.25" customHeight="1">
      <c r="B60" s="60" t="s">
        <v>71</v>
      </c>
      <c r="C60" s="61" t="s">
        <v>72</v>
      </c>
      <c r="D60" s="62">
        <f>D61</f>
        <v>21.145510000000002</v>
      </c>
      <c r="E60" s="62">
        <f t="shared" ref="E60:Q60" si="13">E61</f>
        <v>21.19009458</v>
      </c>
      <c r="F60" s="62">
        <f t="shared" si="13"/>
        <v>12.263059999999999</v>
      </c>
      <c r="G60" s="62">
        <f t="shared" si="13"/>
        <v>12.263059999999999</v>
      </c>
      <c r="H60" s="62">
        <f t="shared" si="13"/>
        <v>2.1989299999999998</v>
      </c>
      <c r="I60" s="62">
        <f t="shared" si="13"/>
        <v>2.1989299999999998</v>
      </c>
      <c r="J60" s="62">
        <f t="shared" si="13"/>
        <v>5.91449E-2</v>
      </c>
      <c r="K60" s="62">
        <f t="shared" si="13"/>
        <v>5.9144490000000001E-2</v>
      </c>
      <c r="L60" s="62">
        <f t="shared" si="13"/>
        <v>6.6243751</v>
      </c>
      <c r="M60" s="62">
        <f t="shared" si="13"/>
        <v>6.6689600900000006</v>
      </c>
      <c r="N60" s="62">
        <f t="shared" si="13"/>
        <v>5.6516609899999999</v>
      </c>
      <c r="O60" s="62">
        <f t="shared" si="13"/>
        <v>5.6516609899999999</v>
      </c>
      <c r="P60" s="62">
        <f t="shared" si="13"/>
        <v>5.6516609899999999</v>
      </c>
      <c r="Q60" s="62">
        <f t="shared" si="13"/>
        <v>5.6516609899999999</v>
      </c>
      <c r="R60" s="39"/>
    </row>
    <row r="61" spans="2:18" s="28" customFormat="1" ht="44.25" customHeight="1">
      <c r="B61" s="29">
        <v>30</v>
      </c>
      <c r="C61" s="40" t="s">
        <v>73</v>
      </c>
      <c r="D61" s="31">
        <f>F61+H61+J61+L61</f>
        <v>21.145510000000002</v>
      </c>
      <c r="E61" s="32">
        <f>G61+I61+K61+M61</f>
        <v>21.19009458</v>
      </c>
      <c r="F61" s="32">
        <v>12.263059999999999</v>
      </c>
      <c r="G61" s="32">
        <f>12263.06/1000</f>
        <v>12.263059999999999</v>
      </c>
      <c r="H61" s="32">
        <v>2.1989299999999998</v>
      </c>
      <c r="I61" s="32">
        <f>2198.93/1000</f>
        <v>2.1989299999999998</v>
      </c>
      <c r="J61" s="32">
        <v>5.91449E-2</v>
      </c>
      <c r="K61" s="32">
        <f>59.14449/1000</f>
        <v>5.9144490000000001E-2</v>
      </c>
      <c r="L61" s="32">
        <v>6.6243751</v>
      </c>
      <c r="M61" s="32">
        <f>17149.45999/1000-10.4804999</f>
        <v>6.6689600900000006</v>
      </c>
      <c r="N61" s="32">
        <f>5651.66099/1000</f>
        <v>5.6516609899999999</v>
      </c>
      <c r="O61" s="32">
        <f>5651.66099/1000</f>
        <v>5.6516609899999999</v>
      </c>
      <c r="P61" s="32">
        <f>5651.66099/1000</f>
        <v>5.6516609899999999</v>
      </c>
      <c r="Q61" s="32">
        <v>5.6516609899999999</v>
      </c>
      <c r="R61" s="33"/>
    </row>
    <row r="62" spans="2:18" s="28" customFormat="1" ht="31.5" hidden="1">
      <c r="B62" s="60" t="s">
        <v>74</v>
      </c>
      <c r="C62" s="61" t="s">
        <v>75</v>
      </c>
      <c r="D62" s="62"/>
      <c r="E62" s="62"/>
      <c r="F62" s="62"/>
      <c r="G62" s="62"/>
      <c r="H62" s="62"/>
      <c r="I62" s="62"/>
      <c r="J62" s="62"/>
      <c r="K62" s="62"/>
      <c r="L62" s="62"/>
      <c r="M62" s="62"/>
      <c r="N62" s="62"/>
      <c r="O62" s="62"/>
      <c r="P62" s="62"/>
      <c r="Q62" s="62"/>
      <c r="R62" s="39"/>
    </row>
    <row r="63" spans="2:18" s="28" customFormat="1" ht="38.25" hidden="1" customHeight="1">
      <c r="B63" s="65" t="s">
        <v>76</v>
      </c>
      <c r="C63" s="66" t="s">
        <v>77</v>
      </c>
      <c r="D63" s="67"/>
      <c r="E63" s="67"/>
      <c r="F63" s="67"/>
      <c r="G63" s="67"/>
      <c r="H63" s="67"/>
      <c r="I63" s="67"/>
      <c r="J63" s="67"/>
      <c r="K63" s="67"/>
      <c r="L63" s="67"/>
      <c r="M63" s="67"/>
      <c r="N63" s="67"/>
      <c r="O63" s="67"/>
      <c r="P63" s="67"/>
      <c r="Q63" s="67"/>
      <c r="R63" s="39"/>
    </row>
    <row r="64" spans="2:18" s="28" customFormat="1" hidden="1">
      <c r="B64" s="68" t="s">
        <v>78</v>
      </c>
      <c r="C64" s="69" t="s">
        <v>79</v>
      </c>
      <c r="D64" s="17"/>
      <c r="E64" s="17"/>
      <c r="F64" s="17"/>
      <c r="G64" s="17"/>
      <c r="H64" s="17"/>
      <c r="I64" s="17"/>
      <c r="J64" s="17"/>
      <c r="K64" s="17"/>
      <c r="L64" s="17"/>
      <c r="M64" s="17"/>
      <c r="N64" s="17"/>
      <c r="O64" s="17"/>
      <c r="P64" s="17"/>
      <c r="Q64" s="17"/>
      <c r="R64" s="33"/>
    </row>
    <row r="65" spans="2:18" s="28" customFormat="1" ht="18" customHeight="1">
      <c r="B65" s="70" t="s">
        <v>74</v>
      </c>
      <c r="C65" s="71" t="s">
        <v>80</v>
      </c>
      <c r="D65" s="72">
        <f t="shared" ref="D65:Q65" si="14">D66</f>
        <v>0</v>
      </c>
      <c r="E65" s="72">
        <f t="shared" si="14"/>
        <v>6.4973867099999998</v>
      </c>
      <c r="F65" s="72">
        <f t="shared" si="14"/>
        <v>0</v>
      </c>
      <c r="G65" s="72">
        <f t="shared" si="14"/>
        <v>0</v>
      </c>
      <c r="H65" s="72">
        <f t="shared" si="14"/>
        <v>0</v>
      </c>
      <c r="I65" s="72">
        <f t="shared" si="14"/>
        <v>0</v>
      </c>
      <c r="J65" s="72">
        <f t="shared" si="14"/>
        <v>0</v>
      </c>
      <c r="K65" s="72">
        <f t="shared" si="14"/>
        <v>6.4973867099999998</v>
      </c>
      <c r="L65" s="72">
        <f t="shared" si="14"/>
        <v>0</v>
      </c>
      <c r="M65" s="72">
        <f t="shared" si="14"/>
        <v>0</v>
      </c>
      <c r="N65" s="72">
        <f t="shared" si="14"/>
        <v>5.5062599200000006</v>
      </c>
      <c r="O65" s="72">
        <f t="shared" si="14"/>
        <v>0</v>
      </c>
      <c r="P65" s="72">
        <f t="shared" si="14"/>
        <v>5.5062599200000006</v>
      </c>
      <c r="Q65" s="72">
        <f t="shared" si="14"/>
        <v>0</v>
      </c>
      <c r="R65" s="33"/>
    </row>
    <row r="66" spans="2:18" s="28" customFormat="1" ht="27" customHeight="1">
      <c r="B66" s="73" t="s">
        <v>81</v>
      </c>
      <c r="C66" s="40" t="s">
        <v>82</v>
      </c>
      <c r="D66" s="32">
        <f>F66+H66+J66+L66</f>
        <v>0</v>
      </c>
      <c r="E66" s="32">
        <f>G66+I66+K66+M66</f>
        <v>6.4973867099999998</v>
      </c>
      <c r="F66" s="32">
        <v>0</v>
      </c>
      <c r="G66" s="32">
        <v>0</v>
      </c>
      <c r="H66" s="32">
        <v>0</v>
      </c>
      <c r="I66" s="32">
        <v>0</v>
      </c>
      <c r="J66" s="32">
        <v>0</v>
      </c>
      <c r="K66" s="32">
        <v>6.4973867099999998</v>
      </c>
      <c r="L66" s="32">
        <v>0</v>
      </c>
      <c r="M66" s="32">
        <v>0</v>
      </c>
      <c r="N66" s="32">
        <f>5506.25992/1000</f>
        <v>5.5062599200000006</v>
      </c>
      <c r="O66" s="32">
        <v>0</v>
      </c>
      <c r="P66" s="32">
        <f>5506.25992/1000</f>
        <v>5.5062599200000006</v>
      </c>
      <c r="Q66" s="32">
        <v>0</v>
      </c>
      <c r="R66" s="33"/>
    </row>
    <row r="67" spans="2:18" s="28" customFormat="1" ht="31.5">
      <c r="B67" s="74">
        <v>2</v>
      </c>
      <c r="C67" s="75" t="s">
        <v>83</v>
      </c>
      <c r="D67" s="76">
        <f t="shared" ref="D67:Q67" si="15">SUM(D68:D72)</f>
        <v>331.02207905</v>
      </c>
      <c r="E67" s="76">
        <f t="shared" si="15"/>
        <v>11.698909070000003</v>
      </c>
      <c r="F67" s="76">
        <f t="shared" si="15"/>
        <v>1.7860483999999999</v>
      </c>
      <c r="G67" s="76">
        <f t="shared" si="15"/>
        <v>1.7860484999999997</v>
      </c>
      <c r="H67" s="76">
        <f t="shared" si="15"/>
        <v>0.88438463999999994</v>
      </c>
      <c r="I67" s="76">
        <f t="shared" si="15"/>
        <v>0.88438463999999994</v>
      </c>
      <c r="J67" s="76">
        <f t="shared" si="15"/>
        <v>1.9118010999999999</v>
      </c>
      <c r="K67" s="76">
        <f t="shared" si="15"/>
        <v>2.37395574</v>
      </c>
      <c r="L67" s="76">
        <f t="shared" si="15"/>
        <v>326.43984490999998</v>
      </c>
      <c r="M67" s="76">
        <f t="shared" si="15"/>
        <v>6.6545201900000004</v>
      </c>
      <c r="N67" s="76">
        <f t="shared" si="15"/>
        <v>10.392023790000001</v>
      </c>
      <c r="O67" s="76">
        <f t="shared" si="15"/>
        <v>6.3905264900000001</v>
      </c>
      <c r="P67" s="76">
        <f t="shared" si="15"/>
        <v>7.1402253399999998</v>
      </c>
      <c r="Q67" s="76">
        <f t="shared" si="15"/>
        <v>7.1402253399999998</v>
      </c>
      <c r="R67" s="39"/>
    </row>
    <row r="68" spans="2:18" s="28" customFormat="1" ht="149.25" customHeight="1">
      <c r="B68" s="29">
        <v>32</v>
      </c>
      <c r="C68" s="40" t="s">
        <v>84</v>
      </c>
      <c r="D68" s="32">
        <f>F68+H68+J68+L68</f>
        <v>328.55500010999998</v>
      </c>
      <c r="E68" s="32">
        <f>G68+I68+K68+M68</f>
        <v>8.8505615800000008</v>
      </c>
      <c r="F68" s="32">
        <v>0.22862511999999999</v>
      </c>
      <c r="G68" s="32">
        <f>228.62512/1000</f>
        <v>0.22862512000000001</v>
      </c>
      <c r="H68" s="32">
        <v>0.23116539</v>
      </c>
      <c r="I68" s="32">
        <f>231.16539/1000</f>
        <v>0.23116539</v>
      </c>
      <c r="J68" s="32">
        <v>1.73470331</v>
      </c>
      <c r="K68" s="32">
        <f>1805.10331/1000</f>
        <v>1.80510331</v>
      </c>
      <c r="L68" s="32">
        <v>326.36050628999999</v>
      </c>
      <c r="M68" s="32">
        <f>6585.66776/1000</f>
        <v>6.5856677600000006</v>
      </c>
      <c r="N68" s="77">
        <f>8171.31582/1000</f>
        <v>8.1713158200000002</v>
      </c>
      <c r="O68" s="32">
        <f>6133.99588/1000</f>
        <v>6.1339958800000005</v>
      </c>
      <c r="P68" s="32">
        <v>0</v>
      </c>
      <c r="Q68" s="32">
        <v>0</v>
      </c>
      <c r="R68" s="33"/>
    </row>
    <row r="69" spans="2:18" s="28" customFormat="1" ht="38.25" customHeight="1">
      <c r="B69" s="29">
        <v>33</v>
      </c>
      <c r="C69" s="40" t="s">
        <v>85</v>
      </c>
      <c r="D69" s="32">
        <f>F69+H69+J69+L69</f>
        <v>0.90648698999999999</v>
      </c>
      <c r="E69" s="32">
        <f>G69+I69+K69+M69</f>
        <v>0.90648708999999994</v>
      </c>
      <c r="F69" s="32">
        <v>0.87229800000000002</v>
      </c>
      <c r="G69" s="32">
        <f>872.2981/1000</f>
        <v>0.87229809999999997</v>
      </c>
      <c r="H69" s="32">
        <v>3.4188990000000002E-2</v>
      </c>
      <c r="I69" s="32">
        <f>34.18899/1000</f>
        <v>3.4188989999999995E-2</v>
      </c>
      <c r="J69" s="32">
        <v>0</v>
      </c>
      <c r="K69" s="32">
        <v>0</v>
      </c>
      <c r="L69" s="32">
        <v>0</v>
      </c>
      <c r="M69" s="32">
        <v>0</v>
      </c>
      <c r="N69" s="34">
        <f>34.18899/1000</f>
        <v>3.4188989999999995E-2</v>
      </c>
      <c r="O69" s="34">
        <v>0</v>
      </c>
      <c r="P69" s="32">
        <v>0</v>
      </c>
      <c r="Q69" s="32">
        <v>0</v>
      </c>
      <c r="R69" s="33"/>
    </row>
    <row r="70" spans="2:18" s="28" customFormat="1" ht="24" hidden="1" customHeight="1">
      <c r="B70" s="36"/>
      <c r="C70" s="37" t="s">
        <v>34</v>
      </c>
      <c r="D70" s="38"/>
      <c r="E70" s="38"/>
      <c r="F70" s="38"/>
      <c r="G70" s="38"/>
      <c r="H70" s="38"/>
      <c r="I70" s="38"/>
      <c r="J70" s="38"/>
      <c r="K70" s="38"/>
      <c r="L70" s="38"/>
      <c r="M70" s="38"/>
      <c r="N70" s="38"/>
      <c r="O70" s="38"/>
      <c r="P70" s="38"/>
      <c r="Q70" s="38"/>
      <c r="R70" s="39"/>
    </row>
    <row r="71" spans="2:18" s="28" customFormat="1" ht="117.75" customHeight="1">
      <c r="B71" s="29">
        <v>34</v>
      </c>
      <c r="C71" s="40" t="s">
        <v>86</v>
      </c>
      <c r="D71" s="32">
        <f>F71+H71+J71+L71</f>
        <v>0.33409579</v>
      </c>
      <c r="E71" s="32">
        <f>G71+I71+K71+M71</f>
        <v>0.34606202999999991</v>
      </c>
      <c r="F71" s="32">
        <v>0.14025314999999999</v>
      </c>
      <c r="G71" s="32">
        <f>140.25315/1000</f>
        <v>0.14025314999999999</v>
      </c>
      <c r="H71" s="32">
        <v>6.8104019999999987E-2</v>
      </c>
      <c r="I71" s="32">
        <v>6.8104020000000001E-2</v>
      </c>
      <c r="J71" s="32">
        <v>4.6399999999999997E-2</v>
      </c>
      <c r="K71" s="32">
        <f>68.85243/1000</f>
        <v>6.8852429999999992E-2</v>
      </c>
      <c r="L71" s="32">
        <v>7.9338619999999999E-2</v>
      </c>
      <c r="M71" s="32">
        <f>68.85243/1000</f>
        <v>6.8852429999999992E-2</v>
      </c>
      <c r="N71" s="34">
        <f>346.06203/1000</f>
        <v>0.34606203000000002</v>
      </c>
      <c r="O71" s="32">
        <f>68.85243/1000</f>
        <v>6.8852429999999992E-2</v>
      </c>
      <c r="P71" s="32">
        <v>0</v>
      </c>
      <c r="Q71" s="32">
        <v>0</v>
      </c>
      <c r="R71" s="33"/>
    </row>
    <row r="72" spans="2:18" s="28" customFormat="1" ht="58.5" customHeight="1">
      <c r="B72" s="29">
        <v>35</v>
      </c>
      <c r="C72" s="40" t="s">
        <v>87</v>
      </c>
      <c r="D72" s="32">
        <f>F72+H72+J72+L72</f>
        <v>1.2264961599999999</v>
      </c>
      <c r="E72" s="32">
        <f>G72+I72+K72+M72</f>
        <v>1.59579837</v>
      </c>
      <c r="F72" s="32">
        <v>0.54487213000000001</v>
      </c>
      <c r="G72" s="32">
        <f>544.87213/1000</f>
        <v>0.54487213000000001</v>
      </c>
      <c r="H72" s="32">
        <v>0.55092624000000001</v>
      </c>
      <c r="I72" s="32">
        <v>0.55092624000000001</v>
      </c>
      <c r="J72" s="32">
        <v>0.13069779000000001</v>
      </c>
      <c r="K72" s="32">
        <f>500/1000</f>
        <v>0.5</v>
      </c>
      <c r="L72" s="32">
        <v>0</v>
      </c>
      <c r="M72" s="32">
        <v>0</v>
      </c>
      <c r="N72" s="34">
        <f>1840.45695/1000</f>
        <v>1.8404569500000001</v>
      </c>
      <c r="O72" s="32">
        <f>187.67818/1000</f>
        <v>0.18767818</v>
      </c>
      <c r="P72" s="32">
        <f>Q72</f>
        <v>7.1402253399999998</v>
      </c>
      <c r="Q72" s="32">
        <f>7140.22534/1000</f>
        <v>7.1402253399999998</v>
      </c>
      <c r="R72" s="33"/>
    </row>
    <row r="73" spans="2:18" s="28" customFormat="1">
      <c r="B73" s="78"/>
      <c r="C73" s="79"/>
      <c r="D73" s="5"/>
      <c r="E73" s="80"/>
      <c r="F73" s="81"/>
      <c r="G73" s="81"/>
      <c r="H73" s="81"/>
      <c r="I73" s="81"/>
      <c r="J73" s="81"/>
      <c r="K73" s="81"/>
      <c r="L73" s="81"/>
      <c r="M73" s="81"/>
      <c r="N73" s="81"/>
      <c r="O73" s="81"/>
      <c r="P73" s="81"/>
      <c r="Q73" s="81"/>
      <c r="R73" s="39"/>
    </row>
    <row r="74" spans="2:18" s="28" customFormat="1">
      <c r="B74" s="78"/>
      <c r="C74" s="79"/>
      <c r="D74" s="5"/>
      <c r="E74" s="81"/>
      <c r="F74" s="81"/>
      <c r="G74" s="81"/>
      <c r="H74" s="81"/>
      <c r="I74" s="81"/>
      <c r="J74" s="81"/>
      <c r="K74" s="81"/>
      <c r="L74" s="81"/>
      <c r="M74" s="81"/>
      <c r="N74" s="81"/>
      <c r="O74" s="81"/>
      <c r="P74" s="81"/>
      <c r="Q74" s="81"/>
      <c r="R74" s="39"/>
    </row>
    <row r="75" spans="2:18" s="28" customFormat="1">
      <c r="B75" s="78"/>
      <c r="C75" s="82" t="s">
        <v>88</v>
      </c>
      <c r="D75" s="83"/>
      <c r="E75" s="80"/>
      <c r="F75" s="81"/>
      <c r="G75" s="81"/>
      <c r="H75" s="81"/>
      <c r="I75" s="81"/>
      <c r="J75" s="81"/>
      <c r="K75" s="81"/>
      <c r="L75" s="81"/>
      <c r="M75" s="81"/>
      <c r="N75" s="81"/>
      <c r="O75" s="81"/>
      <c r="P75" s="81"/>
      <c r="Q75" s="81"/>
      <c r="R75" s="39"/>
    </row>
    <row r="76" spans="2:18" s="28" customFormat="1" ht="36" customHeight="1">
      <c r="B76" s="243" t="s">
        <v>1</v>
      </c>
      <c r="C76" s="245" t="s">
        <v>2</v>
      </c>
      <c r="D76" s="247" t="s">
        <v>3</v>
      </c>
      <c r="E76" s="247"/>
      <c r="F76" s="247"/>
      <c r="G76" s="247"/>
      <c r="H76" s="247"/>
      <c r="I76" s="247"/>
      <c r="J76" s="247"/>
      <c r="K76" s="247"/>
      <c r="L76" s="247"/>
      <c r="M76" s="247"/>
      <c r="N76" s="247" t="s">
        <v>4</v>
      </c>
      <c r="O76" s="247"/>
      <c r="P76" s="247" t="s">
        <v>5</v>
      </c>
      <c r="Q76" s="247"/>
      <c r="R76" s="39"/>
    </row>
    <row r="77" spans="2:18" s="28" customFormat="1" ht="96" customHeight="1">
      <c r="B77" s="244"/>
      <c r="C77" s="246"/>
      <c r="D77" s="248" t="s">
        <v>6</v>
      </c>
      <c r="E77" s="248"/>
      <c r="F77" s="248" t="s">
        <v>7</v>
      </c>
      <c r="G77" s="248"/>
      <c r="H77" s="248" t="s">
        <v>8</v>
      </c>
      <c r="I77" s="248"/>
      <c r="J77" s="248" t="s">
        <v>9</v>
      </c>
      <c r="K77" s="248"/>
      <c r="L77" s="248" t="s">
        <v>10</v>
      </c>
      <c r="M77" s="248"/>
      <c r="N77" s="248"/>
      <c r="O77" s="248"/>
      <c r="P77" s="248"/>
      <c r="Q77" s="248"/>
      <c r="R77" s="39"/>
    </row>
    <row r="78" spans="2:18" s="28" customFormat="1" ht="92.25" customHeight="1">
      <c r="B78" s="244"/>
      <c r="C78" s="246"/>
      <c r="D78" s="17" t="s">
        <v>11</v>
      </c>
      <c r="E78" s="17" t="s">
        <v>12</v>
      </c>
      <c r="F78" s="17" t="s">
        <v>13</v>
      </c>
      <c r="G78" s="17" t="s">
        <v>14</v>
      </c>
      <c r="H78" s="17" t="s">
        <v>13</v>
      </c>
      <c r="I78" s="17" t="s">
        <v>14</v>
      </c>
      <c r="J78" s="17" t="s">
        <v>13</v>
      </c>
      <c r="K78" s="18" t="s">
        <v>14</v>
      </c>
      <c r="L78" s="17" t="s">
        <v>13</v>
      </c>
      <c r="M78" s="17" t="s">
        <v>14</v>
      </c>
      <c r="N78" s="18" t="s">
        <v>15</v>
      </c>
      <c r="O78" s="18" t="s">
        <v>89</v>
      </c>
      <c r="P78" s="18" t="s">
        <v>6</v>
      </c>
      <c r="Q78" s="18" t="s">
        <v>89</v>
      </c>
      <c r="R78" s="39"/>
    </row>
    <row r="79" spans="2:18" s="19" customFormat="1">
      <c r="B79" s="20">
        <v>1</v>
      </c>
      <c r="C79" s="21">
        <v>2</v>
      </c>
      <c r="D79" s="32">
        <v>5</v>
      </c>
      <c r="E79" s="32">
        <v>6</v>
      </c>
      <c r="F79" s="32">
        <v>7</v>
      </c>
      <c r="G79" s="32">
        <v>8</v>
      </c>
      <c r="H79" s="32">
        <v>9</v>
      </c>
      <c r="I79" s="32">
        <v>10</v>
      </c>
      <c r="J79" s="32">
        <v>11</v>
      </c>
      <c r="K79" s="32">
        <v>12</v>
      </c>
      <c r="L79" s="32">
        <v>13</v>
      </c>
      <c r="M79" s="32">
        <v>14</v>
      </c>
      <c r="N79" s="32">
        <v>15</v>
      </c>
      <c r="O79" s="32">
        <v>16</v>
      </c>
      <c r="P79" s="32">
        <v>17</v>
      </c>
      <c r="Q79" s="32">
        <v>18</v>
      </c>
      <c r="R79" s="22"/>
    </row>
    <row r="80" spans="2:18" s="84" customFormat="1" ht="68.25" customHeight="1">
      <c r="B80" s="85"/>
      <c r="C80" s="86" t="s">
        <v>90</v>
      </c>
      <c r="D80" s="87">
        <f t="shared" ref="D80:Q80" si="16">SUM(D81:D116)</f>
        <v>931.58621690422137</v>
      </c>
      <c r="E80" s="87">
        <f t="shared" si="16"/>
        <v>1124.3824839363344</v>
      </c>
      <c r="F80" s="87">
        <f t="shared" si="16"/>
        <v>250.18897994</v>
      </c>
      <c r="G80" s="87">
        <f t="shared" si="16"/>
        <v>250.18953993999997</v>
      </c>
      <c r="H80" s="87">
        <f t="shared" si="16"/>
        <v>190.58470718322133</v>
      </c>
      <c r="I80" s="87">
        <f t="shared" si="16"/>
        <v>190.56981229207997</v>
      </c>
      <c r="J80" s="87">
        <f t="shared" si="16"/>
        <v>222.30229457999999</v>
      </c>
      <c r="K80" s="87">
        <f t="shared" si="16"/>
        <v>203.92764541925456</v>
      </c>
      <c r="L80" s="87">
        <f t="shared" si="16"/>
        <v>268.510235201</v>
      </c>
      <c r="M80" s="87">
        <f t="shared" si="16"/>
        <v>479.69548628499996</v>
      </c>
      <c r="N80" s="87">
        <f t="shared" si="16"/>
        <v>951.31893560000003</v>
      </c>
      <c r="O80" s="87">
        <f t="shared" si="16"/>
        <v>400.82072619999997</v>
      </c>
      <c r="P80" s="87">
        <f t="shared" si="16"/>
        <v>982.43610211999999</v>
      </c>
      <c r="Q80" s="87">
        <f t="shared" si="16"/>
        <v>664.9694037999999</v>
      </c>
      <c r="R80" s="88" t="e">
        <f>#REF!/1.18</f>
        <v>#REF!</v>
      </c>
    </row>
    <row r="81" spans="2:18" s="84" customFormat="1" ht="108.75" customHeight="1">
      <c r="B81" s="89">
        <v>1</v>
      </c>
      <c r="C81" s="90" t="s">
        <v>91</v>
      </c>
      <c r="D81" s="91">
        <f t="shared" ref="D81:E103" si="17">F81+H81+J81+L81</f>
        <v>16.73554931</v>
      </c>
      <c r="E81" s="32">
        <f t="shared" si="17"/>
        <v>14.353748640000001</v>
      </c>
      <c r="F81" s="32">
        <v>0.36470174999999999</v>
      </c>
      <c r="G81" s="32">
        <f>364.70175/1000</f>
        <v>0.36470174999999999</v>
      </c>
      <c r="H81" s="32">
        <v>0</v>
      </c>
      <c r="I81" s="32">
        <v>0</v>
      </c>
      <c r="J81" s="32">
        <v>0</v>
      </c>
      <c r="K81" s="32">
        <f>478.57859/1000</f>
        <v>0.47857859000000003</v>
      </c>
      <c r="L81" s="32">
        <v>16.370847560000001</v>
      </c>
      <c r="M81" s="32">
        <f>13510.4683/1000</f>
        <v>13.510468300000001</v>
      </c>
      <c r="N81" s="49">
        <f>12378.73063/1000</f>
        <v>12.37873063</v>
      </c>
      <c r="O81" s="49">
        <f>3979.70468/1000</f>
        <v>3.9797046799999998</v>
      </c>
      <c r="P81" s="32">
        <v>42.178230159999998</v>
      </c>
      <c r="Q81" s="32">
        <f>42178.23016/1000</f>
        <v>42.178230159999998</v>
      </c>
      <c r="R81" s="88" t="e">
        <f>#REF!/1.18</f>
        <v>#REF!</v>
      </c>
    </row>
    <row r="82" spans="2:18" s="84" customFormat="1" ht="59.25" customHeight="1">
      <c r="B82" s="89">
        <v>2</v>
      </c>
      <c r="C82" s="90" t="s">
        <v>92</v>
      </c>
      <c r="D82" s="91">
        <f t="shared" si="17"/>
        <v>92.569199139999995</v>
      </c>
      <c r="E82" s="32">
        <f t="shared" si="17"/>
        <v>86.103465990000018</v>
      </c>
      <c r="F82" s="32">
        <v>0.87675137000000003</v>
      </c>
      <c r="G82" s="32">
        <f>876.75137/1000</f>
        <v>0.87675136999999992</v>
      </c>
      <c r="H82" s="32">
        <v>3.2323821399999999</v>
      </c>
      <c r="I82" s="32">
        <f>3232.38214/1000</f>
        <v>3.2323821400000003</v>
      </c>
      <c r="J82" s="32">
        <f>3623.68997/1000</f>
        <v>3.62368997</v>
      </c>
      <c r="K82" s="32">
        <f>3823.69337/1000</f>
        <v>3.82369337</v>
      </c>
      <c r="L82" s="32">
        <f>84836.37566/1000</f>
        <v>84.836375660000002</v>
      </c>
      <c r="M82" s="32">
        <f>78170.63911/1000</f>
        <v>78.17063911000001</v>
      </c>
      <c r="N82" s="49">
        <f>75692.81655/1000</f>
        <v>75.692816550000003</v>
      </c>
      <c r="O82" s="49">
        <f>68934.33037/1000</f>
        <v>68.934330369999998</v>
      </c>
      <c r="P82" s="32">
        <f>Q82</f>
        <v>75.692816550000003</v>
      </c>
      <c r="Q82" s="32">
        <f>75692.81655/1000</f>
        <v>75.692816550000003</v>
      </c>
      <c r="R82" s="88" t="e">
        <f>#REF!/1.18</f>
        <v>#REF!</v>
      </c>
    </row>
    <row r="83" spans="2:18" s="84" customFormat="1" ht="59.25" customHeight="1">
      <c r="B83" s="89">
        <v>3</v>
      </c>
      <c r="C83" s="90" t="s">
        <v>93</v>
      </c>
      <c r="D83" s="91">
        <f t="shared" si="17"/>
        <v>0</v>
      </c>
      <c r="E83" s="32">
        <f t="shared" si="17"/>
        <v>1.0568892999999999</v>
      </c>
      <c r="F83" s="32">
        <v>0</v>
      </c>
      <c r="G83" s="32">
        <v>0</v>
      </c>
      <c r="H83" s="32">
        <v>0</v>
      </c>
      <c r="I83" s="32">
        <f>8.68639/1000</f>
        <v>8.6863899999999987E-3</v>
      </c>
      <c r="J83" s="32">
        <v>0</v>
      </c>
      <c r="K83" s="32">
        <f>55.66868/1000</f>
        <v>5.5668680000000005E-2</v>
      </c>
      <c r="L83" s="32">
        <v>0</v>
      </c>
      <c r="M83" s="32">
        <f>992.53423/1000</f>
        <v>0.99253422999999996</v>
      </c>
      <c r="N83" s="49">
        <f>1344.29994/1000</f>
        <v>1.3442999400000002</v>
      </c>
      <c r="O83" s="49">
        <f>256.81196/1000</f>
        <v>0.25681196000000001</v>
      </c>
      <c r="P83" s="32">
        <v>0</v>
      </c>
      <c r="Q83" s="32">
        <v>0</v>
      </c>
      <c r="R83" s="88" t="e">
        <f>#REF!/1.18</f>
        <v>#REF!</v>
      </c>
    </row>
    <row r="84" spans="2:18" s="84" customFormat="1" ht="69.75" customHeight="1">
      <c r="B84" s="89">
        <v>4</v>
      </c>
      <c r="C84" s="90" t="s">
        <v>94</v>
      </c>
      <c r="D84" s="91">
        <f t="shared" si="17"/>
        <v>0.395339</v>
      </c>
      <c r="E84" s="32">
        <f t="shared" si="17"/>
        <v>0.39533915000000003</v>
      </c>
      <c r="F84" s="32">
        <v>0</v>
      </c>
      <c r="G84" s="32">
        <v>0</v>
      </c>
      <c r="H84" s="32">
        <v>0</v>
      </c>
      <c r="I84" s="32">
        <v>0</v>
      </c>
      <c r="J84" s="32">
        <v>0.395339</v>
      </c>
      <c r="K84" s="32">
        <f>395.33915/1000</f>
        <v>0.39533915000000003</v>
      </c>
      <c r="L84" s="32">
        <v>0</v>
      </c>
      <c r="M84" s="32">
        <v>0</v>
      </c>
      <c r="N84" s="49">
        <v>0</v>
      </c>
      <c r="O84" s="49">
        <v>0</v>
      </c>
      <c r="P84" s="32">
        <v>0</v>
      </c>
      <c r="Q84" s="32">
        <v>0</v>
      </c>
      <c r="R84" s="88" t="e">
        <f>#REF!/1.18</f>
        <v>#REF!</v>
      </c>
    </row>
    <row r="85" spans="2:18" s="84" customFormat="1" ht="87" customHeight="1">
      <c r="B85" s="89">
        <v>5</v>
      </c>
      <c r="C85" s="90" t="s">
        <v>95</v>
      </c>
      <c r="D85" s="91">
        <f t="shared" si="17"/>
        <v>1.64151388</v>
      </c>
      <c r="E85" s="32">
        <f t="shared" si="17"/>
        <v>1.64151388</v>
      </c>
      <c r="F85" s="32">
        <v>1.64151388</v>
      </c>
      <c r="G85" s="32">
        <f>1641.51388/1000</f>
        <v>1.64151388</v>
      </c>
      <c r="H85" s="32">
        <v>0</v>
      </c>
      <c r="I85" s="32">
        <v>0</v>
      </c>
      <c r="J85" s="32">
        <v>0</v>
      </c>
      <c r="K85" s="32">
        <v>0</v>
      </c>
      <c r="L85" s="32">
        <v>0</v>
      </c>
      <c r="M85" s="32">
        <v>0</v>
      </c>
      <c r="N85" s="49">
        <v>1.4037900000000001</v>
      </c>
      <c r="O85" s="49">
        <v>0</v>
      </c>
      <c r="P85" s="32">
        <f>1403.78558/1000</f>
        <v>1.4037855800000001</v>
      </c>
      <c r="Q85" s="32">
        <v>0</v>
      </c>
      <c r="R85" s="88" t="e">
        <f>#REF!/1.18</f>
        <v>#REF!</v>
      </c>
    </row>
    <row r="86" spans="2:18" s="84" customFormat="1" ht="70.5" customHeight="1">
      <c r="B86" s="89">
        <v>6</v>
      </c>
      <c r="C86" s="90" t="s">
        <v>96</v>
      </c>
      <c r="D86" s="91">
        <f t="shared" si="17"/>
        <v>0</v>
      </c>
      <c r="E86" s="32">
        <f t="shared" si="17"/>
        <v>20.60395741</v>
      </c>
      <c r="F86" s="32">
        <v>0</v>
      </c>
      <c r="G86" s="32">
        <v>0</v>
      </c>
      <c r="H86" s="32">
        <v>0</v>
      </c>
      <c r="I86" s="32">
        <v>0</v>
      </c>
      <c r="J86" s="32">
        <v>0</v>
      </c>
      <c r="K86" s="32">
        <f>37.74592/1000</f>
        <v>3.7745919999999995E-2</v>
      </c>
      <c r="L86" s="32">
        <v>0</v>
      </c>
      <c r="M86" s="32">
        <f>20566.21149/1000</f>
        <v>20.566211490000001</v>
      </c>
      <c r="N86" s="49">
        <f>17623.21082/1000</f>
        <v>17.623210820000001</v>
      </c>
      <c r="O86" s="49">
        <f>16985.37077/1000</f>
        <v>16.985370770000003</v>
      </c>
      <c r="P86" s="32">
        <f>Q86</f>
        <v>17.210132519999998</v>
      </c>
      <c r="Q86" s="32">
        <f>17210.13252/1000</f>
        <v>17.210132519999998</v>
      </c>
      <c r="R86" s="88" t="e">
        <f>#REF!/1.18</f>
        <v>#REF!</v>
      </c>
    </row>
    <row r="87" spans="2:18" s="84" customFormat="1" ht="96.75" customHeight="1">
      <c r="B87" s="89">
        <v>7</v>
      </c>
      <c r="C87" s="90" t="s">
        <v>97</v>
      </c>
      <c r="D87" s="91">
        <f t="shared" si="17"/>
        <v>0</v>
      </c>
      <c r="E87" s="32">
        <f t="shared" si="17"/>
        <v>12.532176209999999</v>
      </c>
      <c r="F87" s="32">
        <v>0</v>
      </c>
      <c r="G87" s="32">
        <v>0</v>
      </c>
      <c r="H87" s="32">
        <v>0</v>
      </c>
      <c r="I87" s="32">
        <v>0</v>
      </c>
      <c r="J87" s="32">
        <v>0</v>
      </c>
      <c r="K87" s="32">
        <v>0</v>
      </c>
      <c r="L87" s="32">
        <v>0</v>
      </c>
      <c r="M87" s="32">
        <f>12532.17621/1000</f>
        <v>12.532176209999999</v>
      </c>
      <c r="N87" s="49">
        <f>10789.5975/1000</f>
        <v>10.789597499999999</v>
      </c>
      <c r="O87" s="49">
        <f>10789.5975/1000</f>
        <v>10.789597499999999</v>
      </c>
      <c r="P87" s="32">
        <f>Q87</f>
        <v>10.789597499999999</v>
      </c>
      <c r="Q87" s="32">
        <f>10789.5975/1000</f>
        <v>10.789597499999999</v>
      </c>
      <c r="R87" s="88"/>
    </row>
    <row r="88" spans="2:18" s="84" customFormat="1" ht="60.75" customHeight="1">
      <c r="B88" s="89">
        <v>8</v>
      </c>
      <c r="C88" s="90" t="s">
        <v>98</v>
      </c>
      <c r="D88" s="91">
        <f t="shared" si="17"/>
        <v>0</v>
      </c>
      <c r="E88" s="32">
        <f t="shared" si="17"/>
        <v>0</v>
      </c>
      <c r="F88" s="32">
        <v>0</v>
      </c>
      <c r="G88" s="32">
        <v>0</v>
      </c>
      <c r="H88" s="32">
        <v>0</v>
      </c>
      <c r="I88" s="32">
        <v>0</v>
      </c>
      <c r="J88" s="32">
        <v>0</v>
      </c>
      <c r="K88" s="32">
        <v>0</v>
      </c>
      <c r="L88" s="32">
        <v>0</v>
      </c>
      <c r="M88" s="32">
        <v>0</v>
      </c>
      <c r="N88" s="49">
        <v>0</v>
      </c>
      <c r="O88" s="49">
        <v>0</v>
      </c>
      <c r="P88" s="32">
        <f>68.16692/1000</f>
        <v>6.8166920000000006E-2</v>
      </c>
      <c r="Q88" s="32">
        <v>0</v>
      </c>
      <c r="R88" s="88" t="e">
        <f>#REF!/1.18</f>
        <v>#REF!</v>
      </c>
    </row>
    <row r="89" spans="2:18" s="84" customFormat="1" ht="45.75" customHeight="1">
      <c r="B89" s="89">
        <v>9</v>
      </c>
      <c r="C89" s="90" t="s">
        <v>99</v>
      </c>
      <c r="D89" s="91">
        <f t="shared" si="17"/>
        <v>4.2383446410000003</v>
      </c>
      <c r="E89" s="32">
        <f t="shared" si="17"/>
        <v>3.9662775899999998</v>
      </c>
      <c r="F89" s="32">
        <v>0.54072956999999999</v>
      </c>
      <c r="G89" s="32">
        <f>540.72957/1000</f>
        <v>0.54072956999999999</v>
      </c>
      <c r="H89" s="32">
        <f>704.3187/1000</f>
        <v>0.70431870000000008</v>
      </c>
      <c r="I89" s="32">
        <v>0</v>
      </c>
      <c r="J89" s="32">
        <f>2993.29506/1000</f>
        <v>2.9932950599999999</v>
      </c>
      <c r="K89" s="32">
        <f>3173.35826/1000</f>
        <v>3.1733582600000001</v>
      </c>
      <c r="L89" s="32">
        <f>0.001311/1000</f>
        <v>1.311E-6</v>
      </c>
      <c r="M89" s="32">
        <f>252.18976/1000</f>
        <v>0.25218975999999999</v>
      </c>
      <c r="N89" s="49">
        <f>3388.77134/1000</f>
        <v>3.3887713399999999</v>
      </c>
      <c r="O89" s="49">
        <v>0</v>
      </c>
      <c r="P89" s="32">
        <f>Q89</f>
        <v>3.3887713399999999</v>
      </c>
      <c r="Q89" s="32">
        <f>3388.77134/1000</f>
        <v>3.3887713399999999</v>
      </c>
      <c r="R89" s="88" t="e">
        <f>#REF!/1.18</f>
        <v>#REF!</v>
      </c>
    </row>
    <row r="90" spans="2:18" s="84" customFormat="1" ht="57.75" customHeight="1">
      <c r="B90" s="89">
        <v>10</v>
      </c>
      <c r="C90" s="90" t="s">
        <v>100</v>
      </c>
      <c r="D90" s="91">
        <f t="shared" si="17"/>
        <v>0.84606517999999997</v>
      </c>
      <c r="E90" s="32">
        <f>G90+I90+K90+M90</f>
        <v>0.69390439999999998</v>
      </c>
      <c r="F90" s="32">
        <v>0</v>
      </c>
      <c r="G90" s="32">
        <v>0</v>
      </c>
      <c r="H90" s="32">
        <v>0</v>
      </c>
      <c r="I90" s="32">
        <f>693.9044/1000</f>
        <v>0.69390439999999998</v>
      </c>
      <c r="J90" s="32">
        <v>0.15216072</v>
      </c>
      <c r="K90" s="32">
        <v>0</v>
      </c>
      <c r="L90" s="32">
        <f>693.90446/1000</f>
        <v>0.69390445999999995</v>
      </c>
      <c r="M90" s="32">
        <v>0</v>
      </c>
      <c r="N90" s="49">
        <f>677.21554/1000</f>
        <v>0.67721554000000006</v>
      </c>
      <c r="O90" s="49">
        <v>0</v>
      </c>
      <c r="P90" s="32">
        <f>677.21554/1000</f>
        <v>0.67721554000000006</v>
      </c>
      <c r="Q90" s="32">
        <v>0.67721554000000006</v>
      </c>
      <c r="R90" s="88" t="e">
        <f>#REF!/1.18</f>
        <v>#REF!</v>
      </c>
    </row>
    <row r="91" spans="2:18" s="84" customFormat="1" ht="49.5" customHeight="1">
      <c r="B91" s="89">
        <v>11</v>
      </c>
      <c r="C91" s="90" t="s">
        <v>101</v>
      </c>
      <c r="D91" s="91">
        <f t="shared" si="17"/>
        <v>0.42653131</v>
      </c>
      <c r="E91" s="32">
        <f>G91+I91+K91+M91</f>
        <v>0.42653131999999999</v>
      </c>
      <c r="F91" s="32">
        <v>0</v>
      </c>
      <c r="G91" s="32">
        <v>0</v>
      </c>
      <c r="H91" s="32">
        <v>0.42653131</v>
      </c>
      <c r="I91" s="32">
        <f>426.53132/1000</f>
        <v>0.42653131999999999</v>
      </c>
      <c r="J91" s="32">
        <v>0</v>
      </c>
      <c r="K91" s="32">
        <v>0</v>
      </c>
      <c r="L91" s="32">
        <v>0</v>
      </c>
      <c r="M91" s="32">
        <v>0</v>
      </c>
      <c r="N91" s="49">
        <f>364.75995/1000</f>
        <v>0.36475995</v>
      </c>
      <c r="O91" s="49">
        <v>0</v>
      </c>
      <c r="P91" s="32">
        <f>364.75995/1000</f>
        <v>0.36475995</v>
      </c>
      <c r="Q91" s="32">
        <v>0</v>
      </c>
      <c r="R91" s="88" t="e">
        <f>#REF!/1.18</f>
        <v>#REF!</v>
      </c>
    </row>
    <row r="92" spans="2:18" s="84" customFormat="1" ht="52.5" customHeight="1">
      <c r="B92" s="89">
        <v>12</v>
      </c>
      <c r="C92" s="90" t="s">
        <v>102</v>
      </c>
      <c r="D92" s="91">
        <v>0</v>
      </c>
      <c r="E92" s="32">
        <f>G92+I92+K92+M92</f>
        <v>1.7243299999999998E-3</v>
      </c>
      <c r="F92" s="32">
        <v>0</v>
      </c>
      <c r="G92" s="32">
        <v>0</v>
      </c>
      <c r="H92" s="32">
        <v>0</v>
      </c>
      <c r="I92" s="32">
        <f>1.72433/1000</f>
        <v>1.7243299999999998E-3</v>
      </c>
      <c r="J92" s="32">
        <v>0</v>
      </c>
      <c r="K92" s="32">
        <v>0</v>
      </c>
      <c r="L92" s="32">
        <v>0</v>
      </c>
      <c r="M92" s="32">
        <v>0</v>
      </c>
      <c r="N92" s="49">
        <f>29.13823/1000</f>
        <v>2.9138230000000001E-2</v>
      </c>
      <c r="O92" s="49">
        <v>0</v>
      </c>
      <c r="P92" s="32">
        <f>Q92</f>
        <v>6.8246139999999997E-2</v>
      </c>
      <c r="Q92" s="32">
        <f>68.24614/1000</f>
        <v>6.8246139999999997E-2</v>
      </c>
      <c r="R92" s="88" t="e">
        <f>#REF!/1.18</f>
        <v>#REF!</v>
      </c>
    </row>
    <row r="93" spans="2:18" s="84" customFormat="1" ht="103.5" customHeight="1">
      <c r="B93" s="89">
        <v>13</v>
      </c>
      <c r="C93" s="90" t="s">
        <v>103</v>
      </c>
      <c r="D93" s="91">
        <f t="shared" si="17"/>
        <v>0</v>
      </c>
      <c r="E93" s="32">
        <f t="shared" si="17"/>
        <v>7.7558000000000016E-2</v>
      </c>
      <c r="F93" s="32">
        <v>0</v>
      </c>
      <c r="G93" s="32">
        <v>0</v>
      </c>
      <c r="H93" s="32">
        <v>0</v>
      </c>
      <c r="I93" s="32">
        <v>0</v>
      </c>
      <c r="J93" s="32">
        <v>0</v>
      </c>
      <c r="K93" s="32">
        <f>4.7804/1000</f>
        <v>4.7804000000000006E-3</v>
      </c>
      <c r="L93" s="32">
        <v>0</v>
      </c>
      <c r="M93" s="32">
        <f>72.7776/1000</f>
        <v>7.2777600000000012E-2</v>
      </c>
      <c r="N93" s="49">
        <v>8.0780000000000005E-2</v>
      </c>
      <c r="O93" s="49">
        <v>0</v>
      </c>
      <c r="P93" s="32">
        <v>0</v>
      </c>
      <c r="Q93" s="32">
        <v>0</v>
      </c>
      <c r="R93" s="88" t="e">
        <f>#REF!/1.18</f>
        <v>#REF!</v>
      </c>
    </row>
    <row r="94" spans="2:18" s="84" customFormat="1" ht="58.5" customHeight="1">
      <c r="B94" s="89">
        <v>14</v>
      </c>
      <c r="C94" s="90" t="s">
        <v>104</v>
      </c>
      <c r="D94" s="91">
        <f t="shared" si="17"/>
        <v>0</v>
      </c>
      <c r="E94" s="32">
        <f t="shared" si="17"/>
        <v>2.62473E-3</v>
      </c>
      <c r="F94" s="32">
        <v>0</v>
      </c>
      <c r="G94" s="32">
        <v>0</v>
      </c>
      <c r="H94" s="32">
        <v>0</v>
      </c>
      <c r="I94" s="32">
        <v>0</v>
      </c>
      <c r="J94" s="32">
        <v>0</v>
      </c>
      <c r="K94" s="32">
        <f>2.62473/1000</f>
        <v>2.62473E-3</v>
      </c>
      <c r="L94" s="32">
        <v>0</v>
      </c>
      <c r="M94" s="32">
        <v>0</v>
      </c>
      <c r="N94" s="49">
        <v>4.4350000000000001E-2</v>
      </c>
      <c r="O94" s="49">
        <v>0</v>
      </c>
      <c r="P94" s="32">
        <v>0</v>
      </c>
      <c r="Q94" s="32">
        <v>0</v>
      </c>
      <c r="R94" s="88" t="e">
        <f>#REF!/1.18</f>
        <v>#REF!</v>
      </c>
    </row>
    <row r="95" spans="2:18" s="84" customFormat="1" ht="39.75" customHeight="1">
      <c r="B95" s="89">
        <v>15</v>
      </c>
      <c r="C95" s="90" t="s">
        <v>105</v>
      </c>
      <c r="D95" s="91">
        <f t="shared" si="17"/>
        <v>0</v>
      </c>
      <c r="E95" s="32">
        <f t="shared" si="17"/>
        <v>0.20929940999999999</v>
      </c>
      <c r="F95" s="32">
        <v>0</v>
      </c>
      <c r="G95" s="32">
        <v>0</v>
      </c>
      <c r="H95" s="32">
        <v>0</v>
      </c>
      <c r="I95" s="32">
        <v>0</v>
      </c>
      <c r="J95" s="32">
        <v>0</v>
      </c>
      <c r="K95" s="32">
        <f>3.28432/1000</f>
        <v>3.2843200000000003E-3</v>
      </c>
      <c r="L95" s="32">
        <v>0</v>
      </c>
      <c r="M95" s="32">
        <f>206.01509/1000</f>
        <v>0.20601508999999998</v>
      </c>
      <c r="N95" s="49">
        <f>714.7776/1000</f>
        <v>0.71477760000000001</v>
      </c>
      <c r="O95" s="49">
        <f>659.2784/1000</f>
        <v>0.65927840000000004</v>
      </c>
      <c r="P95" s="32">
        <f>Q95</f>
        <v>0.71477760000000001</v>
      </c>
      <c r="Q95" s="32">
        <f>714.7776/1000</f>
        <v>0.71477760000000001</v>
      </c>
      <c r="R95" s="88" t="e">
        <f>#REF!/1.18</f>
        <v>#REF!</v>
      </c>
    </row>
    <row r="96" spans="2:18" s="84" customFormat="1" ht="52.5" customHeight="1">
      <c r="B96" s="89">
        <v>16</v>
      </c>
      <c r="C96" s="90" t="s">
        <v>106</v>
      </c>
      <c r="D96" s="91">
        <f t="shared" si="17"/>
        <v>0</v>
      </c>
      <c r="E96" s="32">
        <f t="shared" si="17"/>
        <v>2.34966645</v>
      </c>
      <c r="F96" s="32">
        <v>0</v>
      </c>
      <c r="G96" s="32">
        <v>0</v>
      </c>
      <c r="H96" s="32">
        <v>0</v>
      </c>
      <c r="I96" s="32">
        <v>0</v>
      </c>
      <c r="J96" s="32">
        <v>0</v>
      </c>
      <c r="K96" s="32">
        <f>2349.66645/1000</f>
        <v>2.34966645</v>
      </c>
      <c r="L96" s="32">
        <v>0</v>
      </c>
      <c r="M96" s="32">
        <v>0</v>
      </c>
      <c r="N96" s="49">
        <f>2009.38166/1000</f>
        <v>2.0093816599999998</v>
      </c>
      <c r="O96" s="49">
        <v>0</v>
      </c>
      <c r="P96" s="32">
        <f>Q96</f>
        <v>1.2405719999999998</v>
      </c>
      <c r="Q96" s="32">
        <f>1240.572/1000</f>
        <v>1.2405719999999998</v>
      </c>
      <c r="R96" s="88" t="e">
        <f>#REF!/1.18</f>
        <v>#REF!</v>
      </c>
    </row>
    <row r="97" spans="2:18" s="84" customFormat="1" ht="43.5" customHeight="1">
      <c r="B97" s="89">
        <v>17</v>
      </c>
      <c r="C97" s="90" t="s">
        <v>107</v>
      </c>
      <c r="D97" s="91">
        <f t="shared" si="17"/>
        <v>0</v>
      </c>
      <c r="E97" s="32">
        <f t="shared" si="17"/>
        <v>0</v>
      </c>
      <c r="F97" s="91">
        <v>0</v>
      </c>
      <c r="G97" s="91">
        <v>0</v>
      </c>
      <c r="H97" s="91">
        <v>0</v>
      </c>
      <c r="I97" s="91">
        <v>0</v>
      </c>
      <c r="J97" s="91">
        <v>0</v>
      </c>
      <c r="K97" s="91">
        <v>0</v>
      </c>
      <c r="L97" s="91">
        <v>0</v>
      </c>
      <c r="M97" s="32">
        <v>0</v>
      </c>
      <c r="N97" s="49">
        <v>0</v>
      </c>
      <c r="O97" s="49">
        <v>0</v>
      </c>
      <c r="P97" s="32">
        <f>0.04780919</f>
        <v>4.7809190000000001E-2</v>
      </c>
      <c r="Q97" s="32">
        <v>0</v>
      </c>
      <c r="R97" s="88" t="e">
        <f>#REF!/1.18</f>
        <v>#REF!</v>
      </c>
    </row>
    <row r="98" spans="2:18" s="84" customFormat="1" ht="43.5" customHeight="1">
      <c r="B98" s="89">
        <v>18</v>
      </c>
      <c r="C98" s="90" t="s">
        <v>108</v>
      </c>
      <c r="D98" s="91">
        <v>0</v>
      </c>
      <c r="E98" s="32">
        <f t="shared" si="17"/>
        <v>7.1579740000000003E-2</v>
      </c>
      <c r="F98" s="91">
        <v>0</v>
      </c>
      <c r="G98" s="91">
        <v>0</v>
      </c>
      <c r="H98" s="91">
        <v>0</v>
      </c>
      <c r="I98" s="91">
        <v>0</v>
      </c>
      <c r="J98" s="91">
        <v>0</v>
      </c>
      <c r="K98" s="91">
        <v>0</v>
      </c>
      <c r="L98" s="91">
        <v>0</v>
      </c>
      <c r="M98" s="32">
        <f>71.57974/1000</f>
        <v>7.1579740000000003E-2</v>
      </c>
      <c r="N98" s="49">
        <f>61.09933/1000</f>
        <v>6.109933E-2</v>
      </c>
      <c r="O98" s="49">
        <f>61.09933/1000</f>
        <v>6.109933E-2</v>
      </c>
      <c r="P98" s="32">
        <v>0</v>
      </c>
      <c r="Q98" s="32">
        <v>0</v>
      </c>
      <c r="R98" s="88"/>
    </row>
    <row r="99" spans="2:18" s="84" customFormat="1" ht="43.5" customHeight="1">
      <c r="B99" s="89">
        <v>19</v>
      </c>
      <c r="C99" s="90" t="s">
        <v>109</v>
      </c>
      <c r="D99" s="91">
        <v>0</v>
      </c>
      <c r="E99" s="32">
        <f t="shared" si="17"/>
        <v>0.84063135999999994</v>
      </c>
      <c r="F99" s="91">
        <v>0</v>
      </c>
      <c r="G99" s="91">
        <v>0</v>
      </c>
      <c r="H99" s="91">
        <v>0</v>
      </c>
      <c r="I99" s="91">
        <v>0</v>
      </c>
      <c r="J99" s="91">
        <v>0</v>
      </c>
      <c r="K99" s="91">
        <v>0</v>
      </c>
      <c r="L99" s="91">
        <v>0</v>
      </c>
      <c r="M99" s="32">
        <f>840.63136/1000</f>
        <v>0.84063135999999994</v>
      </c>
      <c r="N99" s="49">
        <v>0.71238999999999997</v>
      </c>
      <c r="O99" s="49">
        <v>0.71238999999999997</v>
      </c>
      <c r="P99" s="32">
        <f>Q99</f>
        <v>0.91919845999999994</v>
      </c>
      <c r="Q99" s="32">
        <f>919.19846/1000</f>
        <v>0.91919845999999994</v>
      </c>
      <c r="R99" s="88"/>
    </row>
    <row r="100" spans="2:18" s="84" customFormat="1" ht="43.5" customHeight="1">
      <c r="B100" s="89">
        <v>20</v>
      </c>
      <c r="C100" s="90" t="s">
        <v>110</v>
      </c>
      <c r="D100" s="91">
        <v>0</v>
      </c>
      <c r="E100" s="32"/>
      <c r="F100" s="91">
        <v>0</v>
      </c>
      <c r="G100" s="91">
        <v>0</v>
      </c>
      <c r="H100" s="91">
        <v>0</v>
      </c>
      <c r="I100" s="91">
        <v>0</v>
      </c>
      <c r="J100" s="91">
        <v>0</v>
      </c>
      <c r="K100" s="91">
        <v>0</v>
      </c>
      <c r="L100" s="91">
        <v>0</v>
      </c>
      <c r="M100" s="32">
        <v>0</v>
      </c>
      <c r="N100" s="49">
        <f>92.52288/1000</f>
        <v>9.2522880000000002E-2</v>
      </c>
      <c r="O100" s="49">
        <v>9.2522880000000002E-2</v>
      </c>
      <c r="P100" s="32">
        <v>0</v>
      </c>
      <c r="Q100" s="32">
        <v>0</v>
      </c>
      <c r="R100" s="88"/>
    </row>
    <row r="101" spans="2:18" s="84" customFormat="1" ht="69" customHeight="1">
      <c r="B101" s="89">
        <v>21</v>
      </c>
      <c r="C101" s="90" t="s">
        <v>111</v>
      </c>
      <c r="D101" s="91">
        <v>0</v>
      </c>
      <c r="E101" s="32">
        <f t="shared" si="17"/>
        <v>1.48561969</v>
      </c>
      <c r="F101" s="91">
        <v>0</v>
      </c>
      <c r="G101" s="91">
        <v>0</v>
      </c>
      <c r="H101" s="91">
        <v>0</v>
      </c>
      <c r="I101" s="91">
        <v>0</v>
      </c>
      <c r="J101" s="91">
        <v>0</v>
      </c>
      <c r="K101" s="91">
        <v>0</v>
      </c>
      <c r="L101" s="91">
        <v>0</v>
      </c>
      <c r="M101" s="32">
        <f>1485.61969/1000</f>
        <v>1.48561969</v>
      </c>
      <c r="N101" s="49">
        <f>1268.10132/1000</f>
        <v>1.26810132</v>
      </c>
      <c r="O101" s="49">
        <f>1268.10132/1000</f>
        <v>1.26810132</v>
      </c>
      <c r="P101" s="32">
        <f>Q101</f>
        <v>1.26810132</v>
      </c>
      <c r="Q101" s="32">
        <f>1268.10132/1000</f>
        <v>1.26810132</v>
      </c>
      <c r="R101" s="88"/>
    </row>
    <row r="102" spans="2:18" s="84" customFormat="1" ht="71.25" customHeight="1">
      <c r="B102" s="89">
        <v>22</v>
      </c>
      <c r="C102" s="90" t="s">
        <v>112</v>
      </c>
      <c r="D102" s="91">
        <f t="shared" ref="D102:E116" si="18">F102+H102+J102+L102</f>
        <v>7.8265399999999999E-3</v>
      </c>
      <c r="E102" s="32">
        <f t="shared" si="17"/>
        <v>7.8265399999999999E-3</v>
      </c>
      <c r="F102" s="32">
        <v>0</v>
      </c>
      <c r="G102" s="32">
        <v>0</v>
      </c>
      <c r="H102" s="32">
        <f>7.82654/1000</f>
        <v>7.8265399999999999E-3</v>
      </c>
      <c r="I102" s="32">
        <f>7.82654/1000</f>
        <v>7.8265399999999999E-3</v>
      </c>
      <c r="J102" s="32">
        <v>0</v>
      </c>
      <c r="K102" s="32">
        <v>0</v>
      </c>
      <c r="L102" s="32">
        <v>0</v>
      </c>
      <c r="M102" s="32">
        <v>0</v>
      </c>
      <c r="N102" s="49">
        <v>6.6930800000000006E-3</v>
      </c>
      <c r="O102" s="49">
        <v>0</v>
      </c>
      <c r="P102" s="32">
        <v>0</v>
      </c>
      <c r="Q102" s="32">
        <v>0</v>
      </c>
      <c r="R102" s="88" t="e">
        <f>#REF!/1.18</f>
        <v>#REF!</v>
      </c>
    </row>
    <row r="103" spans="2:18" s="84" customFormat="1" ht="45.75" customHeight="1">
      <c r="B103" s="89">
        <v>23</v>
      </c>
      <c r="C103" s="90" t="s">
        <v>113</v>
      </c>
      <c r="D103" s="91">
        <f t="shared" si="18"/>
        <v>0.28406598</v>
      </c>
      <c r="E103" s="32">
        <f t="shared" si="17"/>
        <v>0.2299003</v>
      </c>
      <c r="F103" s="32">
        <v>0</v>
      </c>
      <c r="G103" s="32">
        <v>0</v>
      </c>
      <c r="H103" s="32">
        <v>1.163467E-2</v>
      </c>
      <c r="I103" s="32">
        <f>11.63467/1000</f>
        <v>1.163467E-2</v>
      </c>
      <c r="J103" s="32">
        <v>0.26968903</v>
      </c>
      <c r="K103" s="32">
        <f>218.26563/1000</f>
        <v>0.21826562999999999</v>
      </c>
      <c r="L103" s="32">
        <f>2.74228/1000</f>
        <v>2.7422800000000002E-3</v>
      </c>
      <c r="M103" s="32">
        <v>0</v>
      </c>
      <c r="N103" s="49">
        <v>0.19660554</v>
      </c>
      <c r="O103" s="49">
        <v>0</v>
      </c>
      <c r="P103" s="32">
        <v>0</v>
      </c>
      <c r="Q103" s="32">
        <v>0</v>
      </c>
      <c r="R103" s="88" t="e">
        <f>#REF!/1.18</f>
        <v>#REF!</v>
      </c>
    </row>
    <row r="104" spans="2:18" s="84" customFormat="1" ht="45.75" customHeight="1">
      <c r="B104" s="89">
        <v>24</v>
      </c>
      <c r="C104" s="90" t="s">
        <v>114</v>
      </c>
      <c r="D104" s="91">
        <f t="shared" si="18"/>
        <v>0</v>
      </c>
      <c r="E104" s="91">
        <v>0</v>
      </c>
      <c r="F104" s="91">
        <v>0</v>
      </c>
      <c r="G104" s="91">
        <v>0</v>
      </c>
      <c r="H104" s="91">
        <v>0</v>
      </c>
      <c r="I104" s="91">
        <v>0</v>
      </c>
      <c r="J104" s="91">
        <v>0</v>
      </c>
      <c r="K104" s="91">
        <v>0</v>
      </c>
      <c r="L104" s="91">
        <v>0</v>
      </c>
      <c r="M104" s="32">
        <v>0</v>
      </c>
      <c r="N104" s="49">
        <v>0</v>
      </c>
      <c r="O104" s="49">
        <v>0</v>
      </c>
      <c r="P104" s="32">
        <f>26.01395/1000</f>
        <v>2.6013950000000001E-2</v>
      </c>
      <c r="Q104" s="32">
        <v>0</v>
      </c>
      <c r="R104" s="88" t="e">
        <f>#REF!/1.18</f>
        <v>#REF!</v>
      </c>
    </row>
    <row r="105" spans="2:18" s="84" customFormat="1" ht="69.75" customHeight="1">
      <c r="B105" s="89">
        <v>25</v>
      </c>
      <c r="C105" s="90" t="s">
        <v>115</v>
      </c>
      <c r="D105" s="91">
        <f t="shared" si="18"/>
        <v>28.733715450000002</v>
      </c>
      <c r="E105" s="32">
        <f>G105+I105+K105+M105</f>
        <v>24.809832790000002</v>
      </c>
      <c r="F105" s="32">
        <v>0.25576336999999999</v>
      </c>
      <c r="G105" s="32">
        <f>255.76337/1000</f>
        <v>0.25576336999999999</v>
      </c>
      <c r="H105" s="32">
        <f>571.29945/1000</f>
        <v>0.57129944999999993</v>
      </c>
      <c r="I105" s="32">
        <f>525.85955/1000</f>
        <v>0.52585955000000006</v>
      </c>
      <c r="J105" s="32">
        <v>2.2721608</v>
      </c>
      <c r="K105" s="32">
        <f>1195.29928/1000</f>
        <v>1.19529928</v>
      </c>
      <c r="L105" s="32">
        <v>25.634491830000002</v>
      </c>
      <c r="M105" s="32">
        <f>22832.91059/1000</f>
        <v>22.832910590000001</v>
      </c>
      <c r="N105" s="49">
        <f>21389.26257/1000</f>
        <v>21.38926257</v>
      </c>
      <c r="O105" s="49">
        <f>409.17242/1000</f>
        <v>0.40917241999999998</v>
      </c>
      <c r="P105" s="32">
        <f>Q105</f>
        <v>20.980090149999999</v>
      </c>
      <c r="Q105" s="32">
        <f>20980.09015/1000</f>
        <v>20.980090149999999</v>
      </c>
      <c r="R105" s="88" t="e">
        <f>#REF!/1.18</f>
        <v>#REF!</v>
      </c>
    </row>
    <row r="106" spans="2:18" s="84" customFormat="1" ht="57.75" customHeight="1">
      <c r="B106" s="89">
        <v>26</v>
      </c>
      <c r="C106" s="40" t="s">
        <v>116</v>
      </c>
      <c r="D106" s="91">
        <f t="shared" si="18"/>
        <v>0.52727252000000002</v>
      </c>
      <c r="E106" s="32">
        <f>G106+I106+K106+M106</f>
        <v>0.52727250000000003</v>
      </c>
      <c r="F106" s="32">
        <v>0</v>
      </c>
      <c r="G106" s="32">
        <v>0</v>
      </c>
      <c r="H106" s="32">
        <v>0.52727252000000002</v>
      </c>
      <c r="I106" s="32">
        <f>527.2725/1000</f>
        <v>0.52727250000000003</v>
      </c>
      <c r="J106" s="32">
        <v>0</v>
      </c>
      <c r="K106" s="32">
        <v>0</v>
      </c>
      <c r="L106" s="32">
        <v>0</v>
      </c>
      <c r="M106" s="32">
        <v>0</v>
      </c>
      <c r="N106" s="49">
        <f>450.91154/1000</f>
        <v>0.45091154</v>
      </c>
      <c r="O106" s="49">
        <v>0</v>
      </c>
      <c r="P106" s="32">
        <f>Q106</f>
        <v>0.45091154</v>
      </c>
      <c r="Q106" s="32">
        <f>450.91154/1000</f>
        <v>0.45091154</v>
      </c>
      <c r="R106" s="88" t="e">
        <f>#REF!/1.18</f>
        <v>#REF!</v>
      </c>
    </row>
    <row r="107" spans="2:18" s="84" customFormat="1" ht="60" customHeight="1">
      <c r="B107" s="89">
        <v>27</v>
      </c>
      <c r="C107" s="40" t="s">
        <v>117</v>
      </c>
      <c r="D107" s="91">
        <f t="shared" si="18"/>
        <v>0.45602297000000003</v>
      </c>
      <c r="E107" s="32">
        <f t="shared" si="18"/>
        <v>0.46102828000000001</v>
      </c>
      <c r="F107" s="32">
        <v>0</v>
      </c>
      <c r="G107" s="32">
        <v>0</v>
      </c>
      <c r="H107" s="32">
        <v>0.45602297000000003</v>
      </c>
      <c r="I107" s="32">
        <f>461.02828/1000</f>
        <v>0.46102828000000001</v>
      </c>
      <c r="J107" s="32">
        <v>0</v>
      </c>
      <c r="K107" s="32">
        <v>0</v>
      </c>
      <c r="L107" s="32">
        <v>0</v>
      </c>
      <c r="M107" s="32">
        <v>0</v>
      </c>
      <c r="N107" s="49">
        <v>0.47456388999999999</v>
      </c>
      <c r="O107" s="49">
        <v>0</v>
      </c>
      <c r="P107" s="32">
        <f>474.56389/1000</f>
        <v>0.47456388999999999</v>
      </c>
      <c r="Q107" s="32">
        <v>0</v>
      </c>
      <c r="R107" s="88" t="e">
        <f>#REF!/1.18</f>
        <v>#REF!</v>
      </c>
    </row>
    <row r="108" spans="2:18" s="84" customFormat="1" ht="69" customHeight="1">
      <c r="B108" s="89">
        <v>28</v>
      </c>
      <c r="C108" s="90" t="s">
        <v>118</v>
      </c>
      <c r="D108" s="91">
        <f t="shared" si="18"/>
        <v>5.5055059999999996E-2</v>
      </c>
      <c r="E108" s="32">
        <f t="shared" si="18"/>
        <v>9.548856E-2</v>
      </c>
      <c r="F108" s="32">
        <v>0</v>
      </c>
      <c r="G108" s="32">
        <v>0</v>
      </c>
      <c r="H108" s="32">
        <f>55.05506/1000</f>
        <v>5.5055059999999996E-2</v>
      </c>
      <c r="I108" s="32">
        <f>95.48856/1000</f>
        <v>9.548856E-2</v>
      </c>
      <c r="J108" s="32">
        <v>0</v>
      </c>
      <c r="K108" s="32">
        <v>0</v>
      </c>
      <c r="L108" s="32">
        <v>0</v>
      </c>
      <c r="M108" s="32">
        <v>0</v>
      </c>
      <c r="N108" s="49">
        <v>8.8478170000000009E-2</v>
      </c>
      <c r="O108" s="49">
        <v>0</v>
      </c>
      <c r="P108" s="32">
        <f>Q108</f>
        <v>1.28339292</v>
      </c>
      <c r="Q108" s="32">
        <f>1283.39292/1000</f>
        <v>1.28339292</v>
      </c>
      <c r="R108" s="88" t="e">
        <f>#REF!/1.18</f>
        <v>#REF!</v>
      </c>
    </row>
    <row r="109" spans="2:18" s="84" customFormat="1" ht="54" customHeight="1">
      <c r="B109" s="89">
        <v>29</v>
      </c>
      <c r="C109" s="90" t="s">
        <v>119</v>
      </c>
      <c r="D109" s="91">
        <f t="shared" si="18"/>
        <v>7.0495999999999996E-3</v>
      </c>
      <c r="E109" s="32">
        <f>G109+I109+K109+M109</f>
        <v>0</v>
      </c>
      <c r="F109" s="32">
        <v>0</v>
      </c>
      <c r="G109" s="32">
        <v>0</v>
      </c>
      <c r="H109" s="32">
        <v>0</v>
      </c>
      <c r="I109" s="32">
        <v>0</v>
      </c>
      <c r="J109" s="32">
        <v>0</v>
      </c>
      <c r="K109" s="32">
        <v>0</v>
      </c>
      <c r="L109" s="32">
        <v>7.0495999999999996E-3</v>
      </c>
      <c r="M109" s="32">
        <v>0</v>
      </c>
      <c r="N109" s="49">
        <v>0</v>
      </c>
      <c r="O109" s="49">
        <v>0</v>
      </c>
      <c r="P109" s="32">
        <v>0</v>
      </c>
      <c r="Q109" s="32">
        <v>0</v>
      </c>
      <c r="R109" s="88" t="e">
        <f>#REF!/1.18</f>
        <v>#REF!</v>
      </c>
    </row>
    <row r="110" spans="2:18" s="84" customFormat="1" ht="129" customHeight="1">
      <c r="B110" s="89">
        <v>30</v>
      </c>
      <c r="C110" s="90" t="s">
        <v>120</v>
      </c>
      <c r="D110" s="91">
        <f t="shared" si="18"/>
        <v>0</v>
      </c>
      <c r="E110" s="32">
        <f t="shared" si="18"/>
        <v>3.9670009999999999E-2</v>
      </c>
      <c r="F110" s="32">
        <v>0</v>
      </c>
      <c r="G110" s="32">
        <v>0</v>
      </c>
      <c r="H110" s="32">
        <v>0</v>
      </c>
      <c r="I110" s="32">
        <v>0</v>
      </c>
      <c r="J110" s="32">
        <v>0</v>
      </c>
      <c r="K110" s="32">
        <f>39.67001/1000</f>
        <v>3.9670009999999999E-2</v>
      </c>
      <c r="L110" s="32">
        <v>0</v>
      </c>
      <c r="M110" s="32">
        <v>0</v>
      </c>
      <c r="N110" s="49">
        <v>0</v>
      </c>
      <c r="O110" s="49">
        <v>0</v>
      </c>
      <c r="P110" s="32">
        <v>0</v>
      </c>
      <c r="Q110" s="32">
        <v>0</v>
      </c>
      <c r="R110" s="88" t="e">
        <f>#REF!/1.18</f>
        <v>#REF!</v>
      </c>
    </row>
    <row r="111" spans="2:18" s="84" customFormat="1" ht="122.25" customHeight="1">
      <c r="B111" s="89">
        <v>31</v>
      </c>
      <c r="C111" s="90" t="s">
        <v>121</v>
      </c>
      <c r="D111" s="91">
        <f t="shared" si="18"/>
        <v>0</v>
      </c>
      <c r="E111" s="32">
        <f t="shared" si="18"/>
        <v>8.2011279999999992E-2</v>
      </c>
      <c r="F111" s="32">
        <v>0</v>
      </c>
      <c r="G111" s="32">
        <v>0</v>
      </c>
      <c r="H111" s="32">
        <v>0</v>
      </c>
      <c r="I111" s="32">
        <v>0</v>
      </c>
      <c r="J111" s="32">
        <v>0</v>
      </c>
      <c r="K111" s="32">
        <f>4.19544/1000</f>
        <v>4.1954399999999999E-3</v>
      </c>
      <c r="L111" s="32">
        <v>0</v>
      </c>
      <c r="M111" s="32">
        <f>77.81584/1000</f>
        <v>7.7815839999999997E-2</v>
      </c>
      <c r="N111" s="49">
        <f>70.89544/1000</f>
        <v>7.089543999999999E-2</v>
      </c>
      <c r="O111" s="49">
        <v>0</v>
      </c>
      <c r="P111" s="32">
        <v>0</v>
      </c>
      <c r="Q111" s="32">
        <v>0</v>
      </c>
      <c r="R111" s="88" t="e">
        <f>#REF!/1.18</f>
        <v>#REF!</v>
      </c>
    </row>
    <row r="112" spans="2:18" s="84" customFormat="1" ht="52.5" customHeight="1">
      <c r="B112" s="89">
        <v>32</v>
      </c>
      <c r="C112" s="90" t="s">
        <v>122</v>
      </c>
      <c r="D112" s="91">
        <v>0</v>
      </c>
      <c r="E112" s="32">
        <f t="shared" si="18"/>
        <v>6.1956600000000004E-3</v>
      </c>
      <c r="F112" s="32">
        <v>0</v>
      </c>
      <c r="G112" s="32">
        <v>0</v>
      </c>
      <c r="H112" s="32">
        <v>0</v>
      </c>
      <c r="I112" s="32">
        <v>0</v>
      </c>
      <c r="J112" s="32">
        <v>0</v>
      </c>
      <c r="K112" s="32">
        <v>0</v>
      </c>
      <c r="L112" s="32">
        <v>0</v>
      </c>
      <c r="M112" s="32">
        <f>6.19566/1000</f>
        <v>6.1956600000000004E-3</v>
      </c>
      <c r="N112" s="49">
        <f>104.69566/1000</f>
        <v>0.10469566000000001</v>
      </c>
      <c r="O112" s="49">
        <f>104.69566/1000</f>
        <v>0.10469566000000001</v>
      </c>
      <c r="P112" s="32">
        <v>0</v>
      </c>
      <c r="Q112" s="32">
        <v>0</v>
      </c>
      <c r="R112" s="88" t="e">
        <f>#REF!/1.18</f>
        <v>#REF!</v>
      </c>
    </row>
    <row r="113" spans="2:18" s="84" customFormat="1" ht="43.5" customHeight="1" outlineLevel="1">
      <c r="B113" s="89">
        <v>33</v>
      </c>
      <c r="C113" s="90" t="s">
        <v>60</v>
      </c>
      <c r="D113" s="91">
        <f t="shared" si="18"/>
        <v>0</v>
      </c>
      <c r="E113" s="32">
        <f t="shared" si="18"/>
        <v>0</v>
      </c>
      <c r="F113" s="32">
        <v>0</v>
      </c>
      <c r="G113" s="32">
        <v>0</v>
      </c>
      <c r="H113" s="32">
        <v>0</v>
      </c>
      <c r="I113" s="32">
        <v>0</v>
      </c>
      <c r="J113" s="32">
        <v>0</v>
      </c>
      <c r="K113" s="32">
        <v>0</v>
      </c>
      <c r="L113" s="32">
        <v>0</v>
      </c>
      <c r="M113" s="32">
        <v>0</v>
      </c>
      <c r="N113" s="49">
        <v>15.19821267</v>
      </c>
      <c r="O113" s="49">
        <v>15.19821267</v>
      </c>
      <c r="P113" s="32">
        <f>15198.21267/1000</f>
        <v>15.19821267</v>
      </c>
      <c r="Q113" s="32">
        <v>15.19821267</v>
      </c>
      <c r="R113" s="88" t="e">
        <f>#REF!/1.18</f>
        <v>#REF!</v>
      </c>
    </row>
    <row r="114" spans="2:18" s="84" customFormat="1" ht="35.25" customHeight="1">
      <c r="B114" s="89">
        <v>34</v>
      </c>
      <c r="C114" s="92" t="s">
        <v>123</v>
      </c>
      <c r="D114" s="91">
        <f t="shared" si="18"/>
        <v>784.41221382322135</v>
      </c>
      <c r="E114" s="91">
        <f>G114+I114+K114+M114</f>
        <v>940.75467948633445</v>
      </c>
      <c r="F114" s="32">
        <v>246.50952000000001</v>
      </c>
      <c r="G114" s="32">
        <f>246510.08/1000</f>
        <v>246.51007999999999</v>
      </c>
      <c r="H114" s="32">
        <v>184.59236382322132</v>
      </c>
      <c r="I114" s="32">
        <v>184.57747361207998</v>
      </c>
      <c r="J114" s="32">
        <v>212.59595999999999</v>
      </c>
      <c r="K114" s="32">
        <v>192.14547518925457</v>
      </c>
      <c r="L114" s="32">
        <v>140.71437</v>
      </c>
      <c r="M114" s="32">
        <v>317.521650685</v>
      </c>
      <c r="N114" s="49">
        <v>775.29421658000001</v>
      </c>
      <c r="O114" s="49">
        <v>272.00077106999998</v>
      </c>
      <c r="P114" s="32">
        <v>778.62206905999994</v>
      </c>
      <c r="Q114" s="32">
        <v>463.54047021999997</v>
      </c>
      <c r="R114" s="88" t="e">
        <f>#REF!/1.18</f>
        <v>#REF!</v>
      </c>
    </row>
    <row r="115" spans="2:18" s="84" customFormat="1" ht="39" customHeight="1">
      <c r="B115" s="89">
        <v>35</v>
      </c>
      <c r="C115" s="92" t="s">
        <v>73</v>
      </c>
      <c r="D115" s="91">
        <f t="shared" si="18"/>
        <v>0</v>
      </c>
      <c r="E115" s="91">
        <f>G115+I115+K115+M115</f>
        <v>10.480499980000001</v>
      </c>
      <c r="F115" s="32">
        <v>0</v>
      </c>
      <c r="G115" s="32">
        <v>0</v>
      </c>
      <c r="H115" s="32">
        <v>0</v>
      </c>
      <c r="I115" s="32">
        <v>0</v>
      </c>
      <c r="J115" s="32">
        <v>0</v>
      </c>
      <c r="K115" s="32">
        <v>0</v>
      </c>
      <c r="L115" s="32">
        <v>0</v>
      </c>
      <c r="M115" s="32">
        <f>10480.49998/1000</f>
        <v>10.480499980000001</v>
      </c>
      <c r="N115" s="49">
        <f>8881.77964/1000</f>
        <v>8.8817796400000013</v>
      </c>
      <c r="O115" s="49">
        <v>8.8817796399999995</v>
      </c>
      <c r="P115" s="32">
        <f>8881.77964/1000</f>
        <v>8.8817796400000013</v>
      </c>
      <c r="Q115" s="32">
        <v>8.8817796400000013</v>
      </c>
      <c r="R115" s="88"/>
    </row>
    <row r="116" spans="2:18" s="84" customFormat="1" ht="29.25" customHeight="1">
      <c r="B116" s="89">
        <v>36</v>
      </c>
      <c r="C116" s="92" t="s">
        <v>124</v>
      </c>
      <c r="D116" s="93">
        <f t="shared" si="18"/>
        <v>0.25045250000000002</v>
      </c>
      <c r="E116" s="32">
        <f>G116+I116+K116+M116</f>
        <v>7.5570949999999998E-2</v>
      </c>
      <c r="F116" s="32">
        <v>0</v>
      </c>
      <c r="G116" s="32">
        <v>0</v>
      </c>
      <c r="H116" s="32">
        <v>0</v>
      </c>
      <c r="I116" s="32">
        <v>0</v>
      </c>
      <c r="J116" s="32">
        <v>0</v>
      </c>
      <c r="K116" s="32">
        <v>0</v>
      </c>
      <c r="L116" s="32">
        <v>0.25045250000000002</v>
      </c>
      <c r="M116" s="32">
        <f>75.57095/1000</f>
        <v>7.5570949999999998E-2</v>
      </c>
      <c r="N116" s="49">
        <f>486.88753/1000</f>
        <v>0.48688753000000001</v>
      </c>
      <c r="O116" s="49">
        <v>0.48688753000000001</v>
      </c>
      <c r="P116" s="32">
        <f>486.88753/1000</f>
        <v>0.48688753000000001</v>
      </c>
      <c r="Q116" s="32">
        <v>0.48688753000000001</v>
      </c>
      <c r="R116" s="88" t="e">
        <f>#REF!/1.18</f>
        <v>#REF!</v>
      </c>
    </row>
    <row r="117" spans="2:18" s="28" customFormat="1">
      <c r="B117" s="94"/>
      <c r="C117" s="95" t="s">
        <v>125</v>
      </c>
      <c r="D117" s="96"/>
      <c r="E117" s="96"/>
      <c r="F117" s="96"/>
      <c r="G117" s="97"/>
      <c r="H117" s="97"/>
      <c r="I117" s="97"/>
      <c r="J117" s="97"/>
      <c r="K117" s="97"/>
      <c r="L117" s="97"/>
      <c r="M117" s="97"/>
      <c r="N117" s="97"/>
      <c r="O117" s="97"/>
      <c r="P117" s="97"/>
      <c r="Q117" s="97"/>
      <c r="R117" s="39"/>
    </row>
    <row r="118" spans="2:18" s="28" customFormat="1">
      <c r="B118" s="94"/>
      <c r="C118" s="249" t="s">
        <v>126</v>
      </c>
      <c r="D118" s="249"/>
      <c r="E118" s="249"/>
      <c r="F118" s="249"/>
      <c r="G118" s="97"/>
      <c r="H118" s="97"/>
      <c r="I118" s="97"/>
      <c r="J118" s="97"/>
      <c r="K118" s="97"/>
      <c r="L118" s="97"/>
      <c r="M118" s="97"/>
      <c r="N118" s="97"/>
      <c r="O118" s="97"/>
      <c r="P118" s="97"/>
      <c r="Q118" s="97"/>
      <c r="R118" s="39"/>
    </row>
    <row r="119" spans="2:18" s="28" customFormat="1">
      <c r="B119" s="94"/>
      <c r="C119" s="1" t="s">
        <v>127</v>
      </c>
      <c r="D119" s="2"/>
      <c r="E119" s="2"/>
      <c r="F119" s="2"/>
      <c r="G119" s="97"/>
      <c r="H119" s="97"/>
      <c r="I119" s="97"/>
      <c r="J119" s="97"/>
      <c r="K119" s="97"/>
      <c r="L119" s="97"/>
      <c r="M119" s="97"/>
      <c r="N119" s="97"/>
      <c r="O119" s="97"/>
      <c r="P119" s="97"/>
      <c r="Q119" s="97"/>
      <c r="R119" s="39"/>
    </row>
    <row r="120" spans="2:18" s="28" customFormat="1">
      <c r="B120" s="94"/>
      <c r="C120" s="1" t="s">
        <v>128</v>
      </c>
      <c r="D120" s="2"/>
      <c r="E120" s="2"/>
      <c r="F120" s="2"/>
      <c r="G120" s="97"/>
      <c r="H120" s="97"/>
      <c r="I120" s="97"/>
      <c r="J120" s="97"/>
      <c r="K120" s="97"/>
      <c r="L120" s="97"/>
      <c r="M120" s="97"/>
      <c r="N120" s="97"/>
      <c r="O120" s="97"/>
      <c r="P120" s="97"/>
      <c r="Q120" s="97"/>
      <c r="R120" s="39"/>
    </row>
    <row r="121" spans="2:18" s="28" customFormat="1" ht="15">
      <c r="B121" s="94"/>
      <c r="C121" s="98"/>
      <c r="D121" s="99"/>
      <c r="E121" s="100"/>
      <c r="F121" s="97"/>
      <c r="G121" s="97"/>
      <c r="H121" s="97"/>
      <c r="I121" s="97"/>
      <c r="J121" s="97"/>
      <c r="K121" s="97"/>
      <c r="L121" s="97"/>
      <c r="M121" s="97"/>
      <c r="N121" s="97"/>
      <c r="O121" s="97"/>
      <c r="P121" s="97"/>
      <c r="Q121" s="97"/>
      <c r="R121" s="39"/>
    </row>
    <row r="122" spans="2:18" s="28" customFormat="1" ht="15">
      <c r="B122" s="94"/>
      <c r="C122" s="98"/>
      <c r="D122" s="99"/>
      <c r="E122" s="100"/>
      <c r="F122" s="97"/>
      <c r="G122" s="97"/>
      <c r="H122" s="97"/>
      <c r="I122" s="97"/>
      <c r="J122" s="97"/>
      <c r="K122" s="97"/>
      <c r="L122" s="97"/>
      <c r="M122" s="97"/>
      <c r="N122" s="97"/>
      <c r="O122" s="97"/>
      <c r="P122" s="97"/>
      <c r="Q122" s="97"/>
      <c r="R122" s="39"/>
    </row>
    <row r="123" spans="2:18" s="28" customFormat="1" ht="15">
      <c r="B123" s="94"/>
      <c r="C123" s="98"/>
      <c r="D123" s="99"/>
      <c r="E123" s="100"/>
      <c r="F123" s="97"/>
      <c r="G123" s="97"/>
      <c r="H123" s="97"/>
      <c r="I123" s="97"/>
      <c r="J123" s="97"/>
      <c r="K123" s="97"/>
      <c r="L123" s="97"/>
      <c r="M123" s="97"/>
      <c r="N123" s="97"/>
      <c r="O123" s="97"/>
      <c r="P123" s="97"/>
      <c r="Q123" s="97"/>
      <c r="R123" s="39"/>
    </row>
    <row r="124" spans="2:18" s="28" customFormat="1" ht="15">
      <c r="B124" s="94"/>
      <c r="C124" s="98"/>
      <c r="D124" s="99"/>
      <c r="E124" s="100"/>
      <c r="F124" s="97"/>
      <c r="G124" s="97"/>
      <c r="H124" s="97"/>
      <c r="I124" s="97"/>
      <c r="J124" s="97"/>
      <c r="K124" s="97"/>
      <c r="L124" s="97"/>
      <c r="M124" s="97"/>
      <c r="N124" s="97"/>
      <c r="O124" s="97"/>
      <c r="P124" s="97"/>
      <c r="Q124" s="97"/>
      <c r="R124" s="39"/>
    </row>
    <row r="125" spans="2:18" s="28" customFormat="1" ht="15">
      <c r="B125" s="94"/>
      <c r="C125" s="98"/>
      <c r="D125" s="99"/>
      <c r="E125" s="100"/>
      <c r="F125" s="97"/>
      <c r="G125" s="97"/>
      <c r="H125" s="97"/>
      <c r="I125" s="97"/>
      <c r="J125" s="97"/>
      <c r="K125" s="97"/>
      <c r="L125" s="97"/>
      <c r="M125" s="97"/>
      <c r="N125" s="97"/>
      <c r="O125" s="97"/>
      <c r="P125" s="97"/>
      <c r="Q125" s="97"/>
      <c r="R125" s="39"/>
    </row>
    <row r="126" spans="2:18" s="28" customFormat="1" ht="15">
      <c r="B126" s="94"/>
      <c r="C126" s="98"/>
      <c r="D126" s="99"/>
      <c r="E126" s="100"/>
      <c r="F126" s="97"/>
      <c r="G126" s="97"/>
      <c r="H126" s="97"/>
      <c r="I126" s="97"/>
      <c r="J126" s="97"/>
      <c r="K126" s="97"/>
      <c r="L126" s="97"/>
      <c r="M126" s="97"/>
      <c r="N126" s="97"/>
      <c r="O126" s="97"/>
      <c r="P126" s="97"/>
      <c r="Q126" s="97"/>
      <c r="R126" s="39"/>
    </row>
    <row r="127" spans="2:18" s="28" customFormat="1" ht="15">
      <c r="B127" s="94"/>
      <c r="C127" s="98"/>
      <c r="D127" s="99"/>
      <c r="E127" s="100"/>
      <c r="F127" s="97"/>
      <c r="G127" s="97"/>
      <c r="H127" s="97"/>
      <c r="I127" s="97"/>
      <c r="J127" s="97"/>
      <c r="K127" s="97"/>
      <c r="L127" s="97"/>
      <c r="M127" s="97"/>
      <c r="N127" s="97"/>
      <c r="O127" s="97"/>
      <c r="P127" s="97"/>
      <c r="Q127" s="97"/>
      <c r="R127" s="39"/>
    </row>
    <row r="128" spans="2:18" s="28" customFormat="1" ht="15">
      <c r="B128" s="94"/>
      <c r="C128" s="98"/>
      <c r="D128" s="99"/>
      <c r="E128" s="100"/>
      <c r="F128" s="97"/>
      <c r="G128" s="97"/>
      <c r="H128" s="97"/>
      <c r="I128" s="97"/>
      <c r="J128" s="97"/>
      <c r="K128" s="97"/>
      <c r="L128" s="97"/>
      <c r="M128" s="97"/>
      <c r="N128" s="97"/>
      <c r="O128" s="97"/>
      <c r="P128" s="97"/>
      <c r="Q128" s="97"/>
      <c r="R128" s="39"/>
    </row>
    <row r="129" spans="2:18" s="28" customFormat="1" ht="15">
      <c r="B129" s="94"/>
      <c r="C129" s="98"/>
      <c r="D129" s="99"/>
      <c r="E129" s="100"/>
      <c r="F129" s="97"/>
      <c r="G129" s="97"/>
      <c r="H129" s="97"/>
      <c r="I129" s="97"/>
      <c r="J129" s="97"/>
      <c r="K129" s="97"/>
      <c r="L129" s="97"/>
      <c r="M129" s="97"/>
      <c r="N129" s="97"/>
      <c r="O129" s="97"/>
      <c r="P129" s="97"/>
      <c r="Q129" s="97"/>
      <c r="R129" s="39"/>
    </row>
    <row r="130" spans="2:18" s="28" customFormat="1" ht="15">
      <c r="B130" s="94"/>
      <c r="C130" s="98"/>
      <c r="D130" s="99"/>
      <c r="E130" s="100"/>
      <c r="F130" s="97"/>
      <c r="G130" s="97"/>
      <c r="H130" s="97"/>
      <c r="I130" s="97"/>
      <c r="J130" s="97"/>
      <c r="K130" s="97"/>
      <c r="L130" s="97"/>
      <c r="M130" s="97"/>
      <c r="N130" s="97"/>
      <c r="O130" s="97"/>
      <c r="P130" s="97"/>
      <c r="Q130" s="97"/>
      <c r="R130" s="39"/>
    </row>
    <row r="131" spans="2:18" s="28" customFormat="1" ht="15">
      <c r="B131" s="94"/>
      <c r="C131" s="98"/>
      <c r="D131" s="99"/>
      <c r="E131" s="100"/>
      <c r="F131" s="97"/>
      <c r="G131" s="97"/>
      <c r="H131" s="97"/>
      <c r="I131" s="97"/>
      <c r="J131" s="97"/>
      <c r="K131" s="97"/>
      <c r="L131" s="97"/>
      <c r="M131" s="97"/>
      <c r="N131" s="97"/>
      <c r="O131" s="97"/>
      <c r="P131" s="97"/>
      <c r="Q131" s="97"/>
      <c r="R131" s="39"/>
    </row>
    <row r="132" spans="2:18" s="28" customFormat="1" ht="15">
      <c r="B132" s="94"/>
      <c r="C132" s="98"/>
      <c r="D132" s="99"/>
      <c r="E132" s="100"/>
      <c r="F132" s="97"/>
      <c r="G132" s="97"/>
      <c r="H132" s="97"/>
      <c r="I132" s="97"/>
      <c r="J132" s="97"/>
      <c r="K132" s="97"/>
      <c r="L132" s="97"/>
      <c r="M132" s="97"/>
      <c r="N132" s="97"/>
      <c r="O132" s="97"/>
      <c r="P132" s="97"/>
      <c r="Q132" s="97"/>
      <c r="R132" s="39"/>
    </row>
    <row r="133" spans="2:18" s="28" customFormat="1" ht="15">
      <c r="B133" s="94"/>
      <c r="C133" s="98"/>
      <c r="D133" s="99"/>
      <c r="E133" s="100"/>
      <c r="F133" s="97"/>
      <c r="G133" s="97"/>
      <c r="H133" s="97"/>
      <c r="I133" s="97"/>
      <c r="J133" s="97"/>
      <c r="K133" s="97"/>
      <c r="L133" s="97"/>
      <c r="M133" s="97"/>
      <c r="N133" s="97"/>
      <c r="O133" s="97"/>
      <c r="P133" s="97"/>
      <c r="Q133" s="97"/>
      <c r="R133" s="39"/>
    </row>
    <row r="134" spans="2:18" s="28" customFormat="1" ht="15">
      <c r="B134" s="94"/>
      <c r="C134" s="98"/>
      <c r="D134" s="99"/>
      <c r="E134" s="100"/>
      <c r="F134" s="97"/>
      <c r="G134" s="97"/>
      <c r="H134" s="97"/>
      <c r="I134" s="97"/>
      <c r="J134" s="97"/>
      <c r="K134" s="97"/>
      <c r="L134" s="97"/>
      <c r="M134" s="97"/>
      <c r="N134" s="97"/>
      <c r="O134" s="97"/>
      <c r="P134" s="97"/>
      <c r="Q134" s="97"/>
      <c r="R134" s="39"/>
    </row>
    <row r="135" spans="2:18" s="28" customFormat="1" ht="15">
      <c r="B135" s="94"/>
      <c r="C135" s="98"/>
      <c r="D135" s="99"/>
      <c r="E135" s="100"/>
      <c r="F135" s="97"/>
      <c r="G135" s="97"/>
      <c r="H135" s="97"/>
      <c r="I135" s="97"/>
      <c r="J135" s="97"/>
      <c r="K135" s="97"/>
      <c r="L135" s="97"/>
      <c r="M135" s="97"/>
      <c r="N135" s="97"/>
      <c r="O135" s="97"/>
      <c r="P135" s="97"/>
      <c r="Q135" s="97"/>
      <c r="R135" s="39"/>
    </row>
    <row r="136" spans="2:18">
      <c r="B136" s="101"/>
      <c r="C136" s="101"/>
      <c r="D136" s="102"/>
      <c r="E136" s="102"/>
      <c r="F136" s="102"/>
      <c r="G136" s="102"/>
      <c r="H136" s="102"/>
      <c r="I136" s="102"/>
      <c r="J136" s="102"/>
      <c r="K136" s="102"/>
      <c r="L136" s="102"/>
      <c r="M136" s="102"/>
      <c r="N136" s="102"/>
      <c r="O136" s="102"/>
      <c r="P136" s="102"/>
      <c r="Q136" s="102"/>
    </row>
    <row r="137" spans="2:18">
      <c r="B137" s="101"/>
      <c r="G137" s="96"/>
      <c r="H137" s="96"/>
      <c r="I137" s="96"/>
      <c r="J137" s="96"/>
      <c r="K137" s="96"/>
      <c r="L137" s="96"/>
      <c r="N137" s="96"/>
      <c r="O137" s="96"/>
      <c r="P137" s="96"/>
      <c r="Q137" s="102"/>
    </row>
    <row r="138" spans="2:18">
      <c r="B138" s="101"/>
      <c r="G138" s="96"/>
      <c r="H138" s="96"/>
      <c r="I138" s="96"/>
      <c r="J138" s="96"/>
      <c r="K138" s="102"/>
      <c r="L138" s="102"/>
      <c r="N138" s="102"/>
      <c r="O138" s="102"/>
      <c r="P138" s="102"/>
      <c r="Q138" s="102"/>
    </row>
    <row r="139" spans="2:18">
      <c r="B139" s="103"/>
    </row>
    <row r="140" spans="2:18">
      <c r="B140" s="103"/>
      <c r="I140" s="102"/>
      <c r="J140" s="102"/>
      <c r="K140" s="102"/>
      <c r="L140" s="102"/>
      <c r="M140" s="102"/>
      <c r="N140" s="102"/>
      <c r="O140" s="102"/>
      <c r="P140" s="102"/>
      <c r="Q140" s="102"/>
    </row>
    <row r="141" spans="2:18">
      <c r="B141" s="104"/>
      <c r="C141" s="250"/>
      <c r="D141" s="250"/>
      <c r="E141" s="250"/>
      <c r="F141" s="250"/>
      <c r="G141" s="250"/>
      <c r="H141" s="250"/>
      <c r="I141" s="105"/>
      <c r="J141" s="105"/>
      <c r="K141" s="105"/>
      <c r="L141" s="105"/>
      <c r="M141" s="105"/>
      <c r="N141" s="105"/>
      <c r="O141" s="105"/>
      <c r="P141" s="105"/>
      <c r="Q141" s="105"/>
    </row>
    <row r="142" spans="2:18">
      <c r="B142" s="103"/>
      <c r="D142" s="102"/>
      <c r="E142" s="102"/>
      <c r="F142" s="102"/>
      <c r="G142" s="102"/>
      <c r="H142" s="102"/>
      <c r="I142" s="102"/>
      <c r="J142" s="102"/>
      <c r="K142" s="102"/>
      <c r="L142" s="102"/>
      <c r="M142" s="102"/>
      <c r="N142" s="102"/>
      <c r="O142" s="102"/>
      <c r="P142" s="102"/>
      <c r="Q142" s="102"/>
    </row>
    <row r="143" spans="2:18">
      <c r="B143" s="103"/>
      <c r="C143" s="103"/>
      <c r="D143" s="102"/>
      <c r="E143" s="102"/>
      <c r="F143" s="102"/>
      <c r="G143" s="102"/>
      <c r="H143" s="102"/>
      <c r="I143" s="102"/>
      <c r="J143" s="102"/>
      <c r="K143" s="102"/>
      <c r="L143" s="102"/>
      <c r="M143" s="102"/>
      <c r="N143" s="102"/>
      <c r="O143" s="102"/>
      <c r="P143" s="102"/>
      <c r="Q143" s="102"/>
      <c r="R143" s="106"/>
    </row>
    <row r="144" spans="2:18">
      <c r="B144" s="107"/>
    </row>
    <row r="145" spans="2:18">
      <c r="B145" s="108"/>
    </row>
    <row r="146" spans="2:18">
      <c r="G146" s="96"/>
      <c r="I146" s="96"/>
      <c r="J146" s="96"/>
      <c r="K146" s="96"/>
      <c r="R146" s="39"/>
    </row>
    <row r="147" spans="2:18">
      <c r="D147" s="109"/>
      <c r="I147" s="109"/>
      <c r="R147" s="39"/>
    </row>
    <row r="148" spans="2:18">
      <c r="R148" s="39"/>
    </row>
    <row r="149" spans="2:18">
      <c r="R149" s="39"/>
    </row>
  </sheetData>
  <autoFilter ref="B9:R145"/>
  <mergeCells count="23">
    <mergeCell ref="C118:F118"/>
    <mergeCell ref="C141:H141"/>
    <mergeCell ref="B76:B78"/>
    <mergeCell ref="C76:C78"/>
    <mergeCell ref="D76:M76"/>
    <mergeCell ref="N76:O77"/>
    <mergeCell ref="P76:Q77"/>
    <mergeCell ref="D77:E77"/>
    <mergeCell ref="F77:G77"/>
    <mergeCell ref="H77:I77"/>
    <mergeCell ref="J77:K77"/>
    <mergeCell ref="L77:M77"/>
    <mergeCell ref="C4:Q4"/>
    <mergeCell ref="B6:B8"/>
    <mergeCell ref="C6:C8"/>
    <mergeCell ref="D6:M6"/>
    <mergeCell ref="N6:O7"/>
    <mergeCell ref="P6:Q7"/>
    <mergeCell ref="D7:E7"/>
    <mergeCell ref="F7:G7"/>
    <mergeCell ref="H7:I7"/>
    <mergeCell ref="J7:K7"/>
    <mergeCell ref="L7:M7"/>
  </mergeCells>
  <conditionalFormatting sqref="C108:C112 C81:C105">
    <cfRule type="duplicateValues" dxfId="1" priority="7"/>
  </conditionalFormatting>
  <pageMargins left="0.15748031496062992" right="0.23622047244094491" top="0.19685039370078738" bottom="0.19685039370078738" header="0.15748031496062992" footer="0.15748031496062992"/>
  <pageSetup paperSize="8" scale="6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66FF33"/>
  </sheetPr>
  <dimension ref="B1:R79"/>
  <sheetViews>
    <sheetView workbookViewId="0"/>
  </sheetViews>
  <sheetFormatPr defaultRowHeight="15.75" outlineLevelRow="1"/>
  <cols>
    <col min="1" max="1" width="9" style="1"/>
    <col min="2" max="2" width="7.25" style="1" customWidth="1"/>
    <col min="3" max="3" width="37.25" style="1" bestFit="1" customWidth="1"/>
    <col min="4" max="17" width="9.5" style="2" customWidth="1"/>
    <col min="18" max="18" width="17.25" style="3" customWidth="1"/>
    <col min="19" max="16384" width="9" style="1"/>
  </cols>
  <sheetData>
    <row r="1" spans="2:18" s="4" customFormat="1">
      <c r="D1" s="5"/>
      <c r="E1" s="5"/>
      <c r="F1" s="5"/>
      <c r="G1" s="5"/>
      <c r="H1" s="5"/>
      <c r="I1" s="5"/>
      <c r="J1" s="5"/>
      <c r="K1" s="5"/>
      <c r="L1" s="5"/>
      <c r="M1" s="5"/>
      <c r="N1" s="5"/>
      <c r="O1" s="5"/>
      <c r="P1" s="5"/>
      <c r="Q1" s="5"/>
      <c r="R1" s="6"/>
    </row>
    <row r="2" spans="2:18" s="4" customFormat="1">
      <c r="C2" s="7"/>
      <c r="D2" s="5"/>
      <c r="E2" s="5"/>
      <c r="F2" s="5"/>
      <c r="G2" s="5"/>
      <c r="H2" s="5"/>
      <c r="I2" s="5"/>
      <c r="J2" s="5"/>
      <c r="K2" s="5"/>
      <c r="L2" s="5"/>
      <c r="M2" s="5"/>
      <c r="N2" s="5"/>
      <c r="O2" s="5"/>
      <c r="P2" s="5"/>
      <c r="Q2" s="5"/>
      <c r="R2" s="6"/>
    </row>
    <row r="3" spans="2:18" s="4" customFormat="1" ht="18" customHeight="1">
      <c r="D3" s="5"/>
      <c r="E3" s="5"/>
      <c r="F3" s="5"/>
      <c r="G3" s="5"/>
      <c r="H3" s="5"/>
      <c r="I3" s="5"/>
      <c r="J3" s="5"/>
      <c r="K3" s="5"/>
      <c r="L3" s="5"/>
      <c r="M3" s="5"/>
      <c r="N3" s="5"/>
      <c r="O3" s="5"/>
      <c r="P3" s="5"/>
      <c r="Q3" s="5"/>
      <c r="R3" s="6"/>
    </row>
    <row r="4" spans="2:18" s="4" customFormat="1" ht="26.25" customHeight="1">
      <c r="B4" s="8"/>
      <c r="C4" s="241" t="s">
        <v>0</v>
      </c>
      <c r="D4" s="242"/>
      <c r="E4" s="242"/>
      <c r="F4" s="242"/>
      <c r="G4" s="242"/>
      <c r="H4" s="242"/>
      <c r="I4" s="242"/>
      <c r="J4" s="242"/>
      <c r="K4" s="242"/>
      <c r="L4" s="242"/>
      <c r="M4" s="242"/>
      <c r="N4" s="242"/>
      <c r="O4" s="242"/>
      <c r="P4" s="242"/>
      <c r="Q4" s="242"/>
      <c r="R4" s="6"/>
    </row>
    <row r="5" spans="2:18" s="9" customFormat="1" ht="19.5" customHeight="1">
      <c r="B5" s="10"/>
      <c r="C5" s="11"/>
      <c r="D5" s="12"/>
      <c r="E5" s="12"/>
      <c r="F5" s="12"/>
      <c r="G5" s="12"/>
      <c r="H5" s="12"/>
      <c r="I5" s="12"/>
      <c r="J5" s="12"/>
      <c r="K5" s="12"/>
      <c r="L5" s="12"/>
      <c r="M5" s="12"/>
      <c r="N5" s="12"/>
      <c r="O5" s="12"/>
      <c r="P5" s="12"/>
      <c r="Q5" s="12"/>
      <c r="R5" s="13"/>
    </row>
    <row r="6" spans="2:18" s="14" customFormat="1" ht="36" customHeight="1">
      <c r="B6" s="243" t="s">
        <v>1</v>
      </c>
      <c r="C6" s="245" t="s">
        <v>2</v>
      </c>
      <c r="D6" s="247" t="s">
        <v>3</v>
      </c>
      <c r="E6" s="247"/>
      <c r="F6" s="247"/>
      <c r="G6" s="247"/>
      <c r="H6" s="247"/>
      <c r="I6" s="247"/>
      <c r="J6" s="247"/>
      <c r="K6" s="247"/>
      <c r="L6" s="247"/>
      <c r="M6" s="247"/>
      <c r="N6" s="247" t="s">
        <v>4</v>
      </c>
      <c r="O6" s="247"/>
      <c r="P6" s="247" t="s">
        <v>5</v>
      </c>
      <c r="Q6" s="247"/>
      <c r="R6" s="15"/>
    </row>
    <row r="7" spans="2:18" s="14" customFormat="1" ht="96" customHeight="1">
      <c r="B7" s="244"/>
      <c r="C7" s="246"/>
      <c r="D7" s="248" t="s">
        <v>6</v>
      </c>
      <c r="E7" s="248"/>
      <c r="F7" s="248" t="s">
        <v>7</v>
      </c>
      <c r="G7" s="248"/>
      <c r="H7" s="248" t="s">
        <v>8</v>
      </c>
      <c r="I7" s="248"/>
      <c r="J7" s="248" t="s">
        <v>9</v>
      </c>
      <c r="K7" s="248"/>
      <c r="L7" s="248" t="s">
        <v>10</v>
      </c>
      <c r="M7" s="248"/>
      <c r="N7" s="248"/>
      <c r="O7" s="248"/>
      <c r="P7" s="248"/>
      <c r="Q7" s="248"/>
      <c r="R7" s="15"/>
    </row>
    <row r="8" spans="2:18" s="14" customFormat="1" ht="102" customHeight="1">
      <c r="B8" s="244"/>
      <c r="C8" s="246"/>
      <c r="D8" s="17" t="s">
        <v>11</v>
      </c>
      <c r="E8" s="17" t="s">
        <v>12</v>
      </c>
      <c r="F8" s="17" t="s">
        <v>13</v>
      </c>
      <c r="G8" s="17" t="s">
        <v>14</v>
      </c>
      <c r="H8" s="17" t="s">
        <v>13</v>
      </c>
      <c r="I8" s="17" t="s">
        <v>14</v>
      </c>
      <c r="J8" s="17" t="s">
        <v>13</v>
      </c>
      <c r="K8" s="18" t="s">
        <v>14</v>
      </c>
      <c r="L8" s="17" t="s">
        <v>13</v>
      </c>
      <c r="M8" s="17" t="s">
        <v>14</v>
      </c>
      <c r="N8" s="18" t="s">
        <v>15</v>
      </c>
      <c r="O8" s="18" t="s">
        <v>16</v>
      </c>
      <c r="P8" s="18" t="s">
        <v>15</v>
      </c>
      <c r="Q8" s="18" t="s">
        <v>16</v>
      </c>
      <c r="R8" s="15"/>
    </row>
    <row r="9" spans="2:18" s="19" customFormat="1" ht="29.25" customHeight="1">
      <c r="B9" s="20">
        <v>1</v>
      </c>
      <c r="C9" s="21">
        <v>2</v>
      </c>
      <c r="D9" s="21">
        <v>5</v>
      </c>
      <c r="E9" s="21">
        <v>6</v>
      </c>
      <c r="F9" s="21">
        <v>7</v>
      </c>
      <c r="G9" s="21">
        <v>8</v>
      </c>
      <c r="H9" s="21">
        <v>9</v>
      </c>
      <c r="I9" s="21">
        <v>10</v>
      </c>
      <c r="J9" s="21">
        <v>11</v>
      </c>
      <c r="K9" s="21">
        <v>12</v>
      </c>
      <c r="L9" s="21">
        <v>13</v>
      </c>
      <c r="M9" s="21">
        <v>14</v>
      </c>
      <c r="N9" s="21">
        <v>15</v>
      </c>
      <c r="O9" s="21">
        <v>16</v>
      </c>
      <c r="P9" s="21">
        <v>17</v>
      </c>
      <c r="Q9" s="21">
        <v>18</v>
      </c>
      <c r="R9" s="22"/>
    </row>
    <row r="10" spans="2:18" s="84" customFormat="1" ht="68.25" customHeight="1">
      <c r="B10" s="85"/>
      <c r="C10" s="86" t="s">
        <v>90</v>
      </c>
      <c r="D10" s="87">
        <f t="shared" ref="D10:Q10" si="0">SUM(D11:D46)</f>
        <v>931.58621690422137</v>
      </c>
      <c r="E10" s="87">
        <f t="shared" si="0"/>
        <v>1124.3824839363344</v>
      </c>
      <c r="F10" s="87">
        <f t="shared" si="0"/>
        <v>250.18897994</v>
      </c>
      <c r="G10" s="87">
        <f t="shared" si="0"/>
        <v>250.18953993999997</v>
      </c>
      <c r="H10" s="87">
        <f t="shared" si="0"/>
        <v>190.58470718322133</v>
      </c>
      <c r="I10" s="87">
        <f t="shared" si="0"/>
        <v>190.56981229207997</v>
      </c>
      <c r="J10" s="87">
        <f t="shared" si="0"/>
        <v>222.30229457999999</v>
      </c>
      <c r="K10" s="87">
        <f t="shared" si="0"/>
        <v>203.92764541925456</v>
      </c>
      <c r="L10" s="87">
        <f t="shared" si="0"/>
        <v>268.510235201</v>
      </c>
      <c r="M10" s="87">
        <f t="shared" si="0"/>
        <v>479.69548628499996</v>
      </c>
      <c r="N10" s="87">
        <f t="shared" si="0"/>
        <v>951.31893560000003</v>
      </c>
      <c r="O10" s="87">
        <f t="shared" si="0"/>
        <v>400.82072619999997</v>
      </c>
      <c r="P10" s="87">
        <f t="shared" si="0"/>
        <v>982.43610211999999</v>
      </c>
      <c r="Q10" s="87">
        <f t="shared" si="0"/>
        <v>664.9694037999999</v>
      </c>
      <c r="R10" s="88"/>
    </row>
    <row r="11" spans="2:18" s="84" customFormat="1" ht="108.75" customHeight="1">
      <c r="B11" s="89">
        <v>1</v>
      </c>
      <c r="C11" s="90" t="s">
        <v>91</v>
      </c>
      <c r="D11" s="91">
        <f t="shared" ref="D11:E46" si="1">F11+H11+J11+L11</f>
        <v>16.73554931</v>
      </c>
      <c r="E11" s="32">
        <f t="shared" si="1"/>
        <v>14.353748640000001</v>
      </c>
      <c r="F11" s="32">
        <v>0.36470174999999999</v>
      </c>
      <c r="G11" s="32">
        <f>364.70175/1000</f>
        <v>0.36470174999999999</v>
      </c>
      <c r="H11" s="32">
        <v>0</v>
      </c>
      <c r="I11" s="32">
        <v>0</v>
      </c>
      <c r="J11" s="32">
        <v>0</v>
      </c>
      <c r="K11" s="32">
        <f>478.57859/1000</f>
        <v>0.47857859000000003</v>
      </c>
      <c r="L11" s="32">
        <v>16.370847560000001</v>
      </c>
      <c r="M11" s="32">
        <f>13510.4683/1000</f>
        <v>13.510468300000001</v>
      </c>
      <c r="N11" s="49">
        <f>12378.73063/1000</f>
        <v>12.37873063</v>
      </c>
      <c r="O11" s="49">
        <f>3979.70468/1000</f>
        <v>3.9797046799999998</v>
      </c>
      <c r="P11" s="32">
        <v>42.178230159999998</v>
      </c>
      <c r="Q11" s="32">
        <f>42178.23016/1000</f>
        <v>42.178230159999998</v>
      </c>
      <c r="R11" s="88"/>
    </row>
    <row r="12" spans="2:18" s="84" customFormat="1" ht="59.25" customHeight="1">
      <c r="B12" s="89">
        <v>2</v>
      </c>
      <c r="C12" s="90" t="s">
        <v>92</v>
      </c>
      <c r="D12" s="91">
        <f t="shared" si="1"/>
        <v>92.569199139999995</v>
      </c>
      <c r="E12" s="32">
        <f t="shared" si="1"/>
        <v>86.103465990000018</v>
      </c>
      <c r="F12" s="32">
        <v>0.87675137000000003</v>
      </c>
      <c r="G12" s="32">
        <f>876.75137/1000</f>
        <v>0.87675136999999992</v>
      </c>
      <c r="H12" s="32">
        <v>3.2323821399999999</v>
      </c>
      <c r="I12" s="32">
        <f>3232.38214/1000</f>
        <v>3.2323821400000003</v>
      </c>
      <c r="J12" s="32">
        <f>3623.68997/1000</f>
        <v>3.62368997</v>
      </c>
      <c r="K12" s="32">
        <f>3823.69337/1000</f>
        <v>3.82369337</v>
      </c>
      <c r="L12" s="32">
        <f>84836.37566/1000</f>
        <v>84.836375660000002</v>
      </c>
      <c r="M12" s="32">
        <f>78170.63911/1000</f>
        <v>78.17063911000001</v>
      </c>
      <c r="N12" s="49">
        <f>75692.81655/1000</f>
        <v>75.692816550000003</v>
      </c>
      <c r="O12" s="49">
        <f>68934.33037/1000</f>
        <v>68.934330369999998</v>
      </c>
      <c r="P12" s="32">
        <f>Q12</f>
        <v>75.692816550000003</v>
      </c>
      <c r="Q12" s="32">
        <f>75692.81655/1000</f>
        <v>75.692816550000003</v>
      </c>
      <c r="R12" s="88"/>
    </row>
    <row r="13" spans="2:18" s="84" customFormat="1" ht="59.25" customHeight="1">
      <c r="B13" s="89">
        <v>3</v>
      </c>
      <c r="C13" s="90" t="s">
        <v>93</v>
      </c>
      <c r="D13" s="91">
        <f t="shared" si="1"/>
        <v>0</v>
      </c>
      <c r="E13" s="32">
        <f t="shared" si="1"/>
        <v>1.0568892999999999</v>
      </c>
      <c r="F13" s="32">
        <v>0</v>
      </c>
      <c r="G13" s="32">
        <v>0</v>
      </c>
      <c r="H13" s="32">
        <v>0</v>
      </c>
      <c r="I13" s="32">
        <f>8.68639/1000</f>
        <v>8.6863899999999987E-3</v>
      </c>
      <c r="J13" s="32">
        <v>0</v>
      </c>
      <c r="K13" s="32">
        <f>55.66868/1000</f>
        <v>5.5668680000000005E-2</v>
      </c>
      <c r="L13" s="32">
        <v>0</v>
      </c>
      <c r="M13" s="32">
        <f>992.53423/1000</f>
        <v>0.99253422999999996</v>
      </c>
      <c r="N13" s="49">
        <f>1344.29994/1000</f>
        <v>1.3442999400000002</v>
      </c>
      <c r="O13" s="49">
        <f>256.81196/1000</f>
        <v>0.25681196000000001</v>
      </c>
      <c r="P13" s="32">
        <v>0</v>
      </c>
      <c r="Q13" s="32">
        <v>0</v>
      </c>
      <c r="R13" s="88"/>
    </row>
    <row r="14" spans="2:18" s="84" customFormat="1" ht="69.75" customHeight="1">
      <c r="B14" s="89">
        <v>4</v>
      </c>
      <c r="C14" s="90" t="s">
        <v>94</v>
      </c>
      <c r="D14" s="91">
        <f t="shared" si="1"/>
        <v>0.395339</v>
      </c>
      <c r="E14" s="32">
        <f t="shared" si="1"/>
        <v>0.39533915000000003</v>
      </c>
      <c r="F14" s="32">
        <v>0</v>
      </c>
      <c r="G14" s="32">
        <v>0</v>
      </c>
      <c r="H14" s="32">
        <v>0</v>
      </c>
      <c r="I14" s="32">
        <v>0</v>
      </c>
      <c r="J14" s="32">
        <v>0.395339</v>
      </c>
      <c r="K14" s="32">
        <f>395.33915/1000</f>
        <v>0.39533915000000003</v>
      </c>
      <c r="L14" s="32">
        <v>0</v>
      </c>
      <c r="M14" s="32">
        <v>0</v>
      </c>
      <c r="N14" s="49">
        <v>0</v>
      </c>
      <c r="O14" s="49">
        <v>0</v>
      </c>
      <c r="P14" s="32">
        <v>0</v>
      </c>
      <c r="Q14" s="32">
        <v>0</v>
      </c>
      <c r="R14" s="88"/>
    </row>
    <row r="15" spans="2:18" s="84" customFormat="1" ht="87" customHeight="1">
      <c r="B15" s="89">
        <v>5</v>
      </c>
      <c r="C15" s="90" t="s">
        <v>95</v>
      </c>
      <c r="D15" s="91">
        <f t="shared" si="1"/>
        <v>1.64151388</v>
      </c>
      <c r="E15" s="32">
        <f t="shared" si="1"/>
        <v>1.64151388</v>
      </c>
      <c r="F15" s="32">
        <v>1.64151388</v>
      </c>
      <c r="G15" s="32">
        <f>1641.51388/1000</f>
        <v>1.64151388</v>
      </c>
      <c r="H15" s="32">
        <v>0</v>
      </c>
      <c r="I15" s="32">
        <v>0</v>
      </c>
      <c r="J15" s="32">
        <v>0</v>
      </c>
      <c r="K15" s="32">
        <v>0</v>
      </c>
      <c r="L15" s="32">
        <v>0</v>
      </c>
      <c r="M15" s="32">
        <v>0</v>
      </c>
      <c r="N15" s="49">
        <v>1.4037900000000001</v>
      </c>
      <c r="O15" s="49">
        <v>0</v>
      </c>
      <c r="P15" s="32">
        <f>1403.78558/1000</f>
        <v>1.4037855800000001</v>
      </c>
      <c r="Q15" s="32">
        <v>0</v>
      </c>
      <c r="R15" s="88"/>
    </row>
    <row r="16" spans="2:18" s="84" customFormat="1" ht="70.5" customHeight="1">
      <c r="B16" s="89">
        <v>6</v>
      </c>
      <c r="C16" s="90" t="s">
        <v>96</v>
      </c>
      <c r="D16" s="91">
        <f t="shared" si="1"/>
        <v>0</v>
      </c>
      <c r="E16" s="32">
        <f t="shared" si="1"/>
        <v>20.60395741</v>
      </c>
      <c r="F16" s="32">
        <v>0</v>
      </c>
      <c r="G16" s="32">
        <v>0</v>
      </c>
      <c r="H16" s="32">
        <v>0</v>
      </c>
      <c r="I16" s="32">
        <v>0</v>
      </c>
      <c r="J16" s="32">
        <v>0</v>
      </c>
      <c r="K16" s="32">
        <f>37.74592/1000</f>
        <v>3.7745919999999995E-2</v>
      </c>
      <c r="L16" s="32">
        <v>0</v>
      </c>
      <c r="M16" s="32">
        <f>20566.21149/1000</f>
        <v>20.566211490000001</v>
      </c>
      <c r="N16" s="49">
        <f>17623.21082/1000</f>
        <v>17.623210820000001</v>
      </c>
      <c r="O16" s="49">
        <f>16985.37077/1000</f>
        <v>16.985370770000003</v>
      </c>
      <c r="P16" s="32">
        <f>Q16</f>
        <v>17.210132519999998</v>
      </c>
      <c r="Q16" s="32">
        <f>17210.13252/1000</f>
        <v>17.210132519999998</v>
      </c>
      <c r="R16" s="88"/>
    </row>
    <row r="17" spans="2:18" s="84" customFormat="1" ht="96.75" customHeight="1">
      <c r="B17" s="89">
        <v>7</v>
      </c>
      <c r="C17" s="90" t="s">
        <v>97</v>
      </c>
      <c r="D17" s="91">
        <f t="shared" si="1"/>
        <v>0</v>
      </c>
      <c r="E17" s="32">
        <f t="shared" si="1"/>
        <v>12.532176209999999</v>
      </c>
      <c r="F17" s="32">
        <v>0</v>
      </c>
      <c r="G17" s="32">
        <v>0</v>
      </c>
      <c r="H17" s="32">
        <v>0</v>
      </c>
      <c r="I17" s="32">
        <v>0</v>
      </c>
      <c r="J17" s="32">
        <v>0</v>
      </c>
      <c r="K17" s="32">
        <v>0</v>
      </c>
      <c r="L17" s="32">
        <v>0</v>
      </c>
      <c r="M17" s="32">
        <f>12532.17621/1000</f>
        <v>12.532176209999999</v>
      </c>
      <c r="N17" s="49">
        <f>10789.5975/1000</f>
        <v>10.789597499999999</v>
      </c>
      <c r="O17" s="49">
        <f>10789.5975/1000</f>
        <v>10.789597499999999</v>
      </c>
      <c r="P17" s="32">
        <f>Q17</f>
        <v>10.789597499999999</v>
      </c>
      <c r="Q17" s="32">
        <f>10789.5975/1000</f>
        <v>10.789597499999999</v>
      </c>
      <c r="R17" s="88"/>
    </row>
    <row r="18" spans="2:18" s="84" customFormat="1" ht="60.75" customHeight="1">
      <c r="B18" s="89">
        <v>8</v>
      </c>
      <c r="C18" s="90" t="s">
        <v>98</v>
      </c>
      <c r="D18" s="91">
        <f t="shared" si="1"/>
        <v>0</v>
      </c>
      <c r="E18" s="32">
        <f t="shared" si="1"/>
        <v>0</v>
      </c>
      <c r="F18" s="32">
        <v>0</v>
      </c>
      <c r="G18" s="32">
        <v>0</v>
      </c>
      <c r="H18" s="32">
        <v>0</v>
      </c>
      <c r="I18" s="32">
        <v>0</v>
      </c>
      <c r="J18" s="32">
        <v>0</v>
      </c>
      <c r="K18" s="32">
        <v>0</v>
      </c>
      <c r="L18" s="32">
        <v>0</v>
      </c>
      <c r="M18" s="32">
        <v>0</v>
      </c>
      <c r="N18" s="49">
        <v>0</v>
      </c>
      <c r="O18" s="49">
        <v>0</v>
      </c>
      <c r="P18" s="32">
        <f>68.16692/1000</f>
        <v>6.8166920000000006E-2</v>
      </c>
      <c r="Q18" s="32">
        <v>0</v>
      </c>
      <c r="R18" s="88"/>
    </row>
    <row r="19" spans="2:18" s="84" customFormat="1" ht="45.75" customHeight="1">
      <c r="B19" s="89">
        <v>9</v>
      </c>
      <c r="C19" s="90" t="s">
        <v>99</v>
      </c>
      <c r="D19" s="91">
        <f t="shared" si="1"/>
        <v>4.2383446410000003</v>
      </c>
      <c r="E19" s="32">
        <f t="shared" si="1"/>
        <v>3.9662775899999998</v>
      </c>
      <c r="F19" s="32">
        <v>0.54072956999999999</v>
      </c>
      <c r="G19" s="32">
        <f>540.72957/1000</f>
        <v>0.54072956999999999</v>
      </c>
      <c r="H19" s="32">
        <f>704.3187/1000</f>
        <v>0.70431870000000008</v>
      </c>
      <c r="I19" s="32">
        <v>0</v>
      </c>
      <c r="J19" s="32">
        <f>2993.29506/1000</f>
        <v>2.9932950599999999</v>
      </c>
      <c r="K19" s="32">
        <f>3173.35826/1000</f>
        <v>3.1733582600000001</v>
      </c>
      <c r="L19" s="32">
        <f>0.001311/1000</f>
        <v>1.311E-6</v>
      </c>
      <c r="M19" s="32">
        <f>252.18976/1000</f>
        <v>0.25218975999999999</v>
      </c>
      <c r="N19" s="49">
        <f>3388.77134/1000</f>
        <v>3.3887713399999999</v>
      </c>
      <c r="O19" s="49">
        <v>0</v>
      </c>
      <c r="P19" s="32">
        <f>Q19</f>
        <v>3.3887713399999999</v>
      </c>
      <c r="Q19" s="32">
        <f>3388.77134/1000</f>
        <v>3.3887713399999999</v>
      </c>
      <c r="R19" s="88"/>
    </row>
    <row r="20" spans="2:18" s="84" customFormat="1" ht="57.75" customHeight="1">
      <c r="B20" s="89">
        <v>10</v>
      </c>
      <c r="C20" s="90" t="s">
        <v>100</v>
      </c>
      <c r="D20" s="91">
        <f t="shared" si="1"/>
        <v>0.84606517999999997</v>
      </c>
      <c r="E20" s="32">
        <f>G20+I20+K20+M20</f>
        <v>0.69390439999999998</v>
      </c>
      <c r="F20" s="32">
        <v>0</v>
      </c>
      <c r="G20" s="32">
        <v>0</v>
      </c>
      <c r="H20" s="32">
        <v>0</v>
      </c>
      <c r="I20" s="32">
        <f>693.9044/1000</f>
        <v>0.69390439999999998</v>
      </c>
      <c r="J20" s="32">
        <v>0.15216072</v>
      </c>
      <c r="K20" s="32">
        <v>0</v>
      </c>
      <c r="L20" s="32">
        <f>693.90446/1000</f>
        <v>0.69390445999999995</v>
      </c>
      <c r="M20" s="32">
        <v>0</v>
      </c>
      <c r="N20" s="49">
        <f>677.21554/1000</f>
        <v>0.67721554000000006</v>
      </c>
      <c r="O20" s="49">
        <v>0</v>
      </c>
      <c r="P20" s="32">
        <f>677.21554/1000</f>
        <v>0.67721554000000006</v>
      </c>
      <c r="Q20" s="32">
        <v>0.67721554000000006</v>
      </c>
      <c r="R20" s="88"/>
    </row>
    <row r="21" spans="2:18" s="84" customFormat="1" ht="49.5" customHeight="1">
      <c r="B21" s="89">
        <v>11</v>
      </c>
      <c r="C21" s="90" t="s">
        <v>101</v>
      </c>
      <c r="D21" s="91">
        <f t="shared" si="1"/>
        <v>0.42653131</v>
      </c>
      <c r="E21" s="32">
        <f>G21+I21+K21+M21</f>
        <v>0.42653131999999999</v>
      </c>
      <c r="F21" s="32">
        <v>0</v>
      </c>
      <c r="G21" s="32">
        <v>0</v>
      </c>
      <c r="H21" s="32">
        <v>0.42653131</v>
      </c>
      <c r="I21" s="32">
        <f>426.53132/1000</f>
        <v>0.42653131999999999</v>
      </c>
      <c r="J21" s="32">
        <v>0</v>
      </c>
      <c r="K21" s="32">
        <v>0</v>
      </c>
      <c r="L21" s="32">
        <v>0</v>
      </c>
      <c r="M21" s="32">
        <v>0</v>
      </c>
      <c r="N21" s="49">
        <f>364.75995/1000</f>
        <v>0.36475995</v>
      </c>
      <c r="O21" s="49">
        <v>0</v>
      </c>
      <c r="P21" s="32">
        <f>364.75995/1000</f>
        <v>0.36475995</v>
      </c>
      <c r="Q21" s="32">
        <v>0</v>
      </c>
      <c r="R21" s="88"/>
    </row>
    <row r="22" spans="2:18" s="84" customFormat="1" ht="52.5" customHeight="1">
      <c r="B22" s="89">
        <v>12</v>
      </c>
      <c r="C22" s="90" t="s">
        <v>102</v>
      </c>
      <c r="D22" s="91">
        <v>0</v>
      </c>
      <c r="E22" s="32">
        <f>G22+I22+K22+M22</f>
        <v>1.7243299999999998E-3</v>
      </c>
      <c r="F22" s="32">
        <v>0</v>
      </c>
      <c r="G22" s="32">
        <v>0</v>
      </c>
      <c r="H22" s="32">
        <v>0</v>
      </c>
      <c r="I22" s="32">
        <f>1.72433/1000</f>
        <v>1.7243299999999998E-3</v>
      </c>
      <c r="J22" s="32">
        <v>0</v>
      </c>
      <c r="K22" s="32">
        <v>0</v>
      </c>
      <c r="L22" s="32">
        <v>0</v>
      </c>
      <c r="M22" s="32">
        <v>0</v>
      </c>
      <c r="N22" s="49">
        <f>29.13823/1000</f>
        <v>2.9138230000000001E-2</v>
      </c>
      <c r="O22" s="49">
        <v>0</v>
      </c>
      <c r="P22" s="32">
        <f>Q22</f>
        <v>6.8246139999999997E-2</v>
      </c>
      <c r="Q22" s="32">
        <f>68.24614/1000</f>
        <v>6.8246139999999997E-2</v>
      </c>
      <c r="R22" s="88"/>
    </row>
    <row r="23" spans="2:18" s="84" customFormat="1" ht="103.5" customHeight="1">
      <c r="B23" s="89">
        <v>13</v>
      </c>
      <c r="C23" s="90" t="s">
        <v>103</v>
      </c>
      <c r="D23" s="91">
        <f t="shared" si="1"/>
        <v>0</v>
      </c>
      <c r="E23" s="32">
        <f t="shared" si="1"/>
        <v>7.7558000000000016E-2</v>
      </c>
      <c r="F23" s="32">
        <v>0</v>
      </c>
      <c r="G23" s="32">
        <v>0</v>
      </c>
      <c r="H23" s="32">
        <v>0</v>
      </c>
      <c r="I23" s="32">
        <v>0</v>
      </c>
      <c r="J23" s="32">
        <v>0</v>
      </c>
      <c r="K23" s="32">
        <f>4.7804/1000</f>
        <v>4.7804000000000006E-3</v>
      </c>
      <c r="L23" s="32">
        <v>0</v>
      </c>
      <c r="M23" s="32">
        <f>72.7776/1000</f>
        <v>7.2777600000000012E-2</v>
      </c>
      <c r="N23" s="49">
        <v>8.0780000000000005E-2</v>
      </c>
      <c r="O23" s="49">
        <v>0</v>
      </c>
      <c r="P23" s="32">
        <v>0</v>
      </c>
      <c r="Q23" s="32">
        <v>0</v>
      </c>
      <c r="R23" s="88"/>
    </row>
    <row r="24" spans="2:18" s="84" customFormat="1" ht="58.5" customHeight="1">
      <c r="B24" s="89">
        <v>14</v>
      </c>
      <c r="C24" s="90" t="s">
        <v>104</v>
      </c>
      <c r="D24" s="91">
        <f t="shared" si="1"/>
        <v>0</v>
      </c>
      <c r="E24" s="32">
        <f t="shared" si="1"/>
        <v>2.62473E-3</v>
      </c>
      <c r="F24" s="32">
        <v>0</v>
      </c>
      <c r="G24" s="32">
        <v>0</v>
      </c>
      <c r="H24" s="32">
        <v>0</v>
      </c>
      <c r="I24" s="32">
        <v>0</v>
      </c>
      <c r="J24" s="32">
        <v>0</v>
      </c>
      <c r="K24" s="32">
        <f>2.62473/1000</f>
        <v>2.62473E-3</v>
      </c>
      <c r="L24" s="32">
        <v>0</v>
      </c>
      <c r="M24" s="32">
        <v>0</v>
      </c>
      <c r="N24" s="49">
        <v>4.4350000000000001E-2</v>
      </c>
      <c r="O24" s="49">
        <v>0</v>
      </c>
      <c r="P24" s="32">
        <v>0</v>
      </c>
      <c r="Q24" s="32">
        <v>0</v>
      </c>
      <c r="R24" s="88"/>
    </row>
    <row r="25" spans="2:18" s="84" customFormat="1" ht="39.75" customHeight="1">
      <c r="B25" s="89">
        <v>15</v>
      </c>
      <c r="C25" s="90" t="s">
        <v>105</v>
      </c>
      <c r="D25" s="91">
        <f t="shared" si="1"/>
        <v>0</v>
      </c>
      <c r="E25" s="32">
        <f t="shared" si="1"/>
        <v>0.20929940999999999</v>
      </c>
      <c r="F25" s="32">
        <v>0</v>
      </c>
      <c r="G25" s="32">
        <v>0</v>
      </c>
      <c r="H25" s="32">
        <v>0</v>
      </c>
      <c r="I25" s="32">
        <v>0</v>
      </c>
      <c r="J25" s="32">
        <v>0</v>
      </c>
      <c r="K25" s="32">
        <f>3.28432/1000</f>
        <v>3.2843200000000003E-3</v>
      </c>
      <c r="L25" s="32">
        <v>0</v>
      </c>
      <c r="M25" s="32">
        <f>206.01509/1000</f>
        <v>0.20601508999999998</v>
      </c>
      <c r="N25" s="49">
        <f>714.7776/1000</f>
        <v>0.71477760000000001</v>
      </c>
      <c r="O25" s="49">
        <f>659.2784/1000</f>
        <v>0.65927840000000004</v>
      </c>
      <c r="P25" s="32">
        <f>Q25</f>
        <v>0.71477760000000001</v>
      </c>
      <c r="Q25" s="32">
        <f>714.7776/1000</f>
        <v>0.71477760000000001</v>
      </c>
      <c r="R25" s="88"/>
    </row>
    <row r="26" spans="2:18" s="84" customFormat="1" ht="52.5" customHeight="1">
      <c r="B26" s="89">
        <v>16</v>
      </c>
      <c r="C26" s="90" t="s">
        <v>106</v>
      </c>
      <c r="D26" s="91">
        <f t="shared" si="1"/>
        <v>0</v>
      </c>
      <c r="E26" s="32">
        <f t="shared" si="1"/>
        <v>2.34966645</v>
      </c>
      <c r="F26" s="32">
        <v>0</v>
      </c>
      <c r="G26" s="32">
        <v>0</v>
      </c>
      <c r="H26" s="32">
        <v>0</v>
      </c>
      <c r="I26" s="32">
        <v>0</v>
      </c>
      <c r="J26" s="32">
        <v>0</v>
      </c>
      <c r="K26" s="32">
        <f>2349.66645/1000</f>
        <v>2.34966645</v>
      </c>
      <c r="L26" s="32">
        <v>0</v>
      </c>
      <c r="M26" s="32">
        <v>0</v>
      </c>
      <c r="N26" s="49">
        <f>2009.38166/1000</f>
        <v>2.0093816599999998</v>
      </c>
      <c r="O26" s="49">
        <v>0</v>
      </c>
      <c r="P26" s="32">
        <f>Q26</f>
        <v>1.2405719999999998</v>
      </c>
      <c r="Q26" s="32">
        <f>1240.572/1000</f>
        <v>1.2405719999999998</v>
      </c>
      <c r="R26" s="88"/>
    </row>
    <row r="27" spans="2:18" s="84" customFormat="1" ht="43.5" customHeight="1">
      <c r="B27" s="89">
        <v>17</v>
      </c>
      <c r="C27" s="90" t="s">
        <v>107</v>
      </c>
      <c r="D27" s="91">
        <f t="shared" si="1"/>
        <v>0</v>
      </c>
      <c r="E27" s="32">
        <f t="shared" si="1"/>
        <v>0</v>
      </c>
      <c r="F27" s="91">
        <v>0</v>
      </c>
      <c r="G27" s="91">
        <v>0</v>
      </c>
      <c r="H27" s="91">
        <v>0</v>
      </c>
      <c r="I27" s="91">
        <v>0</v>
      </c>
      <c r="J27" s="91">
        <v>0</v>
      </c>
      <c r="K27" s="91">
        <v>0</v>
      </c>
      <c r="L27" s="91">
        <v>0</v>
      </c>
      <c r="M27" s="32">
        <v>0</v>
      </c>
      <c r="N27" s="49">
        <v>0</v>
      </c>
      <c r="O27" s="49">
        <v>0</v>
      </c>
      <c r="P27" s="32">
        <f>0.04780919</f>
        <v>4.7809190000000001E-2</v>
      </c>
      <c r="Q27" s="32">
        <v>0</v>
      </c>
      <c r="R27" s="88"/>
    </row>
    <row r="28" spans="2:18" s="84" customFormat="1" ht="43.5" customHeight="1">
      <c r="B28" s="89">
        <v>18</v>
      </c>
      <c r="C28" s="90" t="s">
        <v>108</v>
      </c>
      <c r="D28" s="91">
        <v>0</v>
      </c>
      <c r="E28" s="32">
        <f t="shared" si="1"/>
        <v>7.1579740000000003E-2</v>
      </c>
      <c r="F28" s="91">
        <v>0</v>
      </c>
      <c r="G28" s="91">
        <v>0</v>
      </c>
      <c r="H28" s="91">
        <v>0</v>
      </c>
      <c r="I28" s="91">
        <v>0</v>
      </c>
      <c r="J28" s="91">
        <v>0</v>
      </c>
      <c r="K28" s="91">
        <v>0</v>
      </c>
      <c r="L28" s="91">
        <v>0</v>
      </c>
      <c r="M28" s="32">
        <f>71.57974/1000</f>
        <v>7.1579740000000003E-2</v>
      </c>
      <c r="N28" s="49">
        <f>61.09933/1000</f>
        <v>6.109933E-2</v>
      </c>
      <c r="O28" s="49">
        <f>61.09933/1000</f>
        <v>6.109933E-2</v>
      </c>
      <c r="P28" s="32">
        <v>0</v>
      </c>
      <c r="Q28" s="32">
        <v>0</v>
      </c>
      <c r="R28" s="88"/>
    </row>
    <row r="29" spans="2:18" s="84" customFormat="1" ht="43.5" customHeight="1">
      <c r="B29" s="89">
        <v>19</v>
      </c>
      <c r="C29" s="90" t="s">
        <v>109</v>
      </c>
      <c r="D29" s="91">
        <v>0</v>
      </c>
      <c r="E29" s="32">
        <f t="shared" si="1"/>
        <v>0.84063135999999994</v>
      </c>
      <c r="F29" s="91">
        <v>0</v>
      </c>
      <c r="G29" s="91">
        <v>0</v>
      </c>
      <c r="H29" s="91">
        <v>0</v>
      </c>
      <c r="I29" s="91">
        <v>0</v>
      </c>
      <c r="J29" s="91">
        <v>0</v>
      </c>
      <c r="K29" s="91">
        <v>0</v>
      </c>
      <c r="L29" s="91">
        <v>0</v>
      </c>
      <c r="M29" s="32">
        <f>840.63136/1000</f>
        <v>0.84063135999999994</v>
      </c>
      <c r="N29" s="49">
        <v>0.71238999999999997</v>
      </c>
      <c r="O29" s="49">
        <v>0.71238999999999997</v>
      </c>
      <c r="P29" s="32">
        <f>Q29</f>
        <v>0.91919845999999994</v>
      </c>
      <c r="Q29" s="32">
        <f>919.19846/1000</f>
        <v>0.91919845999999994</v>
      </c>
      <c r="R29" s="88"/>
    </row>
    <row r="30" spans="2:18" s="84" customFormat="1" ht="43.5" customHeight="1">
      <c r="B30" s="89">
        <v>20</v>
      </c>
      <c r="C30" s="90" t="s">
        <v>110</v>
      </c>
      <c r="D30" s="91">
        <v>0</v>
      </c>
      <c r="E30" s="32"/>
      <c r="F30" s="91">
        <v>0</v>
      </c>
      <c r="G30" s="91">
        <v>0</v>
      </c>
      <c r="H30" s="91">
        <v>0</v>
      </c>
      <c r="I30" s="91">
        <v>0</v>
      </c>
      <c r="J30" s="91">
        <v>0</v>
      </c>
      <c r="K30" s="91">
        <v>0</v>
      </c>
      <c r="L30" s="91">
        <v>0</v>
      </c>
      <c r="M30" s="32">
        <v>0</v>
      </c>
      <c r="N30" s="49">
        <f>92.52288/1000</f>
        <v>9.2522880000000002E-2</v>
      </c>
      <c r="O30" s="49">
        <v>9.2522880000000002E-2</v>
      </c>
      <c r="P30" s="32">
        <v>0</v>
      </c>
      <c r="Q30" s="32">
        <v>0</v>
      </c>
      <c r="R30" s="88"/>
    </row>
    <row r="31" spans="2:18" s="84" customFormat="1" ht="69" customHeight="1">
      <c r="B31" s="89">
        <v>21</v>
      </c>
      <c r="C31" s="90" t="s">
        <v>111</v>
      </c>
      <c r="D31" s="91">
        <v>0</v>
      </c>
      <c r="E31" s="32">
        <f t="shared" si="1"/>
        <v>1.48561969</v>
      </c>
      <c r="F31" s="91">
        <v>0</v>
      </c>
      <c r="G31" s="91">
        <v>0</v>
      </c>
      <c r="H31" s="91">
        <v>0</v>
      </c>
      <c r="I31" s="91">
        <v>0</v>
      </c>
      <c r="J31" s="91">
        <v>0</v>
      </c>
      <c r="K31" s="91">
        <v>0</v>
      </c>
      <c r="L31" s="91">
        <v>0</v>
      </c>
      <c r="M31" s="32">
        <f>1485.61969/1000</f>
        <v>1.48561969</v>
      </c>
      <c r="N31" s="49">
        <f>1268.10132/1000</f>
        <v>1.26810132</v>
      </c>
      <c r="O31" s="49">
        <f>1268.10132/1000</f>
        <v>1.26810132</v>
      </c>
      <c r="P31" s="32">
        <f>Q31</f>
        <v>1.26810132</v>
      </c>
      <c r="Q31" s="32">
        <f>1268.10132/1000</f>
        <v>1.26810132</v>
      </c>
      <c r="R31" s="88"/>
    </row>
    <row r="32" spans="2:18" s="84" customFormat="1" ht="71.25" customHeight="1">
      <c r="B32" s="89">
        <v>22</v>
      </c>
      <c r="C32" s="90" t="s">
        <v>112</v>
      </c>
      <c r="D32" s="91">
        <f t="shared" si="1"/>
        <v>7.8265399999999999E-3</v>
      </c>
      <c r="E32" s="32">
        <f t="shared" si="1"/>
        <v>7.8265399999999999E-3</v>
      </c>
      <c r="F32" s="32">
        <v>0</v>
      </c>
      <c r="G32" s="32">
        <v>0</v>
      </c>
      <c r="H32" s="32">
        <f>7.82654/1000</f>
        <v>7.8265399999999999E-3</v>
      </c>
      <c r="I32" s="32">
        <f>7.82654/1000</f>
        <v>7.8265399999999999E-3</v>
      </c>
      <c r="J32" s="32">
        <v>0</v>
      </c>
      <c r="K32" s="32">
        <v>0</v>
      </c>
      <c r="L32" s="32">
        <v>0</v>
      </c>
      <c r="M32" s="32">
        <v>0</v>
      </c>
      <c r="N32" s="49">
        <v>6.6930800000000006E-3</v>
      </c>
      <c r="O32" s="49">
        <v>0</v>
      </c>
      <c r="P32" s="32">
        <v>0</v>
      </c>
      <c r="Q32" s="32">
        <v>0</v>
      </c>
      <c r="R32" s="88"/>
    </row>
    <row r="33" spans="2:18" s="84" customFormat="1" ht="45.75" customHeight="1">
      <c r="B33" s="89">
        <v>23</v>
      </c>
      <c r="C33" s="90" t="s">
        <v>113</v>
      </c>
      <c r="D33" s="91">
        <f t="shared" si="1"/>
        <v>0.28406598</v>
      </c>
      <c r="E33" s="32">
        <f t="shared" si="1"/>
        <v>0.2299003</v>
      </c>
      <c r="F33" s="32">
        <v>0</v>
      </c>
      <c r="G33" s="32">
        <v>0</v>
      </c>
      <c r="H33" s="32">
        <v>1.163467E-2</v>
      </c>
      <c r="I33" s="32">
        <f>11.63467/1000</f>
        <v>1.163467E-2</v>
      </c>
      <c r="J33" s="32">
        <v>0.26968903</v>
      </c>
      <c r="K33" s="32">
        <f>218.26563/1000</f>
        <v>0.21826562999999999</v>
      </c>
      <c r="L33" s="32">
        <f>2.74228/1000</f>
        <v>2.7422800000000002E-3</v>
      </c>
      <c r="M33" s="32">
        <v>0</v>
      </c>
      <c r="N33" s="49">
        <v>0.19660554</v>
      </c>
      <c r="O33" s="49">
        <v>0</v>
      </c>
      <c r="P33" s="32">
        <v>0</v>
      </c>
      <c r="Q33" s="32">
        <v>0</v>
      </c>
      <c r="R33" s="88"/>
    </row>
    <row r="34" spans="2:18" s="84" customFormat="1" ht="45.75" customHeight="1">
      <c r="B34" s="89">
        <v>24</v>
      </c>
      <c r="C34" s="90" t="s">
        <v>114</v>
      </c>
      <c r="D34" s="91">
        <f t="shared" si="1"/>
        <v>0</v>
      </c>
      <c r="E34" s="91">
        <v>0</v>
      </c>
      <c r="F34" s="91">
        <v>0</v>
      </c>
      <c r="G34" s="91">
        <v>0</v>
      </c>
      <c r="H34" s="91">
        <v>0</v>
      </c>
      <c r="I34" s="91">
        <v>0</v>
      </c>
      <c r="J34" s="91">
        <v>0</v>
      </c>
      <c r="K34" s="91">
        <v>0</v>
      </c>
      <c r="L34" s="91">
        <v>0</v>
      </c>
      <c r="M34" s="32">
        <v>0</v>
      </c>
      <c r="N34" s="49">
        <v>0</v>
      </c>
      <c r="O34" s="49">
        <v>0</v>
      </c>
      <c r="P34" s="32">
        <f>26.01395/1000</f>
        <v>2.6013950000000001E-2</v>
      </c>
      <c r="Q34" s="32">
        <v>0</v>
      </c>
      <c r="R34" s="88"/>
    </row>
    <row r="35" spans="2:18" s="84" customFormat="1" ht="69.75" customHeight="1">
      <c r="B35" s="89">
        <v>25</v>
      </c>
      <c r="C35" s="90" t="s">
        <v>115</v>
      </c>
      <c r="D35" s="91">
        <f t="shared" si="1"/>
        <v>28.733715450000002</v>
      </c>
      <c r="E35" s="32">
        <f>G35+I35+K35+M35</f>
        <v>24.809832790000002</v>
      </c>
      <c r="F35" s="32">
        <v>0.25576336999999999</v>
      </c>
      <c r="G35" s="32">
        <f>255.76337/1000</f>
        <v>0.25576336999999999</v>
      </c>
      <c r="H35" s="32">
        <f>571.29945/1000</f>
        <v>0.57129944999999993</v>
      </c>
      <c r="I35" s="32">
        <f>525.85955/1000</f>
        <v>0.52585955000000006</v>
      </c>
      <c r="J35" s="32">
        <v>2.2721608</v>
      </c>
      <c r="K35" s="32">
        <f>1195.29928/1000</f>
        <v>1.19529928</v>
      </c>
      <c r="L35" s="32">
        <v>25.634491830000002</v>
      </c>
      <c r="M35" s="32">
        <f>22832.91059/1000</f>
        <v>22.832910590000001</v>
      </c>
      <c r="N35" s="49">
        <f>21389.26257/1000</f>
        <v>21.38926257</v>
      </c>
      <c r="O35" s="49">
        <f>409.17242/1000</f>
        <v>0.40917241999999998</v>
      </c>
      <c r="P35" s="32">
        <f>Q35</f>
        <v>20.980090149999999</v>
      </c>
      <c r="Q35" s="32">
        <f>20980.09015/1000</f>
        <v>20.980090149999999</v>
      </c>
      <c r="R35" s="88"/>
    </row>
    <row r="36" spans="2:18" s="84" customFormat="1" ht="57.75" customHeight="1">
      <c r="B36" s="89">
        <v>26</v>
      </c>
      <c r="C36" s="40" t="s">
        <v>116</v>
      </c>
      <c r="D36" s="91">
        <f t="shared" si="1"/>
        <v>0.52727252000000002</v>
      </c>
      <c r="E36" s="32">
        <f>G36+I36+K36+M36</f>
        <v>0.52727250000000003</v>
      </c>
      <c r="F36" s="32">
        <v>0</v>
      </c>
      <c r="G36" s="32">
        <v>0</v>
      </c>
      <c r="H36" s="32">
        <v>0.52727252000000002</v>
      </c>
      <c r="I36" s="32">
        <f>527.2725/1000</f>
        <v>0.52727250000000003</v>
      </c>
      <c r="J36" s="32">
        <v>0</v>
      </c>
      <c r="K36" s="32">
        <v>0</v>
      </c>
      <c r="L36" s="32">
        <v>0</v>
      </c>
      <c r="M36" s="32">
        <v>0</v>
      </c>
      <c r="N36" s="49">
        <f>450.91154/1000</f>
        <v>0.45091154</v>
      </c>
      <c r="O36" s="49">
        <v>0</v>
      </c>
      <c r="P36" s="32">
        <f>Q36</f>
        <v>0.45091154</v>
      </c>
      <c r="Q36" s="32">
        <f>450.91154/1000</f>
        <v>0.45091154</v>
      </c>
      <c r="R36" s="88"/>
    </row>
    <row r="37" spans="2:18" s="84" customFormat="1" ht="60" customHeight="1">
      <c r="B37" s="89">
        <v>27</v>
      </c>
      <c r="C37" s="40" t="s">
        <v>117</v>
      </c>
      <c r="D37" s="91">
        <f t="shared" si="1"/>
        <v>0.45602297000000003</v>
      </c>
      <c r="E37" s="32">
        <f t="shared" si="1"/>
        <v>0.46102828000000001</v>
      </c>
      <c r="F37" s="32">
        <v>0</v>
      </c>
      <c r="G37" s="32">
        <v>0</v>
      </c>
      <c r="H37" s="32">
        <v>0.45602297000000003</v>
      </c>
      <c r="I37" s="32">
        <f>461.02828/1000</f>
        <v>0.46102828000000001</v>
      </c>
      <c r="J37" s="32">
        <v>0</v>
      </c>
      <c r="K37" s="32">
        <v>0</v>
      </c>
      <c r="L37" s="32">
        <v>0</v>
      </c>
      <c r="M37" s="32">
        <v>0</v>
      </c>
      <c r="N37" s="49">
        <v>0.47456388999999999</v>
      </c>
      <c r="O37" s="49">
        <v>0</v>
      </c>
      <c r="P37" s="32">
        <f>474.56389/1000</f>
        <v>0.47456388999999999</v>
      </c>
      <c r="Q37" s="32">
        <v>0</v>
      </c>
      <c r="R37" s="88"/>
    </row>
    <row r="38" spans="2:18" s="84" customFormat="1" ht="69" customHeight="1">
      <c r="B38" s="89">
        <v>28</v>
      </c>
      <c r="C38" s="90" t="s">
        <v>118</v>
      </c>
      <c r="D38" s="91">
        <f t="shared" si="1"/>
        <v>5.5055059999999996E-2</v>
      </c>
      <c r="E38" s="32">
        <f t="shared" si="1"/>
        <v>9.548856E-2</v>
      </c>
      <c r="F38" s="32">
        <v>0</v>
      </c>
      <c r="G38" s="32">
        <v>0</v>
      </c>
      <c r="H38" s="32">
        <f>55.05506/1000</f>
        <v>5.5055059999999996E-2</v>
      </c>
      <c r="I38" s="32">
        <f>95.48856/1000</f>
        <v>9.548856E-2</v>
      </c>
      <c r="J38" s="32">
        <v>0</v>
      </c>
      <c r="K38" s="32">
        <v>0</v>
      </c>
      <c r="L38" s="32">
        <v>0</v>
      </c>
      <c r="M38" s="32">
        <v>0</v>
      </c>
      <c r="N38" s="49">
        <v>8.8478170000000009E-2</v>
      </c>
      <c r="O38" s="49">
        <v>0</v>
      </c>
      <c r="P38" s="32">
        <f>Q38</f>
        <v>1.28339292</v>
      </c>
      <c r="Q38" s="32">
        <f>1283.39292/1000</f>
        <v>1.28339292</v>
      </c>
      <c r="R38" s="88"/>
    </row>
    <row r="39" spans="2:18" s="84" customFormat="1" ht="54" customHeight="1">
      <c r="B39" s="89">
        <v>29</v>
      </c>
      <c r="C39" s="90" t="s">
        <v>119</v>
      </c>
      <c r="D39" s="91">
        <f t="shared" si="1"/>
        <v>7.0495999999999996E-3</v>
      </c>
      <c r="E39" s="32">
        <f>G39+I39+K39+M39</f>
        <v>0</v>
      </c>
      <c r="F39" s="32">
        <v>0</v>
      </c>
      <c r="G39" s="32">
        <v>0</v>
      </c>
      <c r="H39" s="32">
        <v>0</v>
      </c>
      <c r="I39" s="32">
        <v>0</v>
      </c>
      <c r="J39" s="32">
        <v>0</v>
      </c>
      <c r="K39" s="32">
        <v>0</v>
      </c>
      <c r="L39" s="32">
        <v>7.0495999999999996E-3</v>
      </c>
      <c r="M39" s="32">
        <v>0</v>
      </c>
      <c r="N39" s="49">
        <v>0</v>
      </c>
      <c r="O39" s="49">
        <v>0</v>
      </c>
      <c r="P39" s="32">
        <v>0</v>
      </c>
      <c r="Q39" s="32">
        <v>0</v>
      </c>
      <c r="R39" s="88"/>
    </row>
    <row r="40" spans="2:18" s="84" customFormat="1" ht="129" customHeight="1">
      <c r="B40" s="89">
        <v>30</v>
      </c>
      <c r="C40" s="90" t="s">
        <v>120</v>
      </c>
      <c r="D40" s="91">
        <f t="shared" si="1"/>
        <v>0</v>
      </c>
      <c r="E40" s="32">
        <f t="shared" si="1"/>
        <v>3.9670009999999999E-2</v>
      </c>
      <c r="F40" s="32">
        <v>0</v>
      </c>
      <c r="G40" s="32">
        <v>0</v>
      </c>
      <c r="H40" s="32">
        <v>0</v>
      </c>
      <c r="I40" s="32">
        <v>0</v>
      </c>
      <c r="J40" s="32">
        <v>0</v>
      </c>
      <c r="K40" s="32">
        <f>39.67001/1000</f>
        <v>3.9670009999999999E-2</v>
      </c>
      <c r="L40" s="32">
        <v>0</v>
      </c>
      <c r="M40" s="32">
        <v>0</v>
      </c>
      <c r="N40" s="49">
        <v>0</v>
      </c>
      <c r="O40" s="49">
        <v>0</v>
      </c>
      <c r="P40" s="32">
        <v>0</v>
      </c>
      <c r="Q40" s="32">
        <v>0</v>
      </c>
      <c r="R40" s="88"/>
    </row>
    <row r="41" spans="2:18" s="84" customFormat="1" ht="122.25" customHeight="1">
      <c r="B41" s="89">
        <v>31</v>
      </c>
      <c r="C41" s="90" t="s">
        <v>121</v>
      </c>
      <c r="D41" s="91">
        <f t="shared" si="1"/>
        <v>0</v>
      </c>
      <c r="E41" s="32">
        <f t="shared" si="1"/>
        <v>8.2011279999999992E-2</v>
      </c>
      <c r="F41" s="32">
        <v>0</v>
      </c>
      <c r="G41" s="32">
        <v>0</v>
      </c>
      <c r="H41" s="32">
        <v>0</v>
      </c>
      <c r="I41" s="32">
        <v>0</v>
      </c>
      <c r="J41" s="32">
        <v>0</v>
      </c>
      <c r="K41" s="32">
        <f>4.19544/1000</f>
        <v>4.1954399999999999E-3</v>
      </c>
      <c r="L41" s="32">
        <v>0</v>
      </c>
      <c r="M41" s="32">
        <f>77.81584/1000</f>
        <v>7.7815839999999997E-2</v>
      </c>
      <c r="N41" s="49">
        <f>70.89544/1000</f>
        <v>7.089543999999999E-2</v>
      </c>
      <c r="O41" s="49">
        <v>0</v>
      </c>
      <c r="P41" s="32">
        <v>0</v>
      </c>
      <c r="Q41" s="32">
        <v>0</v>
      </c>
      <c r="R41" s="88"/>
    </row>
    <row r="42" spans="2:18" s="84" customFormat="1" ht="52.5" customHeight="1">
      <c r="B42" s="89">
        <v>32</v>
      </c>
      <c r="C42" s="90" t="s">
        <v>122</v>
      </c>
      <c r="D42" s="91">
        <v>0</v>
      </c>
      <c r="E42" s="32">
        <f t="shared" si="1"/>
        <v>6.1956600000000004E-3</v>
      </c>
      <c r="F42" s="32">
        <v>0</v>
      </c>
      <c r="G42" s="32">
        <v>0</v>
      </c>
      <c r="H42" s="32">
        <v>0</v>
      </c>
      <c r="I42" s="32">
        <v>0</v>
      </c>
      <c r="J42" s="32">
        <v>0</v>
      </c>
      <c r="K42" s="32">
        <v>0</v>
      </c>
      <c r="L42" s="32">
        <v>0</v>
      </c>
      <c r="M42" s="32">
        <f>6.19566/1000</f>
        <v>6.1956600000000004E-3</v>
      </c>
      <c r="N42" s="49">
        <f>104.69566/1000</f>
        <v>0.10469566000000001</v>
      </c>
      <c r="O42" s="49">
        <f>104.69566/1000</f>
        <v>0.10469566000000001</v>
      </c>
      <c r="P42" s="32">
        <v>0</v>
      </c>
      <c r="Q42" s="32">
        <v>0</v>
      </c>
      <c r="R42" s="88"/>
    </row>
    <row r="43" spans="2:18" s="84" customFormat="1" ht="43.5" customHeight="1" outlineLevel="1">
      <c r="B43" s="89">
        <v>33</v>
      </c>
      <c r="C43" s="90" t="s">
        <v>60</v>
      </c>
      <c r="D43" s="91">
        <f t="shared" si="1"/>
        <v>0</v>
      </c>
      <c r="E43" s="32">
        <f t="shared" si="1"/>
        <v>0</v>
      </c>
      <c r="F43" s="32">
        <v>0</v>
      </c>
      <c r="G43" s="32">
        <v>0</v>
      </c>
      <c r="H43" s="32">
        <v>0</v>
      </c>
      <c r="I43" s="32">
        <v>0</v>
      </c>
      <c r="J43" s="32">
        <v>0</v>
      </c>
      <c r="K43" s="32">
        <v>0</v>
      </c>
      <c r="L43" s="32">
        <v>0</v>
      </c>
      <c r="M43" s="32">
        <v>0</v>
      </c>
      <c r="N43" s="49">
        <v>15.19821267</v>
      </c>
      <c r="O43" s="49">
        <v>15.19821267</v>
      </c>
      <c r="P43" s="32">
        <f>15198.21267/1000</f>
        <v>15.19821267</v>
      </c>
      <c r="Q43" s="32">
        <v>15.19821267</v>
      </c>
      <c r="R43" s="88"/>
    </row>
    <row r="44" spans="2:18" s="84" customFormat="1" ht="35.25" customHeight="1">
      <c r="B44" s="89">
        <v>34</v>
      </c>
      <c r="C44" s="92" t="s">
        <v>123</v>
      </c>
      <c r="D44" s="91">
        <f t="shared" si="1"/>
        <v>784.41221382322135</v>
      </c>
      <c r="E44" s="91">
        <f>G44+I44+K44+M44</f>
        <v>940.75467948633445</v>
      </c>
      <c r="F44" s="32">
        <v>246.50952000000001</v>
      </c>
      <c r="G44" s="32">
        <f>246510.08/1000</f>
        <v>246.51007999999999</v>
      </c>
      <c r="H44" s="32">
        <v>184.59236382322132</v>
      </c>
      <c r="I44" s="32">
        <v>184.57747361207998</v>
      </c>
      <c r="J44" s="32">
        <v>212.59595999999999</v>
      </c>
      <c r="K44" s="32">
        <v>192.14547518925457</v>
      </c>
      <c r="L44" s="32">
        <v>140.71437</v>
      </c>
      <c r="M44" s="32">
        <v>317.521650685</v>
      </c>
      <c r="N44" s="49">
        <v>775.29421658000001</v>
      </c>
      <c r="O44" s="49">
        <v>272.00077106999998</v>
      </c>
      <c r="P44" s="32">
        <v>778.62206905999994</v>
      </c>
      <c r="Q44" s="32">
        <v>463.54047021999997</v>
      </c>
      <c r="R44" s="88"/>
    </row>
    <row r="45" spans="2:18" s="84" customFormat="1" ht="39" customHeight="1">
      <c r="B45" s="89">
        <v>35</v>
      </c>
      <c r="C45" s="92" t="s">
        <v>73</v>
      </c>
      <c r="D45" s="91">
        <f t="shared" si="1"/>
        <v>0</v>
      </c>
      <c r="E45" s="91">
        <f>G45+I45+K45+M45</f>
        <v>10.480499980000001</v>
      </c>
      <c r="F45" s="32">
        <v>0</v>
      </c>
      <c r="G45" s="32">
        <v>0</v>
      </c>
      <c r="H45" s="32">
        <v>0</v>
      </c>
      <c r="I45" s="32">
        <v>0</v>
      </c>
      <c r="J45" s="32">
        <v>0</v>
      </c>
      <c r="K45" s="32">
        <v>0</v>
      </c>
      <c r="L45" s="32">
        <v>0</v>
      </c>
      <c r="M45" s="32">
        <f>10480.49998/1000</f>
        <v>10.480499980000001</v>
      </c>
      <c r="N45" s="49">
        <f>8881.77964/1000</f>
        <v>8.8817796400000013</v>
      </c>
      <c r="O45" s="49">
        <v>8.8817796399999995</v>
      </c>
      <c r="P45" s="32">
        <f>8881.77964/1000</f>
        <v>8.8817796400000013</v>
      </c>
      <c r="Q45" s="32">
        <v>8.8817796400000013</v>
      </c>
      <c r="R45" s="88"/>
    </row>
    <row r="46" spans="2:18" s="84" customFormat="1" ht="29.25" customHeight="1">
      <c r="B46" s="89">
        <v>36</v>
      </c>
      <c r="C46" s="92" t="s">
        <v>124</v>
      </c>
      <c r="D46" s="93">
        <f t="shared" si="1"/>
        <v>0.25045250000000002</v>
      </c>
      <c r="E46" s="32">
        <f>G46+I46+K46+M46</f>
        <v>7.5570949999999998E-2</v>
      </c>
      <c r="F46" s="32">
        <v>0</v>
      </c>
      <c r="G46" s="32">
        <v>0</v>
      </c>
      <c r="H46" s="32">
        <v>0</v>
      </c>
      <c r="I46" s="32">
        <v>0</v>
      </c>
      <c r="J46" s="32">
        <v>0</v>
      </c>
      <c r="K46" s="32">
        <v>0</v>
      </c>
      <c r="L46" s="32">
        <v>0.25045250000000002</v>
      </c>
      <c r="M46" s="32">
        <f>75.57095/1000</f>
        <v>7.5570949999999998E-2</v>
      </c>
      <c r="N46" s="49">
        <f>486.88753/1000</f>
        <v>0.48688753000000001</v>
      </c>
      <c r="O46" s="49">
        <v>0.48688753000000001</v>
      </c>
      <c r="P46" s="32">
        <f>486.88753/1000</f>
        <v>0.48688753000000001</v>
      </c>
      <c r="Q46" s="32">
        <v>0.48688753000000001</v>
      </c>
      <c r="R46" s="88"/>
    </row>
    <row r="47" spans="2:18" s="28" customFormat="1">
      <c r="B47" s="94"/>
      <c r="C47" s="95" t="s">
        <v>125</v>
      </c>
      <c r="D47" s="96"/>
      <c r="E47" s="96"/>
      <c r="F47" s="96"/>
      <c r="G47" s="97"/>
      <c r="H47" s="97"/>
      <c r="I47" s="97"/>
      <c r="J47" s="97"/>
      <c r="K47" s="97"/>
      <c r="L47" s="97"/>
      <c r="M47" s="97"/>
      <c r="N47" s="97"/>
      <c r="O47" s="97"/>
      <c r="P47" s="97"/>
      <c r="Q47" s="97"/>
      <c r="R47" s="39"/>
    </row>
    <row r="48" spans="2:18" s="28" customFormat="1">
      <c r="B48" s="94"/>
      <c r="C48" s="249" t="s">
        <v>126</v>
      </c>
      <c r="D48" s="249"/>
      <c r="E48" s="249"/>
      <c r="F48" s="249"/>
      <c r="G48" s="97"/>
      <c r="H48" s="97"/>
      <c r="I48" s="97"/>
      <c r="J48" s="97"/>
      <c r="K48" s="97"/>
      <c r="L48" s="97"/>
      <c r="M48" s="97"/>
      <c r="N48" s="97"/>
      <c r="O48" s="97"/>
      <c r="P48" s="97"/>
      <c r="Q48" s="97"/>
      <c r="R48" s="39"/>
    </row>
    <row r="49" spans="2:18" s="28" customFormat="1">
      <c r="B49" s="94"/>
      <c r="C49" s="1" t="s">
        <v>127</v>
      </c>
      <c r="D49" s="2"/>
      <c r="E49" s="2"/>
      <c r="F49" s="2"/>
      <c r="G49" s="97"/>
      <c r="H49" s="97"/>
      <c r="I49" s="97"/>
      <c r="J49" s="97"/>
      <c r="K49" s="97"/>
      <c r="L49" s="97"/>
      <c r="M49" s="97"/>
      <c r="N49" s="97"/>
      <c r="O49" s="97"/>
      <c r="P49" s="97"/>
      <c r="Q49" s="97"/>
      <c r="R49" s="39"/>
    </row>
    <row r="50" spans="2:18" s="28" customFormat="1">
      <c r="B50" s="94"/>
      <c r="C50" s="1" t="s">
        <v>128</v>
      </c>
      <c r="D50" s="2"/>
      <c r="E50" s="2"/>
      <c r="F50" s="2"/>
      <c r="G50" s="97"/>
      <c r="H50" s="97"/>
      <c r="I50" s="97"/>
      <c r="J50" s="97"/>
      <c r="K50" s="97"/>
      <c r="L50" s="97"/>
      <c r="M50" s="97"/>
      <c r="N50" s="97"/>
      <c r="O50" s="97"/>
      <c r="P50" s="97"/>
      <c r="Q50" s="97"/>
      <c r="R50" s="39"/>
    </row>
    <row r="51" spans="2:18" s="28" customFormat="1" ht="15">
      <c r="B51" s="94"/>
      <c r="C51" s="98"/>
      <c r="D51" s="99"/>
      <c r="E51" s="100"/>
      <c r="F51" s="97"/>
      <c r="G51" s="97"/>
      <c r="H51" s="97"/>
      <c r="I51" s="97"/>
      <c r="J51" s="97"/>
      <c r="K51" s="97"/>
      <c r="L51" s="97"/>
      <c r="M51" s="97"/>
      <c r="N51" s="97"/>
      <c r="O51" s="97"/>
      <c r="P51" s="97"/>
      <c r="Q51" s="97"/>
      <c r="R51" s="39"/>
    </row>
    <row r="52" spans="2:18" s="28" customFormat="1" ht="15">
      <c r="B52" s="94"/>
      <c r="C52" s="98"/>
      <c r="D52" s="99"/>
      <c r="E52" s="100"/>
      <c r="F52" s="97"/>
      <c r="G52" s="97"/>
      <c r="H52" s="97"/>
      <c r="I52" s="97"/>
      <c r="J52" s="97"/>
      <c r="K52" s="97"/>
      <c r="L52" s="97"/>
      <c r="M52" s="97"/>
      <c r="N52" s="97"/>
      <c r="O52" s="97"/>
      <c r="P52" s="97"/>
      <c r="Q52" s="97"/>
      <c r="R52" s="39"/>
    </row>
    <row r="53" spans="2:18" s="28" customFormat="1" ht="15">
      <c r="B53" s="94"/>
      <c r="C53" s="98"/>
      <c r="D53" s="99"/>
      <c r="E53" s="100"/>
      <c r="F53" s="97"/>
      <c r="G53" s="97"/>
      <c r="H53" s="97"/>
      <c r="I53" s="97"/>
      <c r="J53" s="97"/>
      <c r="K53" s="97"/>
      <c r="L53" s="97"/>
      <c r="M53" s="97"/>
      <c r="N53" s="97"/>
      <c r="O53" s="97"/>
      <c r="P53" s="97"/>
      <c r="Q53" s="97"/>
      <c r="R53" s="39"/>
    </row>
    <row r="54" spans="2:18" s="28" customFormat="1" ht="15">
      <c r="B54" s="94"/>
      <c r="C54" s="98"/>
      <c r="D54" s="99"/>
      <c r="E54" s="100"/>
      <c r="F54" s="97"/>
      <c r="G54" s="97"/>
      <c r="H54" s="97"/>
      <c r="I54" s="97"/>
      <c r="J54" s="97"/>
      <c r="K54" s="97"/>
      <c r="L54" s="97"/>
      <c r="M54" s="97"/>
      <c r="N54" s="97"/>
      <c r="O54" s="97"/>
      <c r="P54" s="97"/>
      <c r="Q54" s="97"/>
      <c r="R54" s="39"/>
    </row>
    <row r="55" spans="2:18" s="28" customFormat="1" ht="15">
      <c r="B55" s="94"/>
      <c r="C55" s="98"/>
      <c r="D55" s="99"/>
      <c r="E55" s="100"/>
      <c r="F55" s="97"/>
      <c r="G55" s="97"/>
      <c r="H55" s="97"/>
      <c r="I55" s="97"/>
      <c r="J55" s="97"/>
      <c r="K55" s="97"/>
      <c r="L55" s="97"/>
      <c r="M55" s="97"/>
      <c r="N55" s="97"/>
      <c r="O55" s="97"/>
      <c r="P55" s="97"/>
      <c r="Q55" s="97"/>
      <c r="R55" s="39"/>
    </row>
    <row r="56" spans="2:18" s="28" customFormat="1" ht="15">
      <c r="B56" s="94"/>
      <c r="C56" s="98"/>
      <c r="D56" s="99"/>
      <c r="E56" s="100"/>
      <c r="F56" s="97"/>
      <c r="G56" s="97"/>
      <c r="H56" s="97"/>
      <c r="I56" s="97"/>
      <c r="J56" s="97"/>
      <c r="K56" s="97"/>
      <c r="L56" s="97"/>
      <c r="M56" s="97"/>
      <c r="N56" s="97"/>
      <c r="O56" s="97"/>
      <c r="P56" s="97"/>
      <c r="Q56" s="97"/>
      <c r="R56" s="39"/>
    </row>
    <row r="57" spans="2:18" s="28" customFormat="1" ht="15">
      <c r="B57" s="94"/>
      <c r="C57" s="98"/>
      <c r="D57" s="99"/>
      <c r="E57" s="100"/>
      <c r="F57" s="97"/>
      <c r="G57" s="97"/>
      <c r="H57" s="97"/>
      <c r="I57" s="97"/>
      <c r="J57" s="97"/>
      <c r="K57" s="97"/>
      <c r="L57" s="97"/>
      <c r="M57" s="97"/>
      <c r="N57" s="97"/>
      <c r="O57" s="97"/>
      <c r="P57" s="97"/>
      <c r="Q57" s="97"/>
      <c r="R57" s="39"/>
    </row>
    <row r="58" spans="2:18" s="28" customFormat="1" ht="15">
      <c r="B58" s="94"/>
      <c r="C58" s="98"/>
      <c r="D58" s="99"/>
      <c r="E58" s="100"/>
      <c r="F58" s="97"/>
      <c r="G58" s="97"/>
      <c r="H58" s="97"/>
      <c r="I58" s="97"/>
      <c r="J58" s="97"/>
      <c r="K58" s="97"/>
      <c r="L58" s="97"/>
      <c r="M58" s="97"/>
      <c r="N58" s="97"/>
      <c r="O58" s="97"/>
      <c r="P58" s="97"/>
      <c r="Q58" s="97"/>
      <c r="R58" s="39"/>
    </row>
    <row r="59" spans="2:18" s="28" customFormat="1" ht="15">
      <c r="B59" s="94"/>
      <c r="C59" s="98"/>
      <c r="D59" s="99"/>
      <c r="E59" s="100"/>
      <c r="F59" s="97"/>
      <c r="G59" s="97"/>
      <c r="H59" s="97"/>
      <c r="I59" s="97"/>
      <c r="J59" s="97"/>
      <c r="K59" s="97"/>
      <c r="L59" s="97"/>
      <c r="M59" s="97"/>
      <c r="N59" s="97"/>
      <c r="O59" s="97"/>
      <c r="P59" s="97"/>
      <c r="Q59" s="97"/>
      <c r="R59" s="39"/>
    </row>
    <row r="60" spans="2:18" s="28" customFormat="1" ht="15">
      <c r="B60" s="94"/>
      <c r="C60" s="98"/>
      <c r="D60" s="99"/>
      <c r="E60" s="100"/>
      <c r="F60" s="97"/>
      <c r="G60" s="97"/>
      <c r="H60" s="97"/>
      <c r="I60" s="97"/>
      <c r="J60" s="97"/>
      <c r="K60" s="97"/>
      <c r="L60" s="97"/>
      <c r="M60" s="97"/>
      <c r="N60" s="97"/>
      <c r="O60" s="97"/>
      <c r="P60" s="97"/>
      <c r="Q60" s="97"/>
      <c r="R60" s="39"/>
    </row>
    <row r="61" spans="2:18" s="28" customFormat="1" ht="15">
      <c r="B61" s="94"/>
      <c r="C61" s="98"/>
      <c r="D61" s="99"/>
      <c r="E61" s="100"/>
      <c r="F61" s="97"/>
      <c r="G61" s="97"/>
      <c r="H61" s="97"/>
      <c r="I61" s="97"/>
      <c r="J61" s="97"/>
      <c r="K61" s="97"/>
      <c r="L61" s="97"/>
      <c r="M61" s="97"/>
      <c r="N61" s="97"/>
      <c r="O61" s="97"/>
      <c r="P61" s="97"/>
      <c r="Q61" s="97"/>
      <c r="R61" s="39"/>
    </row>
    <row r="62" spans="2:18" s="28" customFormat="1" ht="15">
      <c r="B62" s="94"/>
      <c r="C62" s="98"/>
      <c r="D62" s="99"/>
      <c r="E62" s="100"/>
      <c r="F62" s="97"/>
      <c r="G62" s="97"/>
      <c r="H62" s="97"/>
      <c r="I62" s="97"/>
      <c r="J62" s="97"/>
      <c r="K62" s="97"/>
      <c r="L62" s="97"/>
      <c r="M62" s="97"/>
      <c r="N62" s="97"/>
      <c r="O62" s="97"/>
      <c r="P62" s="97"/>
      <c r="Q62" s="97"/>
      <c r="R62" s="39"/>
    </row>
    <row r="63" spans="2:18" s="28" customFormat="1" ht="15">
      <c r="B63" s="94"/>
      <c r="C63" s="98"/>
      <c r="D63" s="99"/>
      <c r="E63" s="100"/>
      <c r="F63" s="97"/>
      <c r="G63" s="97"/>
      <c r="H63" s="97"/>
      <c r="I63" s="97"/>
      <c r="J63" s="97"/>
      <c r="K63" s="97"/>
      <c r="L63" s="97"/>
      <c r="M63" s="97"/>
      <c r="N63" s="97"/>
      <c r="O63" s="97"/>
      <c r="P63" s="97"/>
      <c r="Q63" s="97"/>
      <c r="R63" s="39"/>
    </row>
    <row r="64" spans="2:18" s="28" customFormat="1" ht="15">
      <c r="B64" s="94"/>
      <c r="C64" s="98"/>
      <c r="D64" s="99"/>
      <c r="E64" s="100"/>
      <c r="F64" s="97"/>
      <c r="G64" s="97"/>
      <c r="H64" s="97"/>
      <c r="I64" s="97"/>
      <c r="J64" s="97"/>
      <c r="K64" s="97"/>
      <c r="L64" s="97"/>
      <c r="M64" s="97"/>
      <c r="N64" s="97"/>
      <c r="O64" s="97"/>
      <c r="P64" s="97"/>
      <c r="Q64" s="97"/>
      <c r="R64" s="39"/>
    </row>
    <row r="65" spans="2:18" s="28" customFormat="1" ht="15">
      <c r="B65" s="94"/>
      <c r="C65" s="98"/>
      <c r="D65" s="99"/>
      <c r="E65" s="100"/>
      <c r="F65" s="97"/>
      <c r="G65" s="97"/>
      <c r="H65" s="97"/>
      <c r="I65" s="97"/>
      <c r="J65" s="97"/>
      <c r="K65" s="97"/>
      <c r="L65" s="97"/>
      <c r="M65" s="97"/>
      <c r="N65" s="97"/>
      <c r="O65" s="97"/>
      <c r="P65" s="97"/>
      <c r="Q65" s="97"/>
      <c r="R65" s="39"/>
    </row>
    <row r="66" spans="2:18">
      <c r="B66" s="101"/>
      <c r="C66" s="101"/>
      <c r="D66" s="102"/>
      <c r="E66" s="102"/>
      <c r="F66" s="102"/>
      <c r="G66" s="102"/>
      <c r="H66" s="102"/>
      <c r="I66" s="102"/>
      <c r="J66" s="102"/>
      <c r="K66" s="102"/>
      <c r="L66" s="102"/>
      <c r="M66" s="102"/>
      <c r="N66" s="102"/>
      <c r="O66" s="102"/>
      <c r="P66" s="102"/>
      <c r="Q66" s="102"/>
    </row>
    <row r="67" spans="2:18">
      <c r="B67" s="101"/>
      <c r="G67" s="96"/>
      <c r="H67" s="96"/>
      <c r="I67" s="96"/>
      <c r="J67" s="96"/>
      <c r="K67" s="96"/>
      <c r="L67" s="96"/>
      <c r="N67" s="96"/>
      <c r="O67" s="96"/>
      <c r="P67" s="96"/>
      <c r="Q67" s="102"/>
    </row>
    <row r="68" spans="2:18">
      <c r="B68" s="101"/>
      <c r="G68" s="96"/>
      <c r="H68" s="96"/>
      <c r="I68" s="96"/>
      <c r="J68" s="96"/>
      <c r="K68" s="102"/>
      <c r="L68" s="102"/>
      <c r="N68" s="102"/>
      <c r="O68" s="102"/>
      <c r="P68" s="102"/>
      <c r="Q68" s="102"/>
    </row>
    <row r="69" spans="2:18">
      <c r="B69" s="103"/>
    </row>
    <row r="70" spans="2:18">
      <c r="B70" s="103"/>
      <c r="I70" s="102"/>
      <c r="J70" s="102"/>
      <c r="K70" s="102"/>
      <c r="L70" s="102"/>
      <c r="M70" s="102"/>
      <c r="N70" s="102"/>
      <c r="O70" s="102"/>
      <c r="P70" s="102"/>
      <c r="Q70" s="102"/>
    </row>
    <row r="71" spans="2:18">
      <c r="B71" s="104"/>
      <c r="C71" s="250"/>
      <c r="D71" s="250"/>
      <c r="E71" s="250"/>
      <c r="F71" s="250"/>
      <c r="G71" s="250"/>
      <c r="H71" s="250"/>
      <c r="I71" s="105"/>
      <c r="J71" s="105"/>
      <c r="K71" s="105"/>
      <c r="L71" s="105"/>
      <c r="M71" s="105"/>
      <c r="N71" s="105"/>
      <c r="O71" s="105"/>
      <c r="P71" s="105"/>
      <c r="Q71" s="105"/>
    </row>
    <row r="72" spans="2:18">
      <c r="B72" s="103"/>
      <c r="D72" s="102"/>
      <c r="E72" s="102"/>
      <c r="F72" s="102"/>
      <c r="G72" s="102"/>
      <c r="H72" s="102"/>
      <c r="I72" s="102"/>
      <c r="J72" s="102"/>
      <c r="K72" s="102"/>
      <c r="L72" s="102"/>
      <c r="M72" s="102"/>
      <c r="N72" s="102"/>
      <c r="O72" s="102"/>
      <c r="P72" s="102"/>
      <c r="Q72" s="102"/>
    </row>
    <row r="73" spans="2:18">
      <c r="B73" s="103"/>
      <c r="C73" s="103"/>
      <c r="D73" s="102"/>
      <c r="E73" s="102"/>
      <c r="F73" s="102"/>
      <c r="G73" s="102"/>
      <c r="H73" s="102"/>
      <c r="I73" s="102"/>
      <c r="J73" s="102"/>
      <c r="K73" s="102"/>
      <c r="L73" s="102"/>
      <c r="M73" s="102"/>
      <c r="N73" s="102"/>
      <c r="O73" s="102"/>
      <c r="P73" s="102"/>
      <c r="Q73" s="102"/>
      <c r="R73" s="106"/>
    </row>
    <row r="74" spans="2:18">
      <c r="B74" s="107"/>
    </row>
    <row r="75" spans="2:18">
      <c r="B75" s="108"/>
    </row>
    <row r="76" spans="2:18">
      <c r="G76" s="96"/>
      <c r="I76" s="96"/>
      <c r="J76" s="96"/>
      <c r="K76" s="96"/>
      <c r="R76" s="39"/>
    </row>
    <row r="77" spans="2:18">
      <c r="D77" s="109"/>
      <c r="I77" s="109"/>
      <c r="R77" s="39"/>
    </row>
    <row r="78" spans="2:18">
      <c r="R78" s="39"/>
    </row>
    <row r="79" spans="2:18">
      <c r="R79" s="39"/>
    </row>
  </sheetData>
  <autoFilter ref="B9:R75"/>
  <mergeCells count="13">
    <mergeCell ref="C48:F48"/>
    <mergeCell ref="C71:H71"/>
    <mergeCell ref="C4:Q4"/>
    <mergeCell ref="B6:B8"/>
    <mergeCell ref="C6:C8"/>
    <mergeCell ref="D6:M6"/>
    <mergeCell ref="N6:O7"/>
    <mergeCell ref="P6:Q7"/>
    <mergeCell ref="D7:E7"/>
    <mergeCell ref="F7:G7"/>
    <mergeCell ref="H7:I7"/>
    <mergeCell ref="J7:K7"/>
    <mergeCell ref="L7:M7"/>
  </mergeCells>
  <conditionalFormatting sqref="C38:C42 C11:C35">
    <cfRule type="duplicateValues" dxfId="0" priority="1"/>
  </conditionalFormatting>
  <pageMargins left="0.15748031496062992" right="0.23622047244094491" top="0.19685039370078738" bottom="0.19685039370078738" header="0.15748031496062992" footer="0.15748031496062992"/>
  <pageSetup paperSize="8" scale="6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7229"/>
  <sheetViews>
    <sheetView tabSelected="1" zoomScale="70" zoomScaleNormal="70" workbookViewId="0">
      <pane xSplit="5" ySplit="7" topLeftCell="F8" activePane="bottomRight" state="frozen"/>
      <selection pane="topRight" activeCell="F1" sqref="F1"/>
      <selection pane="bottomLeft" activeCell="A7" sqref="A7"/>
      <selection pane="bottomRight" activeCell="M7087" sqref="M7087"/>
    </sheetView>
  </sheetViews>
  <sheetFormatPr defaultRowHeight="15.75"/>
  <cols>
    <col min="1" max="1" width="8.625" style="110" customWidth="1"/>
    <col min="2" max="2" width="63.25" style="111" customWidth="1"/>
    <col min="3" max="3" width="24.875" style="110" customWidth="1"/>
    <col min="4" max="4" width="11.375" style="110" customWidth="1"/>
    <col min="5" max="5" width="14" style="110" customWidth="1"/>
    <col min="6" max="6" width="11.625" style="110" customWidth="1"/>
    <col min="7" max="7" width="34.875" style="110" customWidth="1"/>
    <col min="8" max="8" width="24.5" style="110" customWidth="1"/>
    <col min="9" max="9" width="41" customWidth="1"/>
    <col min="10" max="10" width="29.625" customWidth="1"/>
  </cols>
  <sheetData>
    <row r="1" spans="1:10" s="239" customFormat="1" ht="18.75">
      <c r="A1" s="110"/>
      <c r="B1" s="111"/>
      <c r="C1" s="110"/>
      <c r="D1" s="110"/>
      <c r="E1" s="110"/>
      <c r="F1" s="110"/>
      <c r="G1" s="110"/>
      <c r="H1" s="110"/>
      <c r="J1" s="240" t="s">
        <v>33382</v>
      </c>
    </row>
    <row r="2" spans="1:10">
      <c r="A2" s="251" t="s">
        <v>7939</v>
      </c>
      <c r="B2" s="251"/>
      <c r="C2" s="251"/>
      <c r="D2" s="251"/>
      <c r="E2" s="251"/>
      <c r="F2" s="251"/>
      <c r="G2" s="251"/>
      <c r="H2" s="251"/>
      <c r="I2" s="252"/>
      <c r="J2" s="252"/>
    </row>
    <row r="3" spans="1:10" ht="28.5" customHeight="1">
      <c r="A3" s="251"/>
      <c r="B3" s="251"/>
      <c r="C3" s="251"/>
      <c r="D3" s="251"/>
      <c r="E3" s="251"/>
      <c r="F3" s="251"/>
      <c r="G3" s="251"/>
      <c r="H3" s="251"/>
      <c r="I3" s="252"/>
      <c r="J3" s="252"/>
    </row>
    <row r="4" spans="1:10">
      <c r="A4" s="113"/>
      <c r="B4" s="114"/>
      <c r="C4" s="115"/>
      <c r="D4" s="115"/>
      <c r="E4" s="115"/>
      <c r="F4" s="115"/>
      <c r="G4" s="115"/>
      <c r="H4" s="9"/>
      <c r="I4" s="112"/>
      <c r="J4" s="112"/>
    </row>
    <row r="5" spans="1:10" ht="33" customHeight="1">
      <c r="A5" s="253" t="s">
        <v>129</v>
      </c>
      <c r="B5" s="255" t="s">
        <v>130</v>
      </c>
      <c r="C5" s="255" t="s">
        <v>131</v>
      </c>
      <c r="D5" s="255" t="s">
        <v>132</v>
      </c>
      <c r="E5" s="255" t="s">
        <v>133</v>
      </c>
      <c r="F5" s="255"/>
      <c r="G5" s="255"/>
      <c r="H5" s="255"/>
      <c r="I5" s="256" t="s">
        <v>134</v>
      </c>
      <c r="J5" s="256" t="s">
        <v>135</v>
      </c>
    </row>
    <row r="6" spans="1:10" ht="63" customHeight="1">
      <c r="A6" s="254"/>
      <c r="B6" s="255"/>
      <c r="C6" s="255"/>
      <c r="D6" s="255"/>
      <c r="E6" s="116" t="s">
        <v>136</v>
      </c>
      <c r="F6" s="118" t="s">
        <v>137</v>
      </c>
      <c r="G6" s="116" t="s">
        <v>138</v>
      </c>
      <c r="H6" s="116" t="s">
        <v>139</v>
      </c>
      <c r="I6" s="257"/>
      <c r="J6" s="257"/>
    </row>
    <row r="7" spans="1:10" ht="15.75" customHeight="1">
      <c r="A7" s="117">
        <v>1</v>
      </c>
      <c r="B7" s="117">
        <v>2</v>
      </c>
      <c r="C7" s="117">
        <v>3</v>
      </c>
      <c r="D7" s="117">
        <v>4</v>
      </c>
      <c r="E7" s="117">
        <v>5</v>
      </c>
      <c r="F7" s="117">
        <v>6</v>
      </c>
      <c r="G7" s="117">
        <v>7</v>
      </c>
      <c r="H7" s="117">
        <v>8</v>
      </c>
      <c r="I7" s="117">
        <v>9</v>
      </c>
      <c r="J7" s="117">
        <v>10</v>
      </c>
    </row>
    <row r="8" spans="1:10" ht="15.75" hidden="1" customHeight="1">
      <c r="A8" s="119">
        <v>1</v>
      </c>
      <c r="B8" s="238" t="s">
        <v>28092</v>
      </c>
      <c r="C8" s="121" t="s">
        <v>7478</v>
      </c>
      <c r="D8" s="119">
        <v>2025</v>
      </c>
      <c r="E8" s="121">
        <v>6100040138</v>
      </c>
      <c r="F8" s="237">
        <v>42696</v>
      </c>
      <c r="G8" s="121" t="s">
        <v>7940</v>
      </c>
      <c r="H8" s="121" t="s">
        <v>21093</v>
      </c>
      <c r="I8" s="120" t="s">
        <v>14342</v>
      </c>
      <c r="J8" s="121" t="s">
        <v>7451</v>
      </c>
    </row>
    <row r="9" spans="1:10" ht="15.75" hidden="1" customHeight="1">
      <c r="A9" s="119">
        <v>2</v>
      </c>
      <c r="B9" s="238" t="s">
        <v>28093</v>
      </c>
      <c r="C9" s="121" t="s">
        <v>7478</v>
      </c>
      <c r="D9" s="119">
        <v>2025</v>
      </c>
      <c r="E9" s="121">
        <v>6100039941</v>
      </c>
      <c r="F9" s="237">
        <v>42689</v>
      </c>
      <c r="G9" s="121" t="s">
        <v>7941</v>
      </c>
      <c r="H9" s="121" t="s">
        <v>21094</v>
      </c>
      <c r="I9" s="120" t="s">
        <v>14343</v>
      </c>
      <c r="J9" s="121" t="s">
        <v>7451</v>
      </c>
    </row>
    <row r="10" spans="1:10" ht="15.75" hidden="1" customHeight="1">
      <c r="A10" s="119">
        <v>3</v>
      </c>
      <c r="B10" s="238" t="s">
        <v>28094</v>
      </c>
      <c r="C10" s="121" t="s">
        <v>7483</v>
      </c>
      <c r="D10" s="119">
        <v>2025</v>
      </c>
      <c r="E10" s="121">
        <v>6100040816</v>
      </c>
      <c r="F10" s="237">
        <v>42747</v>
      </c>
      <c r="G10" s="121" t="s">
        <v>7942</v>
      </c>
      <c r="H10" s="121" t="s">
        <v>21095</v>
      </c>
      <c r="I10" s="120" t="s">
        <v>14344</v>
      </c>
      <c r="J10" s="121" t="s">
        <v>7451</v>
      </c>
    </row>
    <row r="11" spans="1:10" ht="15.75" hidden="1" customHeight="1">
      <c r="A11" s="119">
        <v>4</v>
      </c>
      <c r="B11" s="238" t="s">
        <v>28094</v>
      </c>
      <c r="C11" s="121" t="s">
        <v>7483</v>
      </c>
      <c r="D11" s="119">
        <v>2025</v>
      </c>
      <c r="E11" s="121">
        <v>6100040818</v>
      </c>
      <c r="F11" s="237">
        <v>42747</v>
      </c>
      <c r="G11" s="121" t="s">
        <v>7943</v>
      </c>
      <c r="H11" s="121" t="s">
        <v>21096</v>
      </c>
      <c r="I11" s="120" t="s">
        <v>14345</v>
      </c>
      <c r="J11" s="121" t="s">
        <v>7451</v>
      </c>
    </row>
    <row r="12" spans="1:10" ht="15.75" hidden="1" customHeight="1">
      <c r="A12" s="119">
        <v>5</v>
      </c>
      <c r="B12" s="238" t="s">
        <v>28094</v>
      </c>
      <c r="C12" s="121" t="s">
        <v>7483</v>
      </c>
      <c r="D12" s="119">
        <v>2025</v>
      </c>
      <c r="E12" s="121">
        <v>6100040796</v>
      </c>
      <c r="F12" s="237">
        <v>42747</v>
      </c>
      <c r="G12" s="121" t="s">
        <v>7944</v>
      </c>
      <c r="H12" s="121" t="s">
        <v>21097</v>
      </c>
      <c r="I12" s="120" t="s">
        <v>14346</v>
      </c>
      <c r="J12" s="121" t="s">
        <v>7451</v>
      </c>
    </row>
    <row r="13" spans="1:10" ht="15.75" hidden="1" customHeight="1">
      <c r="A13" s="119">
        <v>6</v>
      </c>
      <c r="B13" s="121" t="s">
        <v>33131</v>
      </c>
      <c r="C13" s="121" t="s">
        <v>7478</v>
      </c>
      <c r="D13" s="119">
        <v>2025</v>
      </c>
      <c r="E13" s="121">
        <v>6100047050</v>
      </c>
      <c r="F13" s="237">
        <v>43075</v>
      </c>
      <c r="G13" s="121" t="s">
        <v>7945</v>
      </c>
      <c r="H13" s="121" t="s">
        <v>21098</v>
      </c>
      <c r="I13" s="120" t="s">
        <v>14347</v>
      </c>
      <c r="J13" s="121" t="s">
        <v>7451</v>
      </c>
    </row>
    <row r="14" spans="1:10" ht="15.75" hidden="1" customHeight="1">
      <c r="A14" s="119">
        <v>7</v>
      </c>
      <c r="B14" s="238" t="s">
        <v>28095</v>
      </c>
      <c r="C14" s="121" t="s">
        <v>7500</v>
      </c>
      <c r="D14" s="119">
        <v>2025</v>
      </c>
      <c r="E14" s="121">
        <v>6200014861</v>
      </c>
      <c r="F14" s="237">
        <v>43248</v>
      </c>
      <c r="G14" s="121" t="s">
        <v>7946</v>
      </c>
      <c r="H14" s="121" t="s">
        <v>21099</v>
      </c>
      <c r="I14" s="120" t="s">
        <v>14348</v>
      </c>
      <c r="J14" s="121" t="s">
        <v>7453</v>
      </c>
    </row>
    <row r="15" spans="1:10" ht="15.75" hidden="1" customHeight="1">
      <c r="A15" s="119">
        <v>8</v>
      </c>
      <c r="B15" s="238" t="s">
        <v>28096</v>
      </c>
      <c r="C15" s="121" t="s">
        <v>7478</v>
      </c>
      <c r="D15" s="119">
        <v>2025</v>
      </c>
      <c r="E15" s="121">
        <v>6100052962</v>
      </c>
      <c r="F15" s="237">
        <v>43371</v>
      </c>
      <c r="G15" s="121" t="s">
        <v>7947</v>
      </c>
      <c r="H15" s="121" t="s">
        <v>21100</v>
      </c>
      <c r="I15" s="120" t="s">
        <v>14349</v>
      </c>
      <c r="J15" s="121" t="s">
        <v>7451</v>
      </c>
    </row>
    <row r="16" spans="1:10" ht="15.75" hidden="1" customHeight="1">
      <c r="A16" s="119">
        <v>9</v>
      </c>
      <c r="B16" s="238" t="s">
        <v>28097</v>
      </c>
      <c r="C16" s="121" t="s">
        <v>7478</v>
      </c>
      <c r="D16" s="119">
        <v>2025</v>
      </c>
      <c r="E16" s="121">
        <v>6100053012</v>
      </c>
      <c r="F16" s="237">
        <v>43458</v>
      </c>
      <c r="G16" s="121" t="s">
        <v>7948</v>
      </c>
      <c r="H16" s="121" t="s">
        <v>21101</v>
      </c>
      <c r="I16" s="120" t="s">
        <v>14350</v>
      </c>
      <c r="J16" s="121" t="s">
        <v>7451</v>
      </c>
    </row>
    <row r="17" spans="1:10" ht="15.75" hidden="1" customHeight="1">
      <c r="A17" s="119">
        <v>10</v>
      </c>
      <c r="B17" s="238" t="s">
        <v>28097</v>
      </c>
      <c r="C17" s="121" t="s">
        <v>7478</v>
      </c>
      <c r="D17" s="119">
        <v>2025</v>
      </c>
      <c r="E17" s="121">
        <v>6100053011</v>
      </c>
      <c r="F17" s="237">
        <v>43458</v>
      </c>
      <c r="G17" s="121" t="s">
        <v>7948</v>
      </c>
      <c r="H17" s="121" t="s">
        <v>21102</v>
      </c>
      <c r="I17" s="120" t="s">
        <v>14351</v>
      </c>
      <c r="J17" s="121" t="s">
        <v>7451</v>
      </c>
    </row>
    <row r="18" spans="1:10" ht="15.75" hidden="1" customHeight="1">
      <c r="A18" s="119">
        <v>11</v>
      </c>
      <c r="B18" s="238" t="s">
        <v>28098</v>
      </c>
      <c r="C18" s="121" t="s">
        <v>7499</v>
      </c>
      <c r="D18" s="119">
        <v>2025</v>
      </c>
      <c r="E18" s="121">
        <v>6000020221</v>
      </c>
      <c r="F18" s="237">
        <v>43511</v>
      </c>
      <c r="G18" s="121" t="s">
        <v>7949</v>
      </c>
      <c r="H18" s="121" t="s">
        <v>21103</v>
      </c>
      <c r="I18" s="120" t="s">
        <v>14352</v>
      </c>
      <c r="J18" s="121" t="s">
        <v>7452</v>
      </c>
    </row>
    <row r="19" spans="1:10" ht="15.75" hidden="1" customHeight="1">
      <c r="A19" s="119">
        <v>12</v>
      </c>
      <c r="B19" s="121" t="s">
        <v>33132</v>
      </c>
      <c r="C19" s="121" t="s">
        <v>7478</v>
      </c>
      <c r="D19" s="119">
        <v>2025</v>
      </c>
      <c r="E19" s="121">
        <v>6100055519</v>
      </c>
      <c r="F19" s="237">
        <v>43514</v>
      </c>
      <c r="G19" s="121" t="s">
        <v>7950</v>
      </c>
      <c r="H19" s="121" t="s">
        <v>21104</v>
      </c>
      <c r="I19" s="120" t="s">
        <v>7306</v>
      </c>
      <c r="J19" s="121" t="s">
        <v>7451</v>
      </c>
    </row>
    <row r="20" spans="1:10" ht="15.75" hidden="1" customHeight="1">
      <c r="A20" s="119">
        <v>13</v>
      </c>
      <c r="B20" s="238" t="s">
        <v>28099</v>
      </c>
      <c r="C20" s="121" t="s">
        <v>7478</v>
      </c>
      <c r="D20" s="119">
        <v>2025</v>
      </c>
      <c r="E20" s="121">
        <v>6100055361</v>
      </c>
      <c r="F20" s="237">
        <v>43502</v>
      </c>
      <c r="G20" s="121" t="s">
        <v>7951</v>
      </c>
      <c r="H20" s="121" t="s">
        <v>21105</v>
      </c>
      <c r="I20" s="120" t="s">
        <v>14353</v>
      </c>
      <c r="J20" s="121" t="s">
        <v>7451</v>
      </c>
    </row>
    <row r="21" spans="1:10" ht="15.75" hidden="1" customHeight="1">
      <c r="A21" s="119">
        <v>14</v>
      </c>
      <c r="B21" s="238" t="s">
        <v>28100</v>
      </c>
      <c r="C21" s="121" t="s">
        <v>7478</v>
      </c>
      <c r="D21" s="119">
        <v>2025</v>
      </c>
      <c r="E21" s="121">
        <v>6100055492</v>
      </c>
      <c r="F21" s="237">
        <v>43507</v>
      </c>
      <c r="G21" s="121" t="s">
        <v>7952</v>
      </c>
      <c r="H21" s="121" t="s">
        <v>21106</v>
      </c>
      <c r="I21" s="120" t="s">
        <v>14354</v>
      </c>
      <c r="J21" s="121" t="s">
        <v>7451</v>
      </c>
    </row>
    <row r="22" spans="1:10" ht="15.75" hidden="1" customHeight="1">
      <c r="A22" s="119">
        <v>15</v>
      </c>
      <c r="B22" s="238" t="s">
        <v>28101</v>
      </c>
      <c r="C22" s="121" t="s">
        <v>7496</v>
      </c>
      <c r="D22" s="119">
        <v>2025</v>
      </c>
      <c r="E22" s="121">
        <v>6100055539</v>
      </c>
      <c r="F22" s="237">
        <v>43521</v>
      </c>
      <c r="G22" s="121" t="s">
        <v>7953</v>
      </c>
      <c r="H22" s="121" t="s">
        <v>21107</v>
      </c>
      <c r="I22" s="120" t="s">
        <v>14355</v>
      </c>
      <c r="J22" s="121" t="s">
        <v>7451</v>
      </c>
    </row>
    <row r="23" spans="1:10" ht="15.75" hidden="1" customHeight="1">
      <c r="A23" s="119">
        <v>16</v>
      </c>
      <c r="B23" s="238" t="s">
        <v>28102</v>
      </c>
      <c r="C23" s="121" t="s">
        <v>7478</v>
      </c>
      <c r="D23" s="119">
        <v>2025</v>
      </c>
      <c r="E23" s="121">
        <v>6100055970</v>
      </c>
      <c r="F23" s="237">
        <v>43549</v>
      </c>
      <c r="G23" s="121" t="s">
        <v>7954</v>
      </c>
      <c r="H23" s="121" t="s">
        <v>21108</v>
      </c>
      <c r="I23" s="120" t="s">
        <v>14356</v>
      </c>
      <c r="J23" s="121" t="s">
        <v>7451</v>
      </c>
    </row>
    <row r="24" spans="1:10" ht="15.75" hidden="1" customHeight="1">
      <c r="A24" s="119">
        <v>17</v>
      </c>
      <c r="B24" s="238" t="s">
        <v>28103</v>
      </c>
      <c r="C24" s="121" t="s">
        <v>7499</v>
      </c>
      <c r="D24" s="119">
        <v>2025</v>
      </c>
      <c r="E24" s="121">
        <v>6000020689</v>
      </c>
      <c r="F24" s="237">
        <v>43557</v>
      </c>
      <c r="G24" s="121" t="s">
        <v>7955</v>
      </c>
      <c r="H24" s="121" t="s">
        <v>21109</v>
      </c>
      <c r="I24" s="120" t="s">
        <v>14357</v>
      </c>
      <c r="J24" s="121" t="s">
        <v>7452</v>
      </c>
    </row>
    <row r="25" spans="1:10" ht="15.75" hidden="1" customHeight="1">
      <c r="A25" s="119">
        <v>18</v>
      </c>
      <c r="B25" s="238" t="s">
        <v>28103</v>
      </c>
      <c r="C25" s="121" t="s">
        <v>7499</v>
      </c>
      <c r="D25" s="119">
        <v>2025</v>
      </c>
      <c r="E25" s="121">
        <v>6000020690</v>
      </c>
      <c r="F25" s="237">
        <v>43557</v>
      </c>
      <c r="G25" s="121" t="s">
        <v>7955</v>
      </c>
      <c r="H25" s="121" t="s">
        <v>21109</v>
      </c>
      <c r="I25" s="120" t="s">
        <v>14357</v>
      </c>
      <c r="J25" s="121" t="s">
        <v>7452</v>
      </c>
    </row>
    <row r="26" spans="1:10" ht="15.75" hidden="1" customHeight="1">
      <c r="A26" s="119">
        <v>19</v>
      </c>
      <c r="B26" s="121" t="s">
        <v>33133</v>
      </c>
      <c r="C26" s="121" t="s">
        <v>7478</v>
      </c>
      <c r="D26" s="119">
        <v>2025</v>
      </c>
      <c r="E26" s="121">
        <v>6100056096</v>
      </c>
      <c r="F26" s="237">
        <v>43550</v>
      </c>
      <c r="G26" s="121" t="s">
        <v>7956</v>
      </c>
      <c r="H26" s="121" t="s">
        <v>21110</v>
      </c>
      <c r="I26" s="120" t="s">
        <v>14358</v>
      </c>
      <c r="J26" s="121" t="s">
        <v>7451</v>
      </c>
    </row>
    <row r="27" spans="1:10" ht="15.75" hidden="1" customHeight="1">
      <c r="A27" s="119">
        <v>20</v>
      </c>
      <c r="B27" s="121" t="s">
        <v>33134</v>
      </c>
      <c r="C27" s="121" t="s">
        <v>7478</v>
      </c>
      <c r="D27" s="119">
        <v>2025</v>
      </c>
      <c r="E27" s="121">
        <v>6100056243</v>
      </c>
      <c r="F27" s="237">
        <v>43564</v>
      </c>
      <c r="G27" s="121" t="s">
        <v>7957</v>
      </c>
      <c r="H27" s="121" t="s">
        <v>21111</v>
      </c>
      <c r="I27" s="120" t="s">
        <v>14359</v>
      </c>
      <c r="J27" s="121" t="s">
        <v>7451</v>
      </c>
    </row>
    <row r="28" spans="1:10" ht="15.75" hidden="1" customHeight="1">
      <c r="A28" s="119">
        <v>21</v>
      </c>
      <c r="B28" s="238" t="s">
        <v>28104</v>
      </c>
      <c r="C28" s="121" t="s">
        <v>7478</v>
      </c>
      <c r="D28" s="119">
        <v>2025</v>
      </c>
      <c r="E28" s="121">
        <v>6100057451</v>
      </c>
      <c r="F28" s="237">
        <v>43627</v>
      </c>
      <c r="G28" s="121" t="s">
        <v>7958</v>
      </c>
      <c r="H28" s="121" t="s">
        <v>21112</v>
      </c>
      <c r="I28" s="120" t="s">
        <v>14360</v>
      </c>
      <c r="J28" s="121" t="s">
        <v>7451</v>
      </c>
    </row>
    <row r="29" spans="1:10" ht="15.75" hidden="1" customHeight="1">
      <c r="A29" s="119">
        <v>22</v>
      </c>
      <c r="B29" s="121" t="s">
        <v>33135</v>
      </c>
      <c r="C29" s="121" t="s">
        <v>7478</v>
      </c>
      <c r="D29" s="119">
        <v>2025</v>
      </c>
      <c r="E29" s="121">
        <v>6100058218</v>
      </c>
      <c r="F29" s="237">
        <v>43669</v>
      </c>
      <c r="G29" s="121" t="s">
        <v>7959</v>
      </c>
      <c r="H29" s="121" t="s">
        <v>21113</v>
      </c>
      <c r="I29" s="120" t="s">
        <v>14361</v>
      </c>
      <c r="J29" s="121" t="s">
        <v>7451</v>
      </c>
    </row>
    <row r="30" spans="1:10" ht="15.75" hidden="1" customHeight="1">
      <c r="A30" s="119">
        <v>23</v>
      </c>
      <c r="B30" s="121" t="s">
        <v>33136</v>
      </c>
      <c r="C30" s="121" t="s">
        <v>7478</v>
      </c>
      <c r="D30" s="119">
        <v>2025</v>
      </c>
      <c r="E30" s="121">
        <v>6100058071</v>
      </c>
      <c r="F30" s="237">
        <v>43656</v>
      </c>
      <c r="G30" s="121" t="s">
        <v>7098</v>
      </c>
      <c r="H30" s="121" t="s">
        <v>21114</v>
      </c>
      <c r="I30" s="120" t="s">
        <v>7327</v>
      </c>
      <c r="J30" s="121" t="s">
        <v>7451</v>
      </c>
    </row>
    <row r="31" spans="1:10" ht="15.75" hidden="1" customHeight="1">
      <c r="A31" s="119">
        <v>24</v>
      </c>
      <c r="B31" s="238" t="s">
        <v>28105</v>
      </c>
      <c r="C31" s="121" t="s">
        <v>7493</v>
      </c>
      <c r="D31" s="119">
        <v>2025</v>
      </c>
      <c r="E31" s="121">
        <v>6000021353</v>
      </c>
      <c r="F31" s="237">
        <v>43648</v>
      </c>
      <c r="G31" s="121" t="s">
        <v>7960</v>
      </c>
      <c r="H31" s="121" t="s">
        <v>21115</v>
      </c>
      <c r="I31" s="120" t="s">
        <v>14362</v>
      </c>
      <c r="J31" s="121" t="s">
        <v>7452</v>
      </c>
    </row>
    <row r="32" spans="1:10" ht="15.75" hidden="1" customHeight="1">
      <c r="A32" s="119">
        <v>25</v>
      </c>
      <c r="B32" s="238" t="s">
        <v>28106</v>
      </c>
      <c r="C32" s="121" t="s">
        <v>7478</v>
      </c>
      <c r="D32" s="119">
        <v>2025</v>
      </c>
      <c r="E32" s="121">
        <v>6100058139</v>
      </c>
      <c r="F32" s="237">
        <v>43654</v>
      </c>
      <c r="G32" s="121" t="s">
        <v>7961</v>
      </c>
      <c r="H32" s="121" t="s">
        <v>21116</v>
      </c>
      <c r="I32" s="120" t="s">
        <v>7306</v>
      </c>
      <c r="J32" s="121" t="s">
        <v>7451</v>
      </c>
    </row>
    <row r="33" spans="1:10" ht="15.75" hidden="1" customHeight="1">
      <c r="A33" s="119">
        <v>26</v>
      </c>
      <c r="B33" s="238" t="s">
        <v>28107</v>
      </c>
      <c r="C33" s="121" t="s">
        <v>7483</v>
      </c>
      <c r="D33" s="119">
        <v>2025</v>
      </c>
      <c r="E33" s="121">
        <v>6100058208</v>
      </c>
      <c r="F33" s="237">
        <v>43656</v>
      </c>
      <c r="G33" s="121" t="s">
        <v>7962</v>
      </c>
      <c r="H33" s="121" t="s">
        <v>21117</v>
      </c>
      <c r="I33" s="120" t="s">
        <v>14363</v>
      </c>
      <c r="J33" s="121" t="s">
        <v>7451</v>
      </c>
    </row>
    <row r="34" spans="1:10" ht="15.75" hidden="1" customHeight="1">
      <c r="A34" s="119">
        <v>27</v>
      </c>
      <c r="B34" s="238" t="s">
        <v>28108</v>
      </c>
      <c r="C34" s="121" t="s">
        <v>7478</v>
      </c>
      <c r="D34" s="119">
        <v>2025</v>
      </c>
      <c r="E34" s="121">
        <v>6100058362</v>
      </c>
      <c r="F34" s="237">
        <v>43685</v>
      </c>
      <c r="G34" s="121" t="s">
        <v>7963</v>
      </c>
      <c r="H34" s="121" t="s">
        <v>21118</v>
      </c>
      <c r="I34" s="120" t="s">
        <v>7330</v>
      </c>
      <c r="J34" s="121" t="s">
        <v>7451</v>
      </c>
    </row>
    <row r="35" spans="1:10" ht="15.75" hidden="1" customHeight="1">
      <c r="A35" s="119">
        <v>28</v>
      </c>
      <c r="B35" s="238" t="s">
        <v>28109</v>
      </c>
      <c r="C35" s="121" t="s">
        <v>7483</v>
      </c>
      <c r="D35" s="119">
        <v>2025</v>
      </c>
      <c r="E35" s="121">
        <v>6100058842</v>
      </c>
      <c r="F35" s="237">
        <v>43691</v>
      </c>
      <c r="G35" s="121" t="s">
        <v>7964</v>
      </c>
      <c r="H35" s="121" t="s">
        <v>21119</v>
      </c>
      <c r="I35" s="120" t="s">
        <v>14364</v>
      </c>
      <c r="J35" s="121" t="s">
        <v>7451</v>
      </c>
    </row>
    <row r="36" spans="1:10" ht="15.75" hidden="1" customHeight="1">
      <c r="A36" s="119">
        <v>29</v>
      </c>
      <c r="B36" s="238" t="s">
        <v>28110</v>
      </c>
      <c r="C36" s="121" t="s">
        <v>7478</v>
      </c>
      <c r="D36" s="119">
        <v>2025</v>
      </c>
      <c r="E36" s="121">
        <v>6100058772</v>
      </c>
      <c r="F36" s="237">
        <v>43755</v>
      </c>
      <c r="G36" s="121" t="s">
        <v>7965</v>
      </c>
      <c r="H36" s="121" t="s">
        <v>21120</v>
      </c>
      <c r="I36" s="120" t="s">
        <v>14365</v>
      </c>
      <c r="J36" s="121" t="s">
        <v>7451</v>
      </c>
    </row>
    <row r="37" spans="1:10" ht="15.75" hidden="1" customHeight="1">
      <c r="A37" s="119">
        <v>30</v>
      </c>
      <c r="B37" s="238" t="s">
        <v>28111</v>
      </c>
      <c r="C37" s="121" t="s">
        <v>7478</v>
      </c>
      <c r="D37" s="119">
        <v>2025</v>
      </c>
      <c r="E37" s="121">
        <v>6100058947</v>
      </c>
      <c r="F37" s="237">
        <v>43696</v>
      </c>
      <c r="G37" s="121" t="s">
        <v>7966</v>
      </c>
      <c r="H37" s="121" t="s">
        <v>21121</v>
      </c>
      <c r="I37" s="120" t="s">
        <v>14366</v>
      </c>
      <c r="J37" s="121" t="s">
        <v>7451</v>
      </c>
    </row>
    <row r="38" spans="1:10" ht="15.75" hidden="1" customHeight="1">
      <c r="A38" s="119">
        <v>31</v>
      </c>
      <c r="B38" s="238" t="s">
        <v>28112</v>
      </c>
      <c r="C38" s="121" t="s">
        <v>7478</v>
      </c>
      <c r="D38" s="119">
        <v>2025</v>
      </c>
      <c r="E38" s="121">
        <v>6100059385</v>
      </c>
      <c r="F38" s="237">
        <v>43740</v>
      </c>
      <c r="G38" s="121" t="s">
        <v>7967</v>
      </c>
      <c r="H38" s="121" t="s">
        <v>21122</v>
      </c>
      <c r="I38" s="120" t="s">
        <v>14367</v>
      </c>
      <c r="J38" s="121" t="s">
        <v>7451</v>
      </c>
    </row>
    <row r="39" spans="1:10" ht="15.75" hidden="1" customHeight="1">
      <c r="A39" s="119">
        <v>32</v>
      </c>
      <c r="B39" s="121" t="s">
        <v>33137</v>
      </c>
      <c r="C39" s="121" t="s">
        <v>7478</v>
      </c>
      <c r="D39" s="119">
        <v>2025</v>
      </c>
      <c r="E39" s="121">
        <v>6100059441</v>
      </c>
      <c r="F39" s="237">
        <v>43717</v>
      </c>
      <c r="G39" s="121" t="s">
        <v>7968</v>
      </c>
      <c r="H39" s="121" t="s">
        <v>21123</v>
      </c>
      <c r="I39" s="120" t="s">
        <v>14368</v>
      </c>
      <c r="J39" s="121" t="s">
        <v>7451</v>
      </c>
    </row>
    <row r="40" spans="1:10" ht="15.75" hidden="1" customHeight="1">
      <c r="A40" s="119">
        <v>33</v>
      </c>
      <c r="B40" s="238" t="s">
        <v>28113</v>
      </c>
      <c r="C40" s="121" t="s">
        <v>7478</v>
      </c>
      <c r="D40" s="119">
        <v>2025</v>
      </c>
      <c r="E40" s="121">
        <v>6100059819</v>
      </c>
      <c r="F40" s="237">
        <v>43788</v>
      </c>
      <c r="G40" s="121" t="s">
        <v>7969</v>
      </c>
      <c r="H40" s="121" t="s">
        <v>21124</v>
      </c>
      <c r="I40" s="120" t="s">
        <v>14369</v>
      </c>
      <c r="J40" s="121" t="s">
        <v>7451</v>
      </c>
    </row>
    <row r="41" spans="1:10" ht="15.75" hidden="1" customHeight="1">
      <c r="A41" s="119">
        <v>34</v>
      </c>
      <c r="B41" s="238" t="s">
        <v>28114</v>
      </c>
      <c r="C41" s="121" t="s">
        <v>7478</v>
      </c>
      <c r="D41" s="119">
        <v>2025</v>
      </c>
      <c r="E41" s="121">
        <v>6100059798</v>
      </c>
      <c r="F41" s="237">
        <v>43738</v>
      </c>
      <c r="G41" s="121" t="s">
        <v>7970</v>
      </c>
      <c r="H41" s="121" t="s">
        <v>21125</v>
      </c>
      <c r="I41" s="120" t="s">
        <v>14370</v>
      </c>
      <c r="J41" s="121" t="s">
        <v>7451</v>
      </c>
    </row>
    <row r="42" spans="1:10" ht="15.75" hidden="1" customHeight="1">
      <c r="A42" s="119">
        <v>35</v>
      </c>
      <c r="B42" s="238" t="s">
        <v>28115</v>
      </c>
      <c r="C42" s="121" t="s">
        <v>7478</v>
      </c>
      <c r="D42" s="119">
        <v>2025</v>
      </c>
      <c r="E42" s="121">
        <v>6100060357</v>
      </c>
      <c r="F42" s="237">
        <v>43770</v>
      </c>
      <c r="G42" s="121" t="s">
        <v>7971</v>
      </c>
      <c r="H42" s="121" t="s">
        <v>21126</v>
      </c>
      <c r="I42" s="120" t="s">
        <v>14371</v>
      </c>
      <c r="J42" s="121" t="s">
        <v>7451</v>
      </c>
    </row>
    <row r="43" spans="1:10" ht="15.75" hidden="1" customHeight="1">
      <c r="A43" s="119">
        <v>36</v>
      </c>
      <c r="B43" s="121" t="s">
        <v>33138</v>
      </c>
      <c r="C43" s="121" t="s">
        <v>7478</v>
      </c>
      <c r="D43" s="119">
        <v>2025</v>
      </c>
      <c r="E43" s="121">
        <v>6100060795</v>
      </c>
      <c r="F43" s="237">
        <v>43796</v>
      </c>
      <c r="G43" s="121" t="s">
        <v>7234</v>
      </c>
      <c r="H43" s="121"/>
      <c r="I43" s="120" t="s">
        <v>14372</v>
      </c>
      <c r="J43" s="121" t="s">
        <v>7451</v>
      </c>
    </row>
    <row r="44" spans="1:10" ht="15.75" hidden="1" customHeight="1">
      <c r="A44" s="119">
        <v>37</v>
      </c>
      <c r="B44" s="238" t="s">
        <v>28116</v>
      </c>
      <c r="C44" s="121" t="s">
        <v>7488</v>
      </c>
      <c r="D44" s="119">
        <v>2025</v>
      </c>
      <c r="E44" s="121">
        <v>6100061029</v>
      </c>
      <c r="F44" s="237">
        <v>43840</v>
      </c>
      <c r="G44" s="121" t="s">
        <v>7972</v>
      </c>
      <c r="H44" s="121" t="s">
        <v>21127</v>
      </c>
      <c r="I44" s="120" t="s">
        <v>14373</v>
      </c>
      <c r="J44" s="121" t="s">
        <v>7451</v>
      </c>
    </row>
    <row r="45" spans="1:10" ht="15.75" hidden="1" customHeight="1">
      <c r="A45" s="119">
        <v>38</v>
      </c>
      <c r="B45" s="238" t="s">
        <v>28117</v>
      </c>
      <c r="C45" s="121" t="s">
        <v>7478</v>
      </c>
      <c r="D45" s="119">
        <v>2025</v>
      </c>
      <c r="E45" s="121">
        <v>6100061021</v>
      </c>
      <c r="F45" s="237">
        <v>43839</v>
      </c>
      <c r="G45" s="121" t="s">
        <v>7973</v>
      </c>
      <c r="H45" s="121" t="s">
        <v>21128</v>
      </c>
      <c r="I45" s="120" t="s">
        <v>14374</v>
      </c>
      <c r="J45" s="121" t="s">
        <v>7451</v>
      </c>
    </row>
    <row r="46" spans="1:10" ht="15.75" hidden="1" customHeight="1">
      <c r="A46" s="119">
        <v>39</v>
      </c>
      <c r="B46" s="238" t="s">
        <v>28118</v>
      </c>
      <c r="C46" s="121" t="s">
        <v>7494</v>
      </c>
      <c r="D46" s="119">
        <v>2025</v>
      </c>
      <c r="E46" s="121">
        <v>6000022958</v>
      </c>
      <c r="F46" s="237">
        <v>43804</v>
      </c>
      <c r="G46" s="121" t="s">
        <v>7974</v>
      </c>
      <c r="H46" s="121"/>
      <c r="I46" s="120" t="s">
        <v>14375</v>
      </c>
      <c r="J46" s="121" t="s">
        <v>7452</v>
      </c>
    </row>
    <row r="47" spans="1:10" ht="15.75" hidden="1" customHeight="1">
      <c r="A47" s="119">
        <v>40</v>
      </c>
      <c r="B47" s="238" t="s">
        <v>28119</v>
      </c>
      <c r="C47" s="121" t="s">
        <v>7478</v>
      </c>
      <c r="D47" s="119">
        <v>2025</v>
      </c>
      <c r="E47" s="121">
        <v>6100061511</v>
      </c>
      <c r="F47" s="237">
        <v>43870</v>
      </c>
      <c r="G47" s="121" t="s">
        <v>7975</v>
      </c>
      <c r="H47" s="121" t="s">
        <v>21129</v>
      </c>
      <c r="I47" s="120" t="s">
        <v>14376</v>
      </c>
      <c r="J47" s="121" t="s">
        <v>7451</v>
      </c>
    </row>
    <row r="48" spans="1:10" ht="15.75" hidden="1" customHeight="1">
      <c r="A48" s="119">
        <v>41</v>
      </c>
      <c r="B48" s="238" t="s">
        <v>28120</v>
      </c>
      <c r="C48" s="121" t="s">
        <v>7481</v>
      </c>
      <c r="D48" s="119">
        <v>2025</v>
      </c>
      <c r="E48" s="121">
        <v>6000023275</v>
      </c>
      <c r="F48" s="237">
        <v>43839</v>
      </c>
      <c r="G48" s="121" t="s">
        <v>7976</v>
      </c>
      <c r="H48" s="121" t="s">
        <v>33324</v>
      </c>
      <c r="I48" s="120" t="s">
        <v>14377</v>
      </c>
      <c r="J48" s="121" t="s">
        <v>7452</v>
      </c>
    </row>
    <row r="49" spans="1:10" ht="15.75" hidden="1" customHeight="1">
      <c r="A49" s="119">
        <v>42</v>
      </c>
      <c r="B49" s="121" t="s">
        <v>33139</v>
      </c>
      <c r="C49" s="121" t="s">
        <v>7496</v>
      </c>
      <c r="D49" s="119">
        <v>2025</v>
      </c>
      <c r="E49" s="121">
        <v>6100062381</v>
      </c>
      <c r="F49" s="237">
        <v>43916</v>
      </c>
      <c r="G49" s="121" t="s">
        <v>7221</v>
      </c>
      <c r="H49" s="121" t="s">
        <v>21130</v>
      </c>
      <c r="I49" s="120" t="s">
        <v>14378</v>
      </c>
      <c r="J49" s="121" t="s">
        <v>7451</v>
      </c>
    </row>
    <row r="50" spans="1:10" ht="15.75" hidden="1" customHeight="1">
      <c r="A50" s="119">
        <v>43</v>
      </c>
      <c r="B50" s="121" t="s">
        <v>33140</v>
      </c>
      <c r="C50" s="121" t="s">
        <v>7488</v>
      </c>
      <c r="D50" s="119">
        <v>2025</v>
      </c>
      <c r="E50" s="121">
        <v>6100061824</v>
      </c>
      <c r="F50" s="237">
        <v>43847</v>
      </c>
      <c r="G50" s="121" t="s">
        <v>7977</v>
      </c>
      <c r="H50" s="121" t="s">
        <v>21131</v>
      </c>
      <c r="I50" s="120" t="s">
        <v>14379</v>
      </c>
      <c r="J50" s="121" t="s">
        <v>7451</v>
      </c>
    </row>
    <row r="51" spans="1:10" ht="15.75" hidden="1" customHeight="1">
      <c r="A51" s="119">
        <v>44</v>
      </c>
      <c r="B51" s="238" t="s">
        <v>28121</v>
      </c>
      <c r="C51" s="121" t="s">
        <v>7499</v>
      </c>
      <c r="D51" s="119">
        <v>2025</v>
      </c>
      <c r="E51" s="121">
        <v>6000023666</v>
      </c>
      <c r="F51" s="237">
        <v>43873</v>
      </c>
      <c r="G51" s="121" t="s">
        <v>7978</v>
      </c>
      <c r="H51" s="121"/>
      <c r="I51" s="120" t="s">
        <v>14380</v>
      </c>
      <c r="J51" s="121" t="s">
        <v>7452</v>
      </c>
    </row>
    <row r="52" spans="1:10" ht="15.75" hidden="1" customHeight="1">
      <c r="A52" s="119">
        <v>45</v>
      </c>
      <c r="B52" s="238" t="s">
        <v>28122</v>
      </c>
      <c r="C52" s="121" t="s">
        <v>7483</v>
      </c>
      <c r="D52" s="119">
        <v>2025</v>
      </c>
      <c r="E52" s="121">
        <v>6100062364</v>
      </c>
      <c r="F52" s="237">
        <v>43867</v>
      </c>
      <c r="G52" s="121" t="s">
        <v>7979</v>
      </c>
      <c r="H52" s="121" t="s">
        <v>21132</v>
      </c>
      <c r="I52" s="120" t="s">
        <v>14381</v>
      </c>
      <c r="J52" s="121" t="s">
        <v>7451</v>
      </c>
    </row>
    <row r="53" spans="1:10" ht="15.75" hidden="1" customHeight="1">
      <c r="A53" s="119">
        <v>46</v>
      </c>
      <c r="B53" s="238" t="s">
        <v>28123</v>
      </c>
      <c r="C53" s="121" t="s">
        <v>7478</v>
      </c>
      <c r="D53" s="119">
        <v>2025</v>
      </c>
      <c r="E53" s="121">
        <v>6100062385</v>
      </c>
      <c r="F53" s="237">
        <v>43873</v>
      </c>
      <c r="G53" s="121" t="s">
        <v>7980</v>
      </c>
      <c r="H53" s="121" t="s">
        <v>21133</v>
      </c>
      <c r="I53" s="120" t="s">
        <v>14382</v>
      </c>
      <c r="J53" s="121" t="s">
        <v>7451</v>
      </c>
    </row>
    <row r="54" spans="1:10" ht="15.75" hidden="1" customHeight="1">
      <c r="A54" s="119">
        <v>47</v>
      </c>
      <c r="B54" s="238" t="s">
        <v>28124</v>
      </c>
      <c r="C54" s="121" t="s">
        <v>7478</v>
      </c>
      <c r="D54" s="119">
        <v>2025</v>
      </c>
      <c r="E54" s="121">
        <v>6100062453</v>
      </c>
      <c r="F54" s="237">
        <v>43917</v>
      </c>
      <c r="G54" s="121" t="s">
        <v>7981</v>
      </c>
      <c r="H54" s="121" t="s">
        <v>21134</v>
      </c>
      <c r="I54" s="120" t="s">
        <v>14383</v>
      </c>
      <c r="J54" s="121" t="s">
        <v>7451</v>
      </c>
    </row>
    <row r="55" spans="1:10" ht="15.75" hidden="1" customHeight="1">
      <c r="A55" s="119">
        <v>48</v>
      </c>
      <c r="B55" s="238" t="s">
        <v>28125</v>
      </c>
      <c r="C55" s="121" t="s">
        <v>7478</v>
      </c>
      <c r="D55" s="119">
        <v>2025</v>
      </c>
      <c r="E55" s="121">
        <v>6100062471</v>
      </c>
      <c r="F55" s="237">
        <v>43873</v>
      </c>
      <c r="G55" s="121" t="s">
        <v>7982</v>
      </c>
      <c r="H55" s="121" t="s">
        <v>21135</v>
      </c>
      <c r="I55" s="120" t="s">
        <v>7390</v>
      </c>
      <c r="J55" s="121" t="s">
        <v>7451</v>
      </c>
    </row>
    <row r="56" spans="1:10" ht="15.75" hidden="1" customHeight="1">
      <c r="A56" s="119">
        <v>49</v>
      </c>
      <c r="B56" s="238" t="s">
        <v>28126</v>
      </c>
      <c r="C56" s="121" t="s">
        <v>7499</v>
      </c>
      <c r="D56" s="119">
        <v>2025</v>
      </c>
      <c r="E56" s="121">
        <v>6000023875</v>
      </c>
      <c r="F56" s="237">
        <v>43907</v>
      </c>
      <c r="G56" s="121" t="s">
        <v>7983</v>
      </c>
      <c r="H56" s="121" t="s">
        <v>33325</v>
      </c>
      <c r="I56" s="120" t="s">
        <v>14384</v>
      </c>
      <c r="J56" s="121" t="s">
        <v>7452</v>
      </c>
    </row>
    <row r="57" spans="1:10" ht="15.75" hidden="1" customHeight="1">
      <c r="A57" s="119">
        <v>50</v>
      </c>
      <c r="B57" s="238" t="s">
        <v>28127</v>
      </c>
      <c r="C57" s="121" t="s">
        <v>7478</v>
      </c>
      <c r="D57" s="119">
        <v>2025</v>
      </c>
      <c r="E57" s="121">
        <v>6100062778</v>
      </c>
      <c r="F57" s="237">
        <v>43893</v>
      </c>
      <c r="G57" s="121" t="s">
        <v>7984</v>
      </c>
      <c r="H57" s="121" t="s">
        <v>21136</v>
      </c>
      <c r="I57" s="120" t="s">
        <v>14385</v>
      </c>
      <c r="J57" s="121" t="s">
        <v>7451</v>
      </c>
    </row>
    <row r="58" spans="1:10" ht="15.75" hidden="1" customHeight="1">
      <c r="A58" s="119">
        <v>51</v>
      </c>
      <c r="B58" s="238" t="s">
        <v>28128</v>
      </c>
      <c r="C58" s="121" t="s">
        <v>7478</v>
      </c>
      <c r="D58" s="119">
        <v>2025</v>
      </c>
      <c r="E58" s="121">
        <v>6100062867</v>
      </c>
      <c r="F58" s="237">
        <v>43897</v>
      </c>
      <c r="G58" s="121" t="s">
        <v>7985</v>
      </c>
      <c r="H58" s="121" t="s">
        <v>21137</v>
      </c>
      <c r="I58" s="120" t="s">
        <v>7330</v>
      </c>
      <c r="J58" s="121" t="s">
        <v>7451</v>
      </c>
    </row>
    <row r="59" spans="1:10" ht="15.75" hidden="1" customHeight="1">
      <c r="A59" s="119">
        <v>52</v>
      </c>
      <c r="B59" s="238" t="s">
        <v>28129</v>
      </c>
      <c r="C59" s="121" t="s">
        <v>7481</v>
      </c>
      <c r="D59" s="119">
        <v>2025</v>
      </c>
      <c r="E59" s="121">
        <v>6000024084</v>
      </c>
      <c r="F59" s="237">
        <v>43965</v>
      </c>
      <c r="G59" s="121" t="s">
        <v>7986</v>
      </c>
      <c r="H59" s="121"/>
      <c r="I59" s="120" t="s">
        <v>14386</v>
      </c>
      <c r="J59" s="121" t="s">
        <v>7452</v>
      </c>
    </row>
    <row r="60" spans="1:10" ht="15.75" hidden="1" customHeight="1">
      <c r="A60" s="119">
        <v>53</v>
      </c>
      <c r="B60" s="238" t="s">
        <v>7560</v>
      </c>
      <c r="C60" s="121" t="s">
        <v>7478</v>
      </c>
      <c r="D60" s="119">
        <v>2025</v>
      </c>
      <c r="E60" s="121">
        <v>6100062935</v>
      </c>
      <c r="F60" s="237">
        <v>43945</v>
      </c>
      <c r="G60" s="121" t="s">
        <v>7987</v>
      </c>
      <c r="H60" s="121" t="s">
        <v>21138</v>
      </c>
      <c r="I60" s="120" t="s">
        <v>14387</v>
      </c>
      <c r="J60" s="121" t="s">
        <v>7451</v>
      </c>
    </row>
    <row r="61" spans="1:10" ht="15.75" hidden="1" customHeight="1">
      <c r="A61" s="119">
        <v>54</v>
      </c>
      <c r="B61" s="238" t="s">
        <v>28130</v>
      </c>
      <c r="C61" s="121" t="s">
        <v>7494</v>
      </c>
      <c r="D61" s="119">
        <v>2025</v>
      </c>
      <c r="E61" s="121">
        <v>6000024208</v>
      </c>
      <c r="F61" s="237">
        <v>43913</v>
      </c>
      <c r="G61" s="121" t="s">
        <v>7988</v>
      </c>
      <c r="H61" s="121" t="s">
        <v>21139</v>
      </c>
      <c r="I61" s="120" t="s">
        <v>14388</v>
      </c>
      <c r="J61" s="121" t="s">
        <v>7452</v>
      </c>
    </row>
    <row r="62" spans="1:10" ht="15.75" hidden="1" customHeight="1">
      <c r="A62" s="119">
        <v>55</v>
      </c>
      <c r="B62" s="238" t="s">
        <v>28131</v>
      </c>
      <c r="C62" s="121" t="s">
        <v>7479</v>
      </c>
      <c r="D62" s="119">
        <v>2025</v>
      </c>
      <c r="E62" s="121">
        <v>6100063765</v>
      </c>
      <c r="F62" s="237">
        <v>43985</v>
      </c>
      <c r="G62" s="121" t="s">
        <v>7096</v>
      </c>
      <c r="H62" s="121" t="s">
        <v>21140</v>
      </c>
      <c r="I62" s="120" t="s">
        <v>14389</v>
      </c>
      <c r="J62" s="121" t="s">
        <v>7451</v>
      </c>
    </row>
    <row r="63" spans="1:10" ht="15.75" hidden="1" customHeight="1">
      <c r="A63" s="119">
        <v>56</v>
      </c>
      <c r="B63" s="238" t="s">
        <v>28132</v>
      </c>
      <c r="C63" s="121" t="s">
        <v>7496</v>
      </c>
      <c r="D63" s="119">
        <v>2025</v>
      </c>
      <c r="E63" s="121">
        <v>6100063515</v>
      </c>
      <c r="F63" s="237">
        <v>43945</v>
      </c>
      <c r="G63" s="121" t="s">
        <v>7989</v>
      </c>
      <c r="H63" s="121" t="s">
        <v>21141</v>
      </c>
      <c r="I63" s="120" t="s">
        <v>14390</v>
      </c>
      <c r="J63" s="121" t="s">
        <v>7451</v>
      </c>
    </row>
    <row r="64" spans="1:10" ht="15.75" hidden="1" customHeight="1">
      <c r="A64" s="119">
        <v>57</v>
      </c>
      <c r="B64" s="238" t="s">
        <v>28133</v>
      </c>
      <c r="C64" s="121" t="s">
        <v>7492</v>
      </c>
      <c r="D64" s="119">
        <v>2025</v>
      </c>
      <c r="E64" s="121">
        <v>6200020452</v>
      </c>
      <c r="F64" s="237">
        <v>43949</v>
      </c>
      <c r="G64" s="121" t="s">
        <v>7990</v>
      </c>
      <c r="H64" s="121" t="s">
        <v>21142</v>
      </c>
      <c r="I64" s="120" t="s">
        <v>14391</v>
      </c>
      <c r="J64" s="121" t="s">
        <v>7453</v>
      </c>
    </row>
    <row r="65" spans="1:10" ht="15.75" hidden="1" customHeight="1">
      <c r="A65" s="119">
        <v>58</v>
      </c>
      <c r="B65" s="238" t="s">
        <v>28134</v>
      </c>
      <c r="C65" s="121" t="s">
        <v>7478</v>
      </c>
      <c r="D65" s="119">
        <v>2025</v>
      </c>
      <c r="E65" s="121">
        <v>6100063644</v>
      </c>
      <c r="F65" s="237">
        <v>43952</v>
      </c>
      <c r="G65" s="121" t="s">
        <v>7991</v>
      </c>
      <c r="H65" s="121" t="s">
        <v>21143</v>
      </c>
      <c r="I65" s="120" t="s">
        <v>14392</v>
      </c>
      <c r="J65" s="121" t="s">
        <v>7451</v>
      </c>
    </row>
    <row r="66" spans="1:10" ht="15.75" hidden="1" customHeight="1">
      <c r="A66" s="119">
        <v>59</v>
      </c>
      <c r="B66" s="238" t="s">
        <v>28135</v>
      </c>
      <c r="C66" s="121" t="s">
        <v>7478</v>
      </c>
      <c r="D66" s="119">
        <v>2025</v>
      </c>
      <c r="E66" s="121">
        <v>6100063615</v>
      </c>
      <c r="F66" s="237">
        <v>43952</v>
      </c>
      <c r="G66" s="121" t="s">
        <v>7992</v>
      </c>
      <c r="H66" s="121" t="s">
        <v>21144</v>
      </c>
      <c r="I66" s="120" t="s">
        <v>14393</v>
      </c>
      <c r="J66" s="121" t="s">
        <v>7451</v>
      </c>
    </row>
    <row r="67" spans="1:10" ht="15.75" hidden="1" customHeight="1">
      <c r="A67" s="119">
        <v>60</v>
      </c>
      <c r="B67" s="121" t="s">
        <v>33141</v>
      </c>
      <c r="C67" s="121" t="s">
        <v>7483</v>
      </c>
      <c r="D67" s="119">
        <v>2025</v>
      </c>
      <c r="E67" s="121">
        <v>6100063530</v>
      </c>
      <c r="F67" s="237">
        <v>43971</v>
      </c>
      <c r="G67" s="121" t="s">
        <v>7993</v>
      </c>
      <c r="H67" s="121" t="s">
        <v>21145</v>
      </c>
      <c r="I67" s="120" t="s">
        <v>14394</v>
      </c>
      <c r="J67" s="121" t="s">
        <v>7451</v>
      </c>
    </row>
    <row r="68" spans="1:10" ht="15.75" hidden="1" customHeight="1">
      <c r="A68" s="119">
        <v>61</v>
      </c>
      <c r="B68" s="121" t="s">
        <v>33142</v>
      </c>
      <c r="C68" s="121" t="s">
        <v>7479</v>
      </c>
      <c r="D68" s="119">
        <v>2025</v>
      </c>
      <c r="E68" s="121">
        <v>6100063884</v>
      </c>
      <c r="F68" s="237">
        <v>44011</v>
      </c>
      <c r="G68" s="121" t="s">
        <v>7994</v>
      </c>
      <c r="H68" s="121" t="s">
        <v>21146</v>
      </c>
      <c r="I68" s="120" t="s">
        <v>14395</v>
      </c>
      <c r="J68" s="121" t="s">
        <v>7451</v>
      </c>
    </row>
    <row r="69" spans="1:10" ht="15.75" hidden="1" customHeight="1">
      <c r="A69" s="119">
        <v>62</v>
      </c>
      <c r="B69" s="238" t="s">
        <v>7534</v>
      </c>
      <c r="C69" s="121" t="s">
        <v>7478</v>
      </c>
      <c r="D69" s="119">
        <v>2025</v>
      </c>
      <c r="E69" s="121">
        <v>6100063837</v>
      </c>
      <c r="F69" s="237">
        <v>43973</v>
      </c>
      <c r="G69" s="121" t="s">
        <v>7995</v>
      </c>
      <c r="H69" s="121" t="s">
        <v>21147</v>
      </c>
      <c r="I69" s="120" t="s">
        <v>14396</v>
      </c>
      <c r="J69" s="121" t="s">
        <v>7451</v>
      </c>
    </row>
    <row r="70" spans="1:10" ht="15.75" hidden="1" customHeight="1">
      <c r="A70" s="119">
        <v>63</v>
      </c>
      <c r="B70" s="238" t="s">
        <v>28136</v>
      </c>
      <c r="C70" s="121" t="s">
        <v>7478</v>
      </c>
      <c r="D70" s="119">
        <v>2025</v>
      </c>
      <c r="E70" s="121">
        <v>6100064227</v>
      </c>
      <c r="F70" s="237">
        <v>43993</v>
      </c>
      <c r="G70" s="121" t="s">
        <v>7996</v>
      </c>
      <c r="H70" s="121" t="s">
        <v>21148</v>
      </c>
      <c r="I70" s="120" t="s">
        <v>7307</v>
      </c>
      <c r="J70" s="121" t="s">
        <v>7451</v>
      </c>
    </row>
    <row r="71" spans="1:10" ht="15.75" hidden="1" customHeight="1">
      <c r="A71" s="119">
        <v>64</v>
      </c>
      <c r="B71" s="238" t="s">
        <v>28137</v>
      </c>
      <c r="C71" s="121" t="s">
        <v>7478</v>
      </c>
      <c r="D71" s="119">
        <v>2025</v>
      </c>
      <c r="E71" s="121">
        <v>6100063852</v>
      </c>
      <c r="F71" s="237">
        <v>43997</v>
      </c>
      <c r="G71" s="121" t="s">
        <v>7997</v>
      </c>
      <c r="H71" s="121" t="s">
        <v>21149</v>
      </c>
      <c r="I71" s="120" t="s">
        <v>14397</v>
      </c>
      <c r="J71" s="121" t="s">
        <v>7451</v>
      </c>
    </row>
    <row r="72" spans="1:10" ht="15.75" hidden="1" customHeight="1">
      <c r="A72" s="119">
        <v>65</v>
      </c>
      <c r="B72" s="238" t="s">
        <v>28138</v>
      </c>
      <c r="C72" s="121" t="s">
        <v>7478</v>
      </c>
      <c r="D72" s="119">
        <v>2025</v>
      </c>
      <c r="E72" s="121">
        <v>6100063851</v>
      </c>
      <c r="F72" s="237">
        <v>43997</v>
      </c>
      <c r="G72" s="121" t="s">
        <v>7998</v>
      </c>
      <c r="H72" s="121" t="s">
        <v>21150</v>
      </c>
      <c r="I72" s="120" t="s">
        <v>14397</v>
      </c>
      <c r="J72" s="121" t="s">
        <v>7451</v>
      </c>
    </row>
    <row r="73" spans="1:10" ht="15.75" hidden="1" customHeight="1">
      <c r="A73" s="119">
        <v>66</v>
      </c>
      <c r="B73" s="238" t="s">
        <v>7533</v>
      </c>
      <c r="C73" s="121" t="s">
        <v>7478</v>
      </c>
      <c r="D73" s="119">
        <v>2025</v>
      </c>
      <c r="E73" s="121">
        <v>6100064353</v>
      </c>
      <c r="F73" s="237">
        <v>44027</v>
      </c>
      <c r="G73" s="121" t="s">
        <v>7999</v>
      </c>
      <c r="H73" s="121" t="s">
        <v>21151</v>
      </c>
      <c r="I73" s="120" t="s">
        <v>14398</v>
      </c>
      <c r="J73" s="121" t="s">
        <v>7451</v>
      </c>
    </row>
    <row r="74" spans="1:10" ht="15.75" hidden="1" customHeight="1">
      <c r="A74" s="119">
        <v>67</v>
      </c>
      <c r="B74" s="238" t="s">
        <v>28139</v>
      </c>
      <c r="C74" s="121" t="s">
        <v>7478</v>
      </c>
      <c r="D74" s="119">
        <v>2025</v>
      </c>
      <c r="E74" s="121">
        <v>6100064640</v>
      </c>
      <c r="F74" s="237">
        <v>44018</v>
      </c>
      <c r="G74" s="121" t="s">
        <v>8000</v>
      </c>
      <c r="H74" s="121" t="s">
        <v>21152</v>
      </c>
      <c r="I74" s="120" t="s">
        <v>7341</v>
      </c>
      <c r="J74" s="121" t="s">
        <v>7451</v>
      </c>
    </row>
    <row r="75" spans="1:10" ht="15.75" hidden="1" customHeight="1">
      <c r="A75" s="119">
        <v>68</v>
      </c>
      <c r="B75" s="238" t="s">
        <v>7531</v>
      </c>
      <c r="C75" s="121" t="s">
        <v>7479</v>
      </c>
      <c r="D75" s="119">
        <v>2025</v>
      </c>
      <c r="E75" s="121">
        <v>6100064521</v>
      </c>
      <c r="F75" s="237">
        <v>44009</v>
      </c>
      <c r="G75" s="121" t="s">
        <v>8001</v>
      </c>
      <c r="H75" s="121" t="s">
        <v>21153</v>
      </c>
      <c r="I75" s="120" t="s">
        <v>14399</v>
      </c>
      <c r="J75" s="121" t="s">
        <v>7451</v>
      </c>
    </row>
    <row r="76" spans="1:10" ht="15.75" hidden="1" customHeight="1">
      <c r="A76" s="119">
        <v>69</v>
      </c>
      <c r="B76" s="238" t="s">
        <v>28140</v>
      </c>
      <c r="C76" s="121" t="s">
        <v>7496</v>
      </c>
      <c r="D76" s="119">
        <v>2025</v>
      </c>
      <c r="E76" s="121">
        <v>6100064835</v>
      </c>
      <c r="F76" s="237">
        <v>44027</v>
      </c>
      <c r="G76" s="121" t="s">
        <v>8002</v>
      </c>
      <c r="H76" s="121" t="s">
        <v>21154</v>
      </c>
      <c r="I76" s="120" t="s">
        <v>14400</v>
      </c>
      <c r="J76" s="121" t="s">
        <v>7451</v>
      </c>
    </row>
    <row r="77" spans="1:10" ht="15.75" hidden="1" customHeight="1">
      <c r="A77" s="119">
        <v>70</v>
      </c>
      <c r="B77" s="121" t="s">
        <v>33143</v>
      </c>
      <c r="C77" s="121" t="s">
        <v>7479</v>
      </c>
      <c r="D77" s="119">
        <v>2025</v>
      </c>
      <c r="E77" s="121">
        <v>6100066008</v>
      </c>
      <c r="F77" s="237">
        <v>44083</v>
      </c>
      <c r="G77" s="121" t="s">
        <v>8003</v>
      </c>
      <c r="H77" s="121" t="s">
        <v>21155</v>
      </c>
      <c r="I77" s="120" t="s">
        <v>14401</v>
      </c>
      <c r="J77" s="121" t="s">
        <v>7451</v>
      </c>
    </row>
    <row r="78" spans="1:10" ht="15.75" hidden="1" customHeight="1">
      <c r="A78" s="119">
        <v>71</v>
      </c>
      <c r="B78" s="121" t="s">
        <v>33144</v>
      </c>
      <c r="C78" s="121" t="s">
        <v>7488</v>
      </c>
      <c r="D78" s="119">
        <v>2025</v>
      </c>
      <c r="E78" s="121">
        <v>6100066432</v>
      </c>
      <c r="F78" s="237">
        <v>44103</v>
      </c>
      <c r="G78" s="121" t="s">
        <v>8004</v>
      </c>
      <c r="H78" s="121" t="s">
        <v>21156</v>
      </c>
      <c r="I78" s="120" t="s">
        <v>14402</v>
      </c>
      <c r="J78" s="121" t="s">
        <v>7451</v>
      </c>
    </row>
    <row r="79" spans="1:10" ht="15.75" hidden="1" customHeight="1">
      <c r="A79" s="119">
        <v>72</v>
      </c>
      <c r="B79" s="238" t="s">
        <v>28141</v>
      </c>
      <c r="C79" s="121" t="s">
        <v>7478</v>
      </c>
      <c r="D79" s="119">
        <v>2025</v>
      </c>
      <c r="E79" s="121">
        <v>6100066099</v>
      </c>
      <c r="F79" s="237">
        <v>44091</v>
      </c>
      <c r="G79" s="121" t="s">
        <v>8005</v>
      </c>
      <c r="H79" s="121" t="s">
        <v>21157</v>
      </c>
      <c r="I79" s="120" t="s">
        <v>14403</v>
      </c>
      <c r="J79" s="121" t="s">
        <v>7451</v>
      </c>
    </row>
    <row r="80" spans="1:10" ht="15.75" hidden="1" customHeight="1">
      <c r="A80" s="119">
        <v>73</v>
      </c>
      <c r="B80" s="238" t="s">
        <v>28142</v>
      </c>
      <c r="C80" s="121" t="s">
        <v>7491</v>
      </c>
      <c r="D80" s="119">
        <v>2025</v>
      </c>
      <c r="E80" s="121">
        <v>6100066492</v>
      </c>
      <c r="F80" s="237">
        <v>44141</v>
      </c>
      <c r="G80" s="121" t="s">
        <v>8006</v>
      </c>
      <c r="H80" s="121" t="s">
        <v>21158</v>
      </c>
      <c r="I80" s="120" t="s">
        <v>14404</v>
      </c>
      <c r="J80" s="121" t="s">
        <v>7451</v>
      </c>
    </row>
    <row r="81" spans="1:10" ht="15.75" hidden="1" customHeight="1">
      <c r="A81" s="119">
        <v>74</v>
      </c>
      <c r="B81" s="238" t="s">
        <v>28143</v>
      </c>
      <c r="C81" s="121" t="s">
        <v>7478</v>
      </c>
      <c r="D81" s="119">
        <v>2025</v>
      </c>
      <c r="E81" s="121">
        <v>6100067069</v>
      </c>
      <c r="F81" s="237">
        <v>44154</v>
      </c>
      <c r="G81" s="121" t="s">
        <v>8007</v>
      </c>
      <c r="H81" s="121" t="s">
        <v>21159</v>
      </c>
      <c r="I81" s="120" t="s">
        <v>14405</v>
      </c>
      <c r="J81" s="121" t="s">
        <v>7451</v>
      </c>
    </row>
    <row r="82" spans="1:10" ht="15.75" hidden="1" customHeight="1">
      <c r="A82" s="119">
        <v>75</v>
      </c>
      <c r="B82" s="238" t="s">
        <v>28144</v>
      </c>
      <c r="C82" s="121" t="s">
        <v>7485</v>
      </c>
      <c r="D82" s="119">
        <v>2025</v>
      </c>
      <c r="E82" s="121">
        <v>6000025339</v>
      </c>
      <c r="F82" s="237">
        <v>44110</v>
      </c>
      <c r="G82" s="121" t="s">
        <v>8008</v>
      </c>
      <c r="H82" s="121" t="s">
        <v>21160</v>
      </c>
      <c r="I82" s="120" t="s">
        <v>14406</v>
      </c>
      <c r="J82" s="121" t="s">
        <v>7452</v>
      </c>
    </row>
    <row r="83" spans="1:10" ht="15.75" hidden="1" customHeight="1">
      <c r="A83" s="119">
        <v>76</v>
      </c>
      <c r="B83" s="238" t="s">
        <v>28145</v>
      </c>
      <c r="C83" s="121" t="s">
        <v>7485</v>
      </c>
      <c r="D83" s="119">
        <v>2025</v>
      </c>
      <c r="E83" s="121">
        <v>6000025456</v>
      </c>
      <c r="F83" s="237">
        <v>44111</v>
      </c>
      <c r="G83" s="121" t="s">
        <v>8009</v>
      </c>
      <c r="H83" s="121"/>
      <c r="I83" s="120" t="s">
        <v>14407</v>
      </c>
      <c r="J83" s="121" t="s">
        <v>7452</v>
      </c>
    </row>
    <row r="84" spans="1:10" ht="15.75" hidden="1" customHeight="1">
      <c r="A84" s="119">
        <v>77</v>
      </c>
      <c r="B84" s="238" t="s">
        <v>28146</v>
      </c>
      <c r="C84" s="121" t="s">
        <v>7481</v>
      </c>
      <c r="D84" s="119">
        <v>2025</v>
      </c>
      <c r="E84" s="121">
        <v>6000025623</v>
      </c>
      <c r="F84" s="237">
        <v>44144</v>
      </c>
      <c r="G84" s="121" t="s">
        <v>8010</v>
      </c>
      <c r="H84" s="121"/>
      <c r="I84" s="120" t="s">
        <v>14408</v>
      </c>
      <c r="J84" s="121" t="s">
        <v>7452</v>
      </c>
    </row>
    <row r="85" spans="1:10" ht="15.75" hidden="1" customHeight="1">
      <c r="A85" s="119">
        <v>78</v>
      </c>
      <c r="B85" s="238" t="s">
        <v>28147</v>
      </c>
      <c r="C85" s="121" t="s">
        <v>7494</v>
      </c>
      <c r="D85" s="119">
        <v>2025</v>
      </c>
      <c r="E85" s="121">
        <v>6000025656</v>
      </c>
      <c r="F85" s="237">
        <v>44145</v>
      </c>
      <c r="G85" s="121" t="s">
        <v>8011</v>
      </c>
      <c r="H85" s="121" t="s">
        <v>21161</v>
      </c>
      <c r="I85" s="120" t="s">
        <v>14409</v>
      </c>
      <c r="J85" s="121" t="s">
        <v>7452</v>
      </c>
    </row>
    <row r="86" spans="1:10" ht="15.75" hidden="1" customHeight="1">
      <c r="A86" s="119">
        <v>79</v>
      </c>
      <c r="B86" s="238" t="s">
        <v>28148</v>
      </c>
      <c r="C86" s="121" t="s">
        <v>7481</v>
      </c>
      <c r="D86" s="119">
        <v>2025</v>
      </c>
      <c r="E86" s="121">
        <v>6000025613</v>
      </c>
      <c r="F86" s="237">
        <v>44138</v>
      </c>
      <c r="G86" s="121" t="s">
        <v>7122</v>
      </c>
      <c r="H86" s="121" t="s">
        <v>21162</v>
      </c>
      <c r="I86" s="120" t="s">
        <v>14410</v>
      </c>
      <c r="J86" s="121" t="s">
        <v>7452</v>
      </c>
    </row>
    <row r="87" spans="1:10" ht="15.75" hidden="1" customHeight="1">
      <c r="A87" s="119">
        <v>80</v>
      </c>
      <c r="B87" s="238" t="s">
        <v>28149</v>
      </c>
      <c r="C87" s="121" t="s">
        <v>7494</v>
      </c>
      <c r="D87" s="119">
        <v>2025</v>
      </c>
      <c r="E87" s="121">
        <v>6000025771</v>
      </c>
      <c r="F87" s="237">
        <v>44165</v>
      </c>
      <c r="G87" s="121" t="s">
        <v>8012</v>
      </c>
      <c r="H87" s="121" t="s">
        <v>21163</v>
      </c>
      <c r="I87" s="120" t="s">
        <v>14411</v>
      </c>
      <c r="J87" s="121" t="s">
        <v>7452</v>
      </c>
    </row>
    <row r="88" spans="1:10" ht="15.75" hidden="1" customHeight="1">
      <c r="A88" s="119">
        <v>81</v>
      </c>
      <c r="B88" s="121" t="s">
        <v>33145</v>
      </c>
      <c r="C88" s="121" t="s">
        <v>7483</v>
      </c>
      <c r="D88" s="119">
        <v>2025</v>
      </c>
      <c r="E88" s="121">
        <v>6100067330</v>
      </c>
      <c r="F88" s="237">
        <v>44154</v>
      </c>
      <c r="G88" s="121" t="s">
        <v>8013</v>
      </c>
      <c r="H88" s="121" t="s">
        <v>21164</v>
      </c>
      <c r="I88" s="120" t="s">
        <v>14412</v>
      </c>
      <c r="J88" s="121" t="s">
        <v>7451</v>
      </c>
    </row>
    <row r="89" spans="1:10" ht="15.75" hidden="1" customHeight="1">
      <c r="A89" s="119">
        <v>82</v>
      </c>
      <c r="B89" s="238" t="s">
        <v>28150</v>
      </c>
      <c r="C89" s="121" t="s">
        <v>7494</v>
      </c>
      <c r="D89" s="119">
        <v>2025</v>
      </c>
      <c r="E89" s="121">
        <v>6000026125</v>
      </c>
      <c r="F89" s="237">
        <v>44214</v>
      </c>
      <c r="G89" s="121" t="s">
        <v>8014</v>
      </c>
      <c r="H89" s="121">
        <v>74300104024122</v>
      </c>
      <c r="I89" s="120" t="s">
        <v>14413</v>
      </c>
      <c r="J89" s="121" t="s">
        <v>7452</v>
      </c>
    </row>
    <row r="90" spans="1:10" ht="15.75" hidden="1" customHeight="1">
      <c r="A90" s="119">
        <v>83</v>
      </c>
      <c r="B90" s="238" t="s">
        <v>28151</v>
      </c>
      <c r="C90" s="121" t="s">
        <v>7494</v>
      </c>
      <c r="D90" s="119">
        <v>2025</v>
      </c>
      <c r="E90" s="121">
        <v>6000026226</v>
      </c>
      <c r="F90" s="237">
        <v>44225</v>
      </c>
      <c r="G90" s="121" t="s">
        <v>8015</v>
      </c>
      <c r="H90" s="121" t="s">
        <v>21165</v>
      </c>
      <c r="I90" s="120" t="s">
        <v>14414</v>
      </c>
      <c r="J90" s="121" t="s">
        <v>7452</v>
      </c>
    </row>
    <row r="91" spans="1:10" ht="15.75" hidden="1" customHeight="1">
      <c r="A91" s="119">
        <v>84</v>
      </c>
      <c r="B91" s="238" t="s">
        <v>28152</v>
      </c>
      <c r="C91" s="121" t="s">
        <v>7478</v>
      </c>
      <c r="D91" s="119">
        <v>2025</v>
      </c>
      <c r="E91" s="121">
        <v>6100068811</v>
      </c>
      <c r="F91" s="237">
        <v>44253</v>
      </c>
      <c r="G91" s="121" t="s">
        <v>8016</v>
      </c>
      <c r="H91" s="121" t="s">
        <v>21166</v>
      </c>
      <c r="I91" s="120" t="s">
        <v>14415</v>
      </c>
      <c r="J91" s="121" t="s">
        <v>7451</v>
      </c>
    </row>
    <row r="92" spans="1:10" ht="15.75" hidden="1" customHeight="1">
      <c r="A92" s="119">
        <v>85</v>
      </c>
      <c r="B92" s="238" t="s">
        <v>28153</v>
      </c>
      <c r="C92" s="121" t="s">
        <v>7479</v>
      </c>
      <c r="D92" s="119">
        <v>2025</v>
      </c>
      <c r="E92" s="121">
        <v>6100068569</v>
      </c>
      <c r="F92" s="237">
        <v>44236</v>
      </c>
      <c r="G92" s="121" t="s">
        <v>8017</v>
      </c>
      <c r="H92" s="121" t="s">
        <v>21167</v>
      </c>
      <c r="I92" s="120" t="s">
        <v>14416</v>
      </c>
      <c r="J92" s="121" t="s">
        <v>7451</v>
      </c>
    </row>
    <row r="93" spans="1:10" ht="15.75" hidden="1" customHeight="1">
      <c r="A93" s="119">
        <v>86</v>
      </c>
      <c r="B93" s="238" t="s">
        <v>28154</v>
      </c>
      <c r="C93" s="121" t="s">
        <v>7489</v>
      </c>
      <c r="D93" s="119">
        <v>2025</v>
      </c>
      <c r="E93" s="121">
        <v>6200022636</v>
      </c>
      <c r="F93" s="237">
        <v>44238</v>
      </c>
      <c r="G93" s="121" t="s">
        <v>8018</v>
      </c>
      <c r="H93" s="121" t="s">
        <v>21168</v>
      </c>
      <c r="I93" s="120" t="s">
        <v>14417</v>
      </c>
      <c r="J93" s="121" t="s">
        <v>7453</v>
      </c>
    </row>
    <row r="94" spans="1:10" ht="15.75" hidden="1" customHeight="1">
      <c r="A94" s="119">
        <v>87</v>
      </c>
      <c r="B94" s="238" t="s">
        <v>28155</v>
      </c>
      <c r="C94" s="121" t="s">
        <v>7488</v>
      </c>
      <c r="D94" s="119">
        <v>2025</v>
      </c>
      <c r="E94" s="121">
        <v>6100069159</v>
      </c>
      <c r="F94" s="237">
        <v>44277</v>
      </c>
      <c r="G94" s="121" t="s">
        <v>8019</v>
      </c>
      <c r="H94" s="121" t="s">
        <v>21169</v>
      </c>
      <c r="I94" s="120" t="s">
        <v>14418</v>
      </c>
      <c r="J94" s="121" t="s">
        <v>7451</v>
      </c>
    </row>
    <row r="95" spans="1:10" ht="15.75" hidden="1" customHeight="1">
      <c r="A95" s="119">
        <v>88</v>
      </c>
      <c r="B95" s="238" t="s">
        <v>28156</v>
      </c>
      <c r="C95" s="121" t="s">
        <v>7488</v>
      </c>
      <c r="D95" s="119">
        <v>2025</v>
      </c>
      <c r="E95" s="121">
        <v>6100069352</v>
      </c>
      <c r="F95" s="237">
        <v>44287</v>
      </c>
      <c r="G95" s="121" t="s">
        <v>8020</v>
      </c>
      <c r="H95" s="121" t="s">
        <v>21170</v>
      </c>
      <c r="I95" s="120" t="s">
        <v>14419</v>
      </c>
      <c r="J95" s="121" t="s">
        <v>7451</v>
      </c>
    </row>
    <row r="96" spans="1:10" ht="15.75" hidden="1" customHeight="1">
      <c r="A96" s="119">
        <v>89</v>
      </c>
      <c r="B96" s="121" t="s">
        <v>33146</v>
      </c>
      <c r="C96" s="121" t="s">
        <v>7483</v>
      </c>
      <c r="D96" s="119">
        <v>2025</v>
      </c>
      <c r="E96" s="121">
        <v>6100069262</v>
      </c>
      <c r="F96" s="237">
        <v>44284</v>
      </c>
      <c r="G96" s="121" t="s">
        <v>8021</v>
      </c>
      <c r="H96" s="121" t="s">
        <v>21171</v>
      </c>
      <c r="I96" s="120" t="s">
        <v>14420</v>
      </c>
      <c r="J96" s="121" t="s">
        <v>7451</v>
      </c>
    </row>
    <row r="97" spans="1:10" ht="15.75" hidden="1" customHeight="1">
      <c r="A97" s="119">
        <v>90</v>
      </c>
      <c r="B97" s="238" t="s">
        <v>28157</v>
      </c>
      <c r="C97" s="121" t="s">
        <v>7493</v>
      </c>
      <c r="D97" s="119">
        <v>2025</v>
      </c>
      <c r="E97" s="121">
        <v>6000026477</v>
      </c>
      <c r="F97" s="237">
        <v>44260</v>
      </c>
      <c r="G97" s="121" t="s">
        <v>8022</v>
      </c>
      <c r="H97" s="121"/>
      <c r="I97" s="120" t="s">
        <v>14421</v>
      </c>
      <c r="J97" s="121" t="s">
        <v>7452</v>
      </c>
    </row>
    <row r="98" spans="1:10" ht="15.75" hidden="1" customHeight="1">
      <c r="A98" s="119">
        <v>91</v>
      </c>
      <c r="B98" s="238" t="s">
        <v>28158</v>
      </c>
      <c r="C98" s="121" t="s">
        <v>7481</v>
      </c>
      <c r="D98" s="119">
        <v>2025</v>
      </c>
      <c r="E98" s="121">
        <v>6000026790</v>
      </c>
      <c r="F98" s="237">
        <v>44302</v>
      </c>
      <c r="G98" s="121" t="s">
        <v>8023</v>
      </c>
      <c r="H98" s="121" t="s">
        <v>21172</v>
      </c>
      <c r="I98" s="120" t="s">
        <v>14422</v>
      </c>
      <c r="J98" s="121" t="s">
        <v>7452</v>
      </c>
    </row>
    <row r="99" spans="1:10" ht="15.75" hidden="1" customHeight="1">
      <c r="A99" s="119">
        <v>92</v>
      </c>
      <c r="B99" s="238" t="s">
        <v>28159</v>
      </c>
      <c r="C99" s="121" t="s">
        <v>7490</v>
      </c>
      <c r="D99" s="119">
        <v>2025</v>
      </c>
      <c r="E99" s="121">
        <v>6200023237</v>
      </c>
      <c r="F99" s="237">
        <v>44344</v>
      </c>
      <c r="G99" s="121" t="s">
        <v>8024</v>
      </c>
      <c r="H99" s="121" t="s">
        <v>21173</v>
      </c>
      <c r="I99" s="120" t="s">
        <v>14423</v>
      </c>
      <c r="J99" s="121" t="s">
        <v>7453</v>
      </c>
    </row>
    <row r="100" spans="1:10" ht="15.75" hidden="1" customHeight="1">
      <c r="A100" s="119">
        <v>93</v>
      </c>
      <c r="B100" s="238" t="s">
        <v>28160</v>
      </c>
      <c r="C100" s="121" t="s">
        <v>7502</v>
      </c>
      <c r="D100" s="119">
        <v>2025</v>
      </c>
      <c r="E100" s="121">
        <v>6300013578</v>
      </c>
      <c r="F100" s="237">
        <v>44301</v>
      </c>
      <c r="G100" s="121" t="s">
        <v>8025</v>
      </c>
      <c r="H100" s="121" t="s">
        <v>21174</v>
      </c>
      <c r="I100" s="120" t="s">
        <v>14424</v>
      </c>
      <c r="J100" s="121" t="s">
        <v>7454</v>
      </c>
    </row>
    <row r="101" spans="1:10" ht="15.75" hidden="1" customHeight="1">
      <c r="A101" s="119">
        <v>94</v>
      </c>
      <c r="B101" s="121" t="s">
        <v>27992</v>
      </c>
      <c r="C101" s="121" t="s">
        <v>7494</v>
      </c>
      <c r="D101" s="119">
        <v>2025</v>
      </c>
      <c r="E101" s="121">
        <v>6000027008</v>
      </c>
      <c r="F101" s="237">
        <v>44333</v>
      </c>
      <c r="G101" s="121" t="s">
        <v>8026</v>
      </c>
      <c r="H101" s="121" t="s">
        <v>21175</v>
      </c>
      <c r="I101" s="120" t="s">
        <v>14425</v>
      </c>
      <c r="J101" s="121" t="s">
        <v>7452</v>
      </c>
    </row>
    <row r="102" spans="1:10" ht="15.75" hidden="1" customHeight="1">
      <c r="A102" s="119">
        <v>95</v>
      </c>
      <c r="B102" s="238" t="s">
        <v>28161</v>
      </c>
      <c r="C102" s="121" t="s">
        <v>7494</v>
      </c>
      <c r="D102" s="119">
        <v>2025</v>
      </c>
      <c r="E102" s="121">
        <v>6000027442</v>
      </c>
      <c r="F102" s="237">
        <v>44414</v>
      </c>
      <c r="G102" s="121" t="s">
        <v>8027</v>
      </c>
      <c r="H102" s="121" t="s">
        <v>21176</v>
      </c>
      <c r="I102" s="120" t="s">
        <v>14426</v>
      </c>
      <c r="J102" s="121" t="s">
        <v>7452</v>
      </c>
    </row>
    <row r="103" spans="1:10" ht="15.75" hidden="1" customHeight="1">
      <c r="A103" s="119">
        <v>96</v>
      </c>
      <c r="B103" s="121" t="s">
        <v>33147</v>
      </c>
      <c r="C103" s="121" t="s">
        <v>7478</v>
      </c>
      <c r="D103" s="119">
        <v>2025</v>
      </c>
      <c r="E103" s="121">
        <v>6100071786</v>
      </c>
      <c r="F103" s="237">
        <v>44378</v>
      </c>
      <c r="G103" s="121" t="s">
        <v>8028</v>
      </c>
      <c r="H103" s="121" t="s">
        <v>21177</v>
      </c>
      <c r="I103" s="120" t="s">
        <v>14427</v>
      </c>
      <c r="J103" s="121" t="s">
        <v>7451</v>
      </c>
    </row>
    <row r="104" spans="1:10" ht="15.75" hidden="1" customHeight="1">
      <c r="A104" s="119">
        <v>97</v>
      </c>
      <c r="B104" s="238" t="s">
        <v>28162</v>
      </c>
      <c r="C104" s="121" t="s">
        <v>7483</v>
      </c>
      <c r="D104" s="119">
        <v>2025</v>
      </c>
      <c r="E104" s="121">
        <v>6100087821</v>
      </c>
      <c r="F104" s="237">
        <v>44915</v>
      </c>
      <c r="G104" s="121" t="s">
        <v>7100</v>
      </c>
      <c r="H104" s="121" t="s">
        <v>21178</v>
      </c>
      <c r="I104" s="120" t="s">
        <v>14428</v>
      </c>
      <c r="J104" s="121" t="s">
        <v>7451</v>
      </c>
    </row>
    <row r="105" spans="1:10" ht="15.75" hidden="1" customHeight="1">
      <c r="A105" s="119">
        <v>98</v>
      </c>
      <c r="B105" s="238" t="s">
        <v>28163</v>
      </c>
      <c r="C105" s="121" t="s">
        <v>7494</v>
      </c>
      <c r="D105" s="119">
        <v>2025</v>
      </c>
      <c r="E105" s="121">
        <v>6000027556</v>
      </c>
      <c r="F105" s="237">
        <v>44376</v>
      </c>
      <c r="G105" s="121" t="s">
        <v>8029</v>
      </c>
      <c r="H105" s="121" t="s">
        <v>21179</v>
      </c>
      <c r="I105" s="120" t="s">
        <v>14429</v>
      </c>
      <c r="J105" s="121" t="s">
        <v>7452</v>
      </c>
    </row>
    <row r="106" spans="1:10" ht="15.75" hidden="1" customHeight="1">
      <c r="A106" s="119">
        <v>99</v>
      </c>
      <c r="B106" s="238" t="s">
        <v>28164</v>
      </c>
      <c r="C106" s="121" t="s">
        <v>7493</v>
      </c>
      <c r="D106" s="119">
        <v>2025</v>
      </c>
      <c r="E106" s="121">
        <v>6000028031</v>
      </c>
      <c r="F106" s="237">
        <v>44426</v>
      </c>
      <c r="G106" s="121" t="s">
        <v>8030</v>
      </c>
      <c r="H106" s="121" t="s">
        <v>21180</v>
      </c>
      <c r="I106" s="120" t="s">
        <v>14430</v>
      </c>
      <c r="J106" s="121" t="s">
        <v>7452</v>
      </c>
    </row>
    <row r="107" spans="1:10" ht="15.75" hidden="1" customHeight="1">
      <c r="A107" s="119">
        <v>100</v>
      </c>
      <c r="B107" s="238" t="s">
        <v>28165</v>
      </c>
      <c r="C107" s="121" t="s">
        <v>7499</v>
      </c>
      <c r="D107" s="119">
        <v>2025</v>
      </c>
      <c r="E107" s="121">
        <v>6000027855</v>
      </c>
      <c r="F107" s="237">
        <v>44399</v>
      </c>
      <c r="G107" s="121" t="s">
        <v>8031</v>
      </c>
      <c r="H107" s="121" t="s">
        <v>21181</v>
      </c>
      <c r="I107" s="120" t="s">
        <v>14431</v>
      </c>
      <c r="J107" s="121" t="s">
        <v>7452</v>
      </c>
    </row>
    <row r="108" spans="1:10" ht="15.75" hidden="1" customHeight="1">
      <c r="A108" s="119">
        <v>101</v>
      </c>
      <c r="B108" s="238" t="s">
        <v>28166</v>
      </c>
      <c r="C108" s="121" t="s">
        <v>7479</v>
      </c>
      <c r="D108" s="119">
        <v>2025</v>
      </c>
      <c r="E108" s="121">
        <v>6100073192</v>
      </c>
      <c r="F108" s="237">
        <v>44410</v>
      </c>
      <c r="G108" s="121" t="s">
        <v>8032</v>
      </c>
      <c r="H108" s="121" t="s">
        <v>21182</v>
      </c>
      <c r="I108" s="120" t="s">
        <v>14432</v>
      </c>
      <c r="J108" s="121" t="s">
        <v>7451</v>
      </c>
    </row>
    <row r="109" spans="1:10" ht="15.75" hidden="1" customHeight="1">
      <c r="A109" s="119">
        <v>102</v>
      </c>
      <c r="B109" s="238" t="s">
        <v>28167</v>
      </c>
      <c r="C109" s="121" t="s">
        <v>7488</v>
      </c>
      <c r="D109" s="119">
        <v>2025</v>
      </c>
      <c r="E109" s="121">
        <v>6100073921</v>
      </c>
      <c r="F109" s="237">
        <v>44434</v>
      </c>
      <c r="G109" s="121" t="s">
        <v>8033</v>
      </c>
      <c r="H109" s="121" t="s">
        <v>21183</v>
      </c>
      <c r="I109" s="120" t="s">
        <v>14433</v>
      </c>
      <c r="J109" s="121" t="s">
        <v>7451</v>
      </c>
    </row>
    <row r="110" spans="1:10" ht="15.75" hidden="1" customHeight="1">
      <c r="A110" s="119">
        <v>103</v>
      </c>
      <c r="B110" s="238" t="s">
        <v>28168</v>
      </c>
      <c r="C110" s="121" t="s">
        <v>7478</v>
      </c>
      <c r="D110" s="119">
        <v>2025</v>
      </c>
      <c r="E110" s="121">
        <v>6100073935</v>
      </c>
      <c r="F110" s="237">
        <v>44447</v>
      </c>
      <c r="G110" s="121" t="s">
        <v>8034</v>
      </c>
      <c r="H110" s="121" t="s">
        <v>21184</v>
      </c>
      <c r="I110" s="120" t="s">
        <v>14434</v>
      </c>
      <c r="J110" s="121" t="s">
        <v>7451</v>
      </c>
    </row>
    <row r="111" spans="1:10" ht="15.75" hidden="1" customHeight="1">
      <c r="A111" s="119">
        <v>104</v>
      </c>
      <c r="B111" s="238" t="s">
        <v>28163</v>
      </c>
      <c r="C111" s="121" t="s">
        <v>7494</v>
      </c>
      <c r="D111" s="119">
        <v>2025</v>
      </c>
      <c r="E111" s="121">
        <v>6000028311</v>
      </c>
      <c r="F111" s="237">
        <v>44448</v>
      </c>
      <c r="G111" s="121" t="s">
        <v>8035</v>
      </c>
      <c r="H111" s="121" t="s">
        <v>21185</v>
      </c>
      <c r="I111" s="120" t="s">
        <v>14435</v>
      </c>
      <c r="J111" s="121" t="s">
        <v>7452</v>
      </c>
    </row>
    <row r="112" spans="1:10" ht="15.75" hidden="1" customHeight="1">
      <c r="A112" s="119">
        <v>105</v>
      </c>
      <c r="B112" s="238" t="s">
        <v>28169</v>
      </c>
      <c r="C112" s="121" t="s">
        <v>7494</v>
      </c>
      <c r="D112" s="119">
        <v>2025</v>
      </c>
      <c r="E112" s="121">
        <v>6000029506</v>
      </c>
      <c r="F112" s="237">
        <v>44602</v>
      </c>
      <c r="G112" s="121" t="s">
        <v>8026</v>
      </c>
      <c r="H112" s="121" t="s">
        <v>21186</v>
      </c>
      <c r="I112" s="120" t="s">
        <v>14436</v>
      </c>
      <c r="J112" s="121" t="s">
        <v>7452</v>
      </c>
    </row>
    <row r="113" spans="1:10" ht="15.75" hidden="1" customHeight="1">
      <c r="A113" s="119">
        <v>106</v>
      </c>
      <c r="B113" s="238" t="s">
        <v>7536</v>
      </c>
      <c r="C113" s="121" t="s">
        <v>7494</v>
      </c>
      <c r="D113" s="119">
        <v>2025</v>
      </c>
      <c r="E113" s="121">
        <v>6000028728</v>
      </c>
      <c r="F113" s="237">
        <v>44490</v>
      </c>
      <c r="G113" s="121" t="s">
        <v>8036</v>
      </c>
      <c r="H113" s="121" t="s">
        <v>21187</v>
      </c>
      <c r="I113" s="120" t="s">
        <v>14437</v>
      </c>
      <c r="J113" s="121" t="s">
        <v>7452</v>
      </c>
    </row>
    <row r="114" spans="1:10" ht="15.75" hidden="1" customHeight="1">
      <c r="A114" s="119">
        <v>107</v>
      </c>
      <c r="B114" s="238" t="s">
        <v>28170</v>
      </c>
      <c r="C114" s="121" t="s">
        <v>7478</v>
      </c>
      <c r="D114" s="119">
        <v>2025</v>
      </c>
      <c r="E114" s="121">
        <v>6100075478</v>
      </c>
      <c r="F114" s="237">
        <v>44491</v>
      </c>
      <c r="G114" s="121" t="s">
        <v>8037</v>
      </c>
      <c r="H114" s="121" t="s">
        <v>21188</v>
      </c>
      <c r="I114" s="120" t="s">
        <v>14438</v>
      </c>
      <c r="J114" s="121" t="s">
        <v>7451</v>
      </c>
    </row>
    <row r="115" spans="1:10" ht="15.75" hidden="1" customHeight="1">
      <c r="A115" s="119">
        <v>108</v>
      </c>
      <c r="B115" s="121" t="s">
        <v>33148</v>
      </c>
      <c r="C115" s="121" t="s">
        <v>7478</v>
      </c>
      <c r="D115" s="119">
        <v>2025</v>
      </c>
      <c r="E115" s="121">
        <v>6100076283</v>
      </c>
      <c r="F115" s="237">
        <v>44531</v>
      </c>
      <c r="G115" s="121" t="s">
        <v>8038</v>
      </c>
      <c r="H115" s="121" t="s">
        <v>21189</v>
      </c>
      <c r="I115" s="120" t="s">
        <v>14439</v>
      </c>
      <c r="J115" s="121" t="s">
        <v>7451</v>
      </c>
    </row>
    <row r="116" spans="1:10" ht="15.75" hidden="1" customHeight="1">
      <c r="A116" s="119">
        <v>109</v>
      </c>
      <c r="B116" s="238" t="s">
        <v>7540</v>
      </c>
      <c r="C116" s="121" t="s">
        <v>7478</v>
      </c>
      <c r="D116" s="119">
        <v>2025</v>
      </c>
      <c r="E116" s="121">
        <v>6100076647</v>
      </c>
      <c r="F116" s="237">
        <v>44550</v>
      </c>
      <c r="G116" s="121" t="s">
        <v>8039</v>
      </c>
      <c r="H116" s="121" t="s">
        <v>21190</v>
      </c>
      <c r="I116" s="120" t="s">
        <v>7313</v>
      </c>
      <c r="J116" s="121" t="s">
        <v>7451</v>
      </c>
    </row>
    <row r="117" spans="1:10" ht="15.75" hidden="1" customHeight="1">
      <c r="A117" s="119">
        <v>110</v>
      </c>
      <c r="B117" s="238" t="s">
        <v>28171</v>
      </c>
      <c r="C117" s="121" t="s">
        <v>7488</v>
      </c>
      <c r="D117" s="119">
        <v>2025</v>
      </c>
      <c r="E117" s="121">
        <v>6100076393</v>
      </c>
      <c r="F117" s="237">
        <v>44553</v>
      </c>
      <c r="G117" s="121" t="s">
        <v>8040</v>
      </c>
      <c r="H117" s="121" t="s">
        <v>21191</v>
      </c>
      <c r="I117" s="120" t="s">
        <v>14440</v>
      </c>
      <c r="J117" s="121" t="s">
        <v>7451</v>
      </c>
    </row>
    <row r="118" spans="1:10" ht="15.75" hidden="1" customHeight="1">
      <c r="A118" s="119">
        <v>111</v>
      </c>
      <c r="B118" s="238" t="s">
        <v>28172</v>
      </c>
      <c r="C118" s="121" t="s">
        <v>7478</v>
      </c>
      <c r="D118" s="119">
        <v>2025</v>
      </c>
      <c r="E118" s="121">
        <v>6100077121</v>
      </c>
      <c r="F118" s="237">
        <v>44560</v>
      </c>
      <c r="G118" s="121" t="s">
        <v>8041</v>
      </c>
      <c r="H118" s="121" t="s">
        <v>21192</v>
      </c>
      <c r="I118" s="120" t="s">
        <v>14441</v>
      </c>
      <c r="J118" s="121" t="s">
        <v>7451</v>
      </c>
    </row>
    <row r="119" spans="1:10" ht="15.75" hidden="1" customHeight="1">
      <c r="A119" s="119">
        <v>112</v>
      </c>
      <c r="B119" s="238" t="s">
        <v>7548</v>
      </c>
      <c r="C119" s="121" t="s">
        <v>7478</v>
      </c>
      <c r="D119" s="119">
        <v>2025</v>
      </c>
      <c r="E119" s="121">
        <v>6100076431</v>
      </c>
      <c r="F119" s="237">
        <v>44533</v>
      </c>
      <c r="G119" s="121" t="s">
        <v>8042</v>
      </c>
      <c r="H119" s="121" t="s">
        <v>21193</v>
      </c>
      <c r="I119" s="120" t="s">
        <v>14442</v>
      </c>
      <c r="J119" s="121" t="s">
        <v>7451</v>
      </c>
    </row>
    <row r="120" spans="1:10" ht="15.75" hidden="1" customHeight="1">
      <c r="A120" s="119">
        <v>113</v>
      </c>
      <c r="B120" s="121" t="s">
        <v>27993</v>
      </c>
      <c r="C120" s="121" t="s">
        <v>7478</v>
      </c>
      <c r="D120" s="119">
        <v>2025</v>
      </c>
      <c r="E120" s="121">
        <v>6100077567</v>
      </c>
      <c r="F120" s="237">
        <v>44607</v>
      </c>
      <c r="G120" s="121" t="s">
        <v>8043</v>
      </c>
      <c r="H120" s="121" t="s">
        <v>21194</v>
      </c>
      <c r="I120" s="120" t="s">
        <v>14443</v>
      </c>
      <c r="J120" s="121" t="s">
        <v>7451</v>
      </c>
    </row>
    <row r="121" spans="1:10" ht="15.75" hidden="1" customHeight="1">
      <c r="A121" s="119">
        <v>114</v>
      </c>
      <c r="B121" s="238" t="s">
        <v>28173</v>
      </c>
      <c r="C121" s="121" t="s">
        <v>7494</v>
      </c>
      <c r="D121" s="119">
        <v>2025</v>
      </c>
      <c r="E121" s="121">
        <v>6000029366</v>
      </c>
      <c r="F121" s="237">
        <v>44553</v>
      </c>
      <c r="G121" s="121" t="s">
        <v>8044</v>
      </c>
      <c r="H121" s="121" t="s">
        <v>21195</v>
      </c>
      <c r="I121" s="120" t="s">
        <v>14444</v>
      </c>
      <c r="J121" s="121" t="s">
        <v>7452</v>
      </c>
    </row>
    <row r="122" spans="1:10" ht="15.75" hidden="1" customHeight="1">
      <c r="A122" s="119">
        <v>115</v>
      </c>
      <c r="B122" s="238" t="s">
        <v>28174</v>
      </c>
      <c r="C122" s="121" t="s">
        <v>7492</v>
      </c>
      <c r="D122" s="119">
        <v>2025</v>
      </c>
      <c r="E122" s="121">
        <v>6200026578</v>
      </c>
      <c r="F122" s="237">
        <v>44600</v>
      </c>
      <c r="G122" s="121" t="s">
        <v>8045</v>
      </c>
      <c r="H122" s="121" t="s">
        <v>21196</v>
      </c>
      <c r="I122" s="120" t="s">
        <v>14445</v>
      </c>
      <c r="J122" s="121" t="s">
        <v>7453</v>
      </c>
    </row>
    <row r="123" spans="1:10" ht="15.75" hidden="1" customHeight="1">
      <c r="A123" s="119">
        <v>116</v>
      </c>
      <c r="B123" s="238" t="s">
        <v>28175</v>
      </c>
      <c r="C123" s="121" t="s">
        <v>7478</v>
      </c>
      <c r="D123" s="119">
        <v>2025</v>
      </c>
      <c r="E123" s="121">
        <v>6100077037</v>
      </c>
      <c r="F123" s="237">
        <v>44580</v>
      </c>
      <c r="G123" s="121" t="s">
        <v>8046</v>
      </c>
      <c r="H123" s="121" t="s">
        <v>21197</v>
      </c>
      <c r="I123" s="120" t="s">
        <v>7312</v>
      </c>
      <c r="J123" s="121" t="s">
        <v>7451</v>
      </c>
    </row>
    <row r="124" spans="1:10" ht="15.75" hidden="1" customHeight="1">
      <c r="A124" s="119">
        <v>117</v>
      </c>
      <c r="B124" s="238" t="s">
        <v>28176</v>
      </c>
      <c r="C124" s="121" t="s">
        <v>7478</v>
      </c>
      <c r="D124" s="119">
        <v>2025</v>
      </c>
      <c r="E124" s="121">
        <v>6100077048</v>
      </c>
      <c r="F124" s="237">
        <v>44559</v>
      </c>
      <c r="G124" s="121" t="s">
        <v>8047</v>
      </c>
      <c r="H124" s="121" t="s">
        <v>21198</v>
      </c>
      <c r="I124" s="120" t="s">
        <v>14446</v>
      </c>
      <c r="J124" s="121" t="s">
        <v>7451</v>
      </c>
    </row>
    <row r="125" spans="1:10" ht="15.75" hidden="1" customHeight="1">
      <c r="A125" s="119">
        <v>118</v>
      </c>
      <c r="B125" s="238" t="s">
        <v>28177</v>
      </c>
      <c r="C125" s="121" t="s">
        <v>7485</v>
      </c>
      <c r="D125" s="119">
        <v>2025</v>
      </c>
      <c r="E125" s="121">
        <v>6000029478</v>
      </c>
      <c r="F125" s="237">
        <v>44624</v>
      </c>
      <c r="G125" s="121" t="s">
        <v>7291</v>
      </c>
      <c r="H125" s="121" t="s">
        <v>21199</v>
      </c>
      <c r="I125" s="120" t="s">
        <v>14447</v>
      </c>
      <c r="J125" s="121" t="s">
        <v>7452</v>
      </c>
    </row>
    <row r="126" spans="1:10" ht="15.75" hidden="1" customHeight="1">
      <c r="A126" s="119">
        <v>119</v>
      </c>
      <c r="B126" s="121" t="s">
        <v>33149</v>
      </c>
      <c r="C126" s="121" t="s">
        <v>7478</v>
      </c>
      <c r="D126" s="119">
        <v>2025</v>
      </c>
      <c r="E126" s="121">
        <v>6100077901</v>
      </c>
      <c r="F126" s="237">
        <v>44596</v>
      </c>
      <c r="G126" s="121" t="s">
        <v>8048</v>
      </c>
      <c r="H126" s="121" t="s">
        <v>21200</v>
      </c>
      <c r="I126" s="120" t="s">
        <v>14448</v>
      </c>
      <c r="J126" s="121" t="s">
        <v>7451</v>
      </c>
    </row>
    <row r="127" spans="1:10" ht="15.75" hidden="1" customHeight="1">
      <c r="A127" s="119">
        <v>120</v>
      </c>
      <c r="B127" s="121" t="s">
        <v>33150</v>
      </c>
      <c r="C127" s="121" t="s">
        <v>7478</v>
      </c>
      <c r="D127" s="119">
        <v>2025</v>
      </c>
      <c r="E127" s="121">
        <v>6100077416</v>
      </c>
      <c r="F127" s="237">
        <v>44582</v>
      </c>
      <c r="G127" s="121" t="s">
        <v>8049</v>
      </c>
      <c r="H127" s="121" t="s">
        <v>21201</v>
      </c>
      <c r="I127" s="120" t="s">
        <v>14449</v>
      </c>
      <c r="J127" s="121" t="s">
        <v>7451</v>
      </c>
    </row>
    <row r="128" spans="1:10" ht="15.75" hidden="1" customHeight="1">
      <c r="A128" s="119">
        <v>121</v>
      </c>
      <c r="B128" s="238" t="s">
        <v>28178</v>
      </c>
      <c r="C128" s="121" t="s">
        <v>7496</v>
      </c>
      <c r="D128" s="119">
        <v>2025</v>
      </c>
      <c r="E128" s="121">
        <v>6100077471</v>
      </c>
      <c r="F128" s="237">
        <v>44586</v>
      </c>
      <c r="G128" s="121" t="s">
        <v>8050</v>
      </c>
      <c r="H128" s="121" t="s">
        <v>21202</v>
      </c>
      <c r="I128" s="120" t="s">
        <v>14450</v>
      </c>
      <c r="J128" s="121" t="s">
        <v>7451</v>
      </c>
    </row>
    <row r="129" spans="1:10" ht="15.75" hidden="1" customHeight="1">
      <c r="A129" s="119">
        <v>122</v>
      </c>
      <c r="B129" s="238" t="s">
        <v>28179</v>
      </c>
      <c r="C129" s="121" t="s">
        <v>7484</v>
      </c>
      <c r="D129" s="119">
        <v>2025</v>
      </c>
      <c r="E129" s="121">
        <v>6100078043</v>
      </c>
      <c r="F129" s="237">
        <v>44603</v>
      </c>
      <c r="G129" s="121" t="s">
        <v>8051</v>
      </c>
      <c r="H129" s="121" t="s">
        <v>21203</v>
      </c>
      <c r="I129" s="120" t="s">
        <v>14451</v>
      </c>
      <c r="J129" s="121" t="s">
        <v>7451</v>
      </c>
    </row>
    <row r="130" spans="1:10" ht="15.75" hidden="1" customHeight="1">
      <c r="A130" s="119">
        <v>123</v>
      </c>
      <c r="B130" s="238" t="s">
        <v>28180</v>
      </c>
      <c r="C130" s="121" t="s">
        <v>7478</v>
      </c>
      <c r="D130" s="119">
        <v>2025</v>
      </c>
      <c r="E130" s="121">
        <v>6100078704</v>
      </c>
      <c r="F130" s="237">
        <v>44669</v>
      </c>
      <c r="G130" s="121" t="s">
        <v>7127</v>
      </c>
      <c r="H130" s="121" t="s">
        <v>21204</v>
      </c>
      <c r="I130" s="120" t="s">
        <v>14452</v>
      </c>
      <c r="J130" s="121" t="s">
        <v>7451</v>
      </c>
    </row>
    <row r="131" spans="1:10" ht="15.75" hidden="1" customHeight="1">
      <c r="A131" s="119">
        <v>124</v>
      </c>
      <c r="B131" s="121" t="s">
        <v>33151</v>
      </c>
      <c r="C131" s="121" t="s">
        <v>7478</v>
      </c>
      <c r="D131" s="119">
        <v>2025</v>
      </c>
      <c r="E131" s="121">
        <v>6100078185</v>
      </c>
      <c r="F131" s="237">
        <v>44629</v>
      </c>
      <c r="G131" s="121" t="s">
        <v>8052</v>
      </c>
      <c r="H131" s="121" t="s">
        <v>21205</v>
      </c>
      <c r="I131" s="120" t="s">
        <v>14453</v>
      </c>
      <c r="J131" s="121" t="s">
        <v>7451</v>
      </c>
    </row>
    <row r="132" spans="1:10" ht="15.75" hidden="1" customHeight="1">
      <c r="A132" s="119">
        <v>125</v>
      </c>
      <c r="B132" s="238" t="s">
        <v>28181</v>
      </c>
      <c r="C132" s="121" t="s">
        <v>7481</v>
      </c>
      <c r="D132" s="119">
        <v>2025</v>
      </c>
      <c r="E132" s="121">
        <v>6000029790</v>
      </c>
      <c r="F132" s="237">
        <v>44631</v>
      </c>
      <c r="G132" s="121" t="s">
        <v>7226</v>
      </c>
      <c r="H132" s="121" t="s">
        <v>21206</v>
      </c>
      <c r="I132" s="120" t="s">
        <v>14454</v>
      </c>
      <c r="J132" s="121" t="s">
        <v>7452</v>
      </c>
    </row>
    <row r="133" spans="1:10" ht="15.75" hidden="1" customHeight="1">
      <c r="A133" s="119">
        <v>126</v>
      </c>
      <c r="B133" s="121" t="s">
        <v>33152</v>
      </c>
      <c r="C133" s="121" t="s">
        <v>7478</v>
      </c>
      <c r="D133" s="119">
        <v>2025</v>
      </c>
      <c r="E133" s="121">
        <v>6100078566</v>
      </c>
      <c r="F133" s="237">
        <v>44649</v>
      </c>
      <c r="G133" s="121" t="s">
        <v>8053</v>
      </c>
      <c r="H133" s="121" t="s">
        <v>21207</v>
      </c>
      <c r="I133" s="120" t="s">
        <v>14455</v>
      </c>
      <c r="J133" s="121" t="s">
        <v>7451</v>
      </c>
    </row>
    <row r="134" spans="1:10" ht="15.75" hidden="1" customHeight="1">
      <c r="A134" s="119">
        <v>127</v>
      </c>
      <c r="B134" s="238" t="s">
        <v>28182</v>
      </c>
      <c r="C134" s="121" t="s">
        <v>7494</v>
      </c>
      <c r="D134" s="119">
        <v>2025</v>
      </c>
      <c r="E134" s="121">
        <v>6000029805</v>
      </c>
      <c r="F134" s="237">
        <v>44609</v>
      </c>
      <c r="G134" s="121" t="s">
        <v>8054</v>
      </c>
      <c r="H134" s="121" t="s">
        <v>21208</v>
      </c>
      <c r="I134" s="120" t="s">
        <v>14456</v>
      </c>
      <c r="J134" s="121" t="s">
        <v>7452</v>
      </c>
    </row>
    <row r="135" spans="1:10" ht="15.75" hidden="1" customHeight="1">
      <c r="A135" s="119">
        <v>128</v>
      </c>
      <c r="B135" s="238" t="s">
        <v>28183</v>
      </c>
      <c r="C135" s="121" t="s">
        <v>7501</v>
      </c>
      <c r="D135" s="119">
        <v>2025</v>
      </c>
      <c r="E135" s="121">
        <v>6200027009</v>
      </c>
      <c r="F135" s="237">
        <v>44663</v>
      </c>
      <c r="G135" s="121" t="s">
        <v>8055</v>
      </c>
      <c r="H135" s="121" t="s">
        <v>21209</v>
      </c>
      <c r="I135" s="120" t="s">
        <v>14457</v>
      </c>
      <c r="J135" s="121" t="s">
        <v>7453</v>
      </c>
    </row>
    <row r="136" spans="1:10" ht="15.75" hidden="1" customHeight="1">
      <c r="A136" s="119">
        <v>129</v>
      </c>
      <c r="B136" s="238" t="s">
        <v>28184</v>
      </c>
      <c r="C136" s="121" t="s">
        <v>7478</v>
      </c>
      <c r="D136" s="119">
        <v>2025</v>
      </c>
      <c r="E136" s="121">
        <v>6100078521</v>
      </c>
      <c r="F136" s="237">
        <v>44621</v>
      </c>
      <c r="G136" s="121" t="s">
        <v>8056</v>
      </c>
      <c r="H136" s="121" t="s">
        <v>21210</v>
      </c>
      <c r="I136" s="120" t="s">
        <v>14458</v>
      </c>
      <c r="J136" s="121" t="s">
        <v>7451</v>
      </c>
    </row>
    <row r="137" spans="1:10" ht="15.75" hidden="1" customHeight="1">
      <c r="A137" s="119">
        <v>130</v>
      </c>
      <c r="B137" s="238" t="s">
        <v>28185</v>
      </c>
      <c r="C137" s="121" t="s">
        <v>7478</v>
      </c>
      <c r="D137" s="119">
        <v>2025</v>
      </c>
      <c r="E137" s="121">
        <v>6100078635</v>
      </c>
      <c r="F137" s="237">
        <v>44624</v>
      </c>
      <c r="G137" s="121" t="s">
        <v>8057</v>
      </c>
      <c r="H137" s="121">
        <v>741911010011273</v>
      </c>
      <c r="I137" s="120" t="s">
        <v>14459</v>
      </c>
      <c r="J137" s="121" t="s">
        <v>7451</v>
      </c>
    </row>
    <row r="138" spans="1:10" ht="15.75" hidden="1" customHeight="1">
      <c r="A138" s="119">
        <v>131</v>
      </c>
      <c r="B138" s="238" t="s">
        <v>28186</v>
      </c>
      <c r="C138" s="121" t="s">
        <v>7489</v>
      </c>
      <c r="D138" s="119">
        <v>2025</v>
      </c>
      <c r="E138" s="121">
        <v>6200026928</v>
      </c>
      <c r="F138" s="237">
        <v>44649</v>
      </c>
      <c r="G138" s="121" t="s">
        <v>8058</v>
      </c>
      <c r="H138" s="121"/>
      <c r="I138" s="120" t="s">
        <v>14460</v>
      </c>
      <c r="J138" s="121" t="s">
        <v>7453</v>
      </c>
    </row>
    <row r="139" spans="1:10" ht="15.75" hidden="1" customHeight="1">
      <c r="A139" s="119">
        <v>132</v>
      </c>
      <c r="B139" s="238" t="s">
        <v>28147</v>
      </c>
      <c r="C139" s="121" t="s">
        <v>7494</v>
      </c>
      <c r="D139" s="119">
        <v>2025</v>
      </c>
      <c r="E139" s="121">
        <v>6000030270</v>
      </c>
      <c r="F139" s="237">
        <v>44650</v>
      </c>
      <c r="G139" s="121" t="s">
        <v>8059</v>
      </c>
      <c r="H139" s="121" t="s">
        <v>21211</v>
      </c>
      <c r="I139" s="120" t="s">
        <v>14461</v>
      </c>
      <c r="J139" s="121" t="s">
        <v>7452</v>
      </c>
    </row>
    <row r="140" spans="1:10" ht="15.75" hidden="1" customHeight="1">
      <c r="A140" s="119">
        <v>133</v>
      </c>
      <c r="B140" s="121" t="s">
        <v>33144</v>
      </c>
      <c r="C140" s="121" t="s">
        <v>7488</v>
      </c>
      <c r="D140" s="119">
        <v>2025</v>
      </c>
      <c r="E140" s="121">
        <v>6100078637</v>
      </c>
      <c r="F140" s="237">
        <v>44625</v>
      </c>
      <c r="G140" s="121" t="s">
        <v>8060</v>
      </c>
      <c r="H140" s="121" t="s">
        <v>21212</v>
      </c>
      <c r="I140" s="120" t="s">
        <v>14462</v>
      </c>
      <c r="J140" s="121" t="s">
        <v>7451</v>
      </c>
    </row>
    <row r="141" spans="1:10" ht="15.75" hidden="1" customHeight="1">
      <c r="A141" s="119">
        <v>134</v>
      </c>
      <c r="B141" s="238" t="s">
        <v>28187</v>
      </c>
      <c r="C141" s="121" t="s">
        <v>7493</v>
      </c>
      <c r="D141" s="119">
        <v>2025</v>
      </c>
      <c r="E141" s="121">
        <v>6000030006</v>
      </c>
      <c r="F141" s="237">
        <v>44635</v>
      </c>
      <c r="G141" s="121" t="s">
        <v>8061</v>
      </c>
      <c r="H141" s="121" t="s">
        <v>21213</v>
      </c>
      <c r="I141" s="120" t="s">
        <v>14463</v>
      </c>
      <c r="J141" s="121" t="s">
        <v>7452</v>
      </c>
    </row>
    <row r="142" spans="1:10" ht="15.75" hidden="1" customHeight="1">
      <c r="A142" s="119">
        <v>135</v>
      </c>
      <c r="B142" s="121" t="s">
        <v>33153</v>
      </c>
      <c r="C142" s="121" t="s">
        <v>7478</v>
      </c>
      <c r="D142" s="119">
        <v>2025</v>
      </c>
      <c r="E142" s="121">
        <v>6100079266</v>
      </c>
      <c r="F142" s="237">
        <v>44651</v>
      </c>
      <c r="G142" s="121" t="s">
        <v>8062</v>
      </c>
      <c r="H142" s="121" t="s">
        <v>21214</v>
      </c>
      <c r="I142" s="120" t="s">
        <v>14464</v>
      </c>
      <c r="J142" s="121" t="s">
        <v>7451</v>
      </c>
    </row>
    <row r="143" spans="1:10" ht="15.75" hidden="1" customHeight="1">
      <c r="A143" s="119">
        <v>136</v>
      </c>
      <c r="B143" s="238" t="s">
        <v>28188</v>
      </c>
      <c r="C143" s="121" t="s">
        <v>7485</v>
      </c>
      <c r="D143" s="119">
        <v>2025</v>
      </c>
      <c r="E143" s="121">
        <v>6000030164</v>
      </c>
      <c r="F143" s="237">
        <v>44644</v>
      </c>
      <c r="G143" s="121" t="s">
        <v>8063</v>
      </c>
      <c r="H143" s="121" t="s">
        <v>21215</v>
      </c>
      <c r="I143" s="120" t="s">
        <v>14465</v>
      </c>
      <c r="J143" s="121" t="s">
        <v>7452</v>
      </c>
    </row>
    <row r="144" spans="1:10" ht="15.75" hidden="1" customHeight="1">
      <c r="A144" s="119">
        <v>137</v>
      </c>
      <c r="B144" s="121" t="s">
        <v>27994</v>
      </c>
      <c r="C144" s="121" t="s">
        <v>7478</v>
      </c>
      <c r="D144" s="119">
        <v>2025</v>
      </c>
      <c r="E144" s="121">
        <v>6100079279</v>
      </c>
      <c r="F144" s="237">
        <v>44671</v>
      </c>
      <c r="G144" s="121" t="s">
        <v>8064</v>
      </c>
      <c r="H144" s="121" t="s">
        <v>21216</v>
      </c>
      <c r="I144" s="120" t="s">
        <v>7436</v>
      </c>
      <c r="J144" s="121" t="s">
        <v>7451</v>
      </c>
    </row>
    <row r="145" spans="1:10" ht="15.75" hidden="1" customHeight="1">
      <c r="A145" s="119">
        <v>138</v>
      </c>
      <c r="B145" s="121" t="s">
        <v>33154</v>
      </c>
      <c r="C145" s="121" t="s">
        <v>7478</v>
      </c>
      <c r="D145" s="119">
        <v>2025</v>
      </c>
      <c r="E145" s="121">
        <v>6100080798</v>
      </c>
      <c r="F145" s="237">
        <v>44697</v>
      </c>
      <c r="G145" s="121" t="s">
        <v>8065</v>
      </c>
      <c r="H145" s="121" t="s">
        <v>21217</v>
      </c>
      <c r="I145" s="120" t="s">
        <v>14466</v>
      </c>
      <c r="J145" s="121" t="s">
        <v>7451</v>
      </c>
    </row>
    <row r="146" spans="1:10" ht="15.75" hidden="1" customHeight="1">
      <c r="A146" s="119">
        <v>139</v>
      </c>
      <c r="B146" s="121" t="s">
        <v>27995</v>
      </c>
      <c r="C146" s="121" t="s">
        <v>7478</v>
      </c>
      <c r="D146" s="119">
        <v>2025</v>
      </c>
      <c r="E146" s="121">
        <v>6100079077</v>
      </c>
      <c r="F146" s="237">
        <v>44644</v>
      </c>
      <c r="G146" s="121" t="s">
        <v>8066</v>
      </c>
      <c r="H146" s="121" t="s">
        <v>21218</v>
      </c>
      <c r="I146" s="120" t="s">
        <v>14467</v>
      </c>
      <c r="J146" s="121" t="s">
        <v>7451</v>
      </c>
    </row>
    <row r="147" spans="1:10" ht="15.75" hidden="1" customHeight="1">
      <c r="A147" s="119">
        <v>140</v>
      </c>
      <c r="B147" s="121" t="s">
        <v>33155</v>
      </c>
      <c r="C147" s="121" t="s">
        <v>7478</v>
      </c>
      <c r="D147" s="119">
        <v>2025</v>
      </c>
      <c r="E147" s="121">
        <v>6100079965</v>
      </c>
      <c r="F147" s="237">
        <v>44670</v>
      </c>
      <c r="G147" s="121" t="s">
        <v>8067</v>
      </c>
      <c r="H147" s="121" t="s">
        <v>21219</v>
      </c>
      <c r="I147" s="120" t="s">
        <v>14468</v>
      </c>
      <c r="J147" s="121" t="s">
        <v>7451</v>
      </c>
    </row>
    <row r="148" spans="1:10" ht="15.75" hidden="1" customHeight="1">
      <c r="A148" s="119">
        <v>141</v>
      </c>
      <c r="B148" s="121" t="s">
        <v>33156</v>
      </c>
      <c r="C148" s="121" t="s">
        <v>7478</v>
      </c>
      <c r="D148" s="119">
        <v>2025</v>
      </c>
      <c r="E148" s="121">
        <v>6100079547</v>
      </c>
      <c r="F148" s="237">
        <v>44659</v>
      </c>
      <c r="G148" s="121" t="s">
        <v>8068</v>
      </c>
      <c r="H148" s="121" t="s">
        <v>21220</v>
      </c>
      <c r="I148" s="120" t="s">
        <v>14469</v>
      </c>
      <c r="J148" s="121" t="s">
        <v>7451</v>
      </c>
    </row>
    <row r="149" spans="1:10" ht="15.75" hidden="1" customHeight="1">
      <c r="A149" s="119">
        <v>142</v>
      </c>
      <c r="B149" s="121" t="s">
        <v>33157</v>
      </c>
      <c r="C149" s="121" t="s">
        <v>7478</v>
      </c>
      <c r="D149" s="119">
        <v>2025</v>
      </c>
      <c r="E149" s="121">
        <v>6100079764</v>
      </c>
      <c r="F149" s="237">
        <v>44663</v>
      </c>
      <c r="G149" s="121" t="s">
        <v>8069</v>
      </c>
      <c r="H149" s="121" t="s">
        <v>21221</v>
      </c>
      <c r="I149" s="120" t="s">
        <v>14470</v>
      </c>
      <c r="J149" s="121" t="s">
        <v>7451</v>
      </c>
    </row>
    <row r="150" spans="1:10" ht="15.75" hidden="1" customHeight="1">
      <c r="A150" s="119">
        <v>143</v>
      </c>
      <c r="B150" s="121" t="s">
        <v>33158</v>
      </c>
      <c r="C150" s="121" t="s">
        <v>7478</v>
      </c>
      <c r="D150" s="119">
        <v>2025</v>
      </c>
      <c r="E150" s="121">
        <v>6100079410</v>
      </c>
      <c r="F150" s="237">
        <v>44659</v>
      </c>
      <c r="G150" s="121" t="s">
        <v>8070</v>
      </c>
      <c r="H150" s="121" t="s">
        <v>21222</v>
      </c>
      <c r="I150" s="120" t="s">
        <v>14471</v>
      </c>
      <c r="J150" s="121" t="s">
        <v>7451</v>
      </c>
    </row>
    <row r="151" spans="1:10" ht="15.75" hidden="1" customHeight="1">
      <c r="A151" s="119">
        <v>144</v>
      </c>
      <c r="B151" s="238" t="s">
        <v>28189</v>
      </c>
      <c r="C151" s="121" t="s">
        <v>7479</v>
      </c>
      <c r="D151" s="119">
        <v>2025</v>
      </c>
      <c r="E151" s="121">
        <v>6100079795</v>
      </c>
      <c r="F151" s="237">
        <v>44663</v>
      </c>
      <c r="G151" s="121" t="s">
        <v>7153</v>
      </c>
      <c r="H151" s="121" t="s">
        <v>21223</v>
      </c>
      <c r="I151" s="120" t="s">
        <v>14472</v>
      </c>
      <c r="J151" s="121" t="s">
        <v>7451</v>
      </c>
    </row>
    <row r="152" spans="1:10" ht="15.75" hidden="1" customHeight="1">
      <c r="A152" s="119">
        <v>145</v>
      </c>
      <c r="B152" s="238" t="s">
        <v>7566</v>
      </c>
      <c r="C152" s="121" t="s">
        <v>7478</v>
      </c>
      <c r="D152" s="119">
        <v>2025</v>
      </c>
      <c r="E152" s="121">
        <v>6100079545</v>
      </c>
      <c r="F152" s="237">
        <v>44657</v>
      </c>
      <c r="G152" s="121" t="s">
        <v>8071</v>
      </c>
      <c r="H152" s="121" t="s">
        <v>21224</v>
      </c>
      <c r="I152" s="120" t="s">
        <v>14473</v>
      </c>
      <c r="J152" s="121" t="s">
        <v>7451</v>
      </c>
    </row>
    <row r="153" spans="1:10" ht="15.75" hidden="1" customHeight="1">
      <c r="A153" s="119">
        <v>146</v>
      </c>
      <c r="B153" s="121" t="s">
        <v>33159</v>
      </c>
      <c r="C153" s="121" t="s">
        <v>7478</v>
      </c>
      <c r="D153" s="119">
        <v>2025</v>
      </c>
      <c r="E153" s="121">
        <v>6100081182</v>
      </c>
      <c r="F153" s="237">
        <v>44706</v>
      </c>
      <c r="G153" s="121" t="s">
        <v>8072</v>
      </c>
      <c r="H153" s="121" t="s">
        <v>21225</v>
      </c>
      <c r="I153" s="120" t="s">
        <v>14474</v>
      </c>
      <c r="J153" s="121" t="s">
        <v>7451</v>
      </c>
    </row>
    <row r="154" spans="1:10" ht="15.75" hidden="1" customHeight="1">
      <c r="A154" s="119">
        <v>147</v>
      </c>
      <c r="B154" s="238" t="s">
        <v>28190</v>
      </c>
      <c r="C154" s="121" t="s">
        <v>7478</v>
      </c>
      <c r="D154" s="119">
        <v>2025</v>
      </c>
      <c r="E154" s="121">
        <v>6100081621</v>
      </c>
      <c r="F154" s="237">
        <v>44718</v>
      </c>
      <c r="G154" s="121" t="s">
        <v>8073</v>
      </c>
      <c r="H154" s="121" t="s">
        <v>21226</v>
      </c>
      <c r="I154" s="120" t="s">
        <v>14475</v>
      </c>
      <c r="J154" s="121" t="s">
        <v>7451</v>
      </c>
    </row>
    <row r="155" spans="1:10" ht="15.75" hidden="1" customHeight="1">
      <c r="A155" s="119">
        <v>148</v>
      </c>
      <c r="B155" s="238" t="s">
        <v>28191</v>
      </c>
      <c r="C155" s="121" t="s">
        <v>7496</v>
      </c>
      <c r="D155" s="119">
        <v>2025</v>
      </c>
      <c r="E155" s="121">
        <v>6100080053</v>
      </c>
      <c r="F155" s="237">
        <v>44670</v>
      </c>
      <c r="G155" s="121" t="s">
        <v>8074</v>
      </c>
      <c r="H155" s="121" t="s">
        <v>21227</v>
      </c>
      <c r="I155" s="120" t="s">
        <v>14476</v>
      </c>
      <c r="J155" s="121" t="s">
        <v>7451</v>
      </c>
    </row>
    <row r="156" spans="1:10" ht="15.75" hidden="1" customHeight="1">
      <c r="A156" s="119">
        <v>149</v>
      </c>
      <c r="B156" s="121" t="s">
        <v>33160</v>
      </c>
      <c r="C156" s="121" t="s">
        <v>7478</v>
      </c>
      <c r="D156" s="119">
        <v>2025</v>
      </c>
      <c r="E156" s="121">
        <v>6100080132</v>
      </c>
      <c r="F156" s="237">
        <v>44685</v>
      </c>
      <c r="G156" s="121" t="s">
        <v>8053</v>
      </c>
      <c r="H156" s="121" t="s">
        <v>21228</v>
      </c>
      <c r="I156" s="120" t="s">
        <v>14477</v>
      </c>
      <c r="J156" s="121" t="s">
        <v>7451</v>
      </c>
    </row>
    <row r="157" spans="1:10" ht="15.75" hidden="1" customHeight="1">
      <c r="A157" s="119">
        <v>150</v>
      </c>
      <c r="B157" s="238" t="s">
        <v>28192</v>
      </c>
      <c r="C157" s="121" t="s">
        <v>7478</v>
      </c>
      <c r="D157" s="119">
        <v>2025</v>
      </c>
      <c r="E157" s="121">
        <v>6100080365</v>
      </c>
      <c r="F157" s="237">
        <v>44692</v>
      </c>
      <c r="G157" s="121" t="s">
        <v>7110</v>
      </c>
      <c r="H157" s="121" t="s">
        <v>21229</v>
      </c>
      <c r="I157" s="120" t="s">
        <v>14478</v>
      </c>
      <c r="J157" s="121" t="s">
        <v>7451</v>
      </c>
    </row>
    <row r="158" spans="1:10" ht="15.75" hidden="1" customHeight="1">
      <c r="A158" s="119">
        <v>151</v>
      </c>
      <c r="B158" s="238" t="s">
        <v>28184</v>
      </c>
      <c r="C158" s="121" t="s">
        <v>7478</v>
      </c>
      <c r="D158" s="119">
        <v>2025</v>
      </c>
      <c r="E158" s="121">
        <v>6100079901</v>
      </c>
      <c r="F158" s="237">
        <v>44666</v>
      </c>
      <c r="G158" s="121" t="s">
        <v>8075</v>
      </c>
      <c r="H158" s="121" t="s">
        <v>21230</v>
      </c>
      <c r="I158" s="120" t="s">
        <v>14479</v>
      </c>
      <c r="J158" s="121" t="s">
        <v>7451</v>
      </c>
    </row>
    <row r="159" spans="1:10" ht="15.75" hidden="1" customHeight="1">
      <c r="A159" s="119">
        <v>152</v>
      </c>
      <c r="B159" s="238" t="s">
        <v>28193</v>
      </c>
      <c r="C159" s="121" t="s">
        <v>7497</v>
      </c>
      <c r="D159" s="119">
        <v>2025</v>
      </c>
      <c r="E159" s="121">
        <v>6100080247</v>
      </c>
      <c r="F159" s="237">
        <v>44692</v>
      </c>
      <c r="G159" s="121" t="s">
        <v>8076</v>
      </c>
      <c r="H159" s="121" t="s">
        <v>21231</v>
      </c>
      <c r="I159" s="120" t="s">
        <v>14480</v>
      </c>
      <c r="J159" s="121" t="s">
        <v>7451</v>
      </c>
    </row>
    <row r="160" spans="1:10" ht="15.75" hidden="1" customHeight="1">
      <c r="A160" s="119">
        <v>153</v>
      </c>
      <c r="B160" s="238" t="s">
        <v>7541</v>
      </c>
      <c r="C160" s="121" t="s">
        <v>7478</v>
      </c>
      <c r="D160" s="119">
        <v>2025</v>
      </c>
      <c r="E160" s="121">
        <v>6100080437</v>
      </c>
      <c r="F160" s="237">
        <v>44685</v>
      </c>
      <c r="G160" s="121" t="s">
        <v>8077</v>
      </c>
      <c r="H160" s="121" t="s">
        <v>21232</v>
      </c>
      <c r="I160" s="120" t="s">
        <v>14481</v>
      </c>
      <c r="J160" s="121" t="s">
        <v>7451</v>
      </c>
    </row>
    <row r="161" spans="1:10" ht="15.75" hidden="1" customHeight="1">
      <c r="A161" s="119">
        <v>154</v>
      </c>
      <c r="B161" s="121" t="s">
        <v>33161</v>
      </c>
      <c r="C161" s="121" t="s">
        <v>7484</v>
      </c>
      <c r="D161" s="119">
        <v>2025</v>
      </c>
      <c r="E161" s="121">
        <v>6100080627</v>
      </c>
      <c r="F161" s="237">
        <v>44693</v>
      </c>
      <c r="G161" s="121" t="s">
        <v>8078</v>
      </c>
      <c r="H161" s="121" t="s">
        <v>21233</v>
      </c>
      <c r="I161" s="120" t="s">
        <v>14482</v>
      </c>
      <c r="J161" s="121" t="s">
        <v>7451</v>
      </c>
    </row>
    <row r="162" spans="1:10" ht="15.75" hidden="1" customHeight="1">
      <c r="A162" s="119">
        <v>155</v>
      </c>
      <c r="B162" s="238" t="s">
        <v>28194</v>
      </c>
      <c r="C162" s="121" t="s">
        <v>7489</v>
      </c>
      <c r="D162" s="119">
        <v>2025</v>
      </c>
      <c r="E162" s="121">
        <v>6200027611</v>
      </c>
      <c r="F162" s="237">
        <v>44704</v>
      </c>
      <c r="G162" s="121" t="s">
        <v>7162</v>
      </c>
      <c r="H162" s="121" t="s">
        <v>7462</v>
      </c>
      <c r="I162" s="120" t="s">
        <v>14483</v>
      </c>
      <c r="J162" s="121" t="s">
        <v>7453</v>
      </c>
    </row>
    <row r="163" spans="1:10" ht="15.75" hidden="1" customHeight="1">
      <c r="A163" s="119">
        <v>156</v>
      </c>
      <c r="B163" s="121" t="s">
        <v>27996</v>
      </c>
      <c r="C163" s="121" t="s">
        <v>7499</v>
      </c>
      <c r="D163" s="119">
        <v>2025</v>
      </c>
      <c r="E163" s="121">
        <v>6000030908</v>
      </c>
      <c r="F163" s="237">
        <v>44720</v>
      </c>
      <c r="G163" s="121" t="s">
        <v>8079</v>
      </c>
      <c r="H163" s="121" t="s">
        <v>21234</v>
      </c>
      <c r="I163" s="120" t="s">
        <v>14484</v>
      </c>
      <c r="J163" s="121" t="s">
        <v>7452</v>
      </c>
    </row>
    <row r="164" spans="1:10" ht="15.75" hidden="1" customHeight="1">
      <c r="A164" s="119">
        <v>157</v>
      </c>
      <c r="B164" s="238" t="s">
        <v>28195</v>
      </c>
      <c r="C164" s="121" t="s">
        <v>7484</v>
      </c>
      <c r="D164" s="119">
        <v>2025</v>
      </c>
      <c r="E164" s="121">
        <v>6100080298</v>
      </c>
      <c r="F164" s="237">
        <v>44685</v>
      </c>
      <c r="G164" s="121" t="s">
        <v>8080</v>
      </c>
      <c r="H164" s="121" t="s">
        <v>21235</v>
      </c>
      <c r="I164" s="120" t="s">
        <v>7312</v>
      </c>
      <c r="J164" s="121" t="s">
        <v>7451</v>
      </c>
    </row>
    <row r="165" spans="1:10" ht="15.75" hidden="1" customHeight="1">
      <c r="A165" s="119">
        <v>158</v>
      </c>
      <c r="B165" s="238" t="s">
        <v>28196</v>
      </c>
      <c r="C165" s="121" t="s">
        <v>7498</v>
      </c>
      <c r="D165" s="119">
        <v>2025</v>
      </c>
      <c r="E165" s="121">
        <v>6200027446</v>
      </c>
      <c r="F165" s="237">
        <v>44685</v>
      </c>
      <c r="G165" s="121" t="s">
        <v>8081</v>
      </c>
      <c r="H165" s="121" t="s">
        <v>21236</v>
      </c>
      <c r="I165" s="120" t="s">
        <v>14485</v>
      </c>
      <c r="J165" s="121" t="s">
        <v>7453</v>
      </c>
    </row>
    <row r="166" spans="1:10" ht="15.75" hidden="1" customHeight="1">
      <c r="A166" s="119">
        <v>159</v>
      </c>
      <c r="B166" s="121" t="s">
        <v>33162</v>
      </c>
      <c r="C166" s="121" t="s">
        <v>7478</v>
      </c>
      <c r="D166" s="119">
        <v>2025</v>
      </c>
      <c r="E166" s="121">
        <v>6100080508</v>
      </c>
      <c r="F166" s="237">
        <v>44687</v>
      </c>
      <c r="G166" s="121" t="s">
        <v>8082</v>
      </c>
      <c r="H166" s="121" t="s">
        <v>21237</v>
      </c>
      <c r="I166" s="120" t="s">
        <v>14486</v>
      </c>
      <c r="J166" s="121" t="s">
        <v>7451</v>
      </c>
    </row>
    <row r="167" spans="1:10" ht="15.75" hidden="1" customHeight="1">
      <c r="A167" s="119">
        <v>160</v>
      </c>
      <c r="B167" s="121" t="s">
        <v>33163</v>
      </c>
      <c r="C167" s="121" t="s">
        <v>7478</v>
      </c>
      <c r="D167" s="119">
        <v>2025</v>
      </c>
      <c r="E167" s="121">
        <v>6100081299</v>
      </c>
      <c r="F167" s="237">
        <v>44711</v>
      </c>
      <c r="G167" s="121" t="s">
        <v>8083</v>
      </c>
      <c r="H167" s="121" t="s">
        <v>21238</v>
      </c>
      <c r="I167" s="120" t="s">
        <v>7327</v>
      </c>
      <c r="J167" s="121" t="s">
        <v>7451</v>
      </c>
    </row>
    <row r="168" spans="1:10" ht="15.75" hidden="1" customHeight="1">
      <c r="A168" s="119">
        <v>161</v>
      </c>
      <c r="B168" s="238" t="s">
        <v>28197</v>
      </c>
      <c r="C168" s="121" t="s">
        <v>7497</v>
      </c>
      <c r="D168" s="119">
        <v>2025</v>
      </c>
      <c r="E168" s="121">
        <v>6100082834</v>
      </c>
      <c r="F168" s="237">
        <v>44747</v>
      </c>
      <c r="G168" s="121" t="s">
        <v>8084</v>
      </c>
      <c r="H168" s="121" t="s">
        <v>21239</v>
      </c>
      <c r="I168" s="120" t="s">
        <v>14487</v>
      </c>
      <c r="J168" s="121" t="s">
        <v>7451</v>
      </c>
    </row>
    <row r="169" spans="1:10" ht="15.75" hidden="1" customHeight="1">
      <c r="A169" s="119">
        <v>162</v>
      </c>
      <c r="B169" s="121" t="s">
        <v>33164</v>
      </c>
      <c r="C169" s="121" t="s">
        <v>7478</v>
      </c>
      <c r="D169" s="119">
        <v>2025</v>
      </c>
      <c r="E169" s="121">
        <v>6100081881</v>
      </c>
      <c r="F169" s="237">
        <v>44742</v>
      </c>
      <c r="G169" s="121" t="s">
        <v>8085</v>
      </c>
      <c r="H169" s="121" t="s">
        <v>21240</v>
      </c>
      <c r="I169" s="120" t="s">
        <v>14488</v>
      </c>
      <c r="J169" s="121" t="s">
        <v>7451</v>
      </c>
    </row>
    <row r="170" spans="1:10" ht="15.75" hidden="1" customHeight="1">
      <c r="A170" s="119">
        <v>163</v>
      </c>
      <c r="B170" s="238" t="s">
        <v>7581</v>
      </c>
      <c r="C170" s="121" t="s">
        <v>7478</v>
      </c>
      <c r="D170" s="119">
        <v>2025</v>
      </c>
      <c r="E170" s="121">
        <v>6100082536</v>
      </c>
      <c r="F170" s="237">
        <v>44736</v>
      </c>
      <c r="G170" s="121" t="s">
        <v>8086</v>
      </c>
      <c r="H170" s="121" t="s">
        <v>21241</v>
      </c>
      <c r="I170" s="120" t="s">
        <v>14489</v>
      </c>
      <c r="J170" s="121" t="s">
        <v>7451</v>
      </c>
    </row>
    <row r="171" spans="1:10" ht="15.75" hidden="1" customHeight="1">
      <c r="A171" s="119">
        <v>164</v>
      </c>
      <c r="B171" s="238" t="s">
        <v>7566</v>
      </c>
      <c r="C171" s="121" t="s">
        <v>7478</v>
      </c>
      <c r="D171" s="119">
        <v>2025</v>
      </c>
      <c r="E171" s="121">
        <v>6100080887</v>
      </c>
      <c r="F171" s="237">
        <v>44704</v>
      </c>
      <c r="G171" s="121" t="s">
        <v>8087</v>
      </c>
      <c r="H171" s="121" t="s">
        <v>21242</v>
      </c>
      <c r="I171" s="120" t="s">
        <v>14490</v>
      </c>
      <c r="J171" s="121" t="s">
        <v>7451</v>
      </c>
    </row>
    <row r="172" spans="1:10" ht="15.75" hidden="1" customHeight="1">
      <c r="A172" s="119">
        <v>165</v>
      </c>
      <c r="B172" s="238" t="s">
        <v>28198</v>
      </c>
      <c r="C172" s="121" t="s">
        <v>7485</v>
      </c>
      <c r="D172" s="119">
        <v>2025</v>
      </c>
      <c r="E172" s="121">
        <v>6000031247</v>
      </c>
      <c r="F172" s="237">
        <v>44746</v>
      </c>
      <c r="G172" s="121" t="s">
        <v>8088</v>
      </c>
      <c r="H172" s="121"/>
      <c r="I172" s="120" t="s">
        <v>14491</v>
      </c>
      <c r="J172" s="121" t="s">
        <v>7452</v>
      </c>
    </row>
    <row r="173" spans="1:10" ht="15.75" hidden="1" customHeight="1">
      <c r="A173" s="119">
        <v>166</v>
      </c>
      <c r="B173" s="121" t="s">
        <v>33165</v>
      </c>
      <c r="C173" s="121" t="s">
        <v>7478</v>
      </c>
      <c r="D173" s="119">
        <v>2025</v>
      </c>
      <c r="E173" s="121">
        <v>6100080791</v>
      </c>
      <c r="F173" s="237">
        <v>44698</v>
      </c>
      <c r="G173" s="121" t="s">
        <v>8089</v>
      </c>
      <c r="H173" s="121" t="s">
        <v>21243</v>
      </c>
      <c r="I173" s="120" t="s">
        <v>14492</v>
      </c>
      <c r="J173" s="121" t="s">
        <v>7451</v>
      </c>
    </row>
    <row r="174" spans="1:10" ht="15.75" hidden="1" customHeight="1">
      <c r="A174" s="119">
        <v>167</v>
      </c>
      <c r="B174" s="121" t="s">
        <v>33166</v>
      </c>
      <c r="C174" s="121" t="s">
        <v>7497</v>
      </c>
      <c r="D174" s="119">
        <v>2025</v>
      </c>
      <c r="E174" s="121">
        <v>6100080809</v>
      </c>
      <c r="F174" s="237">
        <v>44698</v>
      </c>
      <c r="G174" s="121" t="s">
        <v>8090</v>
      </c>
      <c r="H174" s="121" t="s">
        <v>21244</v>
      </c>
      <c r="I174" s="120" t="s">
        <v>14493</v>
      </c>
      <c r="J174" s="121" t="s">
        <v>7451</v>
      </c>
    </row>
    <row r="175" spans="1:10" ht="15.75" hidden="1" customHeight="1">
      <c r="A175" s="119">
        <v>168</v>
      </c>
      <c r="B175" s="121" t="s">
        <v>33167</v>
      </c>
      <c r="C175" s="121" t="s">
        <v>7478</v>
      </c>
      <c r="D175" s="119">
        <v>2025</v>
      </c>
      <c r="E175" s="121">
        <v>6100081473</v>
      </c>
      <c r="F175" s="237">
        <v>44712</v>
      </c>
      <c r="G175" s="121" t="s">
        <v>8091</v>
      </c>
      <c r="H175" s="121" t="s">
        <v>21245</v>
      </c>
      <c r="I175" s="120" t="s">
        <v>14494</v>
      </c>
      <c r="J175" s="121" t="s">
        <v>7451</v>
      </c>
    </row>
    <row r="176" spans="1:10" ht="15.75" hidden="1" customHeight="1">
      <c r="A176" s="119">
        <v>169</v>
      </c>
      <c r="B176" s="238" t="s">
        <v>7556</v>
      </c>
      <c r="C176" s="121" t="s">
        <v>7495</v>
      </c>
      <c r="D176" s="119">
        <v>2025</v>
      </c>
      <c r="E176" s="121">
        <v>6300015971</v>
      </c>
      <c r="F176" s="237">
        <v>44711</v>
      </c>
      <c r="G176" s="121" t="s">
        <v>8092</v>
      </c>
      <c r="H176" s="121" t="s">
        <v>21246</v>
      </c>
      <c r="I176" s="120" t="s">
        <v>14495</v>
      </c>
      <c r="J176" s="121" t="s">
        <v>7454</v>
      </c>
    </row>
    <row r="177" spans="1:10" ht="15.75" hidden="1" customHeight="1">
      <c r="A177" s="119">
        <v>170</v>
      </c>
      <c r="B177" s="238" t="s">
        <v>28199</v>
      </c>
      <c r="C177" s="121" t="s">
        <v>7496</v>
      </c>
      <c r="D177" s="119">
        <v>2025</v>
      </c>
      <c r="E177" s="121">
        <v>6100081997</v>
      </c>
      <c r="F177" s="237">
        <v>44722</v>
      </c>
      <c r="G177" s="121" t="s">
        <v>8093</v>
      </c>
      <c r="H177" s="121" t="s">
        <v>21247</v>
      </c>
      <c r="I177" s="120" t="s">
        <v>14496</v>
      </c>
      <c r="J177" s="121" t="s">
        <v>7451</v>
      </c>
    </row>
    <row r="178" spans="1:10" ht="15.75" hidden="1" customHeight="1">
      <c r="A178" s="119">
        <v>171</v>
      </c>
      <c r="B178" s="238" t="s">
        <v>28200</v>
      </c>
      <c r="C178" s="121" t="s">
        <v>7478</v>
      </c>
      <c r="D178" s="119">
        <v>2025</v>
      </c>
      <c r="E178" s="121">
        <v>6100081836</v>
      </c>
      <c r="F178" s="237">
        <v>44720</v>
      </c>
      <c r="G178" s="121" t="s">
        <v>8094</v>
      </c>
      <c r="H178" s="121" t="s">
        <v>21248</v>
      </c>
      <c r="I178" s="120" t="s">
        <v>14497</v>
      </c>
      <c r="J178" s="121" t="s">
        <v>7451</v>
      </c>
    </row>
    <row r="179" spans="1:10" ht="15.75" hidden="1" customHeight="1">
      <c r="A179" s="119">
        <v>172</v>
      </c>
      <c r="B179" s="238" t="s">
        <v>28201</v>
      </c>
      <c r="C179" s="121" t="s">
        <v>7492</v>
      </c>
      <c r="D179" s="119">
        <v>2025</v>
      </c>
      <c r="E179" s="121">
        <v>6200028127</v>
      </c>
      <c r="F179" s="237">
        <v>44768</v>
      </c>
      <c r="G179" s="121" t="s">
        <v>8095</v>
      </c>
      <c r="H179" s="121" t="s">
        <v>21249</v>
      </c>
      <c r="I179" s="120" t="s">
        <v>14498</v>
      </c>
      <c r="J179" s="121" t="s">
        <v>7453</v>
      </c>
    </row>
    <row r="180" spans="1:10" ht="15.75" hidden="1" customHeight="1">
      <c r="A180" s="119">
        <v>173</v>
      </c>
      <c r="B180" s="238" t="s">
        <v>7553</v>
      </c>
      <c r="C180" s="121" t="s">
        <v>7478</v>
      </c>
      <c r="D180" s="119">
        <v>2025</v>
      </c>
      <c r="E180" s="121">
        <v>6100081614</v>
      </c>
      <c r="F180" s="237">
        <v>44715</v>
      </c>
      <c r="G180" s="121" t="s">
        <v>8096</v>
      </c>
      <c r="H180" s="121" t="s">
        <v>21250</v>
      </c>
      <c r="I180" s="120" t="s">
        <v>14499</v>
      </c>
      <c r="J180" s="121" t="s">
        <v>7451</v>
      </c>
    </row>
    <row r="181" spans="1:10" ht="15.75" hidden="1" customHeight="1">
      <c r="A181" s="119">
        <v>174</v>
      </c>
      <c r="B181" s="238" t="s">
        <v>28202</v>
      </c>
      <c r="C181" s="121" t="s">
        <v>7478</v>
      </c>
      <c r="D181" s="119">
        <v>2025</v>
      </c>
      <c r="E181" s="121">
        <v>6100082275</v>
      </c>
      <c r="F181" s="237">
        <v>44732</v>
      </c>
      <c r="G181" s="121" t="s">
        <v>8097</v>
      </c>
      <c r="H181" s="121" t="s">
        <v>21251</v>
      </c>
      <c r="I181" s="120" t="s">
        <v>14500</v>
      </c>
      <c r="J181" s="121" t="s">
        <v>7451</v>
      </c>
    </row>
    <row r="182" spans="1:10" ht="15.75" hidden="1" customHeight="1">
      <c r="A182" s="119">
        <v>175</v>
      </c>
      <c r="B182" s="238" t="s">
        <v>28203</v>
      </c>
      <c r="C182" s="121" t="s">
        <v>7478</v>
      </c>
      <c r="D182" s="119">
        <v>2025</v>
      </c>
      <c r="E182" s="121">
        <v>6100082072</v>
      </c>
      <c r="F182" s="237">
        <v>44728</v>
      </c>
      <c r="G182" s="121" t="s">
        <v>8098</v>
      </c>
      <c r="H182" s="121" t="s">
        <v>21252</v>
      </c>
      <c r="I182" s="120" t="s">
        <v>14501</v>
      </c>
      <c r="J182" s="121" t="s">
        <v>7451</v>
      </c>
    </row>
    <row r="183" spans="1:10" ht="15.75" hidden="1" customHeight="1">
      <c r="A183" s="119">
        <v>176</v>
      </c>
      <c r="B183" s="238" t="s">
        <v>7569</v>
      </c>
      <c r="C183" s="121" t="s">
        <v>7478</v>
      </c>
      <c r="D183" s="119">
        <v>2025</v>
      </c>
      <c r="E183" s="121">
        <v>6100082129</v>
      </c>
      <c r="F183" s="237">
        <v>44728</v>
      </c>
      <c r="G183" s="121" t="s">
        <v>8099</v>
      </c>
      <c r="H183" s="121" t="s">
        <v>21253</v>
      </c>
      <c r="I183" s="120" t="s">
        <v>14502</v>
      </c>
      <c r="J183" s="121" t="s">
        <v>7451</v>
      </c>
    </row>
    <row r="184" spans="1:10" ht="15.75" hidden="1" customHeight="1">
      <c r="A184" s="119">
        <v>177</v>
      </c>
      <c r="B184" s="238" t="s">
        <v>7547</v>
      </c>
      <c r="C184" s="121" t="s">
        <v>7478</v>
      </c>
      <c r="D184" s="119">
        <v>2025</v>
      </c>
      <c r="E184" s="121">
        <v>6100081897</v>
      </c>
      <c r="F184" s="237">
        <v>44726</v>
      </c>
      <c r="G184" s="121" t="s">
        <v>8100</v>
      </c>
      <c r="H184" s="121" t="s">
        <v>21254</v>
      </c>
      <c r="I184" s="120" t="s">
        <v>7327</v>
      </c>
      <c r="J184" s="121" t="s">
        <v>7451</v>
      </c>
    </row>
    <row r="185" spans="1:10" ht="15.75" hidden="1" customHeight="1">
      <c r="A185" s="119">
        <v>178</v>
      </c>
      <c r="B185" s="238" t="s">
        <v>28204</v>
      </c>
      <c r="C185" s="121" t="s">
        <v>7494</v>
      </c>
      <c r="D185" s="119">
        <v>2025</v>
      </c>
      <c r="E185" s="121">
        <v>6000031253</v>
      </c>
      <c r="F185" s="237">
        <v>44748</v>
      </c>
      <c r="G185" s="121" t="s">
        <v>8101</v>
      </c>
      <c r="H185" s="121" t="s">
        <v>21255</v>
      </c>
      <c r="I185" s="120" t="s">
        <v>14503</v>
      </c>
      <c r="J185" s="121" t="s">
        <v>7452</v>
      </c>
    </row>
    <row r="186" spans="1:10" ht="15.75" hidden="1" customHeight="1">
      <c r="A186" s="119">
        <v>179</v>
      </c>
      <c r="B186" s="121" t="s">
        <v>33168</v>
      </c>
      <c r="C186" s="121" t="s">
        <v>7478</v>
      </c>
      <c r="D186" s="119">
        <v>2025</v>
      </c>
      <c r="E186" s="121">
        <v>6100082037</v>
      </c>
      <c r="F186" s="237">
        <v>44726</v>
      </c>
      <c r="G186" s="121" t="s">
        <v>8102</v>
      </c>
      <c r="H186" s="121" t="s">
        <v>21256</v>
      </c>
      <c r="I186" s="120" t="s">
        <v>14504</v>
      </c>
      <c r="J186" s="121" t="s">
        <v>7451</v>
      </c>
    </row>
    <row r="187" spans="1:10" ht="15.75" hidden="1" customHeight="1">
      <c r="A187" s="119">
        <v>180</v>
      </c>
      <c r="B187" s="238" t="s">
        <v>7539</v>
      </c>
      <c r="C187" s="121" t="s">
        <v>7478</v>
      </c>
      <c r="D187" s="119">
        <v>2025</v>
      </c>
      <c r="E187" s="121">
        <v>6100082419</v>
      </c>
      <c r="F187" s="237">
        <v>44735</v>
      </c>
      <c r="G187" s="121" t="s">
        <v>7094</v>
      </c>
      <c r="H187" s="121" t="s">
        <v>21257</v>
      </c>
      <c r="I187" s="120" t="s">
        <v>14505</v>
      </c>
      <c r="J187" s="121" t="s">
        <v>7451</v>
      </c>
    </row>
    <row r="188" spans="1:10" ht="15.75" hidden="1" customHeight="1">
      <c r="A188" s="119">
        <v>181</v>
      </c>
      <c r="B188" s="238" t="s">
        <v>7539</v>
      </c>
      <c r="C188" s="121" t="s">
        <v>7478</v>
      </c>
      <c r="D188" s="119">
        <v>2025</v>
      </c>
      <c r="E188" s="121">
        <v>6100083027</v>
      </c>
      <c r="F188" s="237">
        <v>44749</v>
      </c>
      <c r="G188" s="121" t="s">
        <v>7094</v>
      </c>
      <c r="H188" s="121" t="s">
        <v>21258</v>
      </c>
      <c r="I188" s="120" t="s">
        <v>14506</v>
      </c>
      <c r="J188" s="121" t="s">
        <v>7451</v>
      </c>
    </row>
    <row r="189" spans="1:10" ht="15.75" hidden="1" customHeight="1">
      <c r="A189" s="119">
        <v>182</v>
      </c>
      <c r="B189" s="238" t="s">
        <v>7539</v>
      </c>
      <c r="C189" s="121" t="s">
        <v>7478</v>
      </c>
      <c r="D189" s="119">
        <v>2025</v>
      </c>
      <c r="E189" s="121">
        <v>6100083026</v>
      </c>
      <c r="F189" s="237">
        <v>44749</v>
      </c>
      <c r="G189" s="121" t="s">
        <v>7094</v>
      </c>
      <c r="H189" s="121" t="s">
        <v>21259</v>
      </c>
      <c r="I189" s="120" t="s">
        <v>14507</v>
      </c>
      <c r="J189" s="121" t="s">
        <v>7451</v>
      </c>
    </row>
    <row r="190" spans="1:10" ht="15.75" hidden="1" customHeight="1">
      <c r="A190" s="119">
        <v>183</v>
      </c>
      <c r="B190" s="238" t="s">
        <v>28205</v>
      </c>
      <c r="C190" s="121" t="s">
        <v>7478</v>
      </c>
      <c r="D190" s="119">
        <v>2025</v>
      </c>
      <c r="E190" s="121">
        <v>6100082461</v>
      </c>
      <c r="F190" s="237">
        <v>44755</v>
      </c>
      <c r="G190" s="121" t="s">
        <v>8103</v>
      </c>
      <c r="H190" s="121" t="s">
        <v>21260</v>
      </c>
      <c r="I190" s="120" t="s">
        <v>14508</v>
      </c>
      <c r="J190" s="121" t="s">
        <v>7451</v>
      </c>
    </row>
    <row r="191" spans="1:10" ht="15.75" hidden="1" customHeight="1">
      <c r="A191" s="119">
        <v>184</v>
      </c>
      <c r="B191" s="238" t="s">
        <v>28206</v>
      </c>
      <c r="C191" s="121" t="s">
        <v>7478</v>
      </c>
      <c r="D191" s="119">
        <v>2025</v>
      </c>
      <c r="E191" s="121">
        <v>6100082293</v>
      </c>
      <c r="F191" s="237">
        <v>44733</v>
      </c>
      <c r="G191" s="121" t="s">
        <v>8104</v>
      </c>
      <c r="H191" s="121" t="s">
        <v>21261</v>
      </c>
      <c r="I191" s="120" t="s">
        <v>14509</v>
      </c>
      <c r="J191" s="121" t="s">
        <v>7451</v>
      </c>
    </row>
    <row r="192" spans="1:10" ht="15.75" hidden="1" customHeight="1">
      <c r="A192" s="119">
        <v>185</v>
      </c>
      <c r="B192" s="121" t="s">
        <v>33169</v>
      </c>
      <c r="C192" s="121" t="s">
        <v>7478</v>
      </c>
      <c r="D192" s="119">
        <v>2025</v>
      </c>
      <c r="E192" s="121">
        <v>6100083088</v>
      </c>
      <c r="F192" s="237">
        <v>44796</v>
      </c>
      <c r="G192" s="121" t="s">
        <v>8105</v>
      </c>
      <c r="H192" s="121" t="s">
        <v>21262</v>
      </c>
      <c r="I192" s="120" t="s">
        <v>14510</v>
      </c>
      <c r="J192" s="121" t="s">
        <v>7451</v>
      </c>
    </row>
    <row r="193" spans="1:10" ht="15.75" hidden="1" customHeight="1">
      <c r="A193" s="119">
        <v>186</v>
      </c>
      <c r="B193" s="238" t="s">
        <v>28207</v>
      </c>
      <c r="C193" s="121" t="s">
        <v>7509</v>
      </c>
      <c r="D193" s="119">
        <v>2025</v>
      </c>
      <c r="E193" s="121">
        <v>6400017081</v>
      </c>
      <c r="F193" s="237">
        <v>44729</v>
      </c>
      <c r="G193" s="121" t="s">
        <v>8106</v>
      </c>
      <c r="H193" s="121" t="s">
        <v>21263</v>
      </c>
      <c r="I193" s="120" t="s">
        <v>14511</v>
      </c>
      <c r="J193" s="121" t="s">
        <v>7455</v>
      </c>
    </row>
    <row r="194" spans="1:10" ht="15.75" hidden="1" customHeight="1">
      <c r="A194" s="119">
        <v>187</v>
      </c>
      <c r="B194" s="238" t="s">
        <v>28208</v>
      </c>
      <c r="C194" s="121" t="s">
        <v>7509</v>
      </c>
      <c r="D194" s="119">
        <v>2025</v>
      </c>
      <c r="E194" s="121">
        <v>6400017080</v>
      </c>
      <c r="F194" s="237">
        <v>44729</v>
      </c>
      <c r="G194" s="121" t="s">
        <v>8106</v>
      </c>
      <c r="H194" s="121" t="s">
        <v>21264</v>
      </c>
      <c r="I194" s="120" t="s">
        <v>14512</v>
      </c>
      <c r="J194" s="121" t="s">
        <v>7455</v>
      </c>
    </row>
    <row r="195" spans="1:10" ht="15.75" hidden="1" customHeight="1">
      <c r="A195" s="119">
        <v>188</v>
      </c>
      <c r="B195" s="238" t="s">
        <v>28209</v>
      </c>
      <c r="C195" s="121" t="s">
        <v>7478</v>
      </c>
      <c r="D195" s="119">
        <v>2025</v>
      </c>
      <c r="E195" s="121">
        <v>6100083538</v>
      </c>
      <c r="F195" s="237">
        <v>44762</v>
      </c>
      <c r="G195" s="121" t="s">
        <v>8107</v>
      </c>
      <c r="H195" s="121" t="s">
        <v>21265</v>
      </c>
      <c r="I195" s="120" t="s">
        <v>14513</v>
      </c>
      <c r="J195" s="121" t="s">
        <v>7451</v>
      </c>
    </row>
    <row r="196" spans="1:10" ht="15.75" hidden="1" customHeight="1">
      <c r="A196" s="119">
        <v>189</v>
      </c>
      <c r="B196" s="121" t="s">
        <v>33170</v>
      </c>
      <c r="C196" s="121" t="s">
        <v>7496</v>
      </c>
      <c r="D196" s="119">
        <v>2025</v>
      </c>
      <c r="E196" s="121">
        <v>6100082399</v>
      </c>
      <c r="F196" s="237">
        <v>44735</v>
      </c>
      <c r="G196" s="121" t="s">
        <v>8108</v>
      </c>
      <c r="H196" s="121" t="s">
        <v>21266</v>
      </c>
      <c r="I196" s="120" t="s">
        <v>14514</v>
      </c>
      <c r="J196" s="121" t="s">
        <v>7451</v>
      </c>
    </row>
    <row r="197" spans="1:10" ht="15.75" hidden="1" customHeight="1">
      <c r="A197" s="119">
        <v>190</v>
      </c>
      <c r="B197" s="238" t="s">
        <v>28210</v>
      </c>
      <c r="C197" s="121" t="s">
        <v>7478</v>
      </c>
      <c r="D197" s="119">
        <v>2025</v>
      </c>
      <c r="E197" s="121">
        <v>6100082359</v>
      </c>
      <c r="F197" s="237">
        <v>44733</v>
      </c>
      <c r="G197" s="121" t="s">
        <v>8109</v>
      </c>
      <c r="H197" s="121" t="s">
        <v>21267</v>
      </c>
      <c r="I197" s="120" t="s">
        <v>14515</v>
      </c>
      <c r="J197" s="121" t="s">
        <v>7451</v>
      </c>
    </row>
    <row r="198" spans="1:10" ht="15.75" hidden="1" customHeight="1">
      <c r="A198" s="119">
        <v>191</v>
      </c>
      <c r="B198" s="238" t="s">
        <v>28211</v>
      </c>
      <c r="C198" s="121" t="s">
        <v>7509</v>
      </c>
      <c r="D198" s="119">
        <v>2025</v>
      </c>
      <c r="E198" s="121">
        <v>6400017076</v>
      </c>
      <c r="F198" s="237">
        <v>44729</v>
      </c>
      <c r="G198" s="121" t="s">
        <v>7118</v>
      </c>
      <c r="H198" s="121" t="s">
        <v>21268</v>
      </c>
      <c r="I198" s="120" t="s">
        <v>14516</v>
      </c>
      <c r="J198" s="121" t="s">
        <v>7455</v>
      </c>
    </row>
    <row r="199" spans="1:10" ht="15.75" hidden="1" customHeight="1">
      <c r="A199" s="119">
        <v>192</v>
      </c>
      <c r="B199" s="238" t="s">
        <v>28212</v>
      </c>
      <c r="C199" s="121" t="s">
        <v>7478</v>
      </c>
      <c r="D199" s="119">
        <v>2025</v>
      </c>
      <c r="E199" s="121">
        <v>6100082460</v>
      </c>
      <c r="F199" s="237">
        <v>44735</v>
      </c>
      <c r="G199" s="121" t="s">
        <v>8110</v>
      </c>
      <c r="H199" s="121" t="s">
        <v>21269</v>
      </c>
      <c r="I199" s="120" t="s">
        <v>14517</v>
      </c>
      <c r="J199" s="121" t="s">
        <v>7451</v>
      </c>
    </row>
    <row r="200" spans="1:10" ht="15.75" hidden="1" customHeight="1">
      <c r="A200" s="119">
        <v>193</v>
      </c>
      <c r="B200" s="238" t="s">
        <v>28213</v>
      </c>
      <c r="C200" s="121" t="s">
        <v>7478</v>
      </c>
      <c r="D200" s="119">
        <v>2025</v>
      </c>
      <c r="E200" s="121">
        <v>6100082328</v>
      </c>
      <c r="F200" s="237">
        <v>44732</v>
      </c>
      <c r="G200" s="121" t="s">
        <v>8111</v>
      </c>
      <c r="H200" s="121">
        <v>74190305002165</v>
      </c>
      <c r="I200" s="120" t="s">
        <v>14518</v>
      </c>
      <c r="J200" s="121" t="s">
        <v>7451</v>
      </c>
    </row>
    <row r="201" spans="1:10" ht="15.75" hidden="1" customHeight="1">
      <c r="A201" s="119">
        <v>194</v>
      </c>
      <c r="B201" s="238" t="s">
        <v>7558</v>
      </c>
      <c r="C201" s="121" t="s">
        <v>7478</v>
      </c>
      <c r="D201" s="119">
        <v>2025</v>
      </c>
      <c r="E201" s="121">
        <v>6100082452</v>
      </c>
      <c r="F201" s="237">
        <v>44735</v>
      </c>
      <c r="G201" s="121" t="s">
        <v>8112</v>
      </c>
      <c r="H201" s="121" t="s">
        <v>21270</v>
      </c>
      <c r="I201" s="120" t="s">
        <v>14519</v>
      </c>
      <c r="J201" s="121" t="s">
        <v>7451</v>
      </c>
    </row>
    <row r="202" spans="1:10" ht="15.75" hidden="1" customHeight="1">
      <c r="A202" s="119">
        <v>195</v>
      </c>
      <c r="B202" s="238" t="s">
        <v>28214</v>
      </c>
      <c r="C202" s="121" t="s">
        <v>7478</v>
      </c>
      <c r="D202" s="119">
        <v>2025</v>
      </c>
      <c r="E202" s="121">
        <v>6100083781</v>
      </c>
      <c r="F202" s="237">
        <v>44768</v>
      </c>
      <c r="G202" s="121" t="s">
        <v>8113</v>
      </c>
      <c r="H202" s="121" t="s">
        <v>21271</v>
      </c>
      <c r="I202" s="120" t="s">
        <v>14520</v>
      </c>
      <c r="J202" s="121" t="s">
        <v>7451</v>
      </c>
    </row>
    <row r="203" spans="1:10" ht="15.75" hidden="1" customHeight="1">
      <c r="A203" s="119">
        <v>196</v>
      </c>
      <c r="B203" s="121" t="s">
        <v>33171</v>
      </c>
      <c r="C203" s="121" t="s">
        <v>7478</v>
      </c>
      <c r="D203" s="119">
        <v>2025</v>
      </c>
      <c r="E203" s="121">
        <v>6100082485</v>
      </c>
      <c r="F203" s="237">
        <v>44736</v>
      </c>
      <c r="G203" s="121" t="s">
        <v>8114</v>
      </c>
      <c r="H203" s="121" t="s">
        <v>21272</v>
      </c>
      <c r="I203" s="120" t="s">
        <v>14521</v>
      </c>
      <c r="J203" s="121" t="s">
        <v>7451</v>
      </c>
    </row>
    <row r="204" spans="1:10" ht="15.75" hidden="1" customHeight="1">
      <c r="A204" s="119">
        <v>197</v>
      </c>
      <c r="B204" s="238" t="s">
        <v>28215</v>
      </c>
      <c r="C204" s="121" t="s">
        <v>7478</v>
      </c>
      <c r="D204" s="119">
        <v>2025</v>
      </c>
      <c r="E204" s="121">
        <v>6100083421</v>
      </c>
      <c r="F204" s="237">
        <v>44760</v>
      </c>
      <c r="G204" s="121" t="s">
        <v>8115</v>
      </c>
      <c r="H204" s="121" t="s">
        <v>21273</v>
      </c>
      <c r="I204" s="120" t="s">
        <v>14522</v>
      </c>
      <c r="J204" s="121" t="s">
        <v>7451</v>
      </c>
    </row>
    <row r="205" spans="1:10" ht="15.75" hidden="1" customHeight="1">
      <c r="A205" s="119">
        <v>198</v>
      </c>
      <c r="B205" s="238" t="s">
        <v>28216</v>
      </c>
      <c r="C205" s="121" t="s">
        <v>7478</v>
      </c>
      <c r="D205" s="119">
        <v>2025</v>
      </c>
      <c r="E205" s="121">
        <v>6100083530</v>
      </c>
      <c r="F205" s="237">
        <v>44790</v>
      </c>
      <c r="G205" s="121" t="s">
        <v>8116</v>
      </c>
      <c r="H205" s="121" t="s">
        <v>21274</v>
      </c>
      <c r="I205" s="120" t="s">
        <v>14523</v>
      </c>
      <c r="J205" s="121" t="s">
        <v>7451</v>
      </c>
    </row>
    <row r="206" spans="1:10" ht="15.75" hidden="1" customHeight="1">
      <c r="A206" s="119">
        <v>199</v>
      </c>
      <c r="B206" s="121" t="s">
        <v>33172</v>
      </c>
      <c r="C206" s="121" t="s">
        <v>7478</v>
      </c>
      <c r="D206" s="119">
        <v>2025</v>
      </c>
      <c r="E206" s="121">
        <v>6100083908</v>
      </c>
      <c r="F206" s="237">
        <v>44825</v>
      </c>
      <c r="G206" s="121" t="s">
        <v>8117</v>
      </c>
      <c r="H206" s="121" t="s">
        <v>21275</v>
      </c>
      <c r="I206" s="120" t="s">
        <v>14524</v>
      </c>
      <c r="J206" s="121" t="s">
        <v>7451</v>
      </c>
    </row>
    <row r="207" spans="1:10" ht="15.75" hidden="1" customHeight="1">
      <c r="A207" s="119">
        <v>200</v>
      </c>
      <c r="B207" s="238" t="s">
        <v>28217</v>
      </c>
      <c r="C207" s="121" t="s">
        <v>7496</v>
      </c>
      <c r="D207" s="119">
        <v>2025</v>
      </c>
      <c r="E207" s="121">
        <v>6100082838</v>
      </c>
      <c r="F207" s="237">
        <v>44746</v>
      </c>
      <c r="G207" s="121" t="s">
        <v>8118</v>
      </c>
      <c r="H207" s="121" t="s">
        <v>21276</v>
      </c>
      <c r="I207" s="120" t="s">
        <v>14525</v>
      </c>
      <c r="J207" s="121" t="s">
        <v>7451</v>
      </c>
    </row>
    <row r="208" spans="1:10" ht="15.75" hidden="1" customHeight="1">
      <c r="A208" s="119">
        <v>201</v>
      </c>
      <c r="B208" s="238" t="s">
        <v>28217</v>
      </c>
      <c r="C208" s="121" t="s">
        <v>7496</v>
      </c>
      <c r="D208" s="119">
        <v>2025</v>
      </c>
      <c r="E208" s="121">
        <v>6100082840</v>
      </c>
      <c r="F208" s="237">
        <v>44746</v>
      </c>
      <c r="G208" s="121" t="s">
        <v>8119</v>
      </c>
      <c r="H208" s="121" t="s">
        <v>21277</v>
      </c>
      <c r="I208" s="120" t="s">
        <v>14526</v>
      </c>
      <c r="J208" s="121" t="s">
        <v>7451</v>
      </c>
    </row>
    <row r="209" spans="1:10" ht="15.75" hidden="1" customHeight="1">
      <c r="A209" s="119">
        <v>202</v>
      </c>
      <c r="B209" s="238" t="s">
        <v>28218</v>
      </c>
      <c r="C209" s="121" t="s">
        <v>7478</v>
      </c>
      <c r="D209" s="119">
        <v>2025</v>
      </c>
      <c r="E209" s="121">
        <v>6100084020</v>
      </c>
      <c r="F209" s="237">
        <v>44775</v>
      </c>
      <c r="G209" s="121" t="s">
        <v>8120</v>
      </c>
      <c r="H209" s="121" t="s">
        <v>21278</v>
      </c>
      <c r="I209" s="120" t="s">
        <v>14527</v>
      </c>
      <c r="J209" s="121" t="s">
        <v>7451</v>
      </c>
    </row>
    <row r="210" spans="1:10" ht="15.75" hidden="1" customHeight="1">
      <c r="A210" s="119">
        <v>203</v>
      </c>
      <c r="B210" s="121" t="s">
        <v>33173</v>
      </c>
      <c r="C210" s="121" t="s">
        <v>7496</v>
      </c>
      <c r="D210" s="119">
        <v>2025</v>
      </c>
      <c r="E210" s="121">
        <v>6100082845</v>
      </c>
      <c r="F210" s="237">
        <v>44746</v>
      </c>
      <c r="G210" s="121" t="s">
        <v>8121</v>
      </c>
      <c r="H210" s="121" t="s">
        <v>21279</v>
      </c>
      <c r="I210" s="120" t="s">
        <v>14528</v>
      </c>
      <c r="J210" s="121" t="s">
        <v>7451</v>
      </c>
    </row>
    <row r="211" spans="1:10" ht="15.75" hidden="1" customHeight="1">
      <c r="A211" s="119">
        <v>204</v>
      </c>
      <c r="B211" s="121" t="s">
        <v>33174</v>
      </c>
      <c r="C211" s="121" t="s">
        <v>7478</v>
      </c>
      <c r="D211" s="119">
        <v>2025</v>
      </c>
      <c r="E211" s="121">
        <v>6100083159</v>
      </c>
      <c r="F211" s="237">
        <v>44760</v>
      </c>
      <c r="G211" s="121" t="s">
        <v>7109</v>
      </c>
      <c r="H211" s="121" t="s">
        <v>21280</v>
      </c>
      <c r="I211" s="120" t="s">
        <v>14529</v>
      </c>
      <c r="J211" s="121" t="s">
        <v>7451</v>
      </c>
    </row>
    <row r="212" spans="1:10" ht="15.75" hidden="1" customHeight="1">
      <c r="A212" s="119">
        <v>205</v>
      </c>
      <c r="B212" s="238" t="s">
        <v>28219</v>
      </c>
      <c r="C212" s="121" t="s">
        <v>7498</v>
      </c>
      <c r="D212" s="119">
        <v>2025</v>
      </c>
      <c r="E212" s="121">
        <v>6200028255</v>
      </c>
      <c r="F212" s="237">
        <v>44760</v>
      </c>
      <c r="G212" s="121" t="s">
        <v>8122</v>
      </c>
      <c r="H212" s="121" t="s">
        <v>21281</v>
      </c>
      <c r="I212" s="120" t="s">
        <v>14530</v>
      </c>
      <c r="J212" s="121" t="s">
        <v>7453</v>
      </c>
    </row>
    <row r="213" spans="1:10" ht="15.75" hidden="1" customHeight="1">
      <c r="A213" s="119">
        <v>206</v>
      </c>
      <c r="B213" s="238" t="s">
        <v>28220</v>
      </c>
      <c r="C213" s="121" t="s">
        <v>7481</v>
      </c>
      <c r="D213" s="119">
        <v>2025</v>
      </c>
      <c r="E213" s="121">
        <v>6000031471</v>
      </c>
      <c r="F213" s="237">
        <v>44781</v>
      </c>
      <c r="G213" s="121" t="s">
        <v>8123</v>
      </c>
      <c r="H213" s="121" t="s">
        <v>21282</v>
      </c>
      <c r="I213" s="120" t="s">
        <v>14531</v>
      </c>
      <c r="J213" s="121" t="s">
        <v>7452</v>
      </c>
    </row>
    <row r="214" spans="1:10" ht="15.75" hidden="1" customHeight="1">
      <c r="A214" s="119">
        <v>207</v>
      </c>
      <c r="B214" s="238" t="s">
        <v>28221</v>
      </c>
      <c r="C214" s="121" t="s">
        <v>7478</v>
      </c>
      <c r="D214" s="119">
        <v>2025</v>
      </c>
      <c r="E214" s="121">
        <v>6100084185</v>
      </c>
      <c r="F214" s="237">
        <v>44784</v>
      </c>
      <c r="G214" s="121" t="s">
        <v>8124</v>
      </c>
      <c r="H214" s="121" t="s">
        <v>21283</v>
      </c>
      <c r="I214" s="120" t="s">
        <v>14532</v>
      </c>
      <c r="J214" s="121" t="s">
        <v>7451</v>
      </c>
    </row>
    <row r="215" spans="1:10" ht="15.75" hidden="1" customHeight="1">
      <c r="A215" s="119">
        <v>208</v>
      </c>
      <c r="B215" s="121" t="s">
        <v>33175</v>
      </c>
      <c r="C215" s="121" t="s">
        <v>7478</v>
      </c>
      <c r="D215" s="119">
        <v>2025</v>
      </c>
      <c r="E215" s="121">
        <v>6100083450</v>
      </c>
      <c r="F215" s="237">
        <v>44775</v>
      </c>
      <c r="G215" s="121" t="s">
        <v>8125</v>
      </c>
      <c r="H215" s="121" t="s">
        <v>21284</v>
      </c>
      <c r="I215" s="120" t="s">
        <v>7317</v>
      </c>
      <c r="J215" s="121" t="s">
        <v>7451</v>
      </c>
    </row>
    <row r="216" spans="1:10" ht="15.75" hidden="1" customHeight="1">
      <c r="A216" s="119">
        <v>209</v>
      </c>
      <c r="B216" s="238" t="s">
        <v>28222</v>
      </c>
      <c r="C216" s="121" t="s">
        <v>7494</v>
      </c>
      <c r="D216" s="119">
        <v>2025</v>
      </c>
      <c r="E216" s="121">
        <v>6000031421</v>
      </c>
      <c r="F216" s="237">
        <v>44756</v>
      </c>
      <c r="G216" s="121" t="s">
        <v>8126</v>
      </c>
      <c r="H216" s="121" t="s">
        <v>21285</v>
      </c>
      <c r="I216" s="120" t="s">
        <v>14533</v>
      </c>
      <c r="J216" s="121" t="s">
        <v>7452</v>
      </c>
    </row>
    <row r="217" spans="1:10" ht="15.75" hidden="1" customHeight="1">
      <c r="A217" s="119">
        <v>210</v>
      </c>
      <c r="B217" s="238" t="s">
        <v>28223</v>
      </c>
      <c r="C217" s="121" t="s">
        <v>7478</v>
      </c>
      <c r="D217" s="119">
        <v>2025</v>
      </c>
      <c r="E217" s="121">
        <v>6100083083</v>
      </c>
      <c r="F217" s="237">
        <v>44768</v>
      </c>
      <c r="G217" s="121" t="s">
        <v>8127</v>
      </c>
      <c r="H217" s="121" t="s">
        <v>21286</v>
      </c>
      <c r="I217" s="120" t="s">
        <v>7317</v>
      </c>
      <c r="J217" s="121" t="s">
        <v>7451</v>
      </c>
    </row>
    <row r="218" spans="1:10" ht="15.75" hidden="1" customHeight="1">
      <c r="A218" s="119">
        <v>211</v>
      </c>
      <c r="B218" s="238" t="s">
        <v>28223</v>
      </c>
      <c r="C218" s="121" t="s">
        <v>7478</v>
      </c>
      <c r="D218" s="119">
        <v>2025</v>
      </c>
      <c r="E218" s="121">
        <v>6100083264</v>
      </c>
      <c r="F218" s="237">
        <v>44764</v>
      </c>
      <c r="G218" s="121" t="s">
        <v>8128</v>
      </c>
      <c r="H218" s="121" t="s">
        <v>21287</v>
      </c>
      <c r="I218" s="120" t="s">
        <v>7317</v>
      </c>
      <c r="J218" s="121" t="s">
        <v>7451</v>
      </c>
    </row>
    <row r="219" spans="1:10" ht="15.75" hidden="1" customHeight="1">
      <c r="A219" s="119">
        <v>212</v>
      </c>
      <c r="B219" s="238" t="s">
        <v>28223</v>
      </c>
      <c r="C219" s="121" t="s">
        <v>7478</v>
      </c>
      <c r="D219" s="119">
        <v>2025</v>
      </c>
      <c r="E219" s="121">
        <v>6100083330</v>
      </c>
      <c r="F219" s="237">
        <v>44768</v>
      </c>
      <c r="G219" s="121" t="s">
        <v>8129</v>
      </c>
      <c r="H219" s="121" t="s">
        <v>21288</v>
      </c>
      <c r="I219" s="120" t="s">
        <v>7317</v>
      </c>
      <c r="J219" s="121" t="s">
        <v>7451</v>
      </c>
    </row>
    <row r="220" spans="1:10" ht="15.75" hidden="1" customHeight="1">
      <c r="A220" s="119">
        <v>213</v>
      </c>
      <c r="B220" s="121" t="s">
        <v>27995</v>
      </c>
      <c r="C220" s="121" t="s">
        <v>7478</v>
      </c>
      <c r="D220" s="119">
        <v>2025</v>
      </c>
      <c r="E220" s="121">
        <v>6100083170</v>
      </c>
      <c r="F220" s="237">
        <v>44753</v>
      </c>
      <c r="G220" s="121" t="s">
        <v>7116</v>
      </c>
      <c r="H220" s="121" t="s">
        <v>21289</v>
      </c>
      <c r="I220" s="120" t="s">
        <v>14534</v>
      </c>
      <c r="J220" s="121" t="s">
        <v>7451</v>
      </c>
    </row>
    <row r="221" spans="1:10" ht="15.75" hidden="1" customHeight="1">
      <c r="A221" s="119">
        <v>214</v>
      </c>
      <c r="B221" s="121" t="s">
        <v>7938</v>
      </c>
      <c r="C221" s="121" t="s">
        <v>7478</v>
      </c>
      <c r="D221" s="119">
        <v>2025</v>
      </c>
      <c r="E221" s="121">
        <v>6100083173</v>
      </c>
      <c r="F221" s="237">
        <v>44753</v>
      </c>
      <c r="G221" s="121" t="s">
        <v>7116</v>
      </c>
      <c r="H221" s="121" t="s">
        <v>21290</v>
      </c>
      <c r="I221" s="120" t="s">
        <v>14535</v>
      </c>
      <c r="J221" s="121" t="s">
        <v>7451</v>
      </c>
    </row>
    <row r="222" spans="1:10" ht="15.75" hidden="1" customHeight="1">
      <c r="A222" s="119">
        <v>215</v>
      </c>
      <c r="B222" s="238" t="s">
        <v>28224</v>
      </c>
      <c r="C222" s="121" t="s">
        <v>7491</v>
      </c>
      <c r="D222" s="119">
        <v>2025</v>
      </c>
      <c r="E222" s="121">
        <v>6100083199</v>
      </c>
      <c r="F222" s="237">
        <v>44756</v>
      </c>
      <c r="G222" s="121" t="s">
        <v>8130</v>
      </c>
      <c r="H222" s="121" t="s">
        <v>21291</v>
      </c>
      <c r="I222" s="120" t="s">
        <v>14536</v>
      </c>
      <c r="J222" s="121" t="s">
        <v>7451</v>
      </c>
    </row>
    <row r="223" spans="1:10" ht="15.75" hidden="1" customHeight="1">
      <c r="A223" s="119">
        <v>216</v>
      </c>
      <c r="B223" s="121" t="s">
        <v>33176</v>
      </c>
      <c r="C223" s="121" t="s">
        <v>7478</v>
      </c>
      <c r="D223" s="119">
        <v>2025</v>
      </c>
      <c r="E223" s="121">
        <v>6100083447</v>
      </c>
      <c r="F223" s="237">
        <v>44769</v>
      </c>
      <c r="G223" s="121" t="s">
        <v>8131</v>
      </c>
      <c r="H223" s="121" t="s">
        <v>21292</v>
      </c>
      <c r="I223" s="120" t="s">
        <v>14537</v>
      </c>
      <c r="J223" s="121" t="s">
        <v>7451</v>
      </c>
    </row>
    <row r="224" spans="1:10" ht="15.75" hidden="1" customHeight="1">
      <c r="A224" s="119">
        <v>217</v>
      </c>
      <c r="B224" s="238" t="s">
        <v>28225</v>
      </c>
      <c r="C224" s="121" t="s">
        <v>7478</v>
      </c>
      <c r="D224" s="119">
        <v>2025</v>
      </c>
      <c r="E224" s="121">
        <v>6100083237</v>
      </c>
      <c r="F224" s="237">
        <v>44755</v>
      </c>
      <c r="G224" s="121" t="s">
        <v>8132</v>
      </c>
      <c r="H224" s="121" t="s">
        <v>21293</v>
      </c>
      <c r="I224" s="120" t="s">
        <v>14538</v>
      </c>
      <c r="J224" s="121" t="s">
        <v>7451</v>
      </c>
    </row>
    <row r="225" spans="1:10" ht="15.75" hidden="1" customHeight="1">
      <c r="A225" s="119">
        <v>218</v>
      </c>
      <c r="B225" s="121" t="s">
        <v>33176</v>
      </c>
      <c r="C225" s="121" t="s">
        <v>7478</v>
      </c>
      <c r="D225" s="119">
        <v>2025</v>
      </c>
      <c r="E225" s="121">
        <v>6100083445</v>
      </c>
      <c r="F225" s="237">
        <v>44768</v>
      </c>
      <c r="G225" s="121" t="s">
        <v>8133</v>
      </c>
      <c r="H225" s="121" t="s">
        <v>21294</v>
      </c>
      <c r="I225" s="120" t="s">
        <v>7317</v>
      </c>
      <c r="J225" s="121" t="s">
        <v>7451</v>
      </c>
    </row>
    <row r="226" spans="1:10" ht="15.75" hidden="1" customHeight="1">
      <c r="A226" s="119">
        <v>219</v>
      </c>
      <c r="B226" s="238" t="s">
        <v>28226</v>
      </c>
      <c r="C226" s="121" t="s">
        <v>7478</v>
      </c>
      <c r="D226" s="119">
        <v>2025</v>
      </c>
      <c r="E226" s="121">
        <v>6100083206</v>
      </c>
      <c r="F226" s="237">
        <v>44755</v>
      </c>
      <c r="G226" s="121" t="s">
        <v>8134</v>
      </c>
      <c r="H226" s="121" t="s">
        <v>21295</v>
      </c>
      <c r="I226" s="120" t="s">
        <v>7373</v>
      </c>
      <c r="J226" s="121" t="s">
        <v>7451</v>
      </c>
    </row>
    <row r="227" spans="1:10" ht="15.75" hidden="1" customHeight="1">
      <c r="A227" s="119">
        <v>220</v>
      </c>
      <c r="B227" s="238" t="s">
        <v>28224</v>
      </c>
      <c r="C227" s="121" t="s">
        <v>7491</v>
      </c>
      <c r="D227" s="119">
        <v>2025</v>
      </c>
      <c r="E227" s="121">
        <v>6100083256</v>
      </c>
      <c r="F227" s="237">
        <v>44756</v>
      </c>
      <c r="G227" s="121" t="s">
        <v>8135</v>
      </c>
      <c r="H227" s="121" t="s">
        <v>21296</v>
      </c>
      <c r="I227" s="120" t="s">
        <v>14539</v>
      </c>
      <c r="J227" s="121" t="s">
        <v>7451</v>
      </c>
    </row>
    <row r="228" spans="1:10" ht="15.75" hidden="1" customHeight="1">
      <c r="A228" s="119">
        <v>221</v>
      </c>
      <c r="B228" s="121" t="s">
        <v>33177</v>
      </c>
      <c r="C228" s="121" t="s">
        <v>7478</v>
      </c>
      <c r="D228" s="119">
        <v>2025</v>
      </c>
      <c r="E228" s="121">
        <v>6100087088</v>
      </c>
      <c r="F228" s="237">
        <v>44886</v>
      </c>
      <c r="G228" s="121" t="s">
        <v>8136</v>
      </c>
      <c r="H228" s="121" t="s">
        <v>21297</v>
      </c>
      <c r="I228" s="120" t="s">
        <v>14540</v>
      </c>
      <c r="J228" s="121" t="s">
        <v>7451</v>
      </c>
    </row>
    <row r="229" spans="1:10" ht="15.75" hidden="1" customHeight="1">
      <c r="A229" s="119">
        <v>222</v>
      </c>
      <c r="B229" s="121" t="s">
        <v>33178</v>
      </c>
      <c r="C229" s="121" t="s">
        <v>7478</v>
      </c>
      <c r="D229" s="119">
        <v>2025</v>
      </c>
      <c r="E229" s="121">
        <v>6100083780</v>
      </c>
      <c r="F229" s="237">
        <v>44767</v>
      </c>
      <c r="G229" s="121" t="s">
        <v>8137</v>
      </c>
      <c r="H229" s="121" t="s">
        <v>21298</v>
      </c>
      <c r="I229" s="120" t="s">
        <v>14541</v>
      </c>
      <c r="J229" s="121" t="s">
        <v>7451</v>
      </c>
    </row>
    <row r="230" spans="1:10" ht="15.75" hidden="1" customHeight="1">
      <c r="A230" s="119">
        <v>223</v>
      </c>
      <c r="B230" s="238" t="s">
        <v>28227</v>
      </c>
      <c r="C230" s="121" t="s">
        <v>7488</v>
      </c>
      <c r="D230" s="119">
        <v>2025</v>
      </c>
      <c r="E230" s="121">
        <v>6100084064</v>
      </c>
      <c r="F230" s="237">
        <v>44782</v>
      </c>
      <c r="G230" s="121" t="s">
        <v>8138</v>
      </c>
      <c r="H230" s="121" t="s">
        <v>21299</v>
      </c>
      <c r="I230" s="120" t="s">
        <v>14542</v>
      </c>
      <c r="J230" s="121" t="s">
        <v>7451</v>
      </c>
    </row>
    <row r="231" spans="1:10" ht="15.75" hidden="1" customHeight="1">
      <c r="A231" s="119">
        <v>224</v>
      </c>
      <c r="B231" s="238" t="s">
        <v>7561</v>
      </c>
      <c r="C231" s="121" t="s">
        <v>7479</v>
      </c>
      <c r="D231" s="119">
        <v>2025</v>
      </c>
      <c r="E231" s="121">
        <v>6100084065</v>
      </c>
      <c r="F231" s="237">
        <v>44785</v>
      </c>
      <c r="G231" s="121" t="s">
        <v>8139</v>
      </c>
      <c r="H231" s="121" t="s">
        <v>21300</v>
      </c>
      <c r="I231" s="120" t="s">
        <v>14543</v>
      </c>
      <c r="J231" s="121" t="s">
        <v>7451</v>
      </c>
    </row>
    <row r="232" spans="1:10" ht="15.75" hidden="1" customHeight="1">
      <c r="A232" s="119">
        <v>225</v>
      </c>
      <c r="B232" s="238" t="s">
        <v>28228</v>
      </c>
      <c r="C232" s="121" t="s">
        <v>7478</v>
      </c>
      <c r="D232" s="119">
        <v>2025</v>
      </c>
      <c r="E232" s="121">
        <v>6100084104</v>
      </c>
      <c r="F232" s="237">
        <v>44781</v>
      </c>
      <c r="G232" s="121" t="s">
        <v>8140</v>
      </c>
      <c r="H232" s="121" t="s">
        <v>21301</v>
      </c>
      <c r="I232" s="120" t="s">
        <v>14544</v>
      </c>
      <c r="J232" s="121" t="s">
        <v>7451</v>
      </c>
    </row>
    <row r="233" spans="1:10" ht="15.75" hidden="1" customHeight="1">
      <c r="A233" s="119">
        <v>226</v>
      </c>
      <c r="B233" s="238" t="s">
        <v>28229</v>
      </c>
      <c r="C233" s="121" t="s">
        <v>7478</v>
      </c>
      <c r="D233" s="119">
        <v>2025</v>
      </c>
      <c r="E233" s="121">
        <v>6100084391</v>
      </c>
      <c r="F233" s="237">
        <v>44788</v>
      </c>
      <c r="G233" s="121" t="s">
        <v>8141</v>
      </c>
      <c r="H233" s="121" t="s">
        <v>21302</v>
      </c>
      <c r="I233" s="120" t="s">
        <v>14545</v>
      </c>
      <c r="J233" s="121" t="s">
        <v>7451</v>
      </c>
    </row>
    <row r="234" spans="1:10" ht="15.75" hidden="1" customHeight="1">
      <c r="A234" s="119">
        <v>227</v>
      </c>
      <c r="B234" s="121" t="s">
        <v>33179</v>
      </c>
      <c r="C234" s="121" t="s">
        <v>7478</v>
      </c>
      <c r="D234" s="119">
        <v>2025</v>
      </c>
      <c r="E234" s="121">
        <v>6100084867</v>
      </c>
      <c r="F234" s="237">
        <v>44799</v>
      </c>
      <c r="G234" s="121" t="s">
        <v>8142</v>
      </c>
      <c r="H234" s="121" t="s">
        <v>21303</v>
      </c>
      <c r="I234" s="120" t="s">
        <v>14546</v>
      </c>
      <c r="J234" s="121" t="s">
        <v>7451</v>
      </c>
    </row>
    <row r="235" spans="1:10" ht="15.75" hidden="1" customHeight="1">
      <c r="A235" s="119">
        <v>228</v>
      </c>
      <c r="B235" s="121" t="s">
        <v>33179</v>
      </c>
      <c r="C235" s="121" t="s">
        <v>7478</v>
      </c>
      <c r="D235" s="119">
        <v>2025</v>
      </c>
      <c r="E235" s="121">
        <v>6100084870</v>
      </c>
      <c r="F235" s="237">
        <v>44803</v>
      </c>
      <c r="G235" s="121" t="s">
        <v>8142</v>
      </c>
      <c r="H235" s="121" t="s">
        <v>21304</v>
      </c>
      <c r="I235" s="120" t="s">
        <v>14547</v>
      </c>
      <c r="J235" s="121" t="s">
        <v>7451</v>
      </c>
    </row>
    <row r="236" spans="1:10" ht="15.75" hidden="1" customHeight="1">
      <c r="A236" s="119">
        <v>229</v>
      </c>
      <c r="B236" s="121" t="s">
        <v>33179</v>
      </c>
      <c r="C236" s="121" t="s">
        <v>7478</v>
      </c>
      <c r="D236" s="119">
        <v>2025</v>
      </c>
      <c r="E236" s="121">
        <v>6100084868</v>
      </c>
      <c r="F236" s="237">
        <v>44803</v>
      </c>
      <c r="G236" s="121" t="s">
        <v>8142</v>
      </c>
      <c r="H236" s="121" t="s">
        <v>21305</v>
      </c>
      <c r="I236" s="120" t="s">
        <v>14548</v>
      </c>
      <c r="J236" s="121" t="s">
        <v>7451</v>
      </c>
    </row>
    <row r="237" spans="1:10" ht="15.75" hidden="1" customHeight="1">
      <c r="A237" s="119">
        <v>230</v>
      </c>
      <c r="B237" s="121" t="s">
        <v>33180</v>
      </c>
      <c r="C237" s="121" t="s">
        <v>7478</v>
      </c>
      <c r="D237" s="119">
        <v>2025</v>
      </c>
      <c r="E237" s="121">
        <v>6100084969</v>
      </c>
      <c r="F237" s="237">
        <v>44809</v>
      </c>
      <c r="G237" s="121" t="s">
        <v>8143</v>
      </c>
      <c r="H237" s="121">
        <v>741911010021357</v>
      </c>
      <c r="I237" s="120" t="s">
        <v>14549</v>
      </c>
      <c r="J237" s="121" t="s">
        <v>7451</v>
      </c>
    </row>
    <row r="238" spans="1:10" ht="15.75" hidden="1" customHeight="1">
      <c r="A238" s="119">
        <v>231</v>
      </c>
      <c r="B238" s="238" t="s">
        <v>28230</v>
      </c>
      <c r="C238" s="121" t="s">
        <v>7496</v>
      </c>
      <c r="D238" s="119">
        <v>2025</v>
      </c>
      <c r="E238" s="121">
        <v>6100085439</v>
      </c>
      <c r="F238" s="237">
        <v>44824</v>
      </c>
      <c r="G238" s="121" t="s">
        <v>8144</v>
      </c>
      <c r="H238" s="121" t="s">
        <v>21306</v>
      </c>
      <c r="I238" s="120" t="s">
        <v>14550</v>
      </c>
      <c r="J238" s="121" t="s">
        <v>7451</v>
      </c>
    </row>
    <row r="239" spans="1:10" ht="15.75" hidden="1" customHeight="1">
      <c r="A239" s="119">
        <v>232</v>
      </c>
      <c r="B239" s="238" t="s">
        <v>28231</v>
      </c>
      <c r="C239" s="121" t="s">
        <v>7479</v>
      </c>
      <c r="D239" s="119">
        <v>2025</v>
      </c>
      <c r="E239" s="121">
        <v>6100085384</v>
      </c>
      <c r="F239" s="237">
        <v>44823</v>
      </c>
      <c r="G239" s="121" t="s">
        <v>8145</v>
      </c>
      <c r="H239" s="121" t="s">
        <v>21307</v>
      </c>
      <c r="I239" s="120" t="s">
        <v>14551</v>
      </c>
      <c r="J239" s="121" t="s">
        <v>7451</v>
      </c>
    </row>
    <row r="240" spans="1:10" ht="15.75" hidden="1" customHeight="1">
      <c r="A240" s="119">
        <v>233</v>
      </c>
      <c r="B240" s="238" t="s">
        <v>28232</v>
      </c>
      <c r="C240" s="121" t="s">
        <v>7499</v>
      </c>
      <c r="D240" s="119">
        <v>2025</v>
      </c>
      <c r="E240" s="121">
        <v>6000032290</v>
      </c>
      <c r="F240" s="237">
        <v>44859</v>
      </c>
      <c r="G240" s="121" t="s">
        <v>8146</v>
      </c>
      <c r="H240" s="121" t="s">
        <v>21308</v>
      </c>
      <c r="I240" s="120" t="s">
        <v>14552</v>
      </c>
      <c r="J240" s="121" t="s">
        <v>7452</v>
      </c>
    </row>
    <row r="241" spans="1:10" ht="15.75" hidden="1" customHeight="1">
      <c r="A241" s="119">
        <v>234</v>
      </c>
      <c r="B241" s="238" t="s">
        <v>28233</v>
      </c>
      <c r="C241" s="121" t="s">
        <v>7478</v>
      </c>
      <c r="D241" s="119">
        <v>2025</v>
      </c>
      <c r="E241" s="121">
        <v>6100085987</v>
      </c>
      <c r="F241" s="237">
        <v>44852</v>
      </c>
      <c r="G241" s="121" t="s">
        <v>8147</v>
      </c>
      <c r="H241" s="121">
        <v>74190402002225</v>
      </c>
      <c r="I241" s="120" t="s">
        <v>14553</v>
      </c>
      <c r="J241" s="121" t="s">
        <v>7451</v>
      </c>
    </row>
    <row r="242" spans="1:10" ht="15.75" hidden="1" customHeight="1">
      <c r="A242" s="119">
        <v>235</v>
      </c>
      <c r="B242" s="121" t="s">
        <v>33181</v>
      </c>
      <c r="C242" s="121" t="s">
        <v>7478</v>
      </c>
      <c r="D242" s="119">
        <v>2025</v>
      </c>
      <c r="E242" s="121">
        <v>6100085224</v>
      </c>
      <c r="F242" s="237">
        <v>44825</v>
      </c>
      <c r="G242" s="121" t="s">
        <v>8148</v>
      </c>
      <c r="H242" s="121" t="s">
        <v>21309</v>
      </c>
      <c r="I242" s="120" t="s">
        <v>14554</v>
      </c>
      <c r="J242" s="121" t="s">
        <v>7451</v>
      </c>
    </row>
    <row r="243" spans="1:10" ht="15.75" hidden="1" customHeight="1">
      <c r="A243" s="119">
        <v>236</v>
      </c>
      <c r="B243" s="238" t="s">
        <v>7563</v>
      </c>
      <c r="C243" s="121" t="s">
        <v>7478</v>
      </c>
      <c r="D243" s="119">
        <v>2025</v>
      </c>
      <c r="E243" s="121">
        <v>6100085754</v>
      </c>
      <c r="F243" s="237">
        <v>44834</v>
      </c>
      <c r="G243" s="121" t="s">
        <v>8149</v>
      </c>
      <c r="H243" s="121" t="s">
        <v>21310</v>
      </c>
      <c r="I243" s="120" t="s">
        <v>14555</v>
      </c>
      <c r="J243" s="121" t="s">
        <v>7451</v>
      </c>
    </row>
    <row r="244" spans="1:10" ht="15.75" hidden="1" customHeight="1">
      <c r="A244" s="119">
        <v>237</v>
      </c>
      <c r="B244" s="238" t="s">
        <v>7561</v>
      </c>
      <c r="C244" s="121" t="s">
        <v>7479</v>
      </c>
      <c r="D244" s="119">
        <v>2025</v>
      </c>
      <c r="E244" s="121">
        <v>6100085471</v>
      </c>
      <c r="F244" s="237">
        <v>44823</v>
      </c>
      <c r="G244" s="121" t="s">
        <v>8150</v>
      </c>
      <c r="H244" s="121" t="s">
        <v>21311</v>
      </c>
      <c r="I244" s="120" t="s">
        <v>14556</v>
      </c>
      <c r="J244" s="121" t="s">
        <v>7451</v>
      </c>
    </row>
    <row r="245" spans="1:10" ht="15.75" hidden="1" customHeight="1">
      <c r="A245" s="119">
        <v>238</v>
      </c>
      <c r="B245" s="238" t="s">
        <v>28234</v>
      </c>
      <c r="C245" s="121" t="s">
        <v>7490</v>
      </c>
      <c r="D245" s="119">
        <v>2025</v>
      </c>
      <c r="E245" s="121">
        <v>6200029548</v>
      </c>
      <c r="F245" s="237">
        <v>44886</v>
      </c>
      <c r="G245" s="121" t="s">
        <v>8151</v>
      </c>
      <c r="H245" s="121" t="s">
        <v>21312</v>
      </c>
      <c r="I245" s="120" t="s">
        <v>14557</v>
      </c>
      <c r="J245" s="121" t="s">
        <v>7453</v>
      </c>
    </row>
    <row r="246" spans="1:10" ht="15.75" hidden="1" customHeight="1">
      <c r="A246" s="119">
        <v>239</v>
      </c>
      <c r="B246" s="238" t="s">
        <v>28235</v>
      </c>
      <c r="C246" s="121" t="s">
        <v>7494</v>
      </c>
      <c r="D246" s="119">
        <v>2025</v>
      </c>
      <c r="E246" s="121">
        <v>6000032148</v>
      </c>
      <c r="F246" s="237">
        <v>44832</v>
      </c>
      <c r="G246" s="121" t="s">
        <v>8152</v>
      </c>
      <c r="H246" s="121" t="s">
        <v>21313</v>
      </c>
      <c r="I246" s="120" t="s">
        <v>14558</v>
      </c>
      <c r="J246" s="121" t="s">
        <v>7452</v>
      </c>
    </row>
    <row r="247" spans="1:10" ht="15.75" hidden="1" customHeight="1">
      <c r="A247" s="119">
        <v>240</v>
      </c>
      <c r="B247" s="238" t="s">
        <v>7539</v>
      </c>
      <c r="C247" s="121" t="s">
        <v>7478</v>
      </c>
      <c r="D247" s="119">
        <v>2025</v>
      </c>
      <c r="E247" s="121">
        <v>6100085836</v>
      </c>
      <c r="F247" s="237">
        <v>44840</v>
      </c>
      <c r="G247" s="121" t="s">
        <v>8153</v>
      </c>
      <c r="H247" s="121" t="s">
        <v>21314</v>
      </c>
      <c r="I247" s="120" t="s">
        <v>7356</v>
      </c>
      <c r="J247" s="121" t="s">
        <v>7451</v>
      </c>
    </row>
    <row r="248" spans="1:10" ht="15.75" hidden="1" customHeight="1">
      <c r="A248" s="119">
        <v>241</v>
      </c>
      <c r="B248" s="238" t="s">
        <v>28236</v>
      </c>
      <c r="C248" s="121" t="s">
        <v>7497</v>
      </c>
      <c r="D248" s="119">
        <v>2025</v>
      </c>
      <c r="E248" s="121">
        <v>6100086299</v>
      </c>
      <c r="F248" s="237">
        <v>44900</v>
      </c>
      <c r="G248" s="121" t="s">
        <v>8154</v>
      </c>
      <c r="H248" s="121" t="s">
        <v>21315</v>
      </c>
      <c r="I248" s="120" t="s">
        <v>14559</v>
      </c>
      <c r="J248" s="121" t="s">
        <v>7451</v>
      </c>
    </row>
    <row r="249" spans="1:10" ht="15.75" hidden="1" customHeight="1">
      <c r="A249" s="119">
        <v>242</v>
      </c>
      <c r="B249" s="238" t="s">
        <v>28237</v>
      </c>
      <c r="C249" s="121" t="s">
        <v>7496</v>
      </c>
      <c r="D249" s="119">
        <v>2025</v>
      </c>
      <c r="E249" s="121">
        <v>6100085917</v>
      </c>
      <c r="F249" s="237">
        <v>44845</v>
      </c>
      <c r="G249" s="121" t="s">
        <v>8155</v>
      </c>
      <c r="H249" s="121" t="s">
        <v>21316</v>
      </c>
      <c r="I249" s="120" t="s">
        <v>14560</v>
      </c>
      <c r="J249" s="121" t="s">
        <v>7451</v>
      </c>
    </row>
    <row r="250" spans="1:10" ht="15.75" hidden="1" customHeight="1">
      <c r="A250" s="119">
        <v>243</v>
      </c>
      <c r="B250" s="238" t="s">
        <v>7571</v>
      </c>
      <c r="C250" s="121" t="s">
        <v>7478</v>
      </c>
      <c r="D250" s="119">
        <v>2025</v>
      </c>
      <c r="E250" s="121">
        <v>6100087037</v>
      </c>
      <c r="F250" s="237">
        <v>44888</v>
      </c>
      <c r="G250" s="121" t="s">
        <v>8156</v>
      </c>
      <c r="H250" s="121" t="s">
        <v>21317</v>
      </c>
      <c r="I250" s="120" t="s">
        <v>14561</v>
      </c>
      <c r="J250" s="121" t="s">
        <v>7451</v>
      </c>
    </row>
    <row r="251" spans="1:10" ht="15.75" hidden="1" customHeight="1">
      <c r="A251" s="119">
        <v>244</v>
      </c>
      <c r="B251" s="238" t="s">
        <v>28238</v>
      </c>
      <c r="C251" s="121" t="s">
        <v>7488</v>
      </c>
      <c r="D251" s="119">
        <v>2025</v>
      </c>
      <c r="E251" s="121">
        <v>6100087202</v>
      </c>
      <c r="F251" s="237">
        <v>44910</v>
      </c>
      <c r="G251" s="121" t="s">
        <v>8157</v>
      </c>
      <c r="H251" s="121" t="s">
        <v>21318</v>
      </c>
      <c r="I251" s="120" t="s">
        <v>14562</v>
      </c>
      <c r="J251" s="121" t="s">
        <v>7451</v>
      </c>
    </row>
    <row r="252" spans="1:10" ht="15.75" hidden="1" customHeight="1">
      <c r="A252" s="119">
        <v>245</v>
      </c>
      <c r="B252" s="121" t="s">
        <v>33182</v>
      </c>
      <c r="C252" s="121" t="s">
        <v>7478</v>
      </c>
      <c r="D252" s="119">
        <v>2025</v>
      </c>
      <c r="E252" s="121">
        <v>6100086496</v>
      </c>
      <c r="F252" s="237">
        <v>44865</v>
      </c>
      <c r="G252" s="121" t="s">
        <v>8158</v>
      </c>
      <c r="H252" s="121" t="s">
        <v>21319</v>
      </c>
      <c r="I252" s="120" t="s">
        <v>14563</v>
      </c>
      <c r="J252" s="121" t="s">
        <v>7451</v>
      </c>
    </row>
    <row r="253" spans="1:10" ht="15.75" hidden="1" customHeight="1">
      <c r="A253" s="119">
        <v>246</v>
      </c>
      <c r="B253" s="238" t="s">
        <v>7760</v>
      </c>
      <c r="C253" s="121" t="s">
        <v>7478</v>
      </c>
      <c r="D253" s="119">
        <v>2025</v>
      </c>
      <c r="E253" s="121">
        <v>6100086916</v>
      </c>
      <c r="F253" s="237">
        <v>44882</v>
      </c>
      <c r="G253" s="121" t="s">
        <v>8159</v>
      </c>
      <c r="H253" s="121" t="s">
        <v>21320</v>
      </c>
      <c r="I253" s="120" t="s">
        <v>14564</v>
      </c>
      <c r="J253" s="121" t="s">
        <v>7451</v>
      </c>
    </row>
    <row r="254" spans="1:10" ht="15.75" hidden="1" customHeight="1">
      <c r="A254" s="119">
        <v>247</v>
      </c>
      <c r="B254" s="121" t="s">
        <v>33183</v>
      </c>
      <c r="C254" s="121" t="s">
        <v>7496</v>
      </c>
      <c r="D254" s="119">
        <v>2025</v>
      </c>
      <c r="E254" s="121">
        <v>6100086746</v>
      </c>
      <c r="F254" s="237">
        <v>44881</v>
      </c>
      <c r="G254" s="121" t="s">
        <v>8160</v>
      </c>
      <c r="H254" s="121" t="s">
        <v>21321</v>
      </c>
      <c r="I254" s="120" t="s">
        <v>14565</v>
      </c>
      <c r="J254" s="121" t="s">
        <v>7451</v>
      </c>
    </row>
    <row r="255" spans="1:10" ht="15.75" hidden="1" customHeight="1">
      <c r="A255" s="119">
        <v>248</v>
      </c>
      <c r="B255" s="121" t="s">
        <v>33184</v>
      </c>
      <c r="C255" s="121" t="s">
        <v>7478</v>
      </c>
      <c r="D255" s="119">
        <v>2025</v>
      </c>
      <c r="E255" s="121">
        <v>6100087060</v>
      </c>
      <c r="F255" s="237">
        <v>44886</v>
      </c>
      <c r="G255" s="121" t="s">
        <v>8161</v>
      </c>
      <c r="H255" s="121">
        <v>7419120400931</v>
      </c>
      <c r="I255" s="120" t="s">
        <v>14566</v>
      </c>
      <c r="J255" s="121" t="s">
        <v>7451</v>
      </c>
    </row>
    <row r="256" spans="1:10" ht="15.75" hidden="1" customHeight="1">
      <c r="A256" s="119">
        <v>249</v>
      </c>
      <c r="B256" s="238" t="s">
        <v>28239</v>
      </c>
      <c r="C256" s="121" t="s">
        <v>7500</v>
      </c>
      <c r="D256" s="119">
        <v>2025</v>
      </c>
      <c r="E256" s="121">
        <v>6200029793</v>
      </c>
      <c r="F256" s="237">
        <v>44902</v>
      </c>
      <c r="G256" s="121" t="s">
        <v>8162</v>
      </c>
      <c r="H256" s="121" t="s">
        <v>21322</v>
      </c>
      <c r="I256" s="120" t="s">
        <v>14567</v>
      </c>
      <c r="J256" s="121" t="s">
        <v>7453</v>
      </c>
    </row>
    <row r="257" spans="1:10" ht="15.75" hidden="1" customHeight="1">
      <c r="A257" s="119">
        <v>250</v>
      </c>
      <c r="B257" s="238" t="s">
        <v>28240</v>
      </c>
      <c r="C257" s="121" t="s">
        <v>7478</v>
      </c>
      <c r="D257" s="119">
        <v>2025</v>
      </c>
      <c r="E257" s="121">
        <v>6100086881</v>
      </c>
      <c r="F257" s="237">
        <v>44876</v>
      </c>
      <c r="G257" s="121" t="s">
        <v>8163</v>
      </c>
      <c r="H257" s="121" t="s">
        <v>21323</v>
      </c>
      <c r="I257" s="120" t="s">
        <v>14568</v>
      </c>
      <c r="J257" s="121" t="s">
        <v>7451</v>
      </c>
    </row>
    <row r="258" spans="1:10" ht="15.75" hidden="1" customHeight="1">
      <c r="A258" s="119">
        <v>251</v>
      </c>
      <c r="B258" s="121" t="s">
        <v>33185</v>
      </c>
      <c r="C258" s="121" t="s">
        <v>7478</v>
      </c>
      <c r="D258" s="119">
        <v>2025</v>
      </c>
      <c r="E258" s="121">
        <v>6100087240</v>
      </c>
      <c r="F258" s="237">
        <v>44896</v>
      </c>
      <c r="G258" s="121" t="s">
        <v>8164</v>
      </c>
      <c r="H258" s="121" t="s">
        <v>21324</v>
      </c>
      <c r="I258" s="120" t="s">
        <v>14569</v>
      </c>
      <c r="J258" s="121" t="s">
        <v>7451</v>
      </c>
    </row>
    <row r="259" spans="1:10" ht="15.75" hidden="1" customHeight="1">
      <c r="A259" s="119">
        <v>252</v>
      </c>
      <c r="B259" s="238" t="s">
        <v>7720</v>
      </c>
      <c r="C259" s="121" t="s">
        <v>7478</v>
      </c>
      <c r="D259" s="119">
        <v>2025</v>
      </c>
      <c r="E259" s="121">
        <v>6100087499</v>
      </c>
      <c r="F259" s="237">
        <v>44903</v>
      </c>
      <c r="G259" s="121" t="s">
        <v>8165</v>
      </c>
      <c r="H259" s="121" t="s">
        <v>21325</v>
      </c>
      <c r="I259" s="120" t="s">
        <v>14570</v>
      </c>
      <c r="J259" s="121" t="s">
        <v>7451</v>
      </c>
    </row>
    <row r="260" spans="1:10" ht="15.75" hidden="1" customHeight="1">
      <c r="A260" s="119">
        <v>253</v>
      </c>
      <c r="B260" s="121" t="s">
        <v>33186</v>
      </c>
      <c r="C260" s="121" t="s">
        <v>7478</v>
      </c>
      <c r="D260" s="119">
        <v>2025</v>
      </c>
      <c r="E260" s="121">
        <v>6100088225</v>
      </c>
      <c r="F260" s="237">
        <v>44965</v>
      </c>
      <c r="G260" s="121" t="s">
        <v>8166</v>
      </c>
      <c r="H260" s="121" t="s">
        <v>21326</v>
      </c>
      <c r="I260" s="120" t="s">
        <v>14571</v>
      </c>
      <c r="J260" s="121" t="s">
        <v>7451</v>
      </c>
    </row>
    <row r="261" spans="1:10" ht="15.75" hidden="1" customHeight="1">
      <c r="A261" s="119">
        <v>254</v>
      </c>
      <c r="B261" s="238" t="s">
        <v>7571</v>
      </c>
      <c r="C261" s="121" t="s">
        <v>7478</v>
      </c>
      <c r="D261" s="119">
        <v>2025</v>
      </c>
      <c r="E261" s="121">
        <v>6100087737</v>
      </c>
      <c r="F261" s="237">
        <v>44914</v>
      </c>
      <c r="G261" s="121" t="s">
        <v>8167</v>
      </c>
      <c r="H261" s="121" t="s">
        <v>21327</v>
      </c>
      <c r="I261" s="120" t="s">
        <v>14572</v>
      </c>
      <c r="J261" s="121" t="s">
        <v>7451</v>
      </c>
    </row>
    <row r="262" spans="1:10" ht="15.75" hidden="1" customHeight="1">
      <c r="A262" s="119">
        <v>255</v>
      </c>
      <c r="B262" s="121" t="s">
        <v>33187</v>
      </c>
      <c r="C262" s="121" t="s">
        <v>7484</v>
      </c>
      <c r="D262" s="119">
        <v>2025</v>
      </c>
      <c r="E262" s="121">
        <v>6100087562</v>
      </c>
      <c r="F262" s="237">
        <v>44909</v>
      </c>
      <c r="G262" s="121" t="s">
        <v>8168</v>
      </c>
      <c r="H262" s="121" t="s">
        <v>21328</v>
      </c>
      <c r="I262" s="120" t="s">
        <v>14573</v>
      </c>
      <c r="J262" s="121" t="s">
        <v>7451</v>
      </c>
    </row>
    <row r="263" spans="1:10" ht="15.75" hidden="1" customHeight="1">
      <c r="A263" s="119">
        <v>256</v>
      </c>
      <c r="B263" s="121" t="s">
        <v>7938</v>
      </c>
      <c r="C263" s="121" t="s">
        <v>7478</v>
      </c>
      <c r="D263" s="119">
        <v>2025</v>
      </c>
      <c r="E263" s="121">
        <v>6100087956</v>
      </c>
      <c r="F263" s="237">
        <v>44925</v>
      </c>
      <c r="G263" s="121" t="s">
        <v>8169</v>
      </c>
      <c r="H263" s="121" t="s">
        <v>21329</v>
      </c>
      <c r="I263" s="120" t="s">
        <v>14574</v>
      </c>
      <c r="J263" s="121" t="s">
        <v>7451</v>
      </c>
    </row>
    <row r="264" spans="1:10" ht="15.75" hidden="1" customHeight="1">
      <c r="A264" s="119">
        <v>257</v>
      </c>
      <c r="B264" s="238" t="s">
        <v>28241</v>
      </c>
      <c r="C264" s="121" t="s">
        <v>7478</v>
      </c>
      <c r="D264" s="119">
        <v>2025</v>
      </c>
      <c r="E264" s="121">
        <v>6100088770</v>
      </c>
      <c r="F264" s="237">
        <v>44959</v>
      </c>
      <c r="G264" s="121" t="s">
        <v>8170</v>
      </c>
      <c r="H264" s="121" t="s">
        <v>21330</v>
      </c>
      <c r="I264" s="120" t="s">
        <v>14575</v>
      </c>
      <c r="J264" s="121" t="s">
        <v>7451</v>
      </c>
    </row>
    <row r="265" spans="1:10" ht="15.75" hidden="1" customHeight="1">
      <c r="A265" s="119">
        <v>258</v>
      </c>
      <c r="B265" s="238" t="s">
        <v>28242</v>
      </c>
      <c r="C265" s="121" t="s">
        <v>7479</v>
      </c>
      <c r="D265" s="119">
        <v>2025</v>
      </c>
      <c r="E265" s="121">
        <v>6100088076</v>
      </c>
      <c r="F265" s="237">
        <v>44935</v>
      </c>
      <c r="G265" s="121" t="s">
        <v>8171</v>
      </c>
      <c r="H265" s="121" t="s">
        <v>21331</v>
      </c>
      <c r="I265" s="120" t="s">
        <v>14576</v>
      </c>
      <c r="J265" s="121" t="s">
        <v>7451</v>
      </c>
    </row>
    <row r="266" spans="1:10" ht="15.75" hidden="1" customHeight="1">
      <c r="A266" s="119">
        <v>259</v>
      </c>
      <c r="B266" s="238" t="s">
        <v>28243</v>
      </c>
      <c r="C266" s="121" t="s">
        <v>7496</v>
      </c>
      <c r="D266" s="119">
        <v>2025</v>
      </c>
      <c r="E266" s="121">
        <v>6100087574</v>
      </c>
      <c r="F266" s="237">
        <v>44910</v>
      </c>
      <c r="G266" s="121" t="s">
        <v>8172</v>
      </c>
      <c r="H266" s="121" t="s">
        <v>21332</v>
      </c>
      <c r="I266" s="120" t="s">
        <v>14577</v>
      </c>
      <c r="J266" s="121" t="s">
        <v>7451</v>
      </c>
    </row>
    <row r="267" spans="1:10" ht="15.75" hidden="1" customHeight="1">
      <c r="A267" s="119">
        <v>260</v>
      </c>
      <c r="B267" s="238" t="s">
        <v>28244</v>
      </c>
      <c r="C267" s="121" t="s">
        <v>7481</v>
      </c>
      <c r="D267" s="119">
        <v>2025</v>
      </c>
      <c r="E267" s="121">
        <v>6000034924</v>
      </c>
      <c r="F267" s="237">
        <v>45145</v>
      </c>
      <c r="G267" s="121" t="s">
        <v>8173</v>
      </c>
      <c r="H267" s="121" t="s">
        <v>21333</v>
      </c>
      <c r="I267" s="120" t="s">
        <v>14578</v>
      </c>
      <c r="J267" s="121" t="s">
        <v>7452</v>
      </c>
    </row>
    <row r="268" spans="1:10" ht="15.75" hidden="1" customHeight="1">
      <c r="A268" s="119">
        <v>261</v>
      </c>
      <c r="B268" s="238" t="s">
        <v>28245</v>
      </c>
      <c r="C268" s="121" t="s">
        <v>7478</v>
      </c>
      <c r="D268" s="119">
        <v>2025</v>
      </c>
      <c r="E268" s="121">
        <v>6100088229</v>
      </c>
      <c r="F268" s="237">
        <v>44936</v>
      </c>
      <c r="G268" s="121" t="s">
        <v>8174</v>
      </c>
      <c r="H268" s="121" t="s">
        <v>21334</v>
      </c>
      <c r="I268" s="120" t="s">
        <v>14579</v>
      </c>
      <c r="J268" s="121" t="s">
        <v>7451</v>
      </c>
    </row>
    <row r="269" spans="1:10" ht="15.75" hidden="1" customHeight="1">
      <c r="A269" s="119">
        <v>262</v>
      </c>
      <c r="B269" s="238" t="s">
        <v>28246</v>
      </c>
      <c r="C269" s="121" t="s">
        <v>7496</v>
      </c>
      <c r="D269" s="119">
        <v>2025</v>
      </c>
      <c r="E269" s="121">
        <v>6100088381</v>
      </c>
      <c r="F269" s="237">
        <v>44944</v>
      </c>
      <c r="G269" s="121" t="s">
        <v>8175</v>
      </c>
      <c r="H269" s="121" t="s">
        <v>21335</v>
      </c>
      <c r="I269" s="120" t="s">
        <v>14580</v>
      </c>
      <c r="J269" s="121" t="s">
        <v>7451</v>
      </c>
    </row>
    <row r="270" spans="1:10" ht="15.75" hidden="1" customHeight="1">
      <c r="A270" s="119">
        <v>263</v>
      </c>
      <c r="B270" s="238" t="s">
        <v>28247</v>
      </c>
      <c r="C270" s="121" t="s">
        <v>7478</v>
      </c>
      <c r="D270" s="119">
        <v>2025</v>
      </c>
      <c r="E270" s="121">
        <v>6100088262</v>
      </c>
      <c r="F270" s="237">
        <v>44942</v>
      </c>
      <c r="G270" s="121" t="s">
        <v>8176</v>
      </c>
      <c r="H270" s="121" t="s">
        <v>21336</v>
      </c>
      <c r="I270" s="120" t="s">
        <v>14581</v>
      </c>
      <c r="J270" s="121" t="s">
        <v>7451</v>
      </c>
    </row>
    <row r="271" spans="1:10" ht="15.75" hidden="1" customHeight="1">
      <c r="A271" s="119">
        <v>264</v>
      </c>
      <c r="B271" s="238" t="s">
        <v>28248</v>
      </c>
      <c r="C271" s="121" t="s">
        <v>7478</v>
      </c>
      <c r="D271" s="119">
        <v>2025</v>
      </c>
      <c r="E271" s="121">
        <v>6100087917</v>
      </c>
      <c r="F271" s="237">
        <v>44924</v>
      </c>
      <c r="G271" s="121" t="s">
        <v>8176</v>
      </c>
      <c r="H271" s="121" t="s">
        <v>21337</v>
      </c>
      <c r="I271" s="120" t="s">
        <v>14582</v>
      </c>
      <c r="J271" s="121" t="s">
        <v>7451</v>
      </c>
    </row>
    <row r="272" spans="1:10" ht="15.75" hidden="1" customHeight="1">
      <c r="A272" s="119">
        <v>265</v>
      </c>
      <c r="B272" s="121" t="s">
        <v>33188</v>
      </c>
      <c r="C272" s="121" t="s">
        <v>7478</v>
      </c>
      <c r="D272" s="119">
        <v>2025</v>
      </c>
      <c r="E272" s="121">
        <v>6100089402</v>
      </c>
      <c r="F272" s="237">
        <v>44991</v>
      </c>
      <c r="G272" s="121" t="s">
        <v>7135</v>
      </c>
      <c r="H272" s="121" t="s">
        <v>21338</v>
      </c>
      <c r="I272" s="120" t="s">
        <v>14583</v>
      </c>
      <c r="J272" s="121" t="s">
        <v>7451</v>
      </c>
    </row>
    <row r="273" spans="1:10" ht="15.75" hidden="1" customHeight="1">
      <c r="A273" s="119">
        <v>266</v>
      </c>
      <c r="B273" s="121" t="s">
        <v>33187</v>
      </c>
      <c r="C273" s="121" t="s">
        <v>7478</v>
      </c>
      <c r="D273" s="119">
        <v>2025</v>
      </c>
      <c r="E273" s="121">
        <v>6100087975</v>
      </c>
      <c r="F273" s="237">
        <v>44924</v>
      </c>
      <c r="G273" s="121" t="s">
        <v>8168</v>
      </c>
      <c r="H273" s="121" t="s">
        <v>21339</v>
      </c>
      <c r="I273" s="120" t="s">
        <v>14584</v>
      </c>
      <c r="J273" s="121" t="s">
        <v>7451</v>
      </c>
    </row>
    <row r="274" spans="1:10" ht="15.75" hidden="1" customHeight="1">
      <c r="A274" s="119">
        <v>267</v>
      </c>
      <c r="B274" s="238" t="s">
        <v>28249</v>
      </c>
      <c r="C274" s="121" t="s">
        <v>7496</v>
      </c>
      <c r="D274" s="119">
        <v>2025</v>
      </c>
      <c r="E274" s="121">
        <v>6100088144</v>
      </c>
      <c r="F274" s="237">
        <v>44942</v>
      </c>
      <c r="G274" s="121" t="s">
        <v>8177</v>
      </c>
      <c r="H274" s="121" t="s">
        <v>21340</v>
      </c>
      <c r="I274" s="120" t="s">
        <v>14585</v>
      </c>
      <c r="J274" s="121" t="s">
        <v>7451</v>
      </c>
    </row>
    <row r="275" spans="1:10" ht="15.75" hidden="1" customHeight="1">
      <c r="A275" s="119">
        <v>268</v>
      </c>
      <c r="B275" s="238" t="s">
        <v>28250</v>
      </c>
      <c r="C275" s="121" t="s">
        <v>7478</v>
      </c>
      <c r="D275" s="119">
        <v>2025</v>
      </c>
      <c r="E275" s="121">
        <v>6100088055</v>
      </c>
      <c r="F275" s="237">
        <v>44942</v>
      </c>
      <c r="G275" s="121" t="s">
        <v>8178</v>
      </c>
      <c r="H275" s="121" t="s">
        <v>21341</v>
      </c>
      <c r="I275" s="120" t="s">
        <v>14586</v>
      </c>
      <c r="J275" s="121" t="s">
        <v>7451</v>
      </c>
    </row>
    <row r="276" spans="1:10" ht="15.75" hidden="1" customHeight="1">
      <c r="A276" s="119">
        <v>269</v>
      </c>
      <c r="B276" s="238" t="s">
        <v>28251</v>
      </c>
      <c r="C276" s="121" t="s">
        <v>7496</v>
      </c>
      <c r="D276" s="119">
        <v>2025</v>
      </c>
      <c r="E276" s="121">
        <v>6100088059</v>
      </c>
      <c r="F276" s="237">
        <v>44935</v>
      </c>
      <c r="G276" s="121" t="s">
        <v>8179</v>
      </c>
      <c r="H276" s="121" t="s">
        <v>21342</v>
      </c>
      <c r="I276" s="120" t="s">
        <v>14587</v>
      </c>
      <c r="J276" s="121" t="s">
        <v>7451</v>
      </c>
    </row>
    <row r="277" spans="1:10" ht="15.75" hidden="1" customHeight="1">
      <c r="A277" s="119">
        <v>270</v>
      </c>
      <c r="B277" s="238" t="s">
        <v>28252</v>
      </c>
      <c r="C277" s="121" t="s">
        <v>7479</v>
      </c>
      <c r="D277" s="119">
        <v>2025</v>
      </c>
      <c r="E277" s="121">
        <v>6100088389</v>
      </c>
      <c r="F277" s="237">
        <v>44946</v>
      </c>
      <c r="G277" s="121" t="s">
        <v>8180</v>
      </c>
      <c r="H277" s="121" t="s">
        <v>21343</v>
      </c>
      <c r="I277" s="120" t="s">
        <v>14588</v>
      </c>
      <c r="J277" s="121" t="s">
        <v>7451</v>
      </c>
    </row>
    <row r="278" spans="1:10" ht="15.75" hidden="1" customHeight="1">
      <c r="A278" s="119">
        <v>271</v>
      </c>
      <c r="B278" s="238" t="s">
        <v>28253</v>
      </c>
      <c r="C278" s="121" t="s">
        <v>7482</v>
      </c>
      <c r="D278" s="119">
        <v>2025</v>
      </c>
      <c r="E278" s="121">
        <v>6100088379</v>
      </c>
      <c r="F278" s="237">
        <v>44944</v>
      </c>
      <c r="G278" s="121" t="s">
        <v>8181</v>
      </c>
      <c r="H278" s="121" t="s">
        <v>21344</v>
      </c>
      <c r="I278" s="120" t="s">
        <v>14589</v>
      </c>
      <c r="J278" s="121" t="s">
        <v>7451</v>
      </c>
    </row>
    <row r="279" spans="1:10" ht="15.75" hidden="1" customHeight="1">
      <c r="A279" s="119">
        <v>272</v>
      </c>
      <c r="B279" s="238" t="s">
        <v>28254</v>
      </c>
      <c r="C279" s="121" t="s">
        <v>7478</v>
      </c>
      <c r="D279" s="119">
        <v>2025</v>
      </c>
      <c r="E279" s="121">
        <v>6100088685</v>
      </c>
      <c r="F279" s="237">
        <v>44958</v>
      </c>
      <c r="G279" s="121" t="s">
        <v>8182</v>
      </c>
      <c r="H279" s="121" t="s">
        <v>21345</v>
      </c>
      <c r="I279" s="120" t="s">
        <v>14590</v>
      </c>
      <c r="J279" s="121" t="s">
        <v>7451</v>
      </c>
    </row>
    <row r="280" spans="1:10" ht="15.75" hidden="1" customHeight="1">
      <c r="A280" s="119">
        <v>273</v>
      </c>
      <c r="B280" s="238" t="s">
        <v>7543</v>
      </c>
      <c r="C280" s="121" t="s">
        <v>7478</v>
      </c>
      <c r="D280" s="119">
        <v>2025</v>
      </c>
      <c r="E280" s="121">
        <v>6100088851</v>
      </c>
      <c r="F280" s="237">
        <v>44966</v>
      </c>
      <c r="G280" s="121" t="s">
        <v>8183</v>
      </c>
      <c r="H280" s="121" t="s">
        <v>21346</v>
      </c>
      <c r="I280" s="120" t="s">
        <v>7335</v>
      </c>
      <c r="J280" s="121" t="s">
        <v>7451</v>
      </c>
    </row>
    <row r="281" spans="1:10" ht="15.75" hidden="1" customHeight="1">
      <c r="A281" s="119">
        <v>274</v>
      </c>
      <c r="B281" s="121" t="s">
        <v>33189</v>
      </c>
      <c r="C281" s="121" t="s">
        <v>7478</v>
      </c>
      <c r="D281" s="119">
        <v>2025</v>
      </c>
      <c r="E281" s="121">
        <v>6100088450</v>
      </c>
      <c r="F281" s="237">
        <v>44946</v>
      </c>
      <c r="G281" s="121" t="s">
        <v>8184</v>
      </c>
      <c r="H281" s="121" t="s">
        <v>21347</v>
      </c>
      <c r="I281" s="120" t="s">
        <v>14591</v>
      </c>
      <c r="J281" s="121" t="s">
        <v>7451</v>
      </c>
    </row>
    <row r="282" spans="1:10" ht="15.75" hidden="1" customHeight="1">
      <c r="A282" s="119">
        <v>275</v>
      </c>
      <c r="B282" s="238" t="s">
        <v>7542</v>
      </c>
      <c r="C282" s="121" t="s">
        <v>7478</v>
      </c>
      <c r="D282" s="119">
        <v>2025</v>
      </c>
      <c r="E282" s="121">
        <v>6100088836</v>
      </c>
      <c r="F282" s="237">
        <v>44965</v>
      </c>
      <c r="G282" s="121" t="s">
        <v>8185</v>
      </c>
      <c r="H282" s="121" t="s">
        <v>21348</v>
      </c>
      <c r="I282" s="120" t="s">
        <v>14592</v>
      </c>
      <c r="J282" s="121" t="s">
        <v>7451</v>
      </c>
    </row>
    <row r="283" spans="1:10" ht="15.75" hidden="1" customHeight="1">
      <c r="A283" s="119">
        <v>276</v>
      </c>
      <c r="B283" s="238" t="s">
        <v>28255</v>
      </c>
      <c r="C283" s="121" t="s">
        <v>7478</v>
      </c>
      <c r="D283" s="119">
        <v>2025</v>
      </c>
      <c r="E283" s="121">
        <v>6100088651</v>
      </c>
      <c r="F283" s="237">
        <v>44953</v>
      </c>
      <c r="G283" s="121" t="s">
        <v>8186</v>
      </c>
      <c r="H283" s="121" t="s">
        <v>21349</v>
      </c>
      <c r="I283" s="120" t="s">
        <v>14593</v>
      </c>
      <c r="J283" s="121" t="s">
        <v>7451</v>
      </c>
    </row>
    <row r="284" spans="1:10" ht="15.75" hidden="1" customHeight="1">
      <c r="A284" s="119">
        <v>277</v>
      </c>
      <c r="B284" s="238" t="s">
        <v>28256</v>
      </c>
      <c r="C284" s="121" t="s">
        <v>7481</v>
      </c>
      <c r="D284" s="119">
        <v>2025</v>
      </c>
      <c r="E284" s="121">
        <v>6000033380</v>
      </c>
      <c r="F284" s="237">
        <v>44999</v>
      </c>
      <c r="G284" s="121" t="s">
        <v>7303</v>
      </c>
      <c r="H284" s="121" t="s">
        <v>21350</v>
      </c>
      <c r="I284" s="120" t="s">
        <v>14594</v>
      </c>
      <c r="J284" s="121" t="s">
        <v>7452</v>
      </c>
    </row>
    <row r="285" spans="1:10" ht="15.75" hidden="1" customHeight="1">
      <c r="A285" s="119">
        <v>278</v>
      </c>
      <c r="B285" s="238" t="s">
        <v>28257</v>
      </c>
      <c r="C285" s="121" t="s">
        <v>7478</v>
      </c>
      <c r="D285" s="119">
        <v>2025</v>
      </c>
      <c r="E285" s="121">
        <v>6100089134</v>
      </c>
      <c r="F285" s="237">
        <v>44977</v>
      </c>
      <c r="G285" s="121" t="s">
        <v>8187</v>
      </c>
      <c r="H285" s="121" t="s">
        <v>21351</v>
      </c>
      <c r="I285" s="120" t="s">
        <v>14595</v>
      </c>
      <c r="J285" s="121" t="s">
        <v>7451</v>
      </c>
    </row>
    <row r="286" spans="1:10" ht="15.75" hidden="1" customHeight="1">
      <c r="A286" s="119">
        <v>279</v>
      </c>
      <c r="B286" s="238" t="s">
        <v>28258</v>
      </c>
      <c r="C286" s="121" t="s">
        <v>7478</v>
      </c>
      <c r="D286" s="119">
        <v>2025</v>
      </c>
      <c r="E286" s="121">
        <v>6100088900</v>
      </c>
      <c r="F286" s="237">
        <v>44966</v>
      </c>
      <c r="G286" s="121" t="s">
        <v>8188</v>
      </c>
      <c r="H286" s="121" t="s">
        <v>21352</v>
      </c>
      <c r="I286" s="120" t="s">
        <v>14596</v>
      </c>
      <c r="J286" s="121" t="s">
        <v>7451</v>
      </c>
    </row>
    <row r="287" spans="1:10" ht="15.75" hidden="1" customHeight="1">
      <c r="A287" s="119">
        <v>280</v>
      </c>
      <c r="B287" s="238" t="s">
        <v>28259</v>
      </c>
      <c r="C287" s="121" t="s">
        <v>7478</v>
      </c>
      <c r="D287" s="119">
        <v>2025</v>
      </c>
      <c r="E287" s="121">
        <v>6100088903</v>
      </c>
      <c r="F287" s="237">
        <v>44967</v>
      </c>
      <c r="G287" s="121" t="s">
        <v>8189</v>
      </c>
      <c r="H287" s="121" t="s">
        <v>21353</v>
      </c>
      <c r="I287" s="120" t="s">
        <v>14597</v>
      </c>
      <c r="J287" s="121" t="s">
        <v>7451</v>
      </c>
    </row>
    <row r="288" spans="1:10" ht="15.75" hidden="1" customHeight="1">
      <c r="A288" s="119">
        <v>281</v>
      </c>
      <c r="B288" s="121" t="s">
        <v>33190</v>
      </c>
      <c r="C288" s="121" t="s">
        <v>7478</v>
      </c>
      <c r="D288" s="119">
        <v>2025</v>
      </c>
      <c r="E288" s="121">
        <v>6100089040</v>
      </c>
      <c r="F288" s="237">
        <v>44972</v>
      </c>
      <c r="G288" s="121" t="s">
        <v>8190</v>
      </c>
      <c r="H288" s="121" t="s">
        <v>21354</v>
      </c>
      <c r="I288" s="120" t="s">
        <v>7336</v>
      </c>
      <c r="J288" s="121" t="s">
        <v>7451</v>
      </c>
    </row>
    <row r="289" spans="1:10" ht="15.75" hidden="1" customHeight="1">
      <c r="A289" s="119">
        <v>282</v>
      </c>
      <c r="B289" s="238" t="s">
        <v>28260</v>
      </c>
      <c r="C289" s="121" t="s">
        <v>7479</v>
      </c>
      <c r="D289" s="119">
        <v>2025</v>
      </c>
      <c r="E289" s="121">
        <v>6100089680</v>
      </c>
      <c r="F289" s="237">
        <v>45001</v>
      </c>
      <c r="G289" s="121" t="s">
        <v>8191</v>
      </c>
      <c r="H289" s="121" t="s">
        <v>21355</v>
      </c>
      <c r="I289" s="120" t="s">
        <v>14598</v>
      </c>
      <c r="J289" s="121" t="s">
        <v>7451</v>
      </c>
    </row>
    <row r="290" spans="1:10" ht="15.75" hidden="1" customHeight="1">
      <c r="A290" s="119">
        <v>283</v>
      </c>
      <c r="B290" s="238" t="s">
        <v>28261</v>
      </c>
      <c r="C290" s="121" t="s">
        <v>7496</v>
      </c>
      <c r="D290" s="119">
        <v>2025</v>
      </c>
      <c r="E290" s="121">
        <v>6100088921</v>
      </c>
      <c r="F290" s="237">
        <v>44973</v>
      </c>
      <c r="G290" s="121" t="s">
        <v>8192</v>
      </c>
      <c r="H290" s="121" t="s">
        <v>21356</v>
      </c>
      <c r="I290" s="120" t="s">
        <v>14599</v>
      </c>
      <c r="J290" s="121" t="s">
        <v>7451</v>
      </c>
    </row>
    <row r="291" spans="1:10" ht="15.75" hidden="1" customHeight="1">
      <c r="A291" s="119">
        <v>284</v>
      </c>
      <c r="B291" s="238" t="s">
        <v>28262</v>
      </c>
      <c r="C291" s="121" t="s">
        <v>7489</v>
      </c>
      <c r="D291" s="119">
        <v>2025</v>
      </c>
      <c r="E291" s="121">
        <v>6200030398</v>
      </c>
      <c r="F291" s="237">
        <v>44986</v>
      </c>
      <c r="G291" s="121" t="s">
        <v>8193</v>
      </c>
      <c r="H291" s="121" t="s">
        <v>21357</v>
      </c>
      <c r="I291" s="120" t="s">
        <v>14600</v>
      </c>
      <c r="J291" s="121" t="s">
        <v>7453</v>
      </c>
    </row>
    <row r="292" spans="1:10" ht="15.75" hidden="1" customHeight="1">
      <c r="A292" s="119">
        <v>285</v>
      </c>
      <c r="B292" s="238" t="s">
        <v>28263</v>
      </c>
      <c r="C292" s="121" t="s">
        <v>7478</v>
      </c>
      <c r="D292" s="119">
        <v>2025</v>
      </c>
      <c r="E292" s="121">
        <v>6100089011</v>
      </c>
      <c r="F292" s="237">
        <v>44974</v>
      </c>
      <c r="G292" s="121" t="s">
        <v>8194</v>
      </c>
      <c r="H292" s="121" t="s">
        <v>21358</v>
      </c>
      <c r="I292" s="120" t="s">
        <v>7323</v>
      </c>
      <c r="J292" s="121" t="s">
        <v>7451</v>
      </c>
    </row>
    <row r="293" spans="1:10" ht="15.75" hidden="1" customHeight="1">
      <c r="A293" s="119">
        <v>286</v>
      </c>
      <c r="B293" s="238" t="s">
        <v>28264</v>
      </c>
      <c r="C293" s="121" t="s">
        <v>7478</v>
      </c>
      <c r="D293" s="119">
        <v>2025</v>
      </c>
      <c r="E293" s="121">
        <v>6100089079</v>
      </c>
      <c r="F293" s="237">
        <v>44974</v>
      </c>
      <c r="G293" s="121" t="s">
        <v>8195</v>
      </c>
      <c r="H293" s="121" t="s">
        <v>21359</v>
      </c>
      <c r="I293" s="120" t="s">
        <v>14601</v>
      </c>
      <c r="J293" s="121" t="s">
        <v>7451</v>
      </c>
    </row>
    <row r="294" spans="1:10" ht="15.75" hidden="1" customHeight="1">
      <c r="A294" s="119">
        <v>287</v>
      </c>
      <c r="B294" s="238" t="s">
        <v>7569</v>
      </c>
      <c r="C294" s="121" t="s">
        <v>7478</v>
      </c>
      <c r="D294" s="119">
        <v>2025</v>
      </c>
      <c r="E294" s="121">
        <v>6100089194</v>
      </c>
      <c r="F294" s="237">
        <v>44984</v>
      </c>
      <c r="G294" s="121" t="s">
        <v>8196</v>
      </c>
      <c r="H294" s="121" t="s">
        <v>21360</v>
      </c>
      <c r="I294" s="120" t="s">
        <v>14602</v>
      </c>
      <c r="J294" s="121" t="s">
        <v>7451</v>
      </c>
    </row>
    <row r="295" spans="1:10" ht="15.75" hidden="1" customHeight="1">
      <c r="A295" s="119">
        <v>288</v>
      </c>
      <c r="B295" s="238" t="s">
        <v>7557</v>
      </c>
      <c r="C295" s="121" t="s">
        <v>7478</v>
      </c>
      <c r="D295" s="119">
        <v>2025</v>
      </c>
      <c r="E295" s="121">
        <v>6100089277</v>
      </c>
      <c r="F295" s="237">
        <v>44987</v>
      </c>
      <c r="G295" s="121" t="s">
        <v>8197</v>
      </c>
      <c r="H295" s="121" t="s">
        <v>21361</v>
      </c>
      <c r="I295" s="120" t="s">
        <v>14603</v>
      </c>
      <c r="J295" s="121" t="s">
        <v>7451</v>
      </c>
    </row>
    <row r="296" spans="1:10" ht="15.75" hidden="1" customHeight="1">
      <c r="A296" s="119">
        <v>289</v>
      </c>
      <c r="B296" s="238" t="s">
        <v>28265</v>
      </c>
      <c r="C296" s="121" t="s">
        <v>7496</v>
      </c>
      <c r="D296" s="119">
        <v>2025</v>
      </c>
      <c r="E296" s="121">
        <v>6100089125</v>
      </c>
      <c r="F296" s="237">
        <v>45023</v>
      </c>
      <c r="G296" s="121" t="s">
        <v>7101</v>
      </c>
      <c r="H296" s="121"/>
      <c r="I296" s="120" t="s">
        <v>14604</v>
      </c>
      <c r="J296" s="121" t="s">
        <v>7451</v>
      </c>
    </row>
    <row r="297" spans="1:10" ht="15.75" hidden="1" customHeight="1">
      <c r="A297" s="119">
        <v>290</v>
      </c>
      <c r="B297" s="238" t="s">
        <v>28266</v>
      </c>
      <c r="C297" s="121" t="s">
        <v>7484</v>
      </c>
      <c r="D297" s="119">
        <v>2025</v>
      </c>
      <c r="E297" s="121">
        <v>6100089438</v>
      </c>
      <c r="F297" s="237">
        <v>44987</v>
      </c>
      <c r="G297" s="121" t="s">
        <v>8198</v>
      </c>
      <c r="H297" s="121" t="s">
        <v>21362</v>
      </c>
      <c r="I297" s="120" t="s">
        <v>14605</v>
      </c>
      <c r="J297" s="121" t="s">
        <v>7451</v>
      </c>
    </row>
    <row r="298" spans="1:10" ht="15.75" hidden="1" customHeight="1">
      <c r="A298" s="119">
        <v>291</v>
      </c>
      <c r="B298" s="238" t="s">
        <v>7579</v>
      </c>
      <c r="C298" s="121" t="s">
        <v>7479</v>
      </c>
      <c r="D298" s="119">
        <v>2025</v>
      </c>
      <c r="E298" s="121">
        <v>6100089457</v>
      </c>
      <c r="F298" s="237">
        <v>45000</v>
      </c>
      <c r="G298" s="121" t="s">
        <v>8199</v>
      </c>
      <c r="H298" s="121" t="s">
        <v>21363</v>
      </c>
      <c r="I298" s="120" t="s">
        <v>14606</v>
      </c>
      <c r="J298" s="121" t="s">
        <v>7451</v>
      </c>
    </row>
    <row r="299" spans="1:10" ht="15.75" hidden="1" customHeight="1">
      <c r="A299" s="119">
        <v>292</v>
      </c>
      <c r="B299" s="238" t="s">
        <v>28267</v>
      </c>
      <c r="C299" s="121" t="s">
        <v>7478</v>
      </c>
      <c r="D299" s="119">
        <v>2025</v>
      </c>
      <c r="E299" s="121">
        <v>6100089398</v>
      </c>
      <c r="F299" s="237">
        <v>44987</v>
      </c>
      <c r="G299" s="121" t="s">
        <v>8200</v>
      </c>
      <c r="H299" s="121" t="s">
        <v>21364</v>
      </c>
      <c r="I299" s="120" t="s">
        <v>14607</v>
      </c>
      <c r="J299" s="121" t="s">
        <v>7451</v>
      </c>
    </row>
    <row r="300" spans="1:10" ht="15.75" hidden="1" customHeight="1">
      <c r="A300" s="119">
        <v>293</v>
      </c>
      <c r="B300" s="238" t="s">
        <v>28268</v>
      </c>
      <c r="C300" s="121" t="s">
        <v>7478</v>
      </c>
      <c r="D300" s="119">
        <v>2025</v>
      </c>
      <c r="E300" s="121">
        <v>6100089413</v>
      </c>
      <c r="F300" s="237">
        <v>44987</v>
      </c>
      <c r="G300" s="121" t="s">
        <v>7150</v>
      </c>
      <c r="H300" s="121" t="s">
        <v>21365</v>
      </c>
      <c r="I300" s="120" t="s">
        <v>14608</v>
      </c>
      <c r="J300" s="121" t="s">
        <v>7451</v>
      </c>
    </row>
    <row r="301" spans="1:10" ht="15.75" hidden="1" customHeight="1">
      <c r="A301" s="119">
        <v>294</v>
      </c>
      <c r="B301" s="238" t="s">
        <v>28269</v>
      </c>
      <c r="C301" s="121" t="s">
        <v>7479</v>
      </c>
      <c r="D301" s="119">
        <v>2025</v>
      </c>
      <c r="E301" s="121">
        <v>6100089626</v>
      </c>
      <c r="F301" s="237">
        <v>44998</v>
      </c>
      <c r="G301" s="121" t="s">
        <v>8201</v>
      </c>
      <c r="H301" s="121" t="s">
        <v>21366</v>
      </c>
      <c r="I301" s="120" t="s">
        <v>14609</v>
      </c>
      <c r="J301" s="121" t="s">
        <v>7451</v>
      </c>
    </row>
    <row r="302" spans="1:10" ht="15.75" hidden="1" customHeight="1">
      <c r="A302" s="119">
        <v>295</v>
      </c>
      <c r="B302" s="238" t="s">
        <v>28270</v>
      </c>
      <c r="C302" s="121" t="s">
        <v>7496</v>
      </c>
      <c r="D302" s="119">
        <v>2025</v>
      </c>
      <c r="E302" s="121">
        <v>6100089650</v>
      </c>
      <c r="F302" s="237">
        <v>45002</v>
      </c>
      <c r="G302" s="121" t="s">
        <v>8202</v>
      </c>
      <c r="H302" s="121" t="s">
        <v>21367</v>
      </c>
      <c r="I302" s="120" t="s">
        <v>14610</v>
      </c>
      <c r="J302" s="121" t="s">
        <v>7451</v>
      </c>
    </row>
    <row r="303" spans="1:10" ht="15.75" hidden="1" customHeight="1">
      <c r="A303" s="119">
        <v>296</v>
      </c>
      <c r="B303" s="238" t="s">
        <v>28271</v>
      </c>
      <c r="C303" s="121" t="s">
        <v>7478</v>
      </c>
      <c r="D303" s="119">
        <v>2025</v>
      </c>
      <c r="E303" s="121">
        <v>6100089714</v>
      </c>
      <c r="F303" s="237">
        <v>45005</v>
      </c>
      <c r="G303" s="121" t="s">
        <v>8203</v>
      </c>
      <c r="H303" s="121" t="s">
        <v>21368</v>
      </c>
      <c r="I303" s="120" t="s">
        <v>14611</v>
      </c>
      <c r="J303" s="121" t="s">
        <v>7451</v>
      </c>
    </row>
    <row r="304" spans="1:10" ht="15.75" hidden="1" customHeight="1">
      <c r="A304" s="119">
        <v>297</v>
      </c>
      <c r="B304" s="121" t="s">
        <v>33191</v>
      </c>
      <c r="C304" s="121" t="s">
        <v>7478</v>
      </c>
      <c r="D304" s="119">
        <v>2025</v>
      </c>
      <c r="E304" s="121">
        <v>6100090467</v>
      </c>
      <c r="F304" s="237">
        <v>45028</v>
      </c>
      <c r="G304" s="121" t="s">
        <v>8204</v>
      </c>
      <c r="H304" s="121" t="s">
        <v>21369</v>
      </c>
      <c r="I304" s="120" t="s">
        <v>14612</v>
      </c>
      <c r="J304" s="121" t="s">
        <v>7451</v>
      </c>
    </row>
    <row r="305" spans="1:10" ht="15.75" hidden="1" customHeight="1">
      <c r="A305" s="119">
        <v>298</v>
      </c>
      <c r="B305" s="238" t="s">
        <v>7619</v>
      </c>
      <c r="C305" s="121" t="s">
        <v>7496</v>
      </c>
      <c r="D305" s="119">
        <v>2025</v>
      </c>
      <c r="E305" s="121">
        <v>6100089810</v>
      </c>
      <c r="F305" s="237">
        <v>45048</v>
      </c>
      <c r="G305" s="121" t="s">
        <v>8205</v>
      </c>
      <c r="H305" s="121" t="s">
        <v>21370</v>
      </c>
      <c r="I305" s="120" t="s">
        <v>14613</v>
      </c>
      <c r="J305" s="121" t="s">
        <v>7451</v>
      </c>
    </row>
    <row r="306" spans="1:10" ht="15.75" hidden="1" customHeight="1">
      <c r="A306" s="119">
        <v>299</v>
      </c>
      <c r="B306" s="238" t="s">
        <v>28272</v>
      </c>
      <c r="C306" s="121" t="s">
        <v>7489</v>
      </c>
      <c r="D306" s="119">
        <v>2025</v>
      </c>
      <c r="E306" s="121">
        <v>6200031149</v>
      </c>
      <c r="F306" s="237">
        <v>45092</v>
      </c>
      <c r="G306" s="121" t="s">
        <v>8206</v>
      </c>
      <c r="H306" s="121" t="s">
        <v>21371</v>
      </c>
      <c r="I306" s="120" t="s">
        <v>14614</v>
      </c>
      <c r="J306" s="121" t="s">
        <v>7453</v>
      </c>
    </row>
    <row r="307" spans="1:10" ht="15.75" hidden="1" customHeight="1">
      <c r="A307" s="119">
        <v>300</v>
      </c>
      <c r="B307" s="238" t="s">
        <v>28273</v>
      </c>
      <c r="C307" s="121" t="s">
        <v>7493</v>
      </c>
      <c r="D307" s="119">
        <v>2025</v>
      </c>
      <c r="E307" s="121">
        <v>6000033477</v>
      </c>
      <c r="F307" s="237">
        <v>45002</v>
      </c>
      <c r="G307" s="121" t="s">
        <v>8207</v>
      </c>
      <c r="H307" s="121" t="s">
        <v>21372</v>
      </c>
      <c r="I307" s="120" t="s">
        <v>14615</v>
      </c>
      <c r="J307" s="121" t="s">
        <v>7452</v>
      </c>
    </row>
    <row r="308" spans="1:10" ht="15.75" hidden="1" customHeight="1">
      <c r="A308" s="119">
        <v>301</v>
      </c>
      <c r="B308" s="238" t="s">
        <v>28274</v>
      </c>
      <c r="C308" s="121" t="s">
        <v>7478</v>
      </c>
      <c r="D308" s="119">
        <v>2025</v>
      </c>
      <c r="E308" s="121">
        <v>6100089566</v>
      </c>
      <c r="F308" s="237">
        <v>45001</v>
      </c>
      <c r="G308" s="121" t="s">
        <v>8208</v>
      </c>
      <c r="H308" s="121" t="s">
        <v>21373</v>
      </c>
      <c r="I308" s="120" t="s">
        <v>14616</v>
      </c>
      <c r="J308" s="121" t="s">
        <v>7451</v>
      </c>
    </row>
    <row r="309" spans="1:10" ht="15.75" hidden="1" customHeight="1">
      <c r="A309" s="119">
        <v>302</v>
      </c>
      <c r="B309" s="238" t="s">
        <v>28273</v>
      </c>
      <c r="C309" s="121" t="s">
        <v>7493</v>
      </c>
      <c r="D309" s="119">
        <v>2025</v>
      </c>
      <c r="E309" s="121">
        <v>6000033523</v>
      </c>
      <c r="F309" s="237">
        <v>45002</v>
      </c>
      <c r="G309" s="121" t="s">
        <v>8209</v>
      </c>
      <c r="H309" s="121" t="s">
        <v>21374</v>
      </c>
      <c r="I309" s="120" t="s">
        <v>7342</v>
      </c>
      <c r="J309" s="121" t="s">
        <v>7452</v>
      </c>
    </row>
    <row r="310" spans="1:10" ht="15.75" hidden="1" customHeight="1">
      <c r="A310" s="119">
        <v>303</v>
      </c>
      <c r="B310" s="238" t="s">
        <v>28273</v>
      </c>
      <c r="C310" s="121" t="s">
        <v>7493</v>
      </c>
      <c r="D310" s="119">
        <v>2025</v>
      </c>
      <c r="E310" s="121">
        <v>6000036197</v>
      </c>
      <c r="F310" s="237">
        <v>45224</v>
      </c>
      <c r="G310" s="121" t="s">
        <v>8210</v>
      </c>
      <c r="H310" s="121" t="s">
        <v>21375</v>
      </c>
      <c r="I310" s="120" t="s">
        <v>7342</v>
      </c>
      <c r="J310" s="121" t="s">
        <v>7452</v>
      </c>
    </row>
    <row r="311" spans="1:10" ht="15.75" hidden="1" customHeight="1">
      <c r="A311" s="119">
        <v>304</v>
      </c>
      <c r="B311" s="238" t="s">
        <v>7557</v>
      </c>
      <c r="C311" s="121" t="s">
        <v>7478</v>
      </c>
      <c r="D311" s="119">
        <v>2025</v>
      </c>
      <c r="E311" s="121">
        <v>6100089624</v>
      </c>
      <c r="F311" s="237">
        <v>45000</v>
      </c>
      <c r="G311" s="121" t="s">
        <v>8211</v>
      </c>
      <c r="H311" s="121" t="s">
        <v>21376</v>
      </c>
      <c r="I311" s="120" t="s">
        <v>14617</v>
      </c>
      <c r="J311" s="121" t="s">
        <v>7451</v>
      </c>
    </row>
    <row r="312" spans="1:10" ht="15.75" hidden="1" customHeight="1">
      <c r="A312" s="119">
        <v>305</v>
      </c>
      <c r="B312" s="121" t="s">
        <v>33192</v>
      </c>
      <c r="C312" s="121" t="s">
        <v>7478</v>
      </c>
      <c r="D312" s="119">
        <v>2025</v>
      </c>
      <c r="E312" s="121">
        <v>6100090249</v>
      </c>
      <c r="F312" s="237">
        <v>45028</v>
      </c>
      <c r="G312" s="121" t="s">
        <v>8212</v>
      </c>
      <c r="H312" s="121" t="s">
        <v>21377</v>
      </c>
      <c r="I312" s="120" t="s">
        <v>14618</v>
      </c>
      <c r="J312" s="121" t="s">
        <v>7451</v>
      </c>
    </row>
    <row r="313" spans="1:10" ht="15.75" hidden="1" customHeight="1">
      <c r="A313" s="119">
        <v>306</v>
      </c>
      <c r="B313" s="238" t="s">
        <v>28275</v>
      </c>
      <c r="C313" s="121" t="s">
        <v>7478</v>
      </c>
      <c r="D313" s="119">
        <v>2025</v>
      </c>
      <c r="E313" s="121">
        <v>6100090349</v>
      </c>
      <c r="F313" s="237">
        <v>45042</v>
      </c>
      <c r="G313" s="121" t="s">
        <v>8213</v>
      </c>
      <c r="H313" s="121" t="s">
        <v>21378</v>
      </c>
      <c r="I313" s="120" t="s">
        <v>14619</v>
      </c>
      <c r="J313" s="121" t="s">
        <v>7451</v>
      </c>
    </row>
    <row r="314" spans="1:10" ht="15.75" hidden="1" customHeight="1">
      <c r="A314" s="119">
        <v>307</v>
      </c>
      <c r="B314" s="238" t="s">
        <v>7571</v>
      </c>
      <c r="C314" s="121" t="s">
        <v>7478</v>
      </c>
      <c r="D314" s="119">
        <v>2025</v>
      </c>
      <c r="E314" s="121">
        <v>6100089881</v>
      </c>
      <c r="F314" s="237">
        <v>45009</v>
      </c>
      <c r="G314" s="121" t="s">
        <v>8214</v>
      </c>
      <c r="H314" s="121" t="s">
        <v>21379</v>
      </c>
      <c r="I314" s="120" t="s">
        <v>14620</v>
      </c>
      <c r="J314" s="121" t="s">
        <v>7451</v>
      </c>
    </row>
    <row r="315" spans="1:10" ht="15.75" hidden="1" customHeight="1">
      <c r="A315" s="119">
        <v>308</v>
      </c>
      <c r="B315" s="238" t="s">
        <v>28276</v>
      </c>
      <c r="C315" s="121" t="s">
        <v>7478</v>
      </c>
      <c r="D315" s="119">
        <v>2025</v>
      </c>
      <c r="E315" s="121">
        <v>6100089928</v>
      </c>
      <c r="F315" s="237">
        <v>45012</v>
      </c>
      <c r="G315" s="121" t="s">
        <v>8215</v>
      </c>
      <c r="H315" s="121" t="s">
        <v>21380</v>
      </c>
      <c r="I315" s="120" t="s">
        <v>14621</v>
      </c>
      <c r="J315" s="121" t="s">
        <v>7451</v>
      </c>
    </row>
    <row r="316" spans="1:10" ht="15.75" hidden="1" customHeight="1">
      <c r="A316" s="119">
        <v>309</v>
      </c>
      <c r="B316" s="238" t="s">
        <v>7550</v>
      </c>
      <c r="C316" s="121" t="s">
        <v>7478</v>
      </c>
      <c r="D316" s="119">
        <v>2025</v>
      </c>
      <c r="E316" s="121">
        <v>6100089825</v>
      </c>
      <c r="F316" s="237">
        <v>45007</v>
      </c>
      <c r="G316" s="121" t="s">
        <v>8216</v>
      </c>
      <c r="H316" s="121" t="s">
        <v>21381</v>
      </c>
      <c r="I316" s="120" t="s">
        <v>7335</v>
      </c>
      <c r="J316" s="121" t="s">
        <v>7451</v>
      </c>
    </row>
    <row r="317" spans="1:10" ht="15.75" hidden="1" customHeight="1">
      <c r="A317" s="119">
        <v>310</v>
      </c>
      <c r="B317" s="238" t="s">
        <v>28277</v>
      </c>
      <c r="C317" s="121" t="s">
        <v>7478</v>
      </c>
      <c r="D317" s="119">
        <v>2025</v>
      </c>
      <c r="E317" s="121">
        <v>6100089969</v>
      </c>
      <c r="F317" s="237">
        <v>45012</v>
      </c>
      <c r="G317" s="121" t="s">
        <v>8217</v>
      </c>
      <c r="H317" s="121" t="s">
        <v>21382</v>
      </c>
      <c r="I317" s="120" t="s">
        <v>14622</v>
      </c>
      <c r="J317" s="121" t="s">
        <v>7451</v>
      </c>
    </row>
    <row r="318" spans="1:10" ht="15.75" hidden="1" customHeight="1">
      <c r="A318" s="119">
        <v>311</v>
      </c>
      <c r="B318" s="238" t="s">
        <v>28278</v>
      </c>
      <c r="C318" s="121" t="s">
        <v>7478</v>
      </c>
      <c r="D318" s="119">
        <v>2025</v>
      </c>
      <c r="E318" s="121">
        <v>6100089891</v>
      </c>
      <c r="F318" s="237">
        <v>45012</v>
      </c>
      <c r="G318" s="121" t="s">
        <v>8218</v>
      </c>
      <c r="H318" s="121" t="s">
        <v>21383</v>
      </c>
      <c r="I318" s="120" t="s">
        <v>14623</v>
      </c>
      <c r="J318" s="121" t="s">
        <v>7451</v>
      </c>
    </row>
    <row r="319" spans="1:10" ht="15.75" hidden="1" customHeight="1">
      <c r="A319" s="119">
        <v>312</v>
      </c>
      <c r="B319" s="238" t="s">
        <v>28279</v>
      </c>
      <c r="C319" s="121" t="s">
        <v>7478</v>
      </c>
      <c r="D319" s="119">
        <v>2025</v>
      </c>
      <c r="E319" s="121">
        <v>6100090535</v>
      </c>
      <c r="F319" s="237">
        <v>45028</v>
      </c>
      <c r="G319" s="121" t="s">
        <v>8219</v>
      </c>
      <c r="H319" s="121" t="s">
        <v>21384</v>
      </c>
      <c r="I319" s="120" t="s">
        <v>14624</v>
      </c>
      <c r="J319" s="121" t="s">
        <v>7451</v>
      </c>
    </row>
    <row r="320" spans="1:10" ht="15.75" hidden="1" customHeight="1">
      <c r="A320" s="119">
        <v>313</v>
      </c>
      <c r="B320" s="238" t="s">
        <v>28280</v>
      </c>
      <c r="C320" s="121" t="s">
        <v>7478</v>
      </c>
      <c r="D320" s="119">
        <v>2025</v>
      </c>
      <c r="E320" s="121">
        <v>6100090175</v>
      </c>
      <c r="F320" s="237">
        <v>45019</v>
      </c>
      <c r="G320" s="121" t="s">
        <v>8220</v>
      </c>
      <c r="H320" s="121" t="s">
        <v>21385</v>
      </c>
      <c r="I320" s="120" t="s">
        <v>14625</v>
      </c>
      <c r="J320" s="121" t="s">
        <v>7451</v>
      </c>
    </row>
    <row r="321" spans="1:10" ht="15.75" hidden="1" customHeight="1">
      <c r="A321" s="119">
        <v>314</v>
      </c>
      <c r="B321" s="238" t="s">
        <v>28281</v>
      </c>
      <c r="C321" s="121" t="s">
        <v>7478</v>
      </c>
      <c r="D321" s="119">
        <v>2025</v>
      </c>
      <c r="E321" s="121">
        <v>6100091852</v>
      </c>
      <c r="F321" s="237">
        <v>45083</v>
      </c>
      <c r="G321" s="121" t="s">
        <v>8221</v>
      </c>
      <c r="H321" s="121" t="s">
        <v>21386</v>
      </c>
      <c r="I321" s="120" t="s">
        <v>14626</v>
      </c>
      <c r="J321" s="121" t="s">
        <v>7451</v>
      </c>
    </row>
    <row r="322" spans="1:10" ht="15.75" hidden="1" customHeight="1">
      <c r="A322" s="119">
        <v>315</v>
      </c>
      <c r="B322" s="238" t="s">
        <v>28282</v>
      </c>
      <c r="C322" s="121" t="s">
        <v>7478</v>
      </c>
      <c r="D322" s="119">
        <v>2025</v>
      </c>
      <c r="E322" s="121">
        <v>6100090091</v>
      </c>
      <c r="F322" s="237">
        <v>45015</v>
      </c>
      <c r="G322" s="121" t="s">
        <v>8222</v>
      </c>
      <c r="H322" s="121" t="s">
        <v>21387</v>
      </c>
      <c r="I322" s="120" t="s">
        <v>14627</v>
      </c>
      <c r="J322" s="121" t="s">
        <v>7451</v>
      </c>
    </row>
    <row r="323" spans="1:10" ht="15.75" hidden="1" customHeight="1">
      <c r="A323" s="119">
        <v>316</v>
      </c>
      <c r="B323" s="121" t="s">
        <v>33193</v>
      </c>
      <c r="C323" s="121" t="s">
        <v>7478</v>
      </c>
      <c r="D323" s="119">
        <v>2025</v>
      </c>
      <c r="E323" s="121">
        <v>6100090110</v>
      </c>
      <c r="F323" s="237">
        <v>45016</v>
      </c>
      <c r="G323" s="121" t="s">
        <v>8223</v>
      </c>
      <c r="H323" s="121">
        <v>741911060024749</v>
      </c>
      <c r="I323" s="120" t="s">
        <v>7320</v>
      </c>
      <c r="J323" s="121" t="s">
        <v>7451</v>
      </c>
    </row>
    <row r="324" spans="1:10" ht="15.75" hidden="1" customHeight="1">
      <c r="A324" s="119">
        <v>317</v>
      </c>
      <c r="B324" s="238" t="s">
        <v>28283</v>
      </c>
      <c r="C324" s="121" t="s">
        <v>7478</v>
      </c>
      <c r="D324" s="119">
        <v>2025</v>
      </c>
      <c r="E324" s="121">
        <v>6100090304</v>
      </c>
      <c r="F324" s="237">
        <v>45026</v>
      </c>
      <c r="G324" s="121" t="s">
        <v>8224</v>
      </c>
      <c r="H324" s="121">
        <v>741908010022785</v>
      </c>
      <c r="I324" s="120" t="s">
        <v>14628</v>
      </c>
      <c r="J324" s="121" t="s">
        <v>7451</v>
      </c>
    </row>
    <row r="325" spans="1:10" ht="15.75" hidden="1" customHeight="1">
      <c r="A325" s="119">
        <v>318</v>
      </c>
      <c r="B325" s="238" t="s">
        <v>28284</v>
      </c>
      <c r="C325" s="121" t="s">
        <v>7478</v>
      </c>
      <c r="D325" s="119">
        <v>2025</v>
      </c>
      <c r="E325" s="121">
        <v>6100090157</v>
      </c>
      <c r="F325" s="237">
        <v>45016</v>
      </c>
      <c r="G325" s="121" t="s">
        <v>8225</v>
      </c>
      <c r="H325" s="121">
        <v>7419111500662</v>
      </c>
      <c r="I325" s="120" t="s">
        <v>14629</v>
      </c>
      <c r="J325" s="121" t="s">
        <v>7451</v>
      </c>
    </row>
    <row r="326" spans="1:10" ht="15.75" hidden="1" customHeight="1">
      <c r="A326" s="119">
        <v>319</v>
      </c>
      <c r="B326" s="238" t="s">
        <v>28285</v>
      </c>
      <c r="C326" s="121" t="s">
        <v>7478</v>
      </c>
      <c r="D326" s="119">
        <v>2025</v>
      </c>
      <c r="E326" s="121">
        <v>6100090365</v>
      </c>
      <c r="F326" s="237">
        <v>45112</v>
      </c>
      <c r="G326" s="121" t="s">
        <v>7127</v>
      </c>
      <c r="H326" s="121" t="s">
        <v>21388</v>
      </c>
      <c r="I326" s="120" t="s">
        <v>14630</v>
      </c>
      <c r="J326" s="121" t="s">
        <v>7451</v>
      </c>
    </row>
    <row r="327" spans="1:10" ht="15.75" hidden="1" customHeight="1">
      <c r="A327" s="119">
        <v>320</v>
      </c>
      <c r="B327" s="238" t="s">
        <v>28286</v>
      </c>
      <c r="C327" s="121" t="s">
        <v>7479</v>
      </c>
      <c r="D327" s="119">
        <v>2025</v>
      </c>
      <c r="E327" s="121">
        <v>6100090209</v>
      </c>
      <c r="F327" s="237">
        <v>45019</v>
      </c>
      <c r="G327" s="121" t="s">
        <v>8226</v>
      </c>
      <c r="H327" s="121">
        <v>741212050024388</v>
      </c>
      <c r="I327" s="120" t="s">
        <v>14631</v>
      </c>
      <c r="J327" s="121" t="s">
        <v>7451</v>
      </c>
    </row>
    <row r="328" spans="1:10" ht="15.75" hidden="1" customHeight="1">
      <c r="A328" s="119">
        <v>321</v>
      </c>
      <c r="B328" s="238" t="s">
        <v>28287</v>
      </c>
      <c r="C328" s="121" t="s">
        <v>7482</v>
      </c>
      <c r="D328" s="119">
        <v>2025</v>
      </c>
      <c r="E328" s="121">
        <v>6100090320</v>
      </c>
      <c r="F328" s="237">
        <v>45026</v>
      </c>
      <c r="G328" s="121" t="s">
        <v>8227</v>
      </c>
      <c r="H328" s="121">
        <v>7409060200172</v>
      </c>
      <c r="I328" s="120" t="s">
        <v>14632</v>
      </c>
      <c r="J328" s="121" t="s">
        <v>7451</v>
      </c>
    </row>
    <row r="329" spans="1:10" ht="15.75" hidden="1" customHeight="1">
      <c r="A329" s="119">
        <v>322</v>
      </c>
      <c r="B329" s="238" t="s">
        <v>7566</v>
      </c>
      <c r="C329" s="121" t="s">
        <v>7484</v>
      </c>
      <c r="D329" s="119">
        <v>2025</v>
      </c>
      <c r="E329" s="121">
        <v>6100090319</v>
      </c>
      <c r="F329" s="237">
        <v>45026</v>
      </c>
      <c r="G329" s="121" t="s">
        <v>8228</v>
      </c>
      <c r="H329" s="121" t="s">
        <v>21389</v>
      </c>
      <c r="I329" s="120" t="s">
        <v>14633</v>
      </c>
      <c r="J329" s="121" t="s">
        <v>7451</v>
      </c>
    </row>
    <row r="330" spans="1:10" ht="15.75" hidden="1" customHeight="1">
      <c r="A330" s="119">
        <v>323</v>
      </c>
      <c r="B330" s="121" t="s">
        <v>33194</v>
      </c>
      <c r="C330" s="121" t="s">
        <v>7478</v>
      </c>
      <c r="D330" s="119">
        <v>2025</v>
      </c>
      <c r="E330" s="121">
        <v>6100090463</v>
      </c>
      <c r="F330" s="237">
        <v>45028</v>
      </c>
      <c r="G330" s="121" t="s">
        <v>8229</v>
      </c>
      <c r="H330" s="121" t="s">
        <v>21390</v>
      </c>
      <c r="I330" s="120" t="s">
        <v>7326</v>
      </c>
      <c r="J330" s="121" t="s">
        <v>7451</v>
      </c>
    </row>
    <row r="331" spans="1:10" ht="15.75" hidden="1" customHeight="1">
      <c r="A331" s="119">
        <v>324</v>
      </c>
      <c r="B331" s="121" t="s">
        <v>33195</v>
      </c>
      <c r="C331" s="121" t="s">
        <v>7478</v>
      </c>
      <c r="D331" s="119">
        <v>2025</v>
      </c>
      <c r="E331" s="121">
        <v>6100090783</v>
      </c>
      <c r="F331" s="237">
        <v>45036</v>
      </c>
      <c r="G331" s="121" t="s">
        <v>8230</v>
      </c>
      <c r="H331" s="121" t="s">
        <v>21391</v>
      </c>
      <c r="I331" s="120" t="s">
        <v>14634</v>
      </c>
      <c r="J331" s="121" t="s">
        <v>7451</v>
      </c>
    </row>
    <row r="332" spans="1:10" ht="15.75" hidden="1" customHeight="1">
      <c r="A332" s="119">
        <v>325</v>
      </c>
      <c r="B332" s="121" t="s">
        <v>33196</v>
      </c>
      <c r="C332" s="121" t="s">
        <v>7478</v>
      </c>
      <c r="D332" s="119">
        <v>2025</v>
      </c>
      <c r="E332" s="121">
        <v>6100090724</v>
      </c>
      <c r="F332" s="237">
        <v>45033</v>
      </c>
      <c r="G332" s="121" t="s">
        <v>8231</v>
      </c>
      <c r="H332" s="121" t="s">
        <v>21392</v>
      </c>
      <c r="I332" s="120" t="s">
        <v>14635</v>
      </c>
      <c r="J332" s="121" t="s">
        <v>7451</v>
      </c>
    </row>
    <row r="333" spans="1:10" ht="15.75" hidden="1" customHeight="1">
      <c r="A333" s="119">
        <v>326</v>
      </c>
      <c r="B333" s="238" t="s">
        <v>28288</v>
      </c>
      <c r="C333" s="121" t="s">
        <v>7478</v>
      </c>
      <c r="D333" s="119">
        <v>2025</v>
      </c>
      <c r="E333" s="121">
        <v>6100090640</v>
      </c>
      <c r="F333" s="237">
        <v>45033</v>
      </c>
      <c r="G333" s="121" t="s">
        <v>8232</v>
      </c>
      <c r="H333" s="121" t="s">
        <v>21393</v>
      </c>
      <c r="I333" s="120" t="s">
        <v>14636</v>
      </c>
      <c r="J333" s="121" t="s">
        <v>7451</v>
      </c>
    </row>
    <row r="334" spans="1:10" ht="15.75" hidden="1" customHeight="1">
      <c r="A334" s="119">
        <v>327</v>
      </c>
      <c r="B334" s="238" t="s">
        <v>28289</v>
      </c>
      <c r="C334" s="121" t="s">
        <v>7478</v>
      </c>
      <c r="D334" s="119">
        <v>2025</v>
      </c>
      <c r="E334" s="121">
        <v>6100091299</v>
      </c>
      <c r="F334" s="237">
        <v>45051</v>
      </c>
      <c r="G334" s="121" t="s">
        <v>8233</v>
      </c>
      <c r="H334" s="121" t="s">
        <v>21394</v>
      </c>
      <c r="I334" s="120" t="s">
        <v>7322</v>
      </c>
      <c r="J334" s="121" t="s">
        <v>7451</v>
      </c>
    </row>
    <row r="335" spans="1:10" ht="15.75" hidden="1" customHeight="1">
      <c r="A335" s="119">
        <v>328</v>
      </c>
      <c r="B335" s="238" t="s">
        <v>28290</v>
      </c>
      <c r="C335" s="121" t="s">
        <v>7479</v>
      </c>
      <c r="D335" s="119">
        <v>2025</v>
      </c>
      <c r="E335" s="121">
        <v>6100090867</v>
      </c>
      <c r="F335" s="237">
        <v>45037</v>
      </c>
      <c r="G335" s="121" t="s">
        <v>8234</v>
      </c>
      <c r="H335" s="121" t="s">
        <v>21395</v>
      </c>
      <c r="I335" s="120" t="s">
        <v>14637</v>
      </c>
      <c r="J335" s="121" t="s">
        <v>7451</v>
      </c>
    </row>
    <row r="336" spans="1:10" ht="15.75" hidden="1" customHeight="1">
      <c r="A336" s="119">
        <v>329</v>
      </c>
      <c r="B336" s="238" t="s">
        <v>28291</v>
      </c>
      <c r="C336" s="121" t="s">
        <v>7478</v>
      </c>
      <c r="D336" s="119">
        <v>2025</v>
      </c>
      <c r="E336" s="121">
        <v>6100091067</v>
      </c>
      <c r="F336" s="237">
        <v>45048</v>
      </c>
      <c r="G336" s="121" t="s">
        <v>8235</v>
      </c>
      <c r="H336" s="121" t="s">
        <v>21396</v>
      </c>
      <c r="I336" s="120" t="s">
        <v>14638</v>
      </c>
      <c r="J336" s="121" t="s">
        <v>7451</v>
      </c>
    </row>
    <row r="337" spans="1:10" ht="15.75" hidden="1" customHeight="1">
      <c r="A337" s="119">
        <v>330</v>
      </c>
      <c r="B337" s="238" t="s">
        <v>28292</v>
      </c>
      <c r="C337" s="121" t="s">
        <v>7478</v>
      </c>
      <c r="D337" s="119">
        <v>2025</v>
      </c>
      <c r="E337" s="121">
        <v>6100091024</v>
      </c>
      <c r="F337" s="237">
        <v>45048</v>
      </c>
      <c r="G337" s="121" t="s">
        <v>8236</v>
      </c>
      <c r="H337" s="121" t="s">
        <v>21397</v>
      </c>
      <c r="I337" s="120" t="s">
        <v>14639</v>
      </c>
      <c r="J337" s="121" t="s">
        <v>7451</v>
      </c>
    </row>
    <row r="338" spans="1:10" ht="15.75" hidden="1" customHeight="1">
      <c r="A338" s="119">
        <v>331</v>
      </c>
      <c r="B338" s="121" t="s">
        <v>33197</v>
      </c>
      <c r="C338" s="121" t="s">
        <v>7478</v>
      </c>
      <c r="D338" s="119">
        <v>2025</v>
      </c>
      <c r="E338" s="121">
        <v>6100090969</v>
      </c>
      <c r="F338" s="237">
        <v>45040</v>
      </c>
      <c r="G338" s="121" t="s">
        <v>8237</v>
      </c>
      <c r="H338" s="121" t="s">
        <v>21398</v>
      </c>
      <c r="I338" s="120" t="s">
        <v>14640</v>
      </c>
      <c r="J338" s="121" t="s">
        <v>7451</v>
      </c>
    </row>
    <row r="339" spans="1:10" ht="15.75" hidden="1" customHeight="1">
      <c r="A339" s="119">
        <v>332</v>
      </c>
      <c r="B339" s="238" t="s">
        <v>28293</v>
      </c>
      <c r="C339" s="121" t="s">
        <v>7484</v>
      </c>
      <c r="D339" s="119">
        <v>2025</v>
      </c>
      <c r="E339" s="121">
        <v>6100091175</v>
      </c>
      <c r="F339" s="237">
        <v>45044</v>
      </c>
      <c r="G339" s="121" t="s">
        <v>8238</v>
      </c>
      <c r="H339" s="121" t="s">
        <v>21399</v>
      </c>
      <c r="I339" s="120" t="s">
        <v>14641</v>
      </c>
      <c r="J339" s="121" t="s">
        <v>7451</v>
      </c>
    </row>
    <row r="340" spans="1:10" ht="15.75" hidden="1" customHeight="1">
      <c r="A340" s="119">
        <v>333</v>
      </c>
      <c r="B340" s="121" t="s">
        <v>33198</v>
      </c>
      <c r="C340" s="121" t="s">
        <v>7478</v>
      </c>
      <c r="D340" s="119">
        <v>2025</v>
      </c>
      <c r="E340" s="121">
        <v>6100091181</v>
      </c>
      <c r="F340" s="237">
        <v>45044</v>
      </c>
      <c r="G340" s="121" t="s">
        <v>8239</v>
      </c>
      <c r="H340" s="121" t="s">
        <v>21400</v>
      </c>
      <c r="I340" s="120" t="s">
        <v>14642</v>
      </c>
      <c r="J340" s="121" t="s">
        <v>7451</v>
      </c>
    </row>
    <row r="341" spans="1:10" ht="15.75" hidden="1" customHeight="1">
      <c r="A341" s="119">
        <v>334</v>
      </c>
      <c r="B341" s="238" t="s">
        <v>28294</v>
      </c>
      <c r="C341" s="121" t="s">
        <v>7478</v>
      </c>
      <c r="D341" s="119">
        <v>2025</v>
      </c>
      <c r="E341" s="121">
        <v>6100091653</v>
      </c>
      <c r="F341" s="237">
        <v>45061</v>
      </c>
      <c r="G341" s="121" t="s">
        <v>8240</v>
      </c>
      <c r="H341" s="121" t="s">
        <v>21401</v>
      </c>
      <c r="I341" s="120" t="s">
        <v>14643</v>
      </c>
      <c r="J341" s="121" t="s">
        <v>7451</v>
      </c>
    </row>
    <row r="342" spans="1:10" ht="15.75" hidden="1" customHeight="1">
      <c r="A342" s="119">
        <v>335</v>
      </c>
      <c r="B342" s="238" t="s">
        <v>28295</v>
      </c>
      <c r="C342" s="121" t="s">
        <v>7493</v>
      </c>
      <c r="D342" s="119">
        <v>2025</v>
      </c>
      <c r="E342" s="121">
        <v>6000034156</v>
      </c>
      <c r="F342" s="237">
        <v>45043</v>
      </c>
      <c r="G342" s="121" t="s">
        <v>8241</v>
      </c>
      <c r="H342" s="121" t="s">
        <v>21526</v>
      </c>
      <c r="I342" s="120" t="s">
        <v>14644</v>
      </c>
      <c r="J342" s="121" t="s">
        <v>7452</v>
      </c>
    </row>
    <row r="343" spans="1:10" ht="15.75" hidden="1" customHeight="1">
      <c r="A343" s="119">
        <v>336</v>
      </c>
      <c r="B343" s="238" t="s">
        <v>28296</v>
      </c>
      <c r="C343" s="121" t="s">
        <v>7494</v>
      </c>
      <c r="D343" s="119">
        <v>2025</v>
      </c>
      <c r="E343" s="121">
        <v>6000034210</v>
      </c>
      <c r="F343" s="237">
        <v>45056</v>
      </c>
      <c r="G343" s="121" t="s">
        <v>8242</v>
      </c>
      <c r="H343" s="121" t="s">
        <v>21402</v>
      </c>
      <c r="I343" s="120" t="s">
        <v>14645</v>
      </c>
      <c r="J343" s="121" t="s">
        <v>7452</v>
      </c>
    </row>
    <row r="344" spans="1:10" ht="15.75" hidden="1" customHeight="1">
      <c r="A344" s="119">
        <v>337</v>
      </c>
      <c r="B344" s="238" t="s">
        <v>28297</v>
      </c>
      <c r="C344" s="121" t="s">
        <v>7478</v>
      </c>
      <c r="D344" s="119">
        <v>2025</v>
      </c>
      <c r="E344" s="121">
        <v>6100091119</v>
      </c>
      <c r="F344" s="237">
        <v>45063</v>
      </c>
      <c r="G344" s="121" t="s">
        <v>7127</v>
      </c>
      <c r="H344" s="121" t="s">
        <v>21403</v>
      </c>
      <c r="I344" s="120" t="s">
        <v>14646</v>
      </c>
      <c r="J344" s="121" t="s">
        <v>7451</v>
      </c>
    </row>
    <row r="345" spans="1:10" ht="15.75" hidden="1" customHeight="1">
      <c r="A345" s="119">
        <v>338</v>
      </c>
      <c r="B345" s="238" t="s">
        <v>28298</v>
      </c>
      <c r="C345" s="121" t="s">
        <v>7496</v>
      </c>
      <c r="D345" s="119">
        <v>2025</v>
      </c>
      <c r="E345" s="121">
        <v>6100091239</v>
      </c>
      <c r="F345" s="237">
        <v>45048</v>
      </c>
      <c r="G345" s="121" t="s">
        <v>8243</v>
      </c>
      <c r="H345" s="121" t="s">
        <v>21404</v>
      </c>
      <c r="I345" s="120" t="s">
        <v>14647</v>
      </c>
      <c r="J345" s="121" t="s">
        <v>7451</v>
      </c>
    </row>
    <row r="346" spans="1:10" ht="15.75" hidden="1" customHeight="1">
      <c r="A346" s="119">
        <v>339</v>
      </c>
      <c r="B346" s="121" t="s">
        <v>33199</v>
      </c>
      <c r="C346" s="121" t="s">
        <v>7478</v>
      </c>
      <c r="D346" s="119">
        <v>2025</v>
      </c>
      <c r="E346" s="121">
        <v>6100091976</v>
      </c>
      <c r="F346" s="237">
        <v>45075</v>
      </c>
      <c r="G346" s="121" t="s">
        <v>8244</v>
      </c>
      <c r="H346" s="121" t="s">
        <v>21405</v>
      </c>
      <c r="I346" s="120" t="s">
        <v>14648</v>
      </c>
      <c r="J346" s="121" t="s">
        <v>7451</v>
      </c>
    </row>
    <row r="347" spans="1:10" ht="15.75" hidden="1" customHeight="1">
      <c r="A347" s="119">
        <v>340</v>
      </c>
      <c r="B347" s="238" t="s">
        <v>7552</v>
      </c>
      <c r="C347" s="121" t="s">
        <v>7478</v>
      </c>
      <c r="D347" s="119">
        <v>2025</v>
      </c>
      <c r="E347" s="121">
        <v>6100091939</v>
      </c>
      <c r="F347" s="237">
        <v>45072</v>
      </c>
      <c r="G347" s="121" t="s">
        <v>8245</v>
      </c>
      <c r="H347" s="121" t="s">
        <v>21406</v>
      </c>
      <c r="I347" s="120" t="s">
        <v>7325</v>
      </c>
      <c r="J347" s="121" t="s">
        <v>7451</v>
      </c>
    </row>
    <row r="348" spans="1:10" ht="15.75" hidden="1" customHeight="1">
      <c r="A348" s="119">
        <v>341</v>
      </c>
      <c r="B348" s="238" t="s">
        <v>28299</v>
      </c>
      <c r="C348" s="121" t="s">
        <v>7478</v>
      </c>
      <c r="D348" s="119">
        <v>2025</v>
      </c>
      <c r="E348" s="121">
        <v>6100091888</v>
      </c>
      <c r="F348" s="237">
        <v>45069</v>
      </c>
      <c r="G348" s="121" t="s">
        <v>8246</v>
      </c>
      <c r="H348" s="121" t="s">
        <v>21407</v>
      </c>
      <c r="I348" s="120" t="s">
        <v>14649</v>
      </c>
      <c r="J348" s="121" t="s">
        <v>7451</v>
      </c>
    </row>
    <row r="349" spans="1:10" ht="15.75" hidden="1" customHeight="1">
      <c r="A349" s="119">
        <v>342</v>
      </c>
      <c r="B349" s="238" t="s">
        <v>7660</v>
      </c>
      <c r="C349" s="121" t="s">
        <v>7478</v>
      </c>
      <c r="D349" s="119">
        <v>2025</v>
      </c>
      <c r="E349" s="121">
        <v>6100091584</v>
      </c>
      <c r="F349" s="237">
        <v>45058</v>
      </c>
      <c r="G349" s="121" t="s">
        <v>8247</v>
      </c>
      <c r="H349" s="121" t="s">
        <v>21408</v>
      </c>
      <c r="I349" s="120" t="s">
        <v>14650</v>
      </c>
      <c r="J349" s="121" t="s">
        <v>7451</v>
      </c>
    </row>
    <row r="350" spans="1:10" ht="15.75" hidden="1" customHeight="1">
      <c r="A350" s="119">
        <v>343</v>
      </c>
      <c r="B350" s="238" t="s">
        <v>7869</v>
      </c>
      <c r="C350" s="121" t="s">
        <v>7479</v>
      </c>
      <c r="D350" s="119">
        <v>2025</v>
      </c>
      <c r="E350" s="121">
        <v>6100092821</v>
      </c>
      <c r="F350" s="237">
        <v>45098</v>
      </c>
      <c r="G350" s="121" t="s">
        <v>8248</v>
      </c>
      <c r="H350" s="121" t="s">
        <v>21409</v>
      </c>
      <c r="I350" s="120" t="s">
        <v>14651</v>
      </c>
      <c r="J350" s="121" t="s">
        <v>7451</v>
      </c>
    </row>
    <row r="351" spans="1:10" ht="15.75" hidden="1" customHeight="1">
      <c r="A351" s="119">
        <v>344</v>
      </c>
      <c r="B351" s="121" t="s">
        <v>33200</v>
      </c>
      <c r="C351" s="121" t="s">
        <v>7478</v>
      </c>
      <c r="D351" s="119">
        <v>2025</v>
      </c>
      <c r="E351" s="121">
        <v>6100091972</v>
      </c>
      <c r="F351" s="237">
        <v>45069</v>
      </c>
      <c r="G351" s="121" t="s">
        <v>8249</v>
      </c>
      <c r="H351" s="121" t="s">
        <v>21410</v>
      </c>
      <c r="I351" s="120" t="s">
        <v>14652</v>
      </c>
      <c r="J351" s="121" t="s">
        <v>7451</v>
      </c>
    </row>
    <row r="352" spans="1:10" ht="15.75" hidden="1" customHeight="1">
      <c r="A352" s="119">
        <v>345</v>
      </c>
      <c r="B352" s="238" t="s">
        <v>28300</v>
      </c>
      <c r="C352" s="121" t="s">
        <v>7479</v>
      </c>
      <c r="D352" s="119">
        <v>2025</v>
      </c>
      <c r="E352" s="121">
        <v>6100091822</v>
      </c>
      <c r="F352" s="237">
        <v>45070</v>
      </c>
      <c r="G352" s="121" t="s">
        <v>8250</v>
      </c>
      <c r="H352" s="121" t="s">
        <v>21411</v>
      </c>
      <c r="I352" s="120" t="s">
        <v>14653</v>
      </c>
      <c r="J352" s="121" t="s">
        <v>7451</v>
      </c>
    </row>
    <row r="353" spans="1:10" ht="15.75" hidden="1" customHeight="1">
      <c r="A353" s="119">
        <v>346</v>
      </c>
      <c r="B353" s="238" t="s">
        <v>28301</v>
      </c>
      <c r="C353" s="121" t="s">
        <v>7478</v>
      </c>
      <c r="D353" s="119">
        <v>2025</v>
      </c>
      <c r="E353" s="121">
        <v>6100092303</v>
      </c>
      <c r="F353" s="237">
        <v>45079</v>
      </c>
      <c r="G353" s="121" t="s">
        <v>8251</v>
      </c>
      <c r="H353" s="121" t="s">
        <v>21412</v>
      </c>
      <c r="I353" s="120" t="s">
        <v>14654</v>
      </c>
      <c r="J353" s="121" t="s">
        <v>7451</v>
      </c>
    </row>
    <row r="354" spans="1:10" ht="15.75" hidden="1" customHeight="1">
      <c r="A354" s="119">
        <v>347</v>
      </c>
      <c r="B354" s="238" t="s">
        <v>28302</v>
      </c>
      <c r="C354" s="121" t="s">
        <v>7484</v>
      </c>
      <c r="D354" s="119">
        <v>2025</v>
      </c>
      <c r="E354" s="121">
        <v>6100091843</v>
      </c>
      <c r="F354" s="237">
        <v>45070</v>
      </c>
      <c r="G354" s="121" t="s">
        <v>8252</v>
      </c>
      <c r="H354" s="121" t="s">
        <v>21413</v>
      </c>
      <c r="I354" s="120" t="s">
        <v>14655</v>
      </c>
      <c r="J354" s="121" t="s">
        <v>7451</v>
      </c>
    </row>
    <row r="355" spans="1:10" ht="15.75" hidden="1" customHeight="1">
      <c r="A355" s="119">
        <v>348</v>
      </c>
      <c r="B355" s="238" t="s">
        <v>7592</v>
      </c>
      <c r="C355" s="121" t="s">
        <v>7479</v>
      </c>
      <c r="D355" s="119">
        <v>2025</v>
      </c>
      <c r="E355" s="121">
        <v>6100092094</v>
      </c>
      <c r="F355" s="237">
        <v>45075</v>
      </c>
      <c r="G355" s="121" t="s">
        <v>8253</v>
      </c>
      <c r="H355" s="121" t="s">
        <v>21414</v>
      </c>
      <c r="I355" s="120" t="s">
        <v>14656</v>
      </c>
      <c r="J355" s="121" t="s">
        <v>7451</v>
      </c>
    </row>
    <row r="356" spans="1:10" ht="15.75" hidden="1" customHeight="1">
      <c r="A356" s="119">
        <v>349</v>
      </c>
      <c r="B356" s="238" t="s">
        <v>28303</v>
      </c>
      <c r="C356" s="121" t="s">
        <v>7489</v>
      </c>
      <c r="D356" s="119">
        <v>2025</v>
      </c>
      <c r="E356" s="121">
        <v>6200031431</v>
      </c>
      <c r="F356" s="237">
        <v>45208</v>
      </c>
      <c r="G356" s="121" t="s">
        <v>8254</v>
      </c>
      <c r="H356" s="121" t="s">
        <v>21415</v>
      </c>
      <c r="I356" s="120" t="s">
        <v>14657</v>
      </c>
      <c r="J356" s="121" t="s">
        <v>7453</v>
      </c>
    </row>
    <row r="357" spans="1:10" ht="15.75" hidden="1" customHeight="1">
      <c r="A357" s="119">
        <v>350</v>
      </c>
      <c r="B357" s="121" t="s">
        <v>33201</v>
      </c>
      <c r="C357" s="121" t="s">
        <v>7478</v>
      </c>
      <c r="D357" s="119">
        <v>2025</v>
      </c>
      <c r="E357" s="121">
        <v>6100092069</v>
      </c>
      <c r="F357" s="237">
        <v>45076</v>
      </c>
      <c r="G357" s="121" t="s">
        <v>8255</v>
      </c>
      <c r="H357" s="121" t="s">
        <v>21416</v>
      </c>
      <c r="I357" s="120" t="s">
        <v>14658</v>
      </c>
      <c r="J357" s="121" t="s">
        <v>7451</v>
      </c>
    </row>
    <row r="358" spans="1:10" ht="15.75" hidden="1" customHeight="1">
      <c r="A358" s="119">
        <v>351</v>
      </c>
      <c r="B358" s="238" t="s">
        <v>7546</v>
      </c>
      <c r="C358" s="121" t="s">
        <v>7478</v>
      </c>
      <c r="D358" s="119">
        <v>2025</v>
      </c>
      <c r="E358" s="121">
        <v>6100092249</v>
      </c>
      <c r="F358" s="237">
        <v>45079</v>
      </c>
      <c r="G358" s="121" t="s">
        <v>8256</v>
      </c>
      <c r="H358" s="121" t="s">
        <v>21417</v>
      </c>
      <c r="I358" s="120" t="s">
        <v>7332</v>
      </c>
      <c r="J358" s="121" t="s">
        <v>7451</v>
      </c>
    </row>
    <row r="359" spans="1:10" ht="15.75" hidden="1" customHeight="1">
      <c r="A359" s="119">
        <v>352</v>
      </c>
      <c r="B359" s="238" t="s">
        <v>7737</v>
      </c>
      <c r="C359" s="121" t="s">
        <v>7478</v>
      </c>
      <c r="D359" s="119">
        <v>2025</v>
      </c>
      <c r="E359" s="121">
        <v>6100092807</v>
      </c>
      <c r="F359" s="237">
        <v>45140</v>
      </c>
      <c r="G359" s="121" t="s">
        <v>8257</v>
      </c>
      <c r="H359" s="121" t="s">
        <v>21418</v>
      </c>
      <c r="I359" s="120" t="s">
        <v>14659</v>
      </c>
      <c r="J359" s="121" t="s">
        <v>7451</v>
      </c>
    </row>
    <row r="360" spans="1:10" ht="15.75" hidden="1" customHeight="1">
      <c r="A360" s="119">
        <v>353</v>
      </c>
      <c r="B360" s="238" t="s">
        <v>28304</v>
      </c>
      <c r="C360" s="121" t="s">
        <v>7490</v>
      </c>
      <c r="D360" s="119">
        <v>2025</v>
      </c>
      <c r="E360" s="121">
        <v>6200031497</v>
      </c>
      <c r="F360" s="237">
        <v>45084</v>
      </c>
      <c r="G360" s="121" t="s">
        <v>8258</v>
      </c>
      <c r="H360" s="121" t="s">
        <v>21419</v>
      </c>
      <c r="I360" s="120" t="s">
        <v>14660</v>
      </c>
      <c r="J360" s="121" t="s">
        <v>7453</v>
      </c>
    </row>
    <row r="361" spans="1:10" ht="15.75" hidden="1" customHeight="1">
      <c r="A361" s="119">
        <v>354</v>
      </c>
      <c r="B361" s="238" t="s">
        <v>28305</v>
      </c>
      <c r="C361" s="121" t="s">
        <v>7479</v>
      </c>
      <c r="D361" s="119">
        <v>2025</v>
      </c>
      <c r="E361" s="121">
        <v>6100092256</v>
      </c>
      <c r="F361" s="237">
        <v>45078</v>
      </c>
      <c r="G361" s="121" t="s">
        <v>8259</v>
      </c>
      <c r="H361" s="121" t="s">
        <v>21420</v>
      </c>
      <c r="I361" s="120" t="s">
        <v>14661</v>
      </c>
      <c r="J361" s="121" t="s">
        <v>7451</v>
      </c>
    </row>
    <row r="362" spans="1:10" ht="15.75" hidden="1" customHeight="1">
      <c r="A362" s="119">
        <v>355</v>
      </c>
      <c r="B362" s="238" t="s">
        <v>28305</v>
      </c>
      <c r="C362" s="121" t="s">
        <v>7479</v>
      </c>
      <c r="D362" s="119">
        <v>2025</v>
      </c>
      <c r="E362" s="121">
        <v>6100092259</v>
      </c>
      <c r="F362" s="237">
        <v>45078</v>
      </c>
      <c r="G362" s="121" t="s">
        <v>8260</v>
      </c>
      <c r="H362" s="121" t="s">
        <v>21421</v>
      </c>
      <c r="I362" s="120" t="s">
        <v>14662</v>
      </c>
      <c r="J362" s="121" t="s">
        <v>7451</v>
      </c>
    </row>
    <row r="363" spans="1:10" ht="15.75" hidden="1" customHeight="1">
      <c r="A363" s="119">
        <v>356</v>
      </c>
      <c r="B363" s="238" t="s">
        <v>7610</v>
      </c>
      <c r="C363" s="121" t="s">
        <v>7478</v>
      </c>
      <c r="D363" s="119">
        <v>2025</v>
      </c>
      <c r="E363" s="121">
        <v>6100092242</v>
      </c>
      <c r="F363" s="237">
        <v>45077</v>
      </c>
      <c r="G363" s="121" t="s">
        <v>8261</v>
      </c>
      <c r="H363" s="121" t="s">
        <v>21422</v>
      </c>
      <c r="I363" s="120" t="s">
        <v>14663</v>
      </c>
      <c r="J363" s="121" t="s">
        <v>7451</v>
      </c>
    </row>
    <row r="364" spans="1:10" ht="15.75" hidden="1" customHeight="1">
      <c r="A364" s="119">
        <v>357</v>
      </c>
      <c r="B364" s="238" t="s">
        <v>7934</v>
      </c>
      <c r="C364" s="121" t="s">
        <v>7479</v>
      </c>
      <c r="D364" s="119">
        <v>2025</v>
      </c>
      <c r="E364" s="121">
        <v>6100092544</v>
      </c>
      <c r="F364" s="237">
        <v>45085</v>
      </c>
      <c r="G364" s="121" t="s">
        <v>8262</v>
      </c>
      <c r="H364" s="121" t="s">
        <v>21423</v>
      </c>
      <c r="I364" s="120" t="s">
        <v>14664</v>
      </c>
      <c r="J364" s="121" t="s">
        <v>7451</v>
      </c>
    </row>
    <row r="365" spans="1:10" ht="15.75" hidden="1" customHeight="1">
      <c r="A365" s="119">
        <v>358</v>
      </c>
      <c r="B365" s="238" t="s">
        <v>7539</v>
      </c>
      <c r="C365" s="121" t="s">
        <v>7478</v>
      </c>
      <c r="D365" s="119">
        <v>2025</v>
      </c>
      <c r="E365" s="121">
        <v>6100092863</v>
      </c>
      <c r="F365" s="237">
        <v>45098</v>
      </c>
      <c r="G365" s="121" t="s">
        <v>8263</v>
      </c>
      <c r="H365" s="121" t="s">
        <v>21424</v>
      </c>
      <c r="I365" s="120" t="s">
        <v>14665</v>
      </c>
      <c r="J365" s="121" t="s">
        <v>7451</v>
      </c>
    </row>
    <row r="366" spans="1:10" ht="15.75" hidden="1" customHeight="1">
      <c r="A366" s="119">
        <v>359</v>
      </c>
      <c r="B366" s="238" t="s">
        <v>28306</v>
      </c>
      <c r="C366" s="121" t="s">
        <v>7479</v>
      </c>
      <c r="D366" s="119">
        <v>2025</v>
      </c>
      <c r="E366" s="121">
        <v>6100092421</v>
      </c>
      <c r="F366" s="237">
        <v>45082</v>
      </c>
      <c r="G366" s="121" t="s">
        <v>8264</v>
      </c>
      <c r="H366" s="121" t="s">
        <v>21425</v>
      </c>
      <c r="I366" s="120" t="s">
        <v>14666</v>
      </c>
      <c r="J366" s="121" t="s">
        <v>7451</v>
      </c>
    </row>
    <row r="367" spans="1:10" ht="15.75" hidden="1" customHeight="1">
      <c r="A367" s="119">
        <v>360</v>
      </c>
      <c r="B367" s="238" t="s">
        <v>7860</v>
      </c>
      <c r="C367" s="121" t="s">
        <v>7478</v>
      </c>
      <c r="D367" s="119">
        <v>2025</v>
      </c>
      <c r="E367" s="121">
        <v>6100092890</v>
      </c>
      <c r="F367" s="237">
        <v>45098</v>
      </c>
      <c r="G367" s="121" t="s">
        <v>8265</v>
      </c>
      <c r="H367" s="121" t="s">
        <v>21426</v>
      </c>
      <c r="I367" s="120" t="s">
        <v>14667</v>
      </c>
      <c r="J367" s="121" t="s">
        <v>7451</v>
      </c>
    </row>
    <row r="368" spans="1:10" ht="15.75" hidden="1" customHeight="1">
      <c r="A368" s="119">
        <v>361</v>
      </c>
      <c r="B368" s="238" t="s">
        <v>28239</v>
      </c>
      <c r="C368" s="121" t="s">
        <v>7500</v>
      </c>
      <c r="D368" s="119">
        <v>2025</v>
      </c>
      <c r="E368" s="121">
        <v>6200031523</v>
      </c>
      <c r="F368" s="237">
        <v>45090</v>
      </c>
      <c r="G368" s="121" t="s">
        <v>8266</v>
      </c>
      <c r="H368" s="121" t="s">
        <v>21427</v>
      </c>
      <c r="I368" s="120" t="s">
        <v>14668</v>
      </c>
      <c r="J368" s="121" t="s">
        <v>7453</v>
      </c>
    </row>
    <row r="369" spans="1:10" ht="15.75" hidden="1" customHeight="1">
      <c r="A369" s="119">
        <v>362</v>
      </c>
      <c r="B369" s="238" t="s">
        <v>28307</v>
      </c>
      <c r="C369" s="121" t="s">
        <v>7488</v>
      </c>
      <c r="D369" s="119">
        <v>2025</v>
      </c>
      <c r="E369" s="121">
        <v>6100093443</v>
      </c>
      <c r="F369" s="237">
        <v>45118</v>
      </c>
      <c r="G369" s="121" t="s">
        <v>8267</v>
      </c>
      <c r="H369" s="121" t="s">
        <v>21428</v>
      </c>
      <c r="I369" s="120" t="s">
        <v>14669</v>
      </c>
      <c r="J369" s="121" t="s">
        <v>7451</v>
      </c>
    </row>
    <row r="370" spans="1:10" ht="15.75" hidden="1" customHeight="1">
      <c r="A370" s="119">
        <v>363</v>
      </c>
      <c r="B370" s="238" t="s">
        <v>28308</v>
      </c>
      <c r="C370" s="121" t="s">
        <v>7496</v>
      </c>
      <c r="D370" s="119">
        <v>2025</v>
      </c>
      <c r="E370" s="121">
        <v>6100092789</v>
      </c>
      <c r="F370" s="237">
        <v>45100</v>
      </c>
      <c r="G370" s="121" t="s">
        <v>8268</v>
      </c>
      <c r="H370" s="121" t="s">
        <v>21429</v>
      </c>
      <c r="I370" s="120" t="s">
        <v>14670</v>
      </c>
      <c r="J370" s="121" t="s">
        <v>7451</v>
      </c>
    </row>
    <row r="371" spans="1:10" ht="15.75" hidden="1" customHeight="1">
      <c r="A371" s="119">
        <v>364</v>
      </c>
      <c r="B371" s="238" t="s">
        <v>28309</v>
      </c>
      <c r="C371" s="121" t="s">
        <v>7500</v>
      </c>
      <c r="D371" s="119">
        <v>2025</v>
      </c>
      <c r="E371" s="121">
        <v>6200031704</v>
      </c>
      <c r="F371" s="237">
        <v>45100</v>
      </c>
      <c r="G371" s="121" t="s">
        <v>8269</v>
      </c>
      <c r="H371" s="121" t="s">
        <v>21430</v>
      </c>
      <c r="I371" s="120" t="s">
        <v>14671</v>
      </c>
      <c r="J371" s="121" t="s">
        <v>7453</v>
      </c>
    </row>
    <row r="372" spans="1:10" ht="15.75" hidden="1" customHeight="1">
      <c r="A372" s="119">
        <v>365</v>
      </c>
      <c r="B372" s="238" t="s">
        <v>28310</v>
      </c>
      <c r="C372" s="121" t="s">
        <v>7479</v>
      </c>
      <c r="D372" s="119">
        <v>2025</v>
      </c>
      <c r="E372" s="121">
        <v>6100092886</v>
      </c>
      <c r="F372" s="237">
        <v>45097</v>
      </c>
      <c r="G372" s="121" t="s">
        <v>8270</v>
      </c>
      <c r="H372" s="121" t="s">
        <v>21431</v>
      </c>
      <c r="I372" s="120" t="s">
        <v>14672</v>
      </c>
      <c r="J372" s="121" t="s">
        <v>7451</v>
      </c>
    </row>
    <row r="373" spans="1:10" ht="15.75" hidden="1" customHeight="1">
      <c r="A373" s="119">
        <v>366</v>
      </c>
      <c r="B373" s="238" t="s">
        <v>28310</v>
      </c>
      <c r="C373" s="121" t="s">
        <v>7479</v>
      </c>
      <c r="D373" s="119">
        <v>2025</v>
      </c>
      <c r="E373" s="121">
        <v>6100092884</v>
      </c>
      <c r="F373" s="237">
        <v>45097</v>
      </c>
      <c r="G373" s="121" t="s">
        <v>8271</v>
      </c>
      <c r="H373" s="121" t="s">
        <v>21432</v>
      </c>
      <c r="I373" s="120" t="s">
        <v>14672</v>
      </c>
      <c r="J373" s="121" t="s">
        <v>7451</v>
      </c>
    </row>
    <row r="374" spans="1:10" ht="15.75" hidden="1" customHeight="1">
      <c r="A374" s="119">
        <v>367</v>
      </c>
      <c r="B374" s="238" t="s">
        <v>28311</v>
      </c>
      <c r="C374" s="121" t="s">
        <v>7478</v>
      </c>
      <c r="D374" s="119">
        <v>2025</v>
      </c>
      <c r="E374" s="121">
        <v>6100092941</v>
      </c>
      <c r="F374" s="237">
        <v>45099</v>
      </c>
      <c r="G374" s="121" t="s">
        <v>8272</v>
      </c>
      <c r="H374" s="121" t="s">
        <v>21433</v>
      </c>
      <c r="I374" s="120" t="s">
        <v>14673</v>
      </c>
      <c r="J374" s="121" t="s">
        <v>7451</v>
      </c>
    </row>
    <row r="375" spans="1:10" ht="15.75" hidden="1" customHeight="1">
      <c r="A375" s="119">
        <v>368</v>
      </c>
      <c r="B375" s="238" t="s">
        <v>28312</v>
      </c>
      <c r="C375" s="121" t="s">
        <v>7501</v>
      </c>
      <c r="D375" s="119">
        <v>2025</v>
      </c>
      <c r="E375" s="121">
        <v>6200031667</v>
      </c>
      <c r="F375" s="237">
        <v>45121</v>
      </c>
      <c r="G375" s="121" t="s">
        <v>8273</v>
      </c>
      <c r="H375" s="121" t="s">
        <v>21434</v>
      </c>
      <c r="I375" s="120" t="s">
        <v>14674</v>
      </c>
      <c r="J375" s="121" t="s">
        <v>7453</v>
      </c>
    </row>
    <row r="376" spans="1:10" ht="15.75" hidden="1" customHeight="1">
      <c r="A376" s="119">
        <v>369</v>
      </c>
      <c r="B376" s="238" t="s">
        <v>28313</v>
      </c>
      <c r="C376" s="121" t="s">
        <v>7478</v>
      </c>
      <c r="D376" s="119">
        <v>2025</v>
      </c>
      <c r="E376" s="121">
        <v>6100093059</v>
      </c>
      <c r="F376" s="237">
        <v>45103</v>
      </c>
      <c r="G376" s="121" t="s">
        <v>8274</v>
      </c>
      <c r="H376" s="121" t="s">
        <v>21435</v>
      </c>
      <c r="I376" s="120" t="s">
        <v>14675</v>
      </c>
      <c r="J376" s="121" t="s">
        <v>7451</v>
      </c>
    </row>
    <row r="377" spans="1:10" ht="15.75" hidden="1" customHeight="1">
      <c r="A377" s="119">
        <v>370</v>
      </c>
      <c r="B377" s="121" t="s">
        <v>33202</v>
      </c>
      <c r="C377" s="121" t="s">
        <v>7478</v>
      </c>
      <c r="D377" s="119">
        <v>2025</v>
      </c>
      <c r="E377" s="121">
        <v>6100093014</v>
      </c>
      <c r="F377" s="237">
        <v>45105</v>
      </c>
      <c r="G377" s="121" t="s">
        <v>8275</v>
      </c>
      <c r="H377" s="121" t="s">
        <v>21436</v>
      </c>
      <c r="I377" s="120" t="s">
        <v>14676</v>
      </c>
      <c r="J377" s="121" t="s">
        <v>7451</v>
      </c>
    </row>
    <row r="378" spans="1:10" ht="15.75" hidden="1" customHeight="1">
      <c r="A378" s="119">
        <v>371</v>
      </c>
      <c r="B378" s="238" t="s">
        <v>28314</v>
      </c>
      <c r="C378" s="121" t="s">
        <v>7479</v>
      </c>
      <c r="D378" s="119">
        <v>2025</v>
      </c>
      <c r="E378" s="121">
        <v>6100093288</v>
      </c>
      <c r="F378" s="237">
        <v>45106</v>
      </c>
      <c r="G378" s="121" t="s">
        <v>8276</v>
      </c>
      <c r="H378" s="121" t="s">
        <v>21437</v>
      </c>
      <c r="I378" s="120" t="s">
        <v>14677</v>
      </c>
      <c r="J378" s="121" t="s">
        <v>7451</v>
      </c>
    </row>
    <row r="379" spans="1:10" ht="15.75" hidden="1" customHeight="1">
      <c r="A379" s="119">
        <v>372</v>
      </c>
      <c r="B379" s="238" t="s">
        <v>28315</v>
      </c>
      <c r="C379" s="121" t="s">
        <v>7478</v>
      </c>
      <c r="D379" s="119">
        <v>2025</v>
      </c>
      <c r="E379" s="121">
        <v>6100093201</v>
      </c>
      <c r="F379" s="237">
        <v>45107</v>
      </c>
      <c r="G379" s="121" t="s">
        <v>8277</v>
      </c>
      <c r="H379" s="121" t="s">
        <v>21438</v>
      </c>
      <c r="I379" s="120" t="s">
        <v>14678</v>
      </c>
      <c r="J379" s="121" t="s">
        <v>7451</v>
      </c>
    </row>
    <row r="380" spans="1:10" ht="15.75" hidden="1" customHeight="1">
      <c r="A380" s="119">
        <v>373</v>
      </c>
      <c r="B380" s="121" t="s">
        <v>33203</v>
      </c>
      <c r="C380" s="121" t="s">
        <v>7478</v>
      </c>
      <c r="D380" s="119">
        <v>2025</v>
      </c>
      <c r="E380" s="121">
        <v>6100093224</v>
      </c>
      <c r="F380" s="237">
        <v>45111</v>
      </c>
      <c r="G380" s="121" t="s">
        <v>8278</v>
      </c>
      <c r="H380" s="121" t="s">
        <v>21439</v>
      </c>
      <c r="I380" s="120" t="s">
        <v>14679</v>
      </c>
      <c r="J380" s="121" t="s">
        <v>7451</v>
      </c>
    </row>
    <row r="381" spans="1:10" ht="15.75" hidden="1" customHeight="1">
      <c r="A381" s="119">
        <v>374</v>
      </c>
      <c r="B381" s="238" t="s">
        <v>7639</v>
      </c>
      <c r="C381" s="121" t="s">
        <v>7478</v>
      </c>
      <c r="D381" s="119">
        <v>2025</v>
      </c>
      <c r="E381" s="121">
        <v>6100093287</v>
      </c>
      <c r="F381" s="237">
        <v>45107</v>
      </c>
      <c r="G381" s="121" t="s">
        <v>8279</v>
      </c>
      <c r="H381" s="121" t="s">
        <v>21440</v>
      </c>
      <c r="I381" s="120" t="s">
        <v>7408</v>
      </c>
      <c r="J381" s="121" t="s">
        <v>7451</v>
      </c>
    </row>
    <row r="382" spans="1:10" ht="15.75" hidden="1" customHeight="1">
      <c r="A382" s="119">
        <v>375</v>
      </c>
      <c r="B382" s="238" t="s">
        <v>7594</v>
      </c>
      <c r="C382" s="121" t="s">
        <v>7478</v>
      </c>
      <c r="D382" s="119">
        <v>2025</v>
      </c>
      <c r="E382" s="121">
        <v>6100093440</v>
      </c>
      <c r="F382" s="237">
        <v>45113</v>
      </c>
      <c r="G382" s="121" t="s">
        <v>8280</v>
      </c>
      <c r="H382" s="121">
        <v>7419070601617</v>
      </c>
      <c r="I382" s="120" t="s">
        <v>14680</v>
      </c>
      <c r="J382" s="121" t="s">
        <v>7451</v>
      </c>
    </row>
    <row r="383" spans="1:10" ht="15.75" hidden="1" customHeight="1">
      <c r="A383" s="119">
        <v>376</v>
      </c>
      <c r="B383" s="238" t="s">
        <v>7818</v>
      </c>
      <c r="C383" s="121" t="s">
        <v>7478</v>
      </c>
      <c r="D383" s="119">
        <v>2025</v>
      </c>
      <c r="E383" s="121">
        <v>6100093268</v>
      </c>
      <c r="F383" s="237">
        <v>45112</v>
      </c>
      <c r="G383" s="121" t="s">
        <v>8281</v>
      </c>
      <c r="H383" s="121" t="s">
        <v>21441</v>
      </c>
      <c r="I383" s="120" t="s">
        <v>14681</v>
      </c>
      <c r="J383" s="121" t="s">
        <v>7451</v>
      </c>
    </row>
    <row r="384" spans="1:10" ht="15.75" hidden="1" customHeight="1">
      <c r="A384" s="119">
        <v>377</v>
      </c>
      <c r="B384" s="238" t="s">
        <v>28316</v>
      </c>
      <c r="C384" s="121" t="s">
        <v>7478</v>
      </c>
      <c r="D384" s="119">
        <v>2025</v>
      </c>
      <c r="E384" s="121">
        <v>6100093607</v>
      </c>
      <c r="F384" s="237">
        <v>45120</v>
      </c>
      <c r="G384" s="121" t="s">
        <v>8282</v>
      </c>
      <c r="H384" s="121" t="s">
        <v>21442</v>
      </c>
      <c r="I384" s="120" t="s">
        <v>14682</v>
      </c>
      <c r="J384" s="121" t="s">
        <v>7451</v>
      </c>
    </row>
    <row r="385" spans="1:10" ht="15.75" hidden="1" customHeight="1">
      <c r="A385" s="119">
        <v>378</v>
      </c>
      <c r="B385" s="238" t="s">
        <v>28317</v>
      </c>
      <c r="C385" s="121" t="s">
        <v>7479</v>
      </c>
      <c r="D385" s="119">
        <v>2025</v>
      </c>
      <c r="E385" s="121">
        <v>6100093727</v>
      </c>
      <c r="F385" s="237">
        <v>45120</v>
      </c>
      <c r="G385" s="121" t="s">
        <v>8283</v>
      </c>
      <c r="H385" s="121" t="s">
        <v>21443</v>
      </c>
      <c r="I385" s="120" t="s">
        <v>14683</v>
      </c>
      <c r="J385" s="121" t="s">
        <v>7451</v>
      </c>
    </row>
    <row r="386" spans="1:10" ht="15.75" hidden="1" customHeight="1">
      <c r="A386" s="119">
        <v>379</v>
      </c>
      <c r="B386" s="238" t="s">
        <v>28318</v>
      </c>
      <c r="C386" s="121" t="s">
        <v>7478</v>
      </c>
      <c r="D386" s="119">
        <v>2025</v>
      </c>
      <c r="E386" s="121">
        <v>6100094037</v>
      </c>
      <c r="F386" s="237">
        <v>45135</v>
      </c>
      <c r="G386" s="121" t="s">
        <v>8284</v>
      </c>
      <c r="H386" s="121" t="s">
        <v>21444</v>
      </c>
      <c r="I386" s="120" t="s">
        <v>14684</v>
      </c>
      <c r="J386" s="121" t="s">
        <v>7451</v>
      </c>
    </row>
    <row r="387" spans="1:10" ht="15.75" hidden="1" customHeight="1">
      <c r="A387" s="119">
        <v>380</v>
      </c>
      <c r="B387" s="238" t="s">
        <v>28319</v>
      </c>
      <c r="C387" s="121" t="s">
        <v>7479</v>
      </c>
      <c r="D387" s="119">
        <v>2025</v>
      </c>
      <c r="E387" s="121">
        <v>6100093479</v>
      </c>
      <c r="F387" s="237">
        <v>45113</v>
      </c>
      <c r="G387" s="121" t="s">
        <v>8285</v>
      </c>
      <c r="H387" s="121" t="s">
        <v>21445</v>
      </c>
      <c r="I387" s="120" t="s">
        <v>14685</v>
      </c>
      <c r="J387" s="121" t="s">
        <v>7451</v>
      </c>
    </row>
    <row r="388" spans="1:10" ht="15.75" hidden="1" customHeight="1">
      <c r="A388" s="119">
        <v>381</v>
      </c>
      <c r="B388" s="238" t="s">
        <v>28320</v>
      </c>
      <c r="C388" s="121" t="s">
        <v>7478</v>
      </c>
      <c r="D388" s="119">
        <v>2025</v>
      </c>
      <c r="E388" s="121">
        <v>6100093470</v>
      </c>
      <c r="F388" s="237">
        <v>45117</v>
      </c>
      <c r="G388" s="121" t="s">
        <v>8286</v>
      </c>
      <c r="H388" s="121" t="s">
        <v>21446</v>
      </c>
      <c r="I388" s="120" t="s">
        <v>14686</v>
      </c>
      <c r="J388" s="121" t="s">
        <v>7451</v>
      </c>
    </row>
    <row r="389" spans="1:10" ht="15.75" hidden="1" customHeight="1">
      <c r="A389" s="119">
        <v>382</v>
      </c>
      <c r="B389" s="238" t="s">
        <v>28321</v>
      </c>
      <c r="C389" s="121" t="s">
        <v>7478</v>
      </c>
      <c r="D389" s="119">
        <v>2025</v>
      </c>
      <c r="E389" s="121">
        <v>6100093819</v>
      </c>
      <c r="F389" s="237">
        <v>45134</v>
      </c>
      <c r="G389" s="121" t="s">
        <v>8287</v>
      </c>
      <c r="H389" s="121" t="s">
        <v>21447</v>
      </c>
      <c r="I389" s="120" t="s">
        <v>14687</v>
      </c>
      <c r="J389" s="121" t="s">
        <v>7451</v>
      </c>
    </row>
    <row r="390" spans="1:10" ht="15.75" hidden="1" customHeight="1">
      <c r="A390" s="119">
        <v>383</v>
      </c>
      <c r="B390" s="121" t="s">
        <v>33204</v>
      </c>
      <c r="C390" s="121" t="s">
        <v>7478</v>
      </c>
      <c r="D390" s="119">
        <v>2025</v>
      </c>
      <c r="E390" s="121">
        <v>6100093759</v>
      </c>
      <c r="F390" s="237">
        <v>45125</v>
      </c>
      <c r="G390" s="121" t="s">
        <v>8288</v>
      </c>
      <c r="H390" s="121" t="s">
        <v>21448</v>
      </c>
      <c r="I390" s="120" t="s">
        <v>14688</v>
      </c>
      <c r="J390" s="121" t="s">
        <v>7451</v>
      </c>
    </row>
    <row r="391" spans="1:10" ht="15.75" hidden="1" customHeight="1">
      <c r="A391" s="119">
        <v>384</v>
      </c>
      <c r="B391" s="238" t="s">
        <v>28317</v>
      </c>
      <c r="C391" s="121" t="s">
        <v>7479</v>
      </c>
      <c r="D391" s="119">
        <v>2025</v>
      </c>
      <c r="E391" s="121">
        <v>6100093650</v>
      </c>
      <c r="F391" s="237">
        <v>45120</v>
      </c>
      <c r="G391" s="121" t="s">
        <v>8289</v>
      </c>
      <c r="H391" s="121" t="s">
        <v>21449</v>
      </c>
      <c r="I391" s="120" t="s">
        <v>14689</v>
      </c>
      <c r="J391" s="121" t="s">
        <v>7451</v>
      </c>
    </row>
    <row r="392" spans="1:10" ht="15.75" hidden="1" customHeight="1">
      <c r="A392" s="119">
        <v>385</v>
      </c>
      <c r="B392" s="238" t="s">
        <v>28322</v>
      </c>
      <c r="C392" s="121" t="s">
        <v>7496</v>
      </c>
      <c r="D392" s="119">
        <v>2025</v>
      </c>
      <c r="E392" s="121">
        <v>6100093670</v>
      </c>
      <c r="F392" s="237">
        <v>45119</v>
      </c>
      <c r="G392" s="121" t="s">
        <v>8290</v>
      </c>
      <c r="H392" s="121" t="s">
        <v>21450</v>
      </c>
      <c r="I392" s="120" t="s">
        <v>14690</v>
      </c>
      <c r="J392" s="121" t="s">
        <v>7451</v>
      </c>
    </row>
    <row r="393" spans="1:10" ht="15.75" hidden="1" customHeight="1">
      <c r="A393" s="119">
        <v>386</v>
      </c>
      <c r="B393" s="238" t="s">
        <v>7555</v>
      </c>
      <c r="C393" s="121" t="s">
        <v>7478</v>
      </c>
      <c r="D393" s="119">
        <v>2025</v>
      </c>
      <c r="E393" s="121">
        <v>6100093844</v>
      </c>
      <c r="F393" s="237">
        <v>45133</v>
      </c>
      <c r="G393" s="121" t="s">
        <v>8291</v>
      </c>
      <c r="H393" s="121" t="s">
        <v>21451</v>
      </c>
      <c r="I393" s="120" t="s">
        <v>7376</v>
      </c>
      <c r="J393" s="121" t="s">
        <v>7451</v>
      </c>
    </row>
    <row r="394" spans="1:10" ht="15.75" hidden="1" customHeight="1">
      <c r="A394" s="119">
        <v>387</v>
      </c>
      <c r="B394" s="121" t="s">
        <v>27997</v>
      </c>
      <c r="C394" s="121" t="s">
        <v>7478</v>
      </c>
      <c r="D394" s="119">
        <v>2025</v>
      </c>
      <c r="E394" s="121">
        <v>6100094364</v>
      </c>
      <c r="F394" s="237">
        <v>45148</v>
      </c>
      <c r="G394" s="121" t="s">
        <v>8292</v>
      </c>
      <c r="H394" s="121" t="s">
        <v>21452</v>
      </c>
      <c r="I394" s="120" t="s">
        <v>14691</v>
      </c>
      <c r="J394" s="121" t="s">
        <v>7451</v>
      </c>
    </row>
    <row r="395" spans="1:10" ht="15.75" hidden="1" customHeight="1">
      <c r="A395" s="119">
        <v>388</v>
      </c>
      <c r="B395" s="238" t="s">
        <v>7602</v>
      </c>
      <c r="C395" s="121" t="s">
        <v>7478</v>
      </c>
      <c r="D395" s="119">
        <v>2025</v>
      </c>
      <c r="E395" s="121">
        <v>6100093947</v>
      </c>
      <c r="F395" s="237">
        <v>45127</v>
      </c>
      <c r="G395" s="121" t="s">
        <v>8293</v>
      </c>
      <c r="H395" s="121" t="s">
        <v>21453</v>
      </c>
      <c r="I395" s="120" t="s">
        <v>7421</v>
      </c>
      <c r="J395" s="121" t="s">
        <v>7451</v>
      </c>
    </row>
    <row r="396" spans="1:10" ht="15.75" hidden="1" customHeight="1">
      <c r="A396" s="119">
        <v>389</v>
      </c>
      <c r="B396" s="121" t="s">
        <v>33205</v>
      </c>
      <c r="C396" s="121" t="s">
        <v>7478</v>
      </c>
      <c r="D396" s="119">
        <v>2025</v>
      </c>
      <c r="E396" s="121">
        <v>6100094617</v>
      </c>
      <c r="F396" s="237">
        <v>45148</v>
      </c>
      <c r="G396" s="121" t="s">
        <v>8294</v>
      </c>
      <c r="H396" s="121" t="s">
        <v>21454</v>
      </c>
      <c r="I396" s="120" t="s">
        <v>14692</v>
      </c>
      <c r="J396" s="121" t="s">
        <v>7451</v>
      </c>
    </row>
    <row r="397" spans="1:10" ht="15.75" hidden="1" customHeight="1">
      <c r="A397" s="119">
        <v>390</v>
      </c>
      <c r="B397" s="238" t="s">
        <v>28323</v>
      </c>
      <c r="C397" s="121" t="s">
        <v>7478</v>
      </c>
      <c r="D397" s="119">
        <v>2025</v>
      </c>
      <c r="E397" s="121">
        <v>6100094043</v>
      </c>
      <c r="F397" s="237">
        <v>45133</v>
      </c>
      <c r="G397" s="121" t="s">
        <v>8295</v>
      </c>
      <c r="H397" s="121" t="s">
        <v>21455</v>
      </c>
      <c r="I397" s="120" t="s">
        <v>14693</v>
      </c>
      <c r="J397" s="121" t="s">
        <v>7451</v>
      </c>
    </row>
    <row r="398" spans="1:10" ht="15.75" hidden="1" customHeight="1">
      <c r="A398" s="119">
        <v>391</v>
      </c>
      <c r="B398" s="238" t="s">
        <v>28324</v>
      </c>
      <c r="C398" s="121" t="s">
        <v>7478</v>
      </c>
      <c r="D398" s="119">
        <v>2025</v>
      </c>
      <c r="E398" s="121">
        <v>6100094127</v>
      </c>
      <c r="F398" s="237">
        <v>45140</v>
      </c>
      <c r="G398" s="121" t="s">
        <v>7142</v>
      </c>
      <c r="H398" s="121" t="s">
        <v>21456</v>
      </c>
      <c r="I398" s="120" t="s">
        <v>14694</v>
      </c>
      <c r="J398" s="121" t="s">
        <v>7451</v>
      </c>
    </row>
    <row r="399" spans="1:10" ht="15.75" hidden="1" customHeight="1">
      <c r="A399" s="119">
        <v>392</v>
      </c>
      <c r="B399" s="238" t="s">
        <v>28324</v>
      </c>
      <c r="C399" s="121" t="s">
        <v>7478</v>
      </c>
      <c r="D399" s="119">
        <v>2025</v>
      </c>
      <c r="E399" s="121">
        <v>6100094153</v>
      </c>
      <c r="F399" s="237">
        <v>45140</v>
      </c>
      <c r="G399" s="121" t="s">
        <v>7142</v>
      </c>
      <c r="H399" s="121" t="s">
        <v>21457</v>
      </c>
      <c r="I399" s="120" t="s">
        <v>14695</v>
      </c>
      <c r="J399" s="121" t="s">
        <v>7451</v>
      </c>
    </row>
    <row r="400" spans="1:10" ht="15.75" hidden="1" customHeight="1">
      <c r="A400" s="119">
        <v>393</v>
      </c>
      <c r="B400" s="238" t="s">
        <v>7616</v>
      </c>
      <c r="C400" s="121" t="s">
        <v>7478</v>
      </c>
      <c r="D400" s="119">
        <v>2025</v>
      </c>
      <c r="E400" s="121">
        <v>6100094141</v>
      </c>
      <c r="F400" s="237">
        <v>45133</v>
      </c>
      <c r="G400" s="121" t="s">
        <v>8296</v>
      </c>
      <c r="H400" s="121" t="s">
        <v>21458</v>
      </c>
      <c r="I400" s="120" t="s">
        <v>14696</v>
      </c>
      <c r="J400" s="121" t="s">
        <v>7451</v>
      </c>
    </row>
    <row r="401" spans="1:10" ht="15.75" hidden="1" customHeight="1">
      <c r="A401" s="119">
        <v>394</v>
      </c>
      <c r="B401" s="238" t="s">
        <v>28325</v>
      </c>
      <c r="C401" s="121" t="s">
        <v>7478</v>
      </c>
      <c r="D401" s="119">
        <v>2025</v>
      </c>
      <c r="E401" s="121">
        <v>6100095351</v>
      </c>
      <c r="F401" s="237">
        <v>45170</v>
      </c>
      <c r="G401" s="121" t="s">
        <v>8297</v>
      </c>
      <c r="H401" s="121" t="s">
        <v>21459</v>
      </c>
      <c r="I401" s="120" t="s">
        <v>14697</v>
      </c>
      <c r="J401" s="121" t="s">
        <v>7451</v>
      </c>
    </row>
    <row r="402" spans="1:10" ht="15.75" hidden="1" customHeight="1">
      <c r="A402" s="119">
        <v>395</v>
      </c>
      <c r="B402" s="238" t="s">
        <v>7646</v>
      </c>
      <c r="C402" s="121" t="s">
        <v>7479</v>
      </c>
      <c r="D402" s="119">
        <v>2025</v>
      </c>
      <c r="E402" s="121">
        <v>6100094196</v>
      </c>
      <c r="F402" s="237">
        <v>45134</v>
      </c>
      <c r="G402" s="121" t="s">
        <v>8298</v>
      </c>
      <c r="H402" s="121" t="s">
        <v>21460</v>
      </c>
      <c r="I402" s="120" t="s">
        <v>14698</v>
      </c>
      <c r="J402" s="121" t="s">
        <v>7451</v>
      </c>
    </row>
    <row r="403" spans="1:10" ht="15.75" hidden="1" customHeight="1">
      <c r="A403" s="119">
        <v>396</v>
      </c>
      <c r="B403" s="238" t="s">
        <v>28326</v>
      </c>
      <c r="C403" s="121" t="s">
        <v>7479</v>
      </c>
      <c r="D403" s="119">
        <v>2025</v>
      </c>
      <c r="E403" s="121">
        <v>6100094324</v>
      </c>
      <c r="F403" s="237">
        <v>45140</v>
      </c>
      <c r="G403" s="121" t="s">
        <v>8299</v>
      </c>
      <c r="H403" s="121" t="s">
        <v>21461</v>
      </c>
      <c r="I403" s="120" t="s">
        <v>14699</v>
      </c>
      <c r="J403" s="121" t="s">
        <v>7451</v>
      </c>
    </row>
    <row r="404" spans="1:10" ht="15.75" hidden="1" customHeight="1">
      <c r="A404" s="119">
        <v>397</v>
      </c>
      <c r="B404" s="238" t="s">
        <v>28327</v>
      </c>
      <c r="C404" s="121" t="s">
        <v>7478</v>
      </c>
      <c r="D404" s="119">
        <v>2025</v>
      </c>
      <c r="E404" s="121">
        <v>6100094676</v>
      </c>
      <c r="F404" s="237">
        <v>45160</v>
      </c>
      <c r="G404" s="121" t="s">
        <v>8300</v>
      </c>
      <c r="H404" s="121" t="s">
        <v>21462</v>
      </c>
      <c r="I404" s="120" t="s">
        <v>14700</v>
      </c>
      <c r="J404" s="121" t="s">
        <v>7451</v>
      </c>
    </row>
    <row r="405" spans="1:10" ht="15.75" hidden="1" customHeight="1">
      <c r="A405" s="119">
        <v>398</v>
      </c>
      <c r="B405" s="121" t="s">
        <v>33206</v>
      </c>
      <c r="C405" s="121" t="s">
        <v>7478</v>
      </c>
      <c r="D405" s="119">
        <v>2025</v>
      </c>
      <c r="E405" s="121">
        <v>6100094461</v>
      </c>
      <c r="F405" s="237">
        <v>45142</v>
      </c>
      <c r="G405" s="121" t="s">
        <v>8301</v>
      </c>
      <c r="H405" s="121" t="s">
        <v>21463</v>
      </c>
      <c r="I405" s="120" t="s">
        <v>14701</v>
      </c>
      <c r="J405" s="121" t="s">
        <v>7451</v>
      </c>
    </row>
    <row r="406" spans="1:10" ht="15.75" hidden="1" customHeight="1">
      <c r="A406" s="119">
        <v>399</v>
      </c>
      <c r="B406" s="238" t="s">
        <v>7623</v>
      </c>
      <c r="C406" s="121" t="s">
        <v>7478</v>
      </c>
      <c r="D406" s="119">
        <v>2025</v>
      </c>
      <c r="E406" s="121">
        <v>6100094353</v>
      </c>
      <c r="F406" s="237">
        <v>45139</v>
      </c>
      <c r="G406" s="121" t="s">
        <v>8302</v>
      </c>
      <c r="H406" s="121" t="s">
        <v>21464</v>
      </c>
      <c r="I406" s="120" t="s">
        <v>7308</v>
      </c>
      <c r="J406" s="121" t="s">
        <v>7451</v>
      </c>
    </row>
    <row r="407" spans="1:10" ht="15.75" hidden="1" customHeight="1">
      <c r="A407" s="119">
        <v>400</v>
      </c>
      <c r="B407" s="238" t="s">
        <v>28328</v>
      </c>
      <c r="C407" s="121" t="s">
        <v>7479</v>
      </c>
      <c r="D407" s="119">
        <v>2025</v>
      </c>
      <c r="E407" s="121">
        <v>6100094384</v>
      </c>
      <c r="F407" s="237">
        <v>45142</v>
      </c>
      <c r="G407" s="121" t="s">
        <v>8303</v>
      </c>
      <c r="H407" s="121" t="s">
        <v>21465</v>
      </c>
      <c r="I407" s="120" t="s">
        <v>14702</v>
      </c>
      <c r="J407" s="121" t="s">
        <v>7451</v>
      </c>
    </row>
    <row r="408" spans="1:10" ht="15.75" hidden="1" customHeight="1">
      <c r="A408" s="119">
        <v>401</v>
      </c>
      <c r="B408" s="238" t="s">
        <v>28329</v>
      </c>
      <c r="C408" s="121" t="s">
        <v>7478</v>
      </c>
      <c r="D408" s="119">
        <v>2025</v>
      </c>
      <c r="E408" s="121">
        <v>6100094504</v>
      </c>
      <c r="F408" s="237">
        <v>45208</v>
      </c>
      <c r="G408" s="121" t="s">
        <v>8304</v>
      </c>
      <c r="H408" s="121" t="s">
        <v>21466</v>
      </c>
      <c r="I408" s="120" t="s">
        <v>14703</v>
      </c>
      <c r="J408" s="121" t="s">
        <v>7451</v>
      </c>
    </row>
    <row r="409" spans="1:10" ht="15.75" hidden="1" customHeight="1">
      <c r="A409" s="119">
        <v>402</v>
      </c>
      <c r="B409" s="238" t="s">
        <v>28330</v>
      </c>
      <c r="C409" s="121" t="s">
        <v>7478</v>
      </c>
      <c r="D409" s="119">
        <v>2025</v>
      </c>
      <c r="E409" s="121">
        <v>6100094417</v>
      </c>
      <c r="F409" s="237">
        <v>45140</v>
      </c>
      <c r="G409" s="121" t="s">
        <v>8305</v>
      </c>
      <c r="H409" s="121" t="s">
        <v>21467</v>
      </c>
      <c r="I409" s="120" t="s">
        <v>14704</v>
      </c>
      <c r="J409" s="121" t="s">
        <v>7451</v>
      </c>
    </row>
    <row r="410" spans="1:10" ht="15.75" hidden="1" customHeight="1">
      <c r="A410" s="119">
        <v>403</v>
      </c>
      <c r="B410" s="238" t="s">
        <v>7669</v>
      </c>
      <c r="C410" s="121" t="s">
        <v>7478</v>
      </c>
      <c r="D410" s="119">
        <v>2025</v>
      </c>
      <c r="E410" s="121">
        <v>6100094415</v>
      </c>
      <c r="F410" s="237">
        <v>45142</v>
      </c>
      <c r="G410" s="121" t="s">
        <v>8306</v>
      </c>
      <c r="H410" s="121" t="s">
        <v>21468</v>
      </c>
      <c r="I410" s="120" t="s">
        <v>14705</v>
      </c>
      <c r="J410" s="121" t="s">
        <v>7451</v>
      </c>
    </row>
    <row r="411" spans="1:10" ht="15.75" hidden="1" customHeight="1">
      <c r="A411" s="119">
        <v>404</v>
      </c>
      <c r="B411" s="238" t="s">
        <v>7752</v>
      </c>
      <c r="C411" s="121" t="s">
        <v>7478</v>
      </c>
      <c r="D411" s="119">
        <v>2025</v>
      </c>
      <c r="E411" s="121">
        <v>6100094469</v>
      </c>
      <c r="F411" s="237">
        <v>45145</v>
      </c>
      <c r="G411" s="121" t="s">
        <v>8307</v>
      </c>
      <c r="H411" s="121" t="s">
        <v>21469</v>
      </c>
      <c r="I411" s="120" t="s">
        <v>14706</v>
      </c>
      <c r="J411" s="121" t="s">
        <v>7451</v>
      </c>
    </row>
    <row r="412" spans="1:10" ht="15.75" hidden="1" customHeight="1">
      <c r="A412" s="119">
        <v>405</v>
      </c>
      <c r="B412" s="238" t="s">
        <v>28331</v>
      </c>
      <c r="C412" s="121" t="s">
        <v>7478</v>
      </c>
      <c r="D412" s="119">
        <v>2025</v>
      </c>
      <c r="E412" s="121">
        <v>6100095098</v>
      </c>
      <c r="F412" s="237">
        <v>45219</v>
      </c>
      <c r="G412" s="121" t="s">
        <v>8308</v>
      </c>
      <c r="H412" s="121" t="s">
        <v>21470</v>
      </c>
      <c r="I412" s="120" t="s">
        <v>14707</v>
      </c>
      <c r="J412" s="121" t="s">
        <v>7451</v>
      </c>
    </row>
    <row r="413" spans="1:10" ht="15.75" hidden="1" customHeight="1">
      <c r="A413" s="119">
        <v>406</v>
      </c>
      <c r="B413" s="238" t="s">
        <v>28332</v>
      </c>
      <c r="C413" s="121" t="s">
        <v>7478</v>
      </c>
      <c r="D413" s="119">
        <v>2025</v>
      </c>
      <c r="E413" s="121">
        <v>6100095353</v>
      </c>
      <c r="F413" s="237">
        <v>45174</v>
      </c>
      <c r="G413" s="121" t="s">
        <v>8309</v>
      </c>
      <c r="H413" s="121" t="s">
        <v>21471</v>
      </c>
      <c r="I413" s="120" t="s">
        <v>14708</v>
      </c>
      <c r="J413" s="121" t="s">
        <v>7451</v>
      </c>
    </row>
    <row r="414" spans="1:10" ht="15.75" hidden="1" customHeight="1">
      <c r="A414" s="119">
        <v>407</v>
      </c>
      <c r="B414" s="238" t="s">
        <v>28333</v>
      </c>
      <c r="C414" s="121" t="s">
        <v>7478</v>
      </c>
      <c r="D414" s="119">
        <v>2025</v>
      </c>
      <c r="E414" s="121">
        <v>6100094698</v>
      </c>
      <c r="F414" s="237">
        <v>45148</v>
      </c>
      <c r="G414" s="121" t="s">
        <v>8310</v>
      </c>
      <c r="H414" s="121" t="s">
        <v>21472</v>
      </c>
      <c r="I414" s="120" t="s">
        <v>14709</v>
      </c>
      <c r="J414" s="121" t="s">
        <v>7451</v>
      </c>
    </row>
    <row r="415" spans="1:10" ht="15.75" hidden="1" customHeight="1">
      <c r="A415" s="119">
        <v>408</v>
      </c>
      <c r="B415" s="121" t="s">
        <v>33207</v>
      </c>
      <c r="C415" s="121" t="s">
        <v>7478</v>
      </c>
      <c r="D415" s="119">
        <v>2025</v>
      </c>
      <c r="E415" s="121">
        <v>6100094564</v>
      </c>
      <c r="F415" s="237">
        <v>45145</v>
      </c>
      <c r="G415" s="121" t="s">
        <v>8311</v>
      </c>
      <c r="H415" s="121" t="s">
        <v>21473</v>
      </c>
      <c r="I415" s="120" t="s">
        <v>14710</v>
      </c>
      <c r="J415" s="121" t="s">
        <v>7451</v>
      </c>
    </row>
    <row r="416" spans="1:10" ht="15.75" hidden="1" customHeight="1">
      <c r="A416" s="119">
        <v>409</v>
      </c>
      <c r="B416" s="121" t="s">
        <v>33203</v>
      </c>
      <c r="C416" s="121" t="s">
        <v>7478</v>
      </c>
      <c r="D416" s="119">
        <v>2025</v>
      </c>
      <c r="E416" s="121">
        <v>6100094721</v>
      </c>
      <c r="F416" s="237">
        <v>45154</v>
      </c>
      <c r="G416" s="121" t="s">
        <v>8312</v>
      </c>
      <c r="H416" s="121" t="s">
        <v>21474</v>
      </c>
      <c r="I416" s="120" t="s">
        <v>14711</v>
      </c>
      <c r="J416" s="121" t="s">
        <v>7451</v>
      </c>
    </row>
    <row r="417" spans="1:10" ht="15.75" hidden="1" customHeight="1">
      <c r="A417" s="119">
        <v>410</v>
      </c>
      <c r="B417" s="238" t="s">
        <v>7635</v>
      </c>
      <c r="C417" s="121" t="s">
        <v>7478</v>
      </c>
      <c r="D417" s="119">
        <v>2025</v>
      </c>
      <c r="E417" s="121">
        <v>6100094959</v>
      </c>
      <c r="F417" s="237">
        <v>45159</v>
      </c>
      <c r="G417" s="121" t="s">
        <v>8313</v>
      </c>
      <c r="H417" s="121" t="s">
        <v>21475</v>
      </c>
      <c r="I417" s="120" t="s">
        <v>14712</v>
      </c>
      <c r="J417" s="121" t="s">
        <v>7451</v>
      </c>
    </row>
    <row r="418" spans="1:10" ht="15.75" hidden="1" customHeight="1">
      <c r="A418" s="119">
        <v>411</v>
      </c>
      <c r="B418" s="238" t="s">
        <v>28334</v>
      </c>
      <c r="C418" s="121" t="s">
        <v>7478</v>
      </c>
      <c r="D418" s="119">
        <v>2025</v>
      </c>
      <c r="E418" s="121">
        <v>6100094696</v>
      </c>
      <c r="F418" s="237">
        <v>45154</v>
      </c>
      <c r="G418" s="121" t="s">
        <v>8314</v>
      </c>
      <c r="H418" s="121" t="s">
        <v>21476</v>
      </c>
      <c r="I418" s="120" t="s">
        <v>14713</v>
      </c>
      <c r="J418" s="121" t="s">
        <v>7451</v>
      </c>
    </row>
    <row r="419" spans="1:10" ht="15.75" hidden="1" customHeight="1">
      <c r="A419" s="119">
        <v>412</v>
      </c>
      <c r="B419" s="238" t="s">
        <v>28334</v>
      </c>
      <c r="C419" s="121" t="s">
        <v>7478</v>
      </c>
      <c r="D419" s="119">
        <v>2025</v>
      </c>
      <c r="E419" s="121">
        <v>6100094697</v>
      </c>
      <c r="F419" s="237">
        <v>45154</v>
      </c>
      <c r="G419" s="121" t="s">
        <v>8314</v>
      </c>
      <c r="H419" s="121" t="s">
        <v>21477</v>
      </c>
      <c r="I419" s="120" t="s">
        <v>14713</v>
      </c>
      <c r="J419" s="121" t="s">
        <v>7451</v>
      </c>
    </row>
    <row r="420" spans="1:10" ht="15.75" hidden="1" customHeight="1">
      <c r="A420" s="119">
        <v>413</v>
      </c>
      <c r="B420" s="238" t="s">
        <v>28335</v>
      </c>
      <c r="C420" s="121" t="s">
        <v>7478</v>
      </c>
      <c r="D420" s="119">
        <v>2025</v>
      </c>
      <c r="E420" s="121">
        <v>6100095220</v>
      </c>
      <c r="F420" s="237">
        <v>45188</v>
      </c>
      <c r="G420" s="121" t="s">
        <v>8315</v>
      </c>
      <c r="H420" s="121" t="s">
        <v>21478</v>
      </c>
      <c r="I420" s="120" t="s">
        <v>14714</v>
      </c>
      <c r="J420" s="121" t="s">
        <v>7451</v>
      </c>
    </row>
    <row r="421" spans="1:10" ht="15.75" hidden="1" customHeight="1">
      <c r="A421" s="119">
        <v>414</v>
      </c>
      <c r="B421" s="238" t="s">
        <v>28329</v>
      </c>
      <c r="C421" s="121" t="s">
        <v>7478</v>
      </c>
      <c r="D421" s="119">
        <v>2025</v>
      </c>
      <c r="E421" s="121">
        <v>6100095770</v>
      </c>
      <c r="F421" s="237">
        <v>45182</v>
      </c>
      <c r="G421" s="121" t="s">
        <v>8316</v>
      </c>
      <c r="H421" s="121" t="s">
        <v>21479</v>
      </c>
      <c r="I421" s="120" t="s">
        <v>14715</v>
      </c>
      <c r="J421" s="121" t="s">
        <v>7451</v>
      </c>
    </row>
    <row r="422" spans="1:10" ht="15.75" hidden="1" customHeight="1">
      <c r="A422" s="119">
        <v>415</v>
      </c>
      <c r="B422" s="238" t="s">
        <v>28336</v>
      </c>
      <c r="C422" s="121" t="s">
        <v>7478</v>
      </c>
      <c r="D422" s="119">
        <v>2025</v>
      </c>
      <c r="E422" s="121">
        <v>6100095347</v>
      </c>
      <c r="F422" s="237">
        <v>45180</v>
      </c>
      <c r="G422" s="121" t="s">
        <v>7143</v>
      </c>
      <c r="H422" s="121" t="s">
        <v>21480</v>
      </c>
      <c r="I422" s="120" t="s">
        <v>14716</v>
      </c>
      <c r="J422" s="121" t="s">
        <v>7451</v>
      </c>
    </row>
    <row r="423" spans="1:10" ht="15.75" hidden="1" customHeight="1">
      <c r="A423" s="119">
        <v>416</v>
      </c>
      <c r="B423" s="238" t="s">
        <v>28337</v>
      </c>
      <c r="C423" s="121" t="s">
        <v>7496</v>
      </c>
      <c r="D423" s="119">
        <v>2025</v>
      </c>
      <c r="E423" s="121">
        <v>6100094823</v>
      </c>
      <c r="F423" s="237">
        <v>45155</v>
      </c>
      <c r="G423" s="121" t="s">
        <v>8317</v>
      </c>
      <c r="H423" s="121" t="s">
        <v>21481</v>
      </c>
      <c r="I423" s="120" t="s">
        <v>14717</v>
      </c>
      <c r="J423" s="121" t="s">
        <v>7451</v>
      </c>
    </row>
    <row r="424" spans="1:10" ht="15.75" hidden="1" customHeight="1">
      <c r="A424" s="119">
        <v>417</v>
      </c>
      <c r="B424" s="238" t="s">
        <v>28338</v>
      </c>
      <c r="C424" s="121" t="s">
        <v>7500</v>
      </c>
      <c r="D424" s="119">
        <v>2025</v>
      </c>
      <c r="E424" s="121">
        <v>6200032301</v>
      </c>
      <c r="F424" s="237">
        <v>45159</v>
      </c>
      <c r="G424" s="121" t="s">
        <v>8318</v>
      </c>
      <c r="H424" s="121"/>
      <c r="I424" s="120" t="s">
        <v>14718</v>
      </c>
      <c r="J424" s="121" t="s">
        <v>7453</v>
      </c>
    </row>
    <row r="425" spans="1:10" ht="15.75" hidden="1" customHeight="1">
      <c r="A425" s="119">
        <v>418</v>
      </c>
      <c r="B425" s="238" t="s">
        <v>7677</v>
      </c>
      <c r="C425" s="121" t="s">
        <v>7478</v>
      </c>
      <c r="D425" s="119">
        <v>2025</v>
      </c>
      <c r="E425" s="121">
        <v>6100094856</v>
      </c>
      <c r="F425" s="237">
        <v>45155</v>
      </c>
      <c r="G425" s="121" t="s">
        <v>8319</v>
      </c>
      <c r="H425" s="121" t="s">
        <v>21482</v>
      </c>
      <c r="I425" s="120" t="s">
        <v>7350</v>
      </c>
      <c r="J425" s="121" t="s">
        <v>7451</v>
      </c>
    </row>
    <row r="426" spans="1:10" ht="15.75" hidden="1" customHeight="1">
      <c r="A426" s="119">
        <v>419</v>
      </c>
      <c r="B426" s="238" t="s">
        <v>7649</v>
      </c>
      <c r="C426" s="121" t="s">
        <v>7478</v>
      </c>
      <c r="D426" s="119">
        <v>2025</v>
      </c>
      <c r="E426" s="121">
        <v>6100094877</v>
      </c>
      <c r="F426" s="237">
        <v>45155</v>
      </c>
      <c r="G426" s="121" t="s">
        <v>8320</v>
      </c>
      <c r="H426" s="121" t="s">
        <v>21483</v>
      </c>
      <c r="I426" s="120" t="s">
        <v>14719</v>
      </c>
      <c r="J426" s="121" t="s">
        <v>7451</v>
      </c>
    </row>
    <row r="427" spans="1:10" ht="15.75" hidden="1" customHeight="1">
      <c r="A427" s="119">
        <v>420</v>
      </c>
      <c r="B427" s="238" t="s">
        <v>28339</v>
      </c>
      <c r="C427" s="121" t="s">
        <v>7493</v>
      </c>
      <c r="D427" s="119">
        <v>2025</v>
      </c>
      <c r="E427" s="121">
        <v>6000035494</v>
      </c>
      <c r="F427" s="237">
        <v>45160</v>
      </c>
      <c r="G427" s="121" t="s">
        <v>8321</v>
      </c>
      <c r="H427" s="121" t="s">
        <v>21484</v>
      </c>
      <c r="I427" s="120" t="s">
        <v>14720</v>
      </c>
      <c r="J427" s="121" t="s">
        <v>7452</v>
      </c>
    </row>
    <row r="428" spans="1:10" ht="15.75" hidden="1" customHeight="1">
      <c r="A428" s="119">
        <v>421</v>
      </c>
      <c r="B428" s="238" t="s">
        <v>28340</v>
      </c>
      <c r="C428" s="121" t="s">
        <v>7478</v>
      </c>
      <c r="D428" s="119">
        <v>2025</v>
      </c>
      <c r="E428" s="121">
        <v>6100095054</v>
      </c>
      <c r="F428" s="237">
        <v>45160</v>
      </c>
      <c r="G428" s="121" t="s">
        <v>8322</v>
      </c>
      <c r="H428" s="121" t="s">
        <v>21485</v>
      </c>
      <c r="I428" s="120" t="s">
        <v>14721</v>
      </c>
      <c r="J428" s="121" t="s">
        <v>7451</v>
      </c>
    </row>
    <row r="429" spans="1:10" ht="15.75" hidden="1" customHeight="1">
      <c r="A429" s="119">
        <v>422</v>
      </c>
      <c r="B429" s="238" t="s">
        <v>7667</v>
      </c>
      <c r="C429" s="121" t="s">
        <v>7479</v>
      </c>
      <c r="D429" s="119">
        <v>2025</v>
      </c>
      <c r="E429" s="121">
        <v>6100094952</v>
      </c>
      <c r="F429" s="237">
        <v>45155</v>
      </c>
      <c r="G429" s="121" t="s">
        <v>8323</v>
      </c>
      <c r="H429" s="121" t="s">
        <v>21486</v>
      </c>
      <c r="I429" s="120" t="s">
        <v>14722</v>
      </c>
      <c r="J429" s="121" t="s">
        <v>7451</v>
      </c>
    </row>
    <row r="430" spans="1:10" ht="15.75" hidden="1" customHeight="1">
      <c r="A430" s="119">
        <v>423</v>
      </c>
      <c r="B430" s="238" t="s">
        <v>28341</v>
      </c>
      <c r="C430" s="121" t="s">
        <v>7478</v>
      </c>
      <c r="D430" s="119">
        <v>2025</v>
      </c>
      <c r="E430" s="121">
        <v>6100096535</v>
      </c>
      <c r="F430" s="237">
        <v>45233</v>
      </c>
      <c r="G430" s="121" t="s">
        <v>8324</v>
      </c>
      <c r="H430" s="121" t="s">
        <v>21487</v>
      </c>
      <c r="I430" s="120" t="s">
        <v>14723</v>
      </c>
      <c r="J430" s="121" t="s">
        <v>7451</v>
      </c>
    </row>
    <row r="431" spans="1:10" ht="15.75" hidden="1" customHeight="1">
      <c r="A431" s="119">
        <v>424</v>
      </c>
      <c r="B431" s="238" t="s">
        <v>7628</v>
      </c>
      <c r="C431" s="121" t="s">
        <v>7496</v>
      </c>
      <c r="D431" s="119">
        <v>2025</v>
      </c>
      <c r="E431" s="121">
        <v>6100095342</v>
      </c>
      <c r="F431" s="237">
        <v>45173</v>
      </c>
      <c r="G431" s="121" t="s">
        <v>8325</v>
      </c>
      <c r="H431" s="121" t="s">
        <v>21488</v>
      </c>
      <c r="I431" s="120" t="s">
        <v>7365</v>
      </c>
      <c r="J431" s="121" t="s">
        <v>7451</v>
      </c>
    </row>
    <row r="432" spans="1:10" ht="15.75" hidden="1" customHeight="1">
      <c r="A432" s="119">
        <v>425</v>
      </c>
      <c r="B432" s="238" t="s">
        <v>28342</v>
      </c>
      <c r="C432" s="121" t="s">
        <v>7480</v>
      </c>
      <c r="D432" s="119">
        <v>2025</v>
      </c>
      <c r="E432" s="121">
        <v>6000035616</v>
      </c>
      <c r="F432" s="237">
        <v>45168</v>
      </c>
      <c r="G432" s="121" t="s">
        <v>8326</v>
      </c>
      <c r="H432" s="121" t="s">
        <v>21489</v>
      </c>
      <c r="I432" s="120" t="s">
        <v>14724</v>
      </c>
      <c r="J432" s="121" t="s">
        <v>7452</v>
      </c>
    </row>
    <row r="433" spans="1:10" ht="15.75" hidden="1" customHeight="1">
      <c r="A433" s="119">
        <v>426</v>
      </c>
      <c r="B433" s="121" t="s">
        <v>33208</v>
      </c>
      <c r="C433" s="121" t="s">
        <v>7495</v>
      </c>
      <c r="D433" s="119">
        <v>2025</v>
      </c>
      <c r="E433" s="121">
        <v>6300018364</v>
      </c>
      <c r="F433" s="237">
        <v>45173</v>
      </c>
      <c r="G433" s="121" t="s">
        <v>8327</v>
      </c>
      <c r="H433" s="121" t="s">
        <v>21490</v>
      </c>
      <c r="I433" s="120" t="s">
        <v>14725</v>
      </c>
      <c r="J433" s="121" t="s">
        <v>7454</v>
      </c>
    </row>
    <row r="434" spans="1:10" ht="15.75" hidden="1" customHeight="1">
      <c r="A434" s="119">
        <v>427</v>
      </c>
      <c r="B434" s="238" t="s">
        <v>28343</v>
      </c>
      <c r="C434" s="121" t="s">
        <v>7478</v>
      </c>
      <c r="D434" s="119">
        <v>2025</v>
      </c>
      <c r="E434" s="121">
        <v>6100095101</v>
      </c>
      <c r="F434" s="237">
        <v>45163</v>
      </c>
      <c r="G434" s="121" t="s">
        <v>8328</v>
      </c>
      <c r="H434" s="121" t="s">
        <v>21491</v>
      </c>
      <c r="I434" s="120" t="s">
        <v>14726</v>
      </c>
      <c r="J434" s="121" t="s">
        <v>7451</v>
      </c>
    </row>
    <row r="435" spans="1:10" ht="15.75" hidden="1" customHeight="1">
      <c r="A435" s="119">
        <v>428</v>
      </c>
      <c r="B435" s="238" t="s">
        <v>7795</v>
      </c>
      <c r="C435" s="121" t="s">
        <v>7479</v>
      </c>
      <c r="D435" s="119">
        <v>2025</v>
      </c>
      <c r="E435" s="121">
        <v>6100095181</v>
      </c>
      <c r="F435" s="237">
        <v>45162</v>
      </c>
      <c r="G435" s="121" t="s">
        <v>8329</v>
      </c>
      <c r="H435" s="121" t="s">
        <v>21492</v>
      </c>
      <c r="I435" s="120" t="s">
        <v>14727</v>
      </c>
      <c r="J435" s="121" t="s">
        <v>7451</v>
      </c>
    </row>
    <row r="436" spans="1:10" ht="15.75" hidden="1" customHeight="1">
      <c r="A436" s="119">
        <v>429</v>
      </c>
      <c r="B436" s="238" t="s">
        <v>7583</v>
      </c>
      <c r="C436" s="121" t="s">
        <v>7478</v>
      </c>
      <c r="D436" s="119">
        <v>2025</v>
      </c>
      <c r="E436" s="121">
        <v>6100096004</v>
      </c>
      <c r="F436" s="237">
        <v>45194</v>
      </c>
      <c r="G436" s="121" t="s">
        <v>8330</v>
      </c>
      <c r="H436" s="121" t="s">
        <v>21493</v>
      </c>
      <c r="I436" s="120" t="s">
        <v>14728</v>
      </c>
      <c r="J436" s="121" t="s">
        <v>7451</v>
      </c>
    </row>
    <row r="437" spans="1:10" ht="15.75" hidden="1" customHeight="1">
      <c r="A437" s="119">
        <v>430</v>
      </c>
      <c r="B437" s="121" t="s">
        <v>33209</v>
      </c>
      <c r="C437" s="121" t="s">
        <v>7479</v>
      </c>
      <c r="D437" s="119">
        <v>2025</v>
      </c>
      <c r="E437" s="121">
        <v>6100095178</v>
      </c>
      <c r="F437" s="237">
        <v>45162</v>
      </c>
      <c r="G437" s="121" t="s">
        <v>8331</v>
      </c>
      <c r="H437" s="121" t="s">
        <v>21494</v>
      </c>
      <c r="I437" s="120" t="s">
        <v>14729</v>
      </c>
      <c r="J437" s="121" t="s">
        <v>7451</v>
      </c>
    </row>
    <row r="438" spans="1:10" ht="15.75" hidden="1" customHeight="1">
      <c r="A438" s="119">
        <v>431</v>
      </c>
      <c r="B438" s="121" t="s">
        <v>33210</v>
      </c>
      <c r="C438" s="121" t="s">
        <v>7478</v>
      </c>
      <c r="D438" s="119">
        <v>2025</v>
      </c>
      <c r="E438" s="121">
        <v>6100095162</v>
      </c>
      <c r="F438" s="237">
        <v>45163</v>
      </c>
      <c r="G438" s="121" t="s">
        <v>8332</v>
      </c>
      <c r="H438" s="121" t="s">
        <v>21495</v>
      </c>
      <c r="I438" s="120" t="s">
        <v>14730</v>
      </c>
      <c r="J438" s="121" t="s">
        <v>7451</v>
      </c>
    </row>
    <row r="439" spans="1:10" ht="15.75" hidden="1" customHeight="1">
      <c r="A439" s="119">
        <v>432</v>
      </c>
      <c r="B439" s="238" t="s">
        <v>28344</v>
      </c>
      <c r="C439" s="121" t="s">
        <v>7496</v>
      </c>
      <c r="D439" s="119">
        <v>2025</v>
      </c>
      <c r="E439" s="121">
        <v>6100095589</v>
      </c>
      <c r="F439" s="237">
        <v>45177</v>
      </c>
      <c r="G439" s="121" t="s">
        <v>8333</v>
      </c>
      <c r="H439" s="121" t="s">
        <v>21496</v>
      </c>
      <c r="I439" s="120" t="s">
        <v>14731</v>
      </c>
      <c r="J439" s="121" t="s">
        <v>7451</v>
      </c>
    </row>
    <row r="440" spans="1:10" ht="15.75" hidden="1" customHeight="1">
      <c r="A440" s="119">
        <v>433</v>
      </c>
      <c r="B440" s="238" t="s">
        <v>28345</v>
      </c>
      <c r="C440" s="121" t="s">
        <v>7478</v>
      </c>
      <c r="D440" s="119">
        <v>2025</v>
      </c>
      <c r="E440" s="121">
        <v>6100095264</v>
      </c>
      <c r="F440" s="237">
        <v>45169</v>
      </c>
      <c r="G440" s="121" t="s">
        <v>8334</v>
      </c>
      <c r="H440" s="121" t="s">
        <v>21497</v>
      </c>
      <c r="I440" s="120" t="s">
        <v>7424</v>
      </c>
      <c r="J440" s="121" t="s">
        <v>7451</v>
      </c>
    </row>
    <row r="441" spans="1:10" ht="15.75" hidden="1" customHeight="1">
      <c r="A441" s="119">
        <v>434</v>
      </c>
      <c r="B441" s="238" t="s">
        <v>7635</v>
      </c>
      <c r="C441" s="121" t="s">
        <v>7478</v>
      </c>
      <c r="D441" s="119">
        <v>2025</v>
      </c>
      <c r="E441" s="121">
        <v>6100095655</v>
      </c>
      <c r="F441" s="237">
        <v>45180</v>
      </c>
      <c r="G441" s="121" t="s">
        <v>8335</v>
      </c>
      <c r="H441" s="121" t="s">
        <v>21498</v>
      </c>
      <c r="I441" s="120" t="s">
        <v>7379</v>
      </c>
      <c r="J441" s="121" t="s">
        <v>7451</v>
      </c>
    </row>
    <row r="442" spans="1:10" ht="15.75" hidden="1" customHeight="1">
      <c r="A442" s="119">
        <v>435</v>
      </c>
      <c r="B442" s="238" t="s">
        <v>28346</v>
      </c>
      <c r="C442" s="121" t="s">
        <v>7478</v>
      </c>
      <c r="D442" s="119">
        <v>2025</v>
      </c>
      <c r="E442" s="121">
        <v>6100095267</v>
      </c>
      <c r="F442" s="237">
        <v>45168</v>
      </c>
      <c r="G442" s="121" t="s">
        <v>8336</v>
      </c>
      <c r="H442" s="121" t="s">
        <v>21499</v>
      </c>
      <c r="I442" s="120" t="s">
        <v>14732</v>
      </c>
      <c r="J442" s="121" t="s">
        <v>7451</v>
      </c>
    </row>
    <row r="443" spans="1:10" ht="15.75" hidden="1" customHeight="1">
      <c r="A443" s="119">
        <v>436</v>
      </c>
      <c r="B443" s="121" t="s">
        <v>33211</v>
      </c>
      <c r="C443" s="121" t="s">
        <v>7478</v>
      </c>
      <c r="D443" s="119">
        <v>2025</v>
      </c>
      <c r="E443" s="121">
        <v>6100095304</v>
      </c>
      <c r="F443" s="237">
        <v>45173</v>
      </c>
      <c r="G443" s="121" t="s">
        <v>8337</v>
      </c>
      <c r="H443" s="121" t="s">
        <v>21500</v>
      </c>
      <c r="I443" s="120" t="s">
        <v>14733</v>
      </c>
      <c r="J443" s="121" t="s">
        <v>7451</v>
      </c>
    </row>
    <row r="444" spans="1:10" ht="15.75" hidden="1" customHeight="1">
      <c r="A444" s="119">
        <v>437</v>
      </c>
      <c r="B444" s="238" t="s">
        <v>28347</v>
      </c>
      <c r="C444" s="121" t="s">
        <v>7479</v>
      </c>
      <c r="D444" s="119">
        <v>2025</v>
      </c>
      <c r="E444" s="121">
        <v>6100095499</v>
      </c>
      <c r="F444" s="237">
        <v>45182</v>
      </c>
      <c r="G444" s="121" t="s">
        <v>8338</v>
      </c>
      <c r="H444" s="121" t="s">
        <v>21501</v>
      </c>
      <c r="I444" s="120" t="s">
        <v>14734</v>
      </c>
      <c r="J444" s="121" t="s">
        <v>7451</v>
      </c>
    </row>
    <row r="445" spans="1:10" ht="15.75" hidden="1" customHeight="1">
      <c r="A445" s="119">
        <v>438</v>
      </c>
      <c r="B445" s="238" t="s">
        <v>28343</v>
      </c>
      <c r="C445" s="121" t="s">
        <v>7478</v>
      </c>
      <c r="D445" s="119">
        <v>2025</v>
      </c>
      <c r="E445" s="121">
        <v>6100095398</v>
      </c>
      <c r="F445" s="237">
        <v>45173</v>
      </c>
      <c r="G445" s="121" t="s">
        <v>8339</v>
      </c>
      <c r="H445" s="121" t="s">
        <v>21502</v>
      </c>
      <c r="I445" s="120" t="s">
        <v>14735</v>
      </c>
      <c r="J445" s="121" t="s">
        <v>7451</v>
      </c>
    </row>
    <row r="446" spans="1:10" ht="15.75" hidden="1" customHeight="1">
      <c r="A446" s="119">
        <v>439</v>
      </c>
      <c r="B446" s="238" t="s">
        <v>28348</v>
      </c>
      <c r="C446" s="121" t="s">
        <v>7478</v>
      </c>
      <c r="D446" s="119">
        <v>2025</v>
      </c>
      <c r="E446" s="121">
        <v>6100095380</v>
      </c>
      <c r="F446" s="237">
        <v>45176</v>
      </c>
      <c r="G446" s="121" t="s">
        <v>8340</v>
      </c>
      <c r="H446" s="121" t="s">
        <v>21503</v>
      </c>
      <c r="I446" s="120" t="s">
        <v>14736</v>
      </c>
      <c r="J446" s="121" t="s">
        <v>7451</v>
      </c>
    </row>
    <row r="447" spans="1:10" ht="15.75" hidden="1" customHeight="1">
      <c r="A447" s="119">
        <v>440</v>
      </c>
      <c r="B447" s="238" t="s">
        <v>7701</v>
      </c>
      <c r="C447" s="121" t="s">
        <v>7478</v>
      </c>
      <c r="D447" s="119">
        <v>2025</v>
      </c>
      <c r="E447" s="121">
        <v>6100095644</v>
      </c>
      <c r="F447" s="237">
        <v>45181</v>
      </c>
      <c r="G447" s="121" t="s">
        <v>8341</v>
      </c>
      <c r="H447" s="121" t="s">
        <v>21504</v>
      </c>
      <c r="I447" s="120" t="s">
        <v>14737</v>
      </c>
      <c r="J447" s="121" t="s">
        <v>7451</v>
      </c>
    </row>
    <row r="448" spans="1:10" ht="15.75" hidden="1" customHeight="1">
      <c r="A448" s="119">
        <v>441</v>
      </c>
      <c r="B448" s="238" t="s">
        <v>28349</v>
      </c>
      <c r="C448" s="121" t="s">
        <v>7499</v>
      </c>
      <c r="D448" s="119">
        <v>2025</v>
      </c>
      <c r="E448" s="121">
        <v>6000036177</v>
      </c>
      <c r="F448" s="237">
        <v>45231</v>
      </c>
      <c r="G448" s="121" t="s">
        <v>8342</v>
      </c>
      <c r="H448" s="121" t="s">
        <v>21505</v>
      </c>
      <c r="I448" s="120" t="s">
        <v>14738</v>
      </c>
      <c r="J448" s="121" t="s">
        <v>7452</v>
      </c>
    </row>
    <row r="449" spans="1:10" ht="15.75" hidden="1" customHeight="1">
      <c r="A449" s="119">
        <v>442</v>
      </c>
      <c r="B449" s="238" t="s">
        <v>28350</v>
      </c>
      <c r="C449" s="121" t="s">
        <v>7478</v>
      </c>
      <c r="D449" s="119">
        <v>2025</v>
      </c>
      <c r="E449" s="121">
        <v>6100096054</v>
      </c>
      <c r="F449" s="237">
        <v>45191</v>
      </c>
      <c r="G449" s="121" t="s">
        <v>8343</v>
      </c>
      <c r="H449" s="121" t="s">
        <v>21506</v>
      </c>
      <c r="I449" s="120" t="s">
        <v>14739</v>
      </c>
      <c r="J449" s="121" t="s">
        <v>7451</v>
      </c>
    </row>
    <row r="450" spans="1:10" ht="15.75" hidden="1" customHeight="1">
      <c r="A450" s="119">
        <v>443</v>
      </c>
      <c r="B450" s="238" t="s">
        <v>28234</v>
      </c>
      <c r="C450" s="121" t="s">
        <v>7490</v>
      </c>
      <c r="D450" s="119">
        <v>2025</v>
      </c>
      <c r="E450" s="121">
        <v>6200032571</v>
      </c>
      <c r="F450" s="237">
        <v>45243</v>
      </c>
      <c r="G450" s="121" t="s">
        <v>8344</v>
      </c>
      <c r="H450" s="121" t="s">
        <v>21507</v>
      </c>
      <c r="I450" s="120" t="s">
        <v>14740</v>
      </c>
      <c r="J450" s="121" t="s">
        <v>7453</v>
      </c>
    </row>
    <row r="451" spans="1:10" ht="15.75" hidden="1" customHeight="1">
      <c r="A451" s="119">
        <v>444</v>
      </c>
      <c r="B451" s="238" t="s">
        <v>7681</v>
      </c>
      <c r="C451" s="121" t="s">
        <v>7478</v>
      </c>
      <c r="D451" s="119">
        <v>2025</v>
      </c>
      <c r="E451" s="121">
        <v>6100095696</v>
      </c>
      <c r="F451" s="237">
        <v>45180</v>
      </c>
      <c r="G451" s="121" t="s">
        <v>8345</v>
      </c>
      <c r="H451" s="121" t="s">
        <v>21508</v>
      </c>
      <c r="I451" s="120" t="s">
        <v>7330</v>
      </c>
      <c r="J451" s="121" t="s">
        <v>7451</v>
      </c>
    </row>
    <row r="452" spans="1:10" ht="15.75" hidden="1" customHeight="1">
      <c r="A452" s="119">
        <v>445</v>
      </c>
      <c r="B452" s="121" t="s">
        <v>33212</v>
      </c>
      <c r="C452" s="121" t="s">
        <v>7478</v>
      </c>
      <c r="D452" s="119">
        <v>2025</v>
      </c>
      <c r="E452" s="121">
        <v>6100095723</v>
      </c>
      <c r="F452" s="237">
        <v>45183</v>
      </c>
      <c r="G452" s="121" t="s">
        <v>8346</v>
      </c>
      <c r="H452" s="121" t="s">
        <v>21509</v>
      </c>
      <c r="I452" s="120" t="s">
        <v>14741</v>
      </c>
      <c r="J452" s="121" t="s">
        <v>7451</v>
      </c>
    </row>
    <row r="453" spans="1:10" ht="15.75" hidden="1" customHeight="1">
      <c r="A453" s="119">
        <v>446</v>
      </c>
      <c r="B453" s="238" t="s">
        <v>7743</v>
      </c>
      <c r="C453" s="121" t="s">
        <v>7478</v>
      </c>
      <c r="D453" s="119">
        <v>2025</v>
      </c>
      <c r="E453" s="121">
        <v>6100096366</v>
      </c>
      <c r="F453" s="237">
        <v>45217</v>
      </c>
      <c r="G453" s="121" t="s">
        <v>8347</v>
      </c>
      <c r="H453" s="121" t="s">
        <v>21510</v>
      </c>
      <c r="I453" s="120" t="s">
        <v>14742</v>
      </c>
      <c r="J453" s="121" t="s">
        <v>7451</v>
      </c>
    </row>
    <row r="454" spans="1:10" ht="15.75" hidden="1" customHeight="1">
      <c r="A454" s="119">
        <v>447</v>
      </c>
      <c r="B454" s="238" t="s">
        <v>28351</v>
      </c>
      <c r="C454" s="121" t="s">
        <v>7496</v>
      </c>
      <c r="D454" s="119">
        <v>2025</v>
      </c>
      <c r="E454" s="121">
        <v>6100095720</v>
      </c>
      <c r="F454" s="237">
        <v>45184</v>
      </c>
      <c r="G454" s="121" t="s">
        <v>8348</v>
      </c>
      <c r="H454" s="121" t="s">
        <v>21511</v>
      </c>
      <c r="I454" s="120" t="s">
        <v>14743</v>
      </c>
      <c r="J454" s="121" t="s">
        <v>7451</v>
      </c>
    </row>
    <row r="455" spans="1:10" ht="15.75" hidden="1" customHeight="1">
      <c r="A455" s="119">
        <v>448</v>
      </c>
      <c r="B455" s="238" t="s">
        <v>28352</v>
      </c>
      <c r="C455" s="121" t="s">
        <v>7496</v>
      </c>
      <c r="D455" s="119">
        <v>2025</v>
      </c>
      <c r="E455" s="121">
        <v>6100095792</v>
      </c>
      <c r="F455" s="237">
        <v>45187</v>
      </c>
      <c r="G455" s="121" t="s">
        <v>8349</v>
      </c>
      <c r="H455" s="121" t="s">
        <v>21512</v>
      </c>
      <c r="I455" s="120" t="s">
        <v>14744</v>
      </c>
      <c r="J455" s="121" t="s">
        <v>7451</v>
      </c>
    </row>
    <row r="456" spans="1:10" ht="15.75" hidden="1" customHeight="1">
      <c r="A456" s="119">
        <v>449</v>
      </c>
      <c r="B456" s="238" t="s">
        <v>7609</v>
      </c>
      <c r="C456" s="121" t="s">
        <v>7478</v>
      </c>
      <c r="D456" s="119">
        <v>2025</v>
      </c>
      <c r="E456" s="121">
        <v>6100095869</v>
      </c>
      <c r="F456" s="237">
        <v>45187</v>
      </c>
      <c r="G456" s="121" t="s">
        <v>8350</v>
      </c>
      <c r="H456" s="121" t="s">
        <v>21513</v>
      </c>
      <c r="I456" s="120" t="s">
        <v>14745</v>
      </c>
      <c r="J456" s="121" t="s">
        <v>7451</v>
      </c>
    </row>
    <row r="457" spans="1:10" ht="15.75" hidden="1" customHeight="1">
      <c r="A457" s="119">
        <v>450</v>
      </c>
      <c r="B457" s="238" t="s">
        <v>28353</v>
      </c>
      <c r="C457" s="121" t="s">
        <v>7479</v>
      </c>
      <c r="D457" s="119">
        <v>2025</v>
      </c>
      <c r="E457" s="121">
        <v>6100095900</v>
      </c>
      <c r="F457" s="237">
        <v>45187</v>
      </c>
      <c r="G457" s="121" t="s">
        <v>8351</v>
      </c>
      <c r="H457" s="121" t="s">
        <v>21514</v>
      </c>
      <c r="I457" s="120" t="s">
        <v>14746</v>
      </c>
      <c r="J457" s="121" t="s">
        <v>7451</v>
      </c>
    </row>
    <row r="458" spans="1:10" ht="15.75" hidden="1" customHeight="1">
      <c r="A458" s="119">
        <v>451</v>
      </c>
      <c r="B458" s="238" t="s">
        <v>28354</v>
      </c>
      <c r="C458" s="121" t="s">
        <v>7499</v>
      </c>
      <c r="D458" s="119">
        <v>2025</v>
      </c>
      <c r="E458" s="121">
        <v>6000035779</v>
      </c>
      <c r="F458" s="237">
        <v>45183</v>
      </c>
      <c r="G458" s="121" t="s">
        <v>8352</v>
      </c>
      <c r="H458" s="121" t="s">
        <v>21515</v>
      </c>
      <c r="I458" s="120" t="s">
        <v>14747</v>
      </c>
      <c r="J458" s="121" t="s">
        <v>7452</v>
      </c>
    </row>
    <row r="459" spans="1:10" ht="15.75" hidden="1" customHeight="1">
      <c r="A459" s="119">
        <v>452</v>
      </c>
      <c r="B459" s="238" t="s">
        <v>28355</v>
      </c>
      <c r="C459" s="121" t="s">
        <v>7496</v>
      </c>
      <c r="D459" s="119">
        <v>2025</v>
      </c>
      <c r="E459" s="121">
        <v>6100098830</v>
      </c>
      <c r="F459" s="237">
        <v>45303</v>
      </c>
      <c r="G459" s="121" t="s">
        <v>8353</v>
      </c>
      <c r="H459" s="121" t="s">
        <v>21516</v>
      </c>
      <c r="I459" s="120" t="s">
        <v>14748</v>
      </c>
      <c r="J459" s="121" t="s">
        <v>7451</v>
      </c>
    </row>
    <row r="460" spans="1:10" ht="15.75" hidden="1" customHeight="1">
      <c r="A460" s="119">
        <v>453</v>
      </c>
      <c r="B460" s="238" t="s">
        <v>28356</v>
      </c>
      <c r="C460" s="121" t="s">
        <v>7479</v>
      </c>
      <c r="D460" s="119">
        <v>2025</v>
      </c>
      <c r="E460" s="121">
        <v>6100095858</v>
      </c>
      <c r="F460" s="237">
        <v>45183</v>
      </c>
      <c r="G460" s="121" t="s">
        <v>8354</v>
      </c>
      <c r="H460" s="121" t="s">
        <v>21517</v>
      </c>
      <c r="I460" s="120" t="s">
        <v>14749</v>
      </c>
      <c r="J460" s="121" t="s">
        <v>7451</v>
      </c>
    </row>
    <row r="461" spans="1:10" ht="15.75" hidden="1" customHeight="1">
      <c r="A461" s="119">
        <v>454</v>
      </c>
      <c r="B461" s="238" t="s">
        <v>28357</v>
      </c>
      <c r="C461" s="121" t="s">
        <v>7501</v>
      </c>
      <c r="D461" s="119">
        <v>2025</v>
      </c>
      <c r="E461" s="121">
        <v>6200032847</v>
      </c>
      <c r="F461" s="237">
        <v>45224</v>
      </c>
      <c r="G461" s="121" t="s">
        <v>8355</v>
      </c>
      <c r="H461" s="121" t="s">
        <v>21518</v>
      </c>
      <c r="I461" s="120" t="s">
        <v>14750</v>
      </c>
      <c r="J461" s="121" t="s">
        <v>7453</v>
      </c>
    </row>
    <row r="462" spans="1:10" ht="15.75" hidden="1" customHeight="1">
      <c r="A462" s="119">
        <v>455</v>
      </c>
      <c r="B462" s="238" t="s">
        <v>28358</v>
      </c>
      <c r="C462" s="121" t="s">
        <v>7496</v>
      </c>
      <c r="D462" s="119">
        <v>2025</v>
      </c>
      <c r="E462" s="121">
        <v>6100095911</v>
      </c>
      <c r="F462" s="237">
        <v>45187</v>
      </c>
      <c r="G462" s="121" t="s">
        <v>8356</v>
      </c>
      <c r="H462" s="121" t="s">
        <v>21519</v>
      </c>
      <c r="I462" s="120" t="s">
        <v>14751</v>
      </c>
      <c r="J462" s="121" t="s">
        <v>7451</v>
      </c>
    </row>
    <row r="463" spans="1:10" ht="15.75" hidden="1" customHeight="1">
      <c r="A463" s="119">
        <v>456</v>
      </c>
      <c r="B463" s="121" t="s">
        <v>33213</v>
      </c>
      <c r="C463" s="121" t="s">
        <v>7478</v>
      </c>
      <c r="D463" s="119">
        <v>2025</v>
      </c>
      <c r="E463" s="121">
        <v>6100096402</v>
      </c>
      <c r="F463" s="237">
        <v>45215</v>
      </c>
      <c r="G463" s="121" t="s">
        <v>8357</v>
      </c>
      <c r="H463" s="121" t="s">
        <v>21520</v>
      </c>
      <c r="I463" s="120" t="s">
        <v>7431</v>
      </c>
      <c r="J463" s="121" t="s">
        <v>7451</v>
      </c>
    </row>
    <row r="464" spans="1:10" ht="15.75" hidden="1" customHeight="1">
      <c r="A464" s="119">
        <v>457</v>
      </c>
      <c r="B464" s="121" t="s">
        <v>33214</v>
      </c>
      <c r="C464" s="121" t="s">
        <v>7479</v>
      </c>
      <c r="D464" s="119">
        <v>2025</v>
      </c>
      <c r="E464" s="121">
        <v>6100096216</v>
      </c>
      <c r="F464" s="237">
        <v>45203</v>
      </c>
      <c r="G464" s="121" t="s">
        <v>8358</v>
      </c>
      <c r="H464" s="121" t="s">
        <v>21521</v>
      </c>
      <c r="I464" s="120" t="s">
        <v>14752</v>
      </c>
      <c r="J464" s="121" t="s">
        <v>7451</v>
      </c>
    </row>
    <row r="465" spans="1:10" ht="15.75" hidden="1" customHeight="1">
      <c r="A465" s="119">
        <v>458</v>
      </c>
      <c r="B465" s="238" t="s">
        <v>28359</v>
      </c>
      <c r="C465" s="121" t="s">
        <v>7478</v>
      </c>
      <c r="D465" s="119">
        <v>2025</v>
      </c>
      <c r="E465" s="121">
        <v>6100095940</v>
      </c>
      <c r="F465" s="237">
        <v>45190</v>
      </c>
      <c r="G465" s="121" t="s">
        <v>8359</v>
      </c>
      <c r="H465" s="121" t="s">
        <v>21522</v>
      </c>
      <c r="I465" s="120" t="s">
        <v>14753</v>
      </c>
      <c r="J465" s="121" t="s">
        <v>7451</v>
      </c>
    </row>
    <row r="466" spans="1:10" ht="15.75" hidden="1" customHeight="1">
      <c r="A466" s="119">
        <v>459</v>
      </c>
      <c r="B466" s="121" t="s">
        <v>33215</v>
      </c>
      <c r="C466" s="121" t="s">
        <v>7478</v>
      </c>
      <c r="D466" s="119">
        <v>2025</v>
      </c>
      <c r="E466" s="121">
        <v>6100095930</v>
      </c>
      <c r="F466" s="237">
        <v>45190</v>
      </c>
      <c r="G466" s="121" t="s">
        <v>8360</v>
      </c>
      <c r="H466" s="121" t="s">
        <v>21523</v>
      </c>
      <c r="I466" s="120" t="s">
        <v>14754</v>
      </c>
      <c r="J466" s="121" t="s">
        <v>7451</v>
      </c>
    </row>
    <row r="467" spans="1:10" ht="15.75" hidden="1" customHeight="1">
      <c r="A467" s="119">
        <v>460</v>
      </c>
      <c r="B467" s="238" t="s">
        <v>28360</v>
      </c>
      <c r="C467" s="121" t="s">
        <v>7478</v>
      </c>
      <c r="D467" s="119">
        <v>2025</v>
      </c>
      <c r="E467" s="121">
        <v>6100095947</v>
      </c>
      <c r="F467" s="237">
        <v>45189</v>
      </c>
      <c r="G467" s="121" t="s">
        <v>8361</v>
      </c>
      <c r="H467" s="121" t="s">
        <v>21524</v>
      </c>
      <c r="I467" s="120" t="s">
        <v>14755</v>
      </c>
      <c r="J467" s="121" t="s">
        <v>7451</v>
      </c>
    </row>
    <row r="468" spans="1:10" ht="15.75" hidden="1" customHeight="1">
      <c r="A468" s="119">
        <v>461</v>
      </c>
      <c r="B468" s="238" t="s">
        <v>7632</v>
      </c>
      <c r="C468" s="121" t="s">
        <v>7478</v>
      </c>
      <c r="D468" s="119">
        <v>2025</v>
      </c>
      <c r="E468" s="121">
        <v>6100095999</v>
      </c>
      <c r="F468" s="237">
        <v>45191</v>
      </c>
      <c r="G468" s="121" t="s">
        <v>8362</v>
      </c>
      <c r="H468" s="121" t="s">
        <v>21525</v>
      </c>
      <c r="I468" s="120" t="s">
        <v>14756</v>
      </c>
      <c r="J468" s="121" t="s">
        <v>7451</v>
      </c>
    </row>
    <row r="469" spans="1:10" ht="15.75" hidden="1" customHeight="1">
      <c r="A469" s="119">
        <v>462</v>
      </c>
      <c r="B469" s="238" t="s">
        <v>28295</v>
      </c>
      <c r="C469" s="121" t="s">
        <v>7493</v>
      </c>
      <c r="D469" s="119">
        <v>2025</v>
      </c>
      <c r="E469" s="121">
        <v>6000036000</v>
      </c>
      <c r="F469" s="237">
        <v>45203</v>
      </c>
      <c r="G469" s="121" t="s">
        <v>8363</v>
      </c>
      <c r="H469" s="121" t="s">
        <v>21526</v>
      </c>
      <c r="I469" s="120" t="s">
        <v>14757</v>
      </c>
      <c r="J469" s="121" t="s">
        <v>7452</v>
      </c>
    </row>
    <row r="470" spans="1:10" ht="15.75" hidden="1" customHeight="1">
      <c r="A470" s="119">
        <v>463</v>
      </c>
      <c r="B470" s="238" t="s">
        <v>28361</v>
      </c>
      <c r="C470" s="121" t="s">
        <v>7478</v>
      </c>
      <c r="D470" s="119">
        <v>2025</v>
      </c>
      <c r="E470" s="121">
        <v>6100096214</v>
      </c>
      <c r="F470" s="237">
        <v>45198</v>
      </c>
      <c r="G470" s="121" t="s">
        <v>8364</v>
      </c>
      <c r="H470" s="121" t="s">
        <v>21527</v>
      </c>
      <c r="I470" s="120" t="s">
        <v>14758</v>
      </c>
      <c r="J470" s="121" t="s">
        <v>7451</v>
      </c>
    </row>
    <row r="471" spans="1:10" ht="15.75" hidden="1" customHeight="1">
      <c r="A471" s="119">
        <v>464</v>
      </c>
      <c r="B471" s="238" t="s">
        <v>7530</v>
      </c>
      <c r="C471" s="121" t="s">
        <v>7478</v>
      </c>
      <c r="D471" s="119">
        <v>2025</v>
      </c>
      <c r="E471" s="121">
        <v>6100096232</v>
      </c>
      <c r="F471" s="237">
        <v>45201</v>
      </c>
      <c r="G471" s="121" t="s">
        <v>8365</v>
      </c>
      <c r="H471" s="121" t="s">
        <v>21528</v>
      </c>
      <c r="I471" s="120" t="s">
        <v>14759</v>
      </c>
      <c r="J471" s="121" t="s">
        <v>7451</v>
      </c>
    </row>
    <row r="472" spans="1:10" ht="15.75" hidden="1" customHeight="1">
      <c r="A472" s="119">
        <v>465</v>
      </c>
      <c r="B472" s="238" t="s">
        <v>7714</v>
      </c>
      <c r="C472" s="121" t="s">
        <v>7478</v>
      </c>
      <c r="D472" s="119">
        <v>2025</v>
      </c>
      <c r="E472" s="121">
        <v>6100096620</v>
      </c>
      <c r="F472" s="237">
        <v>45210</v>
      </c>
      <c r="G472" s="121" t="s">
        <v>8366</v>
      </c>
      <c r="H472" s="121" t="s">
        <v>21529</v>
      </c>
      <c r="I472" s="120" t="s">
        <v>14760</v>
      </c>
      <c r="J472" s="121" t="s">
        <v>7451</v>
      </c>
    </row>
    <row r="473" spans="1:10" ht="15.75" hidden="1" customHeight="1">
      <c r="A473" s="119">
        <v>466</v>
      </c>
      <c r="B473" s="238" t="s">
        <v>28362</v>
      </c>
      <c r="C473" s="121" t="s">
        <v>7484</v>
      </c>
      <c r="D473" s="119">
        <v>2025</v>
      </c>
      <c r="E473" s="121">
        <v>6100096085</v>
      </c>
      <c r="F473" s="237">
        <v>45197</v>
      </c>
      <c r="G473" s="121" t="s">
        <v>8367</v>
      </c>
      <c r="H473" s="121" t="s">
        <v>21530</v>
      </c>
      <c r="I473" s="120" t="s">
        <v>14761</v>
      </c>
      <c r="J473" s="121" t="s">
        <v>7451</v>
      </c>
    </row>
    <row r="474" spans="1:10" ht="15.75" hidden="1" customHeight="1">
      <c r="A474" s="119">
        <v>467</v>
      </c>
      <c r="B474" s="238" t="s">
        <v>28363</v>
      </c>
      <c r="C474" s="121" t="s">
        <v>7479</v>
      </c>
      <c r="D474" s="119">
        <v>2025</v>
      </c>
      <c r="E474" s="121">
        <v>6100096330</v>
      </c>
      <c r="F474" s="237">
        <v>45204</v>
      </c>
      <c r="G474" s="121" t="s">
        <v>8368</v>
      </c>
      <c r="H474" s="121" t="s">
        <v>21531</v>
      </c>
      <c r="I474" s="120" t="s">
        <v>14762</v>
      </c>
      <c r="J474" s="121" t="s">
        <v>7451</v>
      </c>
    </row>
    <row r="475" spans="1:10" ht="15.75" hidden="1" customHeight="1">
      <c r="A475" s="119">
        <v>468</v>
      </c>
      <c r="B475" s="121" t="s">
        <v>33216</v>
      </c>
      <c r="C475" s="121" t="s">
        <v>7478</v>
      </c>
      <c r="D475" s="119">
        <v>2025</v>
      </c>
      <c r="E475" s="121">
        <v>6100096816</v>
      </c>
      <c r="F475" s="237">
        <v>45224</v>
      </c>
      <c r="G475" s="121" t="s">
        <v>8369</v>
      </c>
      <c r="H475" s="121" t="s">
        <v>21532</v>
      </c>
      <c r="I475" s="120" t="s">
        <v>14763</v>
      </c>
      <c r="J475" s="121" t="s">
        <v>7451</v>
      </c>
    </row>
    <row r="476" spans="1:10" ht="15.75" hidden="1" customHeight="1">
      <c r="A476" s="119">
        <v>469</v>
      </c>
      <c r="B476" s="238" t="s">
        <v>7544</v>
      </c>
      <c r="C476" s="121" t="s">
        <v>7478</v>
      </c>
      <c r="D476" s="119">
        <v>2025</v>
      </c>
      <c r="E476" s="121">
        <v>6100096221</v>
      </c>
      <c r="F476" s="237">
        <v>45201</v>
      </c>
      <c r="G476" s="121" t="s">
        <v>8370</v>
      </c>
      <c r="H476" s="121" t="s">
        <v>21533</v>
      </c>
      <c r="I476" s="120" t="s">
        <v>7317</v>
      </c>
      <c r="J476" s="121" t="s">
        <v>7451</v>
      </c>
    </row>
    <row r="477" spans="1:10" ht="15.75" hidden="1" customHeight="1">
      <c r="A477" s="119">
        <v>470</v>
      </c>
      <c r="B477" s="238" t="s">
        <v>28364</v>
      </c>
      <c r="C477" s="121" t="s">
        <v>7492</v>
      </c>
      <c r="D477" s="119">
        <v>2025</v>
      </c>
      <c r="E477" s="121">
        <v>6200032888</v>
      </c>
      <c r="F477" s="237">
        <v>45215</v>
      </c>
      <c r="G477" s="121" t="s">
        <v>8371</v>
      </c>
      <c r="H477" s="121" t="s">
        <v>21534</v>
      </c>
      <c r="I477" s="120" t="s">
        <v>14764</v>
      </c>
      <c r="J477" s="121" t="s">
        <v>7453</v>
      </c>
    </row>
    <row r="478" spans="1:10" ht="15.75" hidden="1" customHeight="1">
      <c r="A478" s="119">
        <v>471</v>
      </c>
      <c r="B478" s="238" t="s">
        <v>28365</v>
      </c>
      <c r="C478" s="121" t="s">
        <v>7490</v>
      </c>
      <c r="D478" s="119">
        <v>2025</v>
      </c>
      <c r="E478" s="121">
        <v>6200032882</v>
      </c>
      <c r="F478" s="237">
        <v>45211</v>
      </c>
      <c r="G478" s="121" t="s">
        <v>8372</v>
      </c>
      <c r="H478" s="121" t="s">
        <v>21535</v>
      </c>
      <c r="I478" s="120" t="s">
        <v>14765</v>
      </c>
      <c r="J478" s="121" t="s">
        <v>7453</v>
      </c>
    </row>
    <row r="479" spans="1:10" ht="15.75" hidden="1" customHeight="1">
      <c r="A479" s="119">
        <v>472</v>
      </c>
      <c r="B479" s="121" t="s">
        <v>33217</v>
      </c>
      <c r="C479" s="121" t="s">
        <v>7479</v>
      </c>
      <c r="D479" s="119">
        <v>2025</v>
      </c>
      <c r="E479" s="121">
        <v>6100096495</v>
      </c>
      <c r="F479" s="237">
        <v>45205</v>
      </c>
      <c r="G479" s="121" t="s">
        <v>8373</v>
      </c>
      <c r="H479" s="121" t="s">
        <v>21536</v>
      </c>
      <c r="I479" s="120" t="s">
        <v>14766</v>
      </c>
      <c r="J479" s="121" t="s">
        <v>7451</v>
      </c>
    </row>
    <row r="480" spans="1:10" ht="15.75" hidden="1" customHeight="1">
      <c r="A480" s="119">
        <v>473</v>
      </c>
      <c r="B480" s="238" t="s">
        <v>7637</v>
      </c>
      <c r="C480" s="121" t="s">
        <v>7478</v>
      </c>
      <c r="D480" s="119">
        <v>2025</v>
      </c>
      <c r="E480" s="121">
        <v>6100096364</v>
      </c>
      <c r="F480" s="237">
        <v>45205</v>
      </c>
      <c r="G480" s="121" t="s">
        <v>8374</v>
      </c>
      <c r="H480" s="121" t="s">
        <v>21537</v>
      </c>
      <c r="I480" s="120" t="s">
        <v>14767</v>
      </c>
      <c r="J480" s="121" t="s">
        <v>7451</v>
      </c>
    </row>
    <row r="481" spans="1:10" ht="15.75" hidden="1" customHeight="1">
      <c r="A481" s="119">
        <v>474</v>
      </c>
      <c r="B481" s="238" t="s">
        <v>28366</v>
      </c>
      <c r="C481" s="121" t="s">
        <v>7478</v>
      </c>
      <c r="D481" s="119">
        <v>2025</v>
      </c>
      <c r="E481" s="121">
        <v>6100096921</v>
      </c>
      <c r="F481" s="237">
        <v>45218</v>
      </c>
      <c r="G481" s="121" t="s">
        <v>8375</v>
      </c>
      <c r="H481" s="121" t="s">
        <v>21538</v>
      </c>
      <c r="I481" s="120" t="s">
        <v>14768</v>
      </c>
      <c r="J481" s="121" t="s">
        <v>7451</v>
      </c>
    </row>
    <row r="482" spans="1:10" ht="15.75" hidden="1" customHeight="1">
      <c r="A482" s="119">
        <v>475</v>
      </c>
      <c r="B482" s="238" t="s">
        <v>28367</v>
      </c>
      <c r="C482" s="121" t="s">
        <v>7478</v>
      </c>
      <c r="D482" s="119">
        <v>2025</v>
      </c>
      <c r="E482" s="121">
        <v>6100096445</v>
      </c>
      <c r="F482" s="237">
        <v>45205</v>
      </c>
      <c r="G482" s="121" t="s">
        <v>8376</v>
      </c>
      <c r="H482" s="121" t="s">
        <v>21539</v>
      </c>
      <c r="I482" s="120" t="s">
        <v>14769</v>
      </c>
      <c r="J482" s="121" t="s">
        <v>7451</v>
      </c>
    </row>
    <row r="483" spans="1:10" ht="15.75" hidden="1" customHeight="1">
      <c r="A483" s="119">
        <v>476</v>
      </c>
      <c r="B483" s="238" t="s">
        <v>28368</v>
      </c>
      <c r="C483" s="121" t="s">
        <v>7485</v>
      </c>
      <c r="D483" s="119">
        <v>2025</v>
      </c>
      <c r="E483" s="121">
        <v>6000035967</v>
      </c>
      <c r="F483" s="237">
        <v>45215</v>
      </c>
      <c r="G483" s="121" t="s">
        <v>8377</v>
      </c>
      <c r="H483" s="121" t="s">
        <v>21540</v>
      </c>
      <c r="I483" s="120" t="s">
        <v>14770</v>
      </c>
      <c r="J483" s="121" t="s">
        <v>7452</v>
      </c>
    </row>
    <row r="484" spans="1:10" ht="15.75" hidden="1" customHeight="1">
      <c r="A484" s="119">
        <v>477</v>
      </c>
      <c r="B484" s="238" t="s">
        <v>28369</v>
      </c>
      <c r="C484" s="121" t="s">
        <v>7484</v>
      </c>
      <c r="D484" s="119">
        <v>2025</v>
      </c>
      <c r="E484" s="121">
        <v>6100096574</v>
      </c>
      <c r="F484" s="237">
        <v>45211</v>
      </c>
      <c r="G484" s="121" t="s">
        <v>8378</v>
      </c>
      <c r="H484" s="121" t="s">
        <v>21541</v>
      </c>
      <c r="I484" s="120" t="s">
        <v>14771</v>
      </c>
      <c r="J484" s="121" t="s">
        <v>7451</v>
      </c>
    </row>
    <row r="485" spans="1:10" ht="15.75" hidden="1" customHeight="1">
      <c r="A485" s="119">
        <v>478</v>
      </c>
      <c r="B485" s="238" t="s">
        <v>7639</v>
      </c>
      <c r="C485" s="121" t="s">
        <v>7478</v>
      </c>
      <c r="D485" s="119">
        <v>2025</v>
      </c>
      <c r="E485" s="121">
        <v>6100096509</v>
      </c>
      <c r="F485" s="237">
        <v>45209</v>
      </c>
      <c r="G485" s="121" t="s">
        <v>7219</v>
      </c>
      <c r="H485" s="121" t="s">
        <v>21542</v>
      </c>
      <c r="I485" s="120" t="s">
        <v>7389</v>
      </c>
      <c r="J485" s="121" t="s">
        <v>7451</v>
      </c>
    </row>
    <row r="486" spans="1:10" ht="15.75" hidden="1" customHeight="1">
      <c r="A486" s="119">
        <v>479</v>
      </c>
      <c r="B486" s="238" t="s">
        <v>7726</v>
      </c>
      <c r="C486" s="121" t="s">
        <v>7478</v>
      </c>
      <c r="D486" s="119">
        <v>2025</v>
      </c>
      <c r="E486" s="121">
        <v>6100096504</v>
      </c>
      <c r="F486" s="237">
        <v>45209</v>
      </c>
      <c r="G486" s="121" t="s">
        <v>8379</v>
      </c>
      <c r="H486" s="121" t="s">
        <v>21543</v>
      </c>
      <c r="I486" s="120" t="s">
        <v>7408</v>
      </c>
      <c r="J486" s="121" t="s">
        <v>7451</v>
      </c>
    </row>
    <row r="487" spans="1:10" ht="15.75" hidden="1" customHeight="1">
      <c r="A487" s="119">
        <v>480</v>
      </c>
      <c r="B487" s="238" t="s">
        <v>28370</v>
      </c>
      <c r="C487" s="121" t="s">
        <v>7478</v>
      </c>
      <c r="D487" s="119">
        <v>2025</v>
      </c>
      <c r="E487" s="121">
        <v>6100096517</v>
      </c>
      <c r="F487" s="237">
        <v>45208</v>
      </c>
      <c r="G487" s="121" t="s">
        <v>8380</v>
      </c>
      <c r="H487" s="121" t="s">
        <v>21544</v>
      </c>
      <c r="I487" s="120" t="s">
        <v>14772</v>
      </c>
      <c r="J487" s="121" t="s">
        <v>7451</v>
      </c>
    </row>
    <row r="488" spans="1:10" ht="15.75" hidden="1" customHeight="1">
      <c r="A488" s="119">
        <v>481</v>
      </c>
      <c r="B488" s="238" t="s">
        <v>28371</v>
      </c>
      <c r="C488" s="121" t="s">
        <v>7496</v>
      </c>
      <c r="D488" s="119">
        <v>2025</v>
      </c>
      <c r="E488" s="121">
        <v>6100096569</v>
      </c>
      <c r="F488" s="237">
        <v>45223</v>
      </c>
      <c r="G488" s="121" t="s">
        <v>8381</v>
      </c>
      <c r="H488" s="121" t="s">
        <v>21545</v>
      </c>
      <c r="I488" s="120" t="s">
        <v>14773</v>
      </c>
      <c r="J488" s="121" t="s">
        <v>7451</v>
      </c>
    </row>
    <row r="489" spans="1:10" ht="15.75" hidden="1" customHeight="1">
      <c r="A489" s="119">
        <v>482</v>
      </c>
      <c r="B489" s="121" t="s">
        <v>33218</v>
      </c>
      <c r="C489" s="121" t="s">
        <v>7478</v>
      </c>
      <c r="D489" s="119">
        <v>2025</v>
      </c>
      <c r="E489" s="121">
        <v>6100097750</v>
      </c>
      <c r="F489" s="237">
        <v>45257</v>
      </c>
      <c r="G489" s="121" t="s">
        <v>8382</v>
      </c>
      <c r="H489" s="121" t="s">
        <v>21546</v>
      </c>
      <c r="I489" s="120" t="s">
        <v>7338</v>
      </c>
      <c r="J489" s="121" t="s">
        <v>7451</v>
      </c>
    </row>
    <row r="490" spans="1:10" ht="15.75" hidden="1" customHeight="1">
      <c r="A490" s="119">
        <v>483</v>
      </c>
      <c r="B490" s="238" t="s">
        <v>28370</v>
      </c>
      <c r="C490" s="121" t="s">
        <v>7478</v>
      </c>
      <c r="D490" s="119">
        <v>2025</v>
      </c>
      <c r="E490" s="121">
        <v>6100096731</v>
      </c>
      <c r="F490" s="237">
        <v>45215</v>
      </c>
      <c r="G490" s="121" t="s">
        <v>8383</v>
      </c>
      <c r="H490" s="121" t="s">
        <v>21547</v>
      </c>
      <c r="I490" s="120" t="s">
        <v>14774</v>
      </c>
      <c r="J490" s="121" t="s">
        <v>7451</v>
      </c>
    </row>
    <row r="491" spans="1:10" ht="15.75" hidden="1" customHeight="1">
      <c r="A491" s="119">
        <v>484</v>
      </c>
      <c r="B491" s="121" t="s">
        <v>33219</v>
      </c>
      <c r="C491" s="121" t="s">
        <v>7478</v>
      </c>
      <c r="D491" s="119">
        <v>2025</v>
      </c>
      <c r="E491" s="121">
        <v>6100096818</v>
      </c>
      <c r="F491" s="237">
        <v>45217</v>
      </c>
      <c r="G491" s="121" t="s">
        <v>8384</v>
      </c>
      <c r="H491" s="121" t="s">
        <v>21548</v>
      </c>
      <c r="I491" s="120" t="s">
        <v>14775</v>
      </c>
      <c r="J491" s="121" t="s">
        <v>7451</v>
      </c>
    </row>
    <row r="492" spans="1:10" ht="15.75" hidden="1" customHeight="1">
      <c r="A492" s="119">
        <v>485</v>
      </c>
      <c r="B492" s="238" t="s">
        <v>28234</v>
      </c>
      <c r="C492" s="121" t="s">
        <v>7490</v>
      </c>
      <c r="D492" s="119">
        <v>2025</v>
      </c>
      <c r="E492" s="121">
        <v>6200032910</v>
      </c>
      <c r="F492" s="237">
        <v>45232</v>
      </c>
      <c r="G492" s="121" t="s">
        <v>8151</v>
      </c>
      <c r="H492" s="121" t="s">
        <v>21549</v>
      </c>
      <c r="I492" s="120" t="s">
        <v>14776</v>
      </c>
      <c r="J492" s="121" t="s">
        <v>7453</v>
      </c>
    </row>
    <row r="493" spans="1:10" ht="15.75" hidden="1" customHeight="1">
      <c r="A493" s="119">
        <v>486</v>
      </c>
      <c r="B493" s="238" t="s">
        <v>7583</v>
      </c>
      <c r="C493" s="121" t="s">
        <v>7478</v>
      </c>
      <c r="D493" s="119">
        <v>2025</v>
      </c>
      <c r="E493" s="121">
        <v>6100096646</v>
      </c>
      <c r="F493" s="237">
        <v>45210</v>
      </c>
      <c r="G493" s="121" t="s">
        <v>8385</v>
      </c>
      <c r="H493" s="121" t="s">
        <v>21550</v>
      </c>
      <c r="I493" s="120" t="s">
        <v>14777</v>
      </c>
      <c r="J493" s="121" t="s">
        <v>7451</v>
      </c>
    </row>
    <row r="494" spans="1:10" ht="15.75" hidden="1" customHeight="1">
      <c r="A494" s="119">
        <v>487</v>
      </c>
      <c r="B494" s="121" t="s">
        <v>33220</v>
      </c>
      <c r="C494" s="121" t="s">
        <v>7478</v>
      </c>
      <c r="D494" s="119">
        <v>2025</v>
      </c>
      <c r="E494" s="121">
        <v>6100096787</v>
      </c>
      <c r="F494" s="237">
        <v>45216</v>
      </c>
      <c r="G494" s="121" t="s">
        <v>8386</v>
      </c>
      <c r="H494" s="121" t="s">
        <v>21551</v>
      </c>
      <c r="I494" s="120" t="s">
        <v>14778</v>
      </c>
      <c r="J494" s="121" t="s">
        <v>7451</v>
      </c>
    </row>
    <row r="495" spans="1:10" ht="15.75" hidden="1" customHeight="1">
      <c r="A495" s="119">
        <v>488</v>
      </c>
      <c r="B495" s="238" t="s">
        <v>28372</v>
      </c>
      <c r="C495" s="121" t="s">
        <v>7501</v>
      </c>
      <c r="D495" s="119">
        <v>2025</v>
      </c>
      <c r="E495" s="121">
        <v>6200034014</v>
      </c>
      <c r="F495" s="237">
        <v>45327</v>
      </c>
      <c r="G495" s="121" t="s">
        <v>8387</v>
      </c>
      <c r="H495" s="121" t="s">
        <v>21552</v>
      </c>
      <c r="I495" s="120" t="s">
        <v>14779</v>
      </c>
      <c r="J495" s="121" t="s">
        <v>7453</v>
      </c>
    </row>
    <row r="496" spans="1:10" ht="15.75" hidden="1" customHeight="1">
      <c r="A496" s="119">
        <v>489</v>
      </c>
      <c r="B496" s="238" t="s">
        <v>28373</v>
      </c>
      <c r="C496" s="121" t="s">
        <v>7478</v>
      </c>
      <c r="D496" s="119">
        <v>2025</v>
      </c>
      <c r="E496" s="121">
        <v>6100096688</v>
      </c>
      <c r="F496" s="237">
        <v>45215</v>
      </c>
      <c r="G496" s="121" t="s">
        <v>8388</v>
      </c>
      <c r="H496" s="121" t="s">
        <v>21553</v>
      </c>
      <c r="I496" s="120" t="s">
        <v>14780</v>
      </c>
      <c r="J496" s="121" t="s">
        <v>7451</v>
      </c>
    </row>
    <row r="497" spans="1:10" ht="15.75" hidden="1" customHeight="1">
      <c r="A497" s="119">
        <v>490</v>
      </c>
      <c r="B497" s="238" t="s">
        <v>28374</v>
      </c>
      <c r="C497" s="121" t="s">
        <v>7489</v>
      </c>
      <c r="D497" s="119">
        <v>2025</v>
      </c>
      <c r="E497" s="121">
        <v>6200032926</v>
      </c>
      <c r="F497" s="237">
        <v>45216</v>
      </c>
      <c r="G497" s="121" t="s">
        <v>8389</v>
      </c>
      <c r="H497" s="121" t="s">
        <v>21554</v>
      </c>
      <c r="I497" s="120" t="s">
        <v>14781</v>
      </c>
      <c r="J497" s="121" t="s">
        <v>7453</v>
      </c>
    </row>
    <row r="498" spans="1:10" ht="15.75" hidden="1" customHeight="1">
      <c r="A498" s="119">
        <v>491</v>
      </c>
      <c r="B498" s="238" t="s">
        <v>28375</v>
      </c>
      <c r="C498" s="121" t="s">
        <v>7479</v>
      </c>
      <c r="D498" s="119">
        <v>2025</v>
      </c>
      <c r="E498" s="121">
        <v>6100097252</v>
      </c>
      <c r="F498" s="237">
        <v>45230</v>
      </c>
      <c r="G498" s="121" t="s">
        <v>8390</v>
      </c>
      <c r="H498" s="121" t="s">
        <v>21555</v>
      </c>
      <c r="I498" s="120" t="s">
        <v>14782</v>
      </c>
      <c r="J498" s="121" t="s">
        <v>7451</v>
      </c>
    </row>
    <row r="499" spans="1:10" ht="15.75" hidden="1" customHeight="1">
      <c r="A499" s="119">
        <v>492</v>
      </c>
      <c r="B499" s="238" t="s">
        <v>7552</v>
      </c>
      <c r="C499" s="121" t="s">
        <v>7478</v>
      </c>
      <c r="D499" s="119">
        <v>2025</v>
      </c>
      <c r="E499" s="121">
        <v>6100096868</v>
      </c>
      <c r="F499" s="237">
        <v>45222</v>
      </c>
      <c r="G499" s="121" t="s">
        <v>8391</v>
      </c>
      <c r="H499" s="121" t="s">
        <v>21556</v>
      </c>
      <c r="I499" s="120" t="s">
        <v>7331</v>
      </c>
      <c r="J499" s="121" t="s">
        <v>7451</v>
      </c>
    </row>
    <row r="500" spans="1:10" ht="15.75" hidden="1" customHeight="1">
      <c r="A500" s="119">
        <v>493</v>
      </c>
      <c r="B500" s="238" t="s">
        <v>28376</v>
      </c>
      <c r="C500" s="121" t="s">
        <v>7490</v>
      </c>
      <c r="D500" s="119">
        <v>2025</v>
      </c>
      <c r="E500" s="121">
        <v>6200033526</v>
      </c>
      <c r="F500" s="237">
        <v>45302</v>
      </c>
      <c r="G500" s="121" t="s">
        <v>8392</v>
      </c>
      <c r="H500" s="121" t="s">
        <v>21557</v>
      </c>
      <c r="I500" s="120" t="s">
        <v>7364</v>
      </c>
      <c r="J500" s="121" t="s">
        <v>7453</v>
      </c>
    </row>
    <row r="501" spans="1:10" ht="15.75" hidden="1" customHeight="1">
      <c r="A501" s="119">
        <v>494</v>
      </c>
      <c r="B501" s="238" t="s">
        <v>28377</v>
      </c>
      <c r="C501" s="121" t="s">
        <v>7478</v>
      </c>
      <c r="D501" s="119">
        <v>2025</v>
      </c>
      <c r="E501" s="121">
        <v>6100096917</v>
      </c>
      <c r="F501" s="237">
        <v>45222</v>
      </c>
      <c r="G501" s="121" t="s">
        <v>8393</v>
      </c>
      <c r="H501" s="121" t="s">
        <v>21558</v>
      </c>
      <c r="I501" s="120" t="s">
        <v>14783</v>
      </c>
      <c r="J501" s="121" t="s">
        <v>7451</v>
      </c>
    </row>
    <row r="502" spans="1:10" ht="15.75" hidden="1" customHeight="1">
      <c r="A502" s="119">
        <v>495</v>
      </c>
      <c r="B502" s="121" t="s">
        <v>33203</v>
      </c>
      <c r="C502" s="121" t="s">
        <v>7478</v>
      </c>
      <c r="D502" s="119">
        <v>2025</v>
      </c>
      <c r="E502" s="121">
        <v>6100096777</v>
      </c>
      <c r="F502" s="237">
        <v>45216</v>
      </c>
      <c r="G502" s="121" t="s">
        <v>8394</v>
      </c>
      <c r="H502" s="121" t="s">
        <v>21559</v>
      </c>
      <c r="I502" s="120" t="s">
        <v>14784</v>
      </c>
      <c r="J502" s="121" t="s">
        <v>7451</v>
      </c>
    </row>
    <row r="503" spans="1:10" ht="15.75" hidden="1" customHeight="1">
      <c r="A503" s="119">
        <v>496</v>
      </c>
      <c r="B503" s="238" t="s">
        <v>7801</v>
      </c>
      <c r="C503" s="121" t="s">
        <v>7478</v>
      </c>
      <c r="D503" s="119">
        <v>2025</v>
      </c>
      <c r="E503" s="121">
        <v>6100096982</v>
      </c>
      <c r="F503" s="237">
        <v>45224</v>
      </c>
      <c r="G503" s="121" t="s">
        <v>8395</v>
      </c>
      <c r="H503" s="121" t="s">
        <v>21560</v>
      </c>
      <c r="I503" s="120" t="s">
        <v>14785</v>
      </c>
      <c r="J503" s="121" t="s">
        <v>7451</v>
      </c>
    </row>
    <row r="504" spans="1:10" ht="15.75" hidden="1" customHeight="1">
      <c r="A504" s="119">
        <v>497</v>
      </c>
      <c r="B504" s="238" t="s">
        <v>28378</v>
      </c>
      <c r="C504" s="121" t="s">
        <v>7496</v>
      </c>
      <c r="D504" s="119">
        <v>2025</v>
      </c>
      <c r="E504" s="121">
        <v>6100097107</v>
      </c>
      <c r="F504" s="237">
        <v>45238</v>
      </c>
      <c r="G504" s="121" t="s">
        <v>7181</v>
      </c>
      <c r="H504" s="121" t="s">
        <v>21561</v>
      </c>
      <c r="I504" s="120" t="s">
        <v>14786</v>
      </c>
      <c r="J504" s="121" t="s">
        <v>7451</v>
      </c>
    </row>
    <row r="505" spans="1:10" ht="15.75" hidden="1" customHeight="1">
      <c r="A505" s="119">
        <v>498</v>
      </c>
      <c r="B505" s="238" t="s">
        <v>28379</v>
      </c>
      <c r="C505" s="121" t="s">
        <v>7496</v>
      </c>
      <c r="D505" s="119">
        <v>2025</v>
      </c>
      <c r="E505" s="121">
        <v>6100096967</v>
      </c>
      <c r="F505" s="237">
        <v>45222</v>
      </c>
      <c r="G505" s="121" t="s">
        <v>8396</v>
      </c>
      <c r="H505" s="121" t="s">
        <v>21562</v>
      </c>
      <c r="I505" s="120" t="s">
        <v>14787</v>
      </c>
      <c r="J505" s="121" t="s">
        <v>7451</v>
      </c>
    </row>
    <row r="506" spans="1:10" ht="15.75" hidden="1" customHeight="1">
      <c r="A506" s="119">
        <v>499</v>
      </c>
      <c r="B506" s="238" t="s">
        <v>7653</v>
      </c>
      <c r="C506" s="121" t="s">
        <v>7496</v>
      </c>
      <c r="D506" s="119">
        <v>2025</v>
      </c>
      <c r="E506" s="121">
        <v>6100096968</v>
      </c>
      <c r="F506" s="237">
        <v>45222</v>
      </c>
      <c r="G506" s="121" t="s">
        <v>8397</v>
      </c>
      <c r="H506" s="121" t="s">
        <v>21563</v>
      </c>
      <c r="I506" s="120" t="s">
        <v>14788</v>
      </c>
      <c r="J506" s="121" t="s">
        <v>7451</v>
      </c>
    </row>
    <row r="507" spans="1:10" ht="15.75" hidden="1" customHeight="1">
      <c r="A507" s="119">
        <v>500</v>
      </c>
      <c r="B507" s="238" t="s">
        <v>28380</v>
      </c>
      <c r="C507" s="121" t="s">
        <v>7496</v>
      </c>
      <c r="D507" s="119">
        <v>2025</v>
      </c>
      <c r="E507" s="121">
        <v>6100097135</v>
      </c>
      <c r="F507" s="237">
        <v>45239</v>
      </c>
      <c r="G507" s="121" t="s">
        <v>8398</v>
      </c>
      <c r="H507" s="121" t="s">
        <v>21564</v>
      </c>
      <c r="I507" s="120" t="s">
        <v>14789</v>
      </c>
      <c r="J507" s="121" t="s">
        <v>7451</v>
      </c>
    </row>
    <row r="508" spans="1:10" ht="15.75" hidden="1" customHeight="1">
      <c r="A508" s="119">
        <v>501</v>
      </c>
      <c r="B508" s="238" t="s">
        <v>28381</v>
      </c>
      <c r="C508" s="121" t="s">
        <v>7478</v>
      </c>
      <c r="D508" s="119">
        <v>2025</v>
      </c>
      <c r="E508" s="121">
        <v>6100097006</v>
      </c>
      <c r="F508" s="237">
        <v>45222</v>
      </c>
      <c r="G508" s="121" t="s">
        <v>8399</v>
      </c>
      <c r="H508" s="121" t="s">
        <v>21565</v>
      </c>
      <c r="I508" s="120" t="s">
        <v>14790</v>
      </c>
      <c r="J508" s="121" t="s">
        <v>7451</v>
      </c>
    </row>
    <row r="509" spans="1:10" ht="15.75" hidden="1" customHeight="1">
      <c r="A509" s="119">
        <v>502</v>
      </c>
      <c r="B509" s="238" t="s">
        <v>28382</v>
      </c>
      <c r="C509" s="121" t="s">
        <v>7479</v>
      </c>
      <c r="D509" s="119">
        <v>2025</v>
      </c>
      <c r="E509" s="121">
        <v>6100097013</v>
      </c>
      <c r="F509" s="237">
        <v>45222</v>
      </c>
      <c r="G509" s="121" t="s">
        <v>8400</v>
      </c>
      <c r="H509" s="121" t="s">
        <v>21566</v>
      </c>
      <c r="I509" s="120" t="s">
        <v>14791</v>
      </c>
      <c r="J509" s="121" t="s">
        <v>7451</v>
      </c>
    </row>
    <row r="510" spans="1:10" ht="15.75" hidden="1" customHeight="1">
      <c r="A510" s="119">
        <v>503</v>
      </c>
      <c r="B510" s="121" t="s">
        <v>33221</v>
      </c>
      <c r="C510" s="121" t="s">
        <v>7479</v>
      </c>
      <c r="D510" s="119">
        <v>2025</v>
      </c>
      <c r="E510" s="121">
        <v>6100097490</v>
      </c>
      <c r="F510" s="237">
        <v>45237</v>
      </c>
      <c r="G510" s="121" t="s">
        <v>8401</v>
      </c>
      <c r="H510" s="121" t="s">
        <v>21567</v>
      </c>
      <c r="I510" s="120" t="s">
        <v>14792</v>
      </c>
      <c r="J510" s="121" t="s">
        <v>7451</v>
      </c>
    </row>
    <row r="511" spans="1:10" ht="15.75" hidden="1" customHeight="1">
      <c r="A511" s="119">
        <v>504</v>
      </c>
      <c r="B511" s="238" t="s">
        <v>7718</v>
      </c>
      <c r="C511" s="121" t="s">
        <v>7478</v>
      </c>
      <c r="D511" s="119">
        <v>2025</v>
      </c>
      <c r="E511" s="121">
        <v>6100097018</v>
      </c>
      <c r="F511" s="237">
        <v>45237</v>
      </c>
      <c r="G511" s="121" t="s">
        <v>8402</v>
      </c>
      <c r="H511" s="121" t="s">
        <v>21568</v>
      </c>
      <c r="I511" s="120" t="s">
        <v>14793</v>
      </c>
      <c r="J511" s="121" t="s">
        <v>7451</v>
      </c>
    </row>
    <row r="512" spans="1:10" ht="15.75" hidden="1" customHeight="1">
      <c r="A512" s="119">
        <v>505</v>
      </c>
      <c r="B512" s="238" t="s">
        <v>28383</v>
      </c>
      <c r="C512" s="121" t="s">
        <v>7479</v>
      </c>
      <c r="D512" s="119">
        <v>2025</v>
      </c>
      <c r="E512" s="121">
        <v>6100097007</v>
      </c>
      <c r="F512" s="237">
        <v>45222</v>
      </c>
      <c r="G512" s="121" t="s">
        <v>8403</v>
      </c>
      <c r="H512" s="121" t="s">
        <v>21569</v>
      </c>
      <c r="I512" s="120" t="s">
        <v>14794</v>
      </c>
      <c r="J512" s="121" t="s">
        <v>7451</v>
      </c>
    </row>
    <row r="513" spans="1:10" ht="15.75" hidden="1" customHeight="1">
      <c r="A513" s="119">
        <v>506</v>
      </c>
      <c r="B513" s="238" t="s">
        <v>28384</v>
      </c>
      <c r="C513" s="121" t="s">
        <v>7478</v>
      </c>
      <c r="D513" s="119">
        <v>2025</v>
      </c>
      <c r="E513" s="121">
        <v>6100097000</v>
      </c>
      <c r="F513" s="237">
        <v>45223</v>
      </c>
      <c r="G513" s="121" t="s">
        <v>8404</v>
      </c>
      <c r="H513" s="121" t="s">
        <v>21570</v>
      </c>
      <c r="I513" s="120" t="s">
        <v>14795</v>
      </c>
      <c r="J513" s="121" t="s">
        <v>7451</v>
      </c>
    </row>
    <row r="514" spans="1:10" ht="15.75" hidden="1" customHeight="1">
      <c r="A514" s="119">
        <v>507</v>
      </c>
      <c r="B514" s="238" t="s">
        <v>28385</v>
      </c>
      <c r="C514" s="121" t="s">
        <v>7478</v>
      </c>
      <c r="D514" s="119">
        <v>2025</v>
      </c>
      <c r="E514" s="121">
        <v>6100097178</v>
      </c>
      <c r="F514" s="237">
        <v>45230</v>
      </c>
      <c r="G514" s="121" t="s">
        <v>8405</v>
      </c>
      <c r="H514" s="121" t="s">
        <v>21571</v>
      </c>
      <c r="I514" s="120" t="s">
        <v>14796</v>
      </c>
      <c r="J514" s="121" t="s">
        <v>7451</v>
      </c>
    </row>
    <row r="515" spans="1:10" ht="15.75" hidden="1" customHeight="1">
      <c r="A515" s="119">
        <v>508</v>
      </c>
      <c r="B515" s="238" t="s">
        <v>28386</v>
      </c>
      <c r="C515" s="121" t="s">
        <v>7496</v>
      </c>
      <c r="D515" s="119">
        <v>2025</v>
      </c>
      <c r="E515" s="121">
        <v>6100097072</v>
      </c>
      <c r="F515" s="237">
        <v>45224</v>
      </c>
      <c r="G515" s="121" t="s">
        <v>8406</v>
      </c>
      <c r="H515" s="121" t="s">
        <v>21572</v>
      </c>
      <c r="I515" s="120" t="s">
        <v>14797</v>
      </c>
      <c r="J515" s="121" t="s">
        <v>7451</v>
      </c>
    </row>
    <row r="516" spans="1:10" ht="15.75" hidden="1" customHeight="1">
      <c r="A516" s="119">
        <v>509</v>
      </c>
      <c r="B516" s="238" t="s">
        <v>7581</v>
      </c>
      <c r="C516" s="121" t="s">
        <v>7478</v>
      </c>
      <c r="D516" s="119">
        <v>2025</v>
      </c>
      <c r="E516" s="121">
        <v>6100097160</v>
      </c>
      <c r="F516" s="237">
        <v>45229</v>
      </c>
      <c r="G516" s="121" t="s">
        <v>8407</v>
      </c>
      <c r="H516" s="121" t="s">
        <v>21573</v>
      </c>
      <c r="I516" s="120" t="s">
        <v>14798</v>
      </c>
      <c r="J516" s="121" t="s">
        <v>7451</v>
      </c>
    </row>
    <row r="517" spans="1:10" ht="15.75" hidden="1" customHeight="1">
      <c r="A517" s="119">
        <v>510</v>
      </c>
      <c r="B517" s="238" t="s">
        <v>7743</v>
      </c>
      <c r="C517" s="121" t="s">
        <v>7478</v>
      </c>
      <c r="D517" s="119">
        <v>2025</v>
      </c>
      <c r="E517" s="121">
        <v>6100097085</v>
      </c>
      <c r="F517" s="237">
        <v>45224</v>
      </c>
      <c r="G517" s="121" t="s">
        <v>8408</v>
      </c>
      <c r="H517" s="121" t="s">
        <v>21574</v>
      </c>
      <c r="I517" s="120" t="s">
        <v>14799</v>
      </c>
      <c r="J517" s="121" t="s">
        <v>7451</v>
      </c>
    </row>
    <row r="518" spans="1:10" ht="15.75" hidden="1" customHeight="1">
      <c r="A518" s="119">
        <v>511</v>
      </c>
      <c r="B518" s="238" t="s">
        <v>28387</v>
      </c>
      <c r="C518" s="121" t="s">
        <v>7499</v>
      </c>
      <c r="D518" s="119">
        <v>2025</v>
      </c>
      <c r="E518" s="121">
        <v>6000036350</v>
      </c>
      <c r="F518" s="237">
        <v>45303</v>
      </c>
      <c r="G518" s="121" t="s">
        <v>8409</v>
      </c>
      <c r="H518" s="121" t="s">
        <v>21575</v>
      </c>
      <c r="I518" s="120" t="s">
        <v>14800</v>
      </c>
      <c r="J518" s="121" t="s">
        <v>7452</v>
      </c>
    </row>
    <row r="519" spans="1:10" ht="15.75" hidden="1" customHeight="1">
      <c r="A519" s="119">
        <v>512</v>
      </c>
      <c r="B519" s="238" t="s">
        <v>7642</v>
      </c>
      <c r="C519" s="121" t="s">
        <v>7478</v>
      </c>
      <c r="D519" s="119">
        <v>2025</v>
      </c>
      <c r="E519" s="121">
        <v>6100097098</v>
      </c>
      <c r="F519" s="237">
        <v>45224</v>
      </c>
      <c r="G519" s="121" t="s">
        <v>8410</v>
      </c>
      <c r="H519" s="121" t="s">
        <v>21576</v>
      </c>
      <c r="I519" s="120" t="s">
        <v>14801</v>
      </c>
      <c r="J519" s="121" t="s">
        <v>7451</v>
      </c>
    </row>
    <row r="520" spans="1:10" ht="15.75" hidden="1" customHeight="1">
      <c r="A520" s="119">
        <v>513</v>
      </c>
      <c r="B520" s="121" t="s">
        <v>33222</v>
      </c>
      <c r="C520" s="121" t="s">
        <v>7478</v>
      </c>
      <c r="D520" s="119">
        <v>2025</v>
      </c>
      <c r="E520" s="121">
        <v>6100097092</v>
      </c>
      <c r="F520" s="237">
        <v>45225</v>
      </c>
      <c r="G520" s="121" t="s">
        <v>8411</v>
      </c>
      <c r="H520" s="121" t="s">
        <v>21577</v>
      </c>
      <c r="I520" s="120" t="s">
        <v>14802</v>
      </c>
      <c r="J520" s="121" t="s">
        <v>7451</v>
      </c>
    </row>
    <row r="521" spans="1:10" ht="15.75" hidden="1" customHeight="1">
      <c r="A521" s="119">
        <v>514</v>
      </c>
      <c r="B521" s="238" t="s">
        <v>28388</v>
      </c>
      <c r="C521" s="121" t="s">
        <v>7478</v>
      </c>
      <c r="D521" s="119">
        <v>2025</v>
      </c>
      <c r="E521" s="121">
        <v>6100097084</v>
      </c>
      <c r="F521" s="237">
        <v>45225</v>
      </c>
      <c r="G521" s="121" t="s">
        <v>8412</v>
      </c>
      <c r="H521" s="121" t="s">
        <v>21578</v>
      </c>
      <c r="I521" s="120" t="s">
        <v>14803</v>
      </c>
      <c r="J521" s="121" t="s">
        <v>7451</v>
      </c>
    </row>
    <row r="522" spans="1:10" ht="15.75" hidden="1" customHeight="1">
      <c r="A522" s="119">
        <v>515</v>
      </c>
      <c r="B522" s="121" t="s">
        <v>33223</v>
      </c>
      <c r="C522" s="121" t="s">
        <v>7478</v>
      </c>
      <c r="D522" s="119">
        <v>2025</v>
      </c>
      <c r="E522" s="121">
        <v>6100098118</v>
      </c>
      <c r="F522" s="237">
        <v>45260</v>
      </c>
      <c r="G522" s="121" t="s">
        <v>8413</v>
      </c>
      <c r="H522" s="121" t="s">
        <v>21579</v>
      </c>
      <c r="I522" s="120" t="s">
        <v>14804</v>
      </c>
      <c r="J522" s="121" t="s">
        <v>7451</v>
      </c>
    </row>
    <row r="523" spans="1:10" ht="15.75" hidden="1" customHeight="1">
      <c r="A523" s="119">
        <v>516</v>
      </c>
      <c r="B523" s="238" t="s">
        <v>28389</v>
      </c>
      <c r="C523" s="121" t="s">
        <v>7499</v>
      </c>
      <c r="D523" s="119">
        <v>2025</v>
      </c>
      <c r="E523" s="121">
        <v>6000036298</v>
      </c>
      <c r="F523" s="237">
        <v>45233</v>
      </c>
      <c r="G523" s="121" t="s">
        <v>8414</v>
      </c>
      <c r="H523" s="121" t="s">
        <v>21580</v>
      </c>
      <c r="I523" s="120" t="s">
        <v>14805</v>
      </c>
      <c r="J523" s="121" t="s">
        <v>7452</v>
      </c>
    </row>
    <row r="524" spans="1:10" ht="15.75" hidden="1" customHeight="1">
      <c r="A524" s="119">
        <v>517</v>
      </c>
      <c r="B524" s="238" t="s">
        <v>28390</v>
      </c>
      <c r="C524" s="121" t="s">
        <v>7484</v>
      </c>
      <c r="D524" s="119">
        <v>2025</v>
      </c>
      <c r="E524" s="121">
        <v>6100097424</v>
      </c>
      <c r="F524" s="237">
        <v>45233</v>
      </c>
      <c r="G524" s="121" t="s">
        <v>8415</v>
      </c>
      <c r="H524" s="121" t="s">
        <v>21581</v>
      </c>
      <c r="I524" s="120" t="s">
        <v>14806</v>
      </c>
      <c r="J524" s="121" t="s">
        <v>7451</v>
      </c>
    </row>
    <row r="525" spans="1:10" ht="15.75" hidden="1" customHeight="1">
      <c r="A525" s="119">
        <v>518</v>
      </c>
      <c r="B525" s="121" t="s">
        <v>33224</v>
      </c>
      <c r="C525" s="121" t="s">
        <v>7479</v>
      </c>
      <c r="D525" s="119">
        <v>2025</v>
      </c>
      <c r="E525" s="121">
        <v>6100098221</v>
      </c>
      <c r="F525" s="237">
        <v>45268</v>
      </c>
      <c r="G525" s="121" t="s">
        <v>8416</v>
      </c>
      <c r="H525" s="121" t="s">
        <v>21582</v>
      </c>
      <c r="I525" s="120" t="s">
        <v>14807</v>
      </c>
      <c r="J525" s="121" t="s">
        <v>7451</v>
      </c>
    </row>
    <row r="526" spans="1:10" ht="15.75" hidden="1" customHeight="1">
      <c r="A526" s="119">
        <v>519</v>
      </c>
      <c r="B526" s="238" t="s">
        <v>28391</v>
      </c>
      <c r="C526" s="121" t="s">
        <v>7478</v>
      </c>
      <c r="D526" s="119">
        <v>2025</v>
      </c>
      <c r="E526" s="121">
        <v>6100098647</v>
      </c>
      <c r="F526" s="237">
        <v>45273</v>
      </c>
      <c r="G526" s="121" t="s">
        <v>8417</v>
      </c>
      <c r="H526" s="121" t="s">
        <v>21583</v>
      </c>
      <c r="I526" s="120" t="s">
        <v>14808</v>
      </c>
      <c r="J526" s="121" t="s">
        <v>7451</v>
      </c>
    </row>
    <row r="527" spans="1:10" ht="15.75" hidden="1" customHeight="1">
      <c r="A527" s="119">
        <v>520</v>
      </c>
      <c r="B527" s="121" t="s">
        <v>33225</v>
      </c>
      <c r="C527" s="121" t="s">
        <v>7478</v>
      </c>
      <c r="D527" s="119">
        <v>2025</v>
      </c>
      <c r="E527" s="121">
        <v>6100098440</v>
      </c>
      <c r="F527" s="237">
        <v>45267</v>
      </c>
      <c r="G527" s="121" t="s">
        <v>8418</v>
      </c>
      <c r="H527" s="121" t="s">
        <v>21584</v>
      </c>
      <c r="I527" s="120" t="s">
        <v>14809</v>
      </c>
      <c r="J527" s="121" t="s">
        <v>7451</v>
      </c>
    </row>
    <row r="528" spans="1:10" ht="15.75" hidden="1" customHeight="1">
      <c r="A528" s="119">
        <v>521</v>
      </c>
      <c r="B528" s="121" t="s">
        <v>33226</v>
      </c>
      <c r="C528" s="121" t="s">
        <v>7479</v>
      </c>
      <c r="D528" s="119">
        <v>2025</v>
      </c>
      <c r="E528" s="121">
        <v>6100097493</v>
      </c>
      <c r="F528" s="237">
        <v>45237</v>
      </c>
      <c r="G528" s="121" t="s">
        <v>8419</v>
      </c>
      <c r="H528" s="121" t="s">
        <v>21585</v>
      </c>
      <c r="I528" s="120" t="s">
        <v>14810</v>
      </c>
      <c r="J528" s="121" t="s">
        <v>7451</v>
      </c>
    </row>
    <row r="529" spans="1:10" ht="15.75" hidden="1" customHeight="1">
      <c r="A529" s="119">
        <v>522</v>
      </c>
      <c r="B529" s="238" t="s">
        <v>28392</v>
      </c>
      <c r="C529" s="121" t="s">
        <v>7499</v>
      </c>
      <c r="D529" s="119">
        <v>2025</v>
      </c>
      <c r="E529" s="121">
        <v>6000036317</v>
      </c>
      <c r="F529" s="237">
        <v>45232</v>
      </c>
      <c r="G529" s="121" t="s">
        <v>8420</v>
      </c>
      <c r="H529" s="121" t="s">
        <v>21586</v>
      </c>
      <c r="I529" s="120" t="s">
        <v>14811</v>
      </c>
      <c r="J529" s="121" t="s">
        <v>7452</v>
      </c>
    </row>
    <row r="530" spans="1:10" ht="15.75" hidden="1" customHeight="1">
      <c r="A530" s="119">
        <v>523</v>
      </c>
      <c r="B530" s="238" t="s">
        <v>28393</v>
      </c>
      <c r="C530" s="121" t="s">
        <v>7478</v>
      </c>
      <c r="D530" s="119">
        <v>2025</v>
      </c>
      <c r="E530" s="121">
        <v>6100097211</v>
      </c>
      <c r="F530" s="237">
        <v>45231</v>
      </c>
      <c r="G530" s="121" t="s">
        <v>8421</v>
      </c>
      <c r="H530" s="121" t="s">
        <v>21587</v>
      </c>
      <c r="I530" s="120" t="s">
        <v>14812</v>
      </c>
      <c r="J530" s="121" t="s">
        <v>7451</v>
      </c>
    </row>
    <row r="531" spans="1:10" ht="15.75" hidden="1" customHeight="1">
      <c r="A531" s="119">
        <v>524</v>
      </c>
      <c r="B531" s="238" t="s">
        <v>7645</v>
      </c>
      <c r="C531" s="121" t="s">
        <v>7478</v>
      </c>
      <c r="D531" s="119">
        <v>2025</v>
      </c>
      <c r="E531" s="121">
        <v>6100097260</v>
      </c>
      <c r="F531" s="237">
        <v>45233</v>
      </c>
      <c r="G531" s="121" t="s">
        <v>8422</v>
      </c>
      <c r="H531" s="121" t="s">
        <v>21588</v>
      </c>
      <c r="I531" s="120" t="s">
        <v>14813</v>
      </c>
      <c r="J531" s="121" t="s">
        <v>7451</v>
      </c>
    </row>
    <row r="532" spans="1:10" ht="15.75" hidden="1" customHeight="1">
      <c r="A532" s="119">
        <v>525</v>
      </c>
      <c r="B532" s="238" t="s">
        <v>28394</v>
      </c>
      <c r="C532" s="121" t="s">
        <v>7479</v>
      </c>
      <c r="D532" s="119">
        <v>2025</v>
      </c>
      <c r="E532" s="121">
        <v>6100097268</v>
      </c>
      <c r="F532" s="237">
        <v>45230</v>
      </c>
      <c r="G532" s="121" t="s">
        <v>8423</v>
      </c>
      <c r="H532" s="121" t="s">
        <v>21589</v>
      </c>
      <c r="I532" s="120" t="s">
        <v>14814</v>
      </c>
      <c r="J532" s="121" t="s">
        <v>7451</v>
      </c>
    </row>
    <row r="533" spans="1:10" ht="15.75" hidden="1" customHeight="1">
      <c r="A533" s="119">
        <v>526</v>
      </c>
      <c r="B533" s="238" t="s">
        <v>7646</v>
      </c>
      <c r="C533" s="121" t="s">
        <v>7479</v>
      </c>
      <c r="D533" s="119">
        <v>2025</v>
      </c>
      <c r="E533" s="121">
        <v>6100097803</v>
      </c>
      <c r="F533" s="237">
        <v>45250</v>
      </c>
      <c r="G533" s="121" t="s">
        <v>8424</v>
      </c>
      <c r="H533" s="121" t="s">
        <v>21590</v>
      </c>
      <c r="I533" s="120" t="s">
        <v>14815</v>
      </c>
      <c r="J533" s="121" t="s">
        <v>7451</v>
      </c>
    </row>
    <row r="534" spans="1:10" ht="15.75" hidden="1" customHeight="1">
      <c r="A534" s="119">
        <v>527</v>
      </c>
      <c r="B534" s="238" t="s">
        <v>28395</v>
      </c>
      <c r="C534" s="121" t="s">
        <v>7484</v>
      </c>
      <c r="D534" s="119">
        <v>2025</v>
      </c>
      <c r="E534" s="121">
        <v>6100097323</v>
      </c>
      <c r="F534" s="237">
        <v>45233</v>
      </c>
      <c r="G534" s="121" t="s">
        <v>8425</v>
      </c>
      <c r="H534" s="121" t="s">
        <v>21591</v>
      </c>
      <c r="I534" s="120" t="s">
        <v>14816</v>
      </c>
      <c r="J534" s="121" t="s">
        <v>7451</v>
      </c>
    </row>
    <row r="535" spans="1:10" ht="15.75" hidden="1" customHeight="1">
      <c r="A535" s="119">
        <v>528</v>
      </c>
      <c r="B535" s="238" t="s">
        <v>28395</v>
      </c>
      <c r="C535" s="121" t="s">
        <v>7484</v>
      </c>
      <c r="D535" s="119">
        <v>2025</v>
      </c>
      <c r="E535" s="121">
        <v>6100097310</v>
      </c>
      <c r="F535" s="237">
        <v>45233</v>
      </c>
      <c r="G535" s="121" t="s">
        <v>8426</v>
      </c>
      <c r="H535" s="121" t="s">
        <v>21592</v>
      </c>
      <c r="I535" s="120" t="s">
        <v>14817</v>
      </c>
      <c r="J535" s="121" t="s">
        <v>7451</v>
      </c>
    </row>
    <row r="536" spans="1:10" ht="15.75" hidden="1" customHeight="1">
      <c r="A536" s="119">
        <v>529</v>
      </c>
      <c r="B536" s="238" t="s">
        <v>28396</v>
      </c>
      <c r="C536" s="121" t="s">
        <v>7478</v>
      </c>
      <c r="D536" s="119">
        <v>2025</v>
      </c>
      <c r="E536" s="121">
        <v>6100097835</v>
      </c>
      <c r="F536" s="237">
        <v>45250</v>
      </c>
      <c r="G536" s="121" t="s">
        <v>8427</v>
      </c>
      <c r="H536" s="121" t="s">
        <v>21593</v>
      </c>
      <c r="I536" s="120" t="s">
        <v>14818</v>
      </c>
      <c r="J536" s="121" t="s">
        <v>7451</v>
      </c>
    </row>
    <row r="537" spans="1:10" ht="15.75" hidden="1" customHeight="1">
      <c r="A537" s="119">
        <v>530</v>
      </c>
      <c r="B537" s="238" t="s">
        <v>7725</v>
      </c>
      <c r="C537" s="121" t="s">
        <v>7478</v>
      </c>
      <c r="D537" s="119">
        <v>2025</v>
      </c>
      <c r="E537" s="121">
        <v>6100097418</v>
      </c>
      <c r="F537" s="237">
        <v>45233</v>
      </c>
      <c r="G537" s="121" t="s">
        <v>8428</v>
      </c>
      <c r="H537" s="121" t="s">
        <v>21594</v>
      </c>
      <c r="I537" s="120" t="s">
        <v>14819</v>
      </c>
      <c r="J537" s="121" t="s">
        <v>7451</v>
      </c>
    </row>
    <row r="538" spans="1:10" ht="15.75" hidden="1" customHeight="1">
      <c r="A538" s="119">
        <v>531</v>
      </c>
      <c r="B538" s="121" t="s">
        <v>27998</v>
      </c>
      <c r="C538" s="121" t="s">
        <v>7478</v>
      </c>
      <c r="D538" s="119">
        <v>2025</v>
      </c>
      <c r="E538" s="121">
        <v>6100098153</v>
      </c>
      <c r="F538" s="237">
        <v>45260</v>
      </c>
      <c r="G538" s="121" t="s">
        <v>8429</v>
      </c>
      <c r="H538" s="121" t="s">
        <v>21595</v>
      </c>
      <c r="I538" s="120" t="s">
        <v>14820</v>
      </c>
      <c r="J538" s="121" t="s">
        <v>7451</v>
      </c>
    </row>
    <row r="539" spans="1:10" ht="15.75" hidden="1" customHeight="1">
      <c r="A539" s="119">
        <v>532</v>
      </c>
      <c r="B539" s="238" t="s">
        <v>7666</v>
      </c>
      <c r="C539" s="121" t="s">
        <v>7479</v>
      </c>
      <c r="D539" s="119">
        <v>2025</v>
      </c>
      <c r="E539" s="121">
        <v>6100097644</v>
      </c>
      <c r="F539" s="237">
        <v>45244</v>
      </c>
      <c r="G539" s="121" t="s">
        <v>8430</v>
      </c>
      <c r="H539" s="121" t="s">
        <v>21596</v>
      </c>
      <c r="I539" s="120" t="s">
        <v>14821</v>
      </c>
      <c r="J539" s="121" t="s">
        <v>7451</v>
      </c>
    </row>
    <row r="540" spans="1:10" ht="15.75" hidden="1" customHeight="1">
      <c r="A540" s="119">
        <v>533</v>
      </c>
      <c r="B540" s="238" t="s">
        <v>28397</v>
      </c>
      <c r="C540" s="121" t="s">
        <v>7478</v>
      </c>
      <c r="D540" s="119">
        <v>2025</v>
      </c>
      <c r="E540" s="121">
        <v>6100098746</v>
      </c>
      <c r="F540" s="237">
        <v>45280</v>
      </c>
      <c r="G540" s="121" t="s">
        <v>8431</v>
      </c>
      <c r="H540" s="121" t="s">
        <v>21597</v>
      </c>
      <c r="I540" s="120" t="s">
        <v>14822</v>
      </c>
      <c r="J540" s="121" t="s">
        <v>7451</v>
      </c>
    </row>
    <row r="541" spans="1:10" ht="15.75" hidden="1" customHeight="1">
      <c r="A541" s="119">
        <v>534</v>
      </c>
      <c r="B541" s="238" t="s">
        <v>28398</v>
      </c>
      <c r="C541" s="121" t="s">
        <v>7489</v>
      </c>
      <c r="D541" s="119">
        <v>2025</v>
      </c>
      <c r="E541" s="121">
        <v>6200033224</v>
      </c>
      <c r="F541" s="237">
        <v>45261</v>
      </c>
      <c r="G541" s="121" t="s">
        <v>8432</v>
      </c>
      <c r="H541" s="121" t="s">
        <v>21598</v>
      </c>
      <c r="I541" s="120" t="s">
        <v>14823</v>
      </c>
      <c r="J541" s="121" t="s">
        <v>7453</v>
      </c>
    </row>
    <row r="542" spans="1:10" ht="15.75" hidden="1" customHeight="1">
      <c r="A542" s="119">
        <v>535</v>
      </c>
      <c r="B542" s="238" t="s">
        <v>7539</v>
      </c>
      <c r="C542" s="121" t="s">
        <v>7478</v>
      </c>
      <c r="D542" s="119">
        <v>2025</v>
      </c>
      <c r="E542" s="121">
        <v>6100097580</v>
      </c>
      <c r="F542" s="237">
        <v>45240</v>
      </c>
      <c r="G542" s="121" t="s">
        <v>8433</v>
      </c>
      <c r="H542" s="121" t="s">
        <v>21599</v>
      </c>
      <c r="I542" s="120" t="s">
        <v>14824</v>
      </c>
      <c r="J542" s="121" t="s">
        <v>7451</v>
      </c>
    </row>
    <row r="543" spans="1:10" ht="15.75" hidden="1" customHeight="1">
      <c r="A543" s="119">
        <v>536</v>
      </c>
      <c r="B543" s="238" t="s">
        <v>28399</v>
      </c>
      <c r="C543" s="121" t="s">
        <v>7488</v>
      </c>
      <c r="D543" s="119">
        <v>2025</v>
      </c>
      <c r="E543" s="121">
        <v>6100097449</v>
      </c>
      <c r="F543" s="237">
        <v>45237</v>
      </c>
      <c r="G543" s="121" t="s">
        <v>8434</v>
      </c>
      <c r="H543" s="121" t="s">
        <v>21600</v>
      </c>
      <c r="I543" s="120" t="s">
        <v>14825</v>
      </c>
      <c r="J543" s="121" t="s">
        <v>7451</v>
      </c>
    </row>
    <row r="544" spans="1:10" ht="15.75" hidden="1" customHeight="1">
      <c r="A544" s="119">
        <v>537</v>
      </c>
      <c r="B544" s="238" t="s">
        <v>7697</v>
      </c>
      <c r="C544" s="121" t="s">
        <v>7478</v>
      </c>
      <c r="D544" s="119">
        <v>2025</v>
      </c>
      <c r="E544" s="121">
        <v>6100097473</v>
      </c>
      <c r="F544" s="237">
        <v>45239</v>
      </c>
      <c r="G544" s="121" t="s">
        <v>8435</v>
      </c>
      <c r="H544" s="121" t="s">
        <v>21601</v>
      </c>
      <c r="I544" s="120" t="s">
        <v>14826</v>
      </c>
      <c r="J544" s="121" t="s">
        <v>7451</v>
      </c>
    </row>
    <row r="545" spans="1:10" ht="15.75" hidden="1" customHeight="1">
      <c r="A545" s="119">
        <v>538</v>
      </c>
      <c r="B545" s="121" t="s">
        <v>33227</v>
      </c>
      <c r="C545" s="121" t="s">
        <v>7479</v>
      </c>
      <c r="D545" s="119">
        <v>2025</v>
      </c>
      <c r="E545" s="121">
        <v>6100097478</v>
      </c>
      <c r="F545" s="237">
        <v>45239</v>
      </c>
      <c r="G545" s="121" t="s">
        <v>8436</v>
      </c>
      <c r="H545" s="121" t="s">
        <v>21602</v>
      </c>
      <c r="I545" s="120" t="s">
        <v>14827</v>
      </c>
      <c r="J545" s="121" t="s">
        <v>7451</v>
      </c>
    </row>
    <row r="546" spans="1:10" ht="15.75" hidden="1" customHeight="1">
      <c r="A546" s="119">
        <v>539</v>
      </c>
      <c r="B546" s="238" t="s">
        <v>28400</v>
      </c>
      <c r="C546" s="121" t="s">
        <v>7479</v>
      </c>
      <c r="D546" s="119">
        <v>2025</v>
      </c>
      <c r="E546" s="121">
        <v>6100097778</v>
      </c>
      <c r="F546" s="237">
        <v>45250</v>
      </c>
      <c r="G546" s="121" t="s">
        <v>8437</v>
      </c>
      <c r="H546" s="121" t="s">
        <v>21603</v>
      </c>
      <c r="I546" s="120" t="s">
        <v>14828</v>
      </c>
      <c r="J546" s="121" t="s">
        <v>7451</v>
      </c>
    </row>
    <row r="547" spans="1:10" ht="15.75" hidden="1" customHeight="1">
      <c r="A547" s="119">
        <v>540</v>
      </c>
      <c r="B547" s="121" t="s">
        <v>33228</v>
      </c>
      <c r="C547" s="121" t="s">
        <v>7478</v>
      </c>
      <c r="D547" s="119">
        <v>2025</v>
      </c>
      <c r="E547" s="121">
        <v>6100097626</v>
      </c>
      <c r="F547" s="237">
        <v>45243</v>
      </c>
      <c r="G547" s="121" t="s">
        <v>8438</v>
      </c>
      <c r="H547" s="121" t="s">
        <v>21604</v>
      </c>
      <c r="I547" s="120" t="s">
        <v>14829</v>
      </c>
      <c r="J547" s="121" t="s">
        <v>7451</v>
      </c>
    </row>
    <row r="548" spans="1:10" ht="15.75" hidden="1" customHeight="1">
      <c r="A548" s="119">
        <v>541</v>
      </c>
      <c r="B548" s="121" t="s">
        <v>33203</v>
      </c>
      <c r="C548" s="121" t="s">
        <v>7478</v>
      </c>
      <c r="D548" s="119">
        <v>2025</v>
      </c>
      <c r="E548" s="121">
        <v>6100097733</v>
      </c>
      <c r="F548" s="237">
        <v>45243</v>
      </c>
      <c r="G548" s="121" t="s">
        <v>7188</v>
      </c>
      <c r="H548" s="121" t="s">
        <v>21605</v>
      </c>
      <c r="I548" s="120" t="s">
        <v>14830</v>
      </c>
      <c r="J548" s="121" t="s">
        <v>7451</v>
      </c>
    </row>
    <row r="549" spans="1:10" ht="15.75" hidden="1" customHeight="1">
      <c r="A549" s="119">
        <v>542</v>
      </c>
      <c r="B549" s="121" t="s">
        <v>33218</v>
      </c>
      <c r="C549" s="121" t="s">
        <v>7478</v>
      </c>
      <c r="D549" s="119">
        <v>2025</v>
      </c>
      <c r="E549" s="121">
        <v>6100098363</v>
      </c>
      <c r="F549" s="237">
        <v>45264</v>
      </c>
      <c r="G549" s="121" t="s">
        <v>8439</v>
      </c>
      <c r="H549" s="121" t="s">
        <v>21606</v>
      </c>
      <c r="I549" s="120" t="s">
        <v>14831</v>
      </c>
      <c r="J549" s="121" t="s">
        <v>7451</v>
      </c>
    </row>
    <row r="550" spans="1:10" ht="15.75" hidden="1" customHeight="1">
      <c r="A550" s="119">
        <v>543</v>
      </c>
      <c r="B550" s="238" t="s">
        <v>28401</v>
      </c>
      <c r="C550" s="121" t="s">
        <v>7478</v>
      </c>
      <c r="D550" s="119">
        <v>2025</v>
      </c>
      <c r="E550" s="121">
        <v>6100098413</v>
      </c>
      <c r="F550" s="237">
        <v>45267</v>
      </c>
      <c r="G550" s="121" t="s">
        <v>8440</v>
      </c>
      <c r="H550" s="121" t="s">
        <v>21607</v>
      </c>
      <c r="I550" s="120" t="s">
        <v>14832</v>
      </c>
      <c r="J550" s="121" t="s">
        <v>7451</v>
      </c>
    </row>
    <row r="551" spans="1:10" ht="15.75" hidden="1" customHeight="1">
      <c r="A551" s="119">
        <v>544</v>
      </c>
      <c r="B551" s="238" t="s">
        <v>7624</v>
      </c>
      <c r="C551" s="121" t="s">
        <v>7478</v>
      </c>
      <c r="D551" s="119">
        <v>2025</v>
      </c>
      <c r="E551" s="121">
        <v>6100097680</v>
      </c>
      <c r="F551" s="237">
        <v>45244</v>
      </c>
      <c r="G551" s="121" t="s">
        <v>8441</v>
      </c>
      <c r="H551" s="121"/>
      <c r="I551" s="120" t="s">
        <v>14833</v>
      </c>
      <c r="J551" s="121" t="s">
        <v>7451</v>
      </c>
    </row>
    <row r="552" spans="1:10" ht="15.75" hidden="1" customHeight="1">
      <c r="A552" s="119">
        <v>545</v>
      </c>
      <c r="B552" s="238" t="s">
        <v>28402</v>
      </c>
      <c r="C552" s="121" t="s">
        <v>7478</v>
      </c>
      <c r="D552" s="119">
        <v>2025</v>
      </c>
      <c r="E552" s="121">
        <v>6100097692</v>
      </c>
      <c r="F552" s="237">
        <v>45244</v>
      </c>
      <c r="G552" s="121" t="s">
        <v>8442</v>
      </c>
      <c r="H552" s="121" t="s">
        <v>21608</v>
      </c>
      <c r="I552" s="120" t="s">
        <v>14834</v>
      </c>
      <c r="J552" s="121" t="s">
        <v>7451</v>
      </c>
    </row>
    <row r="553" spans="1:10" ht="15.75" hidden="1" customHeight="1">
      <c r="A553" s="119">
        <v>546</v>
      </c>
      <c r="B553" s="238" t="s">
        <v>7602</v>
      </c>
      <c r="C553" s="121" t="s">
        <v>7478</v>
      </c>
      <c r="D553" s="119">
        <v>2025</v>
      </c>
      <c r="E553" s="121">
        <v>6100097786</v>
      </c>
      <c r="F553" s="237">
        <v>45247</v>
      </c>
      <c r="G553" s="121" t="s">
        <v>8443</v>
      </c>
      <c r="H553" s="121" t="s">
        <v>21609</v>
      </c>
      <c r="I553" s="120" t="s">
        <v>14835</v>
      </c>
      <c r="J553" s="121" t="s">
        <v>7451</v>
      </c>
    </row>
    <row r="554" spans="1:10" ht="15.75" hidden="1" customHeight="1">
      <c r="A554" s="119">
        <v>547</v>
      </c>
      <c r="B554" s="238" t="s">
        <v>28403</v>
      </c>
      <c r="C554" s="121" t="s">
        <v>7484</v>
      </c>
      <c r="D554" s="119">
        <v>2025</v>
      </c>
      <c r="E554" s="121">
        <v>6100097704</v>
      </c>
      <c r="F554" s="237">
        <v>45243</v>
      </c>
      <c r="G554" s="121" t="s">
        <v>8444</v>
      </c>
      <c r="H554" s="121" t="s">
        <v>21610</v>
      </c>
      <c r="I554" s="120" t="s">
        <v>14836</v>
      </c>
      <c r="J554" s="121" t="s">
        <v>7451</v>
      </c>
    </row>
    <row r="555" spans="1:10" ht="15.75" hidden="1" customHeight="1">
      <c r="A555" s="119">
        <v>548</v>
      </c>
      <c r="B555" s="121" t="s">
        <v>33229</v>
      </c>
      <c r="C555" s="121" t="s">
        <v>7479</v>
      </c>
      <c r="D555" s="119">
        <v>2025</v>
      </c>
      <c r="E555" s="121">
        <v>6100097608</v>
      </c>
      <c r="F555" s="237">
        <v>45240</v>
      </c>
      <c r="G555" s="121" t="s">
        <v>8445</v>
      </c>
      <c r="H555" s="121" t="s">
        <v>21611</v>
      </c>
      <c r="I555" s="120" t="s">
        <v>14837</v>
      </c>
      <c r="J555" s="121" t="s">
        <v>7451</v>
      </c>
    </row>
    <row r="556" spans="1:10" ht="15.75" hidden="1" customHeight="1">
      <c r="A556" s="119">
        <v>549</v>
      </c>
      <c r="B556" s="238" t="s">
        <v>28404</v>
      </c>
      <c r="C556" s="121" t="s">
        <v>7478</v>
      </c>
      <c r="D556" s="119">
        <v>2025</v>
      </c>
      <c r="E556" s="121">
        <v>6100097743</v>
      </c>
      <c r="F556" s="237">
        <v>45244</v>
      </c>
      <c r="G556" s="121" t="s">
        <v>8446</v>
      </c>
      <c r="H556" s="121" t="s">
        <v>21612</v>
      </c>
      <c r="I556" s="120" t="s">
        <v>14838</v>
      </c>
      <c r="J556" s="121" t="s">
        <v>7451</v>
      </c>
    </row>
    <row r="557" spans="1:10" ht="15.75" hidden="1" customHeight="1">
      <c r="A557" s="119">
        <v>550</v>
      </c>
      <c r="B557" s="238" t="s">
        <v>28405</v>
      </c>
      <c r="C557" s="121" t="s">
        <v>7479</v>
      </c>
      <c r="D557" s="119">
        <v>2025</v>
      </c>
      <c r="E557" s="121">
        <v>6100097647</v>
      </c>
      <c r="F557" s="237">
        <v>45243</v>
      </c>
      <c r="G557" s="121" t="s">
        <v>8447</v>
      </c>
      <c r="H557" s="121" t="s">
        <v>21613</v>
      </c>
      <c r="I557" s="120" t="s">
        <v>14839</v>
      </c>
      <c r="J557" s="121" t="s">
        <v>7451</v>
      </c>
    </row>
    <row r="558" spans="1:10" ht="15.75" hidden="1" customHeight="1">
      <c r="A558" s="119">
        <v>551</v>
      </c>
      <c r="B558" s="238" t="s">
        <v>28406</v>
      </c>
      <c r="C558" s="121" t="s">
        <v>7489</v>
      </c>
      <c r="D558" s="119">
        <v>2025</v>
      </c>
      <c r="E558" s="121">
        <v>6200033355</v>
      </c>
      <c r="F558" s="237">
        <v>45246</v>
      </c>
      <c r="G558" s="121" t="s">
        <v>8448</v>
      </c>
      <c r="H558" s="121" t="s">
        <v>21614</v>
      </c>
      <c r="I558" s="120" t="s">
        <v>14840</v>
      </c>
      <c r="J558" s="121" t="s">
        <v>7453</v>
      </c>
    </row>
    <row r="559" spans="1:10" ht="15.75" hidden="1" customHeight="1">
      <c r="A559" s="119">
        <v>552</v>
      </c>
      <c r="B559" s="238" t="s">
        <v>7614</v>
      </c>
      <c r="C559" s="121" t="s">
        <v>7478</v>
      </c>
      <c r="D559" s="119">
        <v>2025</v>
      </c>
      <c r="E559" s="121">
        <v>6100097781</v>
      </c>
      <c r="F559" s="237">
        <v>45246</v>
      </c>
      <c r="G559" s="121" t="s">
        <v>8449</v>
      </c>
      <c r="H559" s="121" t="s">
        <v>21615</v>
      </c>
      <c r="I559" s="120" t="s">
        <v>14841</v>
      </c>
      <c r="J559" s="121" t="s">
        <v>7451</v>
      </c>
    </row>
    <row r="560" spans="1:10" ht="15.75" hidden="1" customHeight="1">
      <c r="A560" s="119">
        <v>553</v>
      </c>
      <c r="B560" s="121" t="s">
        <v>33230</v>
      </c>
      <c r="C560" s="121" t="s">
        <v>7479</v>
      </c>
      <c r="D560" s="119">
        <v>2025</v>
      </c>
      <c r="E560" s="121">
        <v>6100097777</v>
      </c>
      <c r="F560" s="237">
        <v>45247</v>
      </c>
      <c r="G560" s="121" t="s">
        <v>8450</v>
      </c>
      <c r="H560" s="121" t="s">
        <v>21616</v>
      </c>
      <c r="I560" s="120" t="s">
        <v>14842</v>
      </c>
      <c r="J560" s="121" t="s">
        <v>7451</v>
      </c>
    </row>
    <row r="561" spans="1:10" ht="15.75" hidden="1" customHeight="1">
      <c r="A561" s="119">
        <v>554</v>
      </c>
      <c r="B561" s="238" t="s">
        <v>28407</v>
      </c>
      <c r="C561" s="121" t="s">
        <v>7481</v>
      </c>
      <c r="D561" s="119">
        <v>2025</v>
      </c>
      <c r="E561" s="121">
        <v>6000036449</v>
      </c>
      <c r="F561" s="237">
        <v>45250</v>
      </c>
      <c r="G561" s="121" t="s">
        <v>8451</v>
      </c>
      <c r="H561" s="121" t="s">
        <v>21617</v>
      </c>
      <c r="I561" s="120" t="s">
        <v>14843</v>
      </c>
      <c r="J561" s="121" t="s">
        <v>7452</v>
      </c>
    </row>
    <row r="562" spans="1:10" ht="15.75" hidden="1" customHeight="1">
      <c r="A562" s="119">
        <v>555</v>
      </c>
      <c r="B562" s="238" t="s">
        <v>28408</v>
      </c>
      <c r="C562" s="121" t="s">
        <v>7478</v>
      </c>
      <c r="D562" s="119">
        <v>2025</v>
      </c>
      <c r="E562" s="121">
        <v>6100099346</v>
      </c>
      <c r="F562" s="237">
        <v>45308</v>
      </c>
      <c r="G562" s="121" t="s">
        <v>8452</v>
      </c>
      <c r="H562" s="121" t="s">
        <v>21618</v>
      </c>
      <c r="I562" s="120" t="s">
        <v>14844</v>
      </c>
      <c r="J562" s="121" t="s">
        <v>7451</v>
      </c>
    </row>
    <row r="563" spans="1:10" ht="15.75" hidden="1" customHeight="1">
      <c r="A563" s="119">
        <v>556</v>
      </c>
      <c r="B563" s="238" t="s">
        <v>28409</v>
      </c>
      <c r="C563" s="121" t="s">
        <v>7496</v>
      </c>
      <c r="D563" s="119">
        <v>2025</v>
      </c>
      <c r="E563" s="121">
        <v>6100097834</v>
      </c>
      <c r="F563" s="237">
        <v>45247</v>
      </c>
      <c r="G563" s="121" t="s">
        <v>8453</v>
      </c>
      <c r="H563" s="121" t="s">
        <v>21619</v>
      </c>
      <c r="I563" s="120" t="s">
        <v>14845</v>
      </c>
      <c r="J563" s="121" t="s">
        <v>7451</v>
      </c>
    </row>
    <row r="564" spans="1:10" ht="15.75" hidden="1" customHeight="1">
      <c r="A564" s="119">
        <v>557</v>
      </c>
      <c r="B564" s="121" t="s">
        <v>33231</v>
      </c>
      <c r="C564" s="121" t="s">
        <v>7479</v>
      </c>
      <c r="D564" s="119">
        <v>2025</v>
      </c>
      <c r="E564" s="121">
        <v>6100097903</v>
      </c>
      <c r="F564" s="237">
        <v>45250</v>
      </c>
      <c r="G564" s="121" t="s">
        <v>8454</v>
      </c>
      <c r="H564" s="121" t="s">
        <v>21620</v>
      </c>
      <c r="I564" s="120" t="s">
        <v>14846</v>
      </c>
      <c r="J564" s="121" t="s">
        <v>7451</v>
      </c>
    </row>
    <row r="565" spans="1:10" ht="15.75" hidden="1" customHeight="1">
      <c r="A565" s="119">
        <v>558</v>
      </c>
      <c r="B565" s="238" t="s">
        <v>28410</v>
      </c>
      <c r="C565" s="121" t="s">
        <v>7489</v>
      </c>
      <c r="D565" s="119">
        <v>2025</v>
      </c>
      <c r="E565" s="121">
        <v>6200033437</v>
      </c>
      <c r="F565" s="237">
        <v>45268</v>
      </c>
      <c r="G565" s="121" t="s">
        <v>8455</v>
      </c>
      <c r="H565" s="121" t="s">
        <v>21621</v>
      </c>
      <c r="I565" s="120" t="s">
        <v>14847</v>
      </c>
      <c r="J565" s="121" t="s">
        <v>7453</v>
      </c>
    </row>
    <row r="566" spans="1:10" ht="15.75" hidden="1" customHeight="1">
      <c r="A566" s="119">
        <v>559</v>
      </c>
      <c r="B566" s="238" t="s">
        <v>28411</v>
      </c>
      <c r="C566" s="121" t="s">
        <v>7496</v>
      </c>
      <c r="D566" s="119">
        <v>2025</v>
      </c>
      <c r="E566" s="121">
        <v>6100098701</v>
      </c>
      <c r="F566" s="237">
        <v>45280</v>
      </c>
      <c r="G566" s="121" t="s">
        <v>8456</v>
      </c>
      <c r="H566" s="121" t="s">
        <v>21622</v>
      </c>
      <c r="I566" s="120" t="s">
        <v>14848</v>
      </c>
      <c r="J566" s="121" t="s">
        <v>7451</v>
      </c>
    </row>
    <row r="567" spans="1:10" ht="15.75" hidden="1" customHeight="1">
      <c r="A567" s="119">
        <v>560</v>
      </c>
      <c r="B567" s="238" t="s">
        <v>28412</v>
      </c>
      <c r="C567" s="121" t="s">
        <v>7481</v>
      </c>
      <c r="D567" s="119">
        <v>2025</v>
      </c>
      <c r="E567" s="121">
        <v>6000036468</v>
      </c>
      <c r="F567" s="237">
        <v>45246</v>
      </c>
      <c r="G567" s="121" t="s">
        <v>8457</v>
      </c>
      <c r="H567" s="121" t="s">
        <v>21623</v>
      </c>
      <c r="I567" s="120" t="s">
        <v>14849</v>
      </c>
      <c r="J567" s="121" t="s">
        <v>7452</v>
      </c>
    </row>
    <row r="568" spans="1:10" ht="15.75" hidden="1" customHeight="1">
      <c r="A568" s="119">
        <v>561</v>
      </c>
      <c r="B568" s="238" t="s">
        <v>28413</v>
      </c>
      <c r="C568" s="121" t="s">
        <v>7479</v>
      </c>
      <c r="D568" s="119">
        <v>2025</v>
      </c>
      <c r="E568" s="121">
        <v>6100100027</v>
      </c>
      <c r="F568" s="237">
        <v>45334</v>
      </c>
      <c r="G568" s="121" t="s">
        <v>8458</v>
      </c>
      <c r="H568" s="121" t="s">
        <v>21624</v>
      </c>
      <c r="I568" s="120" t="s">
        <v>14850</v>
      </c>
      <c r="J568" s="121" t="s">
        <v>7451</v>
      </c>
    </row>
    <row r="569" spans="1:10" ht="15.75" hidden="1" customHeight="1">
      <c r="A569" s="119">
        <v>562</v>
      </c>
      <c r="B569" s="121" t="s">
        <v>33232</v>
      </c>
      <c r="C569" s="121" t="s">
        <v>7479</v>
      </c>
      <c r="D569" s="119">
        <v>2025</v>
      </c>
      <c r="E569" s="121">
        <v>6100097952</v>
      </c>
      <c r="F569" s="237">
        <v>45252</v>
      </c>
      <c r="G569" s="121" t="s">
        <v>8459</v>
      </c>
      <c r="H569" s="121" t="s">
        <v>21625</v>
      </c>
      <c r="I569" s="120" t="s">
        <v>14851</v>
      </c>
      <c r="J569" s="121" t="s">
        <v>7451</v>
      </c>
    </row>
    <row r="570" spans="1:10" ht="15.75" hidden="1" customHeight="1">
      <c r="A570" s="119">
        <v>563</v>
      </c>
      <c r="B570" s="238" t="s">
        <v>28414</v>
      </c>
      <c r="C570" s="121" t="s">
        <v>7478</v>
      </c>
      <c r="D570" s="119">
        <v>2025</v>
      </c>
      <c r="E570" s="121">
        <v>6100097993</v>
      </c>
      <c r="F570" s="237">
        <v>45259</v>
      </c>
      <c r="G570" s="121" t="s">
        <v>8460</v>
      </c>
      <c r="H570" s="121" t="s">
        <v>21626</v>
      </c>
      <c r="I570" s="120" t="s">
        <v>14852</v>
      </c>
      <c r="J570" s="121" t="s">
        <v>7451</v>
      </c>
    </row>
    <row r="571" spans="1:10" ht="15.75" hidden="1" customHeight="1">
      <c r="A571" s="119">
        <v>564</v>
      </c>
      <c r="B571" s="238" t="s">
        <v>28415</v>
      </c>
      <c r="C571" s="121" t="s">
        <v>7479</v>
      </c>
      <c r="D571" s="119">
        <v>2025</v>
      </c>
      <c r="E571" s="121">
        <v>6100097921</v>
      </c>
      <c r="F571" s="237">
        <v>45250</v>
      </c>
      <c r="G571" s="121" t="s">
        <v>8461</v>
      </c>
      <c r="H571" s="121" t="s">
        <v>21627</v>
      </c>
      <c r="I571" s="120" t="s">
        <v>14853</v>
      </c>
      <c r="J571" s="121" t="s">
        <v>7451</v>
      </c>
    </row>
    <row r="572" spans="1:10" ht="15.75" hidden="1" customHeight="1">
      <c r="A572" s="119">
        <v>565</v>
      </c>
      <c r="B572" s="121" t="s">
        <v>33233</v>
      </c>
      <c r="C572" s="121" t="s">
        <v>7479</v>
      </c>
      <c r="D572" s="119">
        <v>2025</v>
      </c>
      <c r="E572" s="121">
        <v>6100098337</v>
      </c>
      <c r="F572" s="237">
        <v>45264</v>
      </c>
      <c r="G572" s="121" t="s">
        <v>8462</v>
      </c>
      <c r="H572" s="121" t="s">
        <v>21628</v>
      </c>
      <c r="I572" s="120" t="s">
        <v>14854</v>
      </c>
      <c r="J572" s="121" t="s">
        <v>7451</v>
      </c>
    </row>
    <row r="573" spans="1:10" ht="15.75" hidden="1" customHeight="1">
      <c r="A573" s="119">
        <v>566</v>
      </c>
      <c r="B573" s="121" t="s">
        <v>33213</v>
      </c>
      <c r="C573" s="121" t="s">
        <v>7478</v>
      </c>
      <c r="D573" s="119">
        <v>2025</v>
      </c>
      <c r="E573" s="121">
        <v>6100097973</v>
      </c>
      <c r="F573" s="237">
        <v>45254</v>
      </c>
      <c r="G573" s="121" t="s">
        <v>8463</v>
      </c>
      <c r="H573" s="121" t="s">
        <v>21629</v>
      </c>
      <c r="I573" s="120" t="s">
        <v>14855</v>
      </c>
      <c r="J573" s="121" t="s">
        <v>7451</v>
      </c>
    </row>
    <row r="574" spans="1:10" ht="15.75" hidden="1" customHeight="1">
      <c r="A574" s="119">
        <v>567</v>
      </c>
      <c r="B574" s="238" t="s">
        <v>28417</v>
      </c>
      <c r="C574" s="121" t="s">
        <v>7478</v>
      </c>
      <c r="D574" s="119">
        <v>2025</v>
      </c>
      <c r="E574" s="121">
        <v>6100098509</v>
      </c>
      <c r="F574" s="237">
        <v>45271</v>
      </c>
      <c r="G574" s="121" t="s">
        <v>8464</v>
      </c>
      <c r="H574" s="121" t="s">
        <v>21630</v>
      </c>
      <c r="I574" s="120" t="s">
        <v>14856</v>
      </c>
      <c r="J574" s="121" t="s">
        <v>7451</v>
      </c>
    </row>
    <row r="575" spans="1:10" ht="15.75" hidden="1" customHeight="1">
      <c r="A575" s="119">
        <v>568</v>
      </c>
      <c r="B575" s="238" t="s">
        <v>7630</v>
      </c>
      <c r="C575" s="121" t="s">
        <v>7478</v>
      </c>
      <c r="D575" s="119">
        <v>2025</v>
      </c>
      <c r="E575" s="121">
        <v>6100097997</v>
      </c>
      <c r="F575" s="237">
        <v>45265</v>
      </c>
      <c r="G575" s="121" t="s">
        <v>8465</v>
      </c>
      <c r="H575" s="121" t="s">
        <v>21631</v>
      </c>
      <c r="I575" s="120" t="s">
        <v>7345</v>
      </c>
      <c r="J575" s="121" t="s">
        <v>7451</v>
      </c>
    </row>
    <row r="576" spans="1:10" ht="15.75" hidden="1" customHeight="1">
      <c r="A576" s="119">
        <v>569</v>
      </c>
      <c r="B576" s="238" t="s">
        <v>7640</v>
      </c>
      <c r="C576" s="121" t="s">
        <v>7478</v>
      </c>
      <c r="D576" s="119">
        <v>2025</v>
      </c>
      <c r="E576" s="121">
        <v>6100098038</v>
      </c>
      <c r="F576" s="237">
        <v>45264</v>
      </c>
      <c r="G576" s="121" t="s">
        <v>8466</v>
      </c>
      <c r="H576" s="121" t="s">
        <v>21632</v>
      </c>
      <c r="I576" s="120" t="s">
        <v>14857</v>
      </c>
      <c r="J576" s="121" t="s">
        <v>7451</v>
      </c>
    </row>
    <row r="577" spans="1:10" ht="15.75" hidden="1" customHeight="1">
      <c r="A577" s="119">
        <v>570</v>
      </c>
      <c r="B577" s="238" t="s">
        <v>28273</v>
      </c>
      <c r="C577" s="121" t="s">
        <v>7493</v>
      </c>
      <c r="D577" s="119">
        <v>2025</v>
      </c>
      <c r="E577" s="121">
        <v>6000036553</v>
      </c>
      <c r="F577" s="237">
        <v>45254</v>
      </c>
      <c r="G577" s="121" t="s">
        <v>8467</v>
      </c>
      <c r="H577" s="121" t="s">
        <v>21633</v>
      </c>
      <c r="I577" s="120" t="s">
        <v>14858</v>
      </c>
      <c r="J577" s="121" t="s">
        <v>7452</v>
      </c>
    </row>
    <row r="578" spans="1:10" ht="15.75" hidden="1" customHeight="1">
      <c r="A578" s="119">
        <v>571</v>
      </c>
      <c r="B578" s="238" t="s">
        <v>28273</v>
      </c>
      <c r="C578" s="121" t="s">
        <v>7493</v>
      </c>
      <c r="D578" s="119">
        <v>2025</v>
      </c>
      <c r="E578" s="121">
        <v>6000036528</v>
      </c>
      <c r="F578" s="237">
        <v>45254</v>
      </c>
      <c r="G578" s="121" t="s">
        <v>8468</v>
      </c>
      <c r="H578" s="121" t="s">
        <v>21634</v>
      </c>
      <c r="I578" s="120" t="s">
        <v>14858</v>
      </c>
      <c r="J578" s="121" t="s">
        <v>7452</v>
      </c>
    </row>
    <row r="579" spans="1:10" ht="15.75" hidden="1" customHeight="1">
      <c r="A579" s="119">
        <v>572</v>
      </c>
      <c r="B579" s="238" t="s">
        <v>7583</v>
      </c>
      <c r="C579" s="121" t="s">
        <v>7478</v>
      </c>
      <c r="D579" s="119">
        <v>2025</v>
      </c>
      <c r="E579" s="121">
        <v>6100098086</v>
      </c>
      <c r="F579" s="237">
        <v>45257</v>
      </c>
      <c r="G579" s="121" t="s">
        <v>8469</v>
      </c>
      <c r="H579" s="121" t="s">
        <v>21635</v>
      </c>
      <c r="I579" s="120" t="s">
        <v>14859</v>
      </c>
      <c r="J579" s="121" t="s">
        <v>7451</v>
      </c>
    </row>
    <row r="580" spans="1:10" ht="15.75" hidden="1" customHeight="1">
      <c r="A580" s="119">
        <v>573</v>
      </c>
      <c r="B580" s="238" t="s">
        <v>7651</v>
      </c>
      <c r="C580" s="121" t="s">
        <v>7496</v>
      </c>
      <c r="D580" s="119">
        <v>2025</v>
      </c>
      <c r="E580" s="121">
        <v>6100098090</v>
      </c>
      <c r="F580" s="237">
        <v>45265</v>
      </c>
      <c r="G580" s="121" t="s">
        <v>8470</v>
      </c>
      <c r="H580" s="121" t="s">
        <v>21636</v>
      </c>
      <c r="I580" s="120" t="s">
        <v>14860</v>
      </c>
      <c r="J580" s="121" t="s">
        <v>7451</v>
      </c>
    </row>
    <row r="581" spans="1:10" ht="15.75" hidden="1" customHeight="1">
      <c r="A581" s="119">
        <v>574</v>
      </c>
      <c r="B581" s="238" t="s">
        <v>28418</v>
      </c>
      <c r="C581" s="121" t="s">
        <v>7478</v>
      </c>
      <c r="D581" s="119">
        <v>2025</v>
      </c>
      <c r="E581" s="121">
        <v>6100098594</v>
      </c>
      <c r="F581" s="237">
        <v>45273</v>
      </c>
      <c r="G581" s="121" t="s">
        <v>8471</v>
      </c>
      <c r="H581" s="121" t="s">
        <v>21637</v>
      </c>
      <c r="I581" s="120" t="s">
        <v>7381</v>
      </c>
      <c r="J581" s="121" t="s">
        <v>7451</v>
      </c>
    </row>
    <row r="582" spans="1:10" ht="15.75" hidden="1" customHeight="1">
      <c r="A582" s="119">
        <v>575</v>
      </c>
      <c r="B582" s="238" t="s">
        <v>28419</v>
      </c>
      <c r="C582" s="121" t="s">
        <v>7478</v>
      </c>
      <c r="D582" s="119">
        <v>2025</v>
      </c>
      <c r="E582" s="121">
        <v>6100098166</v>
      </c>
      <c r="F582" s="237">
        <v>45259</v>
      </c>
      <c r="G582" s="121" t="s">
        <v>8472</v>
      </c>
      <c r="H582" s="121" t="s">
        <v>21638</v>
      </c>
      <c r="I582" s="120" t="s">
        <v>14861</v>
      </c>
      <c r="J582" s="121" t="s">
        <v>7451</v>
      </c>
    </row>
    <row r="583" spans="1:10" ht="15.75" hidden="1" customHeight="1">
      <c r="A583" s="119">
        <v>576</v>
      </c>
      <c r="B583" s="238" t="s">
        <v>28420</v>
      </c>
      <c r="C583" s="121" t="s">
        <v>7501</v>
      </c>
      <c r="D583" s="119">
        <v>2025</v>
      </c>
      <c r="E583" s="121">
        <v>6200033506</v>
      </c>
      <c r="F583" s="237">
        <v>45261</v>
      </c>
      <c r="G583" s="121" t="s">
        <v>8473</v>
      </c>
      <c r="H583" s="121" t="s">
        <v>21639</v>
      </c>
      <c r="I583" s="120" t="s">
        <v>14862</v>
      </c>
      <c r="J583" s="121" t="s">
        <v>7453</v>
      </c>
    </row>
    <row r="584" spans="1:10" ht="15.75" hidden="1" customHeight="1">
      <c r="A584" s="119">
        <v>577</v>
      </c>
      <c r="B584" s="238" t="s">
        <v>28421</v>
      </c>
      <c r="C584" s="121" t="s">
        <v>7494</v>
      </c>
      <c r="D584" s="119">
        <v>2025</v>
      </c>
      <c r="E584" s="121">
        <v>6000036615</v>
      </c>
      <c r="F584" s="237">
        <v>45285</v>
      </c>
      <c r="G584" s="121" t="s">
        <v>8474</v>
      </c>
      <c r="H584" s="121" t="s">
        <v>21640</v>
      </c>
      <c r="I584" s="120" t="s">
        <v>14863</v>
      </c>
      <c r="J584" s="121" t="s">
        <v>7452</v>
      </c>
    </row>
    <row r="585" spans="1:10" ht="15.75" hidden="1" customHeight="1">
      <c r="A585" s="119">
        <v>578</v>
      </c>
      <c r="B585" s="238" t="s">
        <v>28422</v>
      </c>
      <c r="C585" s="121" t="s">
        <v>7478</v>
      </c>
      <c r="D585" s="119">
        <v>2025</v>
      </c>
      <c r="E585" s="121">
        <v>6100098256</v>
      </c>
      <c r="F585" s="237">
        <v>45265</v>
      </c>
      <c r="G585" s="121" t="s">
        <v>8475</v>
      </c>
      <c r="H585" s="121" t="s">
        <v>21641</v>
      </c>
      <c r="I585" s="120" t="s">
        <v>14864</v>
      </c>
      <c r="J585" s="121" t="s">
        <v>7451</v>
      </c>
    </row>
    <row r="586" spans="1:10" ht="15.75" hidden="1" customHeight="1">
      <c r="A586" s="119">
        <v>579</v>
      </c>
      <c r="B586" s="238" t="s">
        <v>28423</v>
      </c>
      <c r="C586" s="121" t="s">
        <v>7494</v>
      </c>
      <c r="D586" s="119">
        <v>2025</v>
      </c>
      <c r="E586" s="121">
        <v>6000036617</v>
      </c>
      <c r="F586" s="237">
        <v>45330</v>
      </c>
      <c r="G586" s="121" t="s">
        <v>8476</v>
      </c>
      <c r="H586" s="121" t="s">
        <v>33326</v>
      </c>
      <c r="I586" s="120" t="s">
        <v>14865</v>
      </c>
      <c r="J586" s="121" t="s">
        <v>7452</v>
      </c>
    </row>
    <row r="587" spans="1:10" ht="15.75" hidden="1" customHeight="1">
      <c r="A587" s="119">
        <v>580</v>
      </c>
      <c r="B587" s="238" t="s">
        <v>7645</v>
      </c>
      <c r="C587" s="121" t="s">
        <v>7478</v>
      </c>
      <c r="D587" s="119">
        <v>2025</v>
      </c>
      <c r="E587" s="121">
        <v>6100098275</v>
      </c>
      <c r="F587" s="237">
        <v>45261</v>
      </c>
      <c r="G587" s="121" t="s">
        <v>8477</v>
      </c>
      <c r="H587" s="121" t="s">
        <v>21642</v>
      </c>
      <c r="I587" s="120" t="s">
        <v>14866</v>
      </c>
      <c r="J587" s="121" t="s">
        <v>7451</v>
      </c>
    </row>
    <row r="588" spans="1:10" ht="15.75" hidden="1" customHeight="1">
      <c r="A588" s="119">
        <v>581</v>
      </c>
      <c r="B588" s="121" t="s">
        <v>33234</v>
      </c>
      <c r="C588" s="121" t="s">
        <v>7479</v>
      </c>
      <c r="D588" s="119">
        <v>2025</v>
      </c>
      <c r="E588" s="121">
        <v>6100098285</v>
      </c>
      <c r="F588" s="237">
        <v>45264</v>
      </c>
      <c r="G588" s="121" t="s">
        <v>8478</v>
      </c>
      <c r="H588" s="121" t="s">
        <v>21643</v>
      </c>
      <c r="I588" s="120" t="s">
        <v>14867</v>
      </c>
      <c r="J588" s="121" t="s">
        <v>7451</v>
      </c>
    </row>
    <row r="589" spans="1:10" ht="15.75" hidden="1" customHeight="1">
      <c r="A589" s="119">
        <v>582</v>
      </c>
      <c r="B589" s="238" t="s">
        <v>28423</v>
      </c>
      <c r="C589" s="121" t="s">
        <v>7494</v>
      </c>
      <c r="D589" s="119">
        <v>2025</v>
      </c>
      <c r="E589" s="121">
        <v>6000036618</v>
      </c>
      <c r="F589" s="237">
        <v>45302</v>
      </c>
      <c r="G589" s="121" t="s">
        <v>8479</v>
      </c>
      <c r="H589" s="121" t="s">
        <v>21644</v>
      </c>
      <c r="I589" s="120" t="s">
        <v>14868</v>
      </c>
      <c r="J589" s="121" t="s">
        <v>7452</v>
      </c>
    </row>
    <row r="590" spans="1:10" ht="15.75" hidden="1" customHeight="1">
      <c r="A590" s="119">
        <v>583</v>
      </c>
      <c r="B590" s="121" t="s">
        <v>33235</v>
      </c>
      <c r="C590" s="121" t="s">
        <v>7478</v>
      </c>
      <c r="D590" s="119">
        <v>2025</v>
      </c>
      <c r="E590" s="121">
        <v>6100098306</v>
      </c>
      <c r="F590" s="237">
        <v>45265</v>
      </c>
      <c r="G590" s="121" t="s">
        <v>8480</v>
      </c>
      <c r="H590" s="121" t="s">
        <v>21645</v>
      </c>
      <c r="I590" s="120" t="s">
        <v>14869</v>
      </c>
      <c r="J590" s="121" t="s">
        <v>7451</v>
      </c>
    </row>
    <row r="591" spans="1:10" ht="15.75" hidden="1" customHeight="1">
      <c r="A591" s="119">
        <v>584</v>
      </c>
      <c r="B591" s="121" t="s">
        <v>33236</v>
      </c>
      <c r="C591" s="121" t="s">
        <v>7478</v>
      </c>
      <c r="D591" s="119">
        <v>2025</v>
      </c>
      <c r="E591" s="121">
        <v>6100098705</v>
      </c>
      <c r="F591" s="237">
        <v>45275</v>
      </c>
      <c r="G591" s="121" t="s">
        <v>8481</v>
      </c>
      <c r="H591" s="121" t="s">
        <v>21646</v>
      </c>
      <c r="I591" s="120" t="s">
        <v>14870</v>
      </c>
      <c r="J591" s="121" t="s">
        <v>7451</v>
      </c>
    </row>
    <row r="592" spans="1:10" ht="15.75" hidden="1" customHeight="1">
      <c r="A592" s="119">
        <v>585</v>
      </c>
      <c r="B592" s="121" t="s">
        <v>33237</v>
      </c>
      <c r="C592" s="121" t="s">
        <v>7479</v>
      </c>
      <c r="D592" s="119">
        <v>2025</v>
      </c>
      <c r="E592" s="121">
        <v>6100098376</v>
      </c>
      <c r="F592" s="237">
        <v>45264</v>
      </c>
      <c r="G592" s="121" t="s">
        <v>8482</v>
      </c>
      <c r="H592" s="121" t="s">
        <v>21647</v>
      </c>
      <c r="I592" s="120" t="s">
        <v>14871</v>
      </c>
      <c r="J592" s="121" t="s">
        <v>7451</v>
      </c>
    </row>
    <row r="593" spans="1:10" ht="15.75" hidden="1" customHeight="1">
      <c r="A593" s="119">
        <v>586</v>
      </c>
      <c r="B593" s="238" t="s">
        <v>7535</v>
      </c>
      <c r="C593" s="121" t="s">
        <v>7478</v>
      </c>
      <c r="D593" s="119">
        <v>2025</v>
      </c>
      <c r="E593" s="121">
        <v>6100098504</v>
      </c>
      <c r="F593" s="237">
        <v>45267</v>
      </c>
      <c r="G593" s="121" t="s">
        <v>8483</v>
      </c>
      <c r="H593" s="121" t="s">
        <v>21648</v>
      </c>
      <c r="I593" s="120" t="s">
        <v>14872</v>
      </c>
      <c r="J593" s="121" t="s">
        <v>7451</v>
      </c>
    </row>
    <row r="594" spans="1:10" ht="15.75" hidden="1" customHeight="1">
      <c r="A594" s="119">
        <v>587</v>
      </c>
      <c r="B594" s="238" t="s">
        <v>7776</v>
      </c>
      <c r="C594" s="121" t="s">
        <v>7478</v>
      </c>
      <c r="D594" s="119">
        <v>2025</v>
      </c>
      <c r="E594" s="121">
        <v>6100098763</v>
      </c>
      <c r="F594" s="237">
        <v>45278</v>
      </c>
      <c r="G594" s="121" t="s">
        <v>8484</v>
      </c>
      <c r="H594" s="121" t="s">
        <v>21649</v>
      </c>
      <c r="I594" s="120" t="s">
        <v>7352</v>
      </c>
      <c r="J594" s="121" t="s">
        <v>7451</v>
      </c>
    </row>
    <row r="595" spans="1:10" ht="15.75" hidden="1" customHeight="1">
      <c r="A595" s="119">
        <v>588</v>
      </c>
      <c r="B595" s="238" t="s">
        <v>28424</v>
      </c>
      <c r="C595" s="121" t="s">
        <v>7484</v>
      </c>
      <c r="D595" s="119">
        <v>2025</v>
      </c>
      <c r="E595" s="121">
        <v>6100098427</v>
      </c>
      <c r="F595" s="237">
        <v>45266</v>
      </c>
      <c r="G595" s="121" t="s">
        <v>8485</v>
      </c>
      <c r="H595" s="121" t="s">
        <v>21650</v>
      </c>
      <c r="I595" s="120" t="s">
        <v>14873</v>
      </c>
      <c r="J595" s="121" t="s">
        <v>7451</v>
      </c>
    </row>
    <row r="596" spans="1:10" ht="15.75" hidden="1" customHeight="1">
      <c r="A596" s="119">
        <v>589</v>
      </c>
      <c r="B596" s="121" t="s">
        <v>33238</v>
      </c>
      <c r="C596" s="121" t="s">
        <v>7495</v>
      </c>
      <c r="D596" s="119">
        <v>2025</v>
      </c>
      <c r="E596" s="121">
        <v>6300018875</v>
      </c>
      <c r="F596" s="237">
        <v>45330</v>
      </c>
      <c r="G596" s="121" t="s">
        <v>8486</v>
      </c>
      <c r="H596" s="121" t="s">
        <v>21651</v>
      </c>
      <c r="I596" s="120" t="s">
        <v>14874</v>
      </c>
      <c r="J596" s="121" t="s">
        <v>7454</v>
      </c>
    </row>
    <row r="597" spans="1:10" ht="15.75" hidden="1" customHeight="1">
      <c r="A597" s="119">
        <v>590</v>
      </c>
      <c r="B597" s="238" t="s">
        <v>28425</v>
      </c>
      <c r="C597" s="121" t="s">
        <v>7495</v>
      </c>
      <c r="D597" s="119">
        <v>2025</v>
      </c>
      <c r="E597" s="121">
        <v>6300018828</v>
      </c>
      <c r="F597" s="237">
        <v>45330</v>
      </c>
      <c r="G597" s="121" t="s">
        <v>8487</v>
      </c>
      <c r="H597" s="121" t="s">
        <v>21652</v>
      </c>
      <c r="I597" s="120" t="s">
        <v>7355</v>
      </c>
      <c r="J597" s="121" t="s">
        <v>7454</v>
      </c>
    </row>
    <row r="598" spans="1:10" ht="15.75" hidden="1" customHeight="1">
      <c r="A598" s="119">
        <v>591</v>
      </c>
      <c r="B598" s="238" t="s">
        <v>7648</v>
      </c>
      <c r="C598" s="121" t="s">
        <v>7478</v>
      </c>
      <c r="D598" s="119">
        <v>2025</v>
      </c>
      <c r="E598" s="121">
        <v>6100098525</v>
      </c>
      <c r="F598" s="237">
        <v>45268</v>
      </c>
      <c r="G598" s="121" t="s">
        <v>8488</v>
      </c>
      <c r="H598" s="121" t="s">
        <v>21653</v>
      </c>
      <c r="I598" s="120" t="s">
        <v>14875</v>
      </c>
      <c r="J598" s="121" t="s">
        <v>7451</v>
      </c>
    </row>
    <row r="599" spans="1:10" ht="15.75" hidden="1" customHeight="1">
      <c r="A599" s="119">
        <v>592</v>
      </c>
      <c r="B599" s="238" t="s">
        <v>28426</v>
      </c>
      <c r="C599" s="121" t="s">
        <v>7496</v>
      </c>
      <c r="D599" s="119">
        <v>2025</v>
      </c>
      <c r="E599" s="121">
        <v>6100098672</v>
      </c>
      <c r="F599" s="237">
        <v>45278</v>
      </c>
      <c r="G599" s="121" t="s">
        <v>8489</v>
      </c>
      <c r="H599" s="121" t="s">
        <v>21654</v>
      </c>
      <c r="I599" s="120" t="s">
        <v>14876</v>
      </c>
      <c r="J599" s="121" t="s">
        <v>7451</v>
      </c>
    </row>
    <row r="600" spans="1:10" ht="15.75" hidden="1" customHeight="1">
      <c r="A600" s="119">
        <v>593</v>
      </c>
      <c r="B600" s="121" t="s">
        <v>33239</v>
      </c>
      <c r="C600" s="121" t="s">
        <v>7479</v>
      </c>
      <c r="D600" s="119">
        <v>2025</v>
      </c>
      <c r="E600" s="121">
        <v>6100098665</v>
      </c>
      <c r="F600" s="237">
        <v>45278</v>
      </c>
      <c r="G600" s="121" t="s">
        <v>8490</v>
      </c>
      <c r="H600" s="121" t="s">
        <v>21655</v>
      </c>
      <c r="I600" s="120" t="s">
        <v>7422</v>
      </c>
      <c r="J600" s="121" t="s">
        <v>7451</v>
      </c>
    </row>
    <row r="601" spans="1:10" ht="15.75" hidden="1" customHeight="1">
      <c r="A601" s="119">
        <v>594</v>
      </c>
      <c r="B601" s="121" t="s">
        <v>33240</v>
      </c>
      <c r="C601" s="121" t="s">
        <v>7478</v>
      </c>
      <c r="D601" s="119">
        <v>2025</v>
      </c>
      <c r="E601" s="121">
        <v>6100099141</v>
      </c>
      <c r="F601" s="237">
        <v>45290</v>
      </c>
      <c r="G601" s="121" t="s">
        <v>8491</v>
      </c>
      <c r="H601" s="121" t="s">
        <v>21656</v>
      </c>
      <c r="I601" s="120" t="s">
        <v>14877</v>
      </c>
      <c r="J601" s="121" t="s">
        <v>7451</v>
      </c>
    </row>
    <row r="602" spans="1:10" ht="15.75" hidden="1" customHeight="1">
      <c r="A602" s="119">
        <v>595</v>
      </c>
      <c r="B602" s="238" t="s">
        <v>28427</v>
      </c>
      <c r="C602" s="121" t="s">
        <v>7503</v>
      </c>
      <c r="D602" s="119">
        <v>2025</v>
      </c>
      <c r="E602" s="121">
        <v>6100098699</v>
      </c>
      <c r="F602" s="237">
        <v>45278</v>
      </c>
      <c r="G602" s="121" t="s">
        <v>8492</v>
      </c>
      <c r="H602" s="121" t="s">
        <v>21657</v>
      </c>
      <c r="I602" s="120" t="s">
        <v>14878</v>
      </c>
      <c r="J602" s="121" t="s">
        <v>7451</v>
      </c>
    </row>
    <row r="603" spans="1:10" ht="15.75" hidden="1" customHeight="1">
      <c r="A603" s="119">
        <v>596</v>
      </c>
      <c r="B603" s="238" t="s">
        <v>7712</v>
      </c>
      <c r="C603" s="121" t="s">
        <v>7478</v>
      </c>
      <c r="D603" s="119">
        <v>2025</v>
      </c>
      <c r="E603" s="121">
        <v>6100098690</v>
      </c>
      <c r="F603" s="237">
        <v>45282</v>
      </c>
      <c r="G603" s="121" t="s">
        <v>8493</v>
      </c>
      <c r="H603" s="121" t="s">
        <v>21658</v>
      </c>
      <c r="I603" s="120" t="s">
        <v>14879</v>
      </c>
      <c r="J603" s="121" t="s">
        <v>7451</v>
      </c>
    </row>
    <row r="604" spans="1:10" ht="15.75" hidden="1" customHeight="1">
      <c r="A604" s="119">
        <v>597</v>
      </c>
      <c r="B604" s="238" t="s">
        <v>28428</v>
      </c>
      <c r="C604" s="121" t="s">
        <v>7488</v>
      </c>
      <c r="D604" s="119">
        <v>2025</v>
      </c>
      <c r="E604" s="121">
        <v>6100098720</v>
      </c>
      <c r="F604" s="237">
        <v>45278</v>
      </c>
      <c r="G604" s="121" t="s">
        <v>8494</v>
      </c>
      <c r="H604" s="121" t="s">
        <v>21659</v>
      </c>
      <c r="I604" s="120" t="s">
        <v>14880</v>
      </c>
      <c r="J604" s="121" t="s">
        <v>7451</v>
      </c>
    </row>
    <row r="605" spans="1:10" ht="15.75" hidden="1" customHeight="1">
      <c r="A605" s="119">
        <v>598</v>
      </c>
      <c r="B605" s="238" t="s">
        <v>7758</v>
      </c>
      <c r="C605" s="121" t="s">
        <v>7478</v>
      </c>
      <c r="D605" s="119">
        <v>2025</v>
      </c>
      <c r="E605" s="121">
        <v>6100099036</v>
      </c>
      <c r="F605" s="237">
        <v>45300</v>
      </c>
      <c r="G605" s="121" t="s">
        <v>8495</v>
      </c>
      <c r="H605" s="121" t="s">
        <v>21660</v>
      </c>
      <c r="I605" s="120" t="s">
        <v>14881</v>
      </c>
      <c r="J605" s="121" t="s">
        <v>7451</v>
      </c>
    </row>
    <row r="606" spans="1:10" ht="15.75" hidden="1" customHeight="1">
      <c r="A606" s="119">
        <v>599</v>
      </c>
      <c r="B606" s="121" t="s">
        <v>33241</v>
      </c>
      <c r="C606" s="121" t="s">
        <v>7479</v>
      </c>
      <c r="D606" s="119">
        <v>2025</v>
      </c>
      <c r="E606" s="121">
        <v>6100098630</v>
      </c>
      <c r="F606" s="237">
        <v>45278</v>
      </c>
      <c r="G606" s="121" t="s">
        <v>8496</v>
      </c>
      <c r="H606" s="121" t="s">
        <v>21661</v>
      </c>
      <c r="I606" s="120" t="s">
        <v>14882</v>
      </c>
      <c r="J606" s="121" t="s">
        <v>7451</v>
      </c>
    </row>
    <row r="607" spans="1:10" ht="15.75" hidden="1" customHeight="1">
      <c r="A607" s="119">
        <v>600</v>
      </c>
      <c r="B607" s="238" t="s">
        <v>7643</v>
      </c>
      <c r="C607" s="121" t="s">
        <v>7478</v>
      </c>
      <c r="D607" s="119">
        <v>2025</v>
      </c>
      <c r="E607" s="121">
        <v>6100099130</v>
      </c>
      <c r="F607" s="237">
        <v>45310</v>
      </c>
      <c r="G607" s="121" t="s">
        <v>8497</v>
      </c>
      <c r="H607" s="121" t="s">
        <v>21662</v>
      </c>
      <c r="I607" s="120" t="s">
        <v>14883</v>
      </c>
      <c r="J607" s="121" t="s">
        <v>7451</v>
      </c>
    </row>
    <row r="608" spans="1:10" ht="15.75" hidden="1" customHeight="1">
      <c r="A608" s="119">
        <v>601</v>
      </c>
      <c r="B608" s="238" t="s">
        <v>28429</v>
      </c>
      <c r="C608" s="121" t="s">
        <v>7478</v>
      </c>
      <c r="D608" s="119">
        <v>2025</v>
      </c>
      <c r="E608" s="121">
        <v>6100099080</v>
      </c>
      <c r="F608" s="237">
        <v>45287</v>
      </c>
      <c r="G608" s="121" t="s">
        <v>8498</v>
      </c>
      <c r="H608" s="121" t="s">
        <v>21663</v>
      </c>
      <c r="I608" s="120" t="s">
        <v>14884</v>
      </c>
      <c r="J608" s="121" t="s">
        <v>7451</v>
      </c>
    </row>
    <row r="609" spans="1:10" ht="15.75" hidden="1" customHeight="1">
      <c r="A609" s="119">
        <v>602</v>
      </c>
      <c r="B609" s="121" t="s">
        <v>33242</v>
      </c>
      <c r="C609" s="121" t="s">
        <v>7478</v>
      </c>
      <c r="D609" s="119">
        <v>2025</v>
      </c>
      <c r="E609" s="121">
        <v>6100098626</v>
      </c>
      <c r="F609" s="237">
        <v>45274</v>
      </c>
      <c r="G609" s="121" t="s">
        <v>8499</v>
      </c>
      <c r="H609" s="121" t="s">
        <v>21664</v>
      </c>
      <c r="I609" s="120" t="s">
        <v>14885</v>
      </c>
      <c r="J609" s="121" t="s">
        <v>7451</v>
      </c>
    </row>
    <row r="610" spans="1:10" ht="15.75" hidden="1" customHeight="1">
      <c r="A610" s="119">
        <v>603</v>
      </c>
      <c r="B610" s="121" t="s">
        <v>33243</v>
      </c>
      <c r="C610" s="121" t="s">
        <v>7479</v>
      </c>
      <c r="D610" s="119">
        <v>2025</v>
      </c>
      <c r="E610" s="121">
        <v>6100098841</v>
      </c>
      <c r="F610" s="237">
        <v>45280</v>
      </c>
      <c r="G610" s="121" t="s">
        <v>8500</v>
      </c>
      <c r="H610" s="121" t="s">
        <v>21665</v>
      </c>
      <c r="I610" s="120" t="s">
        <v>14886</v>
      </c>
      <c r="J610" s="121" t="s">
        <v>7451</v>
      </c>
    </row>
    <row r="611" spans="1:10" ht="15.75" hidden="1" customHeight="1">
      <c r="A611" s="119">
        <v>604</v>
      </c>
      <c r="B611" s="121" t="s">
        <v>33218</v>
      </c>
      <c r="C611" s="121" t="s">
        <v>7478</v>
      </c>
      <c r="D611" s="119">
        <v>2025</v>
      </c>
      <c r="E611" s="121">
        <v>6100098908</v>
      </c>
      <c r="F611" s="237">
        <v>45282</v>
      </c>
      <c r="G611" s="121" t="s">
        <v>8501</v>
      </c>
      <c r="H611" s="121" t="s">
        <v>21666</v>
      </c>
      <c r="I611" s="120" t="s">
        <v>7328</v>
      </c>
      <c r="J611" s="121" t="s">
        <v>7451</v>
      </c>
    </row>
    <row r="612" spans="1:10" ht="15.75" hidden="1" customHeight="1">
      <c r="A612" s="119">
        <v>605</v>
      </c>
      <c r="B612" s="238" t="s">
        <v>28430</v>
      </c>
      <c r="C612" s="121" t="s">
        <v>7478</v>
      </c>
      <c r="D612" s="119">
        <v>2025</v>
      </c>
      <c r="E612" s="121">
        <v>6100098668</v>
      </c>
      <c r="F612" s="237">
        <v>45275</v>
      </c>
      <c r="G612" s="121" t="s">
        <v>8502</v>
      </c>
      <c r="H612" s="121" t="s">
        <v>21667</v>
      </c>
      <c r="I612" s="120" t="s">
        <v>14887</v>
      </c>
      <c r="J612" s="121" t="s">
        <v>7451</v>
      </c>
    </row>
    <row r="613" spans="1:10" ht="15.75" hidden="1" customHeight="1">
      <c r="A613" s="119">
        <v>606</v>
      </c>
      <c r="B613" s="238" t="s">
        <v>28431</v>
      </c>
      <c r="C613" s="121" t="s">
        <v>7496</v>
      </c>
      <c r="D613" s="119">
        <v>2025</v>
      </c>
      <c r="E613" s="121">
        <v>6100098692</v>
      </c>
      <c r="F613" s="237">
        <v>45275</v>
      </c>
      <c r="G613" s="121" t="s">
        <v>8503</v>
      </c>
      <c r="H613" s="121" t="s">
        <v>21668</v>
      </c>
      <c r="I613" s="120" t="s">
        <v>14888</v>
      </c>
      <c r="J613" s="121" t="s">
        <v>7451</v>
      </c>
    </row>
    <row r="614" spans="1:10" ht="15.75" hidden="1" customHeight="1">
      <c r="A614" s="119">
        <v>607</v>
      </c>
      <c r="B614" s="238" t="s">
        <v>7627</v>
      </c>
      <c r="C614" s="121" t="s">
        <v>7478</v>
      </c>
      <c r="D614" s="119">
        <v>2025</v>
      </c>
      <c r="E614" s="121">
        <v>6100098709</v>
      </c>
      <c r="F614" s="237">
        <v>45278</v>
      </c>
      <c r="G614" s="121" t="s">
        <v>8504</v>
      </c>
      <c r="H614" s="121" t="s">
        <v>21669</v>
      </c>
      <c r="I614" s="120" t="s">
        <v>14798</v>
      </c>
      <c r="J614" s="121" t="s">
        <v>7451</v>
      </c>
    </row>
    <row r="615" spans="1:10" ht="15.75" hidden="1" customHeight="1">
      <c r="A615" s="119">
        <v>608</v>
      </c>
      <c r="B615" s="238" t="s">
        <v>28432</v>
      </c>
      <c r="C615" s="121" t="s">
        <v>7489</v>
      </c>
      <c r="D615" s="119">
        <v>2025</v>
      </c>
      <c r="E615" s="121">
        <v>6200033903</v>
      </c>
      <c r="F615" s="237">
        <v>45320</v>
      </c>
      <c r="G615" s="121" t="s">
        <v>8505</v>
      </c>
      <c r="H615" s="121" t="s">
        <v>21670</v>
      </c>
      <c r="I615" s="120" t="s">
        <v>14889</v>
      </c>
      <c r="J615" s="121" t="s">
        <v>7453</v>
      </c>
    </row>
    <row r="616" spans="1:10" ht="15.75" hidden="1" customHeight="1">
      <c r="A616" s="119">
        <v>609</v>
      </c>
      <c r="B616" s="238" t="s">
        <v>28433</v>
      </c>
      <c r="C616" s="121" t="s">
        <v>7478</v>
      </c>
      <c r="D616" s="119">
        <v>2025</v>
      </c>
      <c r="E616" s="121">
        <v>6100099157</v>
      </c>
      <c r="F616" s="237">
        <v>45302</v>
      </c>
      <c r="G616" s="121" t="s">
        <v>8506</v>
      </c>
      <c r="H616" s="121" t="s">
        <v>21671</v>
      </c>
      <c r="I616" s="120" t="s">
        <v>14890</v>
      </c>
      <c r="J616" s="121" t="s">
        <v>7451</v>
      </c>
    </row>
    <row r="617" spans="1:10" ht="15.75" hidden="1" customHeight="1">
      <c r="A617" s="119">
        <v>610</v>
      </c>
      <c r="B617" s="238" t="s">
        <v>7712</v>
      </c>
      <c r="C617" s="121" t="s">
        <v>7478</v>
      </c>
      <c r="D617" s="119">
        <v>2025</v>
      </c>
      <c r="E617" s="121">
        <v>6100099024</v>
      </c>
      <c r="F617" s="237">
        <v>45289</v>
      </c>
      <c r="G617" s="121" t="s">
        <v>8507</v>
      </c>
      <c r="H617" s="121" t="s">
        <v>21672</v>
      </c>
      <c r="I617" s="120" t="s">
        <v>14891</v>
      </c>
      <c r="J617" s="121" t="s">
        <v>7451</v>
      </c>
    </row>
    <row r="618" spans="1:10" ht="15.75" hidden="1" customHeight="1">
      <c r="A618" s="119">
        <v>611</v>
      </c>
      <c r="B618" s="238" t="s">
        <v>7610</v>
      </c>
      <c r="C618" s="121" t="s">
        <v>7478</v>
      </c>
      <c r="D618" s="119">
        <v>2025</v>
      </c>
      <c r="E618" s="121">
        <v>6100098750</v>
      </c>
      <c r="F618" s="237">
        <v>45278</v>
      </c>
      <c r="G618" s="121" t="s">
        <v>8508</v>
      </c>
      <c r="H618" s="121" t="s">
        <v>21673</v>
      </c>
      <c r="I618" s="120" t="s">
        <v>7369</v>
      </c>
      <c r="J618" s="121" t="s">
        <v>7451</v>
      </c>
    </row>
    <row r="619" spans="1:10" ht="15.75" hidden="1" customHeight="1">
      <c r="A619" s="119">
        <v>612</v>
      </c>
      <c r="B619" s="238" t="s">
        <v>28434</v>
      </c>
      <c r="C619" s="121" t="s">
        <v>7478</v>
      </c>
      <c r="D619" s="119">
        <v>2025</v>
      </c>
      <c r="E619" s="121">
        <v>6100098741</v>
      </c>
      <c r="F619" s="237">
        <v>45278</v>
      </c>
      <c r="G619" s="121" t="s">
        <v>8509</v>
      </c>
      <c r="H619" s="121" t="s">
        <v>21674</v>
      </c>
      <c r="I619" s="120" t="s">
        <v>14892</v>
      </c>
      <c r="J619" s="121" t="s">
        <v>7451</v>
      </c>
    </row>
    <row r="620" spans="1:10" ht="15.75" hidden="1" customHeight="1">
      <c r="A620" s="119">
        <v>613</v>
      </c>
      <c r="B620" s="121" t="s">
        <v>33244</v>
      </c>
      <c r="C620" s="121" t="s">
        <v>7478</v>
      </c>
      <c r="D620" s="119">
        <v>2025</v>
      </c>
      <c r="E620" s="121">
        <v>6100098934</v>
      </c>
      <c r="F620" s="237">
        <v>45282</v>
      </c>
      <c r="G620" s="121" t="s">
        <v>8510</v>
      </c>
      <c r="H620" s="121" t="s">
        <v>21675</v>
      </c>
      <c r="I620" s="120" t="s">
        <v>7334</v>
      </c>
      <c r="J620" s="121" t="s">
        <v>7451</v>
      </c>
    </row>
    <row r="621" spans="1:10" ht="15.75" hidden="1" customHeight="1">
      <c r="A621" s="119">
        <v>614</v>
      </c>
      <c r="B621" s="238" t="s">
        <v>28435</v>
      </c>
      <c r="C621" s="121" t="s">
        <v>7496</v>
      </c>
      <c r="D621" s="119">
        <v>2025</v>
      </c>
      <c r="E621" s="121">
        <v>6100098781</v>
      </c>
      <c r="F621" s="237">
        <v>45281</v>
      </c>
      <c r="G621" s="121" t="s">
        <v>8511</v>
      </c>
      <c r="H621" s="121" t="s">
        <v>21676</v>
      </c>
      <c r="I621" s="120" t="s">
        <v>14893</v>
      </c>
      <c r="J621" s="121" t="s">
        <v>7451</v>
      </c>
    </row>
    <row r="622" spans="1:10" ht="15.75" hidden="1" customHeight="1">
      <c r="A622" s="119">
        <v>615</v>
      </c>
      <c r="B622" s="238" t="s">
        <v>28436</v>
      </c>
      <c r="C622" s="121" t="s">
        <v>7479</v>
      </c>
      <c r="D622" s="119">
        <v>2025</v>
      </c>
      <c r="E622" s="121">
        <v>6100099056</v>
      </c>
      <c r="F622" s="237">
        <v>45286</v>
      </c>
      <c r="G622" s="121" t="s">
        <v>8512</v>
      </c>
      <c r="H622" s="121" t="s">
        <v>21677</v>
      </c>
      <c r="I622" s="120" t="s">
        <v>14894</v>
      </c>
      <c r="J622" s="121" t="s">
        <v>7451</v>
      </c>
    </row>
    <row r="623" spans="1:10" ht="15.75" hidden="1" customHeight="1">
      <c r="A623" s="119">
        <v>616</v>
      </c>
      <c r="B623" s="238" t="s">
        <v>7804</v>
      </c>
      <c r="C623" s="121" t="s">
        <v>7478</v>
      </c>
      <c r="D623" s="119">
        <v>2025</v>
      </c>
      <c r="E623" s="121">
        <v>6100098947</v>
      </c>
      <c r="F623" s="237">
        <v>45302</v>
      </c>
      <c r="G623" s="121" t="s">
        <v>8513</v>
      </c>
      <c r="H623" s="121" t="s">
        <v>21678</v>
      </c>
      <c r="I623" s="120" t="s">
        <v>14895</v>
      </c>
      <c r="J623" s="121" t="s">
        <v>7451</v>
      </c>
    </row>
    <row r="624" spans="1:10" ht="15.75" hidden="1" customHeight="1">
      <c r="A624" s="119">
        <v>617</v>
      </c>
      <c r="B624" s="238" t="s">
        <v>28437</v>
      </c>
      <c r="C624" s="121" t="s">
        <v>7493</v>
      </c>
      <c r="D624" s="119">
        <v>2025</v>
      </c>
      <c r="E624" s="121">
        <v>6000036833</v>
      </c>
      <c r="F624" s="237">
        <v>45279</v>
      </c>
      <c r="G624" s="121" t="s">
        <v>8514</v>
      </c>
      <c r="H624" s="121" t="s">
        <v>21679</v>
      </c>
      <c r="I624" s="120" t="s">
        <v>14858</v>
      </c>
      <c r="J624" s="121" t="s">
        <v>7452</v>
      </c>
    </row>
    <row r="625" spans="1:10" ht="15.75" hidden="1" customHeight="1">
      <c r="A625" s="119">
        <v>618</v>
      </c>
      <c r="B625" s="121" t="s">
        <v>33245</v>
      </c>
      <c r="C625" s="121" t="s">
        <v>7478</v>
      </c>
      <c r="D625" s="119">
        <v>2025</v>
      </c>
      <c r="E625" s="121">
        <v>6100099219</v>
      </c>
      <c r="F625" s="237">
        <v>45306</v>
      </c>
      <c r="G625" s="121" t="s">
        <v>8515</v>
      </c>
      <c r="H625" s="121" t="s">
        <v>21680</v>
      </c>
      <c r="I625" s="120" t="s">
        <v>14896</v>
      </c>
      <c r="J625" s="121" t="s">
        <v>7451</v>
      </c>
    </row>
    <row r="626" spans="1:10" ht="15.75" hidden="1" customHeight="1">
      <c r="A626" s="119">
        <v>619</v>
      </c>
      <c r="B626" s="238" t="s">
        <v>7773</v>
      </c>
      <c r="C626" s="121" t="s">
        <v>7478</v>
      </c>
      <c r="D626" s="119">
        <v>2025</v>
      </c>
      <c r="E626" s="121">
        <v>6100099793</v>
      </c>
      <c r="F626" s="237">
        <v>45327</v>
      </c>
      <c r="G626" s="121" t="s">
        <v>8516</v>
      </c>
      <c r="H626" s="121" t="s">
        <v>21681</v>
      </c>
      <c r="I626" s="120" t="s">
        <v>14897</v>
      </c>
      <c r="J626" s="121" t="s">
        <v>7451</v>
      </c>
    </row>
    <row r="627" spans="1:10" ht="15.75" hidden="1" customHeight="1">
      <c r="A627" s="119">
        <v>620</v>
      </c>
      <c r="B627" s="121" t="s">
        <v>33246</v>
      </c>
      <c r="C627" s="121" t="s">
        <v>7479</v>
      </c>
      <c r="D627" s="119">
        <v>2025</v>
      </c>
      <c r="E627" s="121">
        <v>6100098890</v>
      </c>
      <c r="F627" s="237">
        <v>45282</v>
      </c>
      <c r="G627" s="121" t="s">
        <v>8517</v>
      </c>
      <c r="H627" s="121" t="s">
        <v>21682</v>
      </c>
      <c r="I627" s="120" t="s">
        <v>14898</v>
      </c>
      <c r="J627" s="121" t="s">
        <v>7451</v>
      </c>
    </row>
    <row r="628" spans="1:10" ht="15.75" hidden="1" customHeight="1">
      <c r="A628" s="119">
        <v>621</v>
      </c>
      <c r="B628" s="238" t="s">
        <v>28438</v>
      </c>
      <c r="C628" s="121" t="s">
        <v>7492</v>
      </c>
      <c r="D628" s="119">
        <v>2025</v>
      </c>
      <c r="E628" s="121">
        <v>6200033817</v>
      </c>
      <c r="F628" s="237">
        <v>45307</v>
      </c>
      <c r="G628" s="121" t="s">
        <v>8518</v>
      </c>
      <c r="H628" s="121" t="s">
        <v>21683</v>
      </c>
      <c r="I628" s="120" t="s">
        <v>14899</v>
      </c>
      <c r="J628" s="121" t="s">
        <v>7453</v>
      </c>
    </row>
    <row r="629" spans="1:10" ht="15.75" hidden="1" customHeight="1">
      <c r="A629" s="119">
        <v>622</v>
      </c>
      <c r="B629" s="238" t="s">
        <v>28439</v>
      </c>
      <c r="C629" s="121" t="s">
        <v>7493</v>
      </c>
      <c r="D629" s="119">
        <v>2025</v>
      </c>
      <c r="E629" s="121">
        <v>6000037039</v>
      </c>
      <c r="F629" s="237">
        <v>45301</v>
      </c>
      <c r="G629" s="121" t="s">
        <v>8519</v>
      </c>
      <c r="H629" s="121" t="s">
        <v>21684</v>
      </c>
      <c r="I629" s="120" t="s">
        <v>14858</v>
      </c>
      <c r="J629" s="121" t="s">
        <v>7452</v>
      </c>
    </row>
    <row r="630" spans="1:10" ht="15.75" hidden="1" customHeight="1">
      <c r="A630" s="119">
        <v>623</v>
      </c>
      <c r="B630" s="238" t="s">
        <v>28440</v>
      </c>
      <c r="C630" s="121" t="s">
        <v>7478</v>
      </c>
      <c r="D630" s="119">
        <v>2025</v>
      </c>
      <c r="E630" s="121">
        <v>6100099055</v>
      </c>
      <c r="F630" s="237">
        <v>45285</v>
      </c>
      <c r="G630" s="121" t="s">
        <v>8520</v>
      </c>
      <c r="H630" s="121" t="s">
        <v>21685</v>
      </c>
      <c r="I630" s="120" t="s">
        <v>14900</v>
      </c>
      <c r="J630" s="121" t="s">
        <v>7451</v>
      </c>
    </row>
    <row r="631" spans="1:10" ht="15.75" hidden="1" customHeight="1">
      <c r="A631" s="119">
        <v>624</v>
      </c>
      <c r="B631" s="238" t="s">
        <v>28439</v>
      </c>
      <c r="C631" s="121" t="s">
        <v>7493</v>
      </c>
      <c r="D631" s="119">
        <v>2025</v>
      </c>
      <c r="E631" s="121">
        <v>6000037038</v>
      </c>
      <c r="F631" s="237">
        <v>45301</v>
      </c>
      <c r="G631" s="121" t="s">
        <v>8521</v>
      </c>
      <c r="H631" s="121" t="s">
        <v>21686</v>
      </c>
      <c r="I631" s="120" t="s">
        <v>14858</v>
      </c>
      <c r="J631" s="121" t="s">
        <v>7452</v>
      </c>
    </row>
    <row r="632" spans="1:10" ht="15.75" hidden="1" customHeight="1">
      <c r="A632" s="119">
        <v>625</v>
      </c>
      <c r="B632" s="121" t="s">
        <v>33247</v>
      </c>
      <c r="C632" s="121" t="s">
        <v>7479</v>
      </c>
      <c r="D632" s="119">
        <v>2025</v>
      </c>
      <c r="E632" s="121">
        <v>6100099054</v>
      </c>
      <c r="F632" s="237">
        <v>45288</v>
      </c>
      <c r="G632" s="121" t="s">
        <v>8522</v>
      </c>
      <c r="H632" s="121" t="s">
        <v>21687</v>
      </c>
      <c r="I632" s="120" t="s">
        <v>14901</v>
      </c>
      <c r="J632" s="121" t="s">
        <v>7451</v>
      </c>
    </row>
    <row r="633" spans="1:10" ht="15.75" hidden="1" customHeight="1">
      <c r="A633" s="119">
        <v>626</v>
      </c>
      <c r="B633" s="238" t="s">
        <v>28441</v>
      </c>
      <c r="C633" s="121" t="s">
        <v>7482</v>
      </c>
      <c r="D633" s="119">
        <v>2025</v>
      </c>
      <c r="E633" s="121">
        <v>6100099112</v>
      </c>
      <c r="F633" s="237">
        <v>45288</v>
      </c>
      <c r="G633" s="121" t="s">
        <v>8523</v>
      </c>
      <c r="H633" s="121" t="s">
        <v>21688</v>
      </c>
      <c r="I633" s="120" t="s">
        <v>14902</v>
      </c>
      <c r="J633" s="121" t="s">
        <v>7451</v>
      </c>
    </row>
    <row r="634" spans="1:10" ht="15.75" hidden="1" customHeight="1">
      <c r="A634" s="119">
        <v>627</v>
      </c>
      <c r="B634" s="238" t="s">
        <v>28442</v>
      </c>
      <c r="C634" s="121" t="s">
        <v>7478</v>
      </c>
      <c r="D634" s="119">
        <v>2025</v>
      </c>
      <c r="E634" s="121">
        <v>6100098956</v>
      </c>
      <c r="F634" s="237">
        <v>45289</v>
      </c>
      <c r="G634" s="121" t="s">
        <v>8524</v>
      </c>
      <c r="H634" s="121" t="s">
        <v>21689</v>
      </c>
      <c r="I634" s="120" t="s">
        <v>14903</v>
      </c>
      <c r="J634" s="121" t="s">
        <v>7451</v>
      </c>
    </row>
    <row r="635" spans="1:10" ht="15.75" hidden="1" customHeight="1">
      <c r="A635" s="119">
        <v>628</v>
      </c>
      <c r="B635" s="238" t="s">
        <v>28443</v>
      </c>
      <c r="C635" s="121" t="s">
        <v>7500</v>
      </c>
      <c r="D635" s="119">
        <v>2025</v>
      </c>
      <c r="E635" s="121">
        <v>6200033906</v>
      </c>
      <c r="F635" s="237">
        <v>45309</v>
      </c>
      <c r="G635" s="121" t="s">
        <v>8525</v>
      </c>
      <c r="H635" s="121" t="s">
        <v>21690</v>
      </c>
      <c r="I635" s="120" t="s">
        <v>14904</v>
      </c>
      <c r="J635" s="121" t="s">
        <v>7453</v>
      </c>
    </row>
    <row r="636" spans="1:10" ht="15.75" hidden="1" customHeight="1">
      <c r="A636" s="119">
        <v>629</v>
      </c>
      <c r="B636" s="238" t="s">
        <v>28444</v>
      </c>
      <c r="C636" s="121" t="s">
        <v>7479</v>
      </c>
      <c r="D636" s="119">
        <v>2025</v>
      </c>
      <c r="E636" s="121">
        <v>6100099241</v>
      </c>
      <c r="F636" s="237">
        <v>45306</v>
      </c>
      <c r="G636" s="121" t="s">
        <v>8526</v>
      </c>
      <c r="H636" s="121" t="s">
        <v>21691</v>
      </c>
      <c r="I636" s="120" t="s">
        <v>14905</v>
      </c>
      <c r="J636" s="121" t="s">
        <v>7451</v>
      </c>
    </row>
    <row r="637" spans="1:10" ht="15.75" hidden="1" customHeight="1">
      <c r="A637" s="119">
        <v>630</v>
      </c>
      <c r="B637" s="238" t="s">
        <v>28445</v>
      </c>
      <c r="C637" s="121" t="s">
        <v>7481</v>
      </c>
      <c r="D637" s="119">
        <v>2025</v>
      </c>
      <c r="E637" s="121">
        <v>6000037238</v>
      </c>
      <c r="F637" s="237">
        <v>45330</v>
      </c>
      <c r="G637" s="121" t="s">
        <v>8527</v>
      </c>
      <c r="H637" s="121" t="s">
        <v>21692</v>
      </c>
      <c r="I637" s="120" t="s">
        <v>14906</v>
      </c>
      <c r="J637" s="121" t="s">
        <v>7452</v>
      </c>
    </row>
    <row r="638" spans="1:10" ht="15.75" hidden="1" customHeight="1">
      <c r="A638" s="119">
        <v>631</v>
      </c>
      <c r="B638" s="121" t="s">
        <v>33248</v>
      </c>
      <c r="C638" s="121" t="s">
        <v>7478</v>
      </c>
      <c r="D638" s="119">
        <v>2025</v>
      </c>
      <c r="E638" s="121">
        <v>6100099136</v>
      </c>
      <c r="F638" s="237">
        <v>45300</v>
      </c>
      <c r="G638" s="121" t="s">
        <v>8528</v>
      </c>
      <c r="H638" s="121" t="s">
        <v>21693</v>
      </c>
      <c r="I638" s="120" t="s">
        <v>14907</v>
      </c>
      <c r="J638" s="121" t="s">
        <v>7451</v>
      </c>
    </row>
    <row r="639" spans="1:10" ht="15.75" hidden="1" customHeight="1">
      <c r="A639" s="119">
        <v>632</v>
      </c>
      <c r="B639" s="238" t="s">
        <v>28447</v>
      </c>
      <c r="C639" s="121" t="s">
        <v>7494</v>
      </c>
      <c r="D639" s="119">
        <v>2025</v>
      </c>
      <c r="E639" s="121">
        <v>6000036915</v>
      </c>
      <c r="F639" s="237">
        <v>45300</v>
      </c>
      <c r="G639" s="121" t="s">
        <v>8529</v>
      </c>
      <c r="H639" s="121" t="s">
        <v>21694</v>
      </c>
      <c r="I639" s="120" t="s">
        <v>14908</v>
      </c>
      <c r="J639" s="121" t="s">
        <v>7452</v>
      </c>
    </row>
    <row r="640" spans="1:10" ht="15.75" hidden="1" customHeight="1">
      <c r="A640" s="119">
        <v>633</v>
      </c>
      <c r="B640" s="238" t="s">
        <v>28448</v>
      </c>
      <c r="C640" s="121" t="s">
        <v>7478</v>
      </c>
      <c r="D640" s="119">
        <v>2025</v>
      </c>
      <c r="E640" s="121">
        <v>6100099072</v>
      </c>
      <c r="F640" s="237">
        <v>45290</v>
      </c>
      <c r="G640" s="121" t="s">
        <v>8530</v>
      </c>
      <c r="H640" s="121" t="s">
        <v>21695</v>
      </c>
      <c r="I640" s="120" t="s">
        <v>14909</v>
      </c>
      <c r="J640" s="121" t="s">
        <v>7451</v>
      </c>
    </row>
    <row r="641" spans="1:10" ht="15.75" hidden="1" customHeight="1">
      <c r="A641" s="119">
        <v>634</v>
      </c>
      <c r="B641" s="238" t="s">
        <v>28449</v>
      </c>
      <c r="C641" s="121" t="s">
        <v>7478</v>
      </c>
      <c r="D641" s="119">
        <v>2025</v>
      </c>
      <c r="E641" s="121">
        <v>6100099074</v>
      </c>
      <c r="F641" s="237">
        <v>45288</v>
      </c>
      <c r="G641" s="121" t="s">
        <v>8531</v>
      </c>
      <c r="H641" s="121" t="s">
        <v>21696</v>
      </c>
      <c r="I641" s="120" t="s">
        <v>14910</v>
      </c>
      <c r="J641" s="121" t="s">
        <v>7451</v>
      </c>
    </row>
    <row r="642" spans="1:10" ht="15.75" hidden="1" customHeight="1">
      <c r="A642" s="119">
        <v>635</v>
      </c>
      <c r="B642" s="238" t="s">
        <v>28450</v>
      </c>
      <c r="C642" s="121" t="s">
        <v>7478</v>
      </c>
      <c r="D642" s="119">
        <v>2025</v>
      </c>
      <c r="E642" s="121">
        <v>6100099285</v>
      </c>
      <c r="F642" s="237">
        <v>45308</v>
      </c>
      <c r="G642" s="121" t="s">
        <v>8532</v>
      </c>
      <c r="H642" s="121" t="s">
        <v>21697</v>
      </c>
      <c r="I642" s="120" t="s">
        <v>14911</v>
      </c>
      <c r="J642" s="121" t="s">
        <v>7451</v>
      </c>
    </row>
    <row r="643" spans="1:10" ht="15.75" hidden="1" customHeight="1">
      <c r="A643" s="119">
        <v>636</v>
      </c>
      <c r="B643" s="238" t="s">
        <v>28451</v>
      </c>
      <c r="C643" s="121" t="s">
        <v>7478</v>
      </c>
      <c r="D643" s="119">
        <v>2025</v>
      </c>
      <c r="E643" s="121">
        <v>6100099109</v>
      </c>
      <c r="F643" s="237">
        <v>45307</v>
      </c>
      <c r="G643" s="121" t="s">
        <v>8533</v>
      </c>
      <c r="H643" s="121" t="s">
        <v>21698</v>
      </c>
      <c r="I643" s="120" t="s">
        <v>7317</v>
      </c>
      <c r="J643" s="121" t="s">
        <v>7451</v>
      </c>
    </row>
    <row r="644" spans="1:10" ht="15.75" hidden="1" customHeight="1">
      <c r="A644" s="119">
        <v>637</v>
      </c>
      <c r="B644" s="238" t="s">
        <v>28452</v>
      </c>
      <c r="C644" s="121" t="s">
        <v>7479</v>
      </c>
      <c r="D644" s="119">
        <v>2025</v>
      </c>
      <c r="E644" s="121">
        <v>6100099276</v>
      </c>
      <c r="F644" s="237">
        <v>45303</v>
      </c>
      <c r="G644" s="121" t="s">
        <v>8534</v>
      </c>
      <c r="H644" s="121" t="s">
        <v>21699</v>
      </c>
      <c r="I644" s="120" t="s">
        <v>14912</v>
      </c>
      <c r="J644" s="121" t="s">
        <v>7451</v>
      </c>
    </row>
    <row r="645" spans="1:10" ht="15.75" hidden="1" customHeight="1">
      <c r="A645" s="119">
        <v>638</v>
      </c>
      <c r="B645" s="238" t="s">
        <v>7635</v>
      </c>
      <c r="C645" s="121" t="s">
        <v>7478</v>
      </c>
      <c r="D645" s="119">
        <v>2025</v>
      </c>
      <c r="E645" s="121">
        <v>6100099149</v>
      </c>
      <c r="F645" s="237">
        <v>45289</v>
      </c>
      <c r="G645" s="121" t="s">
        <v>8535</v>
      </c>
      <c r="H645" s="121" t="s">
        <v>21700</v>
      </c>
      <c r="I645" s="120" t="s">
        <v>7403</v>
      </c>
      <c r="J645" s="121" t="s">
        <v>7451</v>
      </c>
    </row>
    <row r="646" spans="1:10" ht="15.75" hidden="1" customHeight="1">
      <c r="A646" s="119">
        <v>639</v>
      </c>
      <c r="B646" s="121" t="s">
        <v>33249</v>
      </c>
      <c r="C646" s="121" t="s">
        <v>7478</v>
      </c>
      <c r="D646" s="119">
        <v>2025</v>
      </c>
      <c r="E646" s="121">
        <v>6100099123</v>
      </c>
      <c r="F646" s="237">
        <v>45300</v>
      </c>
      <c r="G646" s="121" t="s">
        <v>8536</v>
      </c>
      <c r="H646" s="121" t="s">
        <v>21701</v>
      </c>
      <c r="I646" s="120" t="s">
        <v>14913</v>
      </c>
      <c r="J646" s="121" t="s">
        <v>7451</v>
      </c>
    </row>
    <row r="647" spans="1:10" ht="15.75" hidden="1" customHeight="1">
      <c r="A647" s="119">
        <v>640</v>
      </c>
      <c r="B647" s="238" t="s">
        <v>28453</v>
      </c>
      <c r="C647" s="121" t="s">
        <v>7478</v>
      </c>
      <c r="D647" s="119">
        <v>2025</v>
      </c>
      <c r="E647" s="121">
        <v>6100100003</v>
      </c>
      <c r="F647" s="237">
        <v>45331</v>
      </c>
      <c r="G647" s="121" t="s">
        <v>8537</v>
      </c>
      <c r="H647" s="121" t="s">
        <v>21702</v>
      </c>
      <c r="I647" s="120" t="s">
        <v>14914</v>
      </c>
      <c r="J647" s="121" t="s">
        <v>7451</v>
      </c>
    </row>
    <row r="648" spans="1:10" ht="15.75" hidden="1" customHeight="1">
      <c r="A648" s="119">
        <v>641</v>
      </c>
      <c r="B648" s="238" t="s">
        <v>28454</v>
      </c>
      <c r="C648" s="121" t="s">
        <v>7478</v>
      </c>
      <c r="D648" s="119">
        <v>2025</v>
      </c>
      <c r="E648" s="121">
        <v>6100099167</v>
      </c>
      <c r="F648" s="237">
        <v>45301</v>
      </c>
      <c r="G648" s="121" t="s">
        <v>8538</v>
      </c>
      <c r="H648" s="121" t="s">
        <v>21703</v>
      </c>
      <c r="I648" s="120" t="s">
        <v>14915</v>
      </c>
      <c r="J648" s="121" t="s">
        <v>7451</v>
      </c>
    </row>
    <row r="649" spans="1:10" ht="15.75" hidden="1" customHeight="1">
      <c r="A649" s="119">
        <v>642</v>
      </c>
      <c r="B649" s="238" t="s">
        <v>7803</v>
      </c>
      <c r="C649" s="121" t="s">
        <v>7484</v>
      </c>
      <c r="D649" s="119">
        <v>2025</v>
      </c>
      <c r="E649" s="121">
        <v>6100100446</v>
      </c>
      <c r="F649" s="237">
        <v>45364</v>
      </c>
      <c r="G649" s="121" t="s">
        <v>8539</v>
      </c>
      <c r="H649" s="121" t="s">
        <v>21704</v>
      </c>
      <c r="I649" s="120" t="s">
        <v>14916</v>
      </c>
      <c r="J649" s="121" t="s">
        <v>7451</v>
      </c>
    </row>
    <row r="650" spans="1:10" ht="15.75" hidden="1" customHeight="1">
      <c r="A650" s="119">
        <v>643</v>
      </c>
      <c r="B650" s="238" t="s">
        <v>28439</v>
      </c>
      <c r="C650" s="121" t="s">
        <v>7493</v>
      </c>
      <c r="D650" s="119">
        <v>2025</v>
      </c>
      <c r="E650" s="121">
        <v>6000037058</v>
      </c>
      <c r="F650" s="237">
        <v>45307</v>
      </c>
      <c r="G650" s="121" t="s">
        <v>8540</v>
      </c>
      <c r="H650" s="121" t="s">
        <v>21705</v>
      </c>
      <c r="I650" s="120" t="s">
        <v>14858</v>
      </c>
      <c r="J650" s="121" t="s">
        <v>7452</v>
      </c>
    </row>
    <row r="651" spans="1:10" ht="15.75" hidden="1" customHeight="1">
      <c r="A651" s="119">
        <v>644</v>
      </c>
      <c r="B651" s="238" t="s">
        <v>28455</v>
      </c>
      <c r="C651" s="121" t="s">
        <v>7493</v>
      </c>
      <c r="D651" s="119">
        <v>2025</v>
      </c>
      <c r="E651" s="121">
        <v>6000037052</v>
      </c>
      <c r="F651" s="237">
        <v>45307</v>
      </c>
      <c r="G651" s="121" t="s">
        <v>8541</v>
      </c>
      <c r="H651" s="121" t="s">
        <v>21706</v>
      </c>
      <c r="I651" s="120" t="s">
        <v>14858</v>
      </c>
      <c r="J651" s="121" t="s">
        <v>7452</v>
      </c>
    </row>
    <row r="652" spans="1:10" ht="15.75" hidden="1" customHeight="1">
      <c r="A652" s="119">
        <v>645</v>
      </c>
      <c r="B652" s="238" t="s">
        <v>28451</v>
      </c>
      <c r="C652" s="121" t="s">
        <v>7478</v>
      </c>
      <c r="D652" s="119">
        <v>2025</v>
      </c>
      <c r="E652" s="121">
        <v>6100099177</v>
      </c>
      <c r="F652" s="237">
        <v>45307</v>
      </c>
      <c r="G652" s="121" t="s">
        <v>8542</v>
      </c>
      <c r="H652" s="121" t="s">
        <v>21707</v>
      </c>
      <c r="I652" s="120" t="s">
        <v>14917</v>
      </c>
      <c r="J652" s="121" t="s">
        <v>7451</v>
      </c>
    </row>
    <row r="653" spans="1:10" ht="15.75" hidden="1" customHeight="1">
      <c r="A653" s="119">
        <v>646</v>
      </c>
      <c r="B653" s="238" t="s">
        <v>28456</v>
      </c>
      <c r="C653" s="121" t="s">
        <v>7478</v>
      </c>
      <c r="D653" s="119">
        <v>2025</v>
      </c>
      <c r="E653" s="121">
        <v>6100099419</v>
      </c>
      <c r="F653" s="237">
        <v>45313</v>
      </c>
      <c r="G653" s="121" t="s">
        <v>8543</v>
      </c>
      <c r="H653" s="121" t="s">
        <v>21708</v>
      </c>
      <c r="I653" s="120" t="s">
        <v>7308</v>
      </c>
      <c r="J653" s="121" t="s">
        <v>7451</v>
      </c>
    </row>
    <row r="654" spans="1:10" ht="15.75" hidden="1" customHeight="1">
      <c r="A654" s="119">
        <v>647</v>
      </c>
      <c r="B654" s="238" t="s">
        <v>28457</v>
      </c>
      <c r="C654" s="121" t="s">
        <v>7478</v>
      </c>
      <c r="D654" s="119">
        <v>2025</v>
      </c>
      <c r="E654" s="121">
        <v>6100099699</v>
      </c>
      <c r="F654" s="237">
        <v>45322</v>
      </c>
      <c r="G654" s="121" t="s">
        <v>8544</v>
      </c>
      <c r="H654" s="121" t="s">
        <v>21709</v>
      </c>
      <c r="I654" s="120" t="s">
        <v>14918</v>
      </c>
      <c r="J654" s="121" t="s">
        <v>7451</v>
      </c>
    </row>
    <row r="655" spans="1:10" ht="15.75" hidden="1" customHeight="1">
      <c r="A655" s="119">
        <v>648</v>
      </c>
      <c r="B655" s="238" t="s">
        <v>7728</v>
      </c>
      <c r="C655" s="121" t="s">
        <v>7478</v>
      </c>
      <c r="D655" s="119">
        <v>2025</v>
      </c>
      <c r="E655" s="121">
        <v>6100099287</v>
      </c>
      <c r="F655" s="237">
        <v>45303</v>
      </c>
      <c r="G655" s="121" t="s">
        <v>8545</v>
      </c>
      <c r="H655" s="121" t="s">
        <v>21710</v>
      </c>
      <c r="I655" s="120" t="s">
        <v>14919</v>
      </c>
      <c r="J655" s="121" t="s">
        <v>7451</v>
      </c>
    </row>
    <row r="656" spans="1:10" ht="15.75" hidden="1" customHeight="1">
      <c r="A656" s="119">
        <v>649</v>
      </c>
      <c r="B656" s="121" t="s">
        <v>33198</v>
      </c>
      <c r="C656" s="121" t="s">
        <v>7478</v>
      </c>
      <c r="D656" s="119">
        <v>2025</v>
      </c>
      <c r="E656" s="121">
        <v>6100099203</v>
      </c>
      <c r="F656" s="237">
        <v>45302</v>
      </c>
      <c r="G656" s="121" t="s">
        <v>8546</v>
      </c>
      <c r="H656" s="121" t="s">
        <v>21711</v>
      </c>
      <c r="I656" s="120" t="s">
        <v>14920</v>
      </c>
      <c r="J656" s="121" t="s">
        <v>7451</v>
      </c>
    </row>
    <row r="657" spans="1:10" ht="15.75" hidden="1" customHeight="1">
      <c r="A657" s="119">
        <v>650</v>
      </c>
      <c r="B657" s="238" t="s">
        <v>7601</v>
      </c>
      <c r="C657" s="121" t="s">
        <v>7478</v>
      </c>
      <c r="D657" s="119">
        <v>2025</v>
      </c>
      <c r="E657" s="121">
        <v>6100099690</v>
      </c>
      <c r="F657" s="237">
        <v>45324</v>
      </c>
      <c r="G657" s="121" t="s">
        <v>8547</v>
      </c>
      <c r="H657" s="121" t="s">
        <v>21712</v>
      </c>
      <c r="I657" s="120" t="s">
        <v>14921</v>
      </c>
      <c r="J657" s="121" t="s">
        <v>7451</v>
      </c>
    </row>
    <row r="658" spans="1:10" ht="15.75" hidden="1" customHeight="1">
      <c r="A658" s="119">
        <v>651</v>
      </c>
      <c r="B658" s="238" t="s">
        <v>7622</v>
      </c>
      <c r="C658" s="121" t="s">
        <v>7478</v>
      </c>
      <c r="D658" s="119">
        <v>2025</v>
      </c>
      <c r="E658" s="121">
        <v>6100099206</v>
      </c>
      <c r="F658" s="237">
        <v>45301</v>
      </c>
      <c r="G658" s="121" t="s">
        <v>8548</v>
      </c>
      <c r="H658" s="121" t="s">
        <v>21713</v>
      </c>
      <c r="I658" s="120" t="s">
        <v>14922</v>
      </c>
      <c r="J658" s="121" t="s">
        <v>7451</v>
      </c>
    </row>
    <row r="659" spans="1:10" ht="15.75" hidden="1" customHeight="1">
      <c r="A659" s="119">
        <v>652</v>
      </c>
      <c r="B659" s="121" t="s">
        <v>33250</v>
      </c>
      <c r="C659" s="121" t="s">
        <v>7478</v>
      </c>
      <c r="D659" s="119">
        <v>2025</v>
      </c>
      <c r="E659" s="121">
        <v>6100099315</v>
      </c>
      <c r="F659" s="237">
        <v>45307</v>
      </c>
      <c r="G659" s="121" t="s">
        <v>8549</v>
      </c>
      <c r="H659" s="121" t="s">
        <v>21714</v>
      </c>
      <c r="I659" s="120" t="s">
        <v>14917</v>
      </c>
      <c r="J659" s="121" t="s">
        <v>7451</v>
      </c>
    </row>
    <row r="660" spans="1:10" ht="15.75" hidden="1" customHeight="1">
      <c r="A660" s="119">
        <v>653</v>
      </c>
      <c r="B660" s="238" t="s">
        <v>28458</v>
      </c>
      <c r="C660" s="121" t="s">
        <v>7478</v>
      </c>
      <c r="D660" s="119">
        <v>2025</v>
      </c>
      <c r="E660" s="121">
        <v>6100100263</v>
      </c>
      <c r="F660" s="237">
        <v>45350</v>
      </c>
      <c r="G660" s="121" t="s">
        <v>8550</v>
      </c>
      <c r="H660" s="121" t="s">
        <v>21715</v>
      </c>
      <c r="I660" s="120" t="s">
        <v>14923</v>
      </c>
      <c r="J660" s="121" t="s">
        <v>7451</v>
      </c>
    </row>
    <row r="661" spans="1:10" ht="15.75" hidden="1" customHeight="1">
      <c r="A661" s="119">
        <v>654</v>
      </c>
      <c r="B661" s="238" t="s">
        <v>28459</v>
      </c>
      <c r="C661" s="121" t="s">
        <v>7496</v>
      </c>
      <c r="D661" s="119">
        <v>2025</v>
      </c>
      <c r="E661" s="121">
        <v>6100100164</v>
      </c>
      <c r="F661" s="237">
        <v>45341</v>
      </c>
      <c r="G661" s="121" t="s">
        <v>8551</v>
      </c>
      <c r="H661" s="121" t="s">
        <v>21716</v>
      </c>
      <c r="I661" s="120" t="s">
        <v>14924</v>
      </c>
      <c r="J661" s="121" t="s">
        <v>7451</v>
      </c>
    </row>
    <row r="662" spans="1:10" ht="15.75" hidden="1" customHeight="1">
      <c r="A662" s="119">
        <v>655</v>
      </c>
      <c r="B662" s="238" t="s">
        <v>7788</v>
      </c>
      <c r="C662" s="121" t="s">
        <v>7478</v>
      </c>
      <c r="D662" s="119">
        <v>2025</v>
      </c>
      <c r="E662" s="121">
        <v>6100099221</v>
      </c>
      <c r="F662" s="237">
        <v>45307</v>
      </c>
      <c r="G662" s="121" t="s">
        <v>8552</v>
      </c>
      <c r="H662" s="121" t="s">
        <v>21717</v>
      </c>
      <c r="I662" s="120" t="s">
        <v>14925</v>
      </c>
      <c r="J662" s="121" t="s">
        <v>7451</v>
      </c>
    </row>
    <row r="663" spans="1:10" ht="15.75" hidden="1" customHeight="1">
      <c r="A663" s="119">
        <v>656</v>
      </c>
      <c r="B663" s="238" t="s">
        <v>28460</v>
      </c>
      <c r="C663" s="121" t="s">
        <v>7478</v>
      </c>
      <c r="D663" s="119">
        <v>2025</v>
      </c>
      <c r="E663" s="121">
        <v>6100099235</v>
      </c>
      <c r="F663" s="237">
        <v>45306</v>
      </c>
      <c r="G663" s="121" t="s">
        <v>8553</v>
      </c>
      <c r="H663" s="121" t="s">
        <v>21718</v>
      </c>
      <c r="I663" s="120" t="s">
        <v>14926</v>
      </c>
      <c r="J663" s="121" t="s">
        <v>7451</v>
      </c>
    </row>
    <row r="664" spans="1:10" ht="15.75" hidden="1" customHeight="1">
      <c r="A664" s="119">
        <v>657</v>
      </c>
      <c r="B664" s="238" t="s">
        <v>28461</v>
      </c>
      <c r="C664" s="121" t="s">
        <v>7479</v>
      </c>
      <c r="D664" s="119">
        <v>2025</v>
      </c>
      <c r="E664" s="121">
        <v>6100099291</v>
      </c>
      <c r="F664" s="237">
        <v>45309</v>
      </c>
      <c r="G664" s="121" t="s">
        <v>8554</v>
      </c>
      <c r="H664" s="121" t="s">
        <v>21719</v>
      </c>
      <c r="I664" s="120" t="s">
        <v>14927</v>
      </c>
      <c r="J664" s="121" t="s">
        <v>7451</v>
      </c>
    </row>
    <row r="665" spans="1:10" ht="15.75" hidden="1" customHeight="1">
      <c r="A665" s="119">
        <v>658</v>
      </c>
      <c r="B665" s="238" t="s">
        <v>7813</v>
      </c>
      <c r="C665" s="121" t="s">
        <v>7479</v>
      </c>
      <c r="D665" s="119">
        <v>2025</v>
      </c>
      <c r="E665" s="121">
        <v>6100099283</v>
      </c>
      <c r="F665" s="237">
        <v>45308</v>
      </c>
      <c r="G665" s="121" t="s">
        <v>8555</v>
      </c>
      <c r="H665" s="121" t="s">
        <v>21720</v>
      </c>
      <c r="I665" s="120" t="s">
        <v>14928</v>
      </c>
      <c r="J665" s="121" t="s">
        <v>7451</v>
      </c>
    </row>
    <row r="666" spans="1:10" ht="15.75" hidden="1" customHeight="1">
      <c r="A666" s="119">
        <v>659</v>
      </c>
      <c r="B666" s="238" t="s">
        <v>28462</v>
      </c>
      <c r="C666" s="121" t="s">
        <v>7478</v>
      </c>
      <c r="D666" s="119">
        <v>2025</v>
      </c>
      <c r="E666" s="121">
        <v>6100099948</v>
      </c>
      <c r="F666" s="237">
        <v>45334</v>
      </c>
      <c r="G666" s="121" t="s">
        <v>8556</v>
      </c>
      <c r="H666" s="121" t="s">
        <v>21721</v>
      </c>
      <c r="I666" s="120" t="s">
        <v>14929</v>
      </c>
      <c r="J666" s="121" t="s">
        <v>7451</v>
      </c>
    </row>
    <row r="667" spans="1:10" ht="15.75" hidden="1" customHeight="1">
      <c r="A667" s="119">
        <v>660</v>
      </c>
      <c r="B667" s="238" t="s">
        <v>28463</v>
      </c>
      <c r="C667" s="121" t="s">
        <v>7478</v>
      </c>
      <c r="D667" s="119">
        <v>2025</v>
      </c>
      <c r="E667" s="121">
        <v>6100099344</v>
      </c>
      <c r="F667" s="237">
        <v>45308</v>
      </c>
      <c r="G667" s="121" t="s">
        <v>8557</v>
      </c>
      <c r="H667" s="121" t="s">
        <v>21722</v>
      </c>
      <c r="I667" s="120" t="s">
        <v>14930</v>
      </c>
      <c r="J667" s="121" t="s">
        <v>7451</v>
      </c>
    </row>
    <row r="668" spans="1:10" ht="15.75" hidden="1" customHeight="1">
      <c r="A668" s="119">
        <v>661</v>
      </c>
      <c r="B668" s="238" t="s">
        <v>28464</v>
      </c>
      <c r="C668" s="121" t="s">
        <v>7479</v>
      </c>
      <c r="D668" s="119">
        <v>2025</v>
      </c>
      <c r="E668" s="121">
        <v>6100099421</v>
      </c>
      <c r="F668" s="237">
        <v>45310</v>
      </c>
      <c r="G668" s="121" t="s">
        <v>8558</v>
      </c>
      <c r="H668" s="121" t="s">
        <v>21723</v>
      </c>
      <c r="I668" s="120" t="s">
        <v>14931</v>
      </c>
      <c r="J668" s="121" t="s">
        <v>7451</v>
      </c>
    </row>
    <row r="669" spans="1:10" ht="15.75" hidden="1" customHeight="1">
      <c r="A669" s="119">
        <v>662</v>
      </c>
      <c r="B669" s="238" t="s">
        <v>28465</v>
      </c>
      <c r="C669" s="121" t="s">
        <v>7494</v>
      </c>
      <c r="D669" s="119">
        <v>2025</v>
      </c>
      <c r="E669" s="121">
        <v>6000037270</v>
      </c>
      <c r="F669" s="237">
        <v>45322</v>
      </c>
      <c r="G669" s="121" t="s">
        <v>8559</v>
      </c>
      <c r="H669" s="121" t="s">
        <v>21724</v>
      </c>
      <c r="I669" s="120" t="s">
        <v>14932</v>
      </c>
      <c r="J669" s="121" t="s">
        <v>7452</v>
      </c>
    </row>
    <row r="670" spans="1:10" ht="15.75" hidden="1" customHeight="1">
      <c r="A670" s="119">
        <v>663</v>
      </c>
      <c r="B670" s="121" t="s">
        <v>33251</v>
      </c>
      <c r="C670" s="121" t="s">
        <v>7478</v>
      </c>
      <c r="D670" s="119">
        <v>2025</v>
      </c>
      <c r="E670" s="121">
        <v>6100099337</v>
      </c>
      <c r="F670" s="237">
        <v>45313</v>
      </c>
      <c r="G670" s="121" t="s">
        <v>8560</v>
      </c>
      <c r="H670" s="121" t="s">
        <v>21725</v>
      </c>
      <c r="I670" s="120" t="s">
        <v>14933</v>
      </c>
      <c r="J670" s="121" t="s">
        <v>7451</v>
      </c>
    </row>
    <row r="671" spans="1:10" ht="15.75" hidden="1" customHeight="1">
      <c r="A671" s="119">
        <v>664</v>
      </c>
      <c r="B671" s="121" t="s">
        <v>33252</v>
      </c>
      <c r="C671" s="121" t="s">
        <v>7478</v>
      </c>
      <c r="D671" s="119">
        <v>2025</v>
      </c>
      <c r="E671" s="121">
        <v>6100099441</v>
      </c>
      <c r="F671" s="237">
        <v>45313</v>
      </c>
      <c r="G671" s="121" t="s">
        <v>7128</v>
      </c>
      <c r="H671" s="121" t="s">
        <v>21726</v>
      </c>
      <c r="I671" s="120" t="s">
        <v>14934</v>
      </c>
      <c r="J671" s="121" t="s">
        <v>7451</v>
      </c>
    </row>
    <row r="672" spans="1:10" ht="15.75" hidden="1" customHeight="1">
      <c r="A672" s="119">
        <v>665</v>
      </c>
      <c r="B672" s="238" t="s">
        <v>7643</v>
      </c>
      <c r="C672" s="121" t="s">
        <v>7478</v>
      </c>
      <c r="D672" s="119">
        <v>2025</v>
      </c>
      <c r="E672" s="121">
        <v>6100099356</v>
      </c>
      <c r="F672" s="237">
        <v>45308</v>
      </c>
      <c r="G672" s="121" t="s">
        <v>8561</v>
      </c>
      <c r="H672" s="121" t="s">
        <v>21727</v>
      </c>
      <c r="I672" s="120" t="s">
        <v>14935</v>
      </c>
      <c r="J672" s="121" t="s">
        <v>7451</v>
      </c>
    </row>
    <row r="673" spans="1:10" ht="15.75" hidden="1" customHeight="1">
      <c r="A673" s="119">
        <v>666</v>
      </c>
      <c r="B673" s="238" t="s">
        <v>28455</v>
      </c>
      <c r="C673" s="121" t="s">
        <v>7493</v>
      </c>
      <c r="D673" s="119">
        <v>2025</v>
      </c>
      <c r="E673" s="121">
        <v>6000037079</v>
      </c>
      <c r="F673" s="237">
        <v>45309</v>
      </c>
      <c r="G673" s="121" t="s">
        <v>8562</v>
      </c>
      <c r="H673" s="121" t="s">
        <v>21728</v>
      </c>
      <c r="I673" s="120" t="s">
        <v>14936</v>
      </c>
      <c r="J673" s="121" t="s">
        <v>7452</v>
      </c>
    </row>
    <row r="674" spans="1:10" ht="15.75" hidden="1" customHeight="1">
      <c r="A674" s="119">
        <v>667</v>
      </c>
      <c r="B674" s="238" t="s">
        <v>28455</v>
      </c>
      <c r="C674" s="121" t="s">
        <v>7493</v>
      </c>
      <c r="D674" s="119">
        <v>2025</v>
      </c>
      <c r="E674" s="121">
        <v>6000037170</v>
      </c>
      <c r="F674" s="237">
        <v>45315</v>
      </c>
      <c r="G674" s="121" t="s">
        <v>8563</v>
      </c>
      <c r="H674" s="121" t="s">
        <v>7458</v>
      </c>
      <c r="I674" s="120" t="s">
        <v>14858</v>
      </c>
      <c r="J674" s="121" t="s">
        <v>7452</v>
      </c>
    </row>
    <row r="675" spans="1:10" ht="15.75" hidden="1" customHeight="1">
      <c r="A675" s="119">
        <v>668</v>
      </c>
      <c r="B675" s="238" t="s">
        <v>28466</v>
      </c>
      <c r="C675" s="121" t="s">
        <v>7479</v>
      </c>
      <c r="D675" s="119">
        <v>2025</v>
      </c>
      <c r="E675" s="121">
        <v>6100099373</v>
      </c>
      <c r="F675" s="237">
        <v>45310</v>
      </c>
      <c r="G675" s="121" t="s">
        <v>8564</v>
      </c>
      <c r="H675" s="121" t="s">
        <v>21729</v>
      </c>
      <c r="I675" s="120" t="s">
        <v>14937</v>
      </c>
      <c r="J675" s="121" t="s">
        <v>7451</v>
      </c>
    </row>
    <row r="676" spans="1:10" ht="15.75" hidden="1" customHeight="1">
      <c r="A676" s="119">
        <v>669</v>
      </c>
      <c r="B676" s="238" t="s">
        <v>28467</v>
      </c>
      <c r="C676" s="121" t="s">
        <v>7478</v>
      </c>
      <c r="D676" s="119">
        <v>2025</v>
      </c>
      <c r="E676" s="121">
        <v>6100099378</v>
      </c>
      <c r="F676" s="237">
        <v>45309</v>
      </c>
      <c r="G676" s="121" t="s">
        <v>8565</v>
      </c>
      <c r="H676" s="121" t="s">
        <v>21730</v>
      </c>
      <c r="I676" s="120" t="s">
        <v>14938</v>
      </c>
      <c r="J676" s="121" t="s">
        <v>7451</v>
      </c>
    </row>
    <row r="677" spans="1:10" ht="15.75" hidden="1" customHeight="1">
      <c r="A677" s="119">
        <v>670</v>
      </c>
      <c r="B677" s="238" t="s">
        <v>28466</v>
      </c>
      <c r="C677" s="121" t="s">
        <v>7479</v>
      </c>
      <c r="D677" s="119">
        <v>2025</v>
      </c>
      <c r="E677" s="121">
        <v>6100099370</v>
      </c>
      <c r="F677" s="237">
        <v>45310</v>
      </c>
      <c r="G677" s="121" t="s">
        <v>8566</v>
      </c>
      <c r="H677" s="121" t="s">
        <v>21731</v>
      </c>
      <c r="I677" s="120" t="s">
        <v>14937</v>
      </c>
      <c r="J677" s="121" t="s">
        <v>7451</v>
      </c>
    </row>
    <row r="678" spans="1:10" ht="15.75" hidden="1" customHeight="1">
      <c r="A678" s="119">
        <v>671</v>
      </c>
      <c r="B678" s="238" t="s">
        <v>28468</v>
      </c>
      <c r="C678" s="121" t="s">
        <v>7489</v>
      </c>
      <c r="D678" s="119">
        <v>2025</v>
      </c>
      <c r="E678" s="121">
        <v>6200033887</v>
      </c>
      <c r="F678" s="237">
        <v>45307</v>
      </c>
      <c r="G678" s="121" t="s">
        <v>8567</v>
      </c>
      <c r="H678" s="121" t="s">
        <v>21732</v>
      </c>
      <c r="I678" s="120" t="s">
        <v>14939</v>
      </c>
      <c r="J678" s="121" t="s">
        <v>7453</v>
      </c>
    </row>
    <row r="679" spans="1:10" ht="15.75" hidden="1" customHeight="1">
      <c r="A679" s="119">
        <v>672</v>
      </c>
      <c r="B679" s="121" t="s">
        <v>33253</v>
      </c>
      <c r="C679" s="121" t="s">
        <v>7479</v>
      </c>
      <c r="D679" s="119">
        <v>2025</v>
      </c>
      <c r="E679" s="121">
        <v>6100099506</v>
      </c>
      <c r="F679" s="237">
        <v>45316</v>
      </c>
      <c r="G679" s="121" t="s">
        <v>8568</v>
      </c>
      <c r="H679" s="121" t="s">
        <v>21733</v>
      </c>
      <c r="I679" s="120" t="s">
        <v>14940</v>
      </c>
      <c r="J679" s="121" t="s">
        <v>7451</v>
      </c>
    </row>
    <row r="680" spans="1:10" ht="15.75" hidden="1" customHeight="1">
      <c r="A680" s="119">
        <v>673</v>
      </c>
      <c r="B680" s="238" t="s">
        <v>7712</v>
      </c>
      <c r="C680" s="121" t="s">
        <v>7478</v>
      </c>
      <c r="D680" s="119">
        <v>2025</v>
      </c>
      <c r="E680" s="121">
        <v>6100099562</v>
      </c>
      <c r="F680" s="237">
        <v>45321</v>
      </c>
      <c r="G680" s="121" t="s">
        <v>8569</v>
      </c>
      <c r="H680" s="121" t="s">
        <v>21734</v>
      </c>
      <c r="I680" s="120" t="s">
        <v>14941</v>
      </c>
      <c r="J680" s="121" t="s">
        <v>7451</v>
      </c>
    </row>
    <row r="681" spans="1:10" ht="15.75" hidden="1" customHeight="1">
      <c r="A681" s="119">
        <v>674</v>
      </c>
      <c r="B681" s="238" t="s">
        <v>28468</v>
      </c>
      <c r="C681" s="121" t="s">
        <v>7489</v>
      </c>
      <c r="D681" s="119">
        <v>2025</v>
      </c>
      <c r="E681" s="121">
        <v>6200033889</v>
      </c>
      <c r="F681" s="237">
        <v>45307</v>
      </c>
      <c r="G681" s="121" t="s">
        <v>8570</v>
      </c>
      <c r="H681" s="121" t="s">
        <v>21735</v>
      </c>
      <c r="I681" s="120" t="s">
        <v>14942</v>
      </c>
      <c r="J681" s="121" t="s">
        <v>7453</v>
      </c>
    </row>
    <row r="682" spans="1:10" ht="15.75" hidden="1" customHeight="1">
      <c r="A682" s="119">
        <v>675</v>
      </c>
      <c r="B682" s="238" t="s">
        <v>28468</v>
      </c>
      <c r="C682" s="121" t="s">
        <v>7489</v>
      </c>
      <c r="D682" s="119">
        <v>2025</v>
      </c>
      <c r="E682" s="121">
        <v>6200033891</v>
      </c>
      <c r="F682" s="237">
        <v>45307</v>
      </c>
      <c r="G682" s="121" t="s">
        <v>8571</v>
      </c>
      <c r="H682" s="121" t="s">
        <v>21736</v>
      </c>
      <c r="I682" s="120" t="s">
        <v>14943</v>
      </c>
      <c r="J682" s="121" t="s">
        <v>7453</v>
      </c>
    </row>
    <row r="683" spans="1:10" ht="15.75" hidden="1" customHeight="1">
      <c r="A683" s="119">
        <v>676</v>
      </c>
      <c r="B683" s="238" t="s">
        <v>28468</v>
      </c>
      <c r="C683" s="121" t="s">
        <v>7489</v>
      </c>
      <c r="D683" s="119">
        <v>2025</v>
      </c>
      <c r="E683" s="121">
        <v>6200033892</v>
      </c>
      <c r="F683" s="237">
        <v>45307</v>
      </c>
      <c r="G683" s="121" t="s">
        <v>8572</v>
      </c>
      <c r="H683" s="121" t="s">
        <v>21737</v>
      </c>
      <c r="I683" s="120" t="s">
        <v>14944</v>
      </c>
      <c r="J683" s="121" t="s">
        <v>7453</v>
      </c>
    </row>
    <row r="684" spans="1:10" ht="15.75" hidden="1" customHeight="1">
      <c r="A684" s="119">
        <v>677</v>
      </c>
      <c r="B684" s="238" t="s">
        <v>28468</v>
      </c>
      <c r="C684" s="121" t="s">
        <v>7489</v>
      </c>
      <c r="D684" s="119">
        <v>2025</v>
      </c>
      <c r="E684" s="121">
        <v>6200033895</v>
      </c>
      <c r="F684" s="237">
        <v>45307</v>
      </c>
      <c r="G684" s="121" t="s">
        <v>8573</v>
      </c>
      <c r="H684" s="121" t="s">
        <v>21738</v>
      </c>
      <c r="I684" s="120" t="s">
        <v>14945</v>
      </c>
      <c r="J684" s="121" t="s">
        <v>7453</v>
      </c>
    </row>
    <row r="685" spans="1:10" ht="15.75" hidden="1" customHeight="1">
      <c r="A685" s="119">
        <v>678</v>
      </c>
      <c r="B685" s="238" t="s">
        <v>28468</v>
      </c>
      <c r="C685" s="121" t="s">
        <v>7489</v>
      </c>
      <c r="D685" s="119">
        <v>2025</v>
      </c>
      <c r="E685" s="121">
        <v>6200033890</v>
      </c>
      <c r="F685" s="237">
        <v>45307</v>
      </c>
      <c r="G685" s="121" t="s">
        <v>8574</v>
      </c>
      <c r="H685" s="121" t="s">
        <v>21739</v>
      </c>
      <c r="I685" s="120" t="s">
        <v>14946</v>
      </c>
      <c r="J685" s="121" t="s">
        <v>7453</v>
      </c>
    </row>
    <row r="686" spans="1:10" ht="15.75" hidden="1" customHeight="1">
      <c r="A686" s="119">
        <v>679</v>
      </c>
      <c r="B686" s="238" t="s">
        <v>28468</v>
      </c>
      <c r="C686" s="121" t="s">
        <v>7489</v>
      </c>
      <c r="D686" s="119">
        <v>2025</v>
      </c>
      <c r="E686" s="121">
        <v>6200033888</v>
      </c>
      <c r="F686" s="237">
        <v>45307</v>
      </c>
      <c r="G686" s="121" t="s">
        <v>8575</v>
      </c>
      <c r="H686" s="121" t="s">
        <v>21740</v>
      </c>
      <c r="I686" s="120" t="s">
        <v>14947</v>
      </c>
      <c r="J686" s="121" t="s">
        <v>7453</v>
      </c>
    </row>
    <row r="687" spans="1:10" ht="15.75" hidden="1" customHeight="1">
      <c r="A687" s="119">
        <v>680</v>
      </c>
      <c r="B687" s="238" t="s">
        <v>7601</v>
      </c>
      <c r="C687" s="121" t="s">
        <v>7478</v>
      </c>
      <c r="D687" s="119">
        <v>2025</v>
      </c>
      <c r="E687" s="121">
        <v>6100099468</v>
      </c>
      <c r="F687" s="237">
        <v>45315</v>
      </c>
      <c r="G687" s="121" t="s">
        <v>7214</v>
      </c>
      <c r="H687" s="121" t="s">
        <v>21741</v>
      </c>
      <c r="I687" s="120" t="s">
        <v>14948</v>
      </c>
      <c r="J687" s="121" t="s">
        <v>7451</v>
      </c>
    </row>
    <row r="688" spans="1:10" ht="15.75" hidden="1" customHeight="1">
      <c r="A688" s="119">
        <v>681</v>
      </c>
      <c r="B688" s="238" t="s">
        <v>28468</v>
      </c>
      <c r="C688" s="121" t="s">
        <v>7489</v>
      </c>
      <c r="D688" s="119">
        <v>2025</v>
      </c>
      <c r="E688" s="121">
        <v>6200033894</v>
      </c>
      <c r="F688" s="237">
        <v>45307</v>
      </c>
      <c r="G688" s="121" t="s">
        <v>8576</v>
      </c>
      <c r="H688" s="121" t="s">
        <v>21742</v>
      </c>
      <c r="I688" s="120" t="s">
        <v>14949</v>
      </c>
      <c r="J688" s="121" t="s">
        <v>7453</v>
      </c>
    </row>
    <row r="689" spans="1:10" ht="15.75" hidden="1" customHeight="1">
      <c r="A689" s="119">
        <v>682</v>
      </c>
      <c r="B689" s="238" t="s">
        <v>28469</v>
      </c>
      <c r="C689" s="121" t="s">
        <v>7494</v>
      </c>
      <c r="D689" s="119">
        <v>2025</v>
      </c>
      <c r="E689" s="121">
        <v>6000037105</v>
      </c>
      <c r="F689" s="237">
        <v>45313</v>
      </c>
      <c r="G689" s="121" t="s">
        <v>8577</v>
      </c>
      <c r="H689" s="121" t="s">
        <v>21743</v>
      </c>
      <c r="I689" s="120" t="s">
        <v>14950</v>
      </c>
      <c r="J689" s="121" t="s">
        <v>7452</v>
      </c>
    </row>
    <row r="690" spans="1:10" ht="15.75" hidden="1" customHeight="1">
      <c r="A690" s="119">
        <v>683</v>
      </c>
      <c r="B690" s="238" t="s">
        <v>28468</v>
      </c>
      <c r="C690" s="121" t="s">
        <v>7489</v>
      </c>
      <c r="D690" s="119">
        <v>2025</v>
      </c>
      <c r="E690" s="121">
        <v>6200033893</v>
      </c>
      <c r="F690" s="237">
        <v>45307</v>
      </c>
      <c r="G690" s="121" t="s">
        <v>8578</v>
      </c>
      <c r="H690" s="121" t="s">
        <v>21744</v>
      </c>
      <c r="I690" s="120" t="s">
        <v>14951</v>
      </c>
      <c r="J690" s="121" t="s">
        <v>7453</v>
      </c>
    </row>
    <row r="691" spans="1:10" ht="15.75" hidden="1" customHeight="1">
      <c r="A691" s="119">
        <v>684</v>
      </c>
      <c r="B691" s="238" t="s">
        <v>7644</v>
      </c>
      <c r="C691" s="121" t="s">
        <v>7478</v>
      </c>
      <c r="D691" s="119">
        <v>2025</v>
      </c>
      <c r="E691" s="121">
        <v>6100099530</v>
      </c>
      <c r="F691" s="237">
        <v>45316</v>
      </c>
      <c r="G691" s="121" t="s">
        <v>8579</v>
      </c>
      <c r="H691" s="121" t="s">
        <v>21745</v>
      </c>
      <c r="I691" s="120" t="s">
        <v>14952</v>
      </c>
      <c r="J691" s="121" t="s">
        <v>7451</v>
      </c>
    </row>
    <row r="692" spans="1:10" ht="15.75" hidden="1" customHeight="1">
      <c r="A692" s="119">
        <v>685</v>
      </c>
      <c r="B692" s="238" t="s">
        <v>7581</v>
      </c>
      <c r="C692" s="121" t="s">
        <v>7478</v>
      </c>
      <c r="D692" s="119">
        <v>2025</v>
      </c>
      <c r="E692" s="121">
        <v>6100099477</v>
      </c>
      <c r="F692" s="237">
        <v>45320</v>
      </c>
      <c r="G692" s="121" t="s">
        <v>8580</v>
      </c>
      <c r="H692" s="121" t="s">
        <v>21746</v>
      </c>
      <c r="I692" s="120" t="s">
        <v>14953</v>
      </c>
      <c r="J692" s="121" t="s">
        <v>7451</v>
      </c>
    </row>
    <row r="693" spans="1:10" ht="15.75" hidden="1" customHeight="1">
      <c r="A693" s="119">
        <v>686</v>
      </c>
      <c r="B693" s="121" t="s">
        <v>33254</v>
      </c>
      <c r="C693" s="121" t="s">
        <v>7479</v>
      </c>
      <c r="D693" s="119">
        <v>2025</v>
      </c>
      <c r="E693" s="121">
        <v>6100099566</v>
      </c>
      <c r="F693" s="237">
        <v>45317</v>
      </c>
      <c r="G693" s="121" t="s">
        <v>8581</v>
      </c>
      <c r="H693" s="121" t="s">
        <v>21747</v>
      </c>
      <c r="I693" s="120" t="s">
        <v>14954</v>
      </c>
      <c r="J693" s="121" t="s">
        <v>7451</v>
      </c>
    </row>
    <row r="694" spans="1:10" ht="15.75" hidden="1" customHeight="1">
      <c r="A694" s="119">
        <v>687</v>
      </c>
      <c r="B694" s="238" t="s">
        <v>28470</v>
      </c>
      <c r="C694" s="121" t="s">
        <v>7479</v>
      </c>
      <c r="D694" s="119">
        <v>2025</v>
      </c>
      <c r="E694" s="121">
        <v>6100100246</v>
      </c>
      <c r="F694" s="237">
        <v>45342</v>
      </c>
      <c r="G694" s="121" t="s">
        <v>8582</v>
      </c>
      <c r="H694" s="121" t="s">
        <v>21748</v>
      </c>
      <c r="I694" s="120" t="s">
        <v>14955</v>
      </c>
      <c r="J694" s="121" t="s">
        <v>7451</v>
      </c>
    </row>
    <row r="695" spans="1:10" ht="15.75" hidden="1" customHeight="1">
      <c r="A695" s="119">
        <v>688</v>
      </c>
      <c r="B695" s="121" t="s">
        <v>33255</v>
      </c>
      <c r="C695" s="121" t="s">
        <v>7479</v>
      </c>
      <c r="D695" s="119">
        <v>2025</v>
      </c>
      <c r="E695" s="121">
        <v>6100099505</v>
      </c>
      <c r="F695" s="237">
        <v>45315</v>
      </c>
      <c r="G695" s="121" t="s">
        <v>8583</v>
      </c>
      <c r="H695" s="121" t="s">
        <v>21749</v>
      </c>
      <c r="I695" s="120" t="s">
        <v>14956</v>
      </c>
      <c r="J695" s="121" t="s">
        <v>7451</v>
      </c>
    </row>
    <row r="696" spans="1:10" ht="15.75" hidden="1" customHeight="1">
      <c r="A696" s="119">
        <v>689</v>
      </c>
      <c r="B696" s="238" t="s">
        <v>28472</v>
      </c>
      <c r="C696" s="121" t="s">
        <v>7488</v>
      </c>
      <c r="D696" s="119">
        <v>2025</v>
      </c>
      <c r="E696" s="121">
        <v>6100099500</v>
      </c>
      <c r="F696" s="237">
        <v>45314</v>
      </c>
      <c r="G696" s="121" t="s">
        <v>8584</v>
      </c>
      <c r="H696" s="121" t="s">
        <v>21750</v>
      </c>
      <c r="I696" s="120" t="s">
        <v>14957</v>
      </c>
      <c r="J696" s="121" t="s">
        <v>7451</v>
      </c>
    </row>
    <row r="697" spans="1:10" ht="15.75" hidden="1" customHeight="1">
      <c r="A697" s="119">
        <v>690</v>
      </c>
      <c r="B697" s="238" t="s">
        <v>28473</v>
      </c>
      <c r="C697" s="121" t="s">
        <v>7494</v>
      </c>
      <c r="D697" s="119">
        <v>2025</v>
      </c>
      <c r="E697" s="121">
        <v>6000037284</v>
      </c>
      <c r="F697" s="237">
        <v>45323</v>
      </c>
      <c r="G697" s="121" t="s">
        <v>8585</v>
      </c>
      <c r="H697" s="121" t="s">
        <v>21751</v>
      </c>
      <c r="I697" s="120" t="s">
        <v>14958</v>
      </c>
      <c r="J697" s="121" t="s">
        <v>7452</v>
      </c>
    </row>
    <row r="698" spans="1:10" ht="15.75" hidden="1" customHeight="1">
      <c r="A698" s="119">
        <v>691</v>
      </c>
      <c r="B698" s="238" t="s">
        <v>28318</v>
      </c>
      <c r="C698" s="121" t="s">
        <v>7478</v>
      </c>
      <c r="D698" s="119">
        <v>2025</v>
      </c>
      <c r="E698" s="121">
        <v>6100099725</v>
      </c>
      <c r="F698" s="237">
        <v>45323</v>
      </c>
      <c r="G698" s="121" t="s">
        <v>8586</v>
      </c>
      <c r="H698" s="121" t="s">
        <v>21752</v>
      </c>
      <c r="I698" s="120" t="s">
        <v>14959</v>
      </c>
      <c r="J698" s="121" t="s">
        <v>7451</v>
      </c>
    </row>
    <row r="699" spans="1:10" ht="15.75" hidden="1" customHeight="1">
      <c r="A699" s="119">
        <v>692</v>
      </c>
      <c r="B699" s="238" t="s">
        <v>28474</v>
      </c>
      <c r="C699" s="121" t="s">
        <v>7489</v>
      </c>
      <c r="D699" s="119">
        <v>2025</v>
      </c>
      <c r="E699" s="121">
        <v>6200033962</v>
      </c>
      <c r="F699" s="237">
        <v>45323</v>
      </c>
      <c r="G699" s="121" t="s">
        <v>8587</v>
      </c>
      <c r="H699" s="121" t="s">
        <v>21753</v>
      </c>
      <c r="I699" s="120" t="s">
        <v>14960</v>
      </c>
      <c r="J699" s="121" t="s">
        <v>7453</v>
      </c>
    </row>
    <row r="700" spans="1:10" ht="15.75" hidden="1" customHeight="1">
      <c r="A700" s="119">
        <v>693</v>
      </c>
      <c r="B700" s="238" t="s">
        <v>28475</v>
      </c>
      <c r="C700" s="121" t="s">
        <v>7478</v>
      </c>
      <c r="D700" s="119">
        <v>2025</v>
      </c>
      <c r="E700" s="121">
        <v>6100100032</v>
      </c>
      <c r="F700" s="237">
        <v>45334</v>
      </c>
      <c r="G700" s="121" t="s">
        <v>8588</v>
      </c>
      <c r="H700" s="121" t="s">
        <v>21754</v>
      </c>
      <c r="I700" s="120" t="s">
        <v>14961</v>
      </c>
      <c r="J700" s="121" t="s">
        <v>7451</v>
      </c>
    </row>
    <row r="701" spans="1:10" ht="15.75" hidden="1" customHeight="1">
      <c r="A701" s="119">
        <v>694</v>
      </c>
      <c r="B701" s="238" t="s">
        <v>28476</v>
      </c>
      <c r="C701" s="121" t="s">
        <v>7482</v>
      </c>
      <c r="D701" s="119">
        <v>2025</v>
      </c>
      <c r="E701" s="121">
        <v>6100099903</v>
      </c>
      <c r="F701" s="237">
        <v>45380</v>
      </c>
      <c r="G701" s="121" t="s">
        <v>8589</v>
      </c>
      <c r="H701" s="121" t="s">
        <v>21755</v>
      </c>
      <c r="I701" s="120" t="s">
        <v>14962</v>
      </c>
      <c r="J701" s="121" t="s">
        <v>7451</v>
      </c>
    </row>
    <row r="702" spans="1:10" ht="15.75" hidden="1" customHeight="1">
      <c r="A702" s="119">
        <v>695</v>
      </c>
      <c r="B702" s="238" t="s">
        <v>28477</v>
      </c>
      <c r="C702" s="121" t="s">
        <v>7478</v>
      </c>
      <c r="D702" s="119">
        <v>2025</v>
      </c>
      <c r="E702" s="121">
        <v>6100099789</v>
      </c>
      <c r="F702" s="237">
        <v>45330</v>
      </c>
      <c r="G702" s="121" t="s">
        <v>8590</v>
      </c>
      <c r="H702" s="121" t="s">
        <v>21756</v>
      </c>
      <c r="I702" s="120" t="s">
        <v>14963</v>
      </c>
      <c r="J702" s="121" t="s">
        <v>7451</v>
      </c>
    </row>
    <row r="703" spans="1:10" ht="15.75" hidden="1" customHeight="1">
      <c r="A703" s="119">
        <v>696</v>
      </c>
      <c r="B703" s="238" t="s">
        <v>28456</v>
      </c>
      <c r="C703" s="121" t="s">
        <v>7478</v>
      </c>
      <c r="D703" s="119">
        <v>2025</v>
      </c>
      <c r="E703" s="121">
        <v>6100100110</v>
      </c>
      <c r="F703" s="237">
        <v>45337</v>
      </c>
      <c r="G703" s="121" t="s">
        <v>8591</v>
      </c>
      <c r="H703" s="121" t="s">
        <v>21757</v>
      </c>
      <c r="I703" s="120" t="s">
        <v>14964</v>
      </c>
      <c r="J703" s="121" t="s">
        <v>7451</v>
      </c>
    </row>
    <row r="704" spans="1:10" ht="15.75" hidden="1" customHeight="1">
      <c r="A704" s="119">
        <v>697</v>
      </c>
      <c r="B704" s="238" t="s">
        <v>28478</v>
      </c>
      <c r="C704" s="121" t="s">
        <v>7478</v>
      </c>
      <c r="D704" s="119">
        <v>2025</v>
      </c>
      <c r="E704" s="121">
        <v>6100100011</v>
      </c>
      <c r="F704" s="237">
        <v>45337</v>
      </c>
      <c r="G704" s="121" t="s">
        <v>8592</v>
      </c>
      <c r="H704" s="121" t="s">
        <v>21758</v>
      </c>
      <c r="I704" s="120" t="s">
        <v>14965</v>
      </c>
      <c r="J704" s="121" t="s">
        <v>7451</v>
      </c>
    </row>
    <row r="705" spans="1:10" ht="15.75" hidden="1" customHeight="1">
      <c r="A705" s="119">
        <v>698</v>
      </c>
      <c r="B705" s="121" t="s">
        <v>33256</v>
      </c>
      <c r="C705" s="121" t="s">
        <v>7479</v>
      </c>
      <c r="D705" s="119">
        <v>2025</v>
      </c>
      <c r="E705" s="121">
        <v>6100099571</v>
      </c>
      <c r="F705" s="237">
        <v>45320</v>
      </c>
      <c r="G705" s="121" t="s">
        <v>8593</v>
      </c>
      <c r="H705" s="121" t="s">
        <v>21759</v>
      </c>
      <c r="I705" s="120" t="s">
        <v>14966</v>
      </c>
      <c r="J705" s="121" t="s">
        <v>7451</v>
      </c>
    </row>
    <row r="706" spans="1:10" ht="15.75" hidden="1" customHeight="1">
      <c r="A706" s="119">
        <v>699</v>
      </c>
      <c r="B706" s="238" t="s">
        <v>28479</v>
      </c>
      <c r="C706" s="121" t="s">
        <v>7479</v>
      </c>
      <c r="D706" s="119">
        <v>2025</v>
      </c>
      <c r="E706" s="121">
        <v>6100099816</v>
      </c>
      <c r="F706" s="237">
        <v>45329</v>
      </c>
      <c r="G706" s="121" t="s">
        <v>8594</v>
      </c>
      <c r="H706" s="121" t="s">
        <v>21760</v>
      </c>
      <c r="I706" s="120" t="s">
        <v>14967</v>
      </c>
      <c r="J706" s="121" t="s">
        <v>7451</v>
      </c>
    </row>
    <row r="707" spans="1:10" ht="15.75" hidden="1" customHeight="1">
      <c r="A707" s="119">
        <v>700</v>
      </c>
      <c r="B707" s="238" t="s">
        <v>28480</v>
      </c>
      <c r="C707" s="121" t="s">
        <v>7484</v>
      </c>
      <c r="D707" s="119">
        <v>2025</v>
      </c>
      <c r="E707" s="121">
        <v>6100099706</v>
      </c>
      <c r="F707" s="237">
        <v>45322</v>
      </c>
      <c r="G707" s="121" t="s">
        <v>8595</v>
      </c>
      <c r="H707" s="121" t="s">
        <v>21761</v>
      </c>
      <c r="I707" s="120" t="s">
        <v>14968</v>
      </c>
      <c r="J707" s="121" t="s">
        <v>7451</v>
      </c>
    </row>
    <row r="708" spans="1:10" ht="15.75" hidden="1" customHeight="1">
      <c r="A708" s="119">
        <v>701</v>
      </c>
      <c r="B708" s="121" t="s">
        <v>33257</v>
      </c>
      <c r="C708" s="121" t="s">
        <v>7478</v>
      </c>
      <c r="D708" s="119">
        <v>2025</v>
      </c>
      <c r="E708" s="121">
        <v>6100099606</v>
      </c>
      <c r="F708" s="237">
        <v>45320</v>
      </c>
      <c r="G708" s="121" t="s">
        <v>8596</v>
      </c>
      <c r="H708" s="121" t="s">
        <v>21762</v>
      </c>
      <c r="I708" s="120" t="s">
        <v>14969</v>
      </c>
      <c r="J708" s="121" t="s">
        <v>7451</v>
      </c>
    </row>
    <row r="709" spans="1:10" ht="15.75" hidden="1" customHeight="1">
      <c r="A709" s="119">
        <v>702</v>
      </c>
      <c r="B709" s="238" t="s">
        <v>7773</v>
      </c>
      <c r="C709" s="121" t="s">
        <v>7478</v>
      </c>
      <c r="D709" s="119">
        <v>2025</v>
      </c>
      <c r="E709" s="121">
        <v>6100099695</v>
      </c>
      <c r="F709" s="237">
        <v>45322</v>
      </c>
      <c r="G709" s="121" t="s">
        <v>8597</v>
      </c>
      <c r="H709" s="121" t="s">
        <v>21763</v>
      </c>
      <c r="I709" s="120" t="s">
        <v>14970</v>
      </c>
      <c r="J709" s="121" t="s">
        <v>7451</v>
      </c>
    </row>
    <row r="710" spans="1:10" ht="15.75" hidden="1" customHeight="1">
      <c r="A710" s="119">
        <v>703</v>
      </c>
      <c r="B710" s="238" t="s">
        <v>7693</v>
      </c>
      <c r="C710" s="121" t="s">
        <v>7478</v>
      </c>
      <c r="D710" s="119">
        <v>2025</v>
      </c>
      <c r="E710" s="121">
        <v>6100099943</v>
      </c>
      <c r="F710" s="237">
        <v>45331</v>
      </c>
      <c r="G710" s="121" t="s">
        <v>8598</v>
      </c>
      <c r="H710" s="121" t="s">
        <v>21764</v>
      </c>
      <c r="I710" s="120" t="s">
        <v>14971</v>
      </c>
      <c r="J710" s="121" t="s">
        <v>7451</v>
      </c>
    </row>
    <row r="711" spans="1:10" ht="15.75" hidden="1" customHeight="1">
      <c r="A711" s="119">
        <v>704</v>
      </c>
      <c r="B711" s="121" t="s">
        <v>33239</v>
      </c>
      <c r="C711" s="121" t="s">
        <v>7479</v>
      </c>
      <c r="D711" s="119">
        <v>2025</v>
      </c>
      <c r="E711" s="121">
        <v>6100099638</v>
      </c>
      <c r="F711" s="237">
        <v>45320</v>
      </c>
      <c r="G711" s="121" t="s">
        <v>8599</v>
      </c>
      <c r="H711" s="121" t="s">
        <v>21765</v>
      </c>
      <c r="I711" s="120" t="s">
        <v>7422</v>
      </c>
      <c r="J711" s="121" t="s">
        <v>7451</v>
      </c>
    </row>
    <row r="712" spans="1:10" ht="15.75" hidden="1" customHeight="1">
      <c r="A712" s="119">
        <v>705</v>
      </c>
      <c r="B712" s="238" t="s">
        <v>28481</v>
      </c>
      <c r="C712" s="121" t="s">
        <v>7479</v>
      </c>
      <c r="D712" s="119">
        <v>2025</v>
      </c>
      <c r="E712" s="121">
        <v>6100099642</v>
      </c>
      <c r="F712" s="237">
        <v>45320</v>
      </c>
      <c r="G712" s="121" t="s">
        <v>8600</v>
      </c>
      <c r="H712" s="121" t="s">
        <v>21766</v>
      </c>
      <c r="I712" s="120" t="s">
        <v>14972</v>
      </c>
      <c r="J712" s="121" t="s">
        <v>7451</v>
      </c>
    </row>
    <row r="713" spans="1:10" ht="15.75" hidden="1" customHeight="1">
      <c r="A713" s="119">
        <v>706</v>
      </c>
      <c r="B713" s="121" t="s">
        <v>33258</v>
      </c>
      <c r="C713" s="121" t="s">
        <v>7478</v>
      </c>
      <c r="D713" s="119">
        <v>2025</v>
      </c>
      <c r="E713" s="121">
        <v>6100099726</v>
      </c>
      <c r="F713" s="237">
        <v>45322</v>
      </c>
      <c r="G713" s="121" t="s">
        <v>8601</v>
      </c>
      <c r="H713" s="121" t="s">
        <v>21767</v>
      </c>
      <c r="I713" s="120" t="s">
        <v>14973</v>
      </c>
      <c r="J713" s="121" t="s">
        <v>7451</v>
      </c>
    </row>
    <row r="714" spans="1:10" ht="15.75" hidden="1" customHeight="1">
      <c r="A714" s="119">
        <v>707</v>
      </c>
      <c r="B714" s="238" t="s">
        <v>28482</v>
      </c>
      <c r="C714" s="121" t="s">
        <v>7478</v>
      </c>
      <c r="D714" s="119">
        <v>2025</v>
      </c>
      <c r="E714" s="121">
        <v>6100099898</v>
      </c>
      <c r="F714" s="237">
        <v>45330</v>
      </c>
      <c r="G714" s="121" t="s">
        <v>8602</v>
      </c>
      <c r="H714" s="121" t="s">
        <v>21768</v>
      </c>
      <c r="I714" s="120" t="s">
        <v>14974</v>
      </c>
      <c r="J714" s="121" t="s">
        <v>7451</v>
      </c>
    </row>
    <row r="715" spans="1:10" ht="15.75" hidden="1" customHeight="1">
      <c r="A715" s="119">
        <v>708</v>
      </c>
      <c r="B715" s="238" t="s">
        <v>28483</v>
      </c>
      <c r="C715" s="121" t="s">
        <v>7496</v>
      </c>
      <c r="D715" s="119">
        <v>2025</v>
      </c>
      <c r="E715" s="121">
        <v>6100099754</v>
      </c>
      <c r="F715" s="237">
        <v>45324</v>
      </c>
      <c r="G715" s="121" t="s">
        <v>8603</v>
      </c>
      <c r="H715" s="121" t="s">
        <v>21769</v>
      </c>
      <c r="I715" s="120" t="s">
        <v>14975</v>
      </c>
      <c r="J715" s="121" t="s">
        <v>7451</v>
      </c>
    </row>
    <row r="716" spans="1:10" ht="15.75" hidden="1" customHeight="1">
      <c r="A716" s="119">
        <v>709</v>
      </c>
      <c r="B716" s="238" t="s">
        <v>28484</v>
      </c>
      <c r="C716" s="121" t="s">
        <v>7478</v>
      </c>
      <c r="D716" s="119">
        <v>2025</v>
      </c>
      <c r="E716" s="121">
        <v>6100099701</v>
      </c>
      <c r="F716" s="237">
        <v>45321</v>
      </c>
      <c r="G716" s="121" t="s">
        <v>8604</v>
      </c>
      <c r="H716" s="121" t="s">
        <v>21770</v>
      </c>
      <c r="I716" s="120" t="s">
        <v>14976</v>
      </c>
      <c r="J716" s="121" t="s">
        <v>7451</v>
      </c>
    </row>
    <row r="717" spans="1:10" ht="15.75" hidden="1" customHeight="1">
      <c r="A717" s="119">
        <v>710</v>
      </c>
      <c r="B717" s="238" t="s">
        <v>28482</v>
      </c>
      <c r="C717" s="121" t="s">
        <v>7478</v>
      </c>
      <c r="D717" s="119">
        <v>2025</v>
      </c>
      <c r="E717" s="121">
        <v>6100100247</v>
      </c>
      <c r="F717" s="237">
        <v>45341</v>
      </c>
      <c r="G717" s="121" t="s">
        <v>8605</v>
      </c>
      <c r="H717" s="121" t="s">
        <v>21771</v>
      </c>
      <c r="I717" s="120" t="s">
        <v>14971</v>
      </c>
      <c r="J717" s="121" t="s">
        <v>7451</v>
      </c>
    </row>
    <row r="718" spans="1:10" ht="15.75" hidden="1" customHeight="1">
      <c r="A718" s="119">
        <v>711</v>
      </c>
      <c r="B718" s="121" t="s">
        <v>33195</v>
      </c>
      <c r="C718" s="121" t="s">
        <v>7478</v>
      </c>
      <c r="D718" s="119">
        <v>2025</v>
      </c>
      <c r="E718" s="121">
        <v>6100099696</v>
      </c>
      <c r="F718" s="237">
        <v>45324</v>
      </c>
      <c r="G718" s="121" t="s">
        <v>8606</v>
      </c>
      <c r="H718" s="121" t="s">
        <v>21772</v>
      </c>
      <c r="I718" s="120" t="s">
        <v>14977</v>
      </c>
      <c r="J718" s="121" t="s">
        <v>7451</v>
      </c>
    </row>
    <row r="719" spans="1:10" ht="15.75" hidden="1" customHeight="1">
      <c r="A719" s="119">
        <v>712</v>
      </c>
      <c r="B719" s="238" t="s">
        <v>7640</v>
      </c>
      <c r="C719" s="121" t="s">
        <v>7478</v>
      </c>
      <c r="D719" s="119">
        <v>2025</v>
      </c>
      <c r="E719" s="121">
        <v>6100099838</v>
      </c>
      <c r="F719" s="237">
        <v>45329</v>
      </c>
      <c r="G719" s="121" t="s">
        <v>8607</v>
      </c>
      <c r="H719" s="121" t="s">
        <v>21773</v>
      </c>
      <c r="I719" s="120" t="s">
        <v>14978</v>
      </c>
      <c r="J719" s="121" t="s">
        <v>7451</v>
      </c>
    </row>
    <row r="720" spans="1:10" ht="15.75" hidden="1" customHeight="1">
      <c r="A720" s="119">
        <v>713</v>
      </c>
      <c r="B720" s="238" t="s">
        <v>28485</v>
      </c>
      <c r="C720" s="121" t="s">
        <v>7497</v>
      </c>
      <c r="D720" s="119">
        <v>2025</v>
      </c>
      <c r="E720" s="121">
        <v>6100099765</v>
      </c>
      <c r="F720" s="237">
        <v>45323</v>
      </c>
      <c r="G720" s="121" t="s">
        <v>8608</v>
      </c>
      <c r="H720" s="121" t="s">
        <v>21774</v>
      </c>
      <c r="I720" s="120" t="s">
        <v>14979</v>
      </c>
      <c r="J720" s="121" t="s">
        <v>7451</v>
      </c>
    </row>
    <row r="721" spans="1:10" ht="15.75" hidden="1" customHeight="1">
      <c r="A721" s="119">
        <v>714</v>
      </c>
      <c r="B721" s="238" t="s">
        <v>7866</v>
      </c>
      <c r="C721" s="121" t="s">
        <v>7478</v>
      </c>
      <c r="D721" s="119">
        <v>2025</v>
      </c>
      <c r="E721" s="121">
        <v>6100099889</v>
      </c>
      <c r="F721" s="237">
        <v>45330</v>
      </c>
      <c r="G721" s="121" t="s">
        <v>8609</v>
      </c>
      <c r="H721" s="121" t="s">
        <v>21775</v>
      </c>
      <c r="I721" s="120" t="s">
        <v>14980</v>
      </c>
      <c r="J721" s="121" t="s">
        <v>7451</v>
      </c>
    </row>
    <row r="722" spans="1:10" ht="15.75" hidden="1" customHeight="1">
      <c r="A722" s="119">
        <v>715</v>
      </c>
      <c r="B722" s="238" t="s">
        <v>28486</v>
      </c>
      <c r="C722" s="121" t="s">
        <v>7500</v>
      </c>
      <c r="D722" s="119">
        <v>2025</v>
      </c>
      <c r="E722" s="121">
        <v>6200034043</v>
      </c>
      <c r="F722" s="237">
        <v>45327</v>
      </c>
      <c r="G722" s="121" t="s">
        <v>8610</v>
      </c>
      <c r="H722" s="121" t="s">
        <v>21776</v>
      </c>
      <c r="I722" s="120" t="s">
        <v>14981</v>
      </c>
      <c r="J722" s="121" t="s">
        <v>7453</v>
      </c>
    </row>
    <row r="723" spans="1:10" ht="15.75" hidden="1" customHeight="1">
      <c r="A723" s="119">
        <v>716</v>
      </c>
      <c r="B723" s="238" t="s">
        <v>28487</v>
      </c>
      <c r="C723" s="121" t="s">
        <v>7478</v>
      </c>
      <c r="D723" s="119">
        <v>2025</v>
      </c>
      <c r="E723" s="121">
        <v>6100099996</v>
      </c>
      <c r="F723" s="237">
        <v>45331</v>
      </c>
      <c r="G723" s="121" t="s">
        <v>8611</v>
      </c>
      <c r="H723" s="121" t="s">
        <v>21777</v>
      </c>
      <c r="I723" s="120" t="s">
        <v>14982</v>
      </c>
      <c r="J723" s="121" t="s">
        <v>7451</v>
      </c>
    </row>
    <row r="724" spans="1:10" ht="15.75" hidden="1" customHeight="1">
      <c r="A724" s="119">
        <v>717</v>
      </c>
      <c r="B724" s="238" t="s">
        <v>7808</v>
      </c>
      <c r="C724" s="121" t="s">
        <v>7478</v>
      </c>
      <c r="D724" s="119">
        <v>2025</v>
      </c>
      <c r="E724" s="121">
        <v>6100100162</v>
      </c>
      <c r="F724" s="237">
        <v>45337</v>
      </c>
      <c r="G724" s="121" t="s">
        <v>8612</v>
      </c>
      <c r="H724" s="121" t="s">
        <v>21778</v>
      </c>
      <c r="I724" s="120" t="s">
        <v>14983</v>
      </c>
      <c r="J724" s="121" t="s">
        <v>7451</v>
      </c>
    </row>
    <row r="725" spans="1:10" ht="15.75" hidden="1" customHeight="1">
      <c r="A725" s="119">
        <v>718</v>
      </c>
      <c r="B725" s="238" t="s">
        <v>28488</v>
      </c>
      <c r="C725" s="121" t="s">
        <v>7478</v>
      </c>
      <c r="D725" s="119">
        <v>2025</v>
      </c>
      <c r="E725" s="121">
        <v>6100100340</v>
      </c>
      <c r="F725" s="237">
        <v>45351</v>
      </c>
      <c r="G725" s="121" t="s">
        <v>8613</v>
      </c>
      <c r="H725" s="121" t="s">
        <v>21779</v>
      </c>
      <c r="I725" s="120" t="s">
        <v>14984</v>
      </c>
      <c r="J725" s="121" t="s">
        <v>7451</v>
      </c>
    </row>
    <row r="726" spans="1:10" ht="15.75" hidden="1" customHeight="1">
      <c r="A726" s="119">
        <v>719</v>
      </c>
      <c r="B726" s="238" t="s">
        <v>28488</v>
      </c>
      <c r="C726" s="121" t="s">
        <v>7478</v>
      </c>
      <c r="D726" s="119">
        <v>2025</v>
      </c>
      <c r="E726" s="121">
        <v>6100100344</v>
      </c>
      <c r="F726" s="237">
        <v>45351</v>
      </c>
      <c r="G726" s="121" t="s">
        <v>8613</v>
      </c>
      <c r="H726" s="121" t="s">
        <v>21780</v>
      </c>
      <c r="I726" s="120" t="s">
        <v>14984</v>
      </c>
      <c r="J726" s="121" t="s">
        <v>7451</v>
      </c>
    </row>
    <row r="727" spans="1:10" ht="15.75" hidden="1" customHeight="1">
      <c r="A727" s="119">
        <v>720</v>
      </c>
      <c r="B727" s="238" t="s">
        <v>7712</v>
      </c>
      <c r="C727" s="121" t="s">
        <v>7478</v>
      </c>
      <c r="D727" s="119">
        <v>2025</v>
      </c>
      <c r="E727" s="121">
        <v>6100099886</v>
      </c>
      <c r="F727" s="237">
        <v>45329</v>
      </c>
      <c r="G727" s="121" t="s">
        <v>8614</v>
      </c>
      <c r="H727" s="121" t="s">
        <v>21781</v>
      </c>
      <c r="I727" s="120" t="s">
        <v>14985</v>
      </c>
      <c r="J727" s="121" t="s">
        <v>7451</v>
      </c>
    </row>
    <row r="728" spans="1:10" ht="15.75" hidden="1" customHeight="1">
      <c r="A728" s="119">
        <v>721</v>
      </c>
      <c r="B728" s="238" t="s">
        <v>28488</v>
      </c>
      <c r="C728" s="121" t="s">
        <v>7478</v>
      </c>
      <c r="D728" s="119">
        <v>2025</v>
      </c>
      <c r="E728" s="121">
        <v>6100100470</v>
      </c>
      <c r="F728" s="237">
        <v>45351</v>
      </c>
      <c r="G728" s="121" t="s">
        <v>8613</v>
      </c>
      <c r="H728" s="121" t="s">
        <v>21782</v>
      </c>
      <c r="I728" s="120" t="s">
        <v>14984</v>
      </c>
      <c r="J728" s="121" t="s">
        <v>7451</v>
      </c>
    </row>
    <row r="729" spans="1:10" ht="15.75" hidden="1" customHeight="1">
      <c r="A729" s="119">
        <v>722</v>
      </c>
      <c r="B729" s="238" t="s">
        <v>28488</v>
      </c>
      <c r="C729" s="121" t="s">
        <v>7478</v>
      </c>
      <c r="D729" s="119">
        <v>2025</v>
      </c>
      <c r="E729" s="121">
        <v>6100100336</v>
      </c>
      <c r="F729" s="237">
        <v>45351</v>
      </c>
      <c r="G729" s="121" t="s">
        <v>8613</v>
      </c>
      <c r="H729" s="121" t="s">
        <v>21783</v>
      </c>
      <c r="I729" s="120" t="s">
        <v>7343</v>
      </c>
      <c r="J729" s="121" t="s">
        <v>7451</v>
      </c>
    </row>
    <row r="730" spans="1:10" ht="15.75" hidden="1" customHeight="1">
      <c r="A730" s="119">
        <v>723</v>
      </c>
      <c r="B730" s="238" t="s">
        <v>7783</v>
      </c>
      <c r="C730" s="121" t="s">
        <v>7478</v>
      </c>
      <c r="D730" s="119">
        <v>2025</v>
      </c>
      <c r="E730" s="121">
        <v>6100099891</v>
      </c>
      <c r="F730" s="237">
        <v>45330</v>
      </c>
      <c r="G730" s="121" t="s">
        <v>8615</v>
      </c>
      <c r="H730" s="121" t="s">
        <v>21784</v>
      </c>
      <c r="I730" s="120" t="s">
        <v>14986</v>
      </c>
      <c r="J730" s="121" t="s">
        <v>7451</v>
      </c>
    </row>
    <row r="731" spans="1:10" ht="15.75" hidden="1" customHeight="1">
      <c r="A731" s="119">
        <v>724</v>
      </c>
      <c r="B731" s="238" t="s">
        <v>28488</v>
      </c>
      <c r="C731" s="121" t="s">
        <v>7478</v>
      </c>
      <c r="D731" s="119">
        <v>2025</v>
      </c>
      <c r="E731" s="121">
        <v>6100100345</v>
      </c>
      <c r="F731" s="237">
        <v>45351</v>
      </c>
      <c r="G731" s="121" t="s">
        <v>8613</v>
      </c>
      <c r="H731" s="121" t="s">
        <v>21785</v>
      </c>
      <c r="I731" s="120" t="s">
        <v>7343</v>
      </c>
      <c r="J731" s="121" t="s">
        <v>7451</v>
      </c>
    </row>
    <row r="732" spans="1:10" ht="15.75" hidden="1" customHeight="1">
      <c r="A732" s="119">
        <v>725</v>
      </c>
      <c r="B732" s="238" t="s">
        <v>28489</v>
      </c>
      <c r="C732" s="121" t="s">
        <v>7478</v>
      </c>
      <c r="D732" s="119">
        <v>2025</v>
      </c>
      <c r="E732" s="121">
        <v>6100100803</v>
      </c>
      <c r="F732" s="237">
        <v>45363</v>
      </c>
      <c r="G732" s="121" t="s">
        <v>8616</v>
      </c>
      <c r="H732" s="121" t="s">
        <v>21786</v>
      </c>
      <c r="I732" s="120" t="s">
        <v>14987</v>
      </c>
      <c r="J732" s="121" t="s">
        <v>7451</v>
      </c>
    </row>
    <row r="733" spans="1:10" ht="15.75" hidden="1" customHeight="1">
      <c r="A733" s="119">
        <v>726</v>
      </c>
      <c r="B733" s="238" t="s">
        <v>28490</v>
      </c>
      <c r="C733" s="121" t="s">
        <v>7478</v>
      </c>
      <c r="D733" s="119">
        <v>2025</v>
      </c>
      <c r="E733" s="121">
        <v>6100099900</v>
      </c>
      <c r="F733" s="237">
        <v>45327</v>
      </c>
      <c r="G733" s="121" t="s">
        <v>8617</v>
      </c>
      <c r="H733" s="121" t="s">
        <v>21787</v>
      </c>
      <c r="I733" s="120" t="s">
        <v>14988</v>
      </c>
      <c r="J733" s="121" t="s">
        <v>7451</v>
      </c>
    </row>
    <row r="734" spans="1:10" ht="15.75" hidden="1" customHeight="1">
      <c r="A734" s="119">
        <v>727</v>
      </c>
      <c r="B734" s="238" t="s">
        <v>7603</v>
      </c>
      <c r="C734" s="121" t="s">
        <v>7478</v>
      </c>
      <c r="D734" s="119">
        <v>2025</v>
      </c>
      <c r="E734" s="121">
        <v>6100100034</v>
      </c>
      <c r="F734" s="237">
        <v>45335</v>
      </c>
      <c r="G734" s="121" t="s">
        <v>8618</v>
      </c>
      <c r="H734" s="121" t="s">
        <v>21788</v>
      </c>
      <c r="I734" s="120" t="s">
        <v>7352</v>
      </c>
      <c r="J734" s="121" t="s">
        <v>7451</v>
      </c>
    </row>
    <row r="735" spans="1:10" ht="15.75" hidden="1" customHeight="1">
      <c r="A735" s="119">
        <v>728</v>
      </c>
      <c r="B735" s="238" t="s">
        <v>28491</v>
      </c>
      <c r="C735" s="121" t="s">
        <v>7478</v>
      </c>
      <c r="D735" s="119">
        <v>2025</v>
      </c>
      <c r="E735" s="121">
        <v>6100100241</v>
      </c>
      <c r="F735" s="237">
        <v>45341</v>
      </c>
      <c r="G735" s="121" t="s">
        <v>8619</v>
      </c>
      <c r="H735" s="121" t="s">
        <v>21789</v>
      </c>
      <c r="I735" s="120" t="s">
        <v>14989</v>
      </c>
      <c r="J735" s="121" t="s">
        <v>7451</v>
      </c>
    </row>
    <row r="736" spans="1:10" ht="15.75" hidden="1" customHeight="1">
      <c r="A736" s="119">
        <v>729</v>
      </c>
      <c r="B736" s="238" t="s">
        <v>7608</v>
      </c>
      <c r="C736" s="121" t="s">
        <v>7478</v>
      </c>
      <c r="D736" s="119">
        <v>2025</v>
      </c>
      <c r="E736" s="121">
        <v>6100099997</v>
      </c>
      <c r="F736" s="237">
        <v>45337</v>
      </c>
      <c r="G736" s="121" t="s">
        <v>8620</v>
      </c>
      <c r="H736" s="121" t="s">
        <v>21790</v>
      </c>
      <c r="I736" s="120" t="s">
        <v>7318</v>
      </c>
      <c r="J736" s="121" t="s">
        <v>7451</v>
      </c>
    </row>
    <row r="737" spans="1:10" ht="15.75" hidden="1" customHeight="1">
      <c r="A737" s="119">
        <v>730</v>
      </c>
      <c r="B737" s="238" t="s">
        <v>7569</v>
      </c>
      <c r="C737" s="121" t="s">
        <v>7478</v>
      </c>
      <c r="D737" s="119">
        <v>2025</v>
      </c>
      <c r="E737" s="121">
        <v>6100100021</v>
      </c>
      <c r="F737" s="237">
        <v>45331</v>
      </c>
      <c r="G737" s="121" t="s">
        <v>8621</v>
      </c>
      <c r="H737" s="121" t="s">
        <v>21791</v>
      </c>
      <c r="I737" s="120" t="s">
        <v>14990</v>
      </c>
      <c r="J737" s="121" t="s">
        <v>7451</v>
      </c>
    </row>
    <row r="738" spans="1:10" ht="15.75" hidden="1" customHeight="1">
      <c r="A738" s="119">
        <v>731</v>
      </c>
      <c r="B738" s="238" t="s">
        <v>28492</v>
      </c>
      <c r="C738" s="121" t="s">
        <v>7478</v>
      </c>
      <c r="D738" s="119">
        <v>2025</v>
      </c>
      <c r="E738" s="121">
        <v>6100100198</v>
      </c>
      <c r="F738" s="237">
        <v>45338</v>
      </c>
      <c r="G738" s="121" t="s">
        <v>8622</v>
      </c>
      <c r="H738" s="121" t="s">
        <v>21792</v>
      </c>
      <c r="I738" s="120" t="s">
        <v>14991</v>
      </c>
      <c r="J738" s="121" t="s">
        <v>7451</v>
      </c>
    </row>
    <row r="739" spans="1:10" ht="15.75" hidden="1" customHeight="1">
      <c r="A739" s="119">
        <v>732</v>
      </c>
      <c r="B739" s="238" t="s">
        <v>28493</v>
      </c>
      <c r="C739" s="121" t="s">
        <v>7478</v>
      </c>
      <c r="D739" s="119">
        <v>2025</v>
      </c>
      <c r="E739" s="121">
        <v>6100100599</v>
      </c>
      <c r="F739" s="237">
        <v>45357</v>
      </c>
      <c r="G739" s="121" t="s">
        <v>8623</v>
      </c>
      <c r="H739" s="121" t="s">
        <v>21793</v>
      </c>
      <c r="I739" s="120" t="s">
        <v>14992</v>
      </c>
      <c r="J739" s="121" t="s">
        <v>7451</v>
      </c>
    </row>
    <row r="740" spans="1:10" ht="15.75" hidden="1" customHeight="1">
      <c r="A740" s="119">
        <v>733</v>
      </c>
      <c r="B740" s="238" t="s">
        <v>28494</v>
      </c>
      <c r="C740" s="121" t="s">
        <v>7478</v>
      </c>
      <c r="D740" s="119">
        <v>2025</v>
      </c>
      <c r="E740" s="121">
        <v>6100100307</v>
      </c>
      <c r="F740" s="237">
        <v>45344</v>
      </c>
      <c r="G740" s="121" t="s">
        <v>8624</v>
      </c>
      <c r="H740" s="121" t="s">
        <v>21794</v>
      </c>
      <c r="I740" s="120" t="s">
        <v>14993</v>
      </c>
      <c r="J740" s="121" t="s">
        <v>7451</v>
      </c>
    </row>
    <row r="741" spans="1:10" ht="15.75" hidden="1" customHeight="1">
      <c r="A741" s="119">
        <v>734</v>
      </c>
      <c r="B741" s="238" t="s">
        <v>28495</v>
      </c>
      <c r="C741" s="121" t="s">
        <v>7489</v>
      </c>
      <c r="D741" s="119">
        <v>2025</v>
      </c>
      <c r="E741" s="121">
        <v>6200034126</v>
      </c>
      <c r="F741" s="237">
        <v>45334</v>
      </c>
      <c r="G741" s="121" t="s">
        <v>7137</v>
      </c>
      <c r="H741" s="121" t="s">
        <v>21795</v>
      </c>
      <c r="I741" s="120" t="s">
        <v>14994</v>
      </c>
      <c r="J741" s="121" t="s">
        <v>7453</v>
      </c>
    </row>
    <row r="742" spans="1:10" ht="15.75" hidden="1" customHeight="1">
      <c r="A742" s="119">
        <v>735</v>
      </c>
      <c r="B742" s="238" t="s">
        <v>7647</v>
      </c>
      <c r="C742" s="121" t="s">
        <v>7478</v>
      </c>
      <c r="D742" s="119">
        <v>2025</v>
      </c>
      <c r="E742" s="121">
        <v>6100100240</v>
      </c>
      <c r="F742" s="237">
        <v>45341</v>
      </c>
      <c r="G742" s="121" t="s">
        <v>8625</v>
      </c>
      <c r="H742" s="121" t="s">
        <v>21796</v>
      </c>
      <c r="I742" s="120" t="s">
        <v>14995</v>
      </c>
      <c r="J742" s="121" t="s">
        <v>7451</v>
      </c>
    </row>
    <row r="743" spans="1:10" ht="15.75" hidden="1" customHeight="1">
      <c r="A743" s="119">
        <v>736</v>
      </c>
      <c r="B743" s="121" t="s">
        <v>33246</v>
      </c>
      <c r="C743" s="121" t="s">
        <v>7479</v>
      </c>
      <c r="D743" s="119">
        <v>2025</v>
      </c>
      <c r="E743" s="121">
        <v>6100100204</v>
      </c>
      <c r="F743" s="237">
        <v>45337</v>
      </c>
      <c r="G743" s="121" t="s">
        <v>8626</v>
      </c>
      <c r="H743" s="121" t="s">
        <v>21797</v>
      </c>
      <c r="I743" s="120" t="s">
        <v>14996</v>
      </c>
      <c r="J743" s="121" t="s">
        <v>7451</v>
      </c>
    </row>
    <row r="744" spans="1:10" ht="15.75" hidden="1" customHeight="1">
      <c r="A744" s="119">
        <v>737</v>
      </c>
      <c r="B744" s="238" t="s">
        <v>28496</v>
      </c>
      <c r="C744" s="121" t="s">
        <v>7478</v>
      </c>
      <c r="D744" s="119">
        <v>2025</v>
      </c>
      <c r="E744" s="121">
        <v>6100100283</v>
      </c>
      <c r="F744" s="237">
        <v>45371</v>
      </c>
      <c r="G744" s="121" t="s">
        <v>7099</v>
      </c>
      <c r="H744" s="121"/>
      <c r="I744" s="120" t="s">
        <v>14997</v>
      </c>
      <c r="J744" s="121" t="s">
        <v>7451</v>
      </c>
    </row>
    <row r="745" spans="1:10" ht="15.75" hidden="1" customHeight="1">
      <c r="A745" s="119">
        <v>738</v>
      </c>
      <c r="B745" s="121" t="s">
        <v>33247</v>
      </c>
      <c r="C745" s="121" t="s">
        <v>7479</v>
      </c>
      <c r="D745" s="119">
        <v>2025</v>
      </c>
      <c r="E745" s="121">
        <v>6100100133</v>
      </c>
      <c r="F745" s="237">
        <v>45337</v>
      </c>
      <c r="G745" s="121" t="s">
        <v>8627</v>
      </c>
      <c r="H745" s="121" t="s">
        <v>21798</v>
      </c>
      <c r="I745" s="120" t="s">
        <v>14998</v>
      </c>
      <c r="J745" s="121" t="s">
        <v>7451</v>
      </c>
    </row>
    <row r="746" spans="1:10" ht="15.75" hidden="1" customHeight="1">
      <c r="A746" s="119">
        <v>739</v>
      </c>
      <c r="B746" s="238" t="s">
        <v>28497</v>
      </c>
      <c r="C746" s="121" t="s">
        <v>7478</v>
      </c>
      <c r="D746" s="119">
        <v>2025</v>
      </c>
      <c r="E746" s="121">
        <v>6100100454</v>
      </c>
      <c r="F746" s="237">
        <v>45348</v>
      </c>
      <c r="G746" s="121" t="s">
        <v>8628</v>
      </c>
      <c r="H746" s="121" t="s">
        <v>21799</v>
      </c>
      <c r="I746" s="120" t="s">
        <v>14999</v>
      </c>
      <c r="J746" s="121" t="s">
        <v>7451</v>
      </c>
    </row>
    <row r="747" spans="1:10" ht="15.75" hidden="1" customHeight="1">
      <c r="A747" s="119">
        <v>740</v>
      </c>
      <c r="B747" s="238" t="s">
        <v>28498</v>
      </c>
      <c r="C747" s="121" t="s">
        <v>7478</v>
      </c>
      <c r="D747" s="119">
        <v>2025</v>
      </c>
      <c r="E747" s="121">
        <v>6100101177</v>
      </c>
      <c r="F747" s="237">
        <v>45376</v>
      </c>
      <c r="G747" s="121" t="s">
        <v>8629</v>
      </c>
      <c r="H747" s="121" t="s">
        <v>21800</v>
      </c>
      <c r="I747" s="120" t="s">
        <v>15000</v>
      </c>
      <c r="J747" s="121" t="s">
        <v>7451</v>
      </c>
    </row>
    <row r="748" spans="1:10" ht="15.75" hidden="1" customHeight="1">
      <c r="A748" s="119">
        <v>741</v>
      </c>
      <c r="B748" s="238" t="s">
        <v>7603</v>
      </c>
      <c r="C748" s="121" t="s">
        <v>7478</v>
      </c>
      <c r="D748" s="119">
        <v>2025</v>
      </c>
      <c r="E748" s="121">
        <v>6100100449</v>
      </c>
      <c r="F748" s="237">
        <v>45348</v>
      </c>
      <c r="G748" s="121" t="s">
        <v>8630</v>
      </c>
      <c r="H748" s="121" t="s">
        <v>21801</v>
      </c>
      <c r="I748" s="120" t="s">
        <v>15001</v>
      </c>
      <c r="J748" s="121" t="s">
        <v>7451</v>
      </c>
    </row>
    <row r="749" spans="1:10" ht="15.75" hidden="1" customHeight="1">
      <c r="A749" s="119">
        <v>742</v>
      </c>
      <c r="B749" s="238" t="s">
        <v>28499</v>
      </c>
      <c r="C749" s="121" t="s">
        <v>7485</v>
      </c>
      <c r="D749" s="119">
        <v>2025</v>
      </c>
      <c r="E749" s="121">
        <v>6000037511</v>
      </c>
      <c r="F749" s="237">
        <v>45356</v>
      </c>
      <c r="G749" s="121" t="s">
        <v>8631</v>
      </c>
      <c r="H749" s="121" t="s">
        <v>21802</v>
      </c>
      <c r="I749" s="120" t="s">
        <v>15002</v>
      </c>
      <c r="J749" s="121" t="s">
        <v>7452</v>
      </c>
    </row>
    <row r="750" spans="1:10" ht="15.75" hidden="1" customHeight="1">
      <c r="A750" s="119">
        <v>743</v>
      </c>
      <c r="B750" s="238" t="s">
        <v>28500</v>
      </c>
      <c r="C750" s="121" t="s">
        <v>7506</v>
      </c>
      <c r="D750" s="119">
        <v>2025</v>
      </c>
      <c r="E750" s="121">
        <v>6300018974</v>
      </c>
      <c r="F750" s="237">
        <v>45373</v>
      </c>
      <c r="G750" s="121" t="s">
        <v>8632</v>
      </c>
      <c r="H750" s="121" t="s">
        <v>21803</v>
      </c>
      <c r="I750" s="120" t="s">
        <v>15003</v>
      </c>
      <c r="J750" s="121" t="s">
        <v>7454</v>
      </c>
    </row>
    <row r="751" spans="1:10" ht="15.75" hidden="1" customHeight="1">
      <c r="A751" s="119">
        <v>744</v>
      </c>
      <c r="B751" s="238" t="s">
        <v>7776</v>
      </c>
      <c r="C751" s="121" t="s">
        <v>7478</v>
      </c>
      <c r="D751" s="119">
        <v>2025</v>
      </c>
      <c r="E751" s="121">
        <v>6100100695</v>
      </c>
      <c r="F751" s="237">
        <v>45364</v>
      </c>
      <c r="G751" s="121" t="s">
        <v>8633</v>
      </c>
      <c r="H751" s="121" t="s">
        <v>21804</v>
      </c>
      <c r="I751" s="120" t="s">
        <v>15004</v>
      </c>
      <c r="J751" s="121" t="s">
        <v>7451</v>
      </c>
    </row>
    <row r="752" spans="1:10" ht="15.75" hidden="1" customHeight="1">
      <c r="A752" s="119">
        <v>745</v>
      </c>
      <c r="B752" s="238" t="s">
        <v>28501</v>
      </c>
      <c r="C752" s="121" t="s">
        <v>7478</v>
      </c>
      <c r="D752" s="119">
        <v>2025</v>
      </c>
      <c r="E752" s="121">
        <v>6100100207</v>
      </c>
      <c r="F752" s="237">
        <v>45338</v>
      </c>
      <c r="G752" s="121" t="s">
        <v>8634</v>
      </c>
      <c r="H752" s="121" t="s">
        <v>21805</v>
      </c>
      <c r="I752" s="120" t="s">
        <v>7352</v>
      </c>
      <c r="J752" s="121" t="s">
        <v>7451</v>
      </c>
    </row>
    <row r="753" spans="1:10" ht="15.75" hidden="1" customHeight="1">
      <c r="A753" s="119">
        <v>746</v>
      </c>
      <c r="B753" s="238" t="s">
        <v>28502</v>
      </c>
      <c r="C753" s="121" t="s">
        <v>7489</v>
      </c>
      <c r="D753" s="119">
        <v>2025</v>
      </c>
      <c r="E753" s="121">
        <v>6200034194</v>
      </c>
      <c r="F753" s="237">
        <v>45342</v>
      </c>
      <c r="G753" s="121" t="s">
        <v>8635</v>
      </c>
      <c r="H753" s="121" t="s">
        <v>21806</v>
      </c>
      <c r="I753" s="120" t="s">
        <v>15005</v>
      </c>
      <c r="J753" s="121" t="s">
        <v>7453</v>
      </c>
    </row>
    <row r="754" spans="1:10" ht="15.75" hidden="1" customHeight="1">
      <c r="A754" s="119">
        <v>747</v>
      </c>
      <c r="B754" s="121" t="s">
        <v>33259</v>
      </c>
      <c r="C754" s="121" t="s">
        <v>7479</v>
      </c>
      <c r="D754" s="119">
        <v>2025</v>
      </c>
      <c r="E754" s="121">
        <v>6100100502</v>
      </c>
      <c r="F754" s="237">
        <v>45350</v>
      </c>
      <c r="G754" s="121" t="s">
        <v>8636</v>
      </c>
      <c r="H754" s="121" t="s">
        <v>21807</v>
      </c>
      <c r="I754" s="120" t="s">
        <v>15006</v>
      </c>
      <c r="J754" s="121" t="s">
        <v>7451</v>
      </c>
    </row>
    <row r="755" spans="1:10" ht="15.75" hidden="1" customHeight="1">
      <c r="A755" s="119">
        <v>748</v>
      </c>
      <c r="B755" s="121" t="s">
        <v>33260</v>
      </c>
      <c r="C755" s="121" t="s">
        <v>7479</v>
      </c>
      <c r="D755" s="119">
        <v>2025</v>
      </c>
      <c r="E755" s="121">
        <v>6100100276</v>
      </c>
      <c r="F755" s="237">
        <v>45342</v>
      </c>
      <c r="G755" s="121" t="s">
        <v>8637</v>
      </c>
      <c r="H755" s="121" t="s">
        <v>21808</v>
      </c>
      <c r="I755" s="120" t="s">
        <v>15007</v>
      </c>
      <c r="J755" s="121" t="s">
        <v>7451</v>
      </c>
    </row>
    <row r="756" spans="1:10" ht="15.75" hidden="1" customHeight="1">
      <c r="A756" s="119">
        <v>749</v>
      </c>
      <c r="B756" s="121" t="s">
        <v>33260</v>
      </c>
      <c r="C756" s="121" t="s">
        <v>7479</v>
      </c>
      <c r="D756" s="119">
        <v>2025</v>
      </c>
      <c r="E756" s="121">
        <v>6100100289</v>
      </c>
      <c r="F756" s="237">
        <v>45342</v>
      </c>
      <c r="G756" s="121" t="s">
        <v>8638</v>
      </c>
      <c r="H756" s="121" t="s">
        <v>21809</v>
      </c>
      <c r="I756" s="120" t="s">
        <v>15008</v>
      </c>
      <c r="J756" s="121" t="s">
        <v>7451</v>
      </c>
    </row>
    <row r="757" spans="1:10" ht="15.75" hidden="1" customHeight="1">
      <c r="A757" s="119">
        <v>750</v>
      </c>
      <c r="B757" s="238" t="s">
        <v>28503</v>
      </c>
      <c r="C757" s="121" t="s">
        <v>7478</v>
      </c>
      <c r="D757" s="119">
        <v>2025</v>
      </c>
      <c r="E757" s="121">
        <v>6100100287</v>
      </c>
      <c r="F757" s="237">
        <v>45348</v>
      </c>
      <c r="G757" s="121" t="s">
        <v>8639</v>
      </c>
      <c r="H757" s="121" t="s">
        <v>21810</v>
      </c>
      <c r="I757" s="120" t="s">
        <v>15009</v>
      </c>
      <c r="J757" s="121" t="s">
        <v>7451</v>
      </c>
    </row>
    <row r="758" spans="1:10" ht="15.75" hidden="1" customHeight="1">
      <c r="A758" s="119">
        <v>751</v>
      </c>
      <c r="B758" s="238" t="s">
        <v>7572</v>
      </c>
      <c r="C758" s="121" t="s">
        <v>7478</v>
      </c>
      <c r="D758" s="119">
        <v>2025</v>
      </c>
      <c r="E758" s="121">
        <v>6100100672</v>
      </c>
      <c r="F758" s="237">
        <v>45356</v>
      </c>
      <c r="G758" s="121" t="s">
        <v>8640</v>
      </c>
      <c r="H758" s="121" t="s">
        <v>21811</v>
      </c>
      <c r="I758" s="120" t="s">
        <v>15010</v>
      </c>
      <c r="J758" s="121" t="s">
        <v>7451</v>
      </c>
    </row>
    <row r="759" spans="1:10" ht="15.75" hidden="1" customHeight="1">
      <c r="A759" s="119">
        <v>752</v>
      </c>
      <c r="B759" s="238" t="s">
        <v>28482</v>
      </c>
      <c r="C759" s="121" t="s">
        <v>7478</v>
      </c>
      <c r="D759" s="119">
        <v>2025</v>
      </c>
      <c r="E759" s="121">
        <v>6100100284</v>
      </c>
      <c r="F759" s="237">
        <v>45344</v>
      </c>
      <c r="G759" s="121" t="s">
        <v>8641</v>
      </c>
      <c r="H759" s="121" t="s">
        <v>21812</v>
      </c>
      <c r="I759" s="120" t="s">
        <v>15011</v>
      </c>
      <c r="J759" s="121" t="s">
        <v>7451</v>
      </c>
    </row>
    <row r="760" spans="1:10" ht="15.75" hidden="1" customHeight="1">
      <c r="A760" s="119">
        <v>753</v>
      </c>
      <c r="B760" s="238" t="s">
        <v>7860</v>
      </c>
      <c r="C760" s="121" t="s">
        <v>7478</v>
      </c>
      <c r="D760" s="119">
        <v>2025</v>
      </c>
      <c r="E760" s="121">
        <v>6100100407</v>
      </c>
      <c r="F760" s="237">
        <v>45348</v>
      </c>
      <c r="G760" s="121" t="s">
        <v>8642</v>
      </c>
      <c r="H760" s="121" t="s">
        <v>21813</v>
      </c>
      <c r="I760" s="120" t="s">
        <v>15012</v>
      </c>
      <c r="J760" s="121" t="s">
        <v>7451</v>
      </c>
    </row>
    <row r="761" spans="1:10" ht="15.75" hidden="1" customHeight="1">
      <c r="A761" s="119">
        <v>754</v>
      </c>
      <c r="B761" s="238" t="s">
        <v>28504</v>
      </c>
      <c r="C761" s="121" t="s">
        <v>7496</v>
      </c>
      <c r="D761" s="119">
        <v>2025</v>
      </c>
      <c r="E761" s="121">
        <v>6100100614</v>
      </c>
      <c r="F761" s="237">
        <v>45369</v>
      </c>
      <c r="G761" s="121" t="s">
        <v>8643</v>
      </c>
      <c r="H761" s="121" t="s">
        <v>21814</v>
      </c>
      <c r="I761" s="120" t="s">
        <v>15013</v>
      </c>
      <c r="J761" s="121" t="s">
        <v>7451</v>
      </c>
    </row>
    <row r="762" spans="1:10" ht="15.75" hidden="1" customHeight="1">
      <c r="A762" s="119">
        <v>755</v>
      </c>
      <c r="B762" s="121" t="s">
        <v>33256</v>
      </c>
      <c r="C762" s="121" t="s">
        <v>7479</v>
      </c>
      <c r="D762" s="119">
        <v>2025</v>
      </c>
      <c r="E762" s="121">
        <v>6100100347</v>
      </c>
      <c r="F762" s="237">
        <v>45344</v>
      </c>
      <c r="G762" s="121" t="s">
        <v>8644</v>
      </c>
      <c r="H762" s="121" t="s">
        <v>21815</v>
      </c>
      <c r="I762" s="120" t="s">
        <v>15014</v>
      </c>
      <c r="J762" s="121" t="s">
        <v>7451</v>
      </c>
    </row>
    <row r="763" spans="1:10" ht="15.75" hidden="1" customHeight="1">
      <c r="A763" s="119">
        <v>756</v>
      </c>
      <c r="B763" s="238" t="s">
        <v>7842</v>
      </c>
      <c r="C763" s="121" t="s">
        <v>7478</v>
      </c>
      <c r="D763" s="119">
        <v>2025</v>
      </c>
      <c r="E763" s="121">
        <v>6100100450</v>
      </c>
      <c r="F763" s="237">
        <v>45348</v>
      </c>
      <c r="G763" s="121" t="s">
        <v>8645</v>
      </c>
      <c r="H763" s="121" t="s">
        <v>21816</v>
      </c>
      <c r="I763" s="120" t="s">
        <v>15015</v>
      </c>
      <c r="J763" s="121" t="s">
        <v>7451</v>
      </c>
    </row>
    <row r="764" spans="1:10" ht="15.75" hidden="1" customHeight="1">
      <c r="A764" s="119">
        <v>757</v>
      </c>
      <c r="B764" s="238" t="s">
        <v>7842</v>
      </c>
      <c r="C764" s="121" t="s">
        <v>7478</v>
      </c>
      <c r="D764" s="119">
        <v>2025</v>
      </c>
      <c r="E764" s="121">
        <v>6100100459</v>
      </c>
      <c r="F764" s="237">
        <v>45348</v>
      </c>
      <c r="G764" s="121" t="s">
        <v>8646</v>
      </c>
      <c r="H764" s="121" t="s">
        <v>21817</v>
      </c>
      <c r="I764" s="120" t="s">
        <v>15016</v>
      </c>
      <c r="J764" s="121" t="s">
        <v>7451</v>
      </c>
    </row>
    <row r="765" spans="1:10" ht="15.75" hidden="1" customHeight="1">
      <c r="A765" s="119">
        <v>758</v>
      </c>
      <c r="B765" s="238" t="s">
        <v>28502</v>
      </c>
      <c r="C765" s="121" t="s">
        <v>7489</v>
      </c>
      <c r="D765" s="119">
        <v>2025</v>
      </c>
      <c r="E765" s="121">
        <v>6200034353</v>
      </c>
      <c r="F765" s="237">
        <v>45362</v>
      </c>
      <c r="G765" s="121" t="s">
        <v>8647</v>
      </c>
      <c r="H765" s="121" t="s">
        <v>21818</v>
      </c>
      <c r="I765" s="120" t="s">
        <v>15017</v>
      </c>
      <c r="J765" s="121" t="s">
        <v>7453</v>
      </c>
    </row>
    <row r="766" spans="1:10" ht="15.75" hidden="1" customHeight="1">
      <c r="A766" s="119">
        <v>759</v>
      </c>
      <c r="B766" s="238" t="s">
        <v>7716</v>
      </c>
      <c r="C766" s="121" t="s">
        <v>7478</v>
      </c>
      <c r="D766" s="119">
        <v>2025</v>
      </c>
      <c r="E766" s="121">
        <v>6100100571</v>
      </c>
      <c r="F766" s="237">
        <v>45355</v>
      </c>
      <c r="G766" s="121" t="s">
        <v>8648</v>
      </c>
      <c r="H766" s="121" t="s">
        <v>21819</v>
      </c>
      <c r="I766" s="120" t="s">
        <v>7339</v>
      </c>
      <c r="J766" s="121" t="s">
        <v>7451</v>
      </c>
    </row>
    <row r="767" spans="1:10" ht="15.75" hidden="1" customHeight="1">
      <c r="A767" s="119">
        <v>760</v>
      </c>
      <c r="B767" s="238" t="s">
        <v>7840</v>
      </c>
      <c r="C767" s="121" t="s">
        <v>7478</v>
      </c>
      <c r="D767" s="119">
        <v>2025</v>
      </c>
      <c r="E767" s="121">
        <v>6100100314</v>
      </c>
      <c r="F767" s="237">
        <v>45348</v>
      </c>
      <c r="G767" s="121" t="s">
        <v>8649</v>
      </c>
      <c r="H767" s="121" t="s">
        <v>21820</v>
      </c>
      <c r="I767" s="120" t="s">
        <v>15018</v>
      </c>
      <c r="J767" s="121" t="s">
        <v>7451</v>
      </c>
    </row>
    <row r="768" spans="1:10" ht="15.75" hidden="1" customHeight="1">
      <c r="A768" s="119">
        <v>761</v>
      </c>
      <c r="B768" s="238" t="s">
        <v>7829</v>
      </c>
      <c r="C768" s="121" t="s">
        <v>7478</v>
      </c>
      <c r="D768" s="119">
        <v>2025</v>
      </c>
      <c r="E768" s="121">
        <v>6100100365</v>
      </c>
      <c r="F768" s="237">
        <v>45344</v>
      </c>
      <c r="G768" s="121" t="s">
        <v>8650</v>
      </c>
      <c r="H768" s="121" t="s">
        <v>21821</v>
      </c>
      <c r="I768" s="120" t="s">
        <v>15019</v>
      </c>
      <c r="J768" s="121" t="s">
        <v>7451</v>
      </c>
    </row>
    <row r="769" spans="1:10" ht="15.75" hidden="1" customHeight="1">
      <c r="A769" s="119">
        <v>762</v>
      </c>
      <c r="B769" s="238" t="s">
        <v>28505</v>
      </c>
      <c r="C769" s="121" t="s">
        <v>7478</v>
      </c>
      <c r="D769" s="119">
        <v>2025</v>
      </c>
      <c r="E769" s="121">
        <v>6100100389</v>
      </c>
      <c r="F769" s="237">
        <v>45348</v>
      </c>
      <c r="G769" s="121" t="s">
        <v>8651</v>
      </c>
      <c r="H769" s="121" t="s">
        <v>21822</v>
      </c>
      <c r="I769" s="120" t="s">
        <v>7400</v>
      </c>
      <c r="J769" s="121" t="s">
        <v>7451</v>
      </c>
    </row>
    <row r="770" spans="1:10" ht="15.75" hidden="1" customHeight="1">
      <c r="A770" s="119">
        <v>763</v>
      </c>
      <c r="B770" s="238" t="s">
        <v>28506</v>
      </c>
      <c r="C770" s="121" t="s">
        <v>7501</v>
      </c>
      <c r="D770" s="119">
        <v>2025</v>
      </c>
      <c r="E770" s="121">
        <v>6200034393</v>
      </c>
      <c r="F770" s="237">
        <v>45373</v>
      </c>
      <c r="G770" s="121" t="s">
        <v>8652</v>
      </c>
      <c r="H770" s="121" t="s">
        <v>21823</v>
      </c>
      <c r="I770" s="120" t="s">
        <v>15020</v>
      </c>
      <c r="J770" s="121" t="s">
        <v>7453</v>
      </c>
    </row>
    <row r="771" spans="1:10" ht="15.75" hidden="1" customHeight="1">
      <c r="A771" s="119">
        <v>764</v>
      </c>
      <c r="B771" s="238" t="s">
        <v>7591</v>
      </c>
      <c r="C771" s="121" t="s">
        <v>7478</v>
      </c>
      <c r="D771" s="119">
        <v>2025</v>
      </c>
      <c r="E771" s="121">
        <v>6100100499</v>
      </c>
      <c r="F771" s="237">
        <v>45352</v>
      </c>
      <c r="G771" s="121" t="s">
        <v>8653</v>
      </c>
      <c r="H771" s="121" t="s">
        <v>21824</v>
      </c>
      <c r="I771" s="120" t="s">
        <v>7417</v>
      </c>
      <c r="J771" s="121" t="s">
        <v>7451</v>
      </c>
    </row>
    <row r="772" spans="1:10" ht="15.75" hidden="1" customHeight="1">
      <c r="A772" s="119">
        <v>765</v>
      </c>
      <c r="B772" s="238" t="s">
        <v>28457</v>
      </c>
      <c r="C772" s="121" t="s">
        <v>7478</v>
      </c>
      <c r="D772" s="119">
        <v>2025</v>
      </c>
      <c r="E772" s="121">
        <v>6100100382</v>
      </c>
      <c r="F772" s="237">
        <v>45348</v>
      </c>
      <c r="G772" s="121" t="s">
        <v>8654</v>
      </c>
      <c r="H772" s="121" t="s">
        <v>21825</v>
      </c>
      <c r="I772" s="120" t="s">
        <v>15021</v>
      </c>
      <c r="J772" s="121" t="s">
        <v>7451</v>
      </c>
    </row>
    <row r="773" spans="1:10" ht="15.75" hidden="1" customHeight="1">
      <c r="A773" s="119">
        <v>766</v>
      </c>
      <c r="B773" s="238" t="s">
        <v>7868</v>
      </c>
      <c r="C773" s="121" t="s">
        <v>7478</v>
      </c>
      <c r="D773" s="119">
        <v>2025</v>
      </c>
      <c r="E773" s="121">
        <v>6100100427</v>
      </c>
      <c r="F773" s="237">
        <v>45348</v>
      </c>
      <c r="G773" s="121" t="s">
        <v>8655</v>
      </c>
      <c r="H773" s="121" t="s">
        <v>21826</v>
      </c>
      <c r="I773" s="120" t="s">
        <v>15022</v>
      </c>
      <c r="J773" s="121" t="s">
        <v>7451</v>
      </c>
    </row>
    <row r="774" spans="1:10" ht="15.75" hidden="1" customHeight="1">
      <c r="A774" s="119">
        <v>767</v>
      </c>
      <c r="B774" s="238" t="s">
        <v>28507</v>
      </c>
      <c r="C774" s="121" t="s">
        <v>7500</v>
      </c>
      <c r="D774" s="119">
        <v>2025</v>
      </c>
      <c r="E774" s="121">
        <v>6200034694</v>
      </c>
      <c r="F774" s="237">
        <v>45408</v>
      </c>
      <c r="G774" s="121" t="s">
        <v>8656</v>
      </c>
      <c r="H774" s="121" t="s">
        <v>21827</v>
      </c>
      <c r="I774" s="120" t="s">
        <v>15023</v>
      </c>
      <c r="J774" s="121" t="s">
        <v>7453</v>
      </c>
    </row>
    <row r="775" spans="1:10" ht="15.75" hidden="1" customHeight="1">
      <c r="A775" s="119">
        <v>768</v>
      </c>
      <c r="B775" s="238" t="s">
        <v>7741</v>
      </c>
      <c r="C775" s="121" t="s">
        <v>7478</v>
      </c>
      <c r="D775" s="119">
        <v>2025</v>
      </c>
      <c r="E775" s="121">
        <v>6100100461</v>
      </c>
      <c r="F775" s="237">
        <v>45348</v>
      </c>
      <c r="G775" s="121" t="s">
        <v>8657</v>
      </c>
      <c r="H775" s="121" t="s">
        <v>21828</v>
      </c>
      <c r="I775" s="120" t="s">
        <v>15024</v>
      </c>
      <c r="J775" s="121" t="s">
        <v>7451</v>
      </c>
    </row>
    <row r="776" spans="1:10" ht="15.75" hidden="1" customHeight="1">
      <c r="A776" s="119">
        <v>769</v>
      </c>
      <c r="B776" s="238" t="s">
        <v>28508</v>
      </c>
      <c r="C776" s="121" t="s">
        <v>7501</v>
      </c>
      <c r="D776" s="119">
        <v>2025</v>
      </c>
      <c r="E776" s="121">
        <v>6200034301</v>
      </c>
      <c r="F776" s="237">
        <v>45364</v>
      </c>
      <c r="G776" s="121" t="s">
        <v>8658</v>
      </c>
      <c r="H776" s="121" t="s">
        <v>21829</v>
      </c>
      <c r="I776" s="120" t="s">
        <v>15025</v>
      </c>
      <c r="J776" s="121" t="s">
        <v>7453</v>
      </c>
    </row>
    <row r="777" spans="1:10" ht="15.75" hidden="1" customHeight="1">
      <c r="A777" s="119">
        <v>770</v>
      </c>
      <c r="B777" s="238" t="s">
        <v>28509</v>
      </c>
      <c r="C777" s="121" t="s">
        <v>7489</v>
      </c>
      <c r="D777" s="119">
        <v>2025</v>
      </c>
      <c r="E777" s="121">
        <v>6200034526</v>
      </c>
      <c r="F777" s="237">
        <v>45406</v>
      </c>
      <c r="G777" s="121" t="s">
        <v>8659</v>
      </c>
      <c r="H777" s="121" t="s">
        <v>21830</v>
      </c>
      <c r="I777" s="120" t="s">
        <v>15026</v>
      </c>
      <c r="J777" s="121" t="s">
        <v>7453</v>
      </c>
    </row>
    <row r="778" spans="1:10" ht="15.75" hidden="1" customHeight="1">
      <c r="A778" s="119">
        <v>771</v>
      </c>
      <c r="B778" s="238" t="s">
        <v>28510</v>
      </c>
      <c r="C778" s="121" t="s">
        <v>7478</v>
      </c>
      <c r="D778" s="119">
        <v>2025</v>
      </c>
      <c r="E778" s="121">
        <v>6100100494</v>
      </c>
      <c r="F778" s="237">
        <v>45351</v>
      </c>
      <c r="G778" s="121" t="s">
        <v>8660</v>
      </c>
      <c r="H778" s="121" t="s">
        <v>21831</v>
      </c>
      <c r="I778" s="120" t="s">
        <v>15027</v>
      </c>
      <c r="J778" s="121" t="s">
        <v>7451</v>
      </c>
    </row>
    <row r="779" spans="1:10" ht="15.75" hidden="1" customHeight="1">
      <c r="A779" s="119">
        <v>772</v>
      </c>
      <c r="B779" s="238" t="s">
        <v>7618</v>
      </c>
      <c r="C779" s="121" t="s">
        <v>7478</v>
      </c>
      <c r="D779" s="119">
        <v>2025</v>
      </c>
      <c r="E779" s="121">
        <v>6100100478</v>
      </c>
      <c r="F779" s="237">
        <v>45352</v>
      </c>
      <c r="G779" s="121" t="s">
        <v>8661</v>
      </c>
      <c r="H779" s="121" t="s">
        <v>21832</v>
      </c>
      <c r="I779" s="120" t="s">
        <v>7352</v>
      </c>
      <c r="J779" s="121" t="s">
        <v>7451</v>
      </c>
    </row>
    <row r="780" spans="1:10" ht="15.75" hidden="1" customHeight="1">
      <c r="A780" s="119">
        <v>773</v>
      </c>
      <c r="B780" s="238" t="s">
        <v>28511</v>
      </c>
      <c r="C780" s="121" t="s">
        <v>7478</v>
      </c>
      <c r="D780" s="119">
        <v>2025</v>
      </c>
      <c r="E780" s="121">
        <v>6100100827</v>
      </c>
      <c r="F780" s="237">
        <v>45365</v>
      </c>
      <c r="G780" s="121" t="s">
        <v>8662</v>
      </c>
      <c r="H780" s="121" t="s">
        <v>21833</v>
      </c>
      <c r="I780" s="120" t="s">
        <v>15028</v>
      </c>
      <c r="J780" s="121" t="s">
        <v>7451</v>
      </c>
    </row>
    <row r="781" spans="1:10" ht="15.75" hidden="1" customHeight="1">
      <c r="A781" s="119">
        <v>774</v>
      </c>
      <c r="B781" s="238" t="s">
        <v>28512</v>
      </c>
      <c r="C781" s="121" t="s">
        <v>7500</v>
      </c>
      <c r="D781" s="119">
        <v>2025</v>
      </c>
      <c r="E781" s="121">
        <v>6200034881</v>
      </c>
      <c r="F781" s="237">
        <v>45414</v>
      </c>
      <c r="G781" s="121" t="s">
        <v>8663</v>
      </c>
      <c r="H781" s="121" t="s">
        <v>21834</v>
      </c>
      <c r="I781" s="120" t="s">
        <v>15029</v>
      </c>
      <c r="J781" s="121" t="s">
        <v>7453</v>
      </c>
    </row>
    <row r="782" spans="1:10" ht="15.75" hidden="1" customHeight="1">
      <c r="A782" s="119">
        <v>775</v>
      </c>
      <c r="B782" s="238" t="s">
        <v>28513</v>
      </c>
      <c r="C782" s="121" t="s">
        <v>7479</v>
      </c>
      <c r="D782" s="119">
        <v>2025</v>
      </c>
      <c r="E782" s="121">
        <v>6100101181</v>
      </c>
      <c r="F782" s="237">
        <v>45372</v>
      </c>
      <c r="G782" s="121" t="s">
        <v>8664</v>
      </c>
      <c r="H782" s="121" t="s">
        <v>21835</v>
      </c>
      <c r="I782" s="120" t="s">
        <v>15030</v>
      </c>
      <c r="J782" s="121" t="s">
        <v>7451</v>
      </c>
    </row>
    <row r="783" spans="1:10" ht="15.75" hidden="1" customHeight="1">
      <c r="A783" s="119">
        <v>776</v>
      </c>
      <c r="B783" s="238" t="s">
        <v>28514</v>
      </c>
      <c r="C783" s="121" t="s">
        <v>7496</v>
      </c>
      <c r="D783" s="119">
        <v>2025</v>
      </c>
      <c r="E783" s="121">
        <v>6100100531</v>
      </c>
      <c r="F783" s="237">
        <v>45351</v>
      </c>
      <c r="G783" s="121" t="s">
        <v>8665</v>
      </c>
      <c r="H783" s="121" t="s">
        <v>21836</v>
      </c>
      <c r="I783" s="120" t="s">
        <v>15031</v>
      </c>
      <c r="J783" s="121" t="s">
        <v>7451</v>
      </c>
    </row>
    <row r="784" spans="1:10" ht="15.75" hidden="1" customHeight="1">
      <c r="A784" s="119">
        <v>777</v>
      </c>
      <c r="B784" s="238" t="s">
        <v>28515</v>
      </c>
      <c r="C784" s="121" t="s">
        <v>7478</v>
      </c>
      <c r="D784" s="119">
        <v>2025</v>
      </c>
      <c r="E784" s="121">
        <v>6100100517</v>
      </c>
      <c r="F784" s="237">
        <v>45351</v>
      </c>
      <c r="G784" s="121" t="s">
        <v>8666</v>
      </c>
      <c r="H784" s="121" t="s">
        <v>21837</v>
      </c>
      <c r="I784" s="120" t="s">
        <v>15032</v>
      </c>
      <c r="J784" s="121" t="s">
        <v>7451</v>
      </c>
    </row>
    <row r="785" spans="1:10" ht="15.75" hidden="1" customHeight="1">
      <c r="A785" s="119">
        <v>778</v>
      </c>
      <c r="B785" s="238" t="s">
        <v>7768</v>
      </c>
      <c r="C785" s="121" t="s">
        <v>7478</v>
      </c>
      <c r="D785" s="119">
        <v>2025</v>
      </c>
      <c r="E785" s="121">
        <v>6100101999</v>
      </c>
      <c r="F785" s="237">
        <v>45427</v>
      </c>
      <c r="G785" s="121" t="s">
        <v>8667</v>
      </c>
      <c r="H785" s="121" t="s">
        <v>21838</v>
      </c>
      <c r="I785" s="120" t="s">
        <v>15033</v>
      </c>
      <c r="J785" s="121" t="s">
        <v>7451</v>
      </c>
    </row>
    <row r="786" spans="1:10" ht="15.75" hidden="1" customHeight="1">
      <c r="A786" s="119">
        <v>779</v>
      </c>
      <c r="B786" s="238" t="s">
        <v>28482</v>
      </c>
      <c r="C786" s="121" t="s">
        <v>7478</v>
      </c>
      <c r="D786" s="119">
        <v>2025</v>
      </c>
      <c r="E786" s="121">
        <v>6100100581</v>
      </c>
      <c r="F786" s="237">
        <v>45358</v>
      </c>
      <c r="G786" s="121" t="s">
        <v>8668</v>
      </c>
      <c r="H786" s="121" t="s">
        <v>21839</v>
      </c>
      <c r="I786" s="120" t="s">
        <v>15034</v>
      </c>
      <c r="J786" s="121" t="s">
        <v>7451</v>
      </c>
    </row>
    <row r="787" spans="1:10" ht="15.75" hidden="1" customHeight="1">
      <c r="A787" s="119">
        <v>780</v>
      </c>
      <c r="B787" s="238" t="s">
        <v>28516</v>
      </c>
      <c r="C787" s="121" t="s">
        <v>7478</v>
      </c>
      <c r="D787" s="119">
        <v>2025</v>
      </c>
      <c r="E787" s="121">
        <v>6100101018</v>
      </c>
      <c r="F787" s="237">
        <v>45370</v>
      </c>
      <c r="G787" s="121" t="s">
        <v>8669</v>
      </c>
      <c r="H787" s="121" t="s">
        <v>21840</v>
      </c>
      <c r="I787" s="120" t="s">
        <v>15035</v>
      </c>
      <c r="J787" s="121" t="s">
        <v>7451</v>
      </c>
    </row>
    <row r="788" spans="1:10" ht="15.75" hidden="1" customHeight="1">
      <c r="A788" s="119">
        <v>781</v>
      </c>
      <c r="B788" s="238" t="s">
        <v>7608</v>
      </c>
      <c r="C788" s="121" t="s">
        <v>7478</v>
      </c>
      <c r="D788" s="119">
        <v>2025</v>
      </c>
      <c r="E788" s="121">
        <v>6100100712</v>
      </c>
      <c r="F788" s="237">
        <v>45357</v>
      </c>
      <c r="G788" s="121" t="s">
        <v>8670</v>
      </c>
      <c r="H788" s="121" t="s">
        <v>21841</v>
      </c>
      <c r="I788" s="120" t="s">
        <v>15036</v>
      </c>
      <c r="J788" s="121" t="s">
        <v>7451</v>
      </c>
    </row>
    <row r="789" spans="1:10" ht="15.75" hidden="1" customHeight="1">
      <c r="A789" s="119">
        <v>782</v>
      </c>
      <c r="B789" s="238" t="s">
        <v>28517</v>
      </c>
      <c r="C789" s="121" t="s">
        <v>7478</v>
      </c>
      <c r="D789" s="119">
        <v>2025</v>
      </c>
      <c r="E789" s="121">
        <v>6100100901</v>
      </c>
      <c r="F789" s="237">
        <v>45369</v>
      </c>
      <c r="G789" s="121" t="s">
        <v>8671</v>
      </c>
      <c r="H789" s="121" t="s">
        <v>21842</v>
      </c>
      <c r="I789" s="120" t="s">
        <v>15037</v>
      </c>
      <c r="J789" s="121" t="s">
        <v>7451</v>
      </c>
    </row>
    <row r="790" spans="1:10" ht="15.75" hidden="1" customHeight="1">
      <c r="A790" s="119">
        <v>783</v>
      </c>
      <c r="B790" s="238" t="s">
        <v>7776</v>
      </c>
      <c r="C790" s="121" t="s">
        <v>7478</v>
      </c>
      <c r="D790" s="119">
        <v>2025</v>
      </c>
      <c r="E790" s="121">
        <v>6100102020</v>
      </c>
      <c r="F790" s="237">
        <v>45393</v>
      </c>
      <c r="G790" s="121" t="s">
        <v>8672</v>
      </c>
      <c r="H790" s="121" t="s">
        <v>21843</v>
      </c>
      <c r="I790" s="120" t="s">
        <v>15038</v>
      </c>
      <c r="J790" s="121" t="s">
        <v>7451</v>
      </c>
    </row>
    <row r="791" spans="1:10" ht="15.75" hidden="1" customHeight="1">
      <c r="A791" s="119">
        <v>784</v>
      </c>
      <c r="B791" s="238" t="s">
        <v>7794</v>
      </c>
      <c r="C791" s="121" t="s">
        <v>7478</v>
      </c>
      <c r="D791" s="119">
        <v>2025</v>
      </c>
      <c r="E791" s="121">
        <v>6100100828</v>
      </c>
      <c r="F791" s="237">
        <v>45369</v>
      </c>
      <c r="G791" s="121" t="s">
        <v>8673</v>
      </c>
      <c r="H791" s="121" t="s">
        <v>21844</v>
      </c>
      <c r="I791" s="120" t="s">
        <v>15039</v>
      </c>
      <c r="J791" s="121" t="s">
        <v>7451</v>
      </c>
    </row>
    <row r="792" spans="1:10" ht="15.75" hidden="1" customHeight="1">
      <c r="A792" s="119">
        <v>785</v>
      </c>
      <c r="B792" s="238" t="s">
        <v>28518</v>
      </c>
      <c r="C792" s="121" t="s">
        <v>7494</v>
      </c>
      <c r="D792" s="119">
        <v>2025</v>
      </c>
      <c r="E792" s="121">
        <v>6000037538</v>
      </c>
      <c r="F792" s="237">
        <v>45355</v>
      </c>
      <c r="G792" s="121" t="s">
        <v>7140</v>
      </c>
      <c r="H792" s="121" t="s">
        <v>21845</v>
      </c>
      <c r="I792" s="120" t="s">
        <v>15040</v>
      </c>
      <c r="J792" s="121" t="s">
        <v>7452</v>
      </c>
    </row>
    <row r="793" spans="1:10" ht="15.75" hidden="1" customHeight="1">
      <c r="A793" s="119">
        <v>786</v>
      </c>
      <c r="B793" s="238" t="s">
        <v>28519</v>
      </c>
      <c r="C793" s="121" t="s">
        <v>7500</v>
      </c>
      <c r="D793" s="119">
        <v>2025</v>
      </c>
      <c r="E793" s="121">
        <v>6200034882</v>
      </c>
      <c r="F793" s="237">
        <v>45427</v>
      </c>
      <c r="G793" s="121" t="s">
        <v>8674</v>
      </c>
      <c r="H793" s="121" t="s">
        <v>21846</v>
      </c>
      <c r="I793" s="120" t="s">
        <v>15041</v>
      </c>
      <c r="J793" s="121" t="s">
        <v>7453</v>
      </c>
    </row>
    <row r="794" spans="1:10" ht="15.75" hidden="1" customHeight="1">
      <c r="A794" s="119">
        <v>787</v>
      </c>
      <c r="B794" s="238" t="s">
        <v>28520</v>
      </c>
      <c r="C794" s="121" t="s">
        <v>7502</v>
      </c>
      <c r="D794" s="119">
        <v>2025</v>
      </c>
      <c r="E794" s="121">
        <v>6300019037</v>
      </c>
      <c r="F794" s="237">
        <v>45376</v>
      </c>
      <c r="G794" s="121" t="s">
        <v>8675</v>
      </c>
      <c r="H794" s="121" t="s">
        <v>21847</v>
      </c>
      <c r="I794" s="120" t="s">
        <v>15042</v>
      </c>
      <c r="J794" s="121" t="s">
        <v>7454</v>
      </c>
    </row>
    <row r="795" spans="1:10" ht="15.75" hidden="1" customHeight="1">
      <c r="A795" s="119">
        <v>788</v>
      </c>
      <c r="B795" s="238" t="s">
        <v>7643</v>
      </c>
      <c r="C795" s="121" t="s">
        <v>7478</v>
      </c>
      <c r="D795" s="119">
        <v>2025</v>
      </c>
      <c r="E795" s="121">
        <v>6100100928</v>
      </c>
      <c r="F795" s="237">
        <v>45366</v>
      </c>
      <c r="G795" s="121" t="s">
        <v>8676</v>
      </c>
      <c r="H795" s="121" t="s">
        <v>21848</v>
      </c>
      <c r="I795" s="120" t="s">
        <v>7418</v>
      </c>
      <c r="J795" s="121" t="s">
        <v>7451</v>
      </c>
    </row>
    <row r="796" spans="1:10" ht="15.75" hidden="1" customHeight="1">
      <c r="A796" s="119">
        <v>789</v>
      </c>
      <c r="B796" s="238" t="s">
        <v>28521</v>
      </c>
      <c r="C796" s="121" t="s">
        <v>7488</v>
      </c>
      <c r="D796" s="119">
        <v>2025</v>
      </c>
      <c r="E796" s="121">
        <v>6100100690</v>
      </c>
      <c r="F796" s="237">
        <v>45358</v>
      </c>
      <c r="G796" s="121" t="s">
        <v>8677</v>
      </c>
      <c r="H796" s="121" t="s">
        <v>21849</v>
      </c>
      <c r="I796" s="120" t="s">
        <v>15043</v>
      </c>
      <c r="J796" s="121" t="s">
        <v>7451</v>
      </c>
    </row>
    <row r="797" spans="1:10" ht="15.75" hidden="1" customHeight="1">
      <c r="A797" s="119">
        <v>790</v>
      </c>
      <c r="B797" s="238" t="s">
        <v>7539</v>
      </c>
      <c r="C797" s="121" t="s">
        <v>7478</v>
      </c>
      <c r="D797" s="119">
        <v>2025</v>
      </c>
      <c r="E797" s="121">
        <v>6100100682</v>
      </c>
      <c r="F797" s="237">
        <v>45357</v>
      </c>
      <c r="G797" s="121" t="s">
        <v>7192</v>
      </c>
      <c r="H797" s="121" t="s">
        <v>21850</v>
      </c>
      <c r="I797" s="120" t="s">
        <v>15044</v>
      </c>
      <c r="J797" s="121" t="s">
        <v>7451</v>
      </c>
    </row>
    <row r="798" spans="1:10" ht="15.75" hidden="1" customHeight="1">
      <c r="A798" s="119">
        <v>791</v>
      </c>
      <c r="B798" s="238" t="s">
        <v>28522</v>
      </c>
      <c r="C798" s="121" t="s">
        <v>7496</v>
      </c>
      <c r="D798" s="119">
        <v>2025</v>
      </c>
      <c r="E798" s="121">
        <v>6100101884</v>
      </c>
      <c r="F798" s="237">
        <v>45397</v>
      </c>
      <c r="G798" s="121" t="s">
        <v>8678</v>
      </c>
      <c r="H798" s="121" t="s">
        <v>21851</v>
      </c>
      <c r="I798" s="120" t="s">
        <v>15045</v>
      </c>
      <c r="J798" s="121" t="s">
        <v>7451</v>
      </c>
    </row>
    <row r="799" spans="1:10" ht="15.75" hidden="1" customHeight="1">
      <c r="A799" s="119">
        <v>792</v>
      </c>
      <c r="B799" s="238" t="s">
        <v>28523</v>
      </c>
      <c r="C799" s="121" t="s">
        <v>7479</v>
      </c>
      <c r="D799" s="119">
        <v>2025</v>
      </c>
      <c r="E799" s="121">
        <v>6100100700</v>
      </c>
      <c r="F799" s="237">
        <v>45358</v>
      </c>
      <c r="G799" s="121" t="s">
        <v>8679</v>
      </c>
      <c r="H799" s="121" t="s">
        <v>21852</v>
      </c>
      <c r="I799" s="120" t="s">
        <v>15046</v>
      </c>
      <c r="J799" s="121" t="s">
        <v>7451</v>
      </c>
    </row>
    <row r="800" spans="1:10" ht="15.75" hidden="1" customHeight="1">
      <c r="A800" s="119">
        <v>793</v>
      </c>
      <c r="B800" s="238" t="s">
        <v>28524</v>
      </c>
      <c r="C800" s="121" t="s">
        <v>7492</v>
      </c>
      <c r="D800" s="119">
        <v>2025</v>
      </c>
      <c r="E800" s="121">
        <v>6200034523</v>
      </c>
      <c r="F800" s="237">
        <v>45383</v>
      </c>
      <c r="G800" s="121" t="s">
        <v>8680</v>
      </c>
      <c r="H800" s="121" t="s">
        <v>21853</v>
      </c>
      <c r="I800" s="120" t="s">
        <v>15047</v>
      </c>
      <c r="J800" s="121" t="s">
        <v>7453</v>
      </c>
    </row>
    <row r="801" spans="1:10" ht="15.75" hidden="1" customHeight="1">
      <c r="A801" s="119">
        <v>794</v>
      </c>
      <c r="B801" s="121" t="s">
        <v>33261</v>
      </c>
      <c r="C801" s="121" t="s">
        <v>7479</v>
      </c>
      <c r="D801" s="119">
        <v>2025</v>
      </c>
      <c r="E801" s="121">
        <v>6100100939</v>
      </c>
      <c r="F801" s="237">
        <v>45366</v>
      </c>
      <c r="G801" s="121" t="s">
        <v>8681</v>
      </c>
      <c r="H801" s="121" t="s">
        <v>21854</v>
      </c>
      <c r="I801" s="120" t="s">
        <v>15048</v>
      </c>
      <c r="J801" s="121" t="s">
        <v>7451</v>
      </c>
    </row>
    <row r="802" spans="1:10" ht="15.75" hidden="1" customHeight="1">
      <c r="A802" s="119">
        <v>795</v>
      </c>
      <c r="B802" s="238" t="s">
        <v>28525</v>
      </c>
      <c r="C802" s="121" t="s">
        <v>7494</v>
      </c>
      <c r="D802" s="119">
        <v>2025</v>
      </c>
      <c r="E802" s="121">
        <v>6000037638</v>
      </c>
      <c r="F802" s="237">
        <v>45370</v>
      </c>
      <c r="G802" s="121" t="s">
        <v>8682</v>
      </c>
      <c r="H802" s="121" t="s">
        <v>21855</v>
      </c>
      <c r="I802" s="120" t="s">
        <v>15049</v>
      </c>
      <c r="J802" s="121" t="s">
        <v>7452</v>
      </c>
    </row>
    <row r="803" spans="1:10" ht="15.75" hidden="1" customHeight="1">
      <c r="A803" s="119">
        <v>796</v>
      </c>
      <c r="B803" s="238" t="s">
        <v>7606</v>
      </c>
      <c r="C803" s="121" t="s">
        <v>7478</v>
      </c>
      <c r="D803" s="119">
        <v>2025</v>
      </c>
      <c r="E803" s="121">
        <v>6100100724</v>
      </c>
      <c r="F803" s="237">
        <v>45364</v>
      </c>
      <c r="G803" s="121" t="s">
        <v>8683</v>
      </c>
      <c r="H803" s="121" t="s">
        <v>21856</v>
      </c>
      <c r="I803" s="120" t="s">
        <v>15050</v>
      </c>
      <c r="J803" s="121" t="s">
        <v>7451</v>
      </c>
    </row>
    <row r="804" spans="1:10" ht="15.75" hidden="1" customHeight="1">
      <c r="A804" s="119">
        <v>797</v>
      </c>
      <c r="B804" s="238" t="s">
        <v>7613</v>
      </c>
      <c r="C804" s="121" t="s">
        <v>7479</v>
      </c>
      <c r="D804" s="119">
        <v>2025</v>
      </c>
      <c r="E804" s="121">
        <v>6100101034</v>
      </c>
      <c r="F804" s="237">
        <v>45369</v>
      </c>
      <c r="G804" s="121" t="s">
        <v>8684</v>
      </c>
      <c r="H804" s="121" t="s">
        <v>21857</v>
      </c>
      <c r="I804" s="120" t="s">
        <v>15051</v>
      </c>
      <c r="J804" s="121" t="s">
        <v>7451</v>
      </c>
    </row>
    <row r="805" spans="1:10" ht="15.75" hidden="1" customHeight="1">
      <c r="A805" s="119">
        <v>798</v>
      </c>
      <c r="B805" s="238" t="s">
        <v>28526</v>
      </c>
      <c r="C805" s="121" t="s">
        <v>7478</v>
      </c>
      <c r="D805" s="119">
        <v>2025</v>
      </c>
      <c r="E805" s="121">
        <v>6100100914</v>
      </c>
      <c r="F805" s="237">
        <v>45364</v>
      </c>
      <c r="G805" s="121" t="s">
        <v>8685</v>
      </c>
      <c r="H805" s="121" t="s">
        <v>21858</v>
      </c>
      <c r="I805" s="120" t="s">
        <v>15052</v>
      </c>
      <c r="J805" s="121" t="s">
        <v>7451</v>
      </c>
    </row>
    <row r="806" spans="1:10" ht="15.75" hidden="1" customHeight="1">
      <c r="A806" s="119">
        <v>799</v>
      </c>
      <c r="B806" s="238" t="s">
        <v>28527</v>
      </c>
      <c r="C806" s="121" t="s">
        <v>7478</v>
      </c>
      <c r="D806" s="119">
        <v>2025</v>
      </c>
      <c r="E806" s="121">
        <v>6100100772</v>
      </c>
      <c r="F806" s="237">
        <v>45362</v>
      </c>
      <c r="G806" s="121" t="s">
        <v>8686</v>
      </c>
      <c r="H806" s="121" t="s">
        <v>21859</v>
      </c>
      <c r="I806" s="120" t="s">
        <v>15034</v>
      </c>
      <c r="J806" s="121" t="s">
        <v>7451</v>
      </c>
    </row>
    <row r="807" spans="1:10" ht="15.75" hidden="1" customHeight="1">
      <c r="A807" s="119">
        <v>800</v>
      </c>
      <c r="B807" s="238" t="s">
        <v>7728</v>
      </c>
      <c r="C807" s="121" t="s">
        <v>7478</v>
      </c>
      <c r="D807" s="119">
        <v>2025</v>
      </c>
      <c r="E807" s="121">
        <v>6100100780</v>
      </c>
      <c r="F807" s="237">
        <v>45362</v>
      </c>
      <c r="G807" s="121" t="s">
        <v>8687</v>
      </c>
      <c r="H807" s="121" t="s">
        <v>21860</v>
      </c>
      <c r="I807" s="120" t="s">
        <v>7376</v>
      </c>
      <c r="J807" s="121" t="s">
        <v>7451</v>
      </c>
    </row>
    <row r="808" spans="1:10" ht="15.75" hidden="1" customHeight="1">
      <c r="A808" s="119">
        <v>801</v>
      </c>
      <c r="B808" s="238" t="s">
        <v>28528</v>
      </c>
      <c r="C808" s="121" t="s">
        <v>7478</v>
      </c>
      <c r="D808" s="119">
        <v>2025</v>
      </c>
      <c r="E808" s="121">
        <v>6100100776</v>
      </c>
      <c r="F808" s="237">
        <v>45363</v>
      </c>
      <c r="G808" s="121" t="s">
        <v>8688</v>
      </c>
      <c r="H808" s="121" t="s">
        <v>21861</v>
      </c>
      <c r="I808" s="120" t="s">
        <v>15053</v>
      </c>
      <c r="J808" s="121" t="s">
        <v>7451</v>
      </c>
    </row>
    <row r="809" spans="1:10" ht="15.75" hidden="1" customHeight="1">
      <c r="A809" s="119">
        <v>802</v>
      </c>
      <c r="B809" s="238" t="s">
        <v>7523</v>
      </c>
      <c r="C809" s="121" t="s">
        <v>7482</v>
      </c>
      <c r="D809" s="119">
        <v>2025</v>
      </c>
      <c r="E809" s="121">
        <v>6100101318</v>
      </c>
      <c r="F809" s="237">
        <v>45420</v>
      </c>
      <c r="G809" s="121" t="s">
        <v>7197</v>
      </c>
      <c r="H809" s="121" t="s">
        <v>21862</v>
      </c>
      <c r="I809" s="120" t="s">
        <v>15054</v>
      </c>
      <c r="J809" s="121" t="s">
        <v>7451</v>
      </c>
    </row>
    <row r="810" spans="1:10" ht="15.75" hidden="1" customHeight="1">
      <c r="A810" s="119">
        <v>803</v>
      </c>
      <c r="B810" s="238" t="s">
        <v>28529</v>
      </c>
      <c r="C810" s="121" t="s">
        <v>7478</v>
      </c>
      <c r="D810" s="119">
        <v>2025</v>
      </c>
      <c r="E810" s="121">
        <v>6100100854</v>
      </c>
      <c r="F810" s="237">
        <v>45366</v>
      </c>
      <c r="G810" s="121" t="s">
        <v>8689</v>
      </c>
      <c r="H810" s="121" t="s">
        <v>21863</v>
      </c>
      <c r="I810" s="120" t="s">
        <v>15055</v>
      </c>
      <c r="J810" s="121" t="s">
        <v>7451</v>
      </c>
    </row>
    <row r="811" spans="1:10" ht="15.75" hidden="1" customHeight="1">
      <c r="A811" s="119">
        <v>804</v>
      </c>
      <c r="B811" s="238" t="s">
        <v>28530</v>
      </c>
      <c r="C811" s="121" t="s">
        <v>7503</v>
      </c>
      <c r="D811" s="119">
        <v>2025</v>
      </c>
      <c r="E811" s="121">
        <v>6100101003</v>
      </c>
      <c r="F811" s="237">
        <v>45366</v>
      </c>
      <c r="G811" s="121" t="s">
        <v>8690</v>
      </c>
      <c r="H811" s="121" t="s">
        <v>21864</v>
      </c>
      <c r="I811" s="120" t="s">
        <v>15056</v>
      </c>
      <c r="J811" s="121" t="s">
        <v>7451</v>
      </c>
    </row>
    <row r="812" spans="1:10" ht="15.75" hidden="1" customHeight="1">
      <c r="A812" s="119">
        <v>805</v>
      </c>
      <c r="B812" s="238" t="s">
        <v>7601</v>
      </c>
      <c r="C812" s="121" t="s">
        <v>7478</v>
      </c>
      <c r="D812" s="119">
        <v>2025</v>
      </c>
      <c r="E812" s="121">
        <v>6100100824</v>
      </c>
      <c r="F812" s="237">
        <v>45365</v>
      </c>
      <c r="G812" s="121" t="s">
        <v>7142</v>
      </c>
      <c r="H812" s="121" t="s">
        <v>21865</v>
      </c>
      <c r="I812" s="120" t="s">
        <v>15057</v>
      </c>
      <c r="J812" s="121" t="s">
        <v>7451</v>
      </c>
    </row>
    <row r="813" spans="1:10" ht="15.75" hidden="1" customHeight="1">
      <c r="A813" s="119">
        <v>806</v>
      </c>
      <c r="B813" s="238" t="s">
        <v>28531</v>
      </c>
      <c r="C813" s="121" t="s">
        <v>7478</v>
      </c>
      <c r="D813" s="119">
        <v>2025</v>
      </c>
      <c r="E813" s="121">
        <v>6100100895</v>
      </c>
      <c r="F813" s="237">
        <v>45365</v>
      </c>
      <c r="G813" s="121" t="s">
        <v>8691</v>
      </c>
      <c r="H813" s="121" t="s">
        <v>21866</v>
      </c>
      <c r="I813" s="120" t="s">
        <v>15058</v>
      </c>
      <c r="J813" s="121" t="s">
        <v>7451</v>
      </c>
    </row>
    <row r="814" spans="1:10" ht="15.75" hidden="1" customHeight="1">
      <c r="A814" s="119">
        <v>807</v>
      </c>
      <c r="B814" s="238" t="s">
        <v>28532</v>
      </c>
      <c r="C814" s="121" t="s">
        <v>7478</v>
      </c>
      <c r="D814" s="119">
        <v>2025</v>
      </c>
      <c r="E814" s="121">
        <v>6100101281</v>
      </c>
      <c r="F814" s="237">
        <v>45377</v>
      </c>
      <c r="G814" s="121" t="s">
        <v>8692</v>
      </c>
      <c r="H814" s="121" t="s">
        <v>21867</v>
      </c>
      <c r="I814" s="120" t="s">
        <v>7413</v>
      </c>
      <c r="J814" s="121" t="s">
        <v>7451</v>
      </c>
    </row>
    <row r="815" spans="1:10" ht="15.75" hidden="1" customHeight="1">
      <c r="A815" s="119">
        <v>808</v>
      </c>
      <c r="B815" s="238" t="s">
        <v>28422</v>
      </c>
      <c r="C815" s="121" t="s">
        <v>7478</v>
      </c>
      <c r="D815" s="119">
        <v>2025</v>
      </c>
      <c r="E815" s="121">
        <v>6100100823</v>
      </c>
      <c r="F815" s="237">
        <v>45363</v>
      </c>
      <c r="G815" s="121" t="s">
        <v>8693</v>
      </c>
      <c r="H815" s="121" t="s">
        <v>21868</v>
      </c>
      <c r="I815" s="120" t="s">
        <v>14990</v>
      </c>
      <c r="J815" s="121" t="s">
        <v>7451</v>
      </c>
    </row>
    <row r="816" spans="1:10" ht="15.75" hidden="1" customHeight="1">
      <c r="A816" s="119">
        <v>809</v>
      </c>
      <c r="B816" s="238" t="s">
        <v>28482</v>
      </c>
      <c r="C816" s="121" t="s">
        <v>7478</v>
      </c>
      <c r="D816" s="119">
        <v>2025</v>
      </c>
      <c r="E816" s="121">
        <v>6100100810</v>
      </c>
      <c r="F816" s="237">
        <v>45363</v>
      </c>
      <c r="G816" s="121" t="s">
        <v>8694</v>
      </c>
      <c r="H816" s="121" t="s">
        <v>21869</v>
      </c>
      <c r="I816" s="120" t="s">
        <v>15059</v>
      </c>
      <c r="J816" s="121" t="s">
        <v>7451</v>
      </c>
    </row>
    <row r="817" spans="1:10" ht="15.75" hidden="1" customHeight="1">
      <c r="A817" s="119">
        <v>810</v>
      </c>
      <c r="B817" s="121" t="s">
        <v>33262</v>
      </c>
      <c r="C817" s="121" t="s">
        <v>7478</v>
      </c>
      <c r="D817" s="119">
        <v>2025</v>
      </c>
      <c r="E817" s="121">
        <v>6100100918</v>
      </c>
      <c r="F817" s="237">
        <v>45364</v>
      </c>
      <c r="G817" s="121" t="s">
        <v>8695</v>
      </c>
      <c r="H817" s="121" t="s">
        <v>21870</v>
      </c>
      <c r="I817" s="120" t="s">
        <v>15060</v>
      </c>
      <c r="J817" s="121" t="s">
        <v>7451</v>
      </c>
    </row>
    <row r="818" spans="1:10" ht="15.75" hidden="1" customHeight="1">
      <c r="A818" s="119">
        <v>811</v>
      </c>
      <c r="B818" s="238" t="s">
        <v>7854</v>
      </c>
      <c r="C818" s="121" t="s">
        <v>7478</v>
      </c>
      <c r="D818" s="119">
        <v>2025</v>
      </c>
      <c r="E818" s="121">
        <v>6100102205</v>
      </c>
      <c r="F818" s="237">
        <v>45400</v>
      </c>
      <c r="G818" s="121" t="s">
        <v>8696</v>
      </c>
      <c r="H818" s="121" t="s">
        <v>21871</v>
      </c>
      <c r="I818" s="120" t="s">
        <v>15061</v>
      </c>
      <c r="J818" s="121" t="s">
        <v>7451</v>
      </c>
    </row>
    <row r="819" spans="1:10" ht="15.75" hidden="1" customHeight="1">
      <c r="A819" s="119">
        <v>812</v>
      </c>
      <c r="B819" s="238" t="s">
        <v>7725</v>
      </c>
      <c r="C819" s="121" t="s">
        <v>7478</v>
      </c>
      <c r="D819" s="119">
        <v>2025</v>
      </c>
      <c r="E819" s="121">
        <v>6100101024</v>
      </c>
      <c r="F819" s="237">
        <v>45371</v>
      </c>
      <c r="G819" s="121" t="s">
        <v>8697</v>
      </c>
      <c r="H819" s="121" t="s">
        <v>21872</v>
      </c>
      <c r="I819" s="120" t="s">
        <v>15062</v>
      </c>
      <c r="J819" s="121" t="s">
        <v>7451</v>
      </c>
    </row>
    <row r="820" spans="1:10" ht="15.75" hidden="1" customHeight="1">
      <c r="A820" s="119">
        <v>813</v>
      </c>
      <c r="B820" s="238" t="s">
        <v>28533</v>
      </c>
      <c r="C820" s="121" t="s">
        <v>7478</v>
      </c>
      <c r="D820" s="119">
        <v>2025</v>
      </c>
      <c r="E820" s="121">
        <v>6100101038</v>
      </c>
      <c r="F820" s="237">
        <v>45371</v>
      </c>
      <c r="G820" s="121" t="s">
        <v>8698</v>
      </c>
      <c r="H820" s="121" t="s">
        <v>21873</v>
      </c>
      <c r="I820" s="120" t="s">
        <v>15063</v>
      </c>
      <c r="J820" s="121" t="s">
        <v>7451</v>
      </c>
    </row>
    <row r="821" spans="1:10" ht="15.75" hidden="1" customHeight="1">
      <c r="A821" s="119">
        <v>814</v>
      </c>
      <c r="B821" s="238" t="s">
        <v>28534</v>
      </c>
      <c r="C821" s="121" t="s">
        <v>7478</v>
      </c>
      <c r="D821" s="119">
        <v>2025</v>
      </c>
      <c r="E821" s="121">
        <v>6100100853</v>
      </c>
      <c r="F821" s="237">
        <v>45365</v>
      </c>
      <c r="G821" s="121" t="s">
        <v>8699</v>
      </c>
      <c r="H821" s="121" t="s">
        <v>21874</v>
      </c>
      <c r="I821" s="120" t="s">
        <v>15064</v>
      </c>
      <c r="J821" s="121" t="s">
        <v>7451</v>
      </c>
    </row>
    <row r="822" spans="1:10" ht="15.75" hidden="1" customHeight="1">
      <c r="A822" s="119">
        <v>815</v>
      </c>
      <c r="B822" s="238" t="s">
        <v>28535</v>
      </c>
      <c r="C822" s="121" t="s">
        <v>7494</v>
      </c>
      <c r="D822" s="119">
        <v>2025</v>
      </c>
      <c r="E822" s="121">
        <v>6000037600</v>
      </c>
      <c r="F822" s="237">
        <v>45366</v>
      </c>
      <c r="G822" s="121" t="s">
        <v>8700</v>
      </c>
      <c r="H822" s="121" t="s">
        <v>21875</v>
      </c>
      <c r="I822" s="120" t="s">
        <v>15065</v>
      </c>
      <c r="J822" s="121" t="s">
        <v>7452</v>
      </c>
    </row>
    <row r="823" spans="1:10" ht="15.75" hidden="1" customHeight="1">
      <c r="A823" s="119">
        <v>816</v>
      </c>
      <c r="B823" s="238" t="s">
        <v>28536</v>
      </c>
      <c r="C823" s="121" t="s">
        <v>7490</v>
      </c>
      <c r="D823" s="119">
        <v>2025</v>
      </c>
      <c r="E823" s="121">
        <v>6200034579</v>
      </c>
      <c r="F823" s="237">
        <v>45392</v>
      </c>
      <c r="G823" s="121" t="s">
        <v>8701</v>
      </c>
      <c r="H823" s="121" t="s">
        <v>21876</v>
      </c>
      <c r="I823" s="120" t="s">
        <v>15066</v>
      </c>
      <c r="J823" s="121" t="s">
        <v>7453</v>
      </c>
    </row>
    <row r="824" spans="1:10" ht="15.75" hidden="1" customHeight="1">
      <c r="A824" s="119">
        <v>817</v>
      </c>
      <c r="B824" s="238" t="s">
        <v>7860</v>
      </c>
      <c r="C824" s="121" t="s">
        <v>7478</v>
      </c>
      <c r="D824" s="119">
        <v>2025</v>
      </c>
      <c r="E824" s="121">
        <v>6100101364</v>
      </c>
      <c r="F824" s="237">
        <v>45379</v>
      </c>
      <c r="G824" s="121" t="s">
        <v>8702</v>
      </c>
      <c r="H824" s="121" t="s">
        <v>21877</v>
      </c>
      <c r="I824" s="120" t="s">
        <v>15067</v>
      </c>
      <c r="J824" s="121" t="s">
        <v>7451</v>
      </c>
    </row>
    <row r="825" spans="1:10" ht="15.75" hidden="1" customHeight="1">
      <c r="A825" s="119">
        <v>818</v>
      </c>
      <c r="B825" s="238" t="s">
        <v>7603</v>
      </c>
      <c r="C825" s="121" t="s">
        <v>7478</v>
      </c>
      <c r="D825" s="119">
        <v>2025</v>
      </c>
      <c r="E825" s="121">
        <v>6100100964</v>
      </c>
      <c r="F825" s="237">
        <v>45365</v>
      </c>
      <c r="G825" s="121" t="s">
        <v>8703</v>
      </c>
      <c r="H825" s="121" t="s">
        <v>21878</v>
      </c>
      <c r="I825" s="120" t="s">
        <v>7322</v>
      </c>
      <c r="J825" s="121" t="s">
        <v>7451</v>
      </c>
    </row>
    <row r="826" spans="1:10" ht="15.75" hidden="1" customHeight="1">
      <c r="A826" s="119">
        <v>819</v>
      </c>
      <c r="B826" s="238" t="s">
        <v>7785</v>
      </c>
      <c r="C826" s="121" t="s">
        <v>7478</v>
      </c>
      <c r="D826" s="119">
        <v>2025</v>
      </c>
      <c r="E826" s="121">
        <v>6100100977</v>
      </c>
      <c r="F826" s="237">
        <v>45366</v>
      </c>
      <c r="G826" s="121" t="s">
        <v>8704</v>
      </c>
      <c r="H826" s="121" t="s">
        <v>21879</v>
      </c>
      <c r="I826" s="120" t="s">
        <v>15068</v>
      </c>
      <c r="J826" s="121" t="s">
        <v>7451</v>
      </c>
    </row>
    <row r="827" spans="1:10" ht="15.75" hidden="1" customHeight="1">
      <c r="A827" s="119">
        <v>820</v>
      </c>
      <c r="B827" s="238" t="s">
        <v>7572</v>
      </c>
      <c r="C827" s="121" t="s">
        <v>7478</v>
      </c>
      <c r="D827" s="119">
        <v>2025</v>
      </c>
      <c r="E827" s="121">
        <v>6100101073</v>
      </c>
      <c r="F827" s="237">
        <v>45371</v>
      </c>
      <c r="G827" s="121" t="s">
        <v>8705</v>
      </c>
      <c r="H827" s="121" t="s">
        <v>21880</v>
      </c>
      <c r="I827" s="120" t="s">
        <v>7407</v>
      </c>
      <c r="J827" s="121" t="s">
        <v>7451</v>
      </c>
    </row>
    <row r="828" spans="1:10" ht="15.75" hidden="1" customHeight="1">
      <c r="A828" s="119">
        <v>821</v>
      </c>
      <c r="B828" s="238" t="s">
        <v>7643</v>
      </c>
      <c r="C828" s="121" t="s">
        <v>7478</v>
      </c>
      <c r="D828" s="119">
        <v>2025</v>
      </c>
      <c r="E828" s="121">
        <v>6100100943</v>
      </c>
      <c r="F828" s="237">
        <v>45364</v>
      </c>
      <c r="G828" s="121" t="s">
        <v>8706</v>
      </c>
      <c r="H828" s="121" t="s">
        <v>21881</v>
      </c>
      <c r="I828" s="120" t="s">
        <v>15069</v>
      </c>
      <c r="J828" s="121" t="s">
        <v>7451</v>
      </c>
    </row>
    <row r="829" spans="1:10" ht="15.75" hidden="1" customHeight="1">
      <c r="A829" s="119">
        <v>822</v>
      </c>
      <c r="B829" s="238" t="s">
        <v>7779</v>
      </c>
      <c r="C829" s="121" t="s">
        <v>7484</v>
      </c>
      <c r="D829" s="119">
        <v>2025</v>
      </c>
      <c r="E829" s="121">
        <v>6100101000</v>
      </c>
      <c r="F829" s="237">
        <v>45369</v>
      </c>
      <c r="G829" s="121" t="s">
        <v>8707</v>
      </c>
      <c r="H829" s="121" t="s">
        <v>21882</v>
      </c>
      <c r="I829" s="120" t="s">
        <v>15070</v>
      </c>
      <c r="J829" s="121" t="s">
        <v>7451</v>
      </c>
    </row>
    <row r="830" spans="1:10" ht="15.75" hidden="1" customHeight="1">
      <c r="A830" s="119">
        <v>823</v>
      </c>
      <c r="B830" s="238" t="s">
        <v>28537</v>
      </c>
      <c r="C830" s="121" t="s">
        <v>7488</v>
      </c>
      <c r="D830" s="119">
        <v>2025</v>
      </c>
      <c r="E830" s="121">
        <v>6100100981</v>
      </c>
      <c r="F830" s="237">
        <v>45369</v>
      </c>
      <c r="G830" s="121" t="s">
        <v>8708</v>
      </c>
      <c r="H830" s="121" t="s">
        <v>21883</v>
      </c>
      <c r="I830" s="120" t="s">
        <v>15071</v>
      </c>
      <c r="J830" s="121" t="s">
        <v>7451</v>
      </c>
    </row>
    <row r="831" spans="1:10" ht="15.75" hidden="1" customHeight="1">
      <c r="A831" s="119">
        <v>824</v>
      </c>
      <c r="B831" s="238" t="s">
        <v>7596</v>
      </c>
      <c r="C831" s="121" t="s">
        <v>7479</v>
      </c>
      <c r="D831" s="119">
        <v>2025</v>
      </c>
      <c r="E831" s="121">
        <v>6100100994</v>
      </c>
      <c r="F831" s="237">
        <v>45370</v>
      </c>
      <c r="G831" s="121" t="s">
        <v>8709</v>
      </c>
      <c r="H831" s="121" t="s">
        <v>21884</v>
      </c>
      <c r="I831" s="120" t="s">
        <v>15072</v>
      </c>
      <c r="J831" s="121" t="s">
        <v>7451</v>
      </c>
    </row>
    <row r="832" spans="1:10" ht="15.75" hidden="1" customHeight="1">
      <c r="A832" s="119">
        <v>825</v>
      </c>
      <c r="B832" s="238" t="s">
        <v>7860</v>
      </c>
      <c r="C832" s="121" t="s">
        <v>7478</v>
      </c>
      <c r="D832" s="119">
        <v>2025</v>
      </c>
      <c r="E832" s="121">
        <v>6100101069</v>
      </c>
      <c r="F832" s="237">
        <v>45376</v>
      </c>
      <c r="G832" s="121" t="s">
        <v>8710</v>
      </c>
      <c r="H832" s="121" t="s">
        <v>21885</v>
      </c>
      <c r="I832" s="120" t="s">
        <v>7417</v>
      </c>
      <c r="J832" s="121" t="s">
        <v>7451</v>
      </c>
    </row>
    <row r="833" spans="1:10" ht="15.75" hidden="1" customHeight="1">
      <c r="A833" s="119">
        <v>826</v>
      </c>
      <c r="B833" s="238" t="s">
        <v>28538</v>
      </c>
      <c r="C833" s="121" t="s">
        <v>7496</v>
      </c>
      <c r="D833" s="119">
        <v>2025</v>
      </c>
      <c r="E833" s="121">
        <v>6100100983</v>
      </c>
      <c r="F833" s="237">
        <v>45366</v>
      </c>
      <c r="G833" s="121" t="s">
        <v>8711</v>
      </c>
      <c r="H833" s="121" t="s">
        <v>21886</v>
      </c>
      <c r="I833" s="120" t="s">
        <v>15073</v>
      </c>
      <c r="J833" s="121" t="s">
        <v>7451</v>
      </c>
    </row>
    <row r="834" spans="1:10" ht="15.75" hidden="1" customHeight="1">
      <c r="A834" s="119">
        <v>827</v>
      </c>
      <c r="B834" s="238" t="s">
        <v>7613</v>
      </c>
      <c r="C834" s="121" t="s">
        <v>7479</v>
      </c>
      <c r="D834" s="119">
        <v>2025</v>
      </c>
      <c r="E834" s="121">
        <v>6100101191</v>
      </c>
      <c r="F834" s="237">
        <v>45372</v>
      </c>
      <c r="G834" s="121" t="s">
        <v>8712</v>
      </c>
      <c r="H834" s="121" t="s">
        <v>21887</v>
      </c>
      <c r="I834" s="120" t="s">
        <v>15074</v>
      </c>
      <c r="J834" s="121" t="s">
        <v>7451</v>
      </c>
    </row>
    <row r="835" spans="1:10" ht="15.75" hidden="1" customHeight="1">
      <c r="A835" s="119">
        <v>828</v>
      </c>
      <c r="B835" s="121" t="s">
        <v>33263</v>
      </c>
      <c r="C835" s="121" t="s">
        <v>7479</v>
      </c>
      <c r="D835" s="119">
        <v>2025</v>
      </c>
      <c r="E835" s="121">
        <v>6100101026</v>
      </c>
      <c r="F835" s="237">
        <v>45369</v>
      </c>
      <c r="G835" s="121" t="s">
        <v>8713</v>
      </c>
      <c r="H835" s="121" t="s">
        <v>21888</v>
      </c>
      <c r="I835" s="120" t="s">
        <v>15075</v>
      </c>
      <c r="J835" s="121" t="s">
        <v>7451</v>
      </c>
    </row>
    <row r="836" spans="1:10" ht="15.75" hidden="1" customHeight="1">
      <c r="A836" s="119">
        <v>829</v>
      </c>
      <c r="B836" s="238" t="s">
        <v>7632</v>
      </c>
      <c r="C836" s="121" t="s">
        <v>7478</v>
      </c>
      <c r="D836" s="119">
        <v>2025</v>
      </c>
      <c r="E836" s="121">
        <v>6100101022</v>
      </c>
      <c r="F836" s="237">
        <v>45371</v>
      </c>
      <c r="G836" s="121" t="s">
        <v>8714</v>
      </c>
      <c r="H836" s="121" t="s">
        <v>21889</v>
      </c>
      <c r="I836" s="120" t="s">
        <v>15076</v>
      </c>
      <c r="J836" s="121" t="s">
        <v>7451</v>
      </c>
    </row>
    <row r="837" spans="1:10" ht="15.75" hidden="1" customHeight="1">
      <c r="A837" s="119">
        <v>830</v>
      </c>
      <c r="B837" s="238" t="s">
        <v>7891</v>
      </c>
      <c r="C837" s="121" t="s">
        <v>7496</v>
      </c>
      <c r="D837" s="119">
        <v>2025</v>
      </c>
      <c r="E837" s="121">
        <v>6100101165</v>
      </c>
      <c r="F837" s="237">
        <v>45376</v>
      </c>
      <c r="G837" s="121" t="s">
        <v>8715</v>
      </c>
      <c r="H837" s="121" t="s">
        <v>21890</v>
      </c>
      <c r="I837" s="120" t="s">
        <v>15077</v>
      </c>
      <c r="J837" s="121" t="s">
        <v>7451</v>
      </c>
    </row>
    <row r="838" spans="1:10" ht="15.75" hidden="1" customHeight="1">
      <c r="A838" s="119">
        <v>831</v>
      </c>
      <c r="B838" s="238" t="s">
        <v>7682</v>
      </c>
      <c r="C838" s="121" t="s">
        <v>7482</v>
      </c>
      <c r="D838" s="119">
        <v>2025</v>
      </c>
      <c r="E838" s="121">
        <v>6100101547</v>
      </c>
      <c r="F838" s="237">
        <v>45387</v>
      </c>
      <c r="G838" s="121" t="s">
        <v>8716</v>
      </c>
      <c r="H838" s="121" t="s">
        <v>21891</v>
      </c>
      <c r="I838" s="120" t="s">
        <v>15078</v>
      </c>
      <c r="J838" s="121" t="s">
        <v>7451</v>
      </c>
    </row>
    <row r="839" spans="1:10" ht="15.75" hidden="1" customHeight="1">
      <c r="A839" s="119">
        <v>832</v>
      </c>
      <c r="B839" s="238" t="s">
        <v>28539</v>
      </c>
      <c r="C839" s="121" t="s">
        <v>7478</v>
      </c>
      <c r="D839" s="119">
        <v>2025</v>
      </c>
      <c r="E839" s="121">
        <v>6100101242</v>
      </c>
      <c r="F839" s="237">
        <v>45443</v>
      </c>
      <c r="G839" s="121" t="s">
        <v>7234</v>
      </c>
      <c r="H839" s="121" t="s">
        <v>21892</v>
      </c>
      <c r="I839" s="120" t="s">
        <v>15079</v>
      </c>
      <c r="J839" s="121" t="s">
        <v>7451</v>
      </c>
    </row>
    <row r="840" spans="1:10" ht="15.75" hidden="1" customHeight="1">
      <c r="A840" s="119">
        <v>833</v>
      </c>
      <c r="B840" s="238" t="s">
        <v>28540</v>
      </c>
      <c r="C840" s="121" t="s">
        <v>7478</v>
      </c>
      <c r="D840" s="119">
        <v>2025</v>
      </c>
      <c r="E840" s="121">
        <v>6100101237</v>
      </c>
      <c r="F840" s="237">
        <v>45373</v>
      </c>
      <c r="G840" s="121" t="s">
        <v>8717</v>
      </c>
      <c r="H840" s="121" t="s">
        <v>21893</v>
      </c>
      <c r="I840" s="120" t="s">
        <v>15080</v>
      </c>
      <c r="J840" s="121" t="s">
        <v>7451</v>
      </c>
    </row>
    <row r="841" spans="1:10" ht="15.75" hidden="1" customHeight="1">
      <c r="A841" s="119">
        <v>834</v>
      </c>
      <c r="B841" s="238" t="s">
        <v>28541</v>
      </c>
      <c r="C841" s="121" t="s">
        <v>7488</v>
      </c>
      <c r="D841" s="119">
        <v>2025</v>
      </c>
      <c r="E841" s="121">
        <v>6100101080</v>
      </c>
      <c r="F841" s="237">
        <v>45371</v>
      </c>
      <c r="G841" s="121" t="s">
        <v>8718</v>
      </c>
      <c r="H841" s="121" t="s">
        <v>21894</v>
      </c>
      <c r="I841" s="120" t="s">
        <v>15081</v>
      </c>
      <c r="J841" s="121" t="s">
        <v>7451</v>
      </c>
    </row>
    <row r="842" spans="1:10" ht="15.75" hidden="1" customHeight="1">
      <c r="A842" s="119">
        <v>835</v>
      </c>
      <c r="B842" s="238" t="s">
        <v>28542</v>
      </c>
      <c r="C842" s="121" t="s">
        <v>7478</v>
      </c>
      <c r="D842" s="119">
        <v>2025</v>
      </c>
      <c r="E842" s="121">
        <v>6100101229</v>
      </c>
      <c r="F842" s="237">
        <v>45377</v>
      </c>
      <c r="G842" s="121" t="s">
        <v>8719</v>
      </c>
      <c r="H842" s="121" t="s">
        <v>21895</v>
      </c>
      <c r="I842" s="120" t="s">
        <v>15082</v>
      </c>
      <c r="J842" s="121" t="s">
        <v>7451</v>
      </c>
    </row>
    <row r="843" spans="1:10" ht="15.75" hidden="1" customHeight="1">
      <c r="A843" s="119">
        <v>836</v>
      </c>
      <c r="B843" s="121" t="s">
        <v>27999</v>
      </c>
      <c r="C843" s="121" t="s">
        <v>7500</v>
      </c>
      <c r="D843" s="119">
        <v>2025</v>
      </c>
      <c r="E843" s="121">
        <v>6200034448</v>
      </c>
      <c r="F843" s="237">
        <v>45380</v>
      </c>
      <c r="G843" s="121" t="s">
        <v>8720</v>
      </c>
      <c r="H843" s="121" t="s">
        <v>21896</v>
      </c>
      <c r="I843" s="120" t="s">
        <v>15083</v>
      </c>
      <c r="J843" s="121" t="s">
        <v>7453</v>
      </c>
    </row>
    <row r="844" spans="1:10" ht="15.75" hidden="1" customHeight="1">
      <c r="A844" s="119">
        <v>837</v>
      </c>
      <c r="B844" s="238" t="s">
        <v>28543</v>
      </c>
      <c r="C844" s="121" t="s">
        <v>7478</v>
      </c>
      <c r="D844" s="119">
        <v>2025</v>
      </c>
      <c r="E844" s="121">
        <v>6100101100</v>
      </c>
      <c r="F844" s="237">
        <v>45371</v>
      </c>
      <c r="G844" s="121" t="s">
        <v>8721</v>
      </c>
      <c r="H844" s="121" t="s">
        <v>21897</v>
      </c>
      <c r="I844" s="120" t="s">
        <v>15084</v>
      </c>
      <c r="J844" s="121" t="s">
        <v>7451</v>
      </c>
    </row>
    <row r="845" spans="1:10" ht="15.75" hidden="1" customHeight="1">
      <c r="A845" s="119">
        <v>838</v>
      </c>
      <c r="B845" s="238" t="s">
        <v>28544</v>
      </c>
      <c r="C845" s="121" t="s">
        <v>7483</v>
      </c>
      <c r="D845" s="119">
        <v>2025</v>
      </c>
      <c r="E845" s="121">
        <v>6100101647</v>
      </c>
      <c r="F845" s="237">
        <v>45391</v>
      </c>
      <c r="G845" s="121" t="s">
        <v>8722</v>
      </c>
      <c r="H845" s="121" t="s">
        <v>21898</v>
      </c>
      <c r="I845" s="120" t="s">
        <v>15085</v>
      </c>
      <c r="J845" s="121" t="s">
        <v>7451</v>
      </c>
    </row>
    <row r="846" spans="1:10" ht="15.75" hidden="1" customHeight="1">
      <c r="A846" s="119">
        <v>839</v>
      </c>
      <c r="B846" s="238" t="s">
        <v>28545</v>
      </c>
      <c r="C846" s="121" t="s">
        <v>7496</v>
      </c>
      <c r="D846" s="119">
        <v>2025</v>
      </c>
      <c r="E846" s="121">
        <v>6100101578</v>
      </c>
      <c r="F846" s="237">
        <v>45384</v>
      </c>
      <c r="G846" s="121" t="s">
        <v>8723</v>
      </c>
      <c r="H846" s="121" t="s">
        <v>21899</v>
      </c>
      <c r="I846" s="120" t="s">
        <v>15086</v>
      </c>
      <c r="J846" s="121" t="s">
        <v>7451</v>
      </c>
    </row>
    <row r="847" spans="1:10" ht="15.75" hidden="1" customHeight="1">
      <c r="A847" s="119">
        <v>840</v>
      </c>
      <c r="B847" s="238" t="s">
        <v>28546</v>
      </c>
      <c r="C847" s="121" t="s">
        <v>7478</v>
      </c>
      <c r="D847" s="119">
        <v>2025</v>
      </c>
      <c r="E847" s="121">
        <v>6100101224</v>
      </c>
      <c r="F847" s="237">
        <v>45376</v>
      </c>
      <c r="G847" s="121" t="s">
        <v>8724</v>
      </c>
      <c r="H847" s="121" t="s">
        <v>21900</v>
      </c>
      <c r="I847" s="120" t="s">
        <v>15087</v>
      </c>
      <c r="J847" s="121" t="s">
        <v>7451</v>
      </c>
    </row>
    <row r="848" spans="1:10" ht="15.75" hidden="1" customHeight="1">
      <c r="A848" s="119">
        <v>841</v>
      </c>
      <c r="B848" s="238" t="s">
        <v>28547</v>
      </c>
      <c r="C848" s="121" t="s">
        <v>7494</v>
      </c>
      <c r="D848" s="119">
        <v>2025</v>
      </c>
      <c r="E848" s="121">
        <v>6000037832</v>
      </c>
      <c r="F848" s="237">
        <v>45385</v>
      </c>
      <c r="G848" s="121" t="s">
        <v>8725</v>
      </c>
      <c r="H848" s="121" t="s">
        <v>21901</v>
      </c>
      <c r="I848" s="120" t="s">
        <v>15088</v>
      </c>
      <c r="J848" s="121" t="s">
        <v>7452</v>
      </c>
    </row>
    <row r="849" spans="1:10" ht="15.75" hidden="1" customHeight="1">
      <c r="A849" s="119">
        <v>842</v>
      </c>
      <c r="B849" s="238" t="s">
        <v>28548</v>
      </c>
      <c r="C849" s="121" t="s">
        <v>7493</v>
      </c>
      <c r="D849" s="119">
        <v>2025</v>
      </c>
      <c r="E849" s="121">
        <v>6000037749</v>
      </c>
      <c r="F849" s="237">
        <v>45377</v>
      </c>
      <c r="G849" s="121" t="s">
        <v>8726</v>
      </c>
      <c r="H849" s="121" t="s">
        <v>21902</v>
      </c>
      <c r="I849" s="120" t="s">
        <v>15089</v>
      </c>
      <c r="J849" s="121" t="s">
        <v>7452</v>
      </c>
    </row>
    <row r="850" spans="1:10" ht="15.75" hidden="1" customHeight="1">
      <c r="A850" s="119">
        <v>843</v>
      </c>
      <c r="B850" s="121" t="s">
        <v>33263</v>
      </c>
      <c r="C850" s="121" t="s">
        <v>7479</v>
      </c>
      <c r="D850" s="119">
        <v>2025</v>
      </c>
      <c r="E850" s="121">
        <v>6100101459</v>
      </c>
      <c r="F850" s="237">
        <v>45383</v>
      </c>
      <c r="G850" s="121" t="s">
        <v>8727</v>
      </c>
      <c r="H850" s="121" t="s">
        <v>21903</v>
      </c>
      <c r="I850" s="120" t="s">
        <v>15090</v>
      </c>
      <c r="J850" s="121" t="s">
        <v>7451</v>
      </c>
    </row>
    <row r="851" spans="1:10" ht="15.75" hidden="1" customHeight="1">
      <c r="A851" s="119">
        <v>844</v>
      </c>
      <c r="B851" s="238" t="s">
        <v>28280</v>
      </c>
      <c r="C851" s="121" t="s">
        <v>7478</v>
      </c>
      <c r="D851" s="119">
        <v>2025</v>
      </c>
      <c r="E851" s="121">
        <v>6100101414</v>
      </c>
      <c r="F851" s="237">
        <v>45383</v>
      </c>
      <c r="G851" s="121" t="s">
        <v>8728</v>
      </c>
      <c r="H851" s="121" t="s">
        <v>21904</v>
      </c>
      <c r="I851" s="120" t="s">
        <v>15091</v>
      </c>
      <c r="J851" s="121" t="s">
        <v>7451</v>
      </c>
    </row>
    <row r="852" spans="1:10" ht="15.75" hidden="1" customHeight="1">
      <c r="A852" s="119">
        <v>845</v>
      </c>
      <c r="B852" s="238" t="s">
        <v>7860</v>
      </c>
      <c r="C852" s="121" t="s">
        <v>7478</v>
      </c>
      <c r="D852" s="119">
        <v>2025</v>
      </c>
      <c r="E852" s="121">
        <v>6100101182</v>
      </c>
      <c r="F852" s="237">
        <v>45376</v>
      </c>
      <c r="G852" s="121" t="s">
        <v>8729</v>
      </c>
      <c r="H852" s="121" t="s">
        <v>21905</v>
      </c>
      <c r="I852" s="120" t="s">
        <v>15059</v>
      </c>
      <c r="J852" s="121" t="s">
        <v>7451</v>
      </c>
    </row>
    <row r="853" spans="1:10" ht="15.75" hidden="1" customHeight="1">
      <c r="A853" s="119">
        <v>846</v>
      </c>
      <c r="B853" s="238" t="s">
        <v>28549</v>
      </c>
      <c r="C853" s="121" t="s">
        <v>7488</v>
      </c>
      <c r="D853" s="119">
        <v>2025</v>
      </c>
      <c r="E853" s="121">
        <v>6100101278</v>
      </c>
      <c r="F853" s="237">
        <v>45376</v>
      </c>
      <c r="G853" s="121" t="s">
        <v>8730</v>
      </c>
      <c r="H853" s="121" t="s">
        <v>21906</v>
      </c>
      <c r="I853" s="120" t="s">
        <v>15092</v>
      </c>
      <c r="J853" s="121" t="s">
        <v>7451</v>
      </c>
    </row>
    <row r="854" spans="1:10" ht="15.75" hidden="1" customHeight="1">
      <c r="A854" s="119">
        <v>847</v>
      </c>
      <c r="B854" s="238" t="s">
        <v>28550</v>
      </c>
      <c r="C854" s="121" t="s">
        <v>7478</v>
      </c>
      <c r="D854" s="119">
        <v>2025</v>
      </c>
      <c r="E854" s="121">
        <v>6100101466</v>
      </c>
      <c r="F854" s="237">
        <v>45383</v>
      </c>
      <c r="G854" s="121" t="s">
        <v>8731</v>
      </c>
      <c r="H854" s="121" t="s">
        <v>21907</v>
      </c>
      <c r="I854" s="120" t="s">
        <v>15093</v>
      </c>
      <c r="J854" s="121" t="s">
        <v>7451</v>
      </c>
    </row>
    <row r="855" spans="1:10" ht="15.75" hidden="1" customHeight="1">
      <c r="A855" s="119">
        <v>848</v>
      </c>
      <c r="B855" s="238" t="s">
        <v>28539</v>
      </c>
      <c r="C855" s="121" t="s">
        <v>7478</v>
      </c>
      <c r="D855" s="119">
        <v>2025</v>
      </c>
      <c r="E855" s="121">
        <v>6100101483</v>
      </c>
      <c r="F855" s="237">
        <v>45384</v>
      </c>
      <c r="G855" s="121" t="s">
        <v>8732</v>
      </c>
      <c r="H855" s="121" t="s">
        <v>21908</v>
      </c>
      <c r="I855" s="120" t="s">
        <v>15094</v>
      </c>
      <c r="J855" s="121" t="s">
        <v>7451</v>
      </c>
    </row>
    <row r="856" spans="1:10" ht="15.75" hidden="1" customHeight="1">
      <c r="A856" s="119">
        <v>849</v>
      </c>
      <c r="B856" s="238" t="s">
        <v>7741</v>
      </c>
      <c r="C856" s="121" t="s">
        <v>7478</v>
      </c>
      <c r="D856" s="119">
        <v>2025</v>
      </c>
      <c r="E856" s="121">
        <v>6100101411</v>
      </c>
      <c r="F856" s="237">
        <v>45380</v>
      </c>
      <c r="G856" s="121" t="s">
        <v>8733</v>
      </c>
      <c r="H856" s="121" t="s">
        <v>21909</v>
      </c>
      <c r="I856" s="120" t="s">
        <v>15095</v>
      </c>
      <c r="J856" s="121" t="s">
        <v>7451</v>
      </c>
    </row>
    <row r="857" spans="1:10" ht="15.75" hidden="1" customHeight="1">
      <c r="A857" s="119">
        <v>850</v>
      </c>
      <c r="B857" s="238" t="s">
        <v>28551</v>
      </c>
      <c r="C857" s="121" t="s">
        <v>7478</v>
      </c>
      <c r="D857" s="119">
        <v>2025</v>
      </c>
      <c r="E857" s="121">
        <v>6100101244</v>
      </c>
      <c r="F857" s="237">
        <v>45373</v>
      </c>
      <c r="G857" s="121" t="s">
        <v>8734</v>
      </c>
      <c r="H857" s="121" t="s">
        <v>21910</v>
      </c>
      <c r="I857" s="120" t="s">
        <v>15096</v>
      </c>
      <c r="J857" s="121" t="s">
        <v>7451</v>
      </c>
    </row>
    <row r="858" spans="1:10" ht="15.75" hidden="1" customHeight="1">
      <c r="A858" s="119">
        <v>851</v>
      </c>
      <c r="B858" s="238" t="s">
        <v>7689</v>
      </c>
      <c r="C858" s="121" t="s">
        <v>7478</v>
      </c>
      <c r="D858" s="119">
        <v>2025</v>
      </c>
      <c r="E858" s="121">
        <v>6100101239</v>
      </c>
      <c r="F858" s="237">
        <v>45376</v>
      </c>
      <c r="G858" s="121" t="s">
        <v>8735</v>
      </c>
      <c r="H858" s="121" t="s">
        <v>21911</v>
      </c>
      <c r="I858" s="120" t="s">
        <v>7318</v>
      </c>
      <c r="J858" s="121" t="s">
        <v>7451</v>
      </c>
    </row>
    <row r="859" spans="1:10" ht="15.75" hidden="1" customHeight="1">
      <c r="A859" s="119">
        <v>852</v>
      </c>
      <c r="B859" s="238" t="s">
        <v>28552</v>
      </c>
      <c r="C859" s="121" t="s">
        <v>7478</v>
      </c>
      <c r="D859" s="119">
        <v>2025</v>
      </c>
      <c r="E859" s="121">
        <v>6100101559</v>
      </c>
      <c r="F859" s="237">
        <v>45385</v>
      </c>
      <c r="G859" s="121" t="s">
        <v>8736</v>
      </c>
      <c r="H859" s="121" t="s">
        <v>21912</v>
      </c>
      <c r="I859" s="120" t="s">
        <v>15097</v>
      </c>
      <c r="J859" s="121" t="s">
        <v>7451</v>
      </c>
    </row>
    <row r="860" spans="1:10" ht="15.75" hidden="1" customHeight="1">
      <c r="A860" s="119">
        <v>853</v>
      </c>
      <c r="B860" s="238" t="s">
        <v>7875</v>
      </c>
      <c r="C860" s="121" t="s">
        <v>7478</v>
      </c>
      <c r="D860" s="119">
        <v>2025</v>
      </c>
      <c r="E860" s="121">
        <v>6100101444</v>
      </c>
      <c r="F860" s="237">
        <v>45380</v>
      </c>
      <c r="G860" s="121" t="s">
        <v>8737</v>
      </c>
      <c r="H860" s="121" t="s">
        <v>21913</v>
      </c>
      <c r="I860" s="120" t="s">
        <v>7322</v>
      </c>
      <c r="J860" s="121" t="s">
        <v>7451</v>
      </c>
    </row>
    <row r="861" spans="1:10" ht="15.75" hidden="1" customHeight="1">
      <c r="A861" s="119">
        <v>854</v>
      </c>
      <c r="B861" s="238" t="s">
        <v>28553</v>
      </c>
      <c r="C861" s="121" t="s">
        <v>7479</v>
      </c>
      <c r="D861" s="119">
        <v>2025</v>
      </c>
      <c r="E861" s="121">
        <v>6100101327</v>
      </c>
      <c r="F861" s="237">
        <v>45377</v>
      </c>
      <c r="G861" s="121" t="s">
        <v>8738</v>
      </c>
      <c r="H861" s="121" t="s">
        <v>21914</v>
      </c>
      <c r="I861" s="120" t="s">
        <v>15098</v>
      </c>
      <c r="J861" s="121" t="s">
        <v>7451</v>
      </c>
    </row>
    <row r="862" spans="1:10" ht="15.75" hidden="1" customHeight="1">
      <c r="A862" s="119">
        <v>855</v>
      </c>
      <c r="B862" s="238" t="s">
        <v>28554</v>
      </c>
      <c r="C862" s="121" t="s">
        <v>7482</v>
      </c>
      <c r="D862" s="119">
        <v>2025</v>
      </c>
      <c r="E862" s="121">
        <v>6100101827</v>
      </c>
      <c r="F862" s="237">
        <v>45391</v>
      </c>
      <c r="G862" s="121" t="s">
        <v>8739</v>
      </c>
      <c r="H862" s="121" t="s">
        <v>21915</v>
      </c>
      <c r="I862" s="120" t="s">
        <v>15099</v>
      </c>
      <c r="J862" s="121" t="s">
        <v>7451</v>
      </c>
    </row>
    <row r="863" spans="1:10" ht="15.75" hidden="1" customHeight="1">
      <c r="A863" s="119">
        <v>856</v>
      </c>
      <c r="B863" s="238" t="s">
        <v>7603</v>
      </c>
      <c r="C863" s="121" t="s">
        <v>7478</v>
      </c>
      <c r="D863" s="119">
        <v>2025</v>
      </c>
      <c r="E863" s="121">
        <v>6100101277</v>
      </c>
      <c r="F863" s="237">
        <v>45378</v>
      </c>
      <c r="G863" s="121" t="s">
        <v>8740</v>
      </c>
      <c r="H863" s="121" t="s">
        <v>21916</v>
      </c>
      <c r="I863" s="120" t="s">
        <v>15100</v>
      </c>
      <c r="J863" s="121" t="s">
        <v>7451</v>
      </c>
    </row>
    <row r="864" spans="1:10" ht="15.75" hidden="1" customHeight="1">
      <c r="A864" s="119">
        <v>857</v>
      </c>
      <c r="B864" s="121" t="s">
        <v>33264</v>
      </c>
      <c r="C864" s="121" t="s">
        <v>7479</v>
      </c>
      <c r="D864" s="119">
        <v>2025</v>
      </c>
      <c r="E864" s="121">
        <v>6100101289</v>
      </c>
      <c r="F864" s="237">
        <v>45376</v>
      </c>
      <c r="G864" s="121" t="s">
        <v>8741</v>
      </c>
      <c r="H864" s="121" t="s">
        <v>21917</v>
      </c>
      <c r="I864" s="120" t="s">
        <v>15101</v>
      </c>
      <c r="J864" s="121" t="s">
        <v>7451</v>
      </c>
    </row>
    <row r="865" spans="1:10" ht="15.75" hidden="1" customHeight="1">
      <c r="A865" s="119">
        <v>858</v>
      </c>
      <c r="B865" s="238" t="s">
        <v>28556</v>
      </c>
      <c r="C865" s="121" t="s">
        <v>7478</v>
      </c>
      <c r="D865" s="119">
        <v>2025</v>
      </c>
      <c r="E865" s="121">
        <v>6100102148</v>
      </c>
      <c r="F865" s="237">
        <v>45399</v>
      </c>
      <c r="G865" s="121" t="s">
        <v>8742</v>
      </c>
      <c r="H865" s="121" t="s">
        <v>21918</v>
      </c>
      <c r="I865" s="120" t="s">
        <v>15102</v>
      </c>
      <c r="J865" s="121" t="s">
        <v>7451</v>
      </c>
    </row>
    <row r="866" spans="1:10" ht="15.75" hidden="1" customHeight="1">
      <c r="A866" s="119">
        <v>859</v>
      </c>
      <c r="B866" s="238" t="s">
        <v>7633</v>
      </c>
      <c r="C866" s="121" t="s">
        <v>7478</v>
      </c>
      <c r="D866" s="119">
        <v>2025</v>
      </c>
      <c r="E866" s="121">
        <v>6100101377</v>
      </c>
      <c r="F866" s="237">
        <v>45380</v>
      </c>
      <c r="G866" s="121" t="s">
        <v>8743</v>
      </c>
      <c r="H866" s="121" t="s">
        <v>21919</v>
      </c>
      <c r="I866" s="120" t="s">
        <v>15103</v>
      </c>
      <c r="J866" s="121" t="s">
        <v>7451</v>
      </c>
    </row>
    <row r="867" spans="1:10" ht="15.75" hidden="1" customHeight="1">
      <c r="A867" s="119">
        <v>860</v>
      </c>
      <c r="B867" s="238" t="s">
        <v>7854</v>
      </c>
      <c r="C867" s="121" t="s">
        <v>7478</v>
      </c>
      <c r="D867" s="119">
        <v>2025</v>
      </c>
      <c r="E867" s="121">
        <v>6100101967</v>
      </c>
      <c r="F867" s="237">
        <v>45394</v>
      </c>
      <c r="G867" s="121" t="s">
        <v>8744</v>
      </c>
      <c r="H867" s="121" t="s">
        <v>21920</v>
      </c>
      <c r="I867" s="120" t="s">
        <v>15104</v>
      </c>
      <c r="J867" s="121" t="s">
        <v>7451</v>
      </c>
    </row>
    <row r="868" spans="1:10" ht="15.75" hidden="1" customHeight="1">
      <c r="A868" s="119">
        <v>861</v>
      </c>
      <c r="B868" s="238" t="s">
        <v>28557</v>
      </c>
      <c r="C868" s="121" t="s">
        <v>7478</v>
      </c>
      <c r="D868" s="119">
        <v>2025</v>
      </c>
      <c r="E868" s="121">
        <v>6100101571</v>
      </c>
      <c r="F868" s="237">
        <v>45384</v>
      </c>
      <c r="G868" s="121" t="s">
        <v>8745</v>
      </c>
      <c r="H868" s="121" t="s">
        <v>21921</v>
      </c>
      <c r="I868" s="120" t="s">
        <v>7330</v>
      </c>
      <c r="J868" s="121" t="s">
        <v>7451</v>
      </c>
    </row>
    <row r="869" spans="1:10" ht="15.75" hidden="1" customHeight="1">
      <c r="A869" s="119">
        <v>862</v>
      </c>
      <c r="B869" s="121" t="s">
        <v>33265</v>
      </c>
      <c r="C869" s="121" t="s">
        <v>7479</v>
      </c>
      <c r="D869" s="119">
        <v>2025</v>
      </c>
      <c r="E869" s="121">
        <v>6100101295</v>
      </c>
      <c r="F869" s="237">
        <v>45376</v>
      </c>
      <c r="G869" s="121" t="s">
        <v>8746</v>
      </c>
      <c r="H869" s="121" t="s">
        <v>21922</v>
      </c>
      <c r="I869" s="120" t="s">
        <v>15105</v>
      </c>
      <c r="J869" s="121" t="s">
        <v>7451</v>
      </c>
    </row>
    <row r="870" spans="1:10" ht="15.75" hidden="1" customHeight="1">
      <c r="A870" s="119">
        <v>863</v>
      </c>
      <c r="B870" s="238" t="s">
        <v>28558</v>
      </c>
      <c r="C870" s="121" t="s">
        <v>7478</v>
      </c>
      <c r="D870" s="119">
        <v>2025</v>
      </c>
      <c r="E870" s="121">
        <v>6100101767</v>
      </c>
      <c r="F870" s="237">
        <v>45390</v>
      </c>
      <c r="G870" s="121" t="s">
        <v>8747</v>
      </c>
      <c r="H870" s="121" t="s">
        <v>21923</v>
      </c>
      <c r="I870" s="120" t="s">
        <v>15106</v>
      </c>
      <c r="J870" s="121" t="s">
        <v>7451</v>
      </c>
    </row>
    <row r="871" spans="1:10" ht="15.75" hidden="1" customHeight="1">
      <c r="A871" s="119">
        <v>864</v>
      </c>
      <c r="B871" s="238" t="s">
        <v>7860</v>
      </c>
      <c r="C871" s="121" t="s">
        <v>7478</v>
      </c>
      <c r="D871" s="119">
        <v>2025</v>
      </c>
      <c r="E871" s="121">
        <v>6100101293</v>
      </c>
      <c r="F871" s="237">
        <v>45376</v>
      </c>
      <c r="G871" s="121" t="s">
        <v>8748</v>
      </c>
      <c r="H871" s="121" t="s">
        <v>21924</v>
      </c>
      <c r="I871" s="120" t="s">
        <v>15107</v>
      </c>
      <c r="J871" s="121" t="s">
        <v>7451</v>
      </c>
    </row>
    <row r="872" spans="1:10" ht="15.75" hidden="1" customHeight="1">
      <c r="A872" s="119">
        <v>865</v>
      </c>
      <c r="B872" s="238" t="s">
        <v>28435</v>
      </c>
      <c r="C872" s="121" t="s">
        <v>7496</v>
      </c>
      <c r="D872" s="119">
        <v>2025</v>
      </c>
      <c r="E872" s="121">
        <v>6100101424</v>
      </c>
      <c r="F872" s="237">
        <v>45383</v>
      </c>
      <c r="G872" s="121" t="s">
        <v>8749</v>
      </c>
      <c r="H872" s="121" t="s">
        <v>21925</v>
      </c>
      <c r="I872" s="120" t="s">
        <v>15108</v>
      </c>
      <c r="J872" s="121" t="s">
        <v>7451</v>
      </c>
    </row>
    <row r="873" spans="1:10" ht="15.75" hidden="1" customHeight="1">
      <c r="A873" s="119">
        <v>866</v>
      </c>
      <c r="B873" s="238" t="s">
        <v>7860</v>
      </c>
      <c r="C873" s="121" t="s">
        <v>7478</v>
      </c>
      <c r="D873" s="119">
        <v>2025</v>
      </c>
      <c r="E873" s="121">
        <v>6100101674</v>
      </c>
      <c r="F873" s="237">
        <v>45390</v>
      </c>
      <c r="G873" s="121" t="s">
        <v>8750</v>
      </c>
      <c r="H873" s="121" t="s">
        <v>21926</v>
      </c>
      <c r="I873" s="120" t="s">
        <v>15109</v>
      </c>
      <c r="J873" s="121" t="s">
        <v>7451</v>
      </c>
    </row>
    <row r="874" spans="1:10" ht="15.75" hidden="1" customHeight="1">
      <c r="A874" s="119">
        <v>867</v>
      </c>
      <c r="B874" s="238" t="s">
        <v>28559</v>
      </c>
      <c r="C874" s="121" t="s">
        <v>7482</v>
      </c>
      <c r="D874" s="119">
        <v>2025</v>
      </c>
      <c r="E874" s="121">
        <v>6100101428</v>
      </c>
      <c r="F874" s="237">
        <v>45380</v>
      </c>
      <c r="G874" s="121" t="s">
        <v>8751</v>
      </c>
      <c r="H874" s="121" t="s">
        <v>21927</v>
      </c>
      <c r="I874" s="120" t="s">
        <v>15110</v>
      </c>
      <c r="J874" s="121" t="s">
        <v>7451</v>
      </c>
    </row>
    <row r="875" spans="1:10" ht="15.75" hidden="1" customHeight="1">
      <c r="A875" s="119">
        <v>868</v>
      </c>
      <c r="B875" s="121" t="s">
        <v>33266</v>
      </c>
      <c r="C875" s="121" t="s">
        <v>7478</v>
      </c>
      <c r="D875" s="119">
        <v>2025</v>
      </c>
      <c r="E875" s="121">
        <v>6100101324</v>
      </c>
      <c r="F875" s="237">
        <v>45378</v>
      </c>
      <c r="G875" s="121" t="s">
        <v>8752</v>
      </c>
      <c r="H875" s="121" t="s">
        <v>21928</v>
      </c>
      <c r="I875" s="120" t="s">
        <v>15111</v>
      </c>
      <c r="J875" s="121" t="s">
        <v>7451</v>
      </c>
    </row>
    <row r="876" spans="1:10" ht="15.75" hidden="1" customHeight="1">
      <c r="A876" s="119">
        <v>869</v>
      </c>
      <c r="B876" s="238" t="s">
        <v>28560</v>
      </c>
      <c r="C876" s="121" t="s">
        <v>7484</v>
      </c>
      <c r="D876" s="119">
        <v>2025</v>
      </c>
      <c r="E876" s="121">
        <v>6100101329</v>
      </c>
      <c r="F876" s="237">
        <v>45378</v>
      </c>
      <c r="G876" s="121" t="s">
        <v>8753</v>
      </c>
      <c r="H876" s="121" t="s">
        <v>21929</v>
      </c>
      <c r="I876" s="120" t="s">
        <v>15112</v>
      </c>
      <c r="J876" s="121" t="s">
        <v>7451</v>
      </c>
    </row>
    <row r="877" spans="1:10" ht="15.75" hidden="1" customHeight="1">
      <c r="A877" s="119">
        <v>870</v>
      </c>
      <c r="B877" s="238" t="s">
        <v>28482</v>
      </c>
      <c r="C877" s="121" t="s">
        <v>7478</v>
      </c>
      <c r="D877" s="119">
        <v>2025</v>
      </c>
      <c r="E877" s="121">
        <v>6100101370</v>
      </c>
      <c r="F877" s="237">
        <v>45377</v>
      </c>
      <c r="G877" s="121" t="s">
        <v>8754</v>
      </c>
      <c r="H877" s="121" t="s">
        <v>21930</v>
      </c>
      <c r="I877" s="120" t="s">
        <v>7417</v>
      </c>
      <c r="J877" s="121" t="s">
        <v>7451</v>
      </c>
    </row>
    <row r="878" spans="1:10" ht="15.75" hidden="1" customHeight="1">
      <c r="A878" s="119">
        <v>871</v>
      </c>
      <c r="B878" s="238" t="s">
        <v>7837</v>
      </c>
      <c r="C878" s="121" t="s">
        <v>7496</v>
      </c>
      <c r="D878" s="119">
        <v>2025</v>
      </c>
      <c r="E878" s="121">
        <v>6100101369</v>
      </c>
      <c r="F878" s="237">
        <v>45379</v>
      </c>
      <c r="G878" s="121" t="s">
        <v>8755</v>
      </c>
      <c r="H878" s="121" t="s">
        <v>21931</v>
      </c>
      <c r="I878" s="120" t="s">
        <v>15113</v>
      </c>
      <c r="J878" s="121" t="s">
        <v>7451</v>
      </c>
    </row>
    <row r="879" spans="1:10" ht="15.75" hidden="1" customHeight="1">
      <c r="A879" s="119">
        <v>872</v>
      </c>
      <c r="B879" s="238" t="s">
        <v>28482</v>
      </c>
      <c r="C879" s="121" t="s">
        <v>7478</v>
      </c>
      <c r="D879" s="119">
        <v>2025</v>
      </c>
      <c r="E879" s="121">
        <v>6100102179</v>
      </c>
      <c r="F879" s="237">
        <v>45399</v>
      </c>
      <c r="G879" s="121" t="s">
        <v>8756</v>
      </c>
      <c r="H879" s="121" t="s">
        <v>21932</v>
      </c>
      <c r="I879" s="120" t="s">
        <v>15114</v>
      </c>
      <c r="J879" s="121" t="s">
        <v>7451</v>
      </c>
    </row>
    <row r="880" spans="1:10" ht="15.75" hidden="1" customHeight="1">
      <c r="A880" s="119">
        <v>873</v>
      </c>
      <c r="B880" s="238" t="s">
        <v>28561</v>
      </c>
      <c r="C880" s="121" t="s">
        <v>7489</v>
      </c>
      <c r="D880" s="119">
        <v>2025</v>
      </c>
      <c r="E880" s="121">
        <v>6200034813</v>
      </c>
      <c r="F880" s="237">
        <v>45405</v>
      </c>
      <c r="G880" s="121" t="s">
        <v>8757</v>
      </c>
      <c r="H880" s="121" t="s">
        <v>21933</v>
      </c>
      <c r="I880" s="120" t="s">
        <v>15115</v>
      </c>
      <c r="J880" s="121" t="s">
        <v>7453</v>
      </c>
    </row>
    <row r="881" spans="1:10" ht="15.75" hidden="1" customHeight="1">
      <c r="A881" s="119">
        <v>874</v>
      </c>
      <c r="B881" s="238" t="s">
        <v>7773</v>
      </c>
      <c r="C881" s="121" t="s">
        <v>7478</v>
      </c>
      <c r="D881" s="119">
        <v>2025</v>
      </c>
      <c r="E881" s="121">
        <v>6100101513</v>
      </c>
      <c r="F881" s="237">
        <v>45384</v>
      </c>
      <c r="G881" s="121" t="s">
        <v>8758</v>
      </c>
      <c r="H881" s="121" t="s">
        <v>21934</v>
      </c>
      <c r="I881" s="120" t="s">
        <v>15116</v>
      </c>
      <c r="J881" s="121" t="s">
        <v>7451</v>
      </c>
    </row>
    <row r="882" spans="1:10" ht="15.75" hidden="1" customHeight="1">
      <c r="A882" s="119">
        <v>875</v>
      </c>
      <c r="B882" s="238" t="s">
        <v>7542</v>
      </c>
      <c r="C882" s="121" t="s">
        <v>7478</v>
      </c>
      <c r="D882" s="119">
        <v>2025</v>
      </c>
      <c r="E882" s="121">
        <v>6100102096</v>
      </c>
      <c r="F882" s="237">
        <v>45401</v>
      </c>
      <c r="G882" s="121" t="s">
        <v>8759</v>
      </c>
      <c r="H882" s="121" t="s">
        <v>21935</v>
      </c>
      <c r="I882" s="120" t="s">
        <v>15117</v>
      </c>
      <c r="J882" s="121" t="s">
        <v>7451</v>
      </c>
    </row>
    <row r="883" spans="1:10" ht="15.75" hidden="1" customHeight="1">
      <c r="A883" s="119">
        <v>876</v>
      </c>
      <c r="B883" s="238" t="s">
        <v>7797</v>
      </c>
      <c r="C883" s="121" t="s">
        <v>7478</v>
      </c>
      <c r="D883" s="119">
        <v>2025</v>
      </c>
      <c r="E883" s="121">
        <v>6100101409</v>
      </c>
      <c r="F883" s="237">
        <v>45378</v>
      </c>
      <c r="G883" s="121" t="s">
        <v>7129</v>
      </c>
      <c r="H883" s="121" t="s">
        <v>21936</v>
      </c>
      <c r="I883" s="120" t="s">
        <v>15118</v>
      </c>
      <c r="J883" s="121" t="s">
        <v>7451</v>
      </c>
    </row>
    <row r="884" spans="1:10" ht="15.75" hidden="1" customHeight="1">
      <c r="A884" s="119">
        <v>877</v>
      </c>
      <c r="B884" s="238" t="s">
        <v>7860</v>
      </c>
      <c r="C884" s="121" t="s">
        <v>7478</v>
      </c>
      <c r="D884" s="119">
        <v>2025</v>
      </c>
      <c r="E884" s="121">
        <v>6100102167</v>
      </c>
      <c r="F884" s="237">
        <v>45401</v>
      </c>
      <c r="G884" s="121" t="s">
        <v>8760</v>
      </c>
      <c r="H884" s="121" t="s">
        <v>21937</v>
      </c>
      <c r="I884" s="120" t="s">
        <v>15119</v>
      </c>
      <c r="J884" s="121" t="s">
        <v>7451</v>
      </c>
    </row>
    <row r="885" spans="1:10" ht="15.75" hidden="1" customHeight="1">
      <c r="A885" s="119">
        <v>878</v>
      </c>
      <c r="B885" s="238" t="s">
        <v>7638</v>
      </c>
      <c r="C885" s="121" t="s">
        <v>7484</v>
      </c>
      <c r="D885" s="119">
        <v>2025</v>
      </c>
      <c r="E885" s="121">
        <v>6100101418</v>
      </c>
      <c r="F885" s="237">
        <v>45380</v>
      </c>
      <c r="G885" s="121" t="s">
        <v>8761</v>
      </c>
      <c r="H885" s="121" t="s">
        <v>21938</v>
      </c>
      <c r="I885" s="120" t="s">
        <v>7416</v>
      </c>
      <c r="J885" s="121" t="s">
        <v>7451</v>
      </c>
    </row>
    <row r="886" spans="1:10" ht="15.75" hidden="1" customHeight="1">
      <c r="A886" s="119">
        <v>879</v>
      </c>
      <c r="B886" s="238" t="s">
        <v>28562</v>
      </c>
      <c r="C886" s="121" t="s">
        <v>7478</v>
      </c>
      <c r="D886" s="119">
        <v>2025</v>
      </c>
      <c r="E886" s="121">
        <v>6100101671</v>
      </c>
      <c r="F886" s="237">
        <v>45386</v>
      </c>
      <c r="G886" s="121" t="s">
        <v>8762</v>
      </c>
      <c r="H886" s="121" t="s">
        <v>21939</v>
      </c>
      <c r="I886" s="120" t="s">
        <v>15120</v>
      </c>
      <c r="J886" s="121" t="s">
        <v>7451</v>
      </c>
    </row>
    <row r="887" spans="1:10" ht="15.75" hidden="1" customHeight="1">
      <c r="A887" s="119">
        <v>880</v>
      </c>
      <c r="B887" s="238" t="s">
        <v>7712</v>
      </c>
      <c r="C887" s="121" t="s">
        <v>7478</v>
      </c>
      <c r="D887" s="119">
        <v>2025</v>
      </c>
      <c r="E887" s="121">
        <v>6100101789</v>
      </c>
      <c r="F887" s="237">
        <v>45391</v>
      </c>
      <c r="G887" s="121" t="s">
        <v>8763</v>
      </c>
      <c r="H887" s="121" t="s">
        <v>21940</v>
      </c>
      <c r="I887" s="120" t="s">
        <v>15121</v>
      </c>
      <c r="J887" s="121" t="s">
        <v>7451</v>
      </c>
    </row>
    <row r="888" spans="1:10" ht="15.75" hidden="1" customHeight="1">
      <c r="A888" s="119">
        <v>881</v>
      </c>
      <c r="B888" s="238" t="s">
        <v>28563</v>
      </c>
      <c r="C888" s="121" t="s">
        <v>7478</v>
      </c>
      <c r="D888" s="119">
        <v>2025</v>
      </c>
      <c r="E888" s="121">
        <v>6100101517</v>
      </c>
      <c r="F888" s="237">
        <v>45383</v>
      </c>
      <c r="G888" s="121" t="s">
        <v>8764</v>
      </c>
      <c r="H888" s="121" t="s">
        <v>21941</v>
      </c>
      <c r="I888" s="120" t="s">
        <v>15122</v>
      </c>
      <c r="J888" s="121" t="s">
        <v>7451</v>
      </c>
    </row>
    <row r="889" spans="1:10" ht="15.75" hidden="1" customHeight="1">
      <c r="A889" s="119">
        <v>882</v>
      </c>
      <c r="B889" s="238" t="s">
        <v>28533</v>
      </c>
      <c r="C889" s="121" t="s">
        <v>7478</v>
      </c>
      <c r="D889" s="119">
        <v>2025</v>
      </c>
      <c r="E889" s="121">
        <v>6100101498</v>
      </c>
      <c r="F889" s="237">
        <v>45385</v>
      </c>
      <c r="G889" s="121" t="s">
        <v>8765</v>
      </c>
      <c r="H889" s="121" t="s">
        <v>21942</v>
      </c>
      <c r="I889" s="120" t="s">
        <v>15123</v>
      </c>
      <c r="J889" s="121" t="s">
        <v>7451</v>
      </c>
    </row>
    <row r="890" spans="1:10" ht="15.75" hidden="1" customHeight="1">
      <c r="A890" s="119">
        <v>883</v>
      </c>
      <c r="B890" s="238" t="s">
        <v>28564</v>
      </c>
      <c r="C890" s="121" t="s">
        <v>7478</v>
      </c>
      <c r="D890" s="119">
        <v>2025</v>
      </c>
      <c r="E890" s="121">
        <v>6100101487</v>
      </c>
      <c r="F890" s="237">
        <v>45383</v>
      </c>
      <c r="G890" s="121" t="s">
        <v>8766</v>
      </c>
      <c r="H890" s="121" t="s">
        <v>21943</v>
      </c>
      <c r="I890" s="120" t="s">
        <v>15124</v>
      </c>
      <c r="J890" s="121" t="s">
        <v>7451</v>
      </c>
    </row>
    <row r="891" spans="1:10" ht="15.75" hidden="1" customHeight="1">
      <c r="A891" s="119">
        <v>884</v>
      </c>
      <c r="B891" s="238" t="s">
        <v>28565</v>
      </c>
      <c r="C891" s="121" t="s">
        <v>7484</v>
      </c>
      <c r="D891" s="119">
        <v>2025</v>
      </c>
      <c r="E891" s="121">
        <v>6100101515</v>
      </c>
      <c r="F891" s="237">
        <v>45385</v>
      </c>
      <c r="G891" s="121" t="s">
        <v>8767</v>
      </c>
      <c r="H891" s="121" t="s">
        <v>21944</v>
      </c>
      <c r="I891" s="120" t="s">
        <v>15125</v>
      </c>
      <c r="J891" s="121" t="s">
        <v>7451</v>
      </c>
    </row>
    <row r="892" spans="1:10" ht="15.75" hidden="1" customHeight="1">
      <c r="A892" s="119">
        <v>885</v>
      </c>
      <c r="B892" s="238" t="s">
        <v>28566</v>
      </c>
      <c r="C892" s="121" t="s">
        <v>7496</v>
      </c>
      <c r="D892" s="119">
        <v>2025</v>
      </c>
      <c r="E892" s="121">
        <v>6100101954</v>
      </c>
      <c r="F892" s="237">
        <v>45400</v>
      </c>
      <c r="G892" s="121" t="s">
        <v>8768</v>
      </c>
      <c r="H892" s="121" t="s">
        <v>21945</v>
      </c>
      <c r="I892" s="120" t="s">
        <v>15126</v>
      </c>
      <c r="J892" s="121" t="s">
        <v>7451</v>
      </c>
    </row>
    <row r="893" spans="1:10" ht="15.75" hidden="1" customHeight="1">
      <c r="A893" s="119">
        <v>886</v>
      </c>
      <c r="B893" s="238" t="s">
        <v>28567</v>
      </c>
      <c r="C893" s="121" t="s">
        <v>7478</v>
      </c>
      <c r="D893" s="119">
        <v>2025</v>
      </c>
      <c r="E893" s="121">
        <v>6100102008</v>
      </c>
      <c r="F893" s="237">
        <v>45394</v>
      </c>
      <c r="G893" s="121" t="s">
        <v>8769</v>
      </c>
      <c r="H893" s="121" t="s">
        <v>21946</v>
      </c>
      <c r="I893" s="120" t="s">
        <v>15127</v>
      </c>
      <c r="J893" s="121" t="s">
        <v>7451</v>
      </c>
    </row>
    <row r="894" spans="1:10" ht="15.75" hidden="1" customHeight="1">
      <c r="A894" s="119">
        <v>887</v>
      </c>
      <c r="B894" s="238" t="s">
        <v>7877</v>
      </c>
      <c r="C894" s="121" t="s">
        <v>7478</v>
      </c>
      <c r="D894" s="119">
        <v>2025</v>
      </c>
      <c r="E894" s="121">
        <v>6100101753</v>
      </c>
      <c r="F894" s="237">
        <v>45390</v>
      </c>
      <c r="G894" s="121" t="s">
        <v>8770</v>
      </c>
      <c r="H894" s="121" t="s">
        <v>21947</v>
      </c>
      <c r="I894" s="120" t="s">
        <v>15128</v>
      </c>
      <c r="J894" s="121" t="s">
        <v>7451</v>
      </c>
    </row>
    <row r="895" spans="1:10" ht="15.75" hidden="1" customHeight="1">
      <c r="A895" s="119">
        <v>888</v>
      </c>
      <c r="B895" s="238" t="s">
        <v>28568</v>
      </c>
      <c r="C895" s="121" t="s">
        <v>7478</v>
      </c>
      <c r="D895" s="119">
        <v>2025</v>
      </c>
      <c r="E895" s="121">
        <v>6100101596</v>
      </c>
      <c r="F895" s="237">
        <v>45384</v>
      </c>
      <c r="G895" s="121" t="s">
        <v>7119</v>
      </c>
      <c r="H895" s="121" t="s">
        <v>21948</v>
      </c>
      <c r="I895" s="120" t="s">
        <v>7399</v>
      </c>
      <c r="J895" s="121" t="s">
        <v>7451</v>
      </c>
    </row>
    <row r="896" spans="1:10" ht="15.75" hidden="1" customHeight="1">
      <c r="A896" s="119">
        <v>889</v>
      </c>
      <c r="B896" s="238" t="s">
        <v>28569</v>
      </c>
      <c r="C896" s="121" t="s">
        <v>7494</v>
      </c>
      <c r="D896" s="119">
        <v>2025</v>
      </c>
      <c r="E896" s="121">
        <v>6000037837</v>
      </c>
      <c r="F896" s="237">
        <v>45386</v>
      </c>
      <c r="G896" s="121" t="s">
        <v>8771</v>
      </c>
      <c r="H896" s="121" t="s">
        <v>21949</v>
      </c>
      <c r="I896" s="120" t="s">
        <v>15129</v>
      </c>
      <c r="J896" s="121" t="s">
        <v>7452</v>
      </c>
    </row>
    <row r="897" spans="1:10" ht="15.75" hidden="1" customHeight="1">
      <c r="A897" s="119">
        <v>890</v>
      </c>
      <c r="B897" s="238" t="s">
        <v>28482</v>
      </c>
      <c r="C897" s="121" t="s">
        <v>7478</v>
      </c>
      <c r="D897" s="119">
        <v>2025</v>
      </c>
      <c r="E897" s="121">
        <v>6100102002</v>
      </c>
      <c r="F897" s="237">
        <v>45393</v>
      </c>
      <c r="G897" s="121" t="s">
        <v>8772</v>
      </c>
      <c r="H897" s="121" t="s">
        <v>21950</v>
      </c>
      <c r="I897" s="120" t="s">
        <v>15130</v>
      </c>
      <c r="J897" s="121" t="s">
        <v>7451</v>
      </c>
    </row>
    <row r="898" spans="1:10" ht="15.75" hidden="1" customHeight="1">
      <c r="A898" s="119">
        <v>891</v>
      </c>
      <c r="B898" s="238" t="s">
        <v>28527</v>
      </c>
      <c r="C898" s="121" t="s">
        <v>7478</v>
      </c>
      <c r="D898" s="119">
        <v>2025</v>
      </c>
      <c r="E898" s="121">
        <v>6100102021</v>
      </c>
      <c r="F898" s="237">
        <v>45394</v>
      </c>
      <c r="G898" s="121" t="s">
        <v>8773</v>
      </c>
      <c r="H898" s="121" t="s">
        <v>21951</v>
      </c>
      <c r="I898" s="120" t="s">
        <v>7424</v>
      </c>
      <c r="J898" s="121" t="s">
        <v>7451</v>
      </c>
    </row>
    <row r="899" spans="1:10" ht="15.75" hidden="1" customHeight="1">
      <c r="A899" s="119">
        <v>892</v>
      </c>
      <c r="B899" s="238" t="s">
        <v>28280</v>
      </c>
      <c r="C899" s="121" t="s">
        <v>7478</v>
      </c>
      <c r="D899" s="119">
        <v>2025</v>
      </c>
      <c r="E899" s="121">
        <v>6100101629</v>
      </c>
      <c r="F899" s="237">
        <v>45386</v>
      </c>
      <c r="G899" s="121" t="s">
        <v>8774</v>
      </c>
      <c r="H899" s="121" t="s">
        <v>7459</v>
      </c>
      <c r="I899" s="120" t="s">
        <v>15131</v>
      </c>
      <c r="J899" s="121" t="s">
        <v>7451</v>
      </c>
    </row>
    <row r="900" spans="1:10" ht="15.75" hidden="1" customHeight="1">
      <c r="A900" s="119">
        <v>893</v>
      </c>
      <c r="B900" s="238" t="s">
        <v>28570</v>
      </c>
      <c r="C900" s="121" t="s">
        <v>7492</v>
      </c>
      <c r="D900" s="119">
        <v>2025</v>
      </c>
      <c r="E900" s="121">
        <v>6200035193</v>
      </c>
      <c r="F900" s="237">
        <v>45449</v>
      </c>
      <c r="G900" s="121" t="s">
        <v>8775</v>
      </c>
      <c r="H900" s="121" t="s">
        <v>21952</v>
      </c>
      <c r="I900" s="120" t="s">
        <v>15132</v>
      </c>
      <c r="J900" s="121" t="s">
        <v>7453</v>
      </c>
    </row>
    <row r="901" spans="1:10" ht="15.75" hidden="1" customHeight="1">
      <c r="A901" s="119">
        <v>894</v>
      </c>
      <c r="B901" s="238" t="s">
        <v>7741</v>
      </c>
      <c r="C901" s="121" t="s">
        <v>7478</v>
      </c>
      <c r="D901" s="119">
        <v>2025</v>
      </c>
      <c r="E901" s="121">
        <v>6100101745</v>
      </c>
      <c r="F901" s="237">
        <v>45390</v>
      </c>
      <c r="G901" s="121" t="s">
        <v>8776</v>
      </c>
      <c r="H901" s="121" t="s">
        <v>21953</v>
      </c>
      <c r="I901" s="120" t="s">
        <v>15133</v>
      </c>
      <c r="J901" s="121" t="s">
        <v>7451</v>
      </c>
    </row>
    <row r="902" spans="1:10" ht="15.75" hidden="1" customHeight="1">
      <c r="A902" s="119">
        <v>895</v>
      </c>
      <c r="B902" s="238" t="s">
        <v>28571</v>
      </c>
      <c r="C902" s="121" t="s">
        <v>7493</v>
      </c>
      <c r="D902" s="119">
        <v>2025</v>
      </c>
      <c r="E902" s="121">
        <v>6000038344</v>
      </c>
      <c r="F902" s="237">
        <v>45434</v>
      </c>
      <c r="G902" s="121" t="s">
        <v>8777</v>
      </c>
      <c r="H902" s="121"/>
      <c r="I902" s="120" t="s">
        <v>15134</v>
      </c>
      <c r="J902" s="121" t="s">
        <v>7452</v>
      </c>
    </row>
    <row r="903" spans="1:10" ht="15.75" hidden="1" customHeight="1">
      <c r="A903" s="119">
        <v>896</v>
      </c>
      <c r="B903" s="238" t="s">
        <v>28572</v>
      </c>
      <c r="C903" s="121" t="s">
        <v>7478</v>
      </c>
      <c r="D903" s="119">
        <v>2025</v>
      </c>
      <c r="E903" s="121">
        <v>6100101694</v>
      </c>
      <c r="F903" s="237">
        <v>45386</v>
      </c>
      <c r="G903" s="121" t="s">
        <v>8778</v>
      </c>
      <c r="H903" s="121" t="s">
        <v>21954</v>
      </c>
      <c r="I903" s="120" t="s">
        <v>15135</v>
      </c>
      <c r="J903" s="121" t="s">
        <v>7451</v>
      </c>
    </row>
    <row r="904" spans="1:10" ht="15.75" hidden="1" customHeight="1">
      <c r="A904" s="119">
        <v>897</v>
      </c>
      <c r="B904" s="238" t="s">
        <v>7717</v>
      </c>
      <c r="C904" s="121" t="s">
        <v>7478</v>
      </c>
      <c r="D904" s="119">
        <v>2025</v>
      </c>
      <c r="E904" s="121">
        <v>6100102317</v>
      </c>
      <c r="F904" s="237">
        <v>45405</v>
      </c>
      <c r="G904" s="121" t="s">
        <v>8779</v>
      </c>
      <c r="H904" s="121" t="s">
        <v>21955</v>
      </c>
      <c r="I904" s="120" t="s">
        <v>15136</v>
      </c>
      <c r="J904" s="121" t="s">
        <v>7451</v>
      </c>
    </row>
    <row r="905" spans="1:10" ht="15.75" hidden="1" customHeight="1">
      <c r="A905" s="119">
        <v>898</v>
      </c>
      <c r="B905" s="238" t="s">
        <v>7773</v>
      </c>
      <c r="C905" s="121" t="s">
        <v>7478</v>
      </c>
      <c r="D905" s="119">
        <v>2025</v>
      </c>
      <c r="E905" s="121">
        <v>6100101701</v>
      </c>
      <c r="F905" s="237">
        <v>45387</v>
      </c>
      <c r="G905" s="121" t="s">
        <v>8780</v>
      </c>
      <c r="H905" s="121" t="s">
        <v>21956</v>
      </c>
      <c r="I905" s="120" t="s">
        <v>7318</v>
      </c>
      <c r="J905" s="121" t="s">
        <v>7451</v>
      </c>
    </row>
    <row r="906" spans="1:10" ht="15.75" hidden="1" customHeight="1">
      <c r="A906" s="119">
        <v>899</v>
      </c>
      <c r="B906" s="238" t="s">
        <v>7643</v>
      </c>
      <c r="C906" s="121" t="s">
        <v>7478</v>
      </c>
      <c r="D906" s="119">
        <v>2025</v>
      </c>
      <c r="E906" s="121">
        <v>6100101695</v>
      </c>
      <c r="F906" s="237">
        <v>45387</v>
      </c>
      <c r="G906" s="121" t="s">
        <v>8781</v>
      </c>
      <c r="H906" s="121" t="s">
        <v>21957</v>
      </c>
      <c r="I906" s="120" t="s">
        <v>15137</v>
      </c>
      <c r="J906" s="121" t="s">
        <v>7451</v>
      </c>
    </row>
    <row r="907" spans="1:10" ht="15.75" hidden="1" customHeight="1">
      <c r="A907" s="119">
        <v>900</v>
      </c>
      <c r="B907" s="238" t="s">
        <v>28573</v>
      </c>
      <c r="C907" s="121" t="s">
        <v>7490</v>
      </c>
      <c r="D907" s="119">
        <v>2025</v>
      </c>
      <c r="E907" s="121">
        <v>6200034776</v>
      </c>
      <c r="F907" s="237">
        <v>45400</v>
      </c>
      <c r="G907" s="121" t="s">
        <v>8782</v>
      </c>
      <c r="H907" s="121" t="s">
        <v>21958</v>
      </c>
      <c r="I907" s="120" t="s">
        <v>15138</v>
      </c>
      <c r="J907" s="121" t="s">
        <v>7453</v>
      </c>
    </row>
    <row r="908" spans="1:10" ht="15.75" hidden="1" customHeight="1">
      <c r="A908" s="119">
        <v>901</v>
      </c>
      <c r="B908" s="238" t="s">
        <v>7538</v>
      </c>
      <c r="C908" s="121" t="s">
        <v>7494</v>
      </c>
      <c r="D908" s="119">
        <v>2025</v>
      </c>
      <c r="E908" s="121">
        <v>6000038035</v>
      </c>
      <c r="F908" s="237">
        <v>45398</v>
      </c>
      <c r="G908" s="121" t="s">
        <v>8783</v>
      </c>
      <c r="H908" s="121" t="s">
        <v>21959</v>
      </c>
      <c r="I908" s="120" t="s">
        <v>15139</v>
      </c>
      <c r="J908" s="121" t="s">
        <v>7452</v>
      </c>
    </row>
    <row r="909" spans="1:10" ht="15.75" hidden="1" customHeight="1">
      <c r="A909" s="119">
        <v>902</v>
      </c>
      <c r="B909" s="238" t="s">
        <v>7859</v>
      </c>
      <c r="C909" s="121" t="s">
        <v>7478</v>
      </c>
      <c r="D909" s="119">
        <v>2025</v>
      </c>
      <c r="E909" s="121">
        <v>6100102173</v>
      </c>
      <c r="F909" s="237">
        <v>45400</v>
      </c>
      <c r="G909" s="121" t="s">
        <v>8784</v>
      </c>
      <c r="H909" s="121" t="s">
        <v>21960</v>
      </c>
      <c r="I909" s="120" t="s">
        <v>15140</v>
      </c>
      <c r="J909" s="121" t="s">
        <v>7451</v>
      </c>
    </row>
    <row r="910" spans="1:10" ht="15.75" hidden="1" customHeight="1">
      <c r="A910" s="119">
        <v>903</v>
      </c>
      <c r="B910" s="238" t="s">
        <v>28574</v>
      </c>
      <c r="C910" s="121" t="s">
        <v>7478</v>
      </c>
      <c r="D910" s="119">
        <v>2025</v>
      </c>
      <c r="E910" s="121">
        <v>6100101966</v>
      </c>
      <c r="F910" s="237">
        <v>45393</v>
      </c>
      <c r="G910" s="121" t="s">
        <v>8785</v>
      </c>
      <c r="H910" s="121" t="s">
        <v>21961</v>
      </c>
      <c r="I910" s="120" t="s">
        <v>15141</v>
      </c>
      <c r="J910" s="121" t="s">
        <v>7451</v>
      </c>
    </row>
    <row r="911" spans="1:10" ht="15.75" hidden="1" customHeight="1">
      <c r="A911" s="119">
        <v>904</v>
      </c>
      <c r="B911" s="238" t="s">
        <v>28575</v>
      </c>
      <c r="C911" s="121" t="s">
        <v>7496</v>
      </c>
      <c r="D911" s="119">
        <v>2025</v>
      </c>
      <c r="E911" s="121">
        <v>6100101752</v>
      </c>
      <c r="F911" s="237">
        <v>45390</v>
      </c>
      <c r="G911" s="121" t="s">
        <v>8786</v>
      </c>
      <c r="H911" s="121" t="s">
        <v>21962</v>
      </c>
      <c r="I911" s="120" t="s">
        <v>15142</v>
      </c>
      <c r="J911" s="121" t="s">
        <v>7451</v>
      </c>
    </row>
    <row r="912" spans="1:10" ht="15.75" hidden="1" customHeight="1">
      <c r="A912" s="119">
        <v>905</v>
      </c>
      <c r="B912" s="238" t="s">
        <v>7596</v>
      </c>
      <c r="C912" s="121" t="s">
        <v>7479</v>
      </c>
      <c r="D912" s="119">
        <v>2025</v>
      </c>
      <c r="E912" s="121">
        <v>6100101848</v>
      </c>
      <c r="F912" s="237">
        <v>45393</v>
      </c>
      <c r="G912" s="121" t="s">
        <v>8787</v>
      </c>
      <c r="H912" s="121" t="s">
        <v>21963</v>
      </c>
      <c r="I912" s="120" t="s">
        <v>15143</v>
      </c>
      <c r="J912" s="121" t="s">
        <v>7451</v>
      </c>
    </row>
    <row r="913" spans="1:10" ht="15.75" hidden="1" customHeight="1">
      <c r="A913" s="119">
        <v>906</v>
      </c>
      <c r="B913" s="238" t="s">
        <v>7783</v>
      </c>
      <c r="C913" s="121" t="s">
        <v>7478</v>
      </c>
      <c r="D913" s="119">
        <v>2025</v>
      </c>
      <c r="E913" s="121">
        <v>6100101744</v>
      </c>
      <c r="F913" s="237">
        <v>45390</v>
      </c>
      <c r="G913" s="121" t="s">
        <v>8788</v>
      </c>
      <c r="H913" s="121" t="s">
        <v>21964</v>
      </c>
      <c r="I913" s="120" t="s">
        <v>15144</v>
      </c>
      <c r="J913" s="121" t="s">
        <v>7451</v>
      </c>
    </row>
    <row r="914" spans="1:10" ht="15.75" hidden="1" customHeight="1">
      <c r="A914" s="119">
        <v>907</v>
      </c>
      <c r="B914" s="238" t="s">
        <v>7685</v>
      </c>
      <c r="C914" s="121" t="s">
        <v>7479</v>
      </c>
      <c r="D914" s="119">
        <v>2025</v>
      </c>
      <c r="E914" s="121">
        <v>6100101812</v>
      </c>
      <c r="F914" s="237">
        <v>45392</v>
      </c>
      <c r="G914" s="121" t="s">
        <v>8789</v>
      </c>
      <c r="H914" s="121" t="s">
        <v>21965</v>
      </c>
      <c r="I914" s="120" t="s">
        <v>15145</v>
      </c>
      <c r="J914" s="121" t="s">
        <v>7451</v>
      </c>
    </row>
    <row r="915" spans="1:10" ht="15.75" hidden="1" customHeight="1">
      <c r="A915" s="119">
        <v>908</v>
      </c>
      <c r="B915" s="238" t="s">
        <v>28576</v>
      </c>
      <c r="C915" s="121" t="s">
        <v>7479</v>
      </c>
      <c r="D915" s="119">
        <v>2025</v>
      </c>
      <c r="E915" s="121">
        <v>6100102409</v>
      </c>
      <c r="F915" s="237">
        <v>45464</v>
      </c>
      <c r="G915" s="121" t="s">
        <v>8790</v>
      </c>
      <c r="H915" s="121" t="s">
        <v>21966</v>
      </c>
      <c r="I915" s="120" t="s">
        <v>15146</v>
      </c>
      <c r="J915" s="121" t="s">
        <v>7451</v>
      </c>
    </row>
    <row r="916" spans="1:10" ht="15.75" hidden="1" customHeight="1">
      <c r="A916" s="119">
        <v>909</v>
      </c>
      <c r="B916" s="238" t="s">
        <v>7821</v>
      </c>
      <c r="C916" s="121" t="s">
        <v>7478</v>
      </c>
      <c r="D916" s="119">
        <v>2025</v>
      </c>
      <c r="E916" s="121">
        <v>6100102739</v>
      </c>
      <c r="F916" s="237">
        <v>45420</v>
      </c>
      <c r="G916" s="121" t="s">
        <v>8791</v>
      </c>
      <c r="H916" s="121" t="s">
        <v>21967</v>
      </c>
      <c r="I916" s="120" t="s">
        <v>15147</v>
      </c>
      <c r="J916" s="121" t="s">
        <v>7451</v>
      </c>
    </row>
    <row r="917" spans="1:10" ht="15.75" hidden="1" customHeight="1">
      <c r="A917" s="119">
        <v>910</v>
      </c>
      <c r="B917" s="238" t="s">
        <v>28577</v>
      </c>
      <c r="C917" s="121" t="s">
        <v>7483</v>
      </c>
      <c r="D917" s="119">
        <v>2025</v>
      </c>
      <c r="E917" s="121">
        <v>6100102025</v>
      </c>
      <c r="F917" s="237">
        <v>45394</v>
      </c>
      <c r="G917" s="121" t="s">
        <v>8792</v>
      </c>
      <c r="H917" s="121" t="s">
        <v>21968</v>
      </c>
      <c r="I917" s="120" t="s">
        <v>15148</v>
      </c>
      <c r="J917" s="121" t="s">
        <v>7451</v>
      </c>
    </row>
    <row r="918" spans="1:10" ht="15.75" hidden="1" customHeight="1">
      <c r="A918" s="119">
        <v>911</v>
      </c>
      <c r="B918" s="238" t="s">
        <v>7773</v>
      </c>
      <c r="C918" s="121" t="s">
        <v>7478</v>
      </c>
      <c r="D918" s="119">
        <v>2025</v>
      </c>
      <c r="E918" s="121">
        <v>6100102072</v>
      </c>
      <c r="F918" s="237">
        <v>45394</v>
      </c>
      <c r="G918" s="121" t="s">
        <v>8793</v>
      </c>
      <c r="H918" s="121" t="s">
        <v>21969</v>
      </c>
      <c r="I918" s="120" t="s">
        <v>15149</v>
      </c>
      <c r="J918" s="121" t="s">
        <v>7451</v>
      </c>
    </row>
    <row r="919" spans="1:10" ht="15.75" hidden="1" customHeight="1">
      <c r="A919" s="119">
        <v>912</v>
      </c>
      <c r="B919" s="238" t="s">
        <v>28578</v>
      </c>
      <c r="C919" s="121" t="s">
        <v>7496</v>
      </c>
      <c r="D919" s="119">
        <v>2025</v>
      </c>
      <c r="E919" s="121">
        <v>6100102067</v>
      </c>
      <c r="F919" s="237">
        <v>45397</v>
      </c>
      <c r="G919" s="121" t="s">
        <v>8794</v>
      </c>
      <c r="H919" s="121" t="s">
        <v>21970</v>
      </c>
      <c r="I919" s="120" t="s">
        <v>15150</v>
      </c>
      <c r="J919" s="121" t="s">
        <v>7451</v>
      </c>
    </row>
    <row r="920" spans="1:10" ht="15.75" hidden="1" customHeight="1">
      <c r="A920" s="119">
        <v>913</v>
      </c>
      <c r="B920" s="238" t="s">
        <v>28579</v>
      </c>
      <c r="C920" s="121" t="s">
        <v>7478</v>
      </c>
      <c r="D920" s="119">
        <v>2025</v>
      </c>
      <c r="E920" s="121">
        <v>6100102108</v>
      </c>
      <c r="F920" s="237">
        <v>45397</v>
      </c>
      <c r="G920" s="121" t="s">
        <v>8795</v>
      </c>
      <c r="H920" s="121" t="s">
        <v>21971</v>
      </c>
      <c r="I920" s="120" t="s">
        <v>15151</v>
      </c>
      <c r="J920" s="121" t="s">
        <v>7451</v>
      </c>
    </row>
    <row r="921" spans="1:10" ht="15.75" hidden="1" customHeight="1">
      <c r="A921" s="119">
        <v>914</v>
      </c>
      <c r="B921" s="238" t="s">
        <v>28580</v>
      </c>
      <c r="C921" s="121" t="s">
        <v>7489</v>
      </c>
      <c r="D921" s="119">
        <v>2025</v>
      </c>
      <c r="E921" s="121">
        <v>6200034945</v>
      </c>
      <c r="F921" s="237">
        <v>45447</v>
      </c>
      <c r="G921" s="121" t="s">
        <v>8796</v>
      </c>
      <c r="H921" s="121" t="s">
        <v>21972</v>
      </c>
      <c r="I921" s="120" t="s">
        <v>15152</v>
      </c>
      <c r="J921" s="121" t="s">
        <v>7453</v>
      </c>
    </row>
    <row r="922" spans="1:10" ht="15.75" hidden="1" customHeight="1">
      <c r="A922" s="119">
        <v>915</v>
      </c>
      <c r="B922" s="238" t="s">
        <v>28581</v>
      </c>
      <c r="C922" s="121" t="s">
        <v>7479</v>
      </c>
      <c r="D922" s="119">
        <v>2025</v>
      </c>
      <c r="E922" s="121">
        <v>6100101870</v>
      </c>
      <c r="F922" s="237">
        <v>45392</v>
      </c>
      <c r="G922" s="121" t="s">
        <v>8797</v>
      </c>
      <c r="H922" s="121" t="s">
        <v>21973</v>
      </c>
      <c r="I922" s="120" t="s">
        <v>15153</v>
      </c>
      <c r="J922" s="121" t="s">
        <v>7451</v>
      </c>
    </row>
    <row r="923" spans="1:10" ht="15.75" hidden="1" customHeight="1">
      <c r="A923" s="119">
        <v>916</v>
      </c>
      <c r="B923" s="238" t="s">
        <v>28582</v>
      </c>
      <c r="C923" s="121" t="s">
        <v>7496</v>
      </c>
      <c r="D923" s="119">
        <v>2025</v>
      </c>
      <c r="E923" s="121">
        <v>6100102429</v>
      </c>
      <c r="F923" s="237">
        <v>45414</v>
      </c>
      <c r="G923" s="121" t="s">
        <v>8798</v>
      </c>
      <c r="H923" s="121" t="s">
        <v>21974</v>
      </c>
      <c r="I923" s="120" t="s">
        <v>15154</v>
      </c>
      <c r="J923" s="121" t="s">
        <v>7451</v>
      </c>
    </row>
    <row r="924" spans="1:10" ht="15.75" hidden="1" customHeight="1">
      <c r="A924" s="119">
        <v>917</v>
      </c>
      <c r="B924" s="238" t="s">
        <v>28583</v>
      </c>
      <c r="C924" s="121" t="s">
        <v>7496</v>
      </c>
      <c r="D924" s="119">
        <v>2025</v>
      </c>
      <c r="E924" s="121">
        <v>6100102831</v>
      </c>
      <c r="F924" s="237">
        <v>45428</v>
      </c>
      <c r="G924" s="121" t="s">
        <v>8799</v>
      </c>
      <c r="H924" s="121" t="s">
        <v>21975</v>
      </c>
      <c r="I924" s="120" t="s">
        <v>15155</v>
      </c>
      <c r="J924" s="121" t="s">
        <v>7451</v>
      </c>
    </row>
    <row r="925" spans="1:10" ht="15.75" hidden="1" customHeight="1">
      <c r="A925" s="119">
        <v>918</v>
      </c>
      <c r="B925" s="238" t="s">
        <v>7532</v>
      </c>
      <c r="C925" s="121" t="s">
        <v>7478</v>
      </c>
      <c r="D925" s="119">
        <v>2025</v>
      </c>
      <c r="E925" s="121">
        <v>6100102162</v>
      </c>
      <c r="F925" s="237">
        <v>45400</v>
      </c>
      <c r="G925" s="121" t="s">
        <v>8800</v>
      </c>
      <c r="H925" s="121" t="s">
        <v>21976</v>
      </c>
      <c r="I925" s="120" t="s">
        <v>15156</v>
      </c>
      <c r="J925" s="121" t="s">
        <v>7451</v>
      </c>
    </row>
    <row r="926" spans="1:10" ht="15.75" hidden="1" customHeight="1">
      <c r="A926" s="119">
        <v>919</v>
      </c>
      <c r="B926" s="121" t="s">
        <v>33259</v>
      </c>
      <c r="C926" s="121" t="s">
        <v>7479</v>
      </c>
      <c r="D926" s="119">
        <v>2025</v>
      </c>
      <c r="E926" s="121">
        <v>6100103717</v>
      </c>
      <c r="F926" s="237">
        <v>45449</v>
      </c>
      <c r="G926" s="121" t="s">
        <v>8801</v>
      </c>
      <c r="H926" s="121" t="s">
        <v>21977</v>
      </c>
      <c r="I926" s="120" t="s">
        <v>15157</v>
      </c>
      <c r="J926" s="121" t="s">
        <v>7451</v>
      </c>
    </row>
    <row r="927" spans="1:10" ht="15.75" hidden="1" customHeight="1">
      <c r="A927" s="119">
        <v>920</v>
      </c>
      <c r="B927" s="238" t="s">
        <v>28584</v>
      </c>
      <c r="C927" s="121" t="s">
        <v>7478</v>
      </c>
      <c r="D927" s="119">
        <v>2025</v>
      </c>
      <c r="E927" s="121">
        <v>6100101969</v>
      </c>
      <c r="F927" s="237">
        <v>45401</v>
      </c>
      <c r="G927" s="121" t="s">
        <v>8802</v>
      </c>
      <c r="H927" s="121" t="s">
        <v>21978</v>
      </c>
      <c r="I927" s="120" t="s">
        <v>15158</v>
      </c>
      <c r="J927" s="121" t="s">
        <v>7451</v>
      </c>
    </row>
    <row r="928" spans="1:10" ht="15.75" hidden="1" customHeight="1">
      <c r="A928" s="119">
        <v>921</v>
      </c>
      <c r="B928" s="238" t="s">
        <v>28585</v>
      </c>
      <c r="C928" s="121" t="s">
        <v>7478</v>
      </c>
      <c r="D928" s="119">
        <v>2025</v>
      </c>
      <c r="E928" s="121">
        <v>6100102569</v>
      </c>
      <c r="F928" s="237">
        <v>45414</v>
      </c>
      <c r="G928" s="121" t="s">
        <v>8803</v>
      </c>
      <c r="H928" s="121" t="s">
        <v>21979</v>
      </c>
      <c r="I928" s="120" t="s">
        <v>15159</v>
      </c>
      <c r="J928" s="121" t="s">
        <v>7451</v>
      </c>
    </row>
    <row r="929" spans="1:10" ht="15.75" hidden="1" customHeight="1">
      <c r="A929" s="119">
        <v>922</v>
      </c>
      <c r="B929" s="238" t="s">
        <v>28586</v>
      </c>
      <c r="C929" s="121" t="s">
        <v>7478</v>
      </c>
      <c r="D929" s="119">
        <v>2025</v>
      </c>
      <c r="E929" s="121">
        <v>6100101963</v>
      </c>
      <c r="F929" s="237">
        <v>45404</v>
      </c>
      <c r="G929" s="121" t="s">
        <v>8804</v>
      </c>
      <c r="H929" s="121" t="s">
        <v>21980</v>
      </c>
      <c r="I929" s="120" t="s">
        <v>15160</v>
      </c>
      <c r="J929" s="121" t="s">
        <v>7451</v>
      </c>
    </row>
    <row r="930" spans="1:10" ht="15.75" hidden="1" customHeight="1">
      <c r="A930" s="119">
        <v>923</v>
      </c>
      <c r="B930" s="238" t="s">
        <v>28587</v>
      </c>
      <c r="C930" s="121" t="s">
        <v>7493</v>
      </c>
      <c r="D930" s="119">
        <v>2025</v>
      </c>
      <c r="E930" s="121">
        <v>6000037979</v>
      </c>
      <c r="F930" s="237">
        <v>45398</v>
      </c>
      <c r="G930" s="121" t="s">
        <v>8805</v>
      </c>
      <c r="H930" s="121" t="s">
        <v>21981</v>
      </c>
      <c r="I930" s="120" t="s">
        <v>15161</v>
      </c>
      <c r="J930" s="121" t="s">
        <v>7452</v>
      </c>
    </row>
    <row r="931" spans="1:10" ht="15.75" hidden="1" customHeight="1">
      <c r="A931" s="119">
        <v>924</v>
      </c>
      <c r="B931" s="238" t="s">
        <v>7859</v>
      </c>
      <c r="C931" s="121" t="s">
        <v>7478</v>
      </c>
      <c r="D931" s="119">
        <v>2025</v>
      </c>
      <c r="E931" s="121">
        <v>6100102110</v>
      </c>
      <c r="F931" s="237">
        <v>45397</v>
      </c>
      <c r="G931" s="121" t="s">
        <v>8806</v>
      </c>
      <c r="H931" s="121" t="s">
        <v>21982</v>
      </c>
      <c r="I931" s="120" t="s">
        <v>15162</v>
      </c>
      <c r="J931" s="121" t="s">
        <v>7451</v>
      </c>
    </row>
    <row r="932" spans="1:10" ht="15.75" hidden="1" customHeight="1">
      <c r="A932" s="119">
        <v>925</v>
      </c>
      <c r="B932" s="238" t="s">
        <v>28588</v>
      </c>
      <c r="C932" s="121" t="s">
        <v>7497</v>
      </c>
      <c r="D932" s="119">
        <v>2025</v>
      </c>
      <c r="E932" s="121">
        <v>6100102022</v>
      </c>
      <c r="F932" s="237">
        <v>45450</v>
      </c>
      <c r="G932" s="121" t="s">
        <v>8807</v>
      </c>
      <c r="H932" s="121" t="s">
        <v>21983</v>
      </c>
      <c r="I932" s="120" t="s">
        <v>15163</v>
      </c>
      <c r="J932" s="121" t="s">
        <v>7451</v>
      </c>
    </row>
    <row r="933" spans="1:10" ht="15.75" hidden="1" customHeight="1">
      <c r="A933" s="119">
        <v>926</v>
      </c>
      <c r="B933" s="238" t="s">
        <v>28589</v>
      </c>
      <c r="C933" s="121" t="s">
        <v>7494</v>
      </c>
      <c r="D933" s="119">
        <v>2025</v>
      </c>
      <c r="E933" s="121">
        <v>6000037984</v>
      </c>
      <c r="F933" s="237">
        <v>45393</v>
      </c>
      <c r="G933" s="121" t="s">
        <v>8808</v>
      </c>
      <c r="H933" s="121"/>
      <c r="I933" s="120" t="s">
        <v>15164</v>
      </c>
      <c r="J933" s="121" t="s">
        <v>7452</v>
      </c>
    </row>
    <row r="934" spans="1:10" ht="15.75" hidden="1" customHeight="1">
      <c r="A934" s="119">
        <v>927</v>
      </c>
      <c r="B934" s="121" t="s">
        <v>33267</v>
      </c>
      <c r="C934" s="121" t="s">
        <v>7479</v>
      </c>
      <c r="D934" s="119">
        <v>2025</v>
      </c>
      <c r="E934" s="121">
        <v>6100102351</v>
      </c>
      <c r="F934" s="237">
        <v>45404</v>
      </c>
      <c r="G934" s="121" t="s">
        <v>8809</v>
      </c>
      <c r="H934" s="121" t="s">
        <v>21984</v>
      </c>
      <c r="I934" s="120" t="s">
        <v>15165</v>
      </c>
      <c r="J934" s="121" t="s">
        <v>7451</v>
      </c>
    </row>
    <row r="935" spans="1:10" ht="15.75" hidden="1" customHeight="1">
      <c r="A935" s="119">
        <v>928</v>
      </c>
      <c r="B935" s="238" t="s">
        <v>7773</v>
      </c>
      <c r="C935" s="121" t="s">
        <v>7478</v>
      </c>
      <c r="D935" s="119">
        <v>2025</v>
      </c>
      <c r="E935" s="121">
        <v>6100102294</v>
      </c>
      <c r="F935" s="237">
        <v>45404</v>
      </c>
      <c r="G935" s="121" t="s">
        <v>8810</v>
      </c>
      <c r="H935" s="121" t="s">
        <v>21985</v>
      </c>
      <c r="I935" s="120" t="s">
        <v>7376</v>
      </c>
      <c r="J935" s="121" t="s">
        <v>7451</v>
      </c>
    </row>
    <row r="936" spans="1:10" ht="15.75" hidden="1" customHeight="1">
      <c r="A936" s="119">
        <v>929</v>
      </c>
      <c r="B936" s="238" t="s">
        <v>7790</v>
      </c>
      <c r="C936" s="121" t="s">
        <v>7484</v>
      </c>
      <c r="D936" s="119">
        <v>2025</v>
      </c>
      <c r="E936" s="121">
        <v>6100102031</v>
      </c>
      <c r="F936" s="237">
        <v>45394</v>
      </c>
      <c r="G936" s="121" t="s">
        <v>8811</v>
      </c>
      <c r="H936" s="121" t="s">
        <v>21986</v>
      </c>
      <c r="I936" s="120" t="s">
        <v>15166</v>
      </c>
      <c r="J936" s="121" t="s">
        <v>7451</v>
      </c>
    </row>
    <row r="937" spans="1:10" ht="15.75" hidden="1" customHeight="1">
      <c r="A937" s="119">
        <v>930</v>
      </c>
      <c r="B937" s="238" t="s">
        <v>28591</v>
      </c>
      <c r="C937" s="121" t="s">
        <v>7492</v>
      </c>
      <c r="D937" s="119">
        <v>2025</v>
      </c>
      <c r="E937" s="121">
        <v>6200034720</v>
      </c>
      <c r="F937" s="237">
        <v>45397</v>
      </c>
      <c r="G937" s="121" t="s">
        <v>8812</v>
      </c>
      <c r="H937" s="121" t="s">
        <v>21987</v>
      </c>
      <c r="I937" s="120" t="s">
        <v>15167</v>
      </c>
      <c r="J937" s="121" t="s">
        <v>7453</v>
      </c>
    </row>
    <row r="938" spans="1:10" ht="15.75" hidden="1" customHeight="1">
      <c r="A938" s="119">
        <v>931</v>
      </c>
      <c r="B938" s="238" t="s">
        <v>28592</v>
      </c>
      <c r="C938" s="121" t="s">
        <v>7478</v>
      </c>
      <c r="D938" s="119">
        <v>2025</v>
      </c>
      <c r="E938" s="121">
        <v>6100102233</v>
      </c>
      <c r="F938" s="237">
        <v>45404</v>
      </c>
      <c r="G938" s="121" t="s">
        <v>8813</v>
      </c>
      <c r="H938" s="121" t="s">
        <v>21988</v>
      </c>
      <c r="I938" s="120" t="s">
        <v>15168</v>
      </c>
      <c r="J938" s="121" t="s">
        <v>7451</v>
      </c>
    </row>
    <row r="939" spans="1:10" ht="15.75" hidden="1" customHeight="1">
      <c r="A939" s="119">
        <v>932</v>
      </c>
      <c r="B939" s="238" t="s">
        <v>28593</v>
      </c>
      <c r="C939" s="121" t="s">
        <v>7501</v>
      </c>
      <c r="D939" s="119">
        <v>2025</v>
      </c>
      <c r="E939" s="121">
        <v>6200034700</v>
      </c>
      <c r="F939" s="237">
        <v>45397</v>
      </c>
      <c r="G939" s="121" t="s">
        <v>8814</v>
      </c>
      <c r="H939" s="121" t="s">
        <v>21989</v>
      </c>
      <c r="I939" s="120" t="s">
        <v>15169</v>
      </c>
      <c r="J939" s="121" t="s">
        <v>7453</v>
      </c>
    </row>
    <row r="940" spans="1:10" ht="15.75" hidden="1" customHeight="1">
      <c r="A940" s="119">
        <v>933</v>
      </c>
      <c r="B940" s="238" t="s">
        <v>28594</v>
      </c>
      <c r="C940" s="121" t="s">
        <v>7478</v>
      </c>
      <c r="D940" s="119">
        <v>2025</v>
      </c>
      <c r="E940" s="121">
        <v>6100102202</v>
      </c>
      <c r="F940" s="237">
        <v>45399</v>
      </c>
      <c r="G940" s="121" t="s">
        <v>8815</v>
      </c>
      <c r="H940" s="121" t="s">
        <v>21990</v>
      </c>
      <c r="I940" s="120" t="s">
        <v>15170</v>
      </c>
      <c r="J940" s="121" t="s">
        <v>7451</v>
      </c>
    </row>
    <row r="941" spans="1:10" ht="15.75" hidden="1" customHeight="1">
      <c r="A941" s="119">
        <v>934</v>
      </c>
      <c r="B941" s="238" t="s">
        <v>28595</v>
      </c>
      <c r="C941" s="121" t="s">
        <v>7479</v>
      </c>
      <c r="D941" s="119">
        <v>2025</v>
      </c>
      <c r="E941" s="121">
        <v>6100103010</v>
      </c>
      <c r="F941" s="237">
        <v>45433</v>
      </c>
      <c r="G941" s="121" t="s">
        <v>8816</v>
      </c>
      <c r="H941" s="121" t="s">
        <v>21991</v>
      </c>
      <c r="I941" s="120" t="s">
        <v>15171</v>
      </c>
      <c r="J941" s="121" t="s">
        <v>7451</v>
      </c>
    </row>
    <row r="942" spans="1:10" ht="15.75" hidden="1" customHeight="1">
      <c r="A942" s="119">
        <v>935</v>
      </c>
      <c r="B942" s="238" t="s">
        <v>7581</v>
      </c>
      <c r="C942" s="121" t="s">
        <v>7478</v>
      </c>
      <c r="D942" s="119">
        <v>2025</v>
      </c>
      <c r="E942" s="121">
        <v>6100102191</v>
      </c>
      <c r="F942" s="237">
        <v>45399</v>
      </c>
      <c r="G942" s="121" t="s">
        <v>8817</v>
      </c>
      <c r="H942" s="121" t="s">
        <v>21992</v>
      </c>
      <c r="I942" s="120" t="s">
        <v>15172</v>
      </c>
      <c r="J942" s="121" t="s">
        <v>7451</v>
      </c>
    </row>
    <row r="943" spans="1:10" ht="15.75" hidden="1" customHeight="1">
      <c r="A943" s="119">
        <v>936</v>
      </c>
      <c r="B943" s="238" t="s">
        <v>28596</v>
      </c>
      <c r="C943" s="121" t="s">
        <v>7496</v>
      </c>
      <c r="D943" s="119">
        <v>2025</v>
      </c>
      <c r="E943" s="121">
        <v>6100102377</v>
      </c>
      <c r="F943" s="237">
        <v>45405</v>
      </c>
      <c r="G943" s="121" t="s">
        <v>8818</v>
      </c>
      <c r="H943" s="121" t="s">
        <v>21993</v>
      </c>
      <c r="I943" s="120" t="s">
        <v>15173</v>
      </c>
      <c r="J943" s="121" t="s">
        <v>7451</v>
      </c>
    </row>
    <row r="944" spans="1:10" ht="15.75" hidden="1" customHeight="1">
      <c r="A944" s="119">
        <v>937</v>
      </c>
      <c r="B944" s="238" t="s">
        <v>28597</v>
      </c>
      <c r="C944" s="121" t="s">
        <v>7478</v>
      </c>
      <c r="D944" s="119">
        <v>2025</v>
      </c>
      <c r="E944" s="121">
        <v>6100102092</v>
      </c>
      <c r="F944" s="237">
        <v>45399</v>
      </c>
      <c r="G944" s="121" t="s">
        <v>8819</v>
      </c>
      <c r="H944" s="121" t="s">
        <v>21994</v>
      </c>
      <c r="I944" s="120" t="s">
        <v>15174</v>
      </c>
      <c r="J944" s="121" t="s">
        <v>7451</v>
      </c>
    </row>
    <row r="945" spans="1:10" ht="15.75" hidden="1" customHeight="1">
      <c r="A945" s="119">
        <v>938</v>
      </c>
      <c r="B945" s="121" t="s">
        <v>33268</v>
      </c>
      <c r="C945" s="121" t="s">
        <v>7479</v>
      </c>
      <c r="D945" s="119">
        <v>2025</v>
      </c>
      <c r="E945" s="121">
        <v>6100103192</v>
      </c>
      <c r="F945" s="237">
        <v>45439</v>
      </c>
      <c r="G945" s="121" t="s">
        <v>8820</v>
      </c>
      <c r="H945" s="121" t="s">
        <v>21995</v>
      </c>
      <c r="I945" s="120" t="s">
        <v>14886</v>
      </c>
      <c r="J945" s="121" t="s">
        <v>7451</v>
      </c>
    </row>
    <row r="946" spans="1:10" ht="15.75" hidden="1" customHeight="1">
      <c r="A946" s="119">
        <v>939</v>
      </c>
      <c r="B946" s="238" t="s">
        <v>28598</v>
      </c>
      <c r="C946" s="121" t="s">
        <v>7489</v>
      </c>
      <c r="D946" s="119">
        <v>2025</v>
      </c>
      <c r="E946" s="121">
        <v>6200035051</v>
      </c>
      <c r="F946" s="237">
        <v>45419</v>
      </c>
      <c r="G946" s="121" t="s">
        <v>8821</v>
      </c>
      <c r="H946" s="121" t="s">
        <v>21996</v>
      </c>
      <c r="I946" s="120" t="s">
        <v>15175</v>
      </c>
      <c r="J946" s="121" t="s">
        <v>7453</v>
      </c>
    </row>
    <row r="947" spans="1:10" ht="15.75" hidden="1" customHeight="1">
      <c r="A947" s="119">
        <v>940</v>
      </c>
      <c r="B947" s="238" t="s">
        <v>7705</v>
      </c>
      <c r="C947" s="121" t="s">
        <v>7478</v>
      </c>
      <c r="D947" s="119">
        <v>2025</v>
      </c>
      <c r="E947" s="121">
        <v>6100102098</v>
      </c>
      <c r="F947" s="237">
        <v>45398</v>
      </c>
      <c r="G947" s="121" t="s">
        <v>8822</v>
      </c>
      <c r="H947" s="121" t="s">
        <v>21997</v>
      </c>
      <c r="I947" s="120" t="s">
        <v>7352</v>
      </c>
      <c r="J947" s="121" t="s">
        <v>7451</v>
      </c>
    </row>
    <row r="948" spans="1:10" ht="15.75" hidden="1" customHeight="1">
      <c r="A948" s="119">
        <v>941</v>
      </c>
      <c r="B948" s="121" t="s">
        <v>28000</v>
      </c>
      <c r="C948" s="121" t="s">
        <v>7480</v>
      </c>
      <c r="D948" s="119">
        <v>2025</v>
      </c>
      <c r="E948" s="121">
        <v>6000039532</v>
      </c>
      <c r="F948" s="237">
        <v>45519</v>
      </c>
      <c r="G948" s="121" t="s">
        <v>8823</v>
      </c>
      <c r="H948" s="121" t="s">
        <v>21998</v>
      </c>
      <c r="I948" s="120" t="s">
        <v>15176</v>
      </c>
      <c r="J948" s="121" t="s">
        <v>7452</v>
      </c>
    </row>
    <row r="949" spans="1:10" ht="15.75" hidden="1" customHeight="1">
      <c r="A949" s="119">
        <v>942</v>
      </c>
      <c r="B949" s="238" t="s">
        <v>7617</v>
      </c>
      <c r="C949" s="121" t="s">
        <v>7496</v>
      </c>
      <c r="D949" s="119">
        <v>2025</v>
      </c>
      <c r="E949" s="121">
        <v>6100103585</v>
      </c>
      <c r="F949" s="237">
        <v>45446</v>
      </c>
      <c r="G949" s="121" t="s">
        <v>8824</v>
      </c>
      <c r="H949" s="121" t="s">
        <v>21999</v>
      </c>
      <c r="I949" s="120" t="s">
        <v>15177</v>
      </c>
      <c r="J949" s="121" t="s">
        <v>7451</v>
      </c>
    </row>
    <row r="950" spans="1:10" ht="15.75" hidden="1" customHeight="1">
      <c r="A950" s="119">
        <v>943</v>
      </c>
      <c r="B950" s="238" t="s">
        <v>7776</v>
      </c>
      <c r="C950" s="121" t="s">
        <v>7478</v>
      </c>
      <c r="D950" s="119">
        <v>2025</v>
      </c>
      <c r="E950" s="121">
        <v>6100102280</v>
      </c>
      <c r="F950" s="237">
        <v>45405</v>
      </c>
      <c r="G950" s="121" t="s">
        <v>8825</v>
      </c>
      <c r="H950" s="121" t="s">
        <v>22000</v>
      </c>
      <c r="I950" s="120" t="s">
        <v>15178</v>
      </c>
      <c r="J950" s="121" t="s">
        <v>7451</v>
      </c>
    </row>
    <row r="951" spans="1:10" ht="15.75" hidden="1" customHeight="1">
      <c r="A951" s="119">
        <v>944</v>
      </c>
      <c r="B951" s="238" t="s">
        <v>7863</v>
      </c>
      <c r="C951" s="121" t="s">
        <v>7478</v>
      </c>
      <c r="D951" s="119">
        <v>2025</v>
      </c>
      <c r="E951" s="121">
        <v>6100102250</v>
      </c>
      <c r="F951" s="237">
        <v>45405</v>
      </c>
      <c r="G951" s="121" t="s">
        <v>8826</v>
      </c>
      <c r="H951" s="121" t="s">
        <v>22001</v>
      </c>
      <c r="I951" s="120" t="s">
        <v>15179</v>
      </c>
      <c r="J951" s="121" t="s">
        <v>7451</v>
      </c>
    </row>
    <row r="952" spans="1:10" ht="15.75" hidden="1" customHeight="1">
      <c r="A952" s="119">
        <v>945</v>
      </c>
      <c r="B952" s="238" t="s">
        <v>28599</v>
      </c>
      <c r="C952" s="121" t="s">
        <v>7479</v>
      </c>
      <c r="D952" s="119">
        <v>2025</v>
      </c>
      <c r="E952" s="121">
        <v>6100102239</v>
      </c>
      <c r="F952" s="237">
        <v>45401</v>
      </c>
      <c r="G952" s="121" t="s">
        <v>8827</v>
      </c>
      <c r="H952" s="121" t="s">
        <v>22002</v>
      </c>
      <c r="I952" s="120" t="s">
        <v>15180</v>
      </c>
      <c r="J952" s="121" t="s">
        <v>7451</v>
      </c>
    </row>
    <row r="953" spans="1:10" ht="15.75" hidden="1" customHeight="1">
      <c r="A953" s="119">
        <v>946</v>
      </c>
      <c r="B953" s="238" t="s">
        <v>28600</v>
      </c>
      <c r="C953" s="121" t="s">
        <v>7478</v>
      </c>
      <c r="D953" s="119">
        <v>2025</v>
      </c>
      <c r="E953" s="121">
        <v>6100104291</v>
      </c>
      <c r="F953" s="237">
        <v>45467</v>
      </c>
      <c r="G953" s="121" t="s">
        <v>8828</v>
      </c>
      <c r="H953" s="121" t="s">
        <v>22003</v>
      </c>
      <c r="I953" s="120" t="s">
        <v>15181</v>
      </c>
      <c r="J953" s="121" t="s">
        <v>7451</v>
      </c>
    </row>
    <row r="954" spans="1:10" ht="15.75" hidden="1" customHeight="1">
      <c r="A954" s="119">
        <v>947</v>
      </c>
      <c r="B954" s="238" t="s">
        <v>28601</v>
      </c>
      <c r="C954" s="121" t="s">
        <v>7497</v>
      </c>
      <c r="D954" s="119">
        <v>2025</v>
      </c>
      <c r="E954" s="121">
        <v>6100102436</v>
      </c>
      <c r="F954" s="237">
        <v>45408</v>
      </c>
      <c r="G954" s="121" t="s">
        <v>8829</v>
      </c>
      <c r="H954" s="121" t="s">
        <v>22004</v>
      </c>
      <c r="I954" s="120" t="s">
        <v>15182</v>
      </c>
      <c r="J954" s="121" t="s">
        <v>7451</v>
      </c>
    </row>
    <row r="955" spans="1:10" ht="15.75" hidden="1" customHeight="1">
      <c r="A955" s="119">
        <v>948</v>
      </c>
      <c r="B955" s="238" t="s">
        <v>7867</v>
      </c>
      <c r="C955" s="121" t="s">
        <v>7484</v>
      </c>
      <c r="D955" s="119">
        <v>2025</v>
      </c>
      <c r="E955" s="121">
        <v>6100102293</v>
      </c>
      <c r="F955" s="237">
        <v>45401</v>
      </c>
      <c r="G955" s="121" t="s">
        <v>7241</v>
      </c>
      <c r="H955" s="121" t="s">
        <v>7469</v>
      </c>
      <c r="I955" s="120" t="s">
        <v>7423</v>
      </c>
      <c r="J955" s="121" t="s">
        <v>7451</v>
      </c>
    </row>
    <row r="956" spans="1:10" ht="15.75" hidden="1" customHeight="1">
      <c r="A956" s="119">
        <v>949</v>
      </c>
      <c r="B956" s="238" t="s">
        <v>28602</v>
      </c>
      <c r="C956" s="121" t="s">
        <v>7490</v>
      </c>
      <c r="D956" s="119">
        <v>2025</v>
      </c>
      <c r="E956" s="121">
        <v>6200034777</v>
      </c>
      <c r="F956" s="237">
        <v>45399</v>
      </c>
      <c r="G956" s="121" t="s">
        <v>8830</v>
      </c>
      <c r="H956" s="121" t="s">
        <v>22005</v>
      </c>
      <c r="I956" s="120" t="s">
        <v>15183</v>
      </c>
      <c r="J956" s="121" t="s">
        <v>7453</v>
      </c>
    </row>
    <row r="957" spans="1:10" ht="15.75" hidden="1" customHeight="1">
      <c r="A957" s="119">
        <v>950</v>
      </c>
      <c r="B957" s="238" t="s">
        <v>28564</v>
      </c>
      <c r="C957" s="121" t="s">
        <v>7478</v>
      </c>
      <c r="D957" s="119">
        <v>2025</v>
      </c>
      <c r="E957" s="121">
        <v>6100103364</v>
      </c>
      <c r="F957" s="237">
        <v>45439</v>
      </c>
      <c r="G957" s="121" t="s">
        <v>8831</v>
      </c>
      <c r="H957" s="121" t="s">
        <v>22006</v>
      </c>
      <c r="I957" s="120" t="s">
        <v>15184</v>
      </c>
      <c r="J957" s="121" t="s">
        <v>7451</v>
      </c>
    </row>
    <row r="958" spans="1:10" ht="15.75" hidden="1" customHeight="1">
      <c r="A958" s="119">
        <v>951</v>
      </c>
      <c r="B958" s="238" t="s">
        <v>28603</v>
      </c>
      <c r="C958" s="121" t="s">
        <v>7488</v>
      </c>
      <c r="D958" s="119">
        <v>2025</v>
      </c>
      <c r="E958" s="121">
        <v>6100102859</v>
      </c>
      <c r="F958" s="237">
        <v>45428</v>
      </c>
      <c r="G958" s="121" t="s">
        <v>8832</v>
      </c>
      <c r="H958" s="121" t="s">
        <v>22007</v>
      </c>
      <c r="I958" s="120" t="s">
        <v>15185</v>
      </c>
      <c r="J958" s="121" t="s">
        <v>7451</v>
      </c>
    </row>
    <row r="959" spans="1:10" ht="15.75" hidden="1" customHeight="1">
      <c r="A959" s="119">
        <v>952</v>
      </c>
      <c r="B959" s="238" t="s">
        <v>28604</v>
      </c>
      <c r="C959" s="121" t="s">
        <v>7482</v>
      </c>
      <c r="D959" s="119">
        <v>2025</v>
      </c>
      <c r="E959" s="121">
        <v>6100102196</v>
      </c>
      <c r="F959" s="237">
        <v>45401</v>
      </c>
      <c r="G959" s="121" t="s">
        <v>8833</v>
      </c>
      <c r="H959" s="121" t="s">
        <v>22008</v>
      </c>
      <c r="I959" s="120" t="s">
        <v>15186</v>
      </c>
      <c r="J959" s="121" t="s">
        <v>7451</v>
      </c>
    </row>
    <row r="960" spans="1:10" ht="15.75" hidden="1" customHeight="1">
      <c r="A960" s="119">
        <v>953</v>
      </c>
      <c r="B960" s="238" t="s">
        <v>7863</v>
      </c>
      <c r="C960" s="121" t="s">
        <v>7478</v>
      </c>
      <c r="D960" s="119">
        <v>2025</v>
      </c>
      <c r="E960" s="121">
        <v>6100102559</v>
      </c>
      <c r="F960" s="237">
        <v>45414</v>
      </c>
      <c r="G960" s="121" t="s">
        <v>8834</v>
      </c>
      <c r="H960" s="121" t="s">
        <v>22009</v>
      </c>
      <c r="I960" s="120" t="s">
        <v>15187</v>
      </c>
      <c r="J960" s="121" t="s">
        <v>7451</v>
      </c>
    </row>
    <row r="961" spans="1:10" ht="15.75" hidden="1" customHeight="1">
      <c r="A961" s="119">
        <v>954</v>
      </c>
      <c r="B961" s="238" t="s">
        <v>28605</v>
      </c>
      <c r="C961" s="121" t="s">
        <v>7496</v>
      </c>
      <c r="D961" s="119">
        <v>2025</v>
      </c>
      <c r="E961" s="121">
        <v>6100102327</v>
      </c>
      <c r="F961" s="237">
        <v>45404</v>
      </c>
      <c r="G961" s="121" t="s">
        <v>8835</v>
      </c>
      <c r="H961" s="121" t="s">
        <v>22010</v>
      </c>
      <c r="I961" s="120" t="s">
        <v>15188</v>
      </c>
      <c r="J961" s="121" t="s">
        <v>7451</v>
      </c>
    </row>
    <row r="962" spans="1:10" ht="15.75" hidden="1" customHeight="1">
      <c r="A962" s="119">
        <v>955</v>
      </c>
      <c r="B962" s="238" t="s">
        <v>7783</v>
      </c>
      <c r="C962" s="121" t="s">
        <v>7478</v>
      </c>
      <c r="D962" s="119">
        <v>2025</v>
      </c>
      <c r="E962" s="121">
        <v>6100102392</v>
      </c>
      <c r="F962" s="237">
        <v>45408</v>
      </c>
      <c r="G962" s="121" t="s">
        <v>8836</v>
      </c>
      <c r="H962" s="121" t="s">
        <v>22011</v>
      </c>
      <c r="I962" s="120" t="s">
        <v>15189</v>
      </c>
      <c r="J962" s="121" t="s">
        <v>7451</v>
      </c>
    </row>
    <row r="963" spans="1:10" ht="15.75" hidden="1" customHeight="1">
      <c r="A963" s="119">
        <v>956</v>
      </c>
      <c r="B963" s="238" t="s">
        <v>28606</v>
      </c>
      <c r="C963" s="121" t="s">
        <v>7498</v>
      </c>
      <c r="D963" s="119">
        <v>2025</v>
      </c>
      <c r="E963" s="121">
        <v>6200034846</v>
      </c>
      <c r="F963" s="237">
        <v>45418</v>
      </c>
      <c r="G963" s="121" t="s">
        <v>8837</v>
      </c>
      <c r="H963" s="121" t="s">
        <v>22012</v>
      </c>
      <c r="I963" s="120" t="s">
        <v>15190</v>
      </c>
      <c r="J963" s="121" t="s">
        <v>7453</v>
      </c>
    </row>
    <row r="964" spans="1:10" ht="15.75" hidden="1" customHeight="1">
      <c r="A964" s="119">
        <v>957</v>
      </c>
      <c r="B964" s="238" t="s">
        <v>28607</v>
      </c>
      <c r="C964" s="121" t="s">
        <v>7479</v>
      </c>
      <c r="D964" s="119">
        <v>2025</v>
      </c>
      <c r="E964" s="121">
        <v>6100102253</v>
      </c>
      <c r="F964" s="237">
        <v>45406</v>
      </c>
      <c r="G964" s="121" t="s">
        <v>8838</v>
      </c>
      <c r="H964" s="121" t="s">
        <v>22013</v>
      </c>
      <c r="I964" s="120" t="s">
        <v>15191</v>
      </c>
      <c r="J964" s="121" t="s">
        <v>7451</v>
      </c>
    </row>
    <row r="965" spans="1:10" ht="15.75" hidden="1" customHeight="1">
      <c r="A965" s="119">
        <v>958</v>
      </c>
      <c r="B965" s="238" t="s">
        <v>28608</v>
      </c>
      <c r="C965" s="121" t="s">
        <v>7479</v>
      </c>
      <c r="D965" s="119">
        <v>2025</v>
      </c>
      <c r="E965" s="121">
        <v>6100102815</v>
      </c>
      <c r="F965" s="237">
        <v>45425</v>
      </c>
      <c r="G965" s="121" t="s">
        <v>8839</v>
      </c>
      <c r="H965" s="121" t="s">
        <v>22014</v>
      </c>
      <c r="I965" s="120" t="s">
        <v>15192</v>
      </c>
      <c r="J965" s="121" t="s">
        <v>7451</v>
      </c>
    </row>
    <row r="966" spans="1:10" ht="15.75" hidden="1" customHeight="1">
      <c r="A966" s="119">
        <v>959</v>
      </c>
      <c r="B966" s="238" t="s">
        <v>28609</v>
      </c>
      <c r="C966" s="121" t="s">
        <v>7492</v>
      </c>
      <c r="D966" s="119">
        <v>2025</v>
      </c>
      <c r="E966" s="121">
        <v>6200035460</v>
      </c>
      <c r="F966" s="237">
        <v>45475</v>
      </c>
      <c r="G966" s="121" t="s">
        <v>8840</v>
      </c>
      <c r="H966" s="121" t="s">
        <v>22015</v>
      </c>
      <c r="I966" s="120" t="s">
        <v>15193</v>
      </c>
      <c r="J966" s="121" t="s">
        <v>7453</v>
      </c>
    </row>
    <row r="967" spans="1:10" ht="15.75" hidden="1" customHeight="1">
      <c r="A967" s="119">
        <v>960</v>
      </c>
      <c r="B967" s="238" t="s">
        <v>7643</v>
      </c>
      <c r="C967" s="121" t="s">
        <v>7484</v>
      </c>
      <c r="D967" s="119">
        <v>2025</v>
      </c>
      <c r="E967" s="121">
        <v>6100102690</v>
      </c>
      <c r="F967" s="237">
        <v>45415</v>
      </c>
      <c r="G967" s="121" t="s">
        <v>8841</v>
      </c>
      <c r="H967" s="121" t="s">
        <v>22016</v>
      </c>
      <c r="I967" s="120" t="s">
        <v>15194</v>
      </c>
      <c r="J967" s="121" t="s">
        <v>7451</v>
      </c>
    </row>
    <row r="968" spans="1:10" ht="15.75" hidden="1" customHeight="1">
      <c r="A968" s="119">
        <v>961</v>
      </c>
      <c r="B968" s="238" t="s">
        <v>28610</v>
      </c>
      <c r="C968" s="121" t="s">
        <v>7478</v>
      </c>
      <c r="D968" s="119">
        <v>2025</v>
      </c>
      <c r="E968" s="121">
        <v>6100102278</v>
      </c>
      <c r="F968" s="237">
        <v>45404</v>
      </c>
      <c r="G968" s="121" t="s">
        <v>8842</v>
      </c>
      <c r="H968" s="121" t="s">
        <v>22017</v>
      </c>
      <c r="I968" s="120" t="s">
        <v>7345</v>
      </c>
      <c r="J968" s="121" t="s">
        <v>7451</v>
      </c>
    </row>
    <row r="969" spans="1:10" ht="15.75" hidden="1" customHeight="1">
      <c r="A969" s="119">
        <v>962</v>
      </c>
      <c r="B969" s="238" t="s">
        <v>28611</v>
      </c>
      <c r="C969" s="121" t="s">
        <v>7489</v>
      </c>
      <c r="D969" s="119">
        <v>2025</v>
      </c>
      <c r="E969" s="121">
        <v>6200034800</v>
      </c>
      <c r="F969" s="237">
        <v>45401</v>
      </c>
      <c r="G969" s="121" t="s">
        <v>8843</v>
      </c>
      <c r="H969" s="121" t="s">
        <v>22018</v>
      </c>
      <c r="I969" s="120" t="s">
        <v>15195</v>
      </c>
      <c r="J969" s="121" t="s">
        <v>7453</v>
      </c>
    </row>
    <row r="970" spans="1:10" ht="15.75" hidden="1" customHeight="1">
      <c r="A970" s="119">
        <v>963</v>
      </c>
      <c r="B970" s="238" t="s">
        <v>7875</v>
      </c>
      <c r="C970" s="121" t="s">
        <v>7478</v>
      </c>
      <c r="D970" s="119">
        <v>2025</v>
      </c>
      <c r="E970" s="121">
        <v>6100102375</v>
      </c>
      <c r="F970" s="237">
        <v>45405</v>
      </c>
      <c r="G970" s="121" t="s">
        <v>8844</v>
      </c>
      <c r="H970" s="121" t="s">
        <v>22019</v>
      </c>
      <c r="I970" s="120" t="s">
        <v>15196</v>
      </c>
      <c r="J970" s="121" t="s">
        <v>7451</v>
      </c>
    </row>
    <row r="971" spans="1:10" ht="15.75" hidden="1" customHeight="1">
      <c r="A971" s="119">
        <v>964</v>
      </c>
      <c r="B971" s="238" t="s">
        <v>28612</v>
      </c>
      <c r="C971" s="121" t="s">
        <v>7503</v>
      </c>
      <c r="D971" s="119">
        <v>2025</v>
      </c>
      <c r="E971" s="121">
        <v>6100102386</v>
      </c>
      <c r="F971" s="237">
        <v>45406</v>
      </c>
      <c r="G971" s="121" t="s">
        <v>8845</v>
      </c>
      <c r="H971" s="121" t="s">
        <v>22020</v>
      </c>
      <c r="I971" s="120" t="s">
        <v>15197</v>
      </c>
      <c r="J971" s="121" t="s">
        <v>7451</v>
      </c>
    </row>
    <row r="972" spans="1:10" ht="15.75" hidden="1" customHeight="1">
      <c r="A972" s="119">
        <v>965</v>
      </c>
      <c r="B972" s="238" t="s">
        <v>28482</v>
      </c>
      <c r="C972" s="121" t="s">
        <v>7478</v>
      </c>
      <c r="D972" s="119">
        <v>2025</v>
      </c>
      <c r="E972" s="121">
        <v>6100102478</v>
      </c>
      <c r="F972" s="237">
        <v>45408</v>
      </c>
      <c r="G972" s="121" t="s">
        <v>8846</v>
      </c>
      <c r="H972" s="121" t="s">
        <v>22021</v>
      </c>
      <c r="I972" s="120" t="s">
        <v>15012</v>
      </c>
      <c r="J972" s="121" t="s">
        <v>7451</v>
      </c>
    </row>
    <row r="973" spans="1:10" ht="15.75" hidden="1" customHeight="1">
      <c r="A973" s="119">
        <v>966</v>
      </c>
      <c r="B973" s="238" t="s">
        <v>7620</v>
      </c>
      <c r="C973" s="121" t="s">
        <v>7478</v>
      </c>
      <c r="D973" s="119">
        <v>2025</v>
      </c>
      <c r="E973" s="121">
        <v>6100102321</v>
      </c>
      <c r="F973" s="237">
        <v>45405</v>
      </c>
      <c r="G973" s="121" t="s">
        <v>8590</v>
      </c>
      <c r="H973" s="121" t="s">
        <v>22022</v>
      </c>
      <c r="I973" s="120" t="s">
        <v>15198</v>
      </c>
      <c r="J973" s="121" t="s">
        <v>7451</v>
      </c>
    </row>
    <row r="974" spans="1:10" ht="15.75" hidden="1" customHeight="1">
      <c r="A974" s="119">
        <v>967</v>
      </c>
      <c r="B974" s="238" t="s">
        <v>7620</v>
      </c>
      <c r="C974" s="121" t="s">
        <v>7478</v>
      </c>
      <c r="D974" s="119">
        <v>2025</v>
      </c>
      <c r="E974" s="121">
        <v>6100102319</v>
      </c>
      <c r="F974" s="237">
        <v>45405</v>
      </c>
      <c r="G974" s="121" t="s">
        <v>8590</v>
      </c>
      <c r="H974" s="121" t="s">
        <v>22023</v>
      </c>
      <c r="I974" s="120" t="s">
        <v>15199</v>
      </c>
      <c r="J974" s="121" t="s">
        <v>7451</v>
      </c>
    </row>
    <row r="975" spans="1:10" ht="15.75" hidden="1" customHeight="1">
      <c r="A975" s="119">
        <v>968</v>
      </c>
      <c r="B975" s="238" t="s">
        <v>7783</v>
      </c>
      <c r="C975" s="121" t="s">
        <v>7478</v>
      </c>
      <c r="D975" s="119">
        <v>2025</v>
      </c>
      <c r="E975" s="121">
        <v>6100102347</v>
      </c>
      <c r="F975" s="237">
        <v>45406</v>
      </c>
      <c r="G975" s="121" t="s">
        <v>8847</v>
      </c>
      <c r="H975" s="121" t="s">
        <v>22024</v>
      </c>
      <c r="I975" s="120" t="s">
        <v>15200</v>
      </c>
      <c r="J975" s="121" t="s">
        <v>7451</v>
      </c>
    </row>
    <row r="976" spans="1:10" ht="15.75" hidden="1" customHeight="1">
      <c r="A976" s="119">
        <v>969</v>
      </c>
      <c r="B976" s="238" t="s">
        <v>7620</v>
      </c>
      <c r="C976" s="121" t="s">
        <v>7478</v>
      </c>
      <c r="D976" s="119">
        <v>2025</v>
      </c>
      <c r="E976" s="121">
        <v>6100102320</v>
      </c>
      <c r="F976" s="237">
        <v>45405</v>
      </c>
      <c r="G976" s="121" t="s">
        <v>8590</v>
      </c>
      <c r="H976" s="121" t="s">
        <v>22025</v>
      </c>
      <c r="I976" s="120" t="s">
        <v>15201</v>
      </c>
      <c r="J976" s="121" t="s">
        <v>7451</v>
      </c>
    </row>
    <row r="977" spans="1:10" ht="15.75" hidden="1" customHeight="1">
      <c r="A977" s="119">
        <v>970</v>
      </c>
      <c r="B977" s="238" t="s">
        <v>28613</v>
      </c>
      <c r="C977" s="121" t="s">
        <v>7488</v>
      </c>
      <c r="D977" s="119">
        <v>2025</v>
      </c>
      <c r="E977" s="121">
        <v>6100102764</v>
      </c>
      <c r="F977" s="237">
        <v>45447</v>
      </c>
      <c r="G977" s="121" t="s">
        <v>8848</v>
      </c>
      <c r="H977" s="121" t="s">
        <v>22026</v>
      </c>
      <c r="I977" s="120" t="s">
        <v>15202</v>
      </c>
      <c r="J977" s="121" t="s">
        <v>7451</v>
      </c>
    </row>
    <row r="978" spans="1:10" ht="15.75" hidden="1" customHeight="1">
      <c r="A978" s="119">
        <v>971</v>
      </c>
      <c r="B978" s="238" t="s">
        <v>7862</v>
      </c>
      <c r="C978" s="121" t="s">
        <v>7478</v>
      </c>
      <c r="D978" s="119">
        <v>2025</v>
      </c>
      <c r="E978" s="121">
        <v>6100102614</v>
      </c>
      <c r="F978" s="237">
        <v>45414</v>
      </c>
      <c r="G978" s="121" t="s">
        <v>8849</v>
      </c>
      <c r="H978" s="121" t="s">
        <v>22027</v>
      </c>
      <c r="I978" s="120" t="s">
        <v>15203</v>
      </c>
      <c r="J978" s="121" t="s">
        <v>7451</v>
      </c>
    </row>
    <row r="979" spans="1:10" ht="15.75" hidden="1" customHeight="1">
      <c r="A979" s="119">
        <v>972</v>
      </c>
      <c r="B979" s="238" t="s">
        <v>28614</v>
      </c>
      <c r="C979" s="121" t="s">
        <v>7478</v>
      </c>
      <c r="D979" s="119">
        <v>2025</v>
      </c>
      <c r="E979" s="121">
        <v>6100103291</v>
      </c>
      <c r="F979" s="237">
        <v>45440</v>
      </c>
      <c r="G979" s="121" t="s">
        <v>8850</v>
      </c>
      <c r="H979" s="121" t="s">
        <v>22028</v>
      </c>
      <c r="I979" s="120" t="s">
        <v>15204</v>
      </c>
      <c r="J979" s="121" t="s">
        <v>7451</v>
      </c>
    </row>
    <row r="980" spans="1:10" ht="15.75" hidden="1" customHeight="1">
      <c r="A980" s="119">
        <v>973</v>
      </c>
      <c r="B980" s="238" t="s">
        <v>28615</v>
      </c>
      <c r="C980" s="121" t="s">
        <v>7489</v>
      </c>
      <c r="D980" s="119">
        <v>2025</v>
      </c>
      <c r="E980" s="121">
        <v>6200035015</v>
      </c>
      <c r="F980" s="237">
        <v>45418</v>
      </c>
      <c r="G980" s="121" t="s">
        <v>8851</v>
      </c>
      <c r="H980" s="121" t="s">
        <v>22029</v>
      </c>
      <c r="I980" s="120" t="s">
        <v>15205</v>
      </c>
      <c r="J980" s="121" t="s">
        <v>7453</v>
      </c>
    </row>
    <row r="981" spans="1:10" ht="15.75" hidden="1" customHeight="1">
      <c r="A981" s="119">
        <v>974</v>
      </c>
      <c r="B981" s="238" t="s">
        <v>28616</v>
      </c>
      <c r="C981" s="121" t="s">
        <v>7501</v>
      </c>
      <c r="D981" s="119">
        <v>2025</v>
      </c>
      <c r="E981" s="121">
        <v>6200035120</v>
      </c>
      <c r="F981" s="237">
        <v>45453</v>
      </c>
      <c r="G981" s="121" t="s">
        <v>8852</v>
      </c>
      <c r="H981" s="121" t="s">
        <v>22030</v>
      </c>
      <c r="I981" s="120" t="s">
        <v>15206</v>
      </c>
      <c r="J981" s="121" t="s">
        <v>7453</v>
      </c>
    </row>
    <row r="982" spans="1:10" ht="15.75" hidden="1" customHeight="1">
      <c r="A982" s="119">
        <v>975</v>
      </c>
      <c r="B982" s="238" t="s">
        <v>28617</v>
      </c>
      <c r="C982" s="121" t="s">
        <v>7478</v>
      </c>
      <c r="D982" s="119">
        <v>2025</v>
      </c>
      <c r="E982" s="121">
        <v>6100102514</v>
      </c>
      <c r="F982" s="237">
        <v>45408</v>
      </c>
      <c r="G982" s="121" t="s">
        <v>8853</v>
      </c>
      <c r="H982" s="121" t="s">
        <v>22031</v>
      </c>
      <c r="I982" s="120" t="s">
        <v>15207</v>
      </c>
      <c r="J982" s="121" t="s">
        <v>7451</v>
      </c>
    </row>
    <row r="983" spans="1:10" ht="15.75" hidden="1" customHeight="1">
      <c r="A983" s="119">
        <v>976</v>
      </c>
      <c r="B983" s="238" t="s">
        <v>28618</v>
      </c>
      <c r="C983" s="121" t="s">
        <v>7478</v>
      </c>
      <c r="D983" s="119">
        <v>2025</v>
      </c>
      <c r="E983" s="121">
        <v>6100102516</v>
      </c>
      <c r="F983" s="237">
        <v>45414</v>
      </c>
      <c r="G983" s="121" t="s">
        <v>8854</v>
      </c>
      <c r="H983" s="121" t="s">
        <v>22032</v>
      </c>
      <c r="I983" s="120" t="s">
        <v>15208</v>
      </c>
      <c r="J983" s="121" t="s">
        <v>7451</v>
      </c>
    </row>
    <row r="984" spans="1:10" ht="15.75" hidden="1" customHeight="1">
      <c r="A984" s="119">
        <v>977</v>
      </c>
      <c r="B984" s="121" t="s">
        <v>33267</v>
      </c>
      <c r="C984" s="121" t="s">
        <v>7479</v>
      </c>
      <c r="D984" s="119">
        <v>2025</v>
      </c>
      <c r="E984" s="121">
        <v>6100102434</v>
      </c>
      <c r="F984" s="237">
        <v>45406</v>
      </c>
      <c r="G984" s="121" t="s">
        <v>8855</v>
      </c>
      <c r="H984" s="121" t="s">
        <v>22033</v>
      </c>
      <c r="I984" s="120" t="s">
        <v>15209</v>
      </c>
      <c r="J984" s="121" t="s">
        <v>7451</v>
      </c>
    </row>
    <row r="985" spans="1:10" ht="15.75" hidden="1" customHeight="1">
      <c r="A985" s="119">
        <v>978</v>
      </c>
      <c r="B985" s="238" t="s">
        <v>7676</v>
      </c>
      <c r="C985" s="121" t="s">
        <v>7478</v>
      </c>
      <c r="D985" s="119">
        <v>2025</v>
      </c>
      <c r="E985" s="121">
        <v>6100102416</v>
      </c>
      <c r="F985" s="237">
        <v>45409</v>
      </c>
      <c r="G985" s="121" t="s">
        <v>8856</v>
      </c>
      <c r="H985" s="121" t="s">
        <v>22034</v>
      </c>
      <c r="I985" s="120" t="s">
        <v>15210</v>
      </c>
      <c r="J985" s="121" t="s">
        <v>7451</v>
      </c>
    </row>
    <row r="986" spans="1:10" ht="15.75" hidden="1" customHeight="1">
      <c r="A986" s="119">
        <v>979</v>
      </c>
      <c r="B986" s="238" t="s">
        <v>7728</v>
      </c>
      <c r="C986" s="121" t="s">
        <v>7478</v>
      </c>
      <c r="D986" s="119">
        <v>2025</v>
      </c>
      <c r="E986" s="121">
        <v>6100102427</v>
      </c>
      <c r="F986" s="237">
        <v>45408</v>
      </c>
      <c r="G986" s="121" t="s">
        <v>8857</v>
      </c>
      <c r="H986" s="121" t="s">
        <v>22035</v>
      </c>
      <c r="I986" s="120" t="s">
        <v>15211</v>
      </c>
      <c r="J986" s="121" t="s">
        <v>7451</v>
      </c>
    </row>
    <row r="987" spans="1:10" ht="15.75" hidden="1" customHeight="1">
      <c r="A987" s="119">
        <v>980</v>
      </c>
      <c r="B987" s="238" t="s">
        <v>28619</v>
      </c>
      <c r="C987" s="121" t="s">
        <v>7482</v>
      </c>
      <c r="D987" s="119">
        <v>2025</v>
      </c>
      <c r="E987" s="121">
        <v>6100102528</v>
      </c>
      <c r="F987" s="237">
        <v>45414</v>
      </c>
      <c r="G987" s="121" t="s">
        <v>8858</v>
      </c>
      <c r="H987" s="121" t="s">
        <v>22036</v>
      </c>
      <c r="I987" s="120" t="s">
        <v>15212</v>
      </c>
      <c r="J987" s="121" t="s">
        <v>7451</v>
      </c>
    </row>
    <row r="988" spans="1:10" ht="15.75" hidden="1" customHeight="1">
      <c r="A988" s="119">
        <v>981</v>
      </c>
      <c r="B988" s="238" t="s">
        <v>28620</v>
      </c>
      <c r="C988" s="121" t="s">
        <v>7489</v>
      </c>
      <c r="D988" s="119">
        <v>2025</v>
      </c>
      <c r="E988" s="121">
        <v>6200034907</v>
      </c>
      <c r="F988" s="237">
        <v>45415</v>
      </c>
      <c r="G988" s="121" t="s">
        <v>8859</v>
      </c>
      <c r="H988" s="121" t="s">
        <v>22037</v>
      </c>
      <c r="I988" s="120" t="s">
        <v>15213</v>
      </c>
      <c r="J988" s="121" t="s">
        <v>7453</v>
      </c>
    </row>
    <row r="989" spans="1:10" ht="15.75" hidden="1" customHeight="1">
      <c r="A989" s="119">
        <v>982</v>
      </c>
      <c r="B989" s="238" t="s">
        <v>28621</v>
      </c>
      <c r="C989" s="121" t="s">
        <v>7500</v>
      </c>
      <c r="D989" s="119">
        <v>2025</v>
      </c>
      <c r="E989" s="121">
        <v>6200034857</v>
      </c>
      <c r="F989" s="237">
        <v>45407</v>
      </c>
      <c r="G989" s="121" t="s">
        <v>8860</v>
      </c>
      <c r="H989" s="121" t="s">
        <v>22038</v>
      </c>
      <c r="I989" s="120" t="s">
        <v>15214</v>
      </c>
      <c r="J989" s="121" t="s">
        <v>7453</v>
      </c>
    </row>
    <row r="990" spans="1:10" ht="15.75" hidden="1" customHeight="1">
      <c r="A990" s="119">
        <v>983</v>
      </c>
      <c r="B990" s="121" t="s">
        <v>33269</v>
      </c>
      <c r="C990" s="121" t="s">
        <v>7479</v>
      </c>
      <c r="D990" s="119">
        <v>2025</v>
      </c>
      <c r="E990" s="121">
        <v>6100102435</v>
      </c>
      <c r="F990" s="237">
        <v>45406</v>
      </c>
      <c r="G990" s="121" t="s">
        <v>8861</v>
      </c>
      <c r="H990" s="121" t="s">
        <v>22039</v>
      </c>
      <c r="I990" s="120" t="s">
        <v>15215</v>
      </c>
      <c r="J990" s="121" t="s">
        <v>7451</v>
      </c>
    </row>
    <row r="991" spans="1:10" ht="15.75" hidden="1" customHeight="1">
      <c r="A991" s="119">
        <v>984</v>
      </c>
      <c r="B991" s="238" t="s">
        <v>28622</v>
      </c>
      <c r="C991" s="121" t="s">
        <v>7479</v>
      </c>
      <c r="D991" s="119">
        <v>2025</v>
      </c>
      <c r="E991" s="121">
        <v>6100102618</v>
      </c>
      <c r="F991" s="237">
        <v>45414</v>
      </c>
      <c r="G991" s="121" t="s">
        <v>8862</v>
      </c>
      <c r="H991" s="121" t="s">
        <v>22040</v>
      </c>
      <c r="I991" s="120" t="s">
        <v>15216</v>
      </c>
      <c r="J991" s="121" t="s">
        <v>7451</v>
      </c>
    </row>
    <row r="992" spans="1:10" ht="15.75" hidden="1" customHeight="1">
      <c r="A992" s="119">
        <v>985</v>
      </c>
      <c r="B992" s="238" t="s">
        <v>28623</v>
      </c>
      <c r="C992" s="121" t="s">
        <v>7479</v>
      </c>
      <c r="D992" s="119">
        <v>2025</v>
      </c>
      <c r="E992" s="121">
        <v>6100102681</v>
      </c>
      <c r="F992" s="237">
        <v>45419</v>
      </c>
      <c r="G992" s="121" t="s">
        <v>8863</v>
      </c>
      <c r="H992" s="121" t="s">
        <v>22041</v>
      </c>
      <c r="I992" s="120" t="s">
        <v>15217</v>
      </c>
      <c r="J992" s="121" t="s">
        <v>7451</v>
      </c>
    </row>
    <row r="993" spans="1:10" ht="15.75" hidden="1" customHeight="1">
      <c r="A993" s="119">
        <v>986</v>
      </c>
      <c r="B993" s="238" t="s">
        <v>28624</v>
      </c>
      <c r="C993" s="121" t="s">
        <v>7490</v>
      </c>
      <c r="D993" s="119">
        <v>2025</v>
      </c>
      <c r="E993" s="121">
        <v>6200034942</v>
      </c>
      <c r="F993" s="237">
        <v>45418</v>
      </c>
      <c r="G993" s="121" t="s">
        <v>8864</v>
      </c>
      <c r="H993" s="121" t="s">
        <v>22042</v>
      </c>
      <c r="I993" s="120" t="s">
        <v>15218</v>
      </c>
      <c r="J993" s="121" t="s">
        <v>7453</v>
      </c>
    </row>
    <row r="994" spans="1:10" ht="15.75" hidden="1" customHeight="1">
      <c r="A994" s="119">
        <v>987</v>
      </c>
      <c r="B994" s="238" t="s">
        <v>28625</v>
      </c>
      <c r="C994" s="121" t="s">
        <v>7496</v>
      </c>
      <c r="D994" s="119">
        <v>2025</v>
      </c>
      <c r="E994" s="121">
        <v>6100102433</v>
      </c>
      <c r="F994" s="237">
        <v>45414</v>
      </c>
      <c r="G994" s="121" t="s">
        <v>8865</v>
      </c>
      <c r="H994" s="121" t="s">
        <v>22043</v>
      </c>
      <c r="I994" s="120" t="s">
        <v>15219</v>
      </c>
      <c r="J994" s="121" t="s">
        <v>7451</v>
      </c>
    </row>
    <row r="995" spans="1:10" ht="15.75" hidden="1" customHeight="1">
      <c r="A995" s="119">
        <v>988</v>
      </c>
      <c r="B995" s="238" t="s">
        <v>7711</v>
      </c>
      <c r="C995" s="121" t="s">
        <v>7478</v>
      </c>
      <c r="D995" s="119">
        <v>2025</v>
      </c>
      <c r="E995" s="121">
        <v>6100102489</v>
      </c>
      <c r="F995" s="237">
        <v>45407</v>
      </c>
      <c r="G995" s="121" t="s">
        <v>8866</v>
      </c>
      <c r="H995" s="121" t="s">
        <v>22044</v>
      </c>
      <c r="I995" s="120" t="s">
        <v>15220</v>
      </c>
      <c r="J995" s="121" t="s">
        <v>7451</v>
      </c>
    </row>
    <row r="996" spans="1:10" ht="15.75" hidden="1" customHeight="1">
      <c r="A996" s="119">
        <v>989</v>
      </c>
      <c r="B996" s="238" t="s">
        <v>7789</v>
      </c>
      <c r="C996" s="121" t="s">
        <v>7496</v>
      </c>
      <c r="D996" s="119">
        <v>2025</v>
      </c>
      <c r="E996" s="121">
        <v>6100102473</v>
      </c>
      <c r="F996" s="237">
        <v>45414</v>
      </c>
      <c r="G996" s="121" t="s">
        <v>8867</v>
      </c>
      <c r="H996" s="121" t="s">
        <v>22045</v>
      </c>
      <c r="I996" s="120" t="s">
        <v>15221</v>
      </c>
      <c r="J996" s="121" t="s">
        <v>7451</v>
      </c>
    </row>
    <row r="997" spans="1:10" ht="15.75" hidden="1" customHeight="1">
      <c r="A997" s="119">
        <v>990</v>
      </c>
      <c r="B997" s="238" t="s">
        <v>28626</v>
      </c>
      <c r="C997" s="121" t="s">
        <v>7482</v>
      </c>
      <c r="D997" s="119">
        <v>2025</v>
      </c>
      <c r="E997" s="121">
        <v>6100103773</v>
      </c>
      <c r="F997" s="237">
        <v>45450</v>
      </c>
      <c r="G997" s="121" t="s">
        <v>8868</v>
      </c>
      <c r="H997" s="121" t="s">
        <v>22046</v>
      </c>
      <c r="I997" s="120" t="s">
        <v>15222</v>
      </c>
      <c r="J997" s="121" t="s">
        <v>7451</v>
      </c>
    </row>
    <row r="998" spans="1:10" ht="15.75" hidden="1" customHeight="1">
      <c r="A998" s="119">
        <v>991</v>
      </c>
      <c r="B998" s="238" t="s">
        <v>28627</v>
      </c>
      <c r="C998" s="121" t="s">
        <v>7496</v>
      </c>
      <c r="D998" s="119">
        <v>2025</v>
      </c>
      <c r="E998" s="121">
        <v>6100102484</v>
      </c>
      <c r="F998" s="237">
        <v>45409</v>
      </c>
      <c r="G998" s="121" t="s">
        <v>8869</v>
      </c>
      <c r="H998" s="121" t="s">
        <v>22047</v>
      </c>
      <c r="I998" s="120" t="s">
        <v>15223</v>
      </c>
      <c r="J998" s="121" t="s">
        <v>7451</v>
      </c>
    </row>
    <row r="999" spans="1:10" ht="15.75" hidden="1" customHeight="1">
      <c r="A999" s="119">
        <v>992</v>
      </c>
      <c r="B999" s="238" t="s">
        <v>28628</v>
      </c>
      <c r="C999" s="121" t="s">
        <v>7479</v>
      </c>
      <c r="D999" s="119">
        <v>2025</v>
      </c>
      <c r="E999" s="121">
        <v>6100102649</v>
      </c>
      <c r="F999" s="237">
        <v>45420</v>
      </c>
      <c r="G999" s="121" t="s">
        <v>8870</v>
      </c>
      <c r="H999" s="121" t="s">
        <v>22048</v>
      </c>
      <c r="I999" s="120" t="s">
        <v>15224</v>
      </c>
      <c r="J999" s="121" t="s">
        <v>7451</v>
      </c>
    </row>
    <row r="1000" spans="1:10" ht="15.75" hidden="1" customHeight="1">
      <c r="A1000" s="119">
        <v>993</v>
      </c>
      <c r="B1000" s="238" t="s">
        <v>28629</v>
      </c>
      <c r="C1000" s="121" t="s">
        <v>7488</v>
      </c>
      <c r="D1000" s="119">
        <v>2025</v>
      </c>
      <c r="E1000" s="121">
        <v>6100103013</v>
      </c>
      <c r="F1000" s="237">
        <v>45432</v>
      </c>
      <c r="G1000" s="121" t="s">
        <v>8871</v>
      </c>
      <c r="H1000" s="121" t="s">
        <v>22049</v>
      </c>
      <c r="I1000" s="120" t="s">
        <v>15225</v>
      </c>
      <c r="J1000" s="121" t="s">
        <v>7451</v>
      </c>
    </row>
    <row r="1001" spans="1:10" ht="15.75" hidden="1" customHeight="1">
      <c r="A1001" s="119">
        <v>994</v>
      </c>
      <c r="B1001" s="238" t="s">
        <v>28630</v>
      </c>
      <c r="C1001" s="121" t="s">
        <v>7496</v>
      </c>
      <c r="D1001" s="119">
        <v>2025</v>
      </c>
      <c r="E1001" s="121">
        <v>6100102526</v>
      </c>
      <c r="F1001" s="237">
        <v>45408</v>
      </c>
      <c r="G1001" s="121" t="s">
        <v>8872</v>
      </c>
      <c r="H1001" s="121" t="s">
        <v>22050</v>
      </c>
      <c r="I1001" s="120" t="s">
        <v>15226</v>
      </c>
      <c r="J1001" s="121" t="s">
        <v>7451</v>
      </c>
    </row>
    <row r="1002" spans="1:10" ht="15.75" hidden="1" customHeight="1">
      <c r="A1002" s="119">
        <v>995</v>
      </c>
      <c r="B1002" s="238" t="s">
        <v>7871</v>
      </c>
      <c r="C1002" s="121" t="s">
        <v>7496</v>
      </c>
      <c r="D1002" s="119">
        <v>2025</v>
      </c>
      <c r="E1002" s="121">
        <v>6100102525</v>
      </c>
      <c r="F1002" s="237">
        <v>45408</v>
      </c>
      <c r="G1002" s="121" t="s">
        <v>8873</v>
      </c>
      <c r="H1002" s="121" t="s">
        <v>22051</v>
      </c>
      <c r="I1002" s="120" t="s">
        <v>15227</v>
      </c>
      <c r="J1002" s="121" t="s">
        <v>7451</v>
      </c>
    </row>
    <row r="1003" spans="1:10" ht="15.75" hidden="1" customHeight="1">
      <c r="A1003" s="119">
        <v>996</v>
      </c>
      <c r="B1003" s="238" t="s">
        <v>28631</v>
      </c>
      <c r="C1003" s="121" t="s">
        <v>7489</v>
      </c>
      <c r="D1003" s="119">
        <v>2025</v>
      </c>
      <c r="E1003" s="121">
        <v>6200035053</v>
      </c>
      <c r="F1003" s="237">
        <v>45419</v>
      </c>
      <c r="G1003" s="121" t="s">
        <v>8874</v>
      </c>
      <c r="H1003" s="121" t="s">
        <v>22052</v>
      </c>
      <c r="I1003" s="120" t="s">
        <v>15228</v>
      </c>
      <c r="J1003" s="121" t="s">
        <v>7453</v>
      </c>
    </row>
    <row r="1004" spans="1:10" ht="15.75" hidden="1" customHeight="1">
      <c r="A1004" s="119">
        <v>997</v>
      </c>
      <c r="B1004" s="238" t="s">
        <v>28632</v>
      </c>
      <c r="C1004" s="121" t="s">
        <v>7493</v>
      </c>
      <c r="D1004" s="119">
        <v>2025</v>
      </c>
      <c r="E1004" s="121">
        <v>6000038307</v>
      </c>
      <c r="F1004" s="237">
        <v>45434</v>
      </c>
      <c r="G1004" s="121" t="s">
        <v>8875</v>
      </c>
      <c r="H1004" s="121" t="s">
        <v>22053</v>
      </c>
      <c r="I1004" s="120" t="s">
        <v>15229</v>
      </c>
      <c r="J1004" s="121" t="s">
        <v>7452</v>
      </c>
    </row>
    <row r="1005" spans="1:10" ht="15.75" hidden="1" customHeight="1">
      <c r="A1005" s="119">
        <v>998</v>
      </c>
      <c r="B1005" s="238" t="s">
        <v>7857</v>
      </c>
      <c r="C1005" s="121" t="s">
        <v>7484</v>
      </c>
      <c r="D1005" s="119">
        <v>2025</v>
      </c>
      <c r="E1005" s="121">
        <v>6100102793</v>
      </c>
      <c r="F1005" s="237">
        <v>45436</v>
      </c>
      <c r="G1005" s="121" t="s">
        <v>8876</v>
      </c>
      <c r="H1005" s="121" t="s">
        <v>22054</v>
      </c>
      <c r="I1005" s="120" t="s">
        <v>15230</v>
      </c>
      <c r="J1005" s="121" t="s">
        <v>7451</v>
      </c>
    </row>
    <row r="1006" spans="1:10" ht="15.75" hidden="1" customHeight="1">
      <c r="A1006" s="119">
        <v>999</v>
      </c>
      <c r="B1006" s="238" t="s">
        <v>28633</v>
      </c>
      <c r="C1006" s="121" t="s">
        <v>7479</v>
      </c>
      <c r="D1006" s="119">
        <v>2025</v>
      </c>
      <c r="E1006" s="121">
        <v>6100102544</v>
      </c>
      <c r="F1006" s="237">
        <v>45419</v>
      </c>
      <c r="G1006" s="121" t="s">
        <v>8877</v>
      </c>
      <c r="H1006" s="121" t="s">
        <v>22055</v>
      </c>
      <c r="I1006" s="120" t="s">
        <v>15231</v>
      </c>
      <c r="J1006" s="121" t="s">
        <v>7451</v>
      </c>
    </row>
    <row r="1007" spans="1:10" ht="15.75" hidden="1" customHeight="1">
      <c r="A1007" s="119">
        <v>1000</v>
      </c>
      <c r="B1007" s="238" t="s">
        <v>28547</v>
      </c>
      <c r="C1007" s="121" t="s">
        <v>7494</v>
      </c>
      <c r="D1007" s="119">
        <v>2025</v>
      </c>
      <c r="E1007" s="121">
        <v>6000038129</v>
      </c>
      <c r="F1007" s="237">
        <v>45408</v>
      </c>
      <c r="G1007" s="121" t="s">
        <v>8878</v>
      </c>
      <c r="H1007" s="121" t="s">
        <v>22056</v>
      </c>
      <c r="I1007" s="120" t="s">
        <v>15232</v>
      </c>
      <c r="J1007" s="121" t="s">
        <v>7452</v>
      </c>
    </row>
    <row r="1008" spans="1:10" ht="15.75" hidden="1" customHeight="1">
      <c r="A1008" s="119">
        <v>1001</v>
      </c>
      <c r="B1008" s="238" t="s">
        <v>7787</v>
      </c>
      <c r="C1008" s="121" t="s">
        <v>7478</v>
      </c>
      <c r="D1008" s="119">
        <v>2025</v>
      </c>
      <c r="E1008" s="121">
        <v>6100102541</v>
      </c>
      <c r="F1008" s="237">
        <v>45408</v>
      </c>
      <c r="G1008" s="121" t="s">
        <v>8879</v>
      </c>
      <c r="H1008" s="121" t="s">
        <v>22057</v>
      </c>
      <c r="I1008" s="120" t="s">
        <v>15233</v>
      </c>
      <c r="J1008" s="121" t="s">
        <v>7451</v>
      </c>
    </row>
    <row r="1009" spans="1:10" ht="15.75" hidden="1" customHeight="1">
      <c r="A1009" s="119">
        <v>1002</v>
      </c>
      <c r="B1009" s="238" t="s">
        <v>28634</v>
      </c>
      <c r="C1009" s="121" t="s">
        <v>7501</v>
      </c>
      <c r="D1009" s="119">
        <v>2025</v>
      </c>
      <c r="E1009" s="121">
        <v>6200034905</v>
      </c>
      <c r="F1009" s="237">
        <v>45408</v>
      </c>
      <c r="G1009" s="121" t="s">
        <v>8880</v>
      </c>
      <c r="H1009" s="121" t="s">
        <v>22058</v>
      </c>
      <c r="I1009" s="120" t="s">
        <v>15234</v>
      </c>
      <c r="J1009" s="121" t="s">
        <v>7453</v>
      </c>
    </row>
    <row r="1010" spans="1:10" ht="15.75" hidden="1" customHeight="1">
      <c r="A1010" s="119">
        <v>1003</v>
      </c>
      <c r="B1010" s="238" t="s">
        <v>28635</v>
      </c>
      <c r="C1010" s="121" t="s">
        <v>7482</v>
      </c>
      <c r="D1010" s="119">
        <v>2025</v>
      </c>
      <c r="E1010" s="121">
        <v>6100102668</v>
      </c>
      <c r="F1010" s="237">
        <v>45418</v>
      </c>
      <c r="G1010" s="121" t="s">
        <v>8881</v>
      </c>
      <c r="H1010" s="121" t="s">
        <v>22059</v>
      </c>
      <c r="I1010" s="120" t="s">
        <v>15235</v>
      </c>
      <c r="J1010" s="121" t="s">
        <v>7451</v>
      </c>
    </row>
    <row r="1011" spans="1:10" ht="15.75" hidden="1" customHeight="1">
      <c r="A1011" s="119">
        <v>1004</v>
      </c>
      <c r="B1011" s="238" t="s">
        <v>28481</v>
      </c>
      <c r="C1011" s="121" t="s">
        <v>7479</v>
      </c>
      <c r="D1011" s="119">
        <v>2025</v>
      </c>
      <c r="E1011" s="121">
        <v>6100102502</v>
      </c>
      <c r="F1011" s="237">
        <v>45409</v>
      </c>
      <c r="G1011" s="121" t="s">
        <v>8882</v>
      </c>
      <c r="H1011" s="121" t="s">
        <v>22060</v>
      </c>
      <c r="I1011" s="120" t="s">
        <v>15236</v>
      </c>
      <c r="J1011" s="121" t="s">
        <v>7451</v>
      </c>
    </row>
    <row r="1012" spans="1:10" ht="15.75" hidden="1" customHeight="1">
      <c r="A1012" s="119">
        <v>1005</v>
      </c>
      <c r="B1012" s="238" t="s">
        <v>28636</v>
      </c>
      <c r="C1012" s="121" t="s">
        <v>7479</v>
      </c>
      <c r="D1012" s="119">
        <v>2025</v>
      </c>
      <c r="E1012" s="121">
        <v>6100102910</v>
      </c>
      <c r="F1012" s="237">
        <v>45426</v>
      </c>
      <c r="G1012" s="121" t="s">
        <v>8883</v>
      </c>
      <c r="H1012" s="121" t="s">
        <v>22061</v>
      </c>
      <c r="I1012" s="120" t="s">
        <v>15237</v>
      </c>
      <c r="J1012" s="121" t="s">
        <v>7451</v>
      </c>
    </row>
    <row r="1013" spans="1:10" ht="15.75" hidden="1" customHeight="1">
      <c r="A1013" s="119">
        <v>1006</v>
      </c>
      <c r="B1013" s="238" t="s">
        <v>28637</v>
      </c>
      <c r="C1013" s="121" t="s">
        <v>7501</v>
      </c>
      <c r="D1013" s="119">
        <v>2025</v>
      </c>
      <c r="E1013" s="121">
        <v>6200034932</v>
      </c>
      <c r="F1013" s="237">
        <v>45409</v>
      </c>
      <c r="G1013" s="121" t="s">
        <v>8884</v>
      </c>
      <c r="H1013" s="121" t="s">
        <v>22062</v>
      </c>
      <c r="I1013" s="120" t="s">
        <v>15238</v>
      </c>
      <c r="J1013" s="121" t="s">
        <v>7453</v>
      </c>
    </row>
    <row r="1014" spans="1:10" ht="15.75" hidden="1" customHeight="1">
      <c r="A1014" s="119">
        <v>1007</v>
      </c>
      <c r="B1014" s="238" t="s">
        <v>28638</v>
      </c>
      <c r="C1014" s="121" t="s">
        <v>7492</v>
      </c>
      <c r="D1014" s="119">
        <v>2025</v>
      </c>
      <c r="E1014" s="121">
        <v>6200035063</v>
      </c>
      <c r="F1014" s="237">
        <v>45420</v>
      </c>
      <c r="G1014" s="121" t="s">
        <v>8885</v>
      </c>
      <c r="H1014" s="121"/>
      <c r="I1014" s="120" t="s">
        <v>15239</v>
      </c>
      <c r="J1014" s="121" t="s">
        <v>7453</v>
      </c>
    </row>
    <row r="1015" spans="1:10" ht="15.75" hidden="1" customHeight="1">
      <c r="A1015" s="119">
        <v>1008</v>
      </c>
      <c r="B1015" s="238" t="s">
        <v>28639</v>
      </c>
      <c r="C1015" s="121" t="s">
        <v>7478</v>
      </c>
      <c r="D1015" s="119">
        <v>2025</v>
      </c>
      <c r="E1015" s="121">
        <v>6100102835</v>
      </c>
      <c r="F1015" s="237">
        <v>45426</v>
      </c>
      <c r="G1015" s="121" t="s">
        <v>8886</v>
      </c>
      <c r="H1015" s="121" t="s">
        <v>22063</v>
      </c>
      <c r="I1015" s="120" t="s">
        <v>15240</v>
      </c>
      <c r="J1015" s="121" t="s">
        <v>7451</v>
      </c>
    </row>
    <row r="1016" spans="1:10" ht="15.75" hidden="1" customHeight="1">
      <c r="A1016" s="119">
        <v>1009</v>
      </c>
      <c r="B1016" s="238" t="s">
        <v>28640</v>
      </c>
      <c r="C1016" s="121" t="s">
        <v>7489</v>
      </c>
      <c r="D1016" s="119">
        <v>2025</v>
      </c>
      <c r="E1016" s="121">
        <v>6200034969</v>
      </c>
      <c r="F1016" s="237">
        <v>45453</v>
      </c>
      <c r="G1016" s="121" t="s">
        <v>8887</v>
      </c>
      <c r="H1016" s="121" t="s">
        <v>22064</v>
      </c>
      <c r="I1016" s="120" t="s">
        <v>15241</v>
      </c>
      <c r="J1016" s="121" t="s">
        <v>7453</v>
      </c>
    </row>
    <row r="1017" spans="1:10" ht="15.75" hidden="1" customHeight="1">
      <c r="A1017" s="119">
        <v>1010</v>
      </c>
      <c r="B1017" s="238" t="s">
        <v>28641</v>
      </c>
      <c r="C1017" s="121" t="s">
        <v>7478</v>
      </c>
      <c r="D1017" s="119">
        <v>2025</v>
      </c>
      <c r="E1017" s="121">
        <v>6100102594</v>
      </c>
      <c r="F1017" s="237">
        <v>45414</v>
      </c>
      <c r="G1017" s="121" t="s">
        <v>8888</v>
      </c>
      <c r="H1017" s="121" t="s">
        <v>22065</v>
      </c>
      <c r="I1017" s="120" t="s">
        <v>15242</v>
      </c>
      <c r="J1017" s="121" t="s">
        <v>7451</v>
      </c>
    </row>
    <row r="1018" spans="1:10" ht="15.75" hidden="1" customHeight="1">
      <c r="A1018" s="119">
        <v>1011</v>
      </c>
      <c r="B1018" s="238" t="s">
        <v>7756</v>
      </c>
      <c r="C1018" s="121" t="s">
        <v>7479</v>
      </c>
      <c r="D1018" s="119">
        <v>2025</v>
      </c>
      <c r="E1018" s="121">
        <v>6100102797</v>
      </c>
      <c r="F1018" s="237">
        <v>45419</v>
      </c>
      <c r="G1018" s="121" t="s">
        <v>8889</v>
      </c>
      <c r="H1018" s="121" t="s">
        <v>22066</v>
      </c>
      <c r="I1018" s="120" t="s">
        <v>15243</v>
      </c>
      <c r="J1018" s="121" t="s">
        <v>7451</v>
      </c>
    </row>
    <row r="1019" spans="1:10" ht="15.75" hidden="1" customHeight="1">
      <c r="A1019" s="119">
        <v>1012</v>
      </c>
      <c r="B1019" s="238" t="s">
        <v>28642</v>
      </c>
      <c r="C1019" s="121" t="s">
        <v>7497</v>
      </c>
      <c r="D1019" s="119">
        <v>2025</v>
      </c>
      <c r="E1019" s="121">
        <v>6100102609</v>
      </c>
      <c r="F1019" s="237">
        <v>45414</v>
      </c>
      <c r="G1019" s="121" t="s">
        <v>8890</v>
      </c>
      <c r="H1019" s="121" t="s">
        <v>22067</v>
      </c>
      <c r="I1019" s="120" t="s">
        <v>15244</v>
      </c>
      <c r="J1019" s="121" t="s">
        <v>7451</v>
      </c>
    </row>
    <row r="1020" spans="1:10" ht="15.75" hidden="1" customHeight="1">
      <c r="A1020" s="119">
        <v>1013</v>
      </c>
      <c r="B1020" s="238" t="s">
        <v>7876</v>
      </c>
      <c r="C1020" s="121" t="s">
        <v>7489</v>
      </c>
      <c r="D1020" s="119">
        <v>2025</v>
      </c>
      <c r="E1020" s="121">
        <v>6200034845</v>
      </c>
      <c r="F1020" s="237">
        <v>45406</v>
      </c>
      <c r="G1020" s="121" t="s">
        <v>7246</v>
      </c>
      <c r="H1020" s="121" t="s">
        <v>22068</v>
      </c>
      <c r="I1020" s="120" t="s">
        <v>15245</v>
      </c>
      <c r="J1020" s="121" t="s">
        <v>7453</v>
      </c>
    </row>
    <row r="1021" spans="1:10" ht="15.75" hidden="1" customHeight="1">
      <c r="A1021" s="119">
        <v>1014</v>
      </c>
      <c r="B1021" s="238" t="s">
        <v>28643</v>
      </c>
      <c r="C1021" s="121" t="s">
        <v>7479</v>
      </c>
      <c r="D1021" s="119">
        <v>2025</v>
      </c>
      <c r="E1021" s="121">
        <v>6100103156</v>
      </c>
      <c r="F1021" s="237">
        <v>45434</v>
      </c>
      <c r="G1021" s="121" t="s">
        <v>8891</v>
      </c>
      <c r="H1021" s="121" t="s">
        <v>22069</v>
      </c>
      <c r="I1021" s="120" t="s">
        <v>15246</v>
      </c>
      <c r="J1021" s="121" t="s">
        <v>7451</v>
      </c>
    </row>
    <row r="1022" spans="1:10" ht="15.75" hidden="1" customHeight="1">
      <c r="A1022" s="119">
        <v>1015</v>
      </c>
      <c r="B1022" s="238" t="s">
        <v>28644</v>
      </c>
      <c r="C1022" s="121" t="s">
        <v>7478</v>
      </c>
      <c r="D1022" s="119">
        <v>2025</v>
      </c>
      <c r="E1022" s="121">
        <v>6100102860</v>
      </c>
      <c r="F1022" s="237">
        <v>45432</v>
      </c>
      <c r="G1022" s="121" t="s">
        <v>8892</v>
      </c>
      <c r="H1022" s="121" t="s">
        <v>22070</v>
      </c>
      <c r="I1022" s="120" t="s">
        <v>15247</v>
      </c>
      <c r="J1022" s="121" t="s">
        <v>7451</v>
      </c>
    </row>
    <row r="1023" spans="1:10" ht="15.75" hidden="1" customHeight="1">
      <c r="A1023" s="119">
        <v>1016</v>
      </c>
      <c r="B1023" s="238" t="s">
        <v>7676</v>
      </c>
      <c r="C1023" s="121" t="s">
        <v>7478</v>
      </c>
      <c r="D1023" s="119">
        <v>2025</v>
      </c>
      <c r="E1023" s="121">
        <v>6100103367</v>
      </c>
      <c r="F1023" s="237">
        <v>45439</v>
      </c>
      <c r="G1023" s="121" t="s">
        <v>8893</v>
      </c>
      <c r="H1023" s="121" t="s">
        <v>22071</v>
      </c>
      <c r="I1023" s="120" t="s">
        <v>15248</v>
      </c>
      <c r="J1023" s="121" t="s">
        <v>7451</v>
      </c>
    </row>
    <row r="1024" spans="1:10" ht="15.75" hidden="1" customHeight="1">
      <c r="A1024" s="119">
        <v>1017</v>
      </c>
      <c r="B1024" s="238" t="s">
        <v>28645</v>
      </c>
      <c r="C1024" s="121" t="s">
        <v>7478</v>
      </c>
      <c r="D1024" s="119">
        <v>2025</v>
      </c>
      <c r="E1024" s="121">
        <v>6100102680</v>
      </c>
      <c r="F1024" s="237">
        <v>45420</v>
      </c>
      <c r="G1024" s="121" t="s">
        <v>7970</v>
      </c>
      <c r="H1024" s="121" t="s">
        <v>22072</v>
      </c>
      <c r="I1024" s="120" t="s">
        <v>15249</v>
      </c>
      <c r="J1024" s="121" t="s">
        <v>7451</v>
      </c>
    </row>
    <row r="1025" spans="1:10" ht="15.75" hidden="1" customHeight="1">
      <c r="A1025" s="119">
        <v>1018</v>
      </c>
      <c r="B1025" s="238" t="s">
        <v>28646</v>
      </c>
      <c r="C1025" s="121" t="s">
        <v>7501</v>
      </c>
      <c r="D1025" s="119">
        <v>2025</v>
      </c>
      <c r="E1025" s="121">
        <v>6200035171</v>
      </c>
      <c r="F1025" s="237">
        <v>45433</v>
      </c>
      <c r="G1025" s="121" t="s">
        <v>8894</v>
      </c>
      <c r="H1025" s="121" t="s">
        <v>22073</v>
      </c>
      <c r="I1025" s="120" t="s">
        <v>15250</v>
      </c>
      <c r="J1025" s="121" t="s">
        <v>7453</v>
      </c>
    </row>
    <row r="1026" spans="1:10" ht="15.75" hidden="1" customHeight="1">
      <c r="A1026" s="119">
        <v>1019</v>
      </c>
      <c r="B1026" s="238" t="s">
        <v>28647</v>
      </c>
      <c r="C1026" s="121" t="s">
        <v>7478</v>
      </c>
      <c r="D1026" s="119">
        <v>2025</v>
      </c>
      <c r="E1026" s="121">
        <v>6100102687</v>
      </c>
      <c r="F1026" s="237">
        <v>45418</v>
      </c>
      <c r="G1026" s="121" t="s">
        <v>8895</v>
      </c>
      <c r="H1026" s="121" t="s">
        <v>22074</v>
      </c>
      <c r="I1026" s="120" t="s">
        <v>15251</v>
      </c>
      <c r="J1026" s="121" t="s">
        <v>7451</v>
      </c>
    </row>
    <row r="1027" spans="1:10" ht="15.75" hidden="1" customHeight="1">
      <c r="A1027" s="119">
        <v>1020</v>
      </c>
      <c r="B1027" s="238" t="s">
        <v>28648</v>
      </c>
      <c r="C1027" s="121" t="s">
        <v>7478</v>
      </c>
      <c r="D1027" s="119">
        <v>2025</v>
      </c>
      <c r="E1027" s="121">
        <v>6100102893</v>
      </c>
      <c r="F1027" s="237">
        <v>45432</v>
      </c>
      <c r="G1027" s="121" t="s">
        <v>8896</v>
      </c>
      <c r="H1027" s="121" t="s">
        <v>22075</v>
      </c>
      <c r="I1027" s="120" t="s">
        <v>15252</v>
      </c>
      <c r="J1027" s="121" t="s">
        <v>7451</v>
      </c>
    </row>
    <row r="1028" spans="1:10" ht="15.75" hidden="1" customHeight="1">
      <c r="A1028" s="119">
        <v>1021</v>
      </c>
      <c r="B1028" s="238" t="s">
        <v>28649</v>
      </c>
      <c r="C1028" s="121" t="s">
        <v>7484</v>
      </c>
      <c r="D1028" s="119">
        <v>2025</v>
      </c>
      <c r="E1028" s="121">
        <v>6100104471</v>
      </c>
      <c r="F1028" s="237">
        <v>45470</v>
      </c>
      <c r="G1028" s="121" t="s">
        <v>8897</v>
      </c>
      <c r="H1028" s="121" t="s">
        <v>22076</v>
      </c>
      <c r="I1028" s="120" t="s">
        <v>15253</v>
      </c>
      <c r="J1028" s="121" t="s">
        <v>7451</v>
      </c>
    </row>
    <row r="1029" spans="1:10" ht="15.75" hidden="1" customHeight="1">
      <c r="A1029" s="119">
        <v>1022</v>
      </c>
      <c r="B1029" s="238" t="s">
        <v>28650</v>
      </c>
      <c r="C1029" s="121" t="s">
        <v>7478</v>
      </c>
      <c r="D1029" s="119">
        <v>2025</v>
      </c>
      <c r="E1029" s="121">
        <v>6100102697</v>
      </c>
      <c r="F1029" s="237">
        <v>45428</v>
      </c>
      <c r="G1029" s="121" t="s">
        <v>8898</v>
      </c>
      <c r="H1029" s="121" t="s">
        <v>22077</v>
      </c>
      <c r="I1029" s="120" t="s">
        <v>15254</v>
      </c>
      <c r="J1029" s="121" t="s">
        <v>7451</v>
      </c>
    </row>
    <row r="1030" spans="1:10" ht="15.75" hidden="1" customHeight="1">
      <c r="A1030" s="119">
        <v>1023</v>
      </c>
      <c r="B1030" s="238" t="s">
        <v>28651</v>
      </c>
      <c r="C1030" s="121" t="s">
        <v>7494</v>
      </c>
      <c r="D1030" s="119">
        <v>2025</v>
      </c>
      <c r="E1030" s="121">
        <v>6000038353</v>
      </c>
      <c r="F1030" s="237">
        <v>45434</v>
      </c>
      <c r="G1030" s="121" t="s">
        <v>8899</v>
      </c>
      <c r="H1030" s="121" t="s">
        <v>22078</v>
      </c>
      <c r="I1030" s="120" t="s">
        <v>15255</v>
      </c>
      <c r="J1030" s="121" t="s">
        <v>7452</v>
      </c>
    </row>
    <row r="1031" spans="1:10" ht="15.75" hidden="1" customHeight="1">
      <c r="A1031" s="119">
        <v>1024</v>
      </c>
      <c r="B1031" s="238" t="s">
        <v>28652</v>
      </c>
      <c r="C1031" s="121" t="s">
        <v>7478</v>
      </c>
      <c r="D1031" s="119">
        <v>2025</v>
      </c>
      <c r="E1031" s="121">
        <v>6100102735</v>
      </c>
      <c r="F1031" s="237">
        <v>45418</v>
      </c>
      <c r="G1031" s="121" t="s">
        <v>8900</v>
      </c>
      <c r="H1031" s="121" t="s">
        <v>22079</v>
      </c>
      <c r="I1031" s="120" t="s">
        <v>15256</v>
      </c>
      <c r="J1031" s="121" t="s">
        <v>7451</v>
      </c>
    </row>
    <row r="1032" spans="1:10" ht="15.75" hidden="1" customHeight="1">
      <c r="A1032" s="119">
        <v>1025</v>
      </c>
      <c r="B1032" s="238" t="s">
        <v>7820</v>
      </c>
      <c r="C1032" s="121" t="s">
        <v>7496</v>
      </c>
      <c r="D1032" s="119">
        <v>2025</v>
      </c>
      <c r="E1032" s="121">
        <v>6100102829</v>
      </c>
      <c r="F1032" s="237">
        <v>45425</v>
      </c>
      <c r="G1032" s="121" t="s">
        <v>8901</v>
      </c>
      <c r="H1032" s="121" t="s">
        <v>22080</v>
      </c>
      <c r="I1032" s="120" t="s">
        <v>15257</v>
      </c>
      <c r="J1032" s="121" t="s">
        <v>7451</v>
      </c>
    </row>
    <row r="1033" spans="1:10" ht="15.75" hidden="1" customHeight="1">
      <c r="A1033" s="119">
        <v>1026</v>
      </c>
      <c r="B1033" s="238" t="s">
        <v>7624</v>
      </c>
      <c r="C1033" s="121" t="s">
        <v>7478</v>
      </c>
      <c r="D1033" s="119">
        <v>2025</v>
      </c>
      <c r="E1033" s="121">
        <v>6100103788</v>
      </c>
      <c r="F1033" s="237">
        <v>45453</v>
      </c>
      <c r="G1033" s="121" t="s">
        <v>8902</v>
      </c>
      <c r="H1033" s="121" t="s">
        <v>22081</v>
      </c>
      <c r="I1033" s="120" t="s">
        <v>7371</v>
      </c>
      <c r="J1033" s="121" t="s">
        <v>7451</v>
      </c>
    </row>
    <row r="1034" spans="1:10" ht="15.75" hidden="1" customHeight="1">
      <c r="A1034" s="119">
        <v>1027</v>
      </c>
      <c r="B1034" s="238" t="s">
        <v>28653</v>
      </c>
      <c r="C1034" s="121" t="s">
        <v>7497</v>
      </c>
      <c r="D1034" s="119">
        <v>2025</v>
      </c>
      <c r="E1034" s="121">
        <v>6100102996</v>
      </c>
      <c r="F1034" s="237">
        <v>45429</v>
      </c>
      <c r="G1034" s="121" t="s">
        <v>8903</v>
      </c>
      <c r="H1034" s="121" t="s">
        <v>22082</v>
      </c>
      <c r="I1034" s="120" t="s">
        <v>15258</v>
      </c>
      <c r="J1034" s="121" t="s">
        <v>7451</v>
      </c>
    </row>
    <row r="1035" spans="1:10" ht="15.75" hidden="1" customHeight="1">
      <c r="A1035" s="119">
        <v>1028</v>
      </c>
      <c r="B1035" s="238" t="s">
        <v>28477</v>
      </c>
      <c r="C1035" s="121" t="s">
        <v>7478</v>
      </c>
      <c r="D1035" s="119">
        <v>2025</v>
      </c>
      <c r="E1035" s="121">
        <v>6100102769</v>
      </c>
      <c r="F1035" s="237">
        <v>45425</v>
      </c>
      <c r="G1035" s="121" t="s">
        <v>8904</v>
      </c>
      <c r="H1035" s="121" t="s">
        <v>22083</v>
      </c>
      <c r="I1035" s="120" t="s">
        <v>15259</v>
      </c>
      <c r="J1035" s="121" t="s">
        <v>7451</v>
      </c>
    </row>
    <row r="1036" spans="1:10" ht="15.75" hidden="1" customHeight="1">
      <c r="A1036" s="119">
        <v>1029</v>
      </c>
      <c r="B1036" s="238" t="s">
        <v>28654</v>
      </c>
      <c r="C1036" s="121" t="s">
        <v>7479</v>
      </c>
      <c r="D1036" s="119">
        <v>2025</v>
      </c>
      <c r="E1036" s="121">
        <v>6100102791</v>
      </c>
      <c r="F1036" s="237">
        <v>45426</v>
      </c>
      <c r="G1036" s="121" t="s">
        <v>8905</v>
      </c>
      <c r="H1036" s="121" t="s">
        <v>22084</v>
      </c>
      <c r="I1036" s="120" t="s">
        <v>15260</v>
      </c>
      <c r="J1036" s="121" t="s">
        <v>7451</v>
      </c>
    </row>
    <row r="1037" spans="1:10" ht="15.75" hidden="1" customHeight="1">
      <c r="A1037" s="119">
        <v>1030</v>
      </c>
      <c r="B1037" s="238" t="s">
        <v>28655</v>
      </c>
      <c r="C1037" s="121" t="s">
        <v>7496</v>
      </c>
      <c r="D1037" s="119">
        <v>2025</v>
      </c>
      <c r="E1037" s="121">
        <v>6100102956</v>
      </c>
      <c r="F1037" s="237">
        <v>45428</v>
      </c>
      <c r="G1037" s="121" t="s">
        <v>8906</v>
      </c>
      <c r="H1037" s="121" t="s">
        <v>22085</v>
      </c>
      <c r="I1037" s="120" t="s">
        <v>15261</v>
      </c>
      <c r="J1037" s="121" t="s">
        <v>7451</v>
      </c>
    </row>
    <row r="1038" spans="1:10" ht="15.75" hidden="1" customHeight="1">
      <c r="A1038" s="119">
        <v>1031</v>
      </c>
      <c r="B1038" s="238" t="s">
        <v>28656</v>
      </c>
      <c r="C1038" s="121" t="s">
        <v>7499</v>
      </c>
      <c r="D1038" s="119">
        <v>2025</v>
      </c>
      <c r="E1038" s="121">
        <v>6000038265</v>
      </c>
      <c r="F1038" s="237">
        <v>45426</v>
      </c>
      <c r="G1038" s="121" t="s">
        <v>8907</v>
      </c>
      <c r="H1038" s="121" t="s">
        <v>22086</v>
      </c>
      <c r="I1038" s="120" t="s">
        <v>15262</v>
      </c>
      <c r="J1038" s="121" t="s">
        <v>7452</v>
      </c>
    </row>
    <row r="1039" spans="1:10" ht="15.75" hidden="1" customHeight="1">
      <c r="A1039" s="119">
        <v>1032</v>
      </c>
      <c r="B1039" s="238" t="s">
        <v>28657</v>
      </c>
      <c r="C1039" s="121" t="s">
        <v>7489</v>
      </c>
      <c r="D1039" s="119">
        <v>2025</v>
      </c>
      <c r="E1039" s="121">
        <v>6200035057</v>
      </c>
      <c r="F1039" s="237">
        <v>45419</v>
      </c>
      <c r="G1039" s="121" t="s">
        <v>8908</v>
      </c>
      <c r="H1039" s="121" t="s">
        <v>22087</v>
      </c>
      <c r="I1039" s="120" t="s">
        <v>15263</v>
      </c>
      <c r="J1039" s="121" t="s">
        <v>7453</v>
      </c>
    </row>
    <row r="1040" spans="1:10" ht="15.75" hidden="1" customHeight="1">
      <c r="A1040" s="119">
        <v>1033</v>
      </c>
      <c r="B1040" s="121" t="s">
        <v>33270</v>
      </c>
      <c r="C1040" s="121" t="s">
        <v>7478</v>
      </c>
      <c r="D1040" s="119">
        <v>2025</v>
      </c>
      <c r="E1040" s="121">
        <v>6100103049</v>
      </c>
      <c r="F1040" s="237">
        <v>45432</v>
      </c>
      <c r="G1040" s="121" t="s">
        <v>8909</v>
      </c>
      <c r="H1040" s="121" t="s">
        <v>22088</v>
      </c>
      <c r="I1040" s="120" t="s">
        <v>15264</v>
      </c>
      <c r="J1040" s="121" t="s">
        <v>7451</v>
      </c>
    </row>
    <row r="1041" spans="1:10" ht="15.75" hidden="1" customHeight="1">
      <c r="A1041" s="119">
        <v>1034</v>
      </c>
      <c r="B1041" s="238" t="s">
        <v>28658</v>
      </c>
      <c r="C1041" s="121" t="s">
        <v>7479</v>
      </c>
      <c r="D1041" s="119">
        <v>2025</v>
      </c>
      <c r="E1041" s="121">
        <v>6100103564</v>
      </c>
      <c r="F1041" s="237">
        <v>45446</v>
      </c>
      <c r="G1041" s="121" t="s">
        <v>8910</v>
      </c>
      <c r="H1041" s="121" t="s">
        <v>22089</v>
      </c>
      <c r="I1041" s="120" t="s">
        <v>15265</v>
      </c>
      <c r="J1041" s="121" t="s">
        <v>7451</v>
      </c>
    </row>
    <row r="1042" spans="1:10" ht="15.75" hidden="1" customHeight="1">
      <c r="A1042" s="119">
        <v>1035</v>
      </c>
      <c r="B1042" s="238" t="s">
        <v>7643</v>
      </c>
      <c r="C1042" s="121" t="s">
        <v>7478</v>
      </c>
      <c r="D1042" s="119">
        <v>2025</v>
      </c>
      <c r="E1042" s="121">
        <v>6100103575</v>
      </c>
      <c r="F1042" s="237">
        <v>45443</v>
      </c>
      <c r="G1042" s="121" t="s">
        <v>8911</v>
      </c>
      <c r="H1042" s="121" t="s">
        <v>22090</v>
      </c>
      <c r="I1042" s="120" t="s">
        <v>15266</v>
      </c>
      <c r="J1042" s="121" t="s">
        <v>7451</v>
      </c>
    </row>
    <row r="1043" spans="1:10" ht="15.75" hidden="1" customHeight="1">
      <c r="A1043" s="119">
        <v>1036</v>
      </c>
      <c r="B1043" s="238" t="s">
        <v>28659</v>
      </c>
      <c r="C1043" s="121" t="s">
        <v>7494</v>
      </c>
      <c r="D1043" s="119">
        <v>2025</v>
      </c>
      <c r="E1043" s="121">
        <v>6000038319</v>
      </c>
      <c r="F1043" s="237">
        <v>45429</v>
      </c>
      <c r="G1043" s="121" t="s">
        <v>8912</v>
      </c>
      <c r="H1043" s="121" t="s">
        <v>22091</v>
      </c>
      <c r="I1043" s="120" t="s">
        <v>15267</v>
      </c>
      <c r="J1043" s="121" t="s">
        <v>7452</v>
      </c>
    </row>
    <row r="1044" spans="1:10" ht="15.75" hidden="1" customHeight="1">
      <c r="A1044" s="119">
        <v>1037</v>
      </c>
      <c r="B1044" s="238" t="s">
        <v>28660</v>
      </c>
      <c r="C1044" s="121" t="s">
        <v>7494</v>
      </c>
      <c r="D1044" s="119">
        <v>2025</v>
      </c>
      <c r="E1044" s="121">
        <v>6000038561</v>
      </c>
      <c r="F1044" s="237">
        <v>45447</v>
      </c>
      <c r="G1044" s="121" t="s">
        <v>8913</v>
      </c>
      <c r="H1044" s="121" t="s">
        <v>22092</v>
      </c>
      <c r="I1044" s="120" t="s">
        <v>15268</v>
      </c>
      <c r="J1044" s="121" t="s">
        <v>7452</v>
      </c>
    </row>
    <row r="1045" spans="1:10" ht="15.75" hidden="1" customHeight="1">
      <c r="A1045" s="119">
        <v>1038</v>
      </c>
      <c r="B1045" s="238" t="s">
        <v>28661</v>
      </c>
      <c r="C1045" s="121" t="s">
        <v>7478</v>
      </c>
      <c r="D1045" s="119">
        <v>2025</v>
      </c>
      <c r="E1045" s="121">
        <v>6100103102</v>
      </c>
      <c r="F1045" s="237">
        <v>45432</v>
      </c>
      <c r="G1045" s="121" t="s">
        <v>8914</v>
      </c>
      <c r="H1045" s="121" t="s">
        <v>22093</v>
      </c>
      <c r="I1045" s="120" t="s">
        <v>15269</v>
      </c>
      <c r="J1045" s="121" t="s">
        <v>7451</v>
      </c>
    </row>
    <row r="1046" spans="1:10" ht="15.75" hidden="1" customHeight="1">
      <c r="A1046" s="119">
        <v>1039</v>
      </c>
      <c r="B1046" s="238" t="s">
        <v>28662</v>
      </c>
      <c r="C1046" s="121" t="s">
        <v>7478</v>
      </c>
      <c r="D1046" s="119">
        <v>2025</v>
      </c>
      <c r="E1046" s="121">
        <v>6100102833</v>
      </c>
      <c r="F1046" s="237">
        <v>45425</v>
      </c>
      <c r="G1046" s="121" t="s">
        <v>8915</v>
      </c>
      <c r="H1046" s="121" t="s">
        <v>22094</v>
      </c>
      <c r="I1046" s="120" t="s">
        <v>15270</v>
      </c>
      <c r="J1046" s="121" t="s">
        <v>7451</v>
      </c>
    </row>
    <row r="1047" spans="1:10" ht="15.75" hidden="1" customHeight="1">
      <c r="A1047" s="119">
        <v>1040</v>
      </c>
      <c r="B1047" s="121" t="s">
        <v>33271</v>
      </c>
      <c r="C1047" s="121" t="s">
        <v>7479</v>
      </c>
      <c r="D1047" s="119">
        <v>2025</v>
      </c>
      <c r="E1047" s="121">
        <v>6100103342</v>
      </c>
      <c r="F1047" s="237">
        <v>45443</v>
      </c>
      <c r="G1047" s="121" t="s">
        <v>8916</v>
      </c>
      <c r="H1047" s="121" t="s">
        <v>22095</v>
      </c>
      <c r="I1047" s="120" t="s">
        <v>15271</v>
      </c>
      <c r="J1047" s="121" t="s">
        <v>7451</v>
      </c>
    </row>
    <row r="1048" spans="1:10" ht="15.75" hidden="1" customHeight="1">
      <c r="A1048" s="119">
        <v>1041</v>
      </c>
      <c r="B1048" s="238" t="s">
        <v>28663</v>
      </c>
      <c r="C1048" s="121" t="s">
        <v>7494</v>
      </c>
      <c r="D1048" s="119">
        <v>2025</v>
      </c>
      <c r="E1048" s="121">
        <v>6000038245</v>
      </c>
      <c r="F1048" s="237">
        <v>45419</v>
      </c>
      <c r="G1048" s="121" t="s">
        <v>8917</v>
      </c>
      <c r="H1048" s="121" t="s">
        <v>22096</v>
      </c>
      <c r="I1048" s="120" t="s">
        <v>15272</v>
      </c>
      <c r="J1048" s="121" t="s">
        <v>7452</v>
      </c>
    </row>
    <row r="1049" spans="1:10" ht="15.75" hidden="1" customHeight="1">
      <c r="A1049" s="119">
        <v>1042</v>
      </c>
      <c r="B1049" s="238" t="s">
        <v>7849</v>
      </c>
      <c r="C1049" s="121" t="s">
        <v>7484</v>
      </c>
      <c r="D1049" s="119">
        <v>2025</v>
      </c>
      <c r="E1049" s="121">
        <v>6100103487</v>
      </c>
      <c r="F1049" s="237">
        <v>45443</v>
      </c>
      <c r="G1049" s="121" t="s">
        <v>8918</v>
      </c>
      <c r="H1049" s="121" t="s">
        <v>22097</v>
      </c>
      <c r="I1049" s="120" t="s">
        <v>7373</v>
      </c>
      <c r="J1049" s="121" t="s">
        <v>7451</v>
      </c>
    </row>
    <row r="1050" spans="1:10" ht="15.75" hidden="1" customHeight="1">
      <c r="A1050" s="119">
        <v>1043</v>
      </c>
      <c r="B1050" s="238" t="s">
        <v>7615</v>
      </c>
      <c r="C1050" s="121" t="s">
        <v>7478</v>
      </c>
      <c r="D1050" s="119">
        <v>2025</v>
      </c>
      <c r="E1050" s="121">
        <v>6100102820</v>
      </c>
      <c r="F1050" s="237">
        <v>45425</v>
      </c>
      <c r="G1050" s="121" t="s">
        <v>8919</v>
      </c>
      <c r="H1050" s="121" t="s">
        <v>22098</v>
      </c>
      <c r="I1050" s="120" t="s">
        <v>15273</v>
      </c>
      <c r="J1050" s="121" t="s">
        <v>7451</v>
      </c>
    </row>
    <row r="1051" spans="1:10" ht="15.75" hidden="1" customHeight="1">
      <c r="A1051" s="119">
        <v>1044</v>
      </c>
      <c r="B1051" s="238" t="s">
        <v>7817</v>
      </c>
      <c r="C1051" s="121" t="s">
        <v>7478</v>
      </c>
      <c r="D1051" s="119">
        <v>2025</v>
      </c>
      <c r="E1051" s="121">
        <v>6100102826</v>
      </c>
      <c r="F1051" s="237">
        <v>45429</v>
      </c>
      <c r="G1051" s="121" t="s">
        <v>8920</v>
      </c>
      <c r="H1051" s="121" t="s">
        <v>22099</v>
      </c>
      <c r="I1051" s="120" t="s">
        <v>15274</v>
      </c>
      <c r="J1051" s="121" t="s">
        <v>7451</v>
      </c>
    </row>
    <row r="1052" spans="1:10" ht="15.75" hidden="1" customHeight="1">
      <c r="A1052" s="119">
        <v>1045</v>
      </c>
      <c r="B1052" s="238" t="s">
        <v>28664</v>
      </c>
      <c r="C1052" s="121" t="s">
        <v>7478</v>
      </c>
      <c r="D1052" s="119">
        <v>2025</v>
      </c>
      <c r="E1052" s="121">
        <v>6100102838</v>
      </c>
      <c r="F1052" s="237">
        <v>45426</v>
      </c>
      <c r="G1052" s="121" t="s">
        <v>8921</v>
      </c>
      <c r="H1052" s="121" t="s">
        <v>22100</v>
      </c>
      <c r="I1052" s="120" t="s">
        <v>15275</v>
      </c>
      <c r="J1052" s="121" t="s">
        <v>7451</v>
      </c>
    </row>
    <row r="1053" spans="1:10" ht="15.75" hidden="1" customHeight="1">
      <c r="A1053" s="119">
        <v>1046</v>
      </c>
      <c r="B1053" s="238" t="s">
        <v>28665</v>
      </c>
      <c r="C1053" s="121" t="s">
        <v>7479</v>
      </c>
      <c r="D1053" s="119">
        <v>2025</v>
      </c>
      <c r="E1053" s="121">
        <v>6100103034</v>
      </c>
      <c r="F1053" s="237">
        <v>45429</v>
      </c>
      <c r="G1053" s="121" t="s">
        <v>8922</v>
      </c>
      <c r="H1053" s="121" t="s">
        <v>22101</v>
      </c>
      <c r="I1053" s="120" t="s">
        <v>15276</v>
      </c>
      <c r="J1053" s="121" t="s">
        <v>7451</v>
      </c>
    </row>
    <row r="1054" spans="1:10" ht="15.75" hidden="1" customHeight="1">
      <c r="A1054" s="119">
        <v>1047</v>
      </c>
      <c r="B1054" s="238" t="s">
        <v>28457</v>
      </c>
      <c r="C1054" s="121" t="s">
        <v>7478</v>
      </c>
      <c r="D1054" s="119">
        <v>2025</v>
      </c>
      <c r="E1054" s="121">
        <v>6100103561</v>
      </c>
      <c r="F1054" s="237">
        <v>45443</v>
      </c>
      <c r="G1054" s="121" t="s">
        <v>8923</v>
      </c>
      <c r="H1054" s="121" t="s">
        <v>22102</v>
      </c>
      <c r="I1054" s="120" t="s">
        <v>15277</v>
      </c>
      <c r="J1054" s="121" t="s">
        <v>7451</v>
      </c>
    </row>
    <row r="1055" spans="1:10" ht="15.75" hidden="1" customHeight="1">
      <c r="A1055" s="119">
        <v>1048</v>
      </c>
      <c r="B1055" s="238" t="s">
        <v>28666</v>
      </c>
      <c r="C1055" s="121" t="s">
        <v>7478</v>
      </c>
      <c r="D1055" s="119">
        <v>2025</v>
      </c>
      <c r="E1055" s="121">
        <v>6100102980</v>
      </c>
      <c r="F1055" s="237">
        <v>45432</v>
      </c>
      <c r="G1055" s="121" t="s">
        <v>8924</v>
      </c>
      <c r="H1055" s="121" t="s">
        <v>22103</v>
      </c>
      <c r="I1055" s="120" t="s">
        <v>7400</v>
      </c>
      <c r="J1055" s="121" t="s">
        <v>7451</v>
      </c>
    </row>
    <row r="1056" spans="1:10" ht="15.75" hidden="1" customHeight="1">
      <c r="A1056" s="119">
        <v>1049</v>
      </c>
      <c r="B1056" s="238" t="s">
        <v>28667</v>
      </c>
      <c r="C1056" s="121" t="s">
        <v>7494</v>
      </c>
      <c r="D1056" s="119">
        <v>2025</v>
      </c>
      <c r="E1056" s="121">
        <v>6000038336</v>
      </c>
      <c r="F1056" s="237">
        <v>45429</v>
      </c>
      <c r="G1056" s="121" t="s">
        <v>8925</v>
      </c>
      <c r="H1056" s="121" t="s">
        <v>22104</v>
      </c>
      <c r="I1056" s="120" t="s">
        <v>15278</v>
      </c>
      <c r="J1056" s="121" t="s">
        <v>7452</v>
      </c>
    </row>
    <row r="1057" spans="1:10" ht="15.75" hidden="1" customHeight="1">
      <c r="A1057" s="119">
        <v>1050</v>
      </c>
      <c r="B1057" s="238" t="s">
        <v>28668</v>
      </c>
      <c r="C1057" s="121" t="s">
        <v>7482</v>
      </c>
      <c r="D1057" s="119">
        <v>2025</v>
      </c>
      <c r="E1057" s="121">
        <v>6100102866</v>
      </c>
      <c r="F1057" s="237">
        <v>45427</v>
      </c>
      <c r="G1057" s="121" t="s">
        <v>8926</v>
      </c>
      <c r="H1057" s="121" t="s">
        <v>22105</v>
      </c>
      <c r="I1057" s="120" t="s">
        <v>15279</v>
      </c>
      <c r="J1057" s="121" t="s">
        <v>7451</v>
      </c>
    </row>
    <row r="1058" spans="1:10" ht="15.75" hidden="1" customHeight="1">
      <c r="A1058" s="119">
        <v>1051</v>
      </c>
      <c r="B1058" s="238" t="s">
        <v>28669</v>
      </c>
      <c r="C1058" s="121" t="s">
        <v>7478</v>
      </c>
      <c r="D1058" s="119">
        <v>2025</v>
      </c>
      <c r="E1058" s="121">
        <v>6100103064</v>
      </c>
      <c r="F1058" s="237">
        <v>45432</v>
      </c>
      <c r="G1058" s="121" t="s">
        <v>8927</v>
      </c>
      <c r="H1058" s="121" t="s">
        <v>22106</v>
      </c>
      <c r="I1058" s="120" t="s">
        <v>15280</v>
      </c>
      <c r="J1058" s="121" t="s">
        <v>7451</v>
      </c>
    </row>
    <row r="1059" spans="1:10" ht="15.75" hidden="1" customHeight="1">
      <c r="A1059" s="119">
        <v>1052</v>
      </c>
      <c r="B1059" s="121" t="s">
        <v>33272</v>
      </c>
      <c r="C1059" s="121" t="s">
        <v>7479</v>
      </c>
      <c r="D1059" s="119">
        <v>2025</v>
      </c>
      <c r="E1059" s="121">
        <v>6100102856</v>
      </c>
      <c r="F1059" s="237">
        <v>45426</v>
      </c>
      <c r="G1059" s="121" t="s">
        <v>8928</v>
      </c>
      <c r="H1059" s="121" t="s">
        <v>22107</v>
      </c>
      <c r="I1059" s="120" t="s">
        <v>15281</v>
      </c>
      <c r="J1059" s="121" t="s">
        <v>7451</v>
      </c>
    </row>
    <row r="1060" spans="1:10" ht="15.75" hidden="1" customHeight="1">
      <c r="A1060" s="119">
        <v>1053</v>
      </c>
      <c r="B1060" s="238" t="s">
        <v>28670</v>
      </c>
      <c r="C1060" s="121" t="s">
        <v>7481</v>
      </c>
      <c r="D1060" s="119">
        <v>2025</v>
      </c>
      <c r="E1060" s="121">
        <v>6000038437</v>
      </c>
      <c r="F1060" s="237">
        <v>45443</v>
      </c>
      <c r="G1060" s="121" t="s">
        <v>8929</v>
      </c>
      <c r="H1060" s="121" t="s">
        <v>22108</v>
      </c>
      <c r="I1060" s="120" t="s">
        <v>15282</v>
      </c>
      <c r="J1060" s="121" t="s">
        <v>7452</v>
      </c>
    </row>
    <row r="1061" spans="1:10" ht="15.75" hidden="1" customHeight="1">
      <c r="A1061" s="119">
        <v>1054</v>
      </c>
      <c r="B1061" s="238" t="s">
        <v>28671</v>
      </c>
      <c r="C1061" s="121" t="s">
        <v>7484</v>
      </c>
      <c r="D1061" s="119">
        <v>2025</v>
      </c>
      <c r="E1061" s="121">
        <v>6100103985</v>
      </c>
      <c r="F1061" s="237">
        <v>45460</v>
      </c>
      <c r="G1061" s="121" t="s">
        <v>8930</v>
      </c>
      <c r="H1061" s="121" t="s">
        <v>22109</v>
      </c>
      <c r="I1061" s="120" t="s">
        <v>7400</v>
      </c>
      <c r="J1061" s="121" t="s">
        <v>7451</v>
      </c>
    </row>
    <row r="1062" spans="1:10" ht="15.75" hidden="1" customHeight="1">
      <c r="A1062" s="119">
        <v>1055</v>
      </c>
      <c r="B1062" s="238" t="s">
        <v>28672</v>
      </c>
      <c r="C1062" s="121" t="s">
        <v>7496</v>
      </c>
      <c r="D1062" s="119">
        <v>2025</v>
      </c>
      <c r="E1062" s="121">
        <v>6100102963</v>
      </c>
      <c r="F1062" s="237">
        <v>45428</v>
      </c>
      <c r="G1062" s="121" t="s">
        <v>8931</v>
      </c>
      <c r="H1062" s="121" t="s">
        <v>22110</v>
      </c>
      <c r="I1062" s="120" t="s">
        <v>15283</v>
      </c>
      <c r="J1062" s="121" t="s">
        <v>7451</v>
      </c>
    </row>
    <row r="1063" spans="1:10" ht="15.75" hidden="1" customHeight="1">
      <c r="A1063" s="119">
        <v>1056</v>
      </c>
      <c r="B1063" s="238" t="s">
        <v>28673</v>
      </c>
      <c r="C1063" s="121" t="s">
        <v>7478</v>
      </c>
      <c r="D1063" s="119">
        <v>2025</v>
      </c>
      <c r="E1063" s="121">
        <v>6100103511</v>
      </c>
      <c r="F1063" s="237">
        <v>45446</v>
      </c>
      <c r="G1063" s="121" t="s">
        <v>8932</v>
      </c>
      <c r="H1063" s="121" t="s">
        <v>22111</v>
      </c>
      <c r="I1063" s="120" t="s">
        <v>15284</v>
      </c>
      <c r="J1063" s="121" t="s">
        <v>7451</v>
      </c>
    </row>
    <row r="1064" spans="1:10" ht="15.75" hidden="1" customHeight="1">
      <c r="A1064" s="119">
        <v>1057</v>
      </c>
      <c r="B1064" s="238" t="s">
        <v>28674</v>
      </c>
      <c r="C1064" s="121" t="s">
        <v>7482</v>
      </c>
      <c r="D1064" s="119">
        <v>2025</v>
      </c>
      <c r="E1064" s="121">
        <v>6100103363</v>
      </c>
      <c r="F1064" s="237">
        <v>45439</v>
      </c>
      <c r="G1064" s="121" t="s">
        <v>8933</v>
      </c>
      <c r="H1064" s="121" t="s">
        <v>22112</v>
      </c>
      <c r="I1064" s="120" t="s">
        <v>15285</v>
      </c>
      <c r="J1064" s="121" t="s">
        <v>7451</v>
      </c>
    </row>
    <row r="1065" spans="1:10" ht="15.75" hidden="1" customHeight="1">
      <c r="A1065" s="119">
        <v>1058</v>
      </c>
      <c r="B1065" s="238" t="s">
        <v>28675</v>
      </c>
      <c r="C1065" s="121" t="s">
        <v>7479</v>
      </c>
      <c r="D1065" s="119">
        <v>2025</v>
      </c>
      <c r="E1065" s="121">
        <v>6100102918</v>
      </c>
      <c r="F1065" s="237">
        <v>45426</v>
      </c>
      <c r="G1065" s="121" t="s">
        <v>8934</v>
      </c>
      <c r="H1065" s="121" t="s">
        <v>22113</v>
      </c>
      <c r="I1065" s="120" t="s">
        <v>15286</v>
      </c>
      <c r="J1065" s="121" t="s">
        <v>7451</v>
      </c>
    </row>
    <row r="1066" spans="1:10" ht="15.75" hidden="1" customHeight="1">
      <c r="A1066" s="119">
        <v>1059</v>
      </c>
      <c r="B1066" s="238" t="s">
        <v>28676</v>
      </c>
      <c r="C1066" s="121" t="s">
        <v>7478</v>
      </c>
      <c r="D1066" s="119">
        <v>2025</v>
      </c>
      <c r="E1066" s="121">
        <v>6100103245</v>
      </c>
      <c r="F1066" s="237">
        <v>45435</v>
      </c>
      <c r="G1066" s="121" t="s">
        <v>8935</v>
      </c>
      <c r="H1066" s="121" t="s">
        <v>22114</v>
      </c>
      <c r="I1066" s="120" t="s">
        <v>15287</v>
      </c>
      <c r="J1066" s="121" t="s">
        <v>7451</v>
      </c>
    </row>
    <row r="1067" spans="1:10" ht="15.75" hidden="1" customHeight="1">
      <c r="A1067" s="119">
        <v>1060</v>
      </c>
      <c r="B1067" s="238" t="s">
        <v>7775</v>
      </c>
      <c r="C1067" s="121" t="s">
        <v>7478</v>
      </c>
      <c r="D1067" s="119">
        <v>2025</v>
      </c>
      <c r="E1067" s="121">
        <v>6100103397</v>
      </c>
      <c r="F1067" s="237">
        <v>45440</v>
      </c>
      <c r="G1067" s="121" t="s">
        <v>8936</v>
      </c>
      <c r="H1067" s="121" t="s">
        <v>22115</v>
      </c>
      <c r="I1067" s="120" t="s">
        <v>15288</v>
      </c>
      <c r="J1067" s="121" t="s">
        <v>7451</v>
      </c>
    </row>
    <row r="1068" spans="1:10" ht="15.75" hidden="1" customHeight="1">
      <c r="A1068" s="119">
        <v>1061</v>
      </c>
      <c r="B1068" s="238" t="s">
        <v>28677</v>
      </c>
      <c r="C1068" s="121" t="s">
        <v>7478</v>
      </c>
      <c r="D1068" s="119">
        <v>2025</v>
      </c>
      <c r="E1068" s="121">
        <v>6100102887</v>
      </c>
      <c r="F1068" s="237">
        <v>45428</v>
      </c>
      <c r="G1068" s="121" t="s">
        <v>8937</v>
      </c>
      <c r="H1068" s="121" t="s">
        <v>22116</v>
      </c>
      <c r="I1068" s="120" t="s">
        <v>15289</v>
      </c>
      <c r="J1068" s="121" t="s">
        <v>7451</v>
      </c>
    </row>
    <row r="1069" spans="1:10" ht="15.75" hidden="1" customHeight="1">
      <c r="A1069" s="119">
        <v>1062</v>
      </c>
      <c r="B1069" s="238" t="s">
        <v>28678</v>
      </c>
      <c r="C1069" s="121" t="s">
        <v>7501</v>
      </c>
      <c r="D1069" s="119">
        <v>2025</v>
      </c>
      <c r="E1069" s="121">
        <v>6200035471</v>
      </c>
      <c r="F1069" s="237">
        <v>45454</v>
      </c>
      <c r="G1069" s="121" t="s">
        <v>8938</v>
      </c>
      <c r="H1069" s="121" t="s">
        <v>22117</v>
      </c>
      <c r="I1069" s="120" t="s">
        <v>15290</v>
      </c>
      <c r="J1069" s="121" t="s">
        <v>7453</v>
      </c>
    </row>
    <row r="1070" spans="1:10" ht="15.75" hidden="1" customHeight="1">
      <c r="A1070" s="119">
        <v>1063</v>
      </c>
      <c r="B1070" s="238" t="s">
        <v>28679</v>
      </c>
      <c r="C1070" s="121" t="s">
        <v>7478</v>
      </c>
      <c r="D1070" s="119">
        <v>2025</v>
      </c>
      <c r="E1070" s="121">
        <v>6100102902</v>
      </c>
      <c r="F1070" s="237">
        <v>45426</v>
      </c>
      <c r="G1070" s="121" t="s">
        <v>7167</v>
      </c>
      <c r="H1070" s="121" t="s">
        <v>22118</v>
      </c>
      <c r="I1070" s="120" t="s">
        <v>15291</v>
      </c>
      <c r="J1070" s="121" t="s">
        <v>7451</v>
      </c>
    </row>
    <row r="1071" spans="1:10" ht="15.75" hidden="1" customHeight="1">
      <c r="A1071" s="119">
        <v>1064</v>
      </c>
      <c r="B1071" s="121" t="s">
        <v>33273</v>
      </c>
      <c r="C1071" s="121" t="s">
        <v>7479</v>
      </c>
      <c r="D1071" s="119">
        <v>2025</v>
      </c>
      <c r="E1071" s="121">
        <v>6100103978</v>
      </c>
      <c r="F1071" s="237">
        <v>45456</v>
      </c>
      <c r="G1071" s="121" t="s">
        <v>8939</v>
      </c>
      <c r="H1071" s="121" t="s">
        <v>22119</v>
      </c>
      <c r="I1071" s="120" t="s">
        <v>15292</v>
      </c>
      <c r="J1071" s="121" t="s">
        <v>7451</v>
      </c>
    </row>
    <row r="1072" spans="1:10" ht="15.75" hidden="1" customHeight="1">
      <c r="A1072" s="119">
        <v>1065</v>
      </c>
      <c r="B1072" s="238" t="s">
        <v>28680</v>
      </c>
      <c r="C1072" s="121" t="s">
        <v>7489</v>
      </c>
      <c r="D1072" s="119">
        <v>2025</v>
      </c>
      <c r="E1072" s="121">
        <v>6200035086</v>
      </c>
      <c r="F1072" s="237">
        <v>45426</v>
      </c>
      <c r="G1072" s="121" t="s">
        <v>8940</v>
      </c>
      <c r="H1072" s="121" t="s">
        <v>22120</v>
      </c>
      <c r="I1072" s="120" t="s">
        <v>15293</v>
      </c>
      <c r="J1072" s="121" t="s">
        <v>7453</v>
      </c>
    </row>
    <row r="1073" spans="1:10" ht="15.75" hidden="1" customHeight="1">
      <c r="A1073" s="119">
        <v>1066</v>
      </c>
      <c r="B1073" s="238" t="s">
        <v>7796</v>
      </c>
      <c r="C1073" s="121" t="s">
        <v>7479</v>
      </c>
      <c r="D1073" s="119">
        <v>2025</v>
      </c>
      <c r="E1073" s="121">
        <v>6100103786</v>
      </c>
      <c r="F1073" s="237">
        <v>45453</v>
      </c>
      <c r="G1073" s="121" t="s">
        <v>8941</v>
      </c>
      <c r="H1073" s="121" t="s">
        <v>22121</v>
      </c>
      <c r="I1073" s="120" t="s">
        <v>15294</v>
      </c>
      <c r="J1073" s="121" t="s">
        <v>7451</v>
      </c>
    </row>
    <row r="1074" spans="1:10" ht="15.75" hidden="1" customHeight="1">
      <c r="A1074" s="119">
        <v>1067</v>
      </c>
      <c r="B1074" s="238" t="s">
        <v>28681</v>
      </c>
      <c r="C1074" s="121" t="s">
        <v>7489</v>
      </c>
      <c r="D1074" s="119">
        <v>2025</v>
      </c>
      <c r="E1074" s="121">
        <v>6200035112</v>
      </c>
      <c r="F1074" s="237">
        <v>45426</v>
      </c>
      <c r="G1074" s="121" t="s">
        <v>8942</v>
      </c>
      <c r="H1074" s="121" t="s">
        <v>22122</v>
      </c>
      <c r="I1074" s="120" t="s">
        <v>15295</v>
      </c>
      <c r="J1074" s="121" t="s">
        <v>7453</v>
      </c>
    </row>
    <row r="1075" spans="1:10" ht="15.75" hidden="1" customHeight="1">
      <c r="A1075" s="119">
        <v>1068</v>
      </c>
      <c r="B1075" s="238" t="s">
        <v>28682</v>
      </c>
      <c r="C1075" s="121" t="s">
        <v>7496</v>
      </c>
      <c r="D1075" s="119">
        <v>2025</v>
      </c>
      <c r="E1075" s="121">
        <v>6100102911</v>
      </c>
      <c r="F1075" s="237">
        <v>45428</v>
      </c>
      <c r="G1075" s="121" t="s">
        <v>8943</v>
      </c>
      <c r="H1075" s="121" t="s">
        <v>22123</v>
      </c>
      <c r="I1075" s="120" t="s">
        <v>15296</v>
      </c>
      <c r="J1075" s="121" t="s">
        <v>7451</v>
      </c>
    </row>
    <row r="1076" spans="1:10" ht="15.75" hidden="1" customHeight="1">
      <c r="A1076" s="119">
        <v>1069</v>
      </c>
      <c r="B1076" s="238" t="s">
        <v>28683</v>
      </c>
      <c r="C1076" s="121" t="s">
        <v>7485</v>
      </c>
      <c r="D1076" s="119">
        <v>2025</v>
      </c>
      <c r="E1076" s="121">
        <v>6000038275</v>
      </c>
      <c r="F1076" s="237">
        <v>45427</v>
      </c>
      <c r="G1076" s="121" t="s">
        <v>8944</v>
      </c>
      <c r="H1076" s="121" t="s">
        <v>22124</v>
      </c>
      <c r="I1076" s="120" t="s">
        <v>15297</v>
      </c>
      <c r="J1076" s="121" t="s">
        <v>7452</v>
      </c>
    </row>
    <row r="1077" spans="1:10" ht="15.75" hidden="1" customHeight="1">
      <c r="A1077" s="119">
        <v>1070</v>
      </c>
      <c r="B1077" s="238" t="s">
        <v>28684</v>
      </c>
      <c r="C1077" s="121" t="s">
        <v>7496</v>
      </c>
      <c r="D1077" s="119">
        <v>2025</v>
      </c>
      <c r="E1077" s="121">
        <v>6100103055</v>
      </c>
      <c r="F1077" s="237">
        <v>45432</v>
      </c>
      <c r="G1077" s="121" t="s">
        <v>8945</v>
      </c>
      <c r="H1077" s="121" t="s">
        <v>22125</v>
      </c>
      <c r="I1077" s="120" t="s">
        <v>15298</v>
      </c>
      <c r="J1077" s="121" t="s">
        <v>7451</v>
      </c>
    </row>
    <row r="1078" spans="1:10" ht="15.75" hidden="1" customHeight="1">
      <c r="A1078" s="119">
        <v>1071</v>
      </c>
      <c r="B1078" s="238" t="s">
        <v>28685</v>
      </c>
      <c r="C1078" s="121" t="s">
        <v>7493</v>
      </c>
      <c r="D1078" s="119">
        <v>2025</v>
      </c>
      <c r="E1078" s="121">
        <v>6000038327</v>
      </c>
      <c r="F1078" s="237">
        <v>45429</v>
      </c>
      <c r="G1078" s="121" t="s">
        <v>8946</v>
      </c>
      <c r="H1078" s="121" t="s">
        <v>22126</v>
      </c>
      <c r="I1078" s="120" t="s">
        <v>15299</v>
      </c>
      <c r="J1078" s="121" t="s">
        <v>7452</v>
      </c>
    </row>
    <row r="1079" spans="1:10" ht="15.75" hidden="1" customHeight="1">
      <c r="A1079" s="119">
        <v>1072</v>
      </c>
      <c r="B1079" s="238" t="s">
        <v>28686</v>
      </c>
      <c r="C1079" s="121" t="s">
        <v>7501</v>
      </c>
      <c r="D1079" s="119">
        <v>2025</v>
      </c>
      <c r="E1079" s="121">
        <v>6200035395</v>
      </c>
      <c r="F1079" s="237">
        <v>45447</v>
      </c>
      <c r="G1079" s="121" t="s">
        <v>8947</v>
      </c>
      <c r="H1079" s="121" t="s">
        <v>22127</v>
      </c>
      <c r="I1079" s="120" t="s">
        <v>15300</v>
      </c>
      <c r="J1079" s="121" t="s">
        <v>7453</v>
      </c>
    </row>
    <row r="1080" spans="1:10" ht="15.75" hidden="1" customHeight="1">
      <c r="A1080" s="119">
        <v>1073</v>
      </c>
      <c r="B1080" s="238" t="s">
        <v>28687</v>
      </c>
      <c r="C1080" s="121" t="s">
        <v>7497</v>
      </c>
      <c r="D1080" s="119">
        <v>2025</v>
      </c>
      <c r="E1080" s="121">
        <v>6100103127</v>
      </c>
      <c r="F1080" s="237">
        <v>45435</v>
      </c>
      <c r="G1080" s="121" t="s">
        <v>8948</v>
      </c>
      <c r="H1080" s="121" t="s">
        <v>22128</v>
      </c>
      <c r="I1080" s="120" t="s">
        <v>15301</v>
      </c>
      <c r="J1080" s="121" t="s">
        <v>7451</v>
      </c>
    </row>
    <row r="1081" spans="1:10" ht="15.75" hidden="1" customHeight="1">
      <c r="A1081" s="119">
        <v>1074</v>
      </c>
      <c r="B1081" s="238" t="s">
        <v>28688</v>
      </c>
      <c r="C1081" s="121" t="s">
        <v>7483</v>
      </c>
      <c r="D1081" s="119">
        <v>2025</v>
      </c>
      <c r="E1081" s="121">
        <v>6100105258</v>
      </c>
      <c r="F1081" s="237">
        <v>45492</v>
      </c>
      <c r="G1081" s="121" t="s">
        <v>8949</v>
      </c>
      <c r="H1081" s="121" t="s">
        <v>22129</v>
      </c>
      <c r="I1081" s="120" t="s">
        <v>15302</v>
      </c>
      <c r="J1081" s="121" t="s">
        <v>7451</v>
      </c>
    </row>
    <row r="1082" spans="1:10" ht="15.75" hidden="1" customHeight="1">
      <c r="A1082" s="119">
        <v>1075</v>
      </c>
      <c r="B1082" s="238" t="s">
        <v>28689</v>
      </c>
      <c r="C1082" s="121" t="s">
        <v>7489</v>
      </c>
      <c r="D1082" s="119">
        <v>2025</v>
      </c>
      <c r="E1082" s="121">
        <v>6200035101</v>
      </c>
      <c r="F1082" s="237">
        <v>45427</v>
      </c>
      <c r="G1082" s="121" t="s">
        <v>8950</v>
      </c>
      <c r="H1082" s="121" t="s">
        <v>22130</v>
      </c>
      <c r="I1082" s="120" t="s">
        <v>15303</v>
      </c>
      <c r="J1082" s="121" t="s">
        <v>7453</v>
      </c>
    </row>
    <row r="1083" spans="1:10" ht="15.75" hidden="1" customHeight="1">
      <c r="A1083" s="119">
        <v>1076</v>
      </c>
      <c r="B1083" s="238" t="s">
        <v>28690</v>
      </c>
      <c r="C1083" s="121" t="s">
        <v>7494</v>
      </c>
      <c r="D1083" s="119">
        <v>2025</v>
      </c>
      <c r="E1083" s="121">
        <v>6000038299</v>
      </c>
      <c r="F1083" s="237">
        <v>45428</v>
      </c>
      <c r="G1083" s="121" t="s">
        <v>8951</v>
      </c>
      <c r="H1083" s="121"/>
      <c r="I1083" s="120" t="s">
        <v>15304</v>
      </c>
      <c r="J1083" s="121" t="s">
        <v>7452</v>
      </c>
    </row>
    <row r="1084" spans="1:10" ht="15.75" hidden="1" customHeight="1">
      <c r="A1084" s="119">
        <v>1077</v>
      </c>
      <c r="B1084" s="238" t="s">
        <v>28691</v>
      </c>
      <c r="C1084" s="121" t="s">
        <v>7496</v>
      </c>
      <c r="D1084" s="119">
        <v>2025</v>
      </c>
      <c r="E1084" s="121">
        <v>6100103174</v>
      </c>
      <c r="F1084" s="237">
        <v>45435</v>
      </c>
      <c r="G1084" s="121" t="s">
        <v>8952</v>
      </c>
      <c r="H1084" s="121" t="s">
        <v>22131</v>
      </c>
      <c r="I1084" s="120" t="s">
        <v>15305</v>
      </c>
      <c r="J1084" s="121" t="s">
        <v>7451</v>
      </c>
    </row>
    <row r="1085" spans="1:10" ht="15.75" hidden="1" customHeight="1">
      <c r="A1085" s="119">
        <v>1078</v>
      </c>
      <c r="B1085" s="238" t="s">
        <v>28692</v>
      </c>
      <c r="C1085" s="121" t="s">
        <v>7489</v>
      </c>
      <c r="D1085" s="119">
        <v>2025</v>
      </c>
      <c r="E1085" s="121">
        <v>6200035099</v>
      </c>
      <c r="F1085" s="237">
        <v>45425</v>
      </c>
      <c r="G1085" s="121" t="s">
        <v>8953</v>
      </c>
      <c r="H1085" s="121" t="s">
        <v>22132</v>
      </c>
      <c r="I1085" s="120" t="s">
        <v>15306</v>
      </c>
      <c r="J1085" s="121" t="s">
        <v>7453</v>
      </c>
    </row>
    <row r="1086" spans="1:10" ht="15.75" hidden="1" customHeight="1">
      <c r="A1086" s="119">
        <v>1079</v>
      </c>
      <c r="B1086" s="238" t="s">
        <v>28693</v>
      </c>
      <c r="C1086" s="121" t="s">
        <v>7499</v>
      </c>
      <c r="D1086" s="119">
        <v>2025</v>
      </c>
      <c r="E1086" s="121">
        <v>6000038298</v>
      </c>
      <c r="F1086" s="237">
        <v>45427</v>
      </c>
      <c r="G1086" s="121" t="s">
        <v>8954</v>
      </c>
      <c r="H1086" s="121" t="s">
        <v>22133</v>
      </c>
      <c r="I1086" s="120" t="s">
        <v>15307</v>
      </c>
      <c r="J1086" s="121" t="s">
        <v>7452</v>
      </c>
    </row>
    <row r="1087" spans="1:10" ht="15.75" hidden="1" customHeight="1">
      <c r="A1087" s="119">
        <v>1080</v>
      </c>
      <c r="B1087" s="238" t="s">
        <v>7773</v>
      </c>
      <c r="C1087" s="121" t="s">
        <v>7478</v>
      </c>
      <c r="D1087" s="119">
        <v>2025</v>
      </c>
      <c r="E1087" s="121">
        <v>6100102987</v>
      </c>
      <c r="F1087" s="237">
        <v>45428</v>
      </c>
      <c r="G1087" s="121" t="s">
        <v>8955</v>
      </c>
      <c r="H1087" s="121" t="s">
        <v>22134</v>
      </c>
      <c r="I1087" s="120" t="s">
        <v>7318</v>
      </c>
      <c r="J1087" s="121" t="s">
        <v>7451</v>
      </c>
    </row>
    <row r="1088" spans="1:10" ht="15.75" hidden="1" customHeight="1">
      <c r="A1088" s="119">
        <v>1081</v>
      </c>
      <c r="B1088" s="238" t="s">
        <v>28694</v>
      </c>
      <c r="C1088" s="121" t="s">
        <v>7484</v>
      </c>
      <c r="D1088" s="119">
        <v>2025</v>
      </c>
      <c r="E1088" s="121">
        <v>6100103631</v>
      </c>
      <c r="F1088" s="237">
        <v>45446</v>
      </c>
      <c r="G1088" s="121" t="s">
        <v>8956</v>
      </c>
      <c r="H1088" s="121" t="s">
        <v>22135</v>
      </c>
      <c r="I1088" s="120" t="s">
        <v>15308</v>
      </c>
      <c r="J1088" s="121" t="s">
        <v>7451</v>
      </c>
    </row>
    <row r="1089" spans="1:10" ht="15.75" hidden="1" customHeight="1">
      <c r="A1089" s="119">
        <v>1082</v>
      </c>
      <c r="B1089" s="238" t="s">
        <v>28695</v>
      </c>
      <c r="C1089" s="121" t="s">
        <v>7478</v>
      </c>
      <c r="D1089" s="119">
        <v>2025</v>
      </c>
      <c r="E1089" s="121">
        <v>6100103106</v>
      </c>
      <c r="F1089" s="237">
        <v>45432</v>
      </c>
      <c r="G1089" s="121" t="s">
        <v>8957</v>
      </c>
      <c r="H1089" s="121" t="s">
        <v>22136</v>
      </c>
      <c r="I1089" s="120" t="s">
        <v>7322</v>
      </c>
      <c r="J1089" s="121" t="s">
        <v>7451</v>
      </c>
    </row>
    <row r="1090" spans="1:10" ht="15.75" hidden="1" customHeight="1">
      <c r="A1090" s="119">
        <v>1083</v>
      </c>
      <c r="B1090" s="238" t="s">
        <v>28696</v>
      </c>
      <c r="C1090" s="121" t="s">
        <v>7496</v>
      </c>
      <c r="D1090" s="119">
        <v>2025</v>
      </c>
      <c r="E1090" s="121">
        <v>6100103396</v>
      </c>
      <c r="F1090" s="237">
        <v>45446</v>
      </c>
      <c r="G1090" s="121" t="s">
        <v>8958</v>
      </c>
      <c r="H1090" s="121" t="s">
        <v>22137</v>
      </c>
      <c r="I1090" s="120" t="s">
        <v>15309</v>
      </c>
      <c r="J1090" s="121" t="s">
        <v>7451</v>
      </c>
    </row>
    <row r="1091" spans="1:10" ht="15.75" hidden="1" customHeight="1">
      <c r="A1091" s="119">
        <v>1084</v>
      </c>
      <c r="B1091" s="238" t="s">
        <v>28697</v>
      </c>
      <c r="C1091" s="121" t="s">
        <v>7496</v>
      </c>
      <c r="D1091" s="119">
        <v>2025</v>
      </c>
      <c r="E1091" s="121">
        <v>6100103112</v>
      </c>
      <c r="F1091" s="237">
        <v>45432</v>
      </c>
      <c r="G1091" s="121" t="s">
        <v>8959</v>
      </c>
      <c r="H1091" s="121" t="s">
        <v>22138</v>
      </c>
      <c r="I1091" s="120" t="s">
        <v>15310</v>
      </c>
      <c r="J1091" s="121" t="s">
        <v>7451</v>
      </c>
    </row>
    <row r="1092" spans="1:10" ht="15.75" hidden="1" customHeight="1">
      <c r="A1092" s="119">
        <v>1085</v>
      </c>
      <c r="B1092" s="238" t="s">
        <v>28698</v>
      </c>
      <c r="C1092" s="121" t="s">
        <v>7503</v>
      </c>
      <c r="D1092" s="119">
        <v>2025</v>
      </c>
      <c r="E1092" s="121">
        <v>6100104239</v>
      </c>
      <c r="F1092" s="237">
        <v>45559</v>
      </c>
      <c r="G1092" s="121" t="s">
        <v>8960</v>
      </c>
      <c r="H1092" s="121" t="s">
        <v>22139</v>
      </c>
      <c r="I1092" s="120" t="s">
        <v>15311</v>
      </c>
      <c r="J1092" s="121" t="s">
        <v>7451</v>
      </c>
    </row>
    <row r="1093" spans="1:10" ht="15.75" hidden="1" customHeight="1">
      <c r="A1093" s="119">
        <v>1086</v>
      </c>
      <c r="B1093" s="238" t="s">
        <v>28482</v>
      </c>
      <c r="C1093" s="121" t="s">
        <v>7478</v>
      </c>
      <c r="D1093" s="119">
        <v>2025</v>
      </c>
      <c r="E1093" s="121">
        <v>6100103243</v>
      </c>
      <c r="F1093" s="237">
        <v>45436</v>
      </c>
      <c r="G1093" s="121" t="s">
        <v>8961</v>
      </c>
      <c r="H1093" s="121" t="s">
        <v>22140</v>
      </c>
      <c r="I1093" s="120" t="s">
        <v>15312</v>
      </c>
      <c r="J1093" s="121" t="s">
        <v>7451</v>
      </c>
    </row>
    <row r="1094" spans="1:10" ht="15.75" hidden="1" customHeight="1">
      <c r="A1094" s="119">
        <v>1087</v>
      </c>
      <c r="B1094" s="238" t="s">
        <v>28699</v>
      </c>
      <c r="C1094" s="121" t="s">
        <v>7489</v>
      </c>
      <c r="D1094" s="119">
        <v>2025</v>
      </c>
      <c r="E1094" s="121">
        <v>6200035210</v>
      </c>
      <c r="F1094" s="237">
        <v>45435</v>
      </c>
      <c r="G1094" s="121" t="s">
        <v>8962</v>
      </c>
      <c r="H1094" s="121" t="s">
        <v>22141</v>
      </c>
      <c r="I1094" s="120" t="s">
        <v>15313</v>
      </c>
      <c r="J1094" s="121" t="s">
        <v>7453</v>
      </c>
    </row>
    <row r="1095" spans="1:10" ht="15.75" hidden="1" customHeight="1">
      <c r="A1095" s="119">
        <v>1088</v>
      </c>
      <c r="B1095" s="238" t="s">
        <v>7713</v>
      </c>
      <c r="C1095" s="121" t="s">
        <v>7478</v>
      </c>
      <c r="D1095" s="119">
        <v>2025</v>
      </c>
      <c r="E1095" s="121">
        <v>6100103035</v>
      </c>
      <c r="F1095" s="237">
        <v>45433</v>
      </c>
      <c r="G1095" s="121" t="s">
        <v>8963</v>
      </c>
      <c r="H1095" s="121" t="s">
        <v>22142</v>
      </c>
      <c r="I1095" s="120" t="s">
        <v>15314</v>
      </c>
      <c r="J1095" s="121" t="s">
        <v>7451</v>
      </c>
    </row>
    <row r="1096" spans="1:10" ht="15.75" hidden="1" customHeight="1">
      <c r="A1096" s="119">
        <v>1089</v>
      </c>
      <c r="B1096" s="238" t="s">
        <v>28700</v>
      </c>
      <c r="C1096" s="121" t="s">
        <v>7501</v>
      </c>
      <c r="D1096" s="119">
        <v>2025</v>
      </c>
      <c r="E1096" s="121">
        <v>6200035155</v>
      </c>
      <c r="F1096" s="237">
        <v>45428</v>
      </c>
      <c r="G1096" s="121" t="s">
        <v>8964</v>
      </c>
      <c r="H1096" s="121" t="s">
        <v>22143</v>
      </c>
      <c r="I1096" s="120" t="s">
        <v>15315</v>
      </c>
      <c r="J1096" s="121" t="s">
        <v>7453</v>
      </c>
    </row>
    <row r="1097" spans="1:10" ht="15.75" hidden="1" customHeight="1">
      <c r="A1097" s="119">
        <v>1090</v>
      </c>
      <c r="B1097" s="238" t="s">
        <v>28701</v>
      </c>
      <c r="C1097" s="121" t="s">
        <v>7482</v>
      </c>
      <c r="D1097" s="119">
        <v>2025</v>
      </c>
      <c r="E1097" s="121">
        <v>6100103045</v>
      </c>
      <c r="F1097" s="237">
        <v>45432</v>
      </c>
      <c r="G1097" s="121" t="s">
        <v>8965</v>
      </c>
      <c r="H1097" s="121" t="s">
        <v>22144</v>
      </c>
      <c r="I1097" s="120" t="s">
        <v>15316</v>
      </c>
      <c r="J1097" s="121" t="s">
        <v>7451</v>
      </c>
    </row>
    <row r="1098" spans="1:10" ht="15.75" hidden="1" customHeight="1">
      <c r="A1098" s="119">
        <v>1091</v>
      </c>
      <c r="B1098" s="238" t="s">
        <v>28702</v>
      </c>
      <c r="C1098" s="121" t="s">
        <v>7479</v>
      </c>
      <c r="D1098" s="119">
        <v>2025</v>
      </c>
      <c r="E1098" s="121">
        <v>6100103060</v>
      </c>
      <c r="F1098" s="237">
        <v>45432</v>
      </c>
      <c r="G1098" s="121" t="s">
        <v>8966</v>
      </c>
      <c r="H1098" s="121" t="s">
        <v>22145</v>
      </c>
      <c r="I1098" s="120" t="s">
        <v>15317</v>
      </c>
      <c r="J1098" s="121" t="s">
        <v>7451</v>
      </c>
    </row>
    <row r="1099" spans="1:10" ht="15.75" hidden="1" customHeight="1">
      <c r="A1099" s="119">
        <v>1092</v>
      </c>
      <c r="B1099" s="238" t="s">
        <v>28703</v>
      </c>
      <c r="C1099" s="121" t="s">
        <v>7496</v>
      </c>
      <c r="D1099" s="119">
        <v>2025</v>
      </c>
      <c r="E1099" s="121">
        <v>6100103099</v>
      </c>
      <c r="F1099" s="237">
        <v>45433</v>
      </c>
      <c r="G1099" s="121" t="s">
        <v>8967</v>
      </c>
      <c r="H1099" s="121" t="s">
        <v>22146</v>
      </c>
      <c r="I1099" s="120" t="s">
        <v>15318</v>
      </c>
      <c r="J1099" s="121" t="s">
        <v>7451</v>
      </c>
    </row>
    <row r="1100" spans="1:10" ht="15.75" hidden="1" customHeight="1">
      <c r="A1100" s="119">
        <v>1093</v>
      </c>
      <c r="B1100" s="238" t="s">
        <v>28704</v>
      </c>
      <c r="C1100" s="121" t="s">
        <v>7496</v>
      </c>
      <c r="D1100" s="119">
        <v>2025</v>
      </c>
      <c r="E1100" s="121">
        <v>6100103084</v>
      </c>
      <c r="F1100" s="237">
        <v>45429</v>
      </c>
      <c r="G1100" s="121" t="s">
        <v>8968</v>
      </c>
      <c r="H1100" s="121" t="s">
        <v>22147</v>
      </c>
      <c r="I1100" s="120" t="s">
        <v>15319</v>
      </c>
      <c r="J1100" s="121" t="s">
        <v>7451</v>
      </c>
    </row>
    <row r="1101" spans="1:10" ht="15.75" hidden="1" customHeight="1">
      <c r="A1101" s="119">
        <v>1094</v>
      </c>
      <c r="B1101" s="238" t="s">
        <v>7608</v>
      </c>
      <c r="C1101" s="121" t="s">
        <v>7478</v>
      </c>
      <c r="D1101" s="119">
        <v>2025</v>
      </c>
      <c r="E1101" s="121">
        <v>6100103399</v>
      </c>
      <c r="F1101" s="237">
        <v>45443</v>
      </c>
      <c r="G1101" s="121" t="s">
        <v>7129</v>
      </c>
      <c r="H1101" s="121" t="s">
        <v>22148</v>
      </c>
      <c r="I1101" s="120" t="s">
        <v>7322</v>
      </c>
      <c r="J1101" s="121" t="s">
        <v>7451</v>
      </c>
    </row>
    <row r="1102" spans="1:10" ht="15.75" hidden="1" customHeight="1">
      <c r="A1102" s="119">
        <v>1095</v>
      </c>
      <c r="B1102" s="238" t="s">
        <v>7608</v>
      </c>
      <c r="C1102" s="121" t="s">
        <v>7478</v>
      </c>
      <c r="D1102" s="119">
        <v>2025</v>
      </c>
      <c r="E1102" s="121">
        <v>6100103274</v>
      </c>
      <c r="F1102" s="237">
        <v>45435</v>
      </c>
      <c r="G1102" s="121" t="s">
        <v>8969</v>
      </c>
      <c r="H1102" s="121" t="s">
        <v>22149</v>
      </c>
      <c r="I1102" s="120" t="s">
        <v>7322</v>
      </c>
      <c r="J1102" s="121" t="s">
        <v>7451</v>
      </c>
    </row>
    <row r="1103" spans="1:10" ht="15.75" hidden="1" customHeight="1">
      <c r="A1103" s="119">
        <v>1096</v>
      </c>
      <c r="B1103" s="238" t="s">
        <v>28705</v>
      </c>
      <c r="C1103" s="121" t="s">
        <v>7501</v>
      </c>
      <c r="D1103" s="119">
        <v>2025</v>
      </c>
      <c r="E1103" s="121">
        <v>6200035332</v>
      </c>
      <c r="F1103" s="237">
        <v>45464</v>
      </c>
      <c r="G1103" s="121" t="s">
        <v>8970</v>
      </c>
      <c r="H1103" s="121" t="s">
        <v>7473</v>
      </c>
      <c r="I1103" s="120" t="s">
        <v>7445</v>
      </c>
      <c r="J1103" s="121" t="s">
        <v>7453</v>
      </c>
    </row>
    <row r="1104" spans="1:10" ht="15.75" hidden="1" customHeight="1">
      <c r="A1104" s="119">
        <v>1097</v>
      </c>
      <c r="B1104" s="238" t="s">
        <v>7879</v>
      </c>
      <c r="C1104" s="121" t="s">
        <v>7478</v>
      </c>
      <c r="D1104" s="119">
        <v>2025</v>
      </c>
      <c r="E1104" s="121">
        <v>6100103392</v>
      </c>
      <c r="F1104" s="237">
        <v>45441</v>
      </c>
      <c r="G1104" s="121" t="s">
        <v>8971</v>
      </c>
      <c r="H1104" s="121" t="s">
        <v>22150</v>
      </c>
      <c r="I1104" s="120" t="s">
        <v>15320</v>
      </c>
      <c r="J1104" s="121" t="s">
        <v>7451</v>
      </c>
    </row>
    <row r="1105" spans="1:10" ht="15.75" hidden="1" customHeight="1">
      <c r="A1105" s="119">
        <v>1098</v>
      </c>
      <c r="B1105" s="238" t="s">
        <v>28706</v>
      </c>
      <c r="C1105" s="121" t="s">
        <v>7479</v>
      </c>
      <c r="D1105" s="119">
        <v>2025</v>
      </c>
      <c r="E1105" s="121">
        <v>6100103675</v>
      </c>
      <c r="F1105" s="237">
        <v>45448</v>
      </c>
      <c r="G1105" s="121" t="s">
        <v>8972</v>
      </c>
      <c r="H1105" s="121" t="s">
        <v>22151</v>
      </c>
      <c r="I1105" s="120" t="s">
        <v>15321</v>
      </c>
      <c r="J1105" s="121" t="s">
        <v>7451</v>
      </c>
    </row>
    <row r="1106" spans="1:10" ht="15.75" hidden="1" customHeight="1">
      <c r="A1106" s="119">
        <v>1099</v>
      </c>
      <c r="B1106" s="238" t="s">
        <v>28707</v>
      </c>
      <c r="C1106" s="121" t="s">
        <v>7495</v>
      </c>
      <c r="D1106" s="119">
        <v>2025</v>
      </c>
      <c r="E1106" s="121">
        <v>6300019436</v>
      </c>
      <c r="F1106" s="237">
        <v>45476</v>
      </c>
      <c r="G1106" s="121" t="s">
        <v>8973</v>
      </c>
      <c r="H1106" s="121" t="s">
        <v>22152</v>
      </c>
      <c r="I1106" s="120" t="s">
        <v>15322</v>
      </c>
      <c r="J1106" s="121" t="s">
        <v>7454</v>
      </c>
    </row>
    <row r="1107" spans="1:10" ht="15.75" hidden="1" customHeight="1">
      <c r="A1107" s="119">
        <v>1100</v>
      </c>
      <c r="B1107" s="238" t="s">
        <v>28708</v>
      </c>
      <c r="C1107" s="121" t="s">
        <v>7490</v>
      </c>
      <c r="D1107" s="119">
        <v>2025</v>
      </c>
      <c r="E1107" s="121">
        <v>6200035501</v>
      </c>
      <c r="F1107" s="237">
        <v>45467</v>
      </c>
      <c r="G1107" s="121" t="s">
        <v>8974</v>
      </c>
      <c r="H1107" s="121" t="s">
        <v>22153</v>
      </c>
      <c r="I1107" s="120" t="s">
        <v>7410</v>
      </c>
      <c r="J1107" s="121" t="s">
        <v>7453</v>
      </c>
    </row>
    <row r="1108" spans="1:10" ht="15.75" hidden="1" customHeight="1">
      <c r="A1108" s="119">
        <v>1101</v>
      </c>
      <c r="B1108" s="238" t="s">
        <v>7773</v>
      </c>
      <c r="C1108" s="121" t="s">
        <v>7478</v>
      </c>
      <c r="D1108" s="119">
        <v>2025</v>
      </c>
      <c r="E1108" s="121">
        <v>6100103402</v>
      </c>
      <c r="F1108" s="237">
        <v>45443</v>
      </c>
      <c r="G1108" s="121" t="s">
        <v>8975</v>
      </c>
      <c r="H1108" s="121" t="s">
        <v>22154</v>
      </c>
      <c r="I1108" s="120" t="s">
        <v>15323</v>
      </c>
      <c r="J1108" s="121" t="s">
        <v>7451</v>
      </c>
    </row>
    <row r="1109" spans="1:10" ht="15.75" hidden="1" customHeight="1">
      <c r="A1109" s="119">
        <v>1102</v>
      </c>
      <c r="B1109" s="238" t="s">
        <v>28709</v>
      </c>
      <c r="C1109" s="121" t="s">
        <v>7492</v>
      </c>
      <c r="D1109" s="119">
        <v>2025</v>
      </c>
      <c r="E1109" s="121">
        <v>6200035248</v>
      </c>
      <c r="F1109" s="237">
        <v>45435</v>
      </c>
      <c r="G1109" s="121" t="s">
        <v>8976</v>
      </c>
      <c r="H1109" s="121" t="s">
        <v>22155</v>
      </c>
      <c r="I1109" s="120" t="s">
        <v>15324</v>
      </c>
      <c r="J1109" s="121" t="s">
        <v>7453</v>
      </c>
    </row>
    <row r="1110" spans="1:10" ht="15.75" hidden="1" customHeight="1">
      <c r="A1110" s="119">
        <v>1103</v>
      </c>
      <c r="B1110" s="121" t="s">
        <v>33274</v>
      </c>
      <c r="C1110" s="121" t="s">
        <v>7479</v>
      </c>
      <c r="D1110" s="119">
        <v>2025</v>
      </c>
      <c r="E1110" s="121">
        <v>6100103485</v>
      </c>
      <c r="F1110" s="237">
        <v>45441</v>
      </c>
      <c r="G1110" s="121" t="s">
        <v>8977</v>
      </c>
      <c r="H1110" s="121" t="s">
        <v>22156</v>
      </c>
      <c r="I1110" s="120" t="s">
        <v>15325</v>
      </c>
      <c r="J1110" s="121" t="s">
        <v>7451</v>
      </c>
    </row>
    <row r="1111" spans="1:10" ht="15.75" hidden="1" customHeight="1">
      <c r="A1111" s="119">
        <v>1104</v>
      </c>
      <c r="B1111" s="238" t="s">
        <v>7693</v>
      </c>
      <c r="C1111" s="121" t="s">
        <v>7478</v>
      </c>
      <c r="D1111" s="119">
        <v>2025</v>
      </c>
      <c r="E1111" s="121">
        <v>6100103104</v>
      </c>
      <c r="F1111" s="237">
        <v>45432</v>
      </c>
      <c r="G1111" s="121" t="s">
        <v>8978</v>
      </c>
      <c r="H1111" s="121" t="s">
        <v>22157</v>
      </c>
      <c r="I1111" s="120" t="s">
        <v>15326</v>
      </c>
      <c r="J1111" s="121" t="s">
        <v>7451</v>
      </c>
    </row>
    <row r="1112" spans="1:10" ht="15.75" hidden="1" customHeight="1">
      <c r="A1112" s="119">
        <v>1105</v>
      </c>
      <c r="B1112" s="238" t="s">
        <v>7864</v>
      </c>
      <c r="C1112" s="121" t="s">
        <v>7478</v>
      </c>
      <c r="D1112" s="119">
        <v>2025</v>
      </c>
      <c r="E1112" s="121">
        <v>6100103332</v>
      </c>
      <c r="F1112" s="237">
        <v>45441</v>
      </c>
      <c r="G1112" s="121" t="s">
        <v>8979</v>
      </c>
      <c r="H1112" s="121" t="s">
        <v>22158</v>
      </c>
      <c r="I1112" s="120" t="s">
        <v>15327</v>
      </c>
      <c r="J1112" s="121" t="s">
        <v>7451</v>
      </c>
    </row>
    <row r="1113" spans="1:10" ht="15.75" hidden="1" customHeight="1">
      <c r="A1113" s="119">
        <v>1106</v>
      </c>
      <c r="B1113" s="238" t="s">
        <v>28710</v>
      </c>
      <c r="C1113" s="121" t="s">
        <v>7496</v>
      </c>
      <c r="D1113" s="119">
        <v>2025</v>
      </c>
      <c r="E1113" s="121">
        <v>6100105302</v>
      </c>
      <c r="F1113" s="237">
        <v>45490</v>
      </c>
      <c r="G1113" s="121" t="s">
        <v>8980</v>
      </c>
      <c r="H1113" s="121" t="s">
        <v>22159</v>
      </c>
      <c r="I1113" s="120" t="s">
        <v>15328</v>
      </c>
      <c r="J1113" s="121" t="s">
        <v>7451</v>
      </c>
    </row>
    <row r="1114" spans="1:10" ht="15.75" hidden="1" customHeight="1">
      <c r="A1114" s="119">
        <v>1107</v>
      </c>
      <c r="B1114" s="238" t="s">
        <v>7537</v>
      </c>
      <c r="C1114" s="121" t="s">
        <v>7478</v>
      </c>
      <c r="D1114" s="119">
        <v>2025</v>
      </c>
      <c r="E1114" s="121">
        <v>6100103166</v>
      </c>
      <c r="F1114" s="237">
        <v>45434</v>
      </c>
      <c r="G1114" s="121" t="s">
        <v>8981</v>
      </c>
      <c r="H1114" s="121" t="s">
        <v>22160</v>
      </c>
      <c r="I1114" s="120" t="s">
        <v>15329</v>
      </c>
      <c r="J1114" s="121" t="s">
        <v>7451</v>
      </c>
    </row>
    <row r="1115" spans="1:10" ht="15.75" hidden="1" customHeight="1">
      <c r="A1115" s="119">
        <v>1108</v>
      </c>
      <c r="B1115" s="238" t="s">
        <v>28711</v>
      </c>
      <c r="C1115" s="121" t="s">
        <v>7479</v>
      </c>
      <c r="D1115" s="119">
        <v>2025</v>
      </c>
      <c r="E1115" s="121">
        <v>6100103484</v>
      </c>
      <c r="F1115" s="237">
        <v>45442</v>
      </c>
      <c r="G1115" s="121" t="s">
        <v>8982</v>
      </c>
      <c r="H1115" s="121" t="s">
        <v>22161</v>
      </c>
      <c r="I1115" s="120" t="s">
        <v>15330</v>
      </c>
      <c r="J1115" s="121" t="s">
        <v>7451</v>
      </c>
    </row>
    <row r="1116" spans="1:10" ht="15.75" hidden="1" customHeight="1">
      <c r="A1116" s="119">
        <v>1109</v>
      </c>
      <c r="B1116" s="121" t="s">
        <v>33275</v>
      </c>
      <c r="C1116" s="121" t="s">
        <v>7479</v>
      </c>
      <c r="D1116" s="119">
        <v>2025</v>
      </c>
      <c r="E1116" s="121">
        <v>6100103090</v>
      </c>
      <c r="F1116" s="237">
        <v>45432</v>
      </c>
      <c r="G1116" s="121" t="s">
        <v>7130</v>
      </c>
      <c r="H1116" s="121" t="s">
        <v>22162</v>
      </c>
      <c r="I1116" s="120" t="s">
        <v>15331</v>
      </c>
      <c r="J1116" s="121" t="s">
        <v>7451</v>
      </c>
    </row>
    <row r="1117" spans="1:10" ht="15.75" hidden="1" customHeight="1">
      <c r="A1117" s="119">
        <v>1110</v>
      </c>
      <c r="B1117" s="238" t="s">
        <v>28712</v>
      </c>
      <c r="C1117" s="121" t="s">
        <v>7479</v>
      </c>
      <c r="D1117" s="119">
        <v>2025</v>
      </c>
      <c r="E1117" s="121">
        <v>6100103354</v>
      </c>
      <c r="F1117" s="237">
        <v>45440</v>
      </c>
      <c r="G1117" s="121" t="s">
        <v>8983</v>
      </c>
      <c r="H1117" s="121" t="s">
        <v>22163</v>
      </c>
      <c r="I1117" s="120" t="s">
        <v>15332</v>
      </c>
      <c r="J1117" s="121" t="s">
        <v>7451</v>
      </c>
    </row>
    <row r="1118" spans="1:10" ht="15.75" hidden="1" customHeight="1">
      <c r="A1118" s="119">
        <v>1111</v>
      </c>
      <c r="B1118" s="238" t="s">
        <v>7705</v>
      </c>
      <c r="C1118" s="121" t="s">
        <v>7478</v>
      </c>
      <c r="D1118" s="119">
        <v>2025</v>
      </c>
      <c r="E1118" s="121">
        <v>6100103086</v>
      </c>
      <c r="F1118" s="237">
        <v>45434</v>
      </c>
      <c r="G1118" s="121" t="s">
        <v>8984</v>
      </c>
      <c r="H1118" s="121" t="s">
        <v>22164</v>
      </c>
      <c r="I1118" s="120" t="s">
        <v>7322</v>
      </c>
      <c r="J1118" s="121" t="s">
        <v>7451</v>
      </c>
    </row>
    <row r="1119" spans="1:10" ht="15.75" hidden="1" customHeight="1">
      <c r="A1119" s="119">
        <v>1112</v>
      </c>
      <c r="B1119" s="238" t="s">
        <v>28713</v>
      </c>
      <c r="C1119" s="121" t="s">
        <v>7496</v>
      </c>
      <c r="D1119" s="119">
        <v>2025</v>
      </c>
      <c r="E1119" s="121">
        <v>6100103129</v>
      </c>
      <c r="F1119" s="237">
        <v>45433</v>
      </c>
      <c r="G1119" s="121" t="s">
        <v>8985</v>
      </c>
      <c r="H1119" s="121" t="s">
        <v>22165</v>
      </c>
      <c r="I1119" s="120" t="s">
        <v>15333</v>
      </c>
      <c r="J1119" s="121" t="s">
        <v>7451</v>
      </c>
    </row>
    <row r="1120" spans="1:10" ht="15.75" hidden="1" customHeight="1">
      <c r="A1120" s="119">
        <v>1113</v>
      </c>
      <c r="B1120" s="238" t="s">
        <v>28714</v>
      </c>
      <c r="C1120" s="121" t="s">
        <v>7484</v>
      </c>
      <c r="D1120" s="119">
        <v>2025</v>
      </c>
      <c r="E1120" s="121">
        <v>6100103253</v>
      </c>
      <c r="F1120" s="237">
        <v>45434</v>
      </c>
      <c r="G1120" s="121" t="s">
        <v>8986</v>
      </c>
      <c r="H1120" s="121" t="s">
        <v>22166</v>
      </c>
      <c r="I1120" s="120" t="s">
        <v>15334</v>
      </c>
      <c r="J1120" s="121" t="s">
        <v>7451</v>
      </c>
    </row>
    <row r="1121" spans="1:10" ht="15.75" hidden="1" customHeight="1">
      <c r="A1121" s="119">
        <v>1114</v>
      </c>
      <c r="B1121" s="238" t="s">
        <v>28651</v>
      </c>
      <c r="C1121" s="121" t="s">
        <v>7494</v>
      </c>
      <c r="D1121" s="119">
        <v>2025</v>
      </c>
      <c r="E1121" s="121">
        <v>6000038620</v>
      </c>
      <c r="F1121" s="237">
        <v>45449</v>
      </c>
      <c r="G1121" s="121" t="s">
        <v>8987</v>
      </c>
      <c r="H1121" s="121" t="s">
        <v>22167</v>
      </c>
      <c r="I1121" s="120" t="s">
        <v>15335</v>
      </c>
      <c r="J1121" s="121" t="s">
        <v>7452</v>
      </c>
    </row>
    <row r="1122" spans="1:10" ht="15.75" hidden="1" customHeight="1">
      <c r="A1122" s="119">
        <v>1115</v>
      </c>
      <c r="B1122" s="238" t="s">
        <v>28715</v>
      </c>
      <c r="C1122" s="121" t="s">
        <v>7496</v>
      </c>
      <c r="D1122" s="119">
        <v>2025</v>
      </c>
      <c r="E1122" s="121">
        <v>6100103344</v>
      </c>
      <c r="F1122" s="237">
        <v>45439</v>
      </c>
      <c r="G1122" s="121" t="s">
        <v>8988</v>
      </c>
      <c r="H1122" s="121" t="s">
        <v>22168</v>
      </c>
      <c r="I1122" s="120" t="s">
        <v>15336</v>
      </c>
      <c r="J1122" s="121" t="s">
        <v>7451</v>
      </c>
    </row>
    <row r="1123" spans="1:10" ht="15.75" hidden="1" customHeight="1">
      <c r="A1123" s="119">
        <v>1116</v>
      </c>
      <c r="B1123" s="238" t="s">
        <v>28716</v>
      </c>
      <c r="C1123" s="121" t="s">
        <v>7496</v>
      </c>
      <c r="D1123" s="119">
        <v>2025</v>
      </c>
      <c r="E1123" s="121">
        <v>6100103246</v>
      </c>
      <c r="F1123" s="237">
        <v>45441</v>
      </c>
      <c r="G1123" s="121" t="s">
        <v>8989</v>
      </c>
      <c r="H1123" s="121" t="s">
        <v>22169</v>
      </c>
      <c r="I1123" s="120" t="s">
        <v>15337</v>
      </c>
      <c r="J1123" s="121" t="s">
        <v>7451</v>
      </c>
    </row>
    <row r="1124" spans="1:10" ht="15.75" hidden="1" customHeight="1">
      <c r="A1124" s="119">
        <v>1117</v>
      </c>
      <c r="B1124" s="121" t="s">
        <v>33276</v>
      </c>
      <c r="C1124" s="121" t="s">
        <v>7479</v>
      </c>
      <c r="D1124" s="119">
        <v>2025</v>
      </c>
      <c r="E1124" s="121">
        <v>6100103154</v>
      </c>
      <c r="F1124" s="237">
        <v>45434</v>
      </c>
      <c r="G1124" s="121" t="s">
        <v>8990</v>
      </c>
      <c r="H1124" s="121" t="s">
        <v>22170</v>
      </c>
      <c r="I1124" s="120" t="s">
        <v>15338</v>
      </c>
      <c r="J1124" s="121" t="s">
        <v>7451</v>
      </c>
    </row>
    <row r="1125" spans="1:10" ht="15.75" hidden="1" customHeight="1">
      <c r="A1125" s="119">
        <v>1118</v>
      </c>
      <c r="B1125" s="238" t="s">
        <v>28717</v>
      </c>
      <c r="C1125" s="121" t="s">
        <v>7494</v>
      </c>
      <c r="D1125" s="119">
        <v>2025</v>
      </c>
      <c r="E1125" s="121">
        <v>6000038374</v>
      </c>
      <c r="F1125" s="237">
        <v>45434</v>
      </c>
      <c r="G1125" s="121" t="s">
        <v>8991</v>
      </c>
      <c r="H1125" s="121" t="s">
        <v>22171</v>
      </c>
      <c r="I1125" s="120" t="s">
        <v>15339</v>
      </c>
      <c r="J1125" s="121" t="s">
        <v>7452</v>
      </c>
    </row>
    <row r="1126" spans="1:10" ht="15.75" hidden="1" customHeight="1">
      <c r="A1126" s="119">
        <v>1119</v>
      </c>
      <c r="B1126" s="238" t="s">
        <v>28718</v>
      </c>
      <c r="C1126" s="121" t="s">
        <v>7479</v>
      </c>
      <c r="D1126" s="119">
        <v>2025</v>
      </c>
      <c r="E1126" s="121">
        <v>6100103628</v>
      </c>
      <c r="F1126" s="237">
        <v>45446</v>
      </c>
      <c r="G1126" s="121" t="s">
        <v>8992</v>
      </c>
      <c r="H1126" s="121" t="s">
        <v>22172</v>
      </c>
      <c r="I1126" s="120" t="s">
        <v>15340</v>
      </c>
      <c r="J1126" s="121" t="s">
        <v>7451</v>
      </c>
    </row>
    <row r="1127" spans="1:10" ht="15.75" hidden="1" customHeight="1">
      <c r="A1127" s="119">
        <v>1120</v>
      </c>
      <c r="B1127" s="121" t="s">
        <v>33277</v>
      </c>
      <c r="C1127" s="121" t="s">
        <v>7479</v>
      </c>
      <c r="D1127" s="119">
        <v>2025</v>
      </c>
      <c r="E1127" s="121">
        <v>6100103428</v>
      </c>
      <c r="F1127" s="237">
        <v>45440</v>
      </c>
      <c r="G1127" s="121" t="s">
        <v>8993</v>
      </c>
      <c r="H1127" s="121" t="s">
        <v>22173</v>
      </c>
      <c r="I1127" s="120" t="s">
        <v>15341</v>
      </c>
      <c r="J1127" s="121" t="s">
        <v>7451</v>
      </c>
    </row>
    <row r="1128" spans="1:10" ht="15.75" hidden="1" customHeight="1">
      <c r="A1128" s="119">
        <v>1121</v>
      </c>
      <c r="B1128" s="238" t="s">
        <v>7553</v>
      </c>
      <c r="C1128" s="121" t="s">
        <v>7478</v>
      </c>
      <c r="D1128" s="119">
        <v>2025</v>
      </c>
      <c r="E1128" s="121">
        <v>6100103139</v>
      </c>
      <c r="F1128" s="237">
        <v>45433</v>
      </c>
      <c r="G1128" s="121" t="s">
        <v>8994</v>
      </c>
      <c r="H1128" s="121" t="s">
        <v>22174</v>
      </c>
      <c r="I1128" s="120" t="s">
        <v>15342</v>
      </c>
      <c r="J1128" s="121" t="s">
        <v>7451</v>
      </c>
    </row>
    <row r="1129" spans="1:10" ht="15.75" hidden="1" customHeight="1">
      <c r="A1129" s="119">
        <v>1122</v>
      </c>
      <c r="B1129" s="238" t="s">
        <v>7632</v>
      </c>
      <c r="C1129" s="121" t="s">
        <v>7478</v>
      </c>
      <c r="D1129" s="119">
        <v>2025</v>
      </c>
      <c r="E1129" s="121">
        <v>6100103130</v>
      </c>
      <c r="F1129" s="237">
        <v>45433</v>
      </c>
      <c r="G1129" s="121" t="s">
        <v>7113</v>
      </c>
      <c r="H1129" s="121" t="s">
        <v>22175</v>
      </c>
      <c r="I1129" s="120" t="s">
        <v>15343</v>
      </c>
      <c r="J1129" s="121" t="s">
        <v>7451</v>
      </c>
    </row>
    <row r="1130" spans="1:10" ht="15.75" hidden="1" customHeight="1">
      <c r="A1130" s="119">
        <v>1123</v>
      </c>
      <c r="B1130" s="238" t="s">
        <v>28719</v>
      </c>
      <c r="C1130" s="121" t="s">
        <v>7478</v>
      </c>
      <c r="D1130" s="119">
        <v>2025</v>
      </c>
      <c r="E1130" s="121">
        <v>6100103132</v>
      </c>
      <c r="F1130" s="237">
        <v>45434</v>
      </c>
      <c r="G1130" s="121" t="s">
        <v>8995</v>
      </c>
      <c r="H1130" s="121" t="s">
        <v>22176</v>
      </c>
      <c r="I1130" s="120" t="s">
        <v>7318</v>
      </c>
      <c r="J1130" s="121" t="s">
        <v>7451</v>
      </c>
    </row>
    <row r="1131" spans="1:10" ht="15.75" hidden="1" customHeight="1">
      <c r="A1131" s="119">
        <v>1124</v>
      </c>
      <c r="B1131" s="238" t="s">
        <v>28720</v>
      </c>
      <c r="C1131" s="121" t="s">
        <v>7500</v>
      </c>
      <c r="D1131" s="119">
        <v>2025</v>
      </c>
      <c r="E1131" s="121">
        <v>6200035201</v>
      </c>
      <c r="F1131" s="237">
        <v>45433</v>
      </c>
      <c r="G1131" s="121" t="s">
        <v>8996</v>
      </c>
      <c r="H1131" s="121" t="s">
        <v>22177</v>
      </c>
      <c r="I1131" s="120" t="s">
        <v>15344</v>
      </c>
      <c r="J1131" s="121" t="s">
        <v>7453</v>
      </c>
    </row>
    <row r="1132" spans="1:10" ht="15.75" hidden="1" customHeight="1">
      <c r="A1132" s="119">
        <v>1125</v>
      </c>
      <c r="B1132" s="238" t="s">
        <v>7793</v>
      </c>
      <c r="C1132" s="121" t="s">
        <v>7478</v>
      </c>
      <c r="D1132" s="119">
        <v>2025</v>
      </c>
      <c r="E1132" s="121">
        <v>6100103175</v>
      </c>
      <c r="F1132" s="237">
        <v>45439</v>
      </c>
      <c r="G1132" s="121" t="s">
        <v>8997</v>
      </c>
      <c r="H1132" s="121" t="s">
        <v>22178</v>
      </c>
      <c r="I1132" s="120" t="s">
        <v>15345</v>
      </c>
      <c r="J1132" s="121" t="s">
        <v>7451</v>
      </c>
    </row>
    <row r="1133" spans="1:10" ht="15.75" hidden="1" customHeight="1">
      <c r="A1133" s="119">
        <v>1126</v>
      </c>
      <c r="B1133" s="238" t="s">
        <v>28721</v>
      </c>
      <c r="C1133" s="121" t="s">
        <v>7478</v>
      </c>
      <c r="D1133" s="119">
        <v>2025</v>
      </c>
      <c r="E1133" s="121">
        <v>6100103165</v>
      </c>
      <c r="F1133" s="237">
        <v>45435</v>
      </c>
      <c r="G1133" s="121" t="s">
        <v>8998</v>
      </c>
      <c r="H1133" s="121" t="s">
        <v>22179</v>
      </c>
      <c r="I1133" s="120" t="s">
        <v>15346</v>
      </c>
      <c r="J1133" s="121" t="s">
        <v>7451</v>
      </c>
    </row>
    <row r="1134" spans="1:10" ht="15.75" hidden="1" customHeight="1">
      <c r="A1134" s="119">
        <v>1127</v>
      </c>
      <c r="B1134" s="238" t="s">
        <v>28722</v>
      </c>
      <c r="C1134" s="121" t="s">
        <v>7496</v>
      </c>
      <c r="D1134" s="119">
        <v>2025</v>
      </c>
      <c r="E1134" s="121">
        <v>6100103356</v>
      </c>
      <c r="F1134" s="237">
        <v>45440</v>
      </c>
      <c r="G1134" s="121" t="s">
        <v>8999</v>
      </c>
      <c r="H1134" s="121" t="s">
        <v>22180</v>
      </c>
      <c r="I1134" s="120" t="s">
        <v>15347</v>
      </c>
      <c r="J1134" s="121" t="s">
        <v>7451</v>
      </c>
    </row>
    <row r="1135" spans="1:10" ht="15.75" hidden="1" customHeight="1">
      <c r="A1135" s="119">
        <v>1128</v>
      </c>
      <c r="B1135" s="238" t="s">
        <v>7552</v>
      </c>
      <c r="C1135" s="121" t="s">
        <v>7478</v>
      </c>
      <c r="D1135" s="119">
        <v>2025</v>
      </c>
      <c r="E1135" s="121">
        <v>6100103618</v>
      </c>
      <c r="F1135" s="237">
        <v>45450</v>
      </c>
      <c r="G1135" s="121" t="s">
        <v>9000</v>
      </c>
      <c r="H1135" s="121" t="s">
        <v>22181</v>
      </c>
      <c r="I1135" s="120" t="s">
        <v>15348</v>
      </c>
      <c r="J1135" s="121" t="s">
        <v>7451</v>
      </c>
    </row>
    <row r="1136" spans="1:10" ht="15.75" hidden="1" customHeight="1">
      <c r="A1136" s="119">
        <v>1129</v>
      </c>
      <c r="B1136" s="238" t="s">
        <v>28723</v>
      </c>
      <c r="C1136" s="121" t="s">
        <v>7484</v>
      </c>
      <c r="D1136" s="119">
        <v>2025</v>
      </c>
      <c r="E1136" s="121">
        <v>6100103298</v>
      </c>
      <c r="F1136" s="237">
        <v>45436</v>
      </c>
      <c r="G1136" s="121" t="s">
        <v>9001</v>
      </c>
      <c r="H1136" s="121" t="s">
        <v>22182</v>
      </c>
      <c r="I1136" s="120" t="s">
        <v>15349</v>
      </c>
      <c r="J1136" s="121" t="s">
        <v>7451</v>
      </c>
    </row>
    <row r="1137" spans="1:10" ht="15.75" hidden="1" customHeight="1">
      <c r="A1137" s="119">
        <v>1130</v>
      </c>
      <c r="B1137" s="238" t="s">
        <v>7849</v>
      </c>
      <c r="C1137" s="121" t="s">
        <v>7484</v>
      </c>
      <c r="D1137" s="119">
        <v>2025</v>
      </c>
      <c r="E1137" s="121">
        <v>6100103301</v>
      </c>
      <c r="F1137" s="237">
        <v>45439</v>
      </c>
      <c r="G1137" s="121" t="s">
        <v>9002</v>
      </c>
      <c r="H1137" s="121" t="s">
        <v>22183</v>
      </c>
      <c r="I1137" s="120" t="s">
        <v>15350</v>
      </c>
      <c r="J1137" s="121" t="s">
        <v>7451</v>
      </c>
    </row>
    <row r="1138" spans="1:10" ht="15.75" hidden="1" customHeight="1">
      <c r="A1138" s="119">
        <v>1131</v>
      </c>
      <c r="B1138" s="238" t="s">
        <v>28724</v>
      </c>
      <c r="C1138" s="121" t="s">
        <v>7478</v>
      </c>
      <c r="D1138" s="119">
        <v>2025</v>
      </c>
      <c r="E1138" s="121">
        <v>6100103704</v>
      </c>
      <c r="F1138" s="237">
        <v>45470</v>
      </c>
      <c r="G1138" s="121" t="s">
        <v>9003</v>
      </c>
      <c r="H1138" s="121" t="s">
        <v>22184</v>
      </c>
      <c r="I1138" s="120" t="s">
        <v>15102</v>
      </c>
      <c r="J1138" s="121" t="s">
        <v>7451</v>
      </c>
    </row>
    <row r="1139" spans="1:10" ht="15.75" hidden="1" customHeight="1">
      <c r="A1139" s="119">
        <v>1132</v>
      </c>
      <c r="B1139" s="238" t="s">
        <v>28534</v>
      </c>
      <c r="C1139" s="121" t="s">
        <v>7478</v>
      </c>
      <c r="D1139" s="119">
        <v>2025</v>
      </c>
      <c r="E1139" s="121">
        <v>6100103365</v>
      </c>
      <c r="F1139" s="237">
        <v>45443</v>
      </c>
      <c r="G1139" s="121" t="s">
        <v>9004</v>
      </c>
      <c r="H1139" s="121" t="s">
        <v>22185</v>
      </c>
      <c r="I1139" s="120" t="s">
        <v>7322</v>
      </c>
      <c r="J1139" s="121" t="s">
        <v>7451</v>
      </c>
    </row>
    <row r="1140" spans="1:10" ht="15.75" hidden="1" customHeight="1">
      <c r="A1140" s="119">
        <v>1133</v>
      </c>
      <c r="B1140" s="238" t="s">
        <v>28725</v>
      </c>
      <c r="C1140" s="121" t="s">
        <v>7478</v>
      </c>
      <c r="D1140" s="119">
        <v>2025</v>
      </c>
      <c r="E1140" s="121">
        <v>6100103188</v>
      </c>
      <c r="F1140" s="237">
        <v>45435</v>
      </c>
      <c r="G1140" s="121" t="s">
        <v>9005</v>
      </c>
      <c r="H1140" s="121" t="s">
        <v>22186</v>
      </c>
      <c r="I1140" s="120" t="s">
        <v>15351</v>
      </c>
      <c r="J1140" s="121" t="s">
        <v>7451</v>
      </c>
    </row>
    <row r="1141" spans="1:10" ht="15.75" hidden="1" customHeight="1">
      <c r="A1141" s="119">
        <v>1134</v>
      </c>
      <c r="B1141" s="121" t="s">
        <v>33271</v>
      </c>
      <c r="C1141" s="121" t="s">
        <v>7479</v>
      </c>
      <c r="D1141" s="119">
        <v>2025</v>
      </c>
      <c r="E1141" s="121">
        <v>6100104198</v>
      </c>
      <c r="F1141" s="237">
        <v>45463</v>
      </c>
      <c r="G1141" s="121" t="s">
        <v>9006</v>
      </c>
      <c r="H1141" s="121" t="s">
        <v>22187</v>
      </c>
      <c r="I1141" s="120" t="s">
        <v>15352</v>
      </c>
      <c r="J1141" s="121" t="s">
        <v>7451</v>
      </c>
    </row>
    <row r="1142" spans="1:10" ht="15.75" hidden="1" customHeight="1">
      <c r="A1142" s="119">
        <v>1135</v>
      </c>
      <c r="B1142" s="238" t="s">
        <v>28582</v>
      </c>
      <c r="C1142" s="121" t="s">
        <v>7496</v>
      </c>
      <c r="D1142" s="119">
        <v>2025</v>
      </c>
      <c r="E1142" s="121">
        <v>6100103430</v>
      </c>
      <c r="F1142" s="237">
        <v>45440</v>
      </c>
      <c r="G1142" s="121" t="s">
        <v>9007</v>
      </c>
      <c r="H1142" s="121" t="s">
        <v>22188</v>
      </c>
      <c r="I1142" s="120" t="s">
        <v>15353</v>
      </c>
      <c r="J1142" s="121" t="s">
        <v>7451</v>
      </c>
    </row>
    <row r="1143" spans="1:10" ht="15.75" hidden="1" customHeight="1">
      <c r="A1143" s="119">
        <v>1136</v>
      </c>
      <c r="B1143" s="238" t="s">
        <v>7689</v>
      </c>
      <c r="C1143" s="121" t="s">
        <v>7478</v>
      </c>
      <c r="D1143" s="119">
        <v>2025</v>
      </c>
      <c r="E1143" s="121">
        <v>6100103170</v>
      </c>
      <c r="F1143" s="237">
        <v>45434</v>
      </c>
      <c r="G1143" s="121" t="s">
        <v>9008</v>
      </c>
      <c r="H1143" s="121" t="s">
        <v>22189</v>
      </c>
      <c r="I1143" s="120" t="s">
        <v>15354</v>
      </c>
      <c r="J1143" s="121" t="s">
        <v>7451</v>
      </c>
    </row>
    <row r="1144" spans="1:10" ht="15.75" hidden="1" customHeight="1">
      <c r="A1144" s="119">
        <v>1137</v>
      </c>
      <c r="B1144" s="238" t="s">
        <v>28726</v>
      </c>
      <c r="C1144" s="121" t="s">
        <v>7494</v>
      </c>
      <c r="D1144" s="119">
        <v>2025</v>
      </c>
      <c r="E1144" s="121">
        <v>6000038386</v>
      </c>
      <c r="F1144" s="237">
        <v>45439</v>
      </c>
      <c r="G1144" s="121" t="s">
        <v>9009</v>
      </c>
      <c r="H1144" s="121" t="s">
        <v>22190</v>
      </c>
      <c r="I1144" s="120" t="s">
        <v>7346</v>
      </c>
      <c r="J1144" s="121" t="s">
        <v>7452</v>
      </c>
    </row>
    <row r="1145" spans="1:10" ht="15.75" hidden="1" customHeight="1">
      <c r="A1145" s="119">
        <v>1138</v>
      </c>
      <c r="B1145" s="238" t="s">
        <v>28727</v>
      </c>
      <c r="C1145" s="121" t="s">
        <v>7490</v>
      </c>
      <c r="D1145" s="119">
        <v>2025</v>
      </c>
      <c r="E1145" s="121">
        <v>6200035294</v>
      </c>
      <c r="F1145" s="237">
        <v>45442</v>
      </c>
      <c r="G1145" s="121" t="s">
        <v>9010</v>
      </c>
      <c r="H1145" s="121" t="s">
        <v>22191</v>
      </c>
      <c r="I1145" s="120" t="s">
        <v>15355</v>
      </c>
      <c r="J1145" s="121" t="s">
        <v>7453</v>
      </c>
    </row>
    <row r="1146" spans="1:10" ht="15.75" hidden="1" customHeight="1">
      <c r="A1146" s="119">
        <v>1139</v>
      </c>
      <c r="B1146" s="121" t="s">
        <v>33274</v>
      </c>
      <c r="C1146" s="121" t="s">
        <v>7479</v>
      </c>
      <c r="D1146" s="119">
        <v>2025</v>
      </c>
      <c r="E1146" s="121">
        <v>6100103300</v>
      </c>
      <c r="F1146" s="237">
        <v>45436</v>
      </c>
      <c r="G1146" s="121" t="s">
        <v>9011</v>
      </c>
      <c r="H1146" s="121" t="s">
        <v>22192</v>
      </c>
      <c r="I1146" s="120" t="s">
        <v>15356</v>
      </c>
      <c r="J1146" s="121" t="s">
        <v>7451</v>
      </c>
    </row>
    <row r="1147" spans="1:10" ht="15.75" hidden="1" customHeight="1">
      <c r="A1147" s="119">
        <v>1140</v>
      </c>
      <c r="B1147" s="238" t="s">
        <v>7859</v>
      </c>
      <c r="C1147" s="121" t="s">
        <v>7478</v>
      </c>
      <c r="D1147" s="119">
        <v>2025</v>
      </c>
      <c r="E1147" s="121">
        <v>6100103285</v>
      </c>
      <c r="F1147" s="237">
        <v>45439</v>
      </c>
      <c r="G1147" s="121" t="s">
        <v>9012</v>
      </c>
      <c r="H1147" s="121" t="s">
        <v>22193</v>
      </c>
      <c r="I1147" s="120" t="s">
        <v>15162</v>
      </c>
      <c r="J1147" s="121" t="s">
        <v>7451</v>
      </c>
    </row>
    <row r="1148" spans="1:10" ht="15.75" hidden="1" customHeight="1">
      <c r="A1148" s="119">
        <v>1141</v>
      </c>
      <c r="B1148" s="238" t="s">
        <v>28728</v>
      </c>
      <c r="C1148" s="121" t="s">
        <v>7496</v>
      </c>
      <c r="D1148" s="119">
        <v>2025</v>
      </c>
      <c r="E1148" s="121">
        <v>6100103366</v>
      </c>
      <c r="F1148" s="237">
        <v>45440</v>
      </c>
      <c r="G1148" s="121" t="s">
        <v>9013</v>
      </c>
      <c r="H1148" s="121" t="s">
        <v>22194</v>
      </c>
      <c r="I1148" s="120" t="s">
        <v>15357</v>
      </c>
      <c r="J1148" s="121" t="s">
        <v>7451</v>
      </c>
    </row>
    <row r="1149" spans="1:10" ht="15.75" hidden="1" customHeight="1">
      <c r="A1149" s="119">
        <v>1142</v>
      </c>
      <c r="B1149" s="238" t="s">
        <v>28729</v>
      </c>
      <c r="C1149" s="121" t="s">
        <v>7489</v>
      </c>
      <c r="D1149" s="119">
        <v>2025</v>
      </c>
      <c r="E1149" s="121">
        <v>6200035386</v>
      </c>
      <c r="F1149" s="237">
        <v>45456</v>
      </c>
      <c r="G1149" s="121" t="s">
        <v>8455</v>
      </c>
      <c r="H1149" s="121" t="s">
        <v>22195</v>
      </c>
      <c r="I1149" s="120" t="s">
        <v>15358</v>
      </c>
      <c r="J1149" s="121" t="s">
        <v>7453</v>
      </c>
    </row>
    <row r="1150" spans="1:10" ht="15.75" hidden="1" customHeight="1">
      <c r="A1150" s="119">
        <v>1143</v>
      </c>
      <c r="B1150" s="238" t="s">
        <v>28730</v>
      </c>
      <c r="C1150" s="121" t="s">
        <v>7478</v>
      </c>
      <c r="D1150" s="119">
        <v>2025</v>
      </c>
      <c r="E1150" s="121">
        <v>6100103324</v>
      </c>
      <c r="F1150" s="237">
        <v>45439</v>
      </c>
      <c r="G1150" s="121" t="s">
        <v>9014</v>
      </c>
      <c r="H1150" s="121" t="s">
        <v>22196</v>
      </c>
      <c r="I1150" s="120" t="s">
        <v>15359</v>
      </c>
      <c r="J1150" s="121" t="s">
        <v>7451</v>
      </c>
    </row>
    <row r="1151" spans="1:10" ht="15.75" hidden="1" customHeight="1">
      <c r="A1151" s="119">
        <v>1144</v>
      </c>
      <c r="B1151" s="238" t="s">
        <v>28731</v>
      </c>
      <c r="C1151" s="121" t="s">
        <v>7488</v>
      </c>
      <c r="D1151" s="119">
        <v>2025</v>
      </c>
      <c r="E1151" s="121">
        <v>6100103228</v>
      </c>
      <c r="F1151" s="237">
        <v>45436</v>
      </c>
      <c r="G1151" s="121" t="s">
        <v>9015</v>
      </c>
      <c r="H1151" s="121" t="s">
        <v>22197</v>
      </c>
      <c r="I1151" s="120" t="s">
        <v>15360</v>
      </c>
      <c r="J1151" s="121" t="s">
        <v>7451</v>
      </c>
    </row>
    <row r="1152" spans="1:10" ht="15.75" hidden="1" customHeight="1">
      <c r="A1152" s="119">
        <v>1145</v>
      </c>
      <c r="B1152" s="238" t="s">
        <v>7663</v>
      </c>
      <c r="C1152" s="121" t="s">
        <v>7487</v>
      </c>
      <c r="D1152" s="119">
        <v>2025</v>
      </c>
      <c r="E1152" s="121">
        <v>6100104004</v>
      </c>
      <c r="F1152" s="237">
        <v>45505</v>
      </c>
      <c r="G1152" s="121" t="s">
        <v>9016</v>
      </c>
      <c r="H1152" s="121" t="s">
        <v>22198</v>
      </c>
      <c r="I1152" s="120" t="s">
        <v>15361</v>
      </c>
      <c r="J1152" s="121" t="s">
        <v>7451</v>
      </c>
    </row>
    <row r="1153" spans="1:10" ht="15.75" hidden="1" customHeight="1">
      <c r="A1153" s="119">
        <v>1146</v>
      </c>
      <c r="B1153" s="238" t="s">
        <v>28732</v>
      </c>
      <c r="C1153" s="121" t="s">
        <v>7478</v>
      </c>
      <c r="D1153" s="119">
        <v>2025</v>
      </c>
      <c r="E1153" s="121">
        <v>6100103250</v>
      </c>
      <c r="F1153" s="237">
        <v>45440</v>
      </c>
      <c r="G1153" s="121" t="s">
        <v>7150</v>
      </c>
      <c r="H1153" s="121" t="s">
        <v>22199</v>
      </c>
      <c r="I1153" s="120" t="s">
        <v>15362</v>
      </c>
      <c r="J1153" s="121" t="s">
        <v>7451</v>
      </c>
    </row>
    <row r="1154" spans="1:10" ht="15.75" hidden="1" customHeight="1">
      <c r="A1154" s="119">
        <v>1147</v>
      </c>
      <c r="B1154" s="238" t="s">
        <v>28733</v>
      </c>
      <c r="C1154" s="121" t="s">
        <v>7478</v>
      </c>
      <c r="D1154" s="119">
        <v>2025</v>
      </c>
      <c r="E1154" s="121">
        <v>6100103247</v>
      </c>
      <c r="F1154" s="237">
        <v>45440</v>
      </c>
      <c r="G1154" s="121" t="s">
        <v>7150</v>
      </c>
      <c r="H1154" s="121" t="s">
        <v>22200</v>
      </c>
      <c r="I1154" s="120" t="s">
        <v>15362</v>
      </c>
      <c r="J1154" s="121" t="s">
        <v>7451</v>
      </c>
    </row>
    <row r="1155" spans="1:10" ht="15.75" hidden="1" customHeight="1">
      <c r="A1155" s="119">
        <v>1148</v>
      </c>
      <c r="B1155" s="238" t="s">
        <v>28734</v>
      </c>
      <c r="C1155" s="121" t="s">
        <v>7478</v>
      </c>
      <c r="D1155" s="119">
        <v>2025</v>
      </c>
      <c r="E1155" s="121">
        <v>6100103251</v>
      </c>
      <c r="F1155" s="237">
        <v>45440</v>
      </c>
      <c r="G1155" s="121" t="s">
        <v>7150</v>
      </c>
      <c r="H1155" s="121" t="s">
        <v>22201</v>
      </c>
      <c r="I1155" s="120" t="s">
        <v>15362</v>
      </c>
      <c r="J1155" s="121" t="s">
        <v>7451</v>
      </c>
    </row>
    <row r="1156" spans="1:10" ht="15.75" hidden="1" customHeight="1">
      <c r="A1156" s="119">
        <v>1149</v>
      </c>
      <c r="B1156" s="238" t="s">
        <v>28735</v>
      </c>
      <c r="C1156" s="121" t="s">
        <v>7478</v>
      </c>
      <c r="D1156" s="119">
        <v>2025</v>
      </c>
      <c r="E1156" s="121">
        <v>6100103450</v>
      </c>
      <c r="F1156" s="237">
        <v>45442</v>
      </c>
      <c r="G1156" s="121" t="s">
        <v>9017</v>
      </c>
      <c r="H1156" s="121" t="s">
        <v>22202</v>
      </c>
      <c r="I1156" s="120" t="s">
        <v>15363</v>
      </c>
      <c r="J1156" s="121" t="s">
        <v>7451</v>
      </c>
    </row>
    <row r="1157" spans="1:10" ht="15.75" hidden="1" customHeight="1">
      <c r="A1157" s="119">
        <v>1150</v>
      </c>
      <c r="B1157" s="238" t="s">
        <v>28736</v>
      </c>
      <c r="C1157" s="121" t="s">
        <v>7496</v>
      </c>
      <c r="D1157" s="119">
        <v>2025</v>
      </c>
      <c r="E1157" s="121">
        <v>6100103312</v>
      </c>
      <c r="F1157" s="237">
        <v>45439</v>
      </c>
      <c r="G1157" s="121" t="s">
        <v>9018</v>
      </c>
      <c r="H1157" s="121" t="s">
        <v>22203</v>
      </c>
      <c r="I1157" s="120" t="s">
        <v>15364</v>
      </c>
      <c r="J1157" s="121" t="s">
        <v>7451</v>
      </c>
    </row>
    <row r="1158" spans="1:10" ht="15.75" hidden="1" customHeight="1">
      <c r="A1158" s="119">
        <v>1151</v>
      </c>
      <c r="B1158" s="238" t="s">
        <v>7776</v>
      </c>
      <c r="C1158" s="121" t="s">
        <v>7478</v>
      </c>
      <c r="D1158" s="119">
        <v>2025</v>
      </c>
      <c r="E1158" s="121">
        <v>6100103403</v>
      </c>
      <c r="F1158" s="237">
        <v>45443</v>
      </c>
      <c r="G1158" s="121" t="s">
        <v>9019</v>
      </c>
      <c r="H1158" s="121" t="s">
        <v>22204</v>
      </c>
      <c r="I1158" s="120" t="s">
        <v>15365</v>
      </c>
      <c r="J1158" s="121" t="s">
        <v>7451</v>
      </c>
    </row>
    <row r="1159" spans="1:10" ht="15.75" hidden="1" customHeight="1">
      <c r="A1159" s="119">
        <v>1152</v>
      </c>
      <c r="B1159" s="238" t="s">
        <v>28635</v>
      </c>
      <c r="C1159" s="121" t="s">
        <v>7482</v>
      </c>
      <c r="D1159" s="119">
        <v>2025</v>
      </c>
      <c r="E1159" s="121">
        <v>6100103414</v>
      </c>
      <c r="F1159" s="237">
        <v>45442</v>
      </c>
      <c r="G1159" s="121" t="s">
        <v>9020</v>
      </c>
      <c r="H1159" s="121" t="s">
        <v>22205</v>
      </c>
      <c r="I1159" s="120" t="s">
        <v>15366</v>
      </c>
      <c r="J1159" s="121" t="s">
        <v>7451</v>
      </c>
    </row>
    <row r="1160" spans="1:10" ht="15.75" hidden="1" customHeight="1">
      <c r="A1160" s="119">
        <v>1153</v>
      </c>
      <c r="B1160" s="238" t="s">
        <v>7608</v>
      </c>
      <c r="C1160" s="121" t="s">
        <v>7478</v>
      </c>
      <c r="D1160" s="119">
        <v>2025</v>
      </c>
      <c r="E1160" s="121">
        <v>6100103518</v>
      </c>
      <c r="F1160" s="237">
        <v>45443</v>
      </c>
      <c r="G1160" s="121" t="s">
        <v>9021</v>
      </c>
      <c r="H1160" s="121" t="s">
        <v>22206</v>
      </c>
      <c r="I1160" s="120" t="s">
        <v>15367</v>
      </c>
      <c r="J1160" s="121" t="s">
        <v>7451</v>
      </c>
    </row>
    <row r="1161" spans="1:10" ht="15.75" hidden="1" customHeight="1">
      <c r="A1161" s="119">
        <v>1154</v>
      </c>
      <c r="B1161" s="238" t="s">
        <v>28737</v>
      </c>
      <c r="C1161" s="121" t="s">
        <v>7501</v>
      </c>
      <c r="D1161" s="119">
        <v>2025</v>
      </c>
      <c r="E1161" s="121">
        <v>6200035378</v>
      </c>
      <c r="F1161" s="237">
        <v>45447</v>
      </c>
      <c r="G1161" s="121" t="s">
        <v>9022</v>
      </c>
      <c r="H1161" s="121" t="s">
        <v>22207</v>
      </c>
      <c r="I1161" s="120" t="s">
        <v>15368</v>
      </c>
      <c r="J1161" s="121" t="s">
        <v>7453</v>
      </c>
    </row>
    <row r="1162" spans="1:10" ht="15.75" hidden="1" customHeight="1">
      <c r="A1162" s="119">
        <v>1155</v>
      </c>
      <c r="B1162" s="238" t="s">
        <v>7633</v>
      </c>
      <c r="C1162" s="121" t="s">
        <v>7478</v>
      </c>
      <c r="D1162" s="119">
        <v>2025</v>
      </c>
      <c r="E1162" s="121">
        <v>6100103408</v>
      </c>
      <c r="F1162" s="237">
        <v>45442</v>
      </c>
      <c r="G1162" s="121" t="s">
        <v>9023</v>
      </c>
      <c r="H1162" s="121" t="s">
        <v>22208</v>
      </c>
      <c r="I1162" s="120" t="s">
        <v>15369</v>
      </c>
      <c r="J1162" s="121" t="s">
        <v>7451</v>
      </c>
    </row>
    <row r="1163" spans="1:10" ht="15.75" hidden="1" customHeight="1">
      <c r="A1163" s="119">
        <v>1156</v>
      </c>
      <c r="B1163" s="238" t="s">
        <v>7678</v>
      </c>
      <c r="C1163" s="121" t="s">
        <v>7478</v>
      </c>
      <c r="D1163" s="119">
        <v>2025</v>
      </c>
      <c r="E1163" s="121">
        <v>6100103280</v>
      </c>
      <c r="F1163" s="237">
        <v>45439</v>
      </c>
      <c r="G1163" s="121" t="s">
        <v>9024</v>
      </c>
      <c r="H1163" s="121" t="s">
        <v>22209</v>
      </c>
      <c r="I1163" s="120" t="s">
        <v>15370</v>
      </c>
      <c r="J1163" s="121" t="s">
        <v>7451</v>
      </c>
    </row>
    <row r="1164" spans="1:10" ht="15.75" hidden="1" customHeight="1">
      <c r="A1164" s="119">
        <v>1157</v>
      </c>
      <c r="B1164" s="238" t="s">
        <v>7767</v>
      </c>
      <c r="C1164" s="121" t="s">
        <v>7478</v>
      </c>
      <c r="D1164" s="119">
        <v>2025</v>
      </c>
      <c r="E1164" s="121">
        <v>6100104052</v>
      </c>
      <c r="F1164" s="237">
        <v>45460</v>
      </c>
      <c r="G1164" s="121" t="s">
        <v>9025</v>
      </c>
      <c r="H1164" s="121" t="s">
        <v>22210</v>
      </c>
      <c r="I1164" s="120" t="s">
        <v>15371</v>
      </c>
      <c r="J1164" s="121" t="s">
        <v>7451</v>
      </c>
    </row>
    <row r="1165" spans="1:10" ht="15.75" hidden="1" customHeight="1">
      <c r="A1165" s="119">
        <v>1158</v>
      </c>
      <c r="B1165" s="238" t="s">
        <v>28738</v>
      </c>
      <c r="C1165" s="121" t="s">
        <v>7499</v>
      </c>
      <c r="D1165" s="119">
        <v>2025</v>
      </c>
      <c r="E1165" s="121">
        <v>6000038439</v>
      </c>
      <c r="F1165" s="237">
        <v>45447</v>
      </c>
      <c r="G1165" s="121" t="s">
        <v>9026</v>
      </c>
      <c r="H1165" s="121" t="s">
        <v>22211</v>
      </c>
      <c r="I1165" s="120" t="s">
        <v>15372</v>
      </c>
      <c r="J1165" s="121" t="s">
        <v>7452</v>
      </c>
    </row>
    <row r="1166" spans="1:10" ht="15.75" hidden="1" customHeight="1">
      <c r="A1166" s="119">
        <v>1159</v>
      </c>
      <c r="B1166" s="238" t="s">
        <v>7762</v>
      </c>
      <c r="C1166" s="121" t="s">
        <v>7479</v>
      </c>
      <c r="D1166" s="119">
        <v>2025</v>
      </c>
      <c r="E1166" s="121">
        <v>6100104010</v>
      </c>
      <c r="F1166" s="237">
        <v>45460</v>
      </c>
      <c r="G1166" s="121" t="s">
        <v>9027</v>
      </c>
      <c r="H1166" s="121" t="s">
        <v>22212</v>
      </c>
      <c r="I1166" s="120" t="s">
        <v>15373</v>
      </c>
      <c r="J1166" s="121" t="s">
        <v>7451</v>
      </c>
    </row>
    <row r="1167" spans="1:10" ht="15.75" hidden="1" customHeight="1">
      <c r="A1167" s="119">
        <v>1160</v>
      </c>
      <c r="B1167" s="238" t="s">
        <v>7797</v>
      </c>
      <c r="C1167" s="121" t="s">
        <v>7478</v>
      </c>
      <c r="D1167" s="119">
        <v>2025</v>
      </c>
      <c r="E1167" s="121">
        <v>6100103361</v>
      </c>
      <c r="F1167" s="237">
        <v>45440</v>
      </c>
      <c r="G1167" s="121" t="s">
        <v>7129</v>
      </c>
      <c r="H1167" s="121" t="s">
        <v>22213</v>
      </c>
      <c r="I1167" s="120" t="s">
        <v>7322</v>
      </c>
      <c r="J1167" s="121" t="s">
        <v>7451</v>
      </c>
    </row>
    <row r="1168" spans="1:10" ht="15.75" hidden="1" customHeight="1">
      <c r="A1168" s="119">
        <v>1161</v>
      </c>
      <c r="B1168" s="238" t="s">
        <v>28739</v>
      </c>
      <c r="C1168" s="121" t="s">
        <v>7478</v>
      </c>
      <c r="D1168" s="119">
        <v>2025</v>
      </c>
      <c r="E1168" s="121">
        <v>6100103744</v>
      </c>
      <c r="F1168" s="237">
        <v>45450</v>
      </c>
      <c r="G1168" s="121" t="s">
        <v>9028</v>
      </c>
      <c r="H1168" s="121" t="s">
        <v>22214</v>
      </c>
      <c r="I1168" s="120" t="s">
        <v>15374</v>
      </c>
      <c r="J1168" s="121" t="s">
        <v>7451</v>
      </c>
    </row>
    <row r="1169" spans="1:10" ht="15.75" hidden="1" customHeight="1">
      <c r="A1169" s="119">
        <v>1162</v>
      </c>
      <c r="B1169" s="238" t="s">
        <v>28515</v>
      </c>
      <c r="C1169" s="121" t="s">
        <v>7478</v>
      </c>
      <c r="D1169" s="119">
        <v>2025</v>
      </c>
      <c r="E1169" s="121">
        <v>6100103609</v>
      </c>
      <c r="F1169" s="237">
        <v>45446</v>
      </c>
      <c r="G1169" s="121" t="s">
        <v>9029</v>
      </c>
      <c r="H1169" s="121" t="s">
        <v>22215</v>
      </c>
      <c r="I1169" s="120" t="s">
        <v>15181</v>
      </c>
      <c r="J1169" s="121" t="s">
        <v>7451</v>
      </c>
    </row>
    <row r="1170" spans="1:10" ht="15.75" hidden="1" customHeight="1">
      <c r="A1170" s="119">
        <v>1163</v>
      </c>
      <c r="B1170" s="238" t="s">
        <v>7860</v>
      </c>
      <c r="C1170" s="121" t="s">
        <v>7478</v>
      </c>
      <c r="D1170" s="119">
        <v>2025</v>
      </c>
      <c r="E1170" s="121">
        <v>6100103331</v>
      </c>
      <c r="F1170" s="237">
        <v>45440</v>
      </c>
      <c r="G1170" s="121" t="s">
        <v>9030</v>
      </c>
      <c r="H1170" s="121" t="s">
        <v>22216</v>
      </c>
      <c r="I1170" s="120" t="s">
        <v>15375</v>
      </c>
      <c r="J1170" s="121" t="s">
        <v>7451</v>
      </c>
    </row>
    <row r="1171" spans="1:10" ht="15.75" hidden="1" customHeight="1">
      <c r="A1171" s="119">
        <v>1164</v>
      </c>
      <c r="B1171" s="238" t="s">
        <v>7675</v>
      </c>
      <c r="C1171" s="121" t="s">
        <v>7484</v>
      </c>
      <c r="D1171" s="119">
        <v>2025</v>
      </c>
      <c r="E1171" s="121">
        <v>6100103482</v>
      </c>
      <c r="F1171" s="237">
        <v>45446</v>
      </c>
      <c r="G1171" s="121" t="s">
        <v>7189</v>
      </c>
      <c r="H1171" s="121" t="s">
        <v>22217</v>
      </c>
      <c r="I1171" s="120" t="s">
        <v>15376</v>
      </c>
      <c r="J1171" s="121" t="s">
        <v>7451</v>
      </c>
    </row>
    <row r="1172" spans="1:10" ht="15.75" hidden="1" customHeight="1">
      <c r="A1172" s="119">
        <v>1165</v>
      </c>
      <c r="B1172" s="238" t="s">
        <v>28740</v>
      </c>
      <c r="C1172" s="121" t="s">
        <v>7492</v>
      </c>
      <c r="D1172" s="119">
        <v>2025</v>
      </c>
      <c r="E1172" s="121">
        <v>6200035355</v>
      </c>
      <c r="F1172" s="237">
        <v>45447</v>
      </c>
      <c r="G1172" s="121" t="s">
        <v>9031</v>
      </c>
      <c r="H1172" s="121" t="s">
        <v>22218</v>
      </c>
      <c r="I1172" s="120" t="s">
        <v>15377</v>
      </c>
      <c r="J1172" s="121" t="s">
        <v>7453</v>
      </c>
    </row>
    <row r="1173" spans="1:10" ht="15.75" hidden="1" customHeight="1">
      <c r="A1173" s="119">
        <v>1166</v>
      </c>
      <c r="B1173" s="238" t="s">
        <v>28741</v>
      </c>
      <c r="C1173" s="121" t="s">
        <v>7478</v>
      </c>
      <c r="D1173" s="119">
        <v>2025</v>
      </c>
      <c r="E1173" s="121">
        <v>6100103652</v>
      </c>
      <c r="F1173" s="237">
        <v>45447</v>
      </c>
      <c r="G1173" s="121" t="s">
        <v>9032</v>
      </c>
      <c r="H1173" s="121" t="s">
        <v>22219</v>
      </c>
      <c r="I1173" s="120" t="s">
        <v>15162</v>
      </c>
      <c r="J1173" s="121" t="s">
        <v>7451</v>
      </c>
    </row>
    <row r="1174" spans="1:10" ht="15.75" hidden="1" customHeight="1">
      <c r="A1174" s="119">
        <v>1167</v>
      </c>
      <c r="B1174" s="238" t="s">
        <v>7606</v>
      </c>
      <c r="C1174" s="121" t="s">
        <v>7478</v>
      </c>
      <c r="D1174" s="119">
        <v>2025</v>
      </c>
      <c r="E1174" s="121">
        <v>6100103395</v>
      </c>
      <c r="F1174" s="237">
        <v>45440</v>
      </c>
      <c r="G1174" s="121" t="s">
        <v>9033</v>
      </c>
      <c r="H1174" s="121" t="s">
        <v>22220</v>
      </c>
      <c r="I1174" s="120" t="s">
        <v>15378</v>
      </c>
      <c r="J1174" s="121" t="s">
        <v>7451</v>
      </c>
    </row>
    <row r="1175" spans="1:10" ht="15.75" hidden="1" customHeight="1">
      <c r="A1175" s="119">
        <v>1168</v>
      </c>
      <c r="B1175" s="121" t="s">
        <v>33278</v>
      </c>
      <c r="C1175" s="121" t="s">
        <v>7479</v>
      </c>
      <c r="D1175" s="119">
        <v>2025</v>
      </c>
      <c r="E1175" s="121">
        <v>6100103420</v>
      </c>
      <c r="F1175" s="237">
        <v>45443</v>
      </c>
      <c r="G1175" s="121" t="s">
        <v>9034</v>
      </c>
      <c r="H1175" s="121" t="s">
        <v>22221</v>
      </c>
      <c r="I1175" s="120" t="s">
        <v>15379</v>
      </c>
      <c r="J1175" s="121" t="s">
        <v>7451</v>
      </c>
    </row>
    <row r="1176" spans="1:10" ht="15.75" hidden="1" customHeight="1">
      <c r="A1176" s="119">
        <v>1169</v>
      </c>
      <c r="B1176" s="238" t="s">
        <v>28742</v>
      </c>
      <c r="C1176" s="121" t="s">
        <v>7489</v>
      </c>
      <c r="D1176" s="119">
        <v>2025</v>
      </c>
      <c r="E1176" s="121">
        <v>6200035362</v>
      </c>
      <c r="F1176" s="237">
        <v>45443</v>
      </c>
      <c r="G1176" s="121" t="s">
        <v>9035</v>
      </c>
      <c r="H1176" s="121" t="s">
        <v>22222</v>
      </c>
      <c r="I1176" s="120" t="s">
        <v>15380</v>
      </c>
      <c r="J1176" s="121" t="s">
        <v>7453</v>
      </c>
    </row>
    <row r="1177" spans="1:10" ht="15.75" hidden="1" customHeight="1">
      <c r="A1177" s="119">
        <v>1170</v>
      </c>
      <c r="B1177" s="238" t="s">
        <v>7832</v>
      </c>
      <c r="C1177" s="121" t="s">
        <v>7478</v>
      </c>
      <c r="D1177" s="119">
        <v>2025</v>
      </c>
      <c r="E1177" s="121">
        <v>6100103398</v>
      </c>
      <c r="F1177" s="237">
        <v>45441</v>
      </c>
      <c r="G1177" s="121" t="s">
        <v>9036</v>
      </c>
      <c r="H1177" s="121" t="s">
        <v>22223</v>
      </c>
      <c r="I1177" s="120" t="s">
        <v>15381</v>
      </c>
      <c r="J1177" s="121" t="s">
        <v>7451</v>
      </c>
    </row>
    <row r="1178" spans="1:10" ht="15.75" hidden="1" customHeight="1">
      <c r="A1178" s="119">
        <v>1171</v>
      </c>
      <c r="B1178" s="238" t="s">
        <v>28743</v>
      </c>
      <c r="C1178" s="121" t="s">
        <v>7501</v>
      </c>
      <c r="D1178" s="119">
        <v>2025</v>
      </c>
      <c r="E1178" s="121">
        <v>6200035353</v>
      </c>
      <c r="F1178" s="237">
        <v>45446</v>
      </c>
      <c r="G1178" s="121" t="s">
        <v>9037</v>
      </c>
      <c r="H1178" s="121" t="s">
        <v>22224</v>
      </c>
      <c r="I1178" s="120" t="s">
        <v>15382</v>
      </c>
      <c r="J1178" s="121" t="s">
        <v>7453</v>
      </c>
    </row>
    <row r="1179" spans="1:10" ht="15.75" hidden="1" customHeight="1">
      <c r="A1179" s="119">
        <v>1172</v>
      </c>
      <c r="B1179" s="238" t="s">
        <v>28651</v>
      </c>
      <c r="C1179" s="121" t="s">
        <v>7494</v>
      </c>
      <c r="D1179" s="119">
        <v>2025</v>
      </c>
      <c r="E1179" s="121">
        <v>6000038483</v>
      </c>
      <c r="F1179" s="237">
        <v>45441</v>
      </c>
      <c r="G1179" s="121" t="s">
        <v>9038</v>
      </c>
      <c r="H1179" s="121" t="s">
        <v>22225</v>
      </c>
      <c r="I1179" s="120" t="s">
        <v>15383</v>
      </c>
      <c r="J1179" s="121" t="s">
        <v>7452</v>
      </c>
    </row>
    <row r="1180" spans="1:10" ht="15.75" hidden="1" customHeight="1">
      <c r="A1180" s="119">
        <v>1173</v>
      </c>
      <c r="B1180" s="238" t="s">
        <v>7767</v>
      </c>
      <c r="C1180" s="121" t="s">
        <v>7478</v>
      </c>
      <c r="D1180" s="119">
        <v>2025</v>
      </c>
      <c r="E1180" s="121">
        <v>6100103517</v>
      </c>
      <c r="F1180" s="237">
        <v>45442</v>
      </c>
      <c r="G1180" s="121" t="s">
        <v>9039</v>
      </c>
      <c r="H1180" s="121" t="s">
        <v>22226</v>
      </c>
      <c r="I1180" s="120" t="s">
        <v>15384</v>
      </c>
      <c r="J1180" s="121" t="s">
        <v>7451</v>
      </c>
    </row>
    <row r="1181" spans="1:10" ht="15.75" hidden="1" customHeight="1">
      <c r="A1181" s="119">
        <v>1174</v>
      </c>
      <c r="B1181" s="238" t="s">
        <v>28744</v>
      </c>
      <c r="C1181" s="121" t="s">
        <v>7479</v>
      </c>
      <c r="D1181" s="119">
        <v>2025</v>
      </c>
      <c r="E1181" s="121">
        <v>6100103821</v>
      </c>
      <c r="F1181" s="237">
        <v>45454</v>
      </c>
      <c r="G1181" s="121" t="s">
        <v>9040</v>
      </c>
      <c r="H1181" s="121" t="s">
        <v>22227</v>
      </c>
      <c r="I1181" s="120" t="s">
        <v>15385</v>
      </c>
      <c r="J1181" s="121" t="s">
        <v>7451</v>
      </c>
    </row>
    <row r="1182" spans="1:10" ht="15.75" hidden="1" customHeight="1">
      <c r="A1182" s="119">
        <v>1175</v>
      </c>
      <c r="B1182" s="238" t="s">
        <v>28745</v>
      </c>
      <c r="C1182" s="121" t="s">
        <v>7494</v>
      </c>
      <c r="D1182" s="119">
        <v>2025</v>
      </c>
      <c r="E1182" s="121">
        <v>6000038486</v>
      </c>
      <c r="F1182" s="237">
        <v>45440</v>
      </c>
      <c r="G1182" s="121" t="s">
        <v>9041</v>
      </c>
      <c r="H1182" s="121" t="s">
        <v>22228</v>
      </c>
      <c r="I1182" s="120" t="s">
        <v>15386</v>
      </c>
      <c r="J1182" s="121" t="s">
        <v>7452</v>
      </c>
    </row>
    <row r="1183" spans="1:10" ht="15.75" hidden="1" customHeight="1">
      <c r="A1183" s="119">
        <v>1176</v>
      </c>
      <c r="B1183" s="238" t="s">
        <v>28746</v>
      </c>
      <c r="C1183" s="121" t="s">
        <v>7484</v>
      </c>
      <c r="D1183" s="119">
        <v>2025</v>
      </c>
      <c r="E1183" s="121">
        <v>6100104208</v>
      </c>
      <c r="F1183" s="237">
        <v>45464</v>
      </c>
      <c r="G1183" s="121" t="s">
        <v>9042</v>
      </c>
      <c r="H1183" s="121" t="s">
        <v>22229</v>
      </c>
      <c r="I1183" s="120" t="s">
        <v>15387</v>
      </c>
      <c r="J1183" s="121" t="s">
        <v>7451</v>
      </c>
    </row>
    <row r="1184" spans="1:10" ht="15.75" hidden="1" customHeight="1">
      <c r="A1184" s="119">
        <v>1177</v>
      </c>
      <c r="B1184" s="238" t="s">
        <v>7624</v>
      </c>
      <c r="C1184" s="121" t="s">
        <v>7478</v>
      </c>
      <c r="D1184" s="119">
        <v>2025</v>
      </c>
      <c r="E1184" s="121">
        <v>6100103623</v>
      </c>
      <c r="F1184" s="237">
        <v>45448</v>
      </c>
      <c r="G1184" s="121" t="s">
        <v>9043</v>
      </c>
      <c r="H1184" s="121" t="s">
        <v>22230</v>
      </c>
      <c r="I1184" s="120" t="s">
        <v>7371</v>
      </c>
      <c r="J1184" s="121" t="s">
        <v>7451</v>
      </c>
    </row>
    <row r="1185" spans="1:10" ht="15.75" hidden="1" customHeight="1">
      <c r="A1185" s="119">
        <v>1178</v>
      </c>
      <c r="B1185" s="238" t="s">
        <v>28747</v>
      </c>
      <c r="C1185" s="121" t="s">
        <v>7478</v>
      </c>
      <c r="D1185" s="119">
        <v>2025</v>
      </c>
      <c r="E1185" s="121">
        <v>6100103474</v>
      </c>
      <c r="F1185" s="237">
        <v>45442</v>
      </c>
      <c r="G1185" s="121" t="s">
        <v>9044</v>
      </c>
      <c r="H1185" s="121" t="s">
        <v>22231</v>
      </c>
      <c r="I1185" s="120" t="s">
        <v>7318</v>
      </c>
      <c r="J1185" s="121" t="s">
        <v>7451</v>
      </c>
    </row>
    <row r="1186" spans="1:10" ht="15.75" hidden="1" customHeight="1">
      <c r="A1186" s="119">
        <v>1179</v>
      </c>
      <c r="B1186" s="238" t="s">
        <v>28748</v>
      </c>
      <c r="C1186" s="121" t="s">
        <v>7482</v>
      </c>
      <c r="D1186" s="119">
        <v>2025</v>
      </c>
      <c r="E1186" s="121">
        <v>6100103789</v>
      </c>
      <c r="F1186" s="237">
        <v>45450</v>
      </c>
      <c r="G1186" s="121" t="s">
        <v>9045</v>
      </c>
      <c r="H1186" s="121" t="s">
        <v>22232</v>
      </c>
      <c r="I1186" s="120" t="s">
        <v>15388</v>
      </c>
      <c r="J1186" s="121" t="s">
        <v>7451</v>
      </c>
    </row>
    <row r="1187" spans="1:10" ht="15.75" hidden="1" customHeight="1">
      <c r="A1187" s="119">
        <v>1180</v>
      </c>
      <c r="B1187" s="238" t="s">
        <v>28749</v>
      </c>
      <c r="C1187" s="121" t="s">
        <v>7493</v>
      </c>
      <c r="D1187" s="119">
        <v>2025</v>
      </c>
      <c r="E1187" s="121">
        <v>6000038504</v>
      </c>
      <c r="F1187" s="237">
        <v>45443</v>
      </c>
      <c r="G1187" s="121" t="s">
        <v>9046</v>
      </c>
      <c r="H1187" s="121" t="s">
        <v>22233</v>
      </c>
      <c r="I1187" s="120" t="s">
        <v>15389</v>
      </c>
      <c r="J1187" s="121" t="s">
        <v>7452</v>
      </c>
    </row>
    <row r="1188" spans="1:10" ht="15.75" hidden="1" customHeight="1">
      <c r="A1188" s="119">
        <v>1181</v>
      </c>
      <c r="B1188" s="238" t="s">
        <v>7895</v>
      </c>
      <c r="C1188" s="121" t="s">
        <v>7478</v>
      </c>
      <c r="D1188" s="119">
        <v>2025</v>
      </c>
      <c r="E1188" s="121">
        <v>6100103790</v>
      </c>
      <c r="F1188" s="237">
        <v>45449</v>
      </c>
      <c r="G1188" s="121" t="s">
        <v>9047</v>
      </c>
      <c r="H1188" s="121" t="s">
        <v>22234</v>
      </c>
      <c r="I1188" s="120" t="s">
        <v>15390</v>
      </c>
      <c r="J1188" s="121" t="s">
        <v>7451</v>
      </c>
    </row>
    <row r="1189" spans="1:10" ht="15.75" hidden="1" customHeight="1">
      <c r="A1189" s="119">
        <v>1182</v>
      </c>
      <c r="B1189" s="238" t="s">
        <v>7633</v>
      </c>
      <c r="C1189" s="121" t="s">
        <v>7478</v>
      </c>
      <c r="D1189" s="119">
        <v>2025</v>
      </c>
      <c r="E1189" s="121">
        <v>6100103872</v>
      </c>
      <c r="F1189" s="237">
        <v>45453</v>
      </c>
      <c r="G1189" s="121" t="s">
        <v>9048</v>
      </c>
      <c r="H1189" s="121" t="s">
        <v>22235</v>
      </c>
      <c r="I1189" s="120" t="s">
        <v>15391</v>
      </c>
      <c r="J1189" s="121" t="s">
        <v>7451</v>
      </c>
    </row>
    <row r="1190" spans="1:10" ht="15.75" hidden="1" customHeight="1">
      <c r="A1190" s="119">
        <v>1183</v>
      </c>
      <c r="B1190" s="238" t="s">
        <v>28750</v>
      </c>
      <c r="C1190" s="121" t="s">
        <v>7478</v>
      </c>
      <c r="D1190" s="119">
        <v>2025</v>
      </c>
      <c r="E1190" s="121">
        <v>6100103440</v>
      </c>
      <c r="F1190" s="237">
        <v>45442</v>
      </c>
      <c r="G1190" s="121" t="s">
        <v>9049</v>
      </c>
      <c r="H1190" s="121" t="s">
        <v>22236</v>
      </c>
      <c r="I1190" s="120" t="s">
        <v>15392</v>
      </c>
      <c r="J1190" s="121" t="s">
        <v>7451</v>
      </c>
    </row>
    <row r="1191" spans="1:10" ht="15.75" hidden="1" customHeight="1">
      <c r="A1191" s="119">
        <v>1184</v>
      </c>
      <c r="B1191" s="238" t="s">
        <v>28751</v>
      </c>
      <c r="C1191" s="121" t="s">
        <v>7478</v>
      </c>
      <c r="D1191" s="119">
        <v>2025</v>
      </c>
      <c r="E1191" s="121">
        <v>6100103438</v>
      </c>
      <c r="F1191" s="237">
        <v>45442</v>
      </c>
      <c r="G1191" s="121" t="s">
        <v>9049</v>
      </c>
      <c r="H1191" s="121" t="s">
        <v>22237</v>
      </c>
      <c r="I1191" s="120" t="s">
        <v>15393</v>
      </c>
      <c r="J1191" s="121" t="s">
        <v>7451</v>
      </c>
    </row>
    <row r="1192" spans="1:10" ht="15.75" hidden="1" customHeight="1">
      <c r="A1192" s="119">
        <v>1185</v>
      </c>
      <c r="B1192" s="238" t="s">
        <v>7640</v>
      </c>
      <c r="C1192" s="121" t="s">
        <v>7478</v>
      </c>
      <c r="D1192" s="119">
        <v>2025</v>
      </c>
      <c r="E1192" s="121">
        <v>6100103445</v>
      </c>
      <c r="F1192" s="237">
        <v>45442</v>
      </c>
      <c r="G1192" s="121" t="s">
        <v>9050</v>
      </c>
      <c r="H1192" s="121" t="s">
        <v>22238</v>
      </c>
      <c r="I1192" s="120" t="s">
        <v>7403</v>
      </c>
      <c r="J1192" s="121" t="s">
        <v>7451</v>
      </c>
    </row>
    <row r="1193" spans="1:10" ht="15.75" hidden="1" customHeight="1">
      <c r="A1193" s="119">
        <v>1186</v>
      </c>
      <c r="B1193" s="238" t="s">
        <v>28750</v>
      </c>
      <c r="C1193" s="121" t="s">
        <v>7478</v>
      </c>
      <c r="D1193" s="119">
        <v>2025</v>
      </c>
      <c r="E1193" s="121">
        <v>6100103439</v>
      </c>
      <c r="F1193" s="237">
        <v>45442</v>
      </c>
      <c r="G1193" s="121" t="s">
        <v>9049</v>
      </c>
      <c r="H1193" s="121" t="s">
        <v>22239</v>
      </c>
      <c r="I1193" s="120" t="s">
        <v>15394</v>
      </c>
      <c r="J1193" s="121" t="s">
        <v>7451</v>
      </c>
    </row>
    <row r="1194" spans="1:10" ht="15.75" hidden="1" customHeight="1">
      <c r="A1194" s="119">
        <v>1187</v>
      </c>
      <c r="B1194" s="238" t="s">
        <v>28752</v>
      </c>
      <c r="C1194" s="121" t="s">
        <v>7500</v>
      </c>
      <c r="D1194" s="119">
        <v>2025</v>
      </c>
      <c r="E1194" s="121">
        <v>6200035475</v>
      </c>
      <c r="F1194" s="237">
        <v>45453</v>
      </c>
      <c r="G1194" s="121" t="s">
        <v>9051</v>
      </c>
      <c r="H1194" s="121" t="s">
        <v>22240</v>
      </c>
      <c r="I1194" s="120" t="s">
        <v>15395</v>
      </c>
      <c r="J1194" s="121" t="s">
        <v>7453</v>
      </c>
    </row>
    <row r="1195" spans="1:10" ht="15.75" hidden="1" customHeight="1">
      <c r="A1195" s="119">
        <v>1188</v>
      </c>
      <c r="B1195" s="238" t="s">
        <v>28753</v>
      </c>
      <c r="C1195" s="121" t="s">
        <v>7479</v>
      </c>
      <c r="D1195" s="119">
        <v>2025</v>
      </c>
      <c r="E1195" s="121">
        <v>6100103792</v>
      </c>
      <c r="F1195" s="237">
        <v>45450</v>
      </c>
      <c r="G1195" s="121" t="s">
        <v>9052</v>
      </c>
      <c r="H1195" s="121" t="s">
        <v>22241</v>
      </c>
      <c r="I1195" s="120" t="s">
        <v>15396</v>
      </c>
      <c r="J1195" s="121" t="s">
        <v>7451</v>
      </c>
    </row>
    <row r="1196" spans="1:10" ht="15.75" hidden="1" customHeight="1">
      <c r="A1196" s="119">
        <v>1189</v>
      </c>
      <c r="B1196" s="238" t="s">
        <v>28728</v>
      </c>
      <c r="C1196" s="121" t="s">
        <v>7496</v>
      </c>
      <c r="D1196" s="119">
        <v>2025</v>
      </c>
      <c r="E1196" s="121">
        <v>6100104001</v>
      </c>
      <c r="F1196" s="237">
        <v>45457</v>
      </c>
      <c r="G1196" s="121" t="s">
        <v>9053</v>
      </c>
      <c r="H1196" s="121" t="s">
        <v>22242</v>
      </c>
      <c r="I1196" s="120" t="s">
        <v>15397</v>
      </c>
      <c r="J1196" s="121" t="s">
        <v>7451</v>
      </c>
    </row>
    <row r="1197" spans="1:10" ht="15.75" hidden="1" customHeight="1">
      <c r="A1197" s="119">
        <v>1190</v>
      </c>
      <c r="B1197" s="238" t="s">
        <v>28754</v>
      </c>
      <c r="C1197" s="121" t="s">
        <v>7478</v>
      </c>
      <c r="D1197" s="119">
        <v>2025</v>
      </c>
      <c r="E1197" s="121">
        <v>6100103638</v>
      </c>
      <c r="F1197" s="237">
        <v>45447</v>
      </c>
      <c r="G1197" s="121" t="s">
        <v>9054</v>
      </c>
      <c r="H1197" s="121" t="s">
        <v>22243</v>
      </c>
      <c r="I1197" s="120" t="s">
        <v>15398</v>
      </c>
      <c r="J1197" s="121" t="s">
        <v>7451</v>
      </c>
    </row>
    <row r="1198" spans="1:10" ht="15.75" hidden="1" customHeight="1">
      <c r="A1198" s="119">
        <v>1191</v>
      </c>
      <c r="B1198" s="238" t="s">
        <v>28755</v>
      </c>
      <c r="C1198" s="121" t="s">
        <v>7478</v>
      </c>
      <c r="D1198" s="119">
        <v>2025</v>
      </c>
      <c r="E1198" s="121">
        <v>6100103590</v>
      </c>
      <c r="F1198" s="237">
        <v>45443</v>
      </c>
      <c r="G1198" s="121" t="s">
        <v>9055</v>
      </c>
      <c r="H1198" s="121" t="s">
        <v>22244</v>
      </c>
      <c r="I1198" s="120" t="s">
        <v>7333</v>
      </c>
      <c r="J1198" s="121" t="s">
        <v>7451</v>
      </c>
    </row>
    <row r="1199" spans="1:10" ht="15.75" hidden="1" customHeight="1">
      <c r="A1199" s="119">
        <v>1192</v>
      </c>
      <c r="B1199" s="238" t="s">
        <v>28756</v>
      </c>
      <c r="C1199" s="121" t="s">
        <v>7497</v>
      </c>
      <c r="D1199" s="119">
        <v>2025</v>
      </c>
      <c r="E1199" s="121">
        <v>6100103737</v>
      </c>
      <c r="F1199" s="237">
        <v>45449</v>
      </c>
      <c r="G1199" s="121" t="s">
        <v>9056</v>
      </c>
      <c r="H1199" s="121" t="s">
        <v>22245</v>
      </c>
      <c r="I1199" s="120" t="s">
        <v>15399</v>
      </c>
      <c r="J1199" s="121" t="s">
        <v>7451</v>
      </c>
    </row>
    <row r="1200" spans="1:10" ht="15.75" hidden="1" customHeight="1">
      <c r="A1200" s="119">
        <v>1193</v>
      </c>
      <c r="B1200" s="238" t="s">
        <v>28741</v>
      </c>
      <c r="C1200" s="121" t="s">
        <v>7478</v>
      </c>
      <c r="D1200" s="119">
        <v>2025</v>
      </c>
      <c r="E1200" s="121">
        <v>6100103904</v>
      </c>
      <c r="F1200" s="237">
        <v>45453</v>
      </c>
      <c r="G1200" s="121" t="s">
        <v>9057</v>
      </c>
      <c r="H1200" s="121" t="s">
        <v>22246</v>
      </c>
      <c r="I1200" s="120" t="s">
        <v>15400</v>
      </c>
      <c r="J1200" s="121" t="s">
        <v>7451</v>
      </c>
    </row>
    <row r="1201" spans="1:10" ht="15.75" hidden="1" customHeight="1">
      <c r="A1201" s="119">
        <v>1194</v>
      </c>
      <c r="B1201" s="238" t="s">
        <v>28757</v>
      </c>
      <c r="C1201" s="121" t="s">
        <v>7478</v>
      </c>
      <c r="D1201" s="119">
        <v>2025</v>
      </c>
      <c r="E1201" s="121">
        <v>6100103746</v>
      </c>
      <c r="F1201" s="237">
        <v>45448</v>
      </c>
      <c r="G1201" s="121" t="s">
        <v>9058</v>
      </c>
      <c r="H1201" s="121" t="s">
        <v>22247</v>
      </c>
      <c r="I1201" s="120" t="s">
        <v>15401</v>
      </c>
      <c r="J1201" s="121" t="s">
        <v>7451</v>
      </c>
    </row>
    <row r="1202" spans="1:10" ht="15.75" hidden="1" customHeight="1">
      <c r="A1202" s="119">
        <v>1195</v>
      </c>
      <c r="B1202" s="121" t="s">
        <v>33279</v>
      </c>
      <c r="C1202" s="121" t="s">
        <v>7479</v>
      </c>
      <c r="D1202" s="119">
        <v>2025</v>
      </c>
      <c r="E1202" s="121">
        <v>6100103573</v>
      </c>
      <c r="F1202" s="237">
        <v>45446</v>
      </c>
      <c r="G1202" s="121" t="s">
        <v>9059</v>
      </c>
      <c r="H1202" s="121" t="s">
        <v>22248</v>
      </c>
      <c r="I1202" s="120" t="s">
        <v>15402</v>
      </c>
      <c r="J1202" s="121" t="s">
        <v>7451</v>
      </c>
    </row>
    <row r="1203" spans="1:10" ht="15.75" hidden="1" customHeight="1">
      <c r="A1203" s="119">
        <v>1196</v>
      </c>
      <c r="B1203" s="238" t="s">
        <v>28759</v>
      </c>
      <c r="C1203" s="121" t="s">
        <v>7493</v>
      </c>
      <c r="D1203" s="119">
        <v>2025</v>
      </c>
      <c r="E1203" s="121">
        <v>6000038514</v>
      </c>
      <c r="F1203" s="237">
        <v>45446</v>
      </c>
      <c r="G1203" s="121" t="s">
        <v>9060</v>
      </c>
      <c r="H1203" s="121" t="s">
        <v>22249</v>
      </c>
      <c r="I1203" s="120" t="s">
        <v>15403</v>
      </c>
      <c r="J1203" s="121" t="s">
        <v>7452</v>
      </c>
    </row>
    <row r="1204" spans="1:10" ht="15.75" hidden="1" customHeight="1">
      <c r="A1204" s="119">
        <v>1197</v>
      </c>
      <c r="B1204" s="238" t="s">
        <v>28760</v>
      </c>
      <c r="C1204" s="121" t="s">
        <v>7479</v>
      </c>
      <c r="D1204" s="119">
        <v>2025</v>
      </c>
      <c r="E1204" s="121">
        <v>6100103552</v>
      </c>
      <c r="F1204" s="237">
        <v>45446</v>
      </c>
      <c r="G1204" s="121" t="s">
        <v>9061</v>
      </c>
      <c r="H1204" s="121" t="s">
        <v>22250</v>
      </c>
      <c r="I1204" s="120" t="s">
        <v>15404</v>
      </c>
      <c r="J1204" s="121" t="s">
        <v>7451</v>
      </c>
    </row>
    <row r="1205" spans="1:10" ht="15.75" hidden="1" customHeight="1">
      <c r="A1205" s="119">
        <v>1198</v>
      </c>
      <c r="B1205" s="238" t="s">
        <v>28761</v>
      </c>
      <c r="C1205" s="121" t="s">
        <v>7479</v>
      </c>
      <c r="D1205" s="119">
        <v>2025</v>
      </c>
      <c r="E1205" s="121">
        <v>6100103554</v>
      </c>
      <c r="F1205" s="237">
        <v>45447</v>
      </c>
      <c r="G1205" s="121" t="s">
        <v>9062</v>
      </c>
      <c r="H1205" s="121" t="s">
        <v>22251</v>
      </c>
      <c r="I1205" s="120" t="s">
        <v>15405</v>
      </c>
      <c r="J1205" s="121" t="s">
        <v>7451</v>
      </c>
    </row>
    <row r="1206" spans="1:10" ht="15.75" hidden="1" customHeight="1">
      <c r="A1206" s="119">
        <v>1199</v>
      </c>
      <c r="B1206" s="238" t="s">
        <v>28762</v>
      </c>
      <c r="C1206" s="121" t="s">
        <v>7478</v>
      </c>
      <c r="D1206" s="119">
        <v>2025</v>
      </c>
      <c r="E1206" s="121">
        <v>6100104207</v>
      </c>
      <c r="F1206" s="237">
        <v>45463</v>
      </c>
      <c r="G1206" s="121" t="s">
        <v>9063</v>
      </c>
      <c r="H1206" s="121" t="s">
        <v>22252</v>
      </c>
      <c r="I1206" s="120" t="s">
        <v>15406</v>
      </c>
      <c r="J1206" s="121" t="s">
        <v>7451</v>
      </c>
    </row>
    <row r="1207" spans="1:10" ht="15.75" hidden="1" customHeight="1">
      <c r="A1207" s="119">
        <v>1200</v>
      </c>
      <c r="B1207" s="238" t="s">
        <v>28763</v>
      </c>
      <c r="C1207" s="121" t="s">
        <v>7481</v>
      </c>
      <c r="D1207" s="119">
        <v>2025</v>
      </c>
      <c r="E1207" s="121">
        <v>6000038625</v>
      </c>
      <c r="F1207" s="237">
        <v>45453</v>
      </c>
      <c r="G1207" s="121" t="s">
        <v>9064</v>
      </c>
      <c r="H1207" s="121" t="s">
        <v>22253</v>
      </c>
      <c r="I1207" s="120" t="s">
        <v>15407</v>
      </c>
      <c r="J1207" s="121" t="s">
        <v>7452</v>
      </c>
    </row>
    <row r="1208" spans="1:10" ht="15.75" hidden="1" customHeight="1">
      <c r="A1208" s="119">
        <v>1201</v>
      </c>
      <c r="B1208" s="238" t="s">
        <v>7602</v>
      </c>
      <c r="C1208" s="121" t="s">
        <v>7478</v>
      </c>
      <c r="D1208" s="119">
        <v>2025</v>
      </c>
      <c r="E1208" s="121">
        <v>6100103571</v>
      </c>
      <c r="F1208" s="237">
        <v>45446</v>
      </c>
      <c r="G1208" s="121" t="s">
        <v>9065</v>
      </c>
      <c r="H1208" s="121" t="s">
        <v>22254</v>
      </c>
      <c r="I1208" s="120" t="s">
        <v>7429</v>
      </c>
      <c r="J1208" s="121" t="s">
        <v>7451</v>
      </c>
    </row>
    <row r="1209" spans="1:10" ht="15.75" hidden="1" customHeight="1">
      <c r="A1209" s="119">
        <v>1202</v>
      </c>
      <c r="B1209" s="238" t="s">
        <v>28764</v>
      </c>
      <c r="C1209" s="121" t="s">
        <v>7479</v>
      </c>
      <c r="D1209" s="119">
        <v>2025</v>
      </c>
      <c r="E1209" s="121">
        <v>6100103553</v>
      </c>
      <c r="F1209" s="237">
        <v>45446</v>
      </c>
      <c r="G1209" s="121" t="s">
        <v>9066</v>
      </c>
      <c r="H1209" s="121" t="s">
        <v>22255</v>
      </c>
      <c r="I1209" s="120" t="s">
        <v>7375</v>
      </c>
      <c r="J1209" s="121" t="s">
        <v>7451</v>
      </c>
    </row>
    <row r="1210" spans="1:10" ht="15.75" hidden="1" customHeight="1">
      <c r="A1210" s="119">
        <v>1203</v>
      </c>
      <c r="B1210" s="238" t="s">
        <v>28765</v>
      </c>
      <c r="C1210" s="121" t="s">
        <v>7478</v>
      </c>
      <c r="D1210" s="119">
        <v>2025</v>
      </c>
      <c r="E1210" s="121">
        <v>6100103731</v>
      </c>
      <c r="F1210" s="237">
        <v>45449</v>
      </c>
      <c r="G1210" s="121" t="s">
        <v>9067</v>
      </c>
      <c r="H1210" s="121" t="s">
        <v>22256</v>
      </c>
      <c r="I1210" s="120" t="s">
        <v>15408</v>
      </c>
      <c r="J1210" s="121" t="s">
        <v>7451</v>
      </c>
    </row>
    <row r="1211" spans="1:10" ht="15.75" hidden="1" customHeight="1">
      <c r="A1211" s="119">
        <v>1204</v>
      </c>
      <c r="B1211" s="238" t="s">
        <v>28766</v>
      </c>
      <c r="C1211" s="121" t="s">
        <v>7478</v>
      </c>
      <c r="D1211" s="119">
        <v>2025</v>
      </c>
      <c r="E1211" s="121">
        <v>6100104158</v>
      </c>
      <c r="F1211" s="237">
        <v>45461</v>
      </c>
      <c r="G1211" s="121" t="s">
        <v>9068</v>
      </c>
      <c r="H1211" s="121" t="s">
        <v>22257</v>
      </c>
      <c r="I1211" s="120" t="s">
        <v>15409</v>
      </c>
      <c r="J1211" s="121" t="s">
        <v>7451</v>
      </c>
    </row>
    <row r="1212" spans="1:10" ht="15.75" hidden="1" customHeight="1">
      <c r="A1212" s="119">
        <v>1205</v>
      </c>
      <c r="B1212" s="121" t="s">
        <v>33280</v>
      </c>
      <c r="C1212" s="121" t="s">
        <v>7478</v>
      </c>
      <c r="D1212" s="119">
        <v>2025</v>
      </c>
      <c r="E1212" s="121">
        <v>6100103556</v>
      </c>
      <c r="F1212" s="237">
        <v>45443</v>
      </c>
      <c r="G1212" s="121" t="s">
        <v>9069</v>
      </c>
      <c r="H1212" s="121" t="s">
        <v>22258</v>
      </c>
      <c r="I1212" s="120" t="s">
        <v>15410</v>
      </c>
      <c r="J1212" s="121" t="s">
        <v>7451</v>
      </c>
    </row>
    <row r="1213" spans="1:10" ht="15.75" hidden="1" customHeight="1">
      <c r="A1213" s="119">
        <v>1206</v>
      </c>
      <c r="B1213" s="238" t="s">
        <v>7616</v>
      </c>
      <c r="C1213" s="121" t="s">
        <v>7478</v>
      </c>
      <c r="D1213" s="119">
        <v>2025</v>
      </c>
      <c r="E1213" s="121">
        <v>6100103895</v>
      </c>
      <c r="F1213" s="237">
        <v>45456</v>
      </c>
      <c r="G1213" s="121" t="s">
        <v>9070</v>
      </c>
      <c r="H1213" s="121" t="s">
        <v>22259</v>
      </c>
      <c r="I1213" s="120" t="s">
        <v>15411</v>
      </c>
      <c r="J1213" s="121" t="s">
        <v>7451</v>
      </c>
    </row>
    <row r="1214" spans="1:10" ht="15.75" hidden="1" customHeight="1">
      <c r="A1214" s="119">
        <v>1207</v>
      </c>
      <c r="B1214" s="238" t="s">
        <v>7586</v>
      </c>
      <c r="C1214" s="121" t="s">
        <v>7478</v>
      </c>
      <c r="D1214" s="119">
        <v>2025</v>
      </c>
      <c r="E1214" s="121">
        <v>6100103808</v>
      </c>
      <c r="F1214" s="237">
        <v>45450</v>
      </c>
      <c r="G1214" s="121" t="s">
        <v>9071</v>
      </c>
      <c r="H1214" s="121" t="s">
        <v>22260</v>
      </c>
      <c r="I1214" s="120" t="s">
        <v>15412</v>
      </c>
      <c r="J1214" s="121" t="s">
        <v>7451</v>
      </c>
    </row>
    <row r="1215" spans="1:10" ht="15.75" hidden="1" customHeight="1">
      <c r="A1215" s="119">
        <v>1208</v>
      </c>
      <c r="B1215" s="238" t="s">
        <v>7691</v>
      </c>
      <c r="C1215" s="121" t="s">
        <v>7497</v>
      </c>
      <c r="D1215" s="119">
        <v>2025</v>
      </c>
      <c r="E1215" s="121">
        <v>6100103726</v>
      </c>
      <c r="F1215" s="237">
        <v>45448</v>
      </c>
      <c r="G1215" s="121" t="s">
        <v>9072</v>
      </c>
      <c r="H1215" s="121" t="s">
        <v>22261</v>
      </c>
      <c r="I1215" s="120" t="s">
        <v>15413</v>
      </c>
      <c r="J1215" s="121" t="s">
        <v>7451</v>
      </c>
    </row>
    <row r="1216" spans="1:10" ht="15.75" hidden="1" customHeight="1">
      <c r="A1216" s="119">
        <v>1209</v>
      </c>
      <c r="B1216" s="238" t="s">
        <v>28651</v>
      </c>
      <c r="C1216" s="121" t="s">
        <v>7494</v>
      </c>
      <c r="D1216" s="119">
        <v>2025</v>
      </c>
      <c r="E1216" s="121">
        <v>6000038544</v>
      </c>
      <c r="F1216" s="237">
        <v>45449</v>
      </c>
      <c r="G1216" s="121" t="s">
        <v>9073</v>
      </c>
      <c r="H1216" s="121" t="s">
        <v>22262</v>
      </c>
      <c r="I1216" s="120" t="s">
        <v>15414</v>
      </c>
      <c r="J1216" s="121" t="s">
        <v>7452</v>
      </c>
    </row>
    <row r="1217" spans="1:10" ht="15.75" hidden="1" customHeight="1">
      <c r="A1217" s="119">
        <v>1210</v>
      </c>
      <c r="B1217" s="238" t="s">
        <v>7614</v>
      </c>
      <c r="C1217" s="121" t="s">
        <v>7478</v>
      </c>
      <c r="D1217" s="119">
        <v>2025</v>
      </c>
      <c r="E1217" s="121">
        <v>6100103621</v>
      </c>
      <c r="F1217" s="237">
        <v>45449</v>
      </c>
      <c r="G1217" s="121" t="s">
        <v>9074</v>
      </c>
      <c r="H1217" s="121" t="s">
        <v>22263</v>
      </c>
      <c r="I1217" s="120" t="s">
        <v>15415</v>
      </c>
      <c r="J1217" s="121" t="s">
        <v>7451</v>
      </c>
    </row>
    <row r="1218" spans="1:10" ht="15.75" hidden="1" customHeight="1">
      <c r="A1218" s="119">
        <v>1211</v>
      </c>
      <c r="B1218" s="238" t="s">
        <v>7896</v>
      </c>
      <c r="C1218" s="121" t="s">
        <v>7478</v>
      </c>
      <c r="D1218" s="119">
        <v>2025</v>
      </c>
      <c r="E1218" s="121">
        <v>6100103606</v>
      </c>
      <c r="F1218" s="237">
        <v>45448</v>
      </c>
      <c r="G1218" s="121" t="s">
        <v>9075</v>
      </c>
      <c r="H1218" s="121" t="s">
        <v>22264</v>
      </c>
      <c r="I1218" s="120" t="s">
        <v>15416</v>
      </c>
      <c r="J1218" s="121" t="s">
        <v>7451</v>
      </c>
    </row>
    <row r="1219" spans="1:10" ht="15.75" hidden="1" customHeight="1">
      <c r="A1219" s="119">
        <v>1212</v>
      </c>
      <c r="B1219" s="238" t="s">
        <v>28767</v>
      </c>
      <c r="C1219" s="121" t="s">
        <v>7478</v>
      </c>
      <c r="D1219" s="119">
        <v>2025</v>
      </c>
      <c r="E1219" s="121">
        <v>6100103633</v>
      </c>
      <c r="F1219" s="237">
        <v>45448</v>
      </c>
      <c r="G1219" s="121" t="s">
        <v>9076</v>
      </c>
      <c r="H1219" s="121" t="s">
        <v>22265</v>
      </c>
      <c r="I1219" s="120" t="s">
        <v>15417</v>
      </c>
      <c r="J1219" s="121" t="s">
        <v>7451</v>
      </c>
    </row>
    <row r="1220" spans="1:10" ht="15.75" hidden="1" customHeight="1">
      <c r="A1220" s="119">
        <v>1213</v>
      </c>
      <c r="B1220" s="238" t="s">
        <v>28768</v>
      </c>
      <c r="C1220" s="121" t="s">
        <v>7493</v>
      </c>
      <c r="D1220" s="119">
        <v>2025</v>
      </c>
      <c r="E1220" s="121">
        <v>6000038639</v>
      </c>
      <c r="F1220" s="237">
        <v>45453</v>
      </c>
      <c r="G1220" s="121" t="s">
        <v>9077</v>
      </c>
      <c r="H1220" s="121" t="s">
        <v>22266</v>
      </c>
      <c r="I1220" s="120" t="s">
        <v>15418</v>
      </c>
      <c r="J1220" s="121" t="s">
        <v>7452</v>
      </c>
    </row>
    <row r="1221" spans="1:10" ht="15.75" hidden="1" customHeight="1">
      <c r="A1221" s="119">
        <v>1214</v>
      </c>
      <c r="B1221" s="238" t="s">
        <v>28769</v>
      </c>
      <c r="C1221" s="121" t="s">
        <v>7479</v>
      </c>
      <c r="D1221" s="119">
        <v>2025</v>
      </c>
      <c r="E1221" s="121">
        <v>6100103626</v>
      </c>
      <c r="F1221" s="237">
        <v>45446</v>
      </c>
      <c r="G1221" s="121" t="s">
        <v>9078</v>
      </c>
      <c r="H1221" s="121" t="s">
        <v>22267</v>
      </c>
      <c r="I1221" s="120" t="s">
        <v>15419</v>
      </c>
      <c r="J1221" s="121" t="s">
        <v>7451</v>
      </c>
    </row>
    <row r="1222" spans="1:10" ht="15.75" hidden="1" customHeight="1">
      <c r="A1222" s="119">
        <v>1215</v>
      </c>
      <c r="B1222" s="238" t="s">
        <v>28770</v>
      </c>
      <c r="C1222" s="121" t="s">
        <v>7496</v>
      </c>
      <c r="D1222" s="119">
        <v>2025</v>
      </c>
      <c r="E1222" s="121">
        <v>6100103615</v>
      </c>
      <c r="F1222" s="237">
        <v>45456</v>
      </c>
      <c r="G1222" s="121" t="s">
        <v>9079</v>
      </c>
      <c r="H1222" s="121" t="s">
        <v>22268</v>
      </c>
      <c r="I1222" s="120" t="s">
        <v>15420</v>
      </c>
      <c r="J1222" s="121" t="s">
        <v>7451</v>
      </c>
    </row>
    <row r="1223" spans="1:10" ht="15.75" hidden="1" customHeight="1">
      <c r="A1223" s="119">
        <v>1216</v>
      </c>
      <c r="B1223" s="238" t="s">
        <v>7772</v>
      </c>
      <c r="C1223" s="121" t="s">
        <v>7479</v>
      </c>
      <c r="D1223" s="119">
        <v>2025</v>
      </c>
      <c r="E1223" s="121">
        <v>6100103795</v>
      </c>
      <c r="F1223" s="237">
        <v>45456</v>
      </c>
      <c r="G1223" s="121" t="s">
        <v>9080</v>
      </c>
      <c r="H1223" s="121" t="s">
        <v>22269</v>
      </c>
      <c r="I1223" s="120" t="s">
        <v>15421</v>
      </c>
      <c r="J1223" s="121" t="s">
        <v>7451</v>
      </c>
    </row>
    <row r="1224" spans="1:10" ht="15.75" hidden="1" customHeight="1">
      <c r="A1224" s="119">
        <v>1217</v>
      </c>
      <c r="B1224" s="238" t="s">
        <v>7613</v>
      </c>
      <c r="C1224" s="121" t="s">
        <v>7479</v>
      </c>
      <c r="D1224" s="119">
        <v>2025</v>
      </c>
      <c r="E1224" s="121">
        <v>6100103823</v>
      </c>
      <c r="F1224" s="237">
        <v>45450</v>
      </c>
      <c r="G1224" s="121" t="s">
        <v>9081</v>
      </c>
      <c r="H1224" s="121" t="s">
        <v>22270</v>
      </c>
      <c r="I1224" s="120" t="s">
        <v>15422</v>
      </c>
      <c r="J1224" s="121" t="s">
        <v>7451</v>
      </c>
    </row>
    <row r="1225" spans="1:10" ht="15.75" hidden="1" customHeight="1">
      <c r="A1225" s="119">
        <v>1218</v>
      </c>
      <c r="B1225" s="238" t="s">
        <v>7623</v>
      </c>
      <c r="C1225" s="121" t="s">
        <v>7478</v>
      </c>
      <c r="D1225" s="119">
        <v>2025</v>
      </c>
      <c r="E1225" s="121">
        <v>6100103775</v>
      </c>
      <c r="F1225" s="237">
        <v>45454</v>
      </c>
      <c r="G1225" s="121" t="s">
        <v>9082</v>
      </c>
      <c r="H1225" s="121" t="s">
        <v>22271</v>
      </c>
      <c r="I1225" s="120" t="s">
        <v>15423</v>
      </c>
      <c r="J1225" s="121" t="s">
        <v>7451</v>
      </c>
    </row>
    <row r="1226" spans="1:10" ht="15.75" hidden="1" customHeight="1">
      <c r="A1226" s="119">
        <v>1219</v>
      </c>
      <c r="B1226" s="238" t="s">
        <v>28771</v>
      </c>
      <c r="C1226" s="121" t="s">
        <v>7481</v>
      </c>
      <c r="D1226" s="119">
        <v>2025</v>
      </c>
      <c r="E1226" s="121">
        <v>6000038767</v>
      </c>
      <c r="F1226" s="237">
        <v>45462</v>
      </c>
      <c r="G1226" s="121" t="s">
        <v>9083</v>
      </c>
      <c r="H1226" s="121" t="s">
        <v>22272</v>
      </c>
      <c r="I1226" s="120" t="s">
        <v>15424</v>
      </c>
      <c r="J1226" s="121" t="s">
        <v>7452</v>
      </c>
    </row>
    <row r="1227" spans="1:10" ht="15.75" hidden="1" customHeight="1">
      <c r="A1227" s="119">
        <v>1220</v>
      </c>
      <c r="B1227" s="238" t="s">
        <v>28772</v>
      </c>
      <c r="C1227" s="121" t="s">
        <v>7496</v>
      </c>
      <c r="D1227" s="119">
        <v>2025</v>
      </c>
      <c r="E1227" s="121">
        <v>6100104301</v>
      </c>
      <c r="F1227" s="237">
        <v>45469</v>
      </c>
      <c r="G1227" s="121" t="s">
        <v>9084</v>
      </c>
      <c r="H1227" s="121" t="s">
        <v>22273</v>
      </c>
      <c r="I1227" s="120" t="s">
        <v>15425</v>
      </c>
      <c r="J1227" s="121" t="s">
        <v>7451</v>
      </c>
    </row>
    <row r="1228" spans="1:10" ht="15.75" hidden="1" customHeight="1">
      <c r="A1228" s="119">
        <v>1221</v>
      </c>
      <c r="B1228" s="238" t="s">
        <v>28773</v>
      </c>
      <c r="C1228" s="121" t="s">
        <v>7499</v>
      </c>
      <c r="D1228" s="119">
        <v>2025</v>
      </c>
      <c r="E1228" s="121">
        <v>6000038676</v>
      </c>
      <c r="F1228" s="237">
        <v>45454</v>
      </c>
      <c r="G1228" s="121" t="s">
        <v>9085</v>
      </c>
      <c r="H1228" s="121" t="s">
        <v>22274</v>
      </c>
      <c r="I1228" s="120" t="s">
        <v>15426</v>
      </c>
      <c r="J1228" s="121" t="s">
        <v>7452</v>
      </c>
    </row>
    <row r="1229" spans="1:10" ht="15.75" hidden="1" customHeight="1">
      <c r="A1229" s="119">
        <v>1222</v>
      </c>
      <c r="B1229" s="238" t="s">
        <v>7645</v>
      </c>
      <c r="C1229" s="121" t="s">
        <v>7478</v>
      </c>
      <c r="D1229" s="119">
        <v>2025</v>
      </c>
      <c r="E1229" s="121">
        <v>6100103660</v>
      </c>
      <c r="F1229" s="237">
        <v>45448</v>
      </c>
      <c r="G1229" s="121" t="s">
        <v>9086</v>
      </c>
      <c r="H1229" s="121" t="s">
        <v>7457</v>
      </c>
      <c r="I1229" s="120" t="s">
        <v>14634</v>
      </c>
      <c r="J1229" s="121" t="s">
        <v>7451</v>
      </c>
    </row>
    <row r="1230" spans="1:10" ht="15.75" hidden="1" customHeight="1">
      <c r="A1230" s="119">
        <v>1223</v>
      </c>
      <c r="B1230" s="238" t="s">
        <v>28774</v>
      </c>
      <c r="C1230" s="121" t="s">
        <v>7482</v>
      </c>
      <c r="D1230" s="119">
        <v>2025</v>
      </c>
      <c r="E1230" s="121">
        <v>6100103840</v>
      </c>
      <c r="F1230" s="237">
        <v>45450</v>
      </c>
      <c r="G1230" s="121" t="s">
        <v>9087</v>
      </c>
      <c r="H1230" s="121" t="s">
        <v>22275</v>
      </c>
      <c r="I1230" s="120" t="s">
        <v>15427</v>
      </c>
      <c r="J1230" s="121" t="s">
        <v>7451</v>
      </c>
    </row>
    <row r="1231" spans="1:10" ht="15.75" hidden="1" customHeight="1">
      <c r="A1231" s="119">
        <v>1224</v>
      </c>
      <c r="B1231" s="238" t="s">
        <v>28775</v>
      </c>
      <c r="C1231" s="121" t="s">
        <v>7496</v>
      </c>
      <c r="D1231" s="119">
        <v>2025</v>
      </c>
      <c r="E1231" s="121">
        <v>6100105975</v>
      </c>
      <c r="F1231" s="237">
        <v>45516</v>
      </c>
      <c r="G1231" s="121" t="s">
        <v>9088</v>
      </c>
      <c r="H1231" s="121" t="s">
        <v>22276</v>
      </c>
      <c r="I1231" s="120" t="s">
        <v>15428</v>
      </c>
      <c r="J1231" s="121" t="s">
        <v>7451</v>
      </c>
    </row>
    <row r="1232" spans="1:10" ht="15.75" hidden="1" customHeight="1">
      <c r="A1232" s="119">
        <v>1225</v>
      </c>
      <c r="B1232" s="121" t="s">
        <v>33239</v>
      </c>
      <c r="C1232" s="121" t="s">
        <v>7479</v>
      </c>
      <c r="D1232" s="119">
        <v>2025</v>
      </c>
      <c r="E1232" s="121">
        <v>6100103825</v>
      </c>
      <c r="F1232" s="237">
        <v>45450</v>
      </c>
      <c r="G1232" s="121" t="s">
        <v>9089</v>
      </c>
      <c r="H1232" s="121" t="s">
        <v>22277</v>
      </c>
      <c r="I1232" s="120" t="s">
        <v>7422</v>
      </c>
      <c r="J1232" s="121" t="s">
        <v>7451</v>
      </c>
    </row>
    <row r="1233" spans="1:10" ht="15.75" hidden="1" customHeight="1">
      <c r="A1233" s="119">
        <v>1226</v>
      </c>
      <c r="B1233" s="238" t="s">
        <v>28776</v>
      </c>
      <c r="C1233" s="121" t="s">
        <v>7479</v>
      </c>
      <c r="D1233" s="119">
        <v>2025</v>
      </c>
      <c r="E1233" s="121">
        <v>6100103679</v>
      </c>
      <c r="F1233" s="237">
        <v>45448</v>
      </c>
      <c r="G1233" s="121" t="s">
        <v>9090</v>
      </c>
      <c r="H1233" s="121" t="s">
        <v>22278</v>
      </c>
      <c r="I1233" s="120" t="s">
        <v>15429</v>
      </c>
      <c r="J1233" s="121" t="s">
        <v>7451</v>
      </c>
    </row>
    <row r="1234" spans="1:10" ht="15.75" hidden="1" customHeight="1">
      <c r="A1234" s="119">
        <v>1227</v>
      </c>
      <c r="B1234" s="238" t="s">
        <v>28777</v>
      </c>
      <c r="C1234" s="121" t="s">
        <v>7496</v>
      </c>
      <c r="D1234" s="119">
        <v>2025</v>
      </c>
      <c r="E1234" s="121">
        <v>6100103876</v>
      </c>
      <c r="F1234" s="237">
        <v>45453</v>
      </c>
      <c r="G1234" s="121" t="s">
        <v>9091</v>
      </c>
      <c r="H1234" s="121" t="s">
        <v>22279</v>
      </c>
      <c r="I1234" s="120" t="s">
        <v>15430</v>
      </c>
      <c r="J1234" s="121" t="s">
        <v>7451</v>
      </c>
    </row>
    <row r="1235" spans="1:10" ht="15.75" hidden="1" customHeight="1">
      <c r="A1235" s="119">
        <v>1228</v>
      </c>
      <c r="B1235" s="238" t="s">
        <v>28778</v>
      </c>
      <c r="C1235" s="121" t="s">
        <v>7479</v>
      </c>
      <c r="D1235" s="119">
        <v>2025</v>
      </c>
      <c r="E1235" s="121">
        <v>6100103919</v>
      </c>
      <c r="F1235" s="237">
        <v>45457</v>
      </c>
      <c r="G1235" s="121" t="s">
        <v>9092</v>
      </c>
      <c r="H1235" s="121" t="s">
        <v>22280</v>
      </c>
      <c r="I1235" s="120" t="s">
        <v>15431</v>
      </c>
      <c r="J1235" s="121" t="s">
        <v>7451</v>
      </c>
    </row>
    <row r="1236" spans="1:10" ht="15.75" hidden="1" customHeight="1">
      <c r="A1236" s="119">
        <v>1229</v>
      </c>
      <c r="B1236" s="238" t="s">
        <v>28473</v>
      </c>
      <c r="C1236" s="121" t="s">
        <v>7494</v>
      </c>
      <c r="D1236" s="119">
        <v>2025</v>
      </c>
      <c r="E1236" s="121">
        <v>6000038637</v>
      </c>
      <c r="F1236" s="237">
        <v>45450</v>
      </c>
      <c r="G1236" s="121" t="s">
        <v>9093</v>
      </c>
      <c r="H1236" s="121" t="s">
        <v>22281</v>
      </c>
      <c r="I1236" s="120" t="s">
        <v>15432</v>
      </c>
      <c r="J1236" s="121" t="s">
        <v>7452</v>
      </c>
    </row>
    <row r="1237" spans="1:10" ht="15.75" hidden="1" customHeight="1">
      <c r="A1237" s="119">
        <v>1230</v>
      </c>
      <c r="B1237" s="238" t="s">
        <v>28779</v>
      </c>
      <c r="C1237" s="121" t="s">
        <v>7484</v>
      </c>
      <c r="D1237" s="119">
        <v>2025</v>
      </c>
      <c r="E1237" s="121">
        <v>6100103769</v>
      </c>
      <c r="F1237" s="237">
        <v>45448</v>
      </c>
      <c r="G1237" s="121" t="s">
        <v>9094</v>
      </c>
      <c r="H1237" s="121" t="s">
        <v>22282</v>
      </c>
      <c r="I1237" s="120" t="s">
        <v>15433</v>
      </c>
      <c r="J1237" s="121" t="s">
        <v>7451</v>
      </c>
    </row>
    <row r="1238" spans="1:10" ht="15.75" hidden="1" customHeight="1">
      <c r="A1238" s="119">
        <v>1231</v>
      </c>
      <c r="B1238" s="238" t="s">
        <v>7602</v>
      </c>
      <c r="C1238" s="121" t="s">
        <v>7478</v>
      </c>
      <c r="D1238" s="119">
        <v>2025</v>
      </c>
      <c r="E1238" s="121">
        <v>6100103670</v>
      </c>
      <c r="F1238" s="237">
        <v>45450</v>
      </c>
      <c r="G1238" s="121" t="s">
        <v>9095</v>
      </c>
      <c r="H1238" s="121" t="s">
        <v>22283</v>
      </c>
      <c r="I1238" s="120" t="s">
        <v>15434</v>
      </c>
      <c r="J1238" s="121" t="s">
        <v>7451</v>
      </c>
    </row>
    <row r="1239" spans="1:10" ht="15.75" hidden="1" customHeight="1">
      <c r="A1239" s="119">
        <v>1232</v>
      </c>
      <c r="B1239" s="238" t="s">
        <v>7552</v>
      </c>
      <c r="C1239" s="121" t="s">
        <v>7478</v>
      </c>
      <c r="D1239" s="119">
        <v>2025</v>
      </c>
      <c r="E1239" s="121">
        <v>6100103677</v>
      </c>
      <c r="F1239" s="237">
        <v>45448</v>
      </c>
      <c r="G1239" s="121" t="s">
        <v>9096</v>
      </c>
      <c r="H1239" s="121" t="s">
        <v>22284</v>
      </c>
      <c r="I1239" s="120" t="s">
        <v>15435</v>
      </c>
      <c r="J1239" s="121" t="s">
        <v>7451</v>
      </c>
    </row>
    <row r="1240" spans="1:10" ht="15.75" hidden="1" customHeight="1">
      <c r="A1240" s="119">
        <v>1233</v>
      </c>
      <c r="B1240" s="238" t="s">
        <v>28780</v>
      </c>
      <c r="C1240" s="121" t="s">
        <v>7487</v>
      </c>
      <c r="D1240" s="119">
        <v>2025</v>
      </c>
      <c r="E1240" s="121">
        <v>6100104232</v>
      </c>
      <c r="F1240" s="237">
        <v>45474</v>
      </c>
      <c r="G1240" s="121" t="s">
        <v>9097</v>
      </c>
      <c r="H1240" s="121" t="s">
        <v>22285</v>
      </c>
      <c r="I1240" s="120" t="s">
        <v>15436</v>
      </c>
      <c r="J1240" s="121" t="s">
        <v>7451</v>
      </c>
    </row>
    <row r="1241" spans="1:10" ht="15.75" hidden="1" customHeight="1">
      <c r="A1241" s="119">
        <v>1234</v>
      </c>
      <c r="B1241" s="238" t="s">
        <v>28781</v>
      </c>
      <c r="C1241" s="121" t="s">
        <v>7494</v>
      </c>
      <c r="D1241" s="119">
        <v>2025</v>
      </c>
      <c r="E1241" s="121">
        <v>6000038689</v>
      </c>
      <c r="F1241" s="237">
        <v>45456</v>
      </c>
      <c r="G1241" s="121" t="s">
        <v>9098</v>
      </c>
      <c r="H1241" s="121" t="s">
        <v>22286</v>
      </c>
      <c r="I1241" s="120" t="s">
        <v>15437</v>
      </c>
      <c r="J1241" s="121" t="s">
        <v>7452</v>
      </c>
    </row>
    <row r="1242" spans="1:10" ht="15.75" hidden="1" customHeight="1">
      <c r="A1242" s="119">
        <v>1235</v>
      </c>
      <c r="B1242" s="238" t="s">
        <v>28782</v>
      </c>
      <c r="C1242" s="121" t="s">
        <v>7494</v>
      </c>
      <c r="D1242" s="119">
        <v>2025</v>
      </c>
      <c r="E1242" s="121">
        <v>6000038607</v>
      </c>
      <c r="F1242" s="237">
        <v>45457</v>
      </c>
      <c r="G1242" s="121" t="s">
        <v>9099</v>
      </c>
      <c r="H1242" s="121" t="s">
        <v>22287</v>
      </c>
      <c r="I1242" s="120" t="s">
        <v>15438</v>
      </c>
      <c r="J1242" s="121" t="s">
        <v>7452</v>
      </c>
    </row>
    <row r="1243" spans="1:10" ht="15.75" hidden="1" customHeight="1">
      <c r="A1243" s="119">
        <v>1236</v>
      </c>
      <c r="B1243" s="238" t="s">
        <v>28783</v>
      </c>
      <c r="C1243" s="121" t="s">
        <v>7488</v>
      </c>
      <c r="D1243" s="119">
        <v>2025</v>
      </c>
      <c r="E1243" s="121">
        <v>6100103753</v>
      </c>
      <c r="F1243" s="237">
        <v>45457</v>
      </c>
      <c r="G1243" s="121" t="s">
        <v>9100</v>
      </c>
      <c r="H1243" s="121" t="s">
        <v>22288</v>
      </c>
      <c r="I1243" s="120" t="s">
        <v>15439</v>
      </c>
      <c r="J1243" s="121" t="s">
        <v>7451</v>
      </c>
    </row>
    <row r="1244" spans="1:10" ht="15.75" hidden="1" customHeight="1">
      <c r="A1244" s="119">
        <v>1237</v>
      </c>
      <c r="B1244" s="238" t="s">
        <v>28784</v>
      </c>
      <c r="C1244" s="121" t="s">
        <v>7482</v>
      </c>
      <c r="D1244" s="119">
        <v>2025</v>
      </c>
      <c r="E1244" s="121">
        <v>6100103735</v>
      </c>
      <c r="F1244" s="237">
        <v>45449</v>
      </c>
      <c r="G1244" s="121" t="s">
        <v>9101</v>
      </c>
      <c r="H1244" s="121" t="s">
        <v>22289</v>
      </c>
      <c r="I1244" s="120" t="s">
        <v>15440</v>
      </c>
      <c r="J1244" s="121" t="s">
        <v>7451</v>
      </c>
    </row>
    <row r="1245" spans="1:10" ht="15.75" hidden="1" customHeight="1">
      <c r="A1245" s="119">
        <v>1238</v>
      </c>
      <c r="B1245" s="238" t="s">
        <v>28785</v>
      </c>
      <c r="C1245" s="121" t="s">
        <v>7490</v>
      </c>
      <c r="D1245" s="119">
        <v>2025</v>
      </c>
      <c r="E1245" s="121">
        <v>6200035474</v>
      </c>
      <c r="F1245" s="237">
        <v>45457</v>
      </c>
      <c r="G1245" s="121" t="s">
        <v>9102</v>
      </c>
      <c r="H1245" s="121" t="s">
        <v>22290</v>
      </c>
      <c r="I1245" s="120" t="s">
        <v>15441</v>
      </c>
      <c r="J1245" s="121" t="s">
        <v>7453</v>
      </c>
    </row>
    <row r="1246" spans="1:10" ht="15.75" hidden="1" customHeight="1">
      <c r="A1246" s="119">
        <v>1239</v>
      </c>
      <c r="B1246" s="238" t="s">
        <v>28786</v>
      </c>
      <c r="C1246" s="121" t="s">
        <v>7478</v>
      </c>
      <c r="D1246" s="119">
        <v>2025</v>
      </c>
      <c r="E1246" s="121">
        <v>6100104256</v>
      </c>
      <c r="F1246" s="237">
        <v>45468</v>
      </c>
      <c r="G1246" s="121" t="s">
        <v>9103</v>
      </c>
      <c r="H1246" s="121" t="s">
        <v>22291</v>
      </c>
      <c r="I1246" s="120" t="s">
        <v>15442</v>
      </c>
      <c r="J1246" s="121" t="s">
        <v>7451</v>
      </c>
    </row>
    <row r="1247" spans="1:10" ht="15.75" hidden="1" customHeight="1">
      <c r="A1247" s="119">
        <v>1240</v>
      </c>
      <c r="B1247" s="238" t="s">
        <v>28787</v>
      </c>
      <c r="C1247" s="121" t="s">
        <v>7497</v>
      </c>
      <c r="D1247" s="119">
        <v>2025</v>
      </c>
      <c r="E1247" s="121">
        <v>6100103822</v>
      </c>
      <c r="F1247" s="237">
        <v>45454</v>
      </c>
      <c r="G1247" s="121" t="s">
        <v>9104</v>
      </c>
      <c r="H1247" s="121" t="s">
        <v>22292</v>
      </c>
      <c r="I1247" s="120" t="s">
        <v>15443</v>
      </c>
      <c r="J1247" s="121" t="s">
        <v>7451</v>
      </c>
    </row>
    <row r="1248" spans="1:10" ht="15.75" hidden="1" customHeight="1">
      <c r="A1248" s="119">
        <v>1241</v>
      </c>
      <c r="B1248" s="238" t="s">
        <v>7895</v>
      </c>
      <c r="C1248" s="121" t="s">
        <v>7478</v>
      </c>
      <c r="D1248" s="119">
        <v>2025</v>
      </c>
      <c r="E1248" s="121">
        <v>6100103745</v>
      </c>
      <c r="F1248" s="237">
        <v>45450</v>
      </c>
      <c r="G1248" s="121" t="s">
        <v>9105</v>
      </c>
      <c r="H1248" s="121" t="s">
        <v>22293</v>
      </c>
      <c r="I1248" s="120" t="s">
        <v>15444</v>
      </c>
      <c r="J1248" s="121" t="s">
        <v>7451</v>
      </c>
    </row>
    <row r="1249" spans="1:10" ht="15.75" hidden="1" customHeight="1">
      <c r="A1249" s="119">
        <v>1242</v>
      </c>
      <c r="B1249" s="238" t="s">
        <v>7641</v>
      </c>
      <c r="C1249" s="121" t="s">
        <v>7478</v>
      </c>
      <c r="D1249" s="119">
        <v>2025</v>
      </c>
      <c r="E1249" s="121">
        <v>6100103741</v>
      </c>
      <c r="F1249" s="237">
        <v>45449</v>
      </c>
      <c r="G1249" s="121" t="s">
        <v>9106</v>
      </c>
      <c r="H1249" s="121" t="s">
        <v>22294</v>
      </c>
      <c r="I1249" s="120" t="s">
        <v>15445</v>
      </c>
      <c r="J1249" s="121" t="s">
        <v>7451</v>
      </c>
    </row>
    <row r="1250" spans="1:10" ht="15.75" hidden="1" customHeight="1">
      <c r="A1250" s="119">
        <v>1243</v>
      </c>
      <c r="B1250" s="238" t="s">
        <v>7614</v>
      </c>
      <c r="C1250" s="121" t="s">
        <v>7478</v>
      </c>
      <c r="D1250" s="119">
        <v>2025</v>
      </c>
      <c r="E1250" s="121">
        <v>6100103739</v>
      </c>
      <c r="F1250" s="237">
        <v>45449</v>
      </c>
      <c r="G1250" s="121" t="s">
        <v>9107</v>
      </c>
      <c r="H1250" s="121" t="s">
        <v>22295</v>
      </c>
      <c r="I1250" s="120" t="s">
        <v>15446</v>
      </c>
      <c r="J1250" s="121" t="s">
        <v>7451</v>
      </c>
    </row>
    <row r="1251" spans="1:10" ht="15.75" hidden="1" customHeight="1">
      <c r="A1251" s="119">
        <v>1244</v>
      </c>
      <c r="B1251" s="238" t="s">
        <v>7608</v>
      </c>
      <c r="C1251" s="121" t="s">
        <v>7478</v>
      </c>
      <c r="D1251" s="119">
        <v>2025</v>
      </c>
      <c r="E1251" s="121">
        <v>6100103806</v>
      </c>
      <c r="F1251" s="237">
        <v>45456</v>
      </c>
      <c r="G1251" s="121" t="s">
        <v>7156</v>
      </c>
      <c r="H1251" s="121"/>
      <c r="I1251" s="120" t="s">
        <v>15447</v>
      </c>
      <c r="J1251" s="121" t="s">
        <v>7451</v>
      </c>
    </row>
    <row r="1252" spans="1:10" ht="15.75" hidden="1" customHeight="1">
      <c r="A1252" s="119">
        <v>1245</v>
      </c>
      <c r="B1252" s="238" t="s">
        <v>7614</v>
      </c>
      <c r="C1252" s="121" t="s">
        <v>7478</v>
      </c>
      <c r="D1252" s="119">
        <v>2025</v>
      </c>
      <c r="E1252" s="121">
        <v>6100103734</v>
      </c>
      <c r="F1252" s="237">
        <v>45449</v>
      </c>
      <c r="G1252" s="121" t="s">
        <v>9108</v>
      </c>
      <c r="H1252" s="121" t="s">
        <v>22296</v>
      </c>
      <c r="I1252" s="120" t="s">
        <v>7401</v>
      </c>
      <c r="J1252" s="121" t="s">
        <v>7451</v>
      </c>
    </row>
    <row r="1253" spans="1:10" ht="15.75" hidden="1" customHeight="1">
      <c r="A1253" s="119">
        <v>1246</v>
      </c>
      <c r="B1253" s="238" t="s">
        <v>28788</v>
      </c>
      <c r="C1253" s="121" t="s">
        <v>7479</v>
      </c>
      <c r="D1253" s="119">
        <v>2025</v>
      </c>
      <c r="E1253" s="121">
        <v>6100103711</v>
      </c>
      <c r="F1253" s="237">
        <v>45453</v>
      </c>
      <c r="G1253" s="121" t="s">
        <v>9109</v>
      </c>
      <c r="H1253" s="121" t="s">
        <v>22297</v>
      </c>
      <c r="I1253" s="120" t="s">
        <v>15448</v>
      </c>
      <c r="J1253" s="121" t="s">
        <v>7451</v>
      </c>
    </row>
    <row r="1254" spans="1:10" ht="15.75" hidden="1" customHeight="1">
      <c r="A1254" s="119">
        <v>1247</v>
      </c>
      <c r="B1254" s="238" t="s">
        <v>7814</v>
      </c>
      <c r="C1254" s="121" t="s">
        <v>7496</v>
      </c>
      <c r="D1254" s="119">
        <v>2025</v>
      </c>
      <c r="E1254" s="121">
        <v>6100103701</v>
      </c>
      <c r="F1254" s="237">
        <v>45454</v>
      </c>
      <c r="G1254" s="121" t="s">
        <v>9110</v>
      </c>
      <c r="H1254" s="121" t="s">
        <v>22298</v>
      </c>
      <c r="I1254" s="120" t="s">
        <v>15449</v>
      </c>
      <c r="J1254" s="121" t="s">
        <v>7451</v>
      </c>
    </row>
    <row r="1255" spans="1:10" ht="15.75" hidden="1" customHeight="1">
      <c r="A1255" s="119">
        <v>1248</v>
      </c>
      <c r="B1255" s="238" t="s">
        <v>28789</v>
      </c>
      <c r="C1255" s="121" t="s">
        <v>7478</v>
      </c>
      <c r="D1255" s="119">
        <v>2025</v>
      </c>
      <c r="E1255" s="121">
        <v>6100103712</v>
      </c>
      <c r="F1255" s="237">
        <v>45449</v>
      </c>
      <c r="G1255" s="121" t="s">
        <v>9111</v>
      </c>
      <c r="H1255" s="121" t="s">
        <v>22299</v>
      </c>
      <c r="I1255" s="120" t="s">
        <v>7318</v>
      </c>
      <c r="J1255" s="121" t="s">
        <v>7451</v>
      </c>
    </row>
    <row r="1256" spans="1:10" ht="15.75" hidden="1" customHeight="1">
      <c r="A1256" s="119">
        <v>1249</v>
      </c>
      <c r="B1256" s="238" t="s">
        <v>28790</v>
      </c>
      <c r="C1256" s="121" t="s">
        <v>7478</v>
      </c>
      <c r="D1256" s="119">
        <v>2025</v>
      </c>
      <c r="E1256" s="121">
        <v>6100103740</v>
      </c>
      <c r="F1256" s="237">
        <v>45448</v>
      </c>
      <c r="G1256" s="121" t="s">
        <v>9112</v>
      </c>
      <c r="H1256" s="121" t="s">
        <v>22300</v>
      </c>
      <c r="I1256" s="120" t="s">
        <v>15450</v>
      </c>
      <c r="J1256" s="121" t="s">
        <v>7451</v>
      </c>
    </row>
    <row r="1257" spans="1:10" ht="15.75" hidden="1" customHeight="1">
      <c r="A1257" s="119">
        <v>1250</v>
      </c>
      <c r="B1257" s="238" t="s">
        <v>28791</v>
      </c>
      <c r="C1257" s="121" t="s">
        <v>7478</v>
      </c>
      <c r="D1257" s="119">
        <v>2025</v>
      </c>
      <c r="E1257" s="121">
        <v>6100103722</v>
      </c>
      <c r="F1257" s="237">
        <v>45462</v>
      </c>
      <c r="G1257" s="121" t="s">
        <v>9113</v>
      </c>
      <c r="H1257" s="121" t="s">
        <v>22301</v>
      </c>
      <c r="I1257" s="120" t="s">
        <v>7334</v>
      </c>
      <c r="J1257" s="121" t="s">
        <v>7451</v>
      </c>
    </row>
    <row r="1258" spans="1:10" ht="15.75" hidden="1" customHeight="1">
      <c r="A1258" s="119">
        <v>1251</v>
      </c>
      <c r="B1258" s="238" t="s">
        <v>28792</v>
      </c>
      <c r="C1258" s="121" t="s">
        <v>7496</v>
      </c>
      <c r="D1258" s="119">
        <v>2025</v>
      </c>
      <c r="E1258" s="121">
        <v>6100104188</v>
      </c>
      <c r="F1258" s="237">
        <v>45463</v>
      </c>
      <c r="G1258" s="121" t="s">
        <v>9114</v>
      </c>
      <c r="H1258" s="121" t="s">
        <v>22302</v>
      </c>
      <c r="I1258" s="120" t="s">
        <v>15451</v>
      </c>
      <c r="J1258" s="121" t="s">
        <v>7451</v>
      </c>
    </row>
    <row r="1259" spans="1:10" ht="15.75" hidden="1" customHeight="1">
      <c r="A1259" s="119">
        <v>1252</v>
      </c>
      <c r="B1259" s="238" t="s">
        <v>28793</v>
      </c>
      <c r="C1259" s="121" t="s">
        <v>7496</v>
      </c>
      <c r="D1259" s="119">
        <v>2025</v>
      </c>
      <c r="E1259" s="121">
        <v>6100103768</v>
      </c>
      <c r="F1259" s="237">
        <v>45448</v>
      </c>
      <c r="G1259" s="121" t="s">
        <v>9115</v>
      </c>
      <c r="H1259" s="121" t="s">
        <v>22303</v>
      </c>
      <c r="I1259" s="120" t="s">
        <v>15452</v>
      </c>
      <c r="J1259" s="121" t="s">
        <v>7451</v>
      </c>
    </row>
    <row r="1260" spans="1:10" ht="15.75" hidden="1" customHeight="1">
      <c r="A1260" s="119">
        <v>1253</v>
      </c>
      <c r="B1260" s="238" t="s">
        <v>28794</v>
      </c>
      <c r="C1260" s="121" t="s">
        <v>7496</v>
      </c>
      <c r="D1260" s="119">
        <v>2025</v>
      </c>
      <c r="E1260" s="121">
        <v>6100103886</v>
      </c>
      <c r="F1260" s="237">
        <v>45456</v>
      </c>
      <c r="G1260" s="121" t="s">
        <v>9116</v>
      </c>
      <c r="H1260" s="121" t="s">
        <v>22304</v>
      </c>
      <c r="I1260" s="120" t="s">
        <v>15453</v>
      </c>
      <c r="J1260" s="121" t="s">
        <v>7451</v>
      </c>
    </row>
    <row r="1261" spans="1:10" ht="15.75" hidden="1" customHeight="1">
      <c r="A1261" s="119">
        <v>1254</v>
      </c>
      <c r="B1261" s="238" t="s">
        <v>28795</v>
      </c>
      <c r="C1261" s="121" t="s">
        <v>7478</v>
      </c>
      <c r="D1261" s="119">
        <v>2025</v>
      </c>
      <c r="E1261" s="121">
        <v>6100103777</v>
      </c>
      <c r="F1261" s="237">
        <v>45453</v>
      </c>
      <c r="G1261" s="121" t="s">
        <v>9117</v>
      </c>
      <c r="H1261" s="121" t="s">
        <v>22305</v>
      </c>
      <c r="I1261" s="120" t="s">
        <v>15454</v>
      </c>
      <c r="J1261" s="121" t="s">
        <v>7451</v>
      </c>
    </row>
    <row r="1262" spans="1:10" ht="15.75" hidden="1" customHeight="1">
      <c r="A1262" s="119">
        <v>1255</v>
      </c>
      <c r="B1262" s="238" t="s">
        <v>28796</v>
      </c>
      <c r="C1262" s="121" t="s">
        <v>7491</v>
      </c>
      <c r="D1262" s="119">
        <v>2025</v>
      </c>
      <c r="E1262" s="121">
        <v>6100105705</v>
      </c>
      <c r="F1262" s="237">
        <v>45503</v>
      </c>
      <c r="G1262" s="121" t="s">
        <v>9118</v>
      </c>
      <c r="H1262" s="121" t="s">
        <v>22306</v>
      </c>
      <c r="I1262" s="120" t="s">
        <v>15455</v>
      </c>
      <c r="J1262" s="121" t="s">
        <v>7451</v>
      </c>
    </row>
    <row r="1263" spans="1:10" ht="15.75" hidden="1" customHeight="1">
      <c r="A1263" s="119">
        <v>1256</v>
      </c>
      <c r="B1263" s="238" t="s">
        <v>28797</v>
      </c>
      <c r="C1263" s="121" t="s">
        <v>7483</v>
      </c>
      <c r="D1263" s="119">
        <v>2025</v>
      </c>
      <c r="E1263" s="121">
        <v>6100103900</v>
      </c>
      <c r="F1263" s="237">
        <v>45456</v>
      </c>
      <c r="G1263" s="121" t="s">
        <v>9119</v>
      </c>
      <c r="H1263" s="121" t="s">
        <v>22307</v>
      </c>
      <c r="I1263" s="120" t="s">
        <v>15456</v>
      </c>
      <c r="J1263" s="121" t="s">
        <v>7451</v>
      </c>
    </row>
    <row r="1264" spans="1:10" ht="15.75" hidden="1" customHeight="1">
      <c r="A1264" s="119">
        <v>1257</v>
      </c>
      <c r="B1264" s="238" t="s">
        <v>7643</v>
      </c>
      <c r="C1264" s="121" t="s">
        <v>7478</v>
      </c>
      <c r="D1264" s="119">
        <v>2025</v>
      </c>
      <c r="E1264" s="121">
        <v>6100103952</v>
      </c>
      <c r="F1264" s="237">
        <v>45454</v>
      </c>
      <c r="G1264" s="121" t="s">
        <v>9120</v>
      </c>
      <c r="H1264" s="121" t="s">
        <v>22308</v>
      </c>
      <c r="I1264" s="120" t="s">
        <v>7357</v>
      </c>
      <c r="J1264" s="121" t="s">
        <v>7451</v>
      </c>
    </row>
    <row r="1265" spans="1:10" ht="15.75" hidden="1" customHeight="1">
      <c r="A1265" s="119">
        <v>1258</v>
      </c>
      <c r="B1265" s="238" t="s">
        <v>28798</v>
      </c>
      <c r="C1265" s="121" t="s">
        <v>7496</v>
      </c>
      <c r="D1265" s="119">
        <v>2025</v>
      </c>
      <c r="E1265" s="121">
        <v>6100104303</v>
      </c>
      <c r="F1265" s="237">
        <v>45467</v>
      </c>
      <c r="G1265" s="121" t="s">
        <v>9121</v>
      </c>
      <c r="H1265" s="121" t="s">
        <v>22309</v>
      </c>
      <c r="I1265" s="120" t="s">
        <v>15457</v>
      </c>
      <c r="J1265" s="121" t="s">
        <v>7451</v>
      </c>
    </row>
    <row r="1266" spans="1:10" ht="15.75" hidden="1" customHeight="1">
      <c r="A1266" s="119">
        <v>1259</v>
      </c>
      <c r="B1266" s="121" t="s">
        <v>33281</v>
      </c>
      <c r="C1266" s="121" t="s">
        <v>7479</v>
      </c>
      <c r="D1266" s="119">
        <v>2025</v>
      </c>
      <c r="E1266" s="121">
        <v>6100104077</v>
      </c>
      <c r="F1266" s="237">
        <v>45460</v>
      </c>
      <c r="G1266" s="121" t="s">
        <v>9122</v>
      </c>
      <c r="H1266" s="121" t="s">
        <v>22310</v>
      </c>
      <c r="I1266" s="120" t="s">
        <v>15458</v>
      </c>
      <c r="J1266" s="121" t="s">
        <v>7451</v>
      </c>
    </row>
    <row r="1267" spans="1:10" ht="15.75" hidden="1" customHeight="1">
      <c r="A1267" s="119">
        <v>1260</v>
      </c>
      <c r="B1267" s="238" t="s">
        <v>28800</v>
      </c>
      <c r="C1267" s="121" t="s">
        <v>7478</v>
      </c>
      <c r="D1267" s="119">
        <v>2025</v>
      </c>
      <c r="E1267" s="121">
        <v>6100103930</v>
      </c>
      <c r="F1267" s="237">
        <v>45454</v>
      </c>
      <c r="G1267" s="121" t="s">
        <v>9123</v>
      </c>
      <c r="H1267" s="121" t="s">
        <v>22311</v>
      </c>
      <c r="I1267" s="120" t="s">
        <v>15459</v>
      </c>
      <c r="J1267" s="121" t="s">
        <v>7451</v>
      </c>
    </row>
    <row r="1268" spans="1:10" ht="15.75" hidden="1" customHeight="1">
      <c r="A1268" s="119">
        <v>1261</v>
      </c>
      <c r="B1268" s="238" t="s">
        <v>7662</v>
      </c>
      <c r="C1268" s="121" t="s">
        <v>7478</v>
      </c>
      <c r="D1268" s="119">
        <v>2025</v>
      </c>
      <c r="E1268" s="121">
        <v>6100104189</v>
      </c>
      <c r="F1268" s="237">
        <v>45464</v>
      </c>
      <c r="G1268" s="121" t="s">
        <v>9124</v>
      </c>
      <c r="H1268" s="121" t="s">
        <v>22312</v>
      </c>
      <c r="I1268" s="120" t="s">
        <v>15460</v>
      </c>
      <c r="J1268" s="121" t="s">
        <v>7451</v>
      </c>
    </row>
    <row r="1269" spans="1:10" ht="15.75" hidden="1" customHeight="1">
      <c r="A1269" s="119">
        <v>1262</v>
      </c>
      <c r="B1269" s="238" t="s">
        <v>7726</v>
      </c>
      <c r="C1269" s="121" t="s">
        <v>7478</v>
      </c>
      <c r="D1269" s="119">
        <v>2025</v>
      </c>
      <c r="E1269" s="121">
        <v>6100104130</v>
      </c>
      <c r="F1269" s="237">
        <v>45467</v>
      </c>
      <c r="G1269" s="121" t="s">
        <v>9125</v>
      </c>
      <c r="H1269" s="121" t="s">
        <v>22313</v>
      </c>
      <c r="I1269" s="120" t="s">
        <v>15461</v>
      </c>
      <c r="J1269" s="121" t="s">
        <v>7451</v>
      </c>
    </row>
    <row r="1270" spans="1:10" ht="15.75" hidden="1" customHeight="1">
      <c r="A1270" s="119">
        <v>1263</v>
      </c>
      <c r="B1270" s="238" t="s">
        <v>28801</v>
      </c>
      <c r="C1270" s="121" t="s">
        <v>7478</v>
      </c>
      <c r="D1270" s="119">
        <v>2025</v>
      </c>
      <c r="E1270" s="121">
        <v>6100103824</v>
      </c>
      <c r="F1270" s="237">
        <v>45468</v>
      </c>
      <c r="G1270" s="121" t="s">
        <v>9126</v>
      </c>
      <c r="H1270" s="121" t="s">
        <v>22314</v>
      </c>
      <c r="I1270" s="120" t="s">
        <v>15462</v>
      </c>
      <c r="J1270" s="121" t="s">
        <v>7451</v>
      </c>
    </row>
    <row r="1271" spans="1:10" ht="15.75" hidden="1" customHeight="1">
      <c r="A1271" s="119">
        <v>1264</v>
      </c>
      <c r="B1271" s="238" t="s">
        <v>28802</v>
      </c>
      <c r="C1271" s="121" t="s">
        <v>7478</v>
      </c>
      <c r="D1271" s="119">
        <v>2025</v>
      </c>
      <c r="E1271" s="121">
        <v>6100103901</v>
      </c>
      <c r="F1271" s="237">
        <v>45456</v>
      </c>
      <c r="G1271" s="121" t="s">
        <v>9127</v>
      </c>
      <c r="H1271" s="121" t="s">
        <v>22315</v>
      </c>
      <c r="I1271" s="120" t="s">
        <v>15463</v>
      </c>
      <c r="J1271" s="121" t="s">
        <v>7451</v>
      </c>
    </row>
    <row r="1272" spans="1:10" ht="15.75" hidden="1" customHeight="1">
      <c r="A1272" s="119">
        <v>1265</v>
      </c>
      <c r="B1272" s="238" t="s">
        <v>7726</v>
      </c>
      <c r="C1272" s="121" t="s">
        <v>7478</v>
      </c>
      <c r="D1272" s="119">
        <v>2025</v>
      </c>
      <c r="E1272" s="121">
        <v>6100104136</v>
      </c>
      <c r="F1272" s="237">
        <v>45467</v>
      </c>
      <c r="G1272" s="121" t="s">
        <v>9125</v>
      </c>
      <c r="H1272" s="121" t="s">
        <v>22316</v>
      </c>
      <c r="I1272" s="120" t="s">
        <v>15461</v>
      </c>
      <c r="J1272" s="121" t="s">
        <v>7451</v>
      </c>
    </row>
    <row r="1273" spans="1:10" ht="15.75" hidden="1" customHeight="1">
      <c r="A1273" s="119">
        <v>1266</v>
      </c>
      <c r="B1273" s="238" t="s">
        <v>28644</v>
      </c>
      <c r="C1273" s="121" t="s">
        <v>7478</v>
      </c>
      <c r="D1273" s="119">
        <v>2025</v>
      </c>
      <c r="E1273" s="121">
        <v>6100103871</v>
      </c>
      <c r="F1273" s="237">
        <v>45456</v>
      </c>
      <c r="G1273" s="121" t="s">
        <v>9128</v>
      </c>
      <c r="H1273" s="121" t="s">
        <v>22317</v>
      </c>
      <c r="I1273" s="120" t="s">
        <v>15464</v>
      </c>
      <c r="J1273" s="121" t="s">
        <v>7451</v>
      </c>
    </row>
    <row r="1274" spans="1:10" ht="15.75" hidden="1" customHeight="1">
      <c r="A1274" s="119">
        <v>1267</v>
      </c>
      <c r="B1274" s="238" t="s">
        <v>28803</v>
      </c>
      <c r="C1274" s="121" t="s">
        <v>7497</v>
      </c>
      <c r="D1274" s="119">
        <v>2025</v>
      </c>
      <c r="E1274" s="121">
        <v>6100106341</v>
      </c>
      <c r="F1274" s="237">
        <v>45545</v>
      </c>
      <c r="G1274" s="121" t="s">
        <v>9129</v>
      </c>
      <c r="H1274" s="121" t="s">
        <v>22318</v>
      </c>
      <c r="I1274" s="120" t="s">
        <v>15465</v>
      </c>
      <c r="J1274" s="121" t="s">
        <v>7451</v>
      </c>
    </row>
    <row r="1275" spans="1:10" ht="15.75" hidden="1" customHeight="1">
      <c r="A1275" s="119">
        <v>1268</v>
      </c>
      <c r="B1275" s="238" t="s">
        <v>7900</v>
      </c>
      <c r="C1275" s="121" t="s">
        <v>7496</v>
      </c>
      <c r="D1275" s="119">
        <v>2025</v>
      </c>
      <c r="E1275" s="121">
        <v>6100103863</v>
      </c>
      <c r="F1275" s="237">
        <v>45454</v>
      </c>
      <c r="G1275" s="121" t="s">
        <v>9130</v>
      </c>
      <c r="H1275" s="121" t="s">
        <v>22319</v>
      </c>
      <c r="I1275" s="120" t="s">
        <v>15466</v>
      </c>
      <c r="J1275" s="121" t="s">
        <v>7451</v>
      </c>
    </row>
    <row r="1276" spans="1:10" ht="15.75" hidden="1" customHeight="1">
      <c r="A1276" s="119">
        <v>1269</v>
      </c>
      <c r="B1276" s="238" t="s">
        <v>28539</v>
      </c>
      <c r="C1276" s="121" t="s">
        <v>7478</v>
      </c>
      <c r="D1276" s="119">
        <v>2025</v>
      </c>
      <c r="E1276" s="121">
        <v>6100103844</v>
      </c>
      <c r="F1276" s="237">
        <v>45454</v>
      </c>
      <c r="G1276" s="121" t="s">
        <v>9131</v>
      </c>
      <c r="H1276" s="121" t="s">
        <v>22320</v>
      </c>
      <c r="I1276" s="120" t="s">
        <v>15467</v>
      </c>
      <c r="J1276" s="121" t="s">
        <v>7451</v>
      </c>
    </row>
    <row r="1277" spans="1:10" ht="15.75" hidden="1" customHeight="1">
      <c r="A1277" s="119">
        <v>1270</v>
      </c>
      <c r="B1277" s="238" t="s">
        <v>7791</v>
      </c>
      <c r="C1277" s="121" t="s">
        <v>7478</v>
      </c>
      <c r="D1277" s="119">
        <v>2025</v>
      </c>
      <c r="E1277" s="121">
        <v>6100104757</v>
      </c>
      <c r="F1277" s="237">
        <v>45477</v>
      </c>
      <c r="G1277" s="121" t="s">
        <v>9132</v>
      </c>
      <c r="H1277" s="121" t="s">
        <v>22321</v>
      </c>
      <c r="I1277" s="120" t="s">
        <v>15468</v>
      </c>
      <c r="J1277" s="121" t="s">
        <v>7451</v>
      </c>
    </row>
    <row r="1278" spans="1:10" ht="15.75" hidden="1" customHeight="1">
      <c r="A1278" s="119">
        <v>1271</v>
      </c>
      <c r="B1278" s="238" t="s">
        <v>28804</v>
      </c>
      <c r="C1278" s="121" t="s">
        <v>7478</v>
      </c>
      <c r="D1278" s="119">
        <v>2025</v>
      </c>
      <c r="E1278" s="121">
        <v>6100104025</v>
      </c>
      <c r="F1278" s="237">
        <v>45460</v>
      </c>
      <c r="G1278" s="121" t="s">
        <v>9133</v>
      </c>
      <c r="H1278" s="121" t="s">
        <v>22322</v>
      </c>
      <c r="I1278" s="120" t="s">
        <v>7394</v>
      </c>
      <c r="J1278" s="121" t="s">
        <v>7451</v>
      </c>
    </row>
    <row r="1279" spans="1:10" ht="15.75" hidden="1" customHeight="1">
      <c r="A1279" s="119">
        <v>1272</v>
      </c>
      <c r="B1279" s="238" t="s">
        <v>28805</v>
      </c>
      <c r="C1279" s="121" t="s">
        <v>7483</v>
      </c>
      <c r="D1279" s="119">
        <v>2025</v>
      </c>
      <c r="E1279" s="121">
        <v>6100104775</v>
      </c>
      <c r="F1279" s="237">
        <v>45477</v>
      </c>
      <c r="G1279" s="121" t="s">
        <v>9134</v>
      </c>
      <c r="H1279" s="121" t="s">
        <v>22323</v>
      </c>
      <c r="I1279" s="120" t="s">
        <v>15469</v>
      </c>
      <c r="J1279" s="121" t="s">
        <v>7451</v>
      </c>
    </row>
    <row r="1280" spans="1:10" ht="15.75" hidden="1" customHeight="1">
      <c r="A1280" s="119">
        <v>1273</v>
      </c>
      <c r="B1280" s="238" t="s">
        <v>28464</v>
      </c>
      <c r="C1280" s="121" t="s">
        <v>7479</v>
      </c>
      <c r="D1280" s="119">
        <v>2025</v>
      </c>
      <c r="E1280" s="121">
        <v>6100104029</v>
      </c>
      <c r="F1280" s="237">
        <v>45457</v>
      </c>
      <c r="G1280" s="121" t="s">
        <v>9135</v>
      </c>
      <c r="H1280" s="121" t="s">
        <v>22324</v>
      </c>
      <c r="I1280" s="120" t="s">
        <v>15470</v>
      </c>
      <c r="J1280" s="121" t="s">
        <v>7451</v>
      </c>
    </row>
    <row r="1281" spans="1:10" ht="15.75" hidden="1" customHeight="1">
      <c r="A1281" s="119">
        <v>1274</v>
      </c>
      <c r="B1281" s="238" t="s">
        <v>28806</v>
      </c>
      <c r="C1281" s="121" t="s">
        <v>7496</v>
      </c>
      <c r="D1281" s="119">
        <v>2025</v>
      </c>
      <c r="E1281" s="121">
        <v>6100103961</v>
      </c>
      <c r="F1281" s="237">
        <v>45460</v>
      </c>
      <c r="G1281" s="121" t="s">
        <v>9136</v>
      </c>
      <c r="H1281" s="121" t="s">
        <v>22325</v>
      </c>
      <c r="I1281" s="120" t="s">
        <v>15471</v>
      </c>
      <c r="J1281" s="121" t="s">
        <v>7451</v>
      </c>
    </row>
    <row r="1282" spans="1:10" ht="15.75" hidden="1" customHeight="1">
      <c r="A1282" s="119">
        <v>1275</v>
      </c>
      <c r="B1282" s="238" t="s">
        <v>28807</v>
      </c>
      <c r="C1282" s="121" t="s">
        <v>7478</v>
      </c>
      <c r="D1282" s="119">
        <v>2025</v>
      </c>
      <c r="E1282" s="121">
        <v>6100103949</v>
      </c>
      <c r="F1282" s="237">
        <v>45460</v>
      </c>
      <c r="G1282" s="121" t="s">
        <v>9137</v>
      </c>
      <c r="H1282" s="121" t="s">
        <v>22326</v>
      </c>
      <c r="I1282" s="120" t="s">
        <v>15472</v>
      </c>
      <c r="J1282" s="121" t="s">
        <v>7451</v>
      </c>
    </row>
    <row r="1283" spans="1:10" ht="15.75" hidden="1" customHeight="1">
      <c r="A1283" s="119">
        <v>1276</v>
      </c>
      <c r="B1283" s="238" t="s">
        <v>28808</v>
      </c>
      <c r="C1283" s="121" t="s">
        <v>7490</v>
      </c>
      <c r="D1283" s="119">
        <v>2025</v>
      </c>
      <c r="E1283" s="121">
        <v>6200035622</v>
      </c>
      <c r="F1283" s="237">
        <v>45461</v>
      </c>
      <c r="G1283" s="121" t="s">
        <v>9138</v>
      </c>
      <c r="H1283" s="121" t="s">
        <v>22327</v>
      </c>
      <c r="I1283" s="120" t="s">
        <v>15473</v>
      </c>
      <c r="J1283" s="121" t="s">
        <v>7453</v>
      </c>
    </row>
    <row r="1284" spans="1:10" ht="15.75" hidden="1" customHeight="1">
      <c r="A1284" s="119">
        <v>1277</v>
      </c>
      <c r="B1284" s="238" t="s">
        <v>7773</v>
      </c>
      <c r="C1284" s="121" t="s">
        <v>7478</v>
      </c>
      <c r="D1284" s="119">
        <v>2025</v>
      </c>
      <c r="E1284" s="121">
        <v>6100104259</v>
      </c>
      <c r="F1284" s="237">
        <v>45464</v>
      </c>
      <c r="G1284" s="121" t="s">
        <v>9139</v>
      </c>
      <c r="H1284" s="121" t="s">
        <v>22328</v>
      </c>
      <c r="I1284" s="120" t="s">
        <v>15474</v>
      </c>
      <c r="J1284" s="121" t="s">
        <v>7451</v>
      </c>
    </row>
    <row r="1285" spans="1:10" ht="15.75" hidden="1" customHeight="1">
      <c r="A1285" s="119">
        <v>1278</v>
      </c>
      <c r="B1285" s="238" t="s">
        <v>28809</v>
      </c>
      <c r="C1285" s="121" t="s">
        <v>7494</v>
      </c>
      <c r="D1285" s="119">
        <v>2025</v>
      </c>
      <c r="E1285" s="121">
        <v>6000038773</v>
      </c>
      <c r="F1285" s="237">
        <v>45460</v>
      </c>
      <c r="G1285" s="121" t="s">
        <v>9140</v>
      </c>
      <c r="H1285" s="121" t="s">
        <v>22329</v>
      </c>
      <c r="I1285" s="120" t="s">
        <v>15475</v>
      </c>
      <c r="J1285" s="121" t="s">
        <v>7452</v>
      </c>
    </row>
    <row r="1286" spans="1:10" ht="15.75" hidden="1" customHeight="1">
      <c r="A1286" s="119">
        <v>1279</v>
      </c>
      <c r="B1286" s="238" t="s">
        <v>7765</v>
      </c>
      <c r="C1286" s="121" t="s">
        <v>7478</v>
      </c>
      <c r="D1286" s="119">
        <v>2025</v>
      </c>
      <c r="E1286" s="121">
        <v>6100104363</v>
      </c>
      <c r="F1286" s="237">
        <v>45467</v>
      </c>
      <c r="G1286" s="121" t="s">
        <v>9141</v>
      </c>
      <c r="H1286" s="121" t="s">
        <v>22330</v>
      </c>
      <c r="I1286" s="120" t="s">
        <v>15476</v>
      </c>
      <c r="J1286" s="121" t="s">
        <v>7451</v>
      </c>
    </row>
    <row r="1287" spans="1:10" ht="15.75" hidden="1" customHeight="1">
      <c r="A1287" s="119">
        <v>1280</v>
      </c>
      <c r="B1287" s="238" t="s">
        <v>28810</v>
      </c>
      <c r="C1287" s="121" t="s">
        <v>7497</v>
      </c>
      <c r="D1287" s="119">
        <v>2025</v>
      </c>
      <c r="E1287" s="121">
        <v>6100104373</v>
      </c>
      <c r="F1287" s="237">
        <v>45467</v>
      </c>
      <c r="G1287" s="121" t="s">
        <v>9142</v>
      </c>
      <c r="H1287" s="121" t="s">
        <v>22331</v>
      </c>
      <c r="I1287" s="120" t="s">
        <v>15477</v>
      </c>
      <c r="J1287" s="121" t="s">
        <v>7451</v>
      </c>
    </row>
    <row r="1288" spans="1:10" ht="15.75" hidden="1" customHeight="1">
      <c r="A1288" s="119">
        <v>1281</v>
      </c>
      <c r="B1288" s="238" t="s">
        <v>28811</v>
      </c>
      <c r="C1288" s="121" t="s">
        <v>7478</v>
      </c>
      <c r="D1288" s="119">
        <v>2025</v>
      </c>
      <c r="E1288" s="121">
        <v>6100103955</v>
      </c>
      <c r="F1288" s="237">
        <v>45456</v>
      </c>
      <c r="G1288" s="121" t="s">
        <v>9143</v>
      </c>
      <c r="H1288" s="121" t="s">
        <v>22332</v>
      </c>
      <c r="I1288" s="120" t="s">
        <v>15478</v>
      </c>
      <c r="J1288" s="121" t="s">
        <v>7451</v>
      </c>
    </row>
    <row r="1289" spans="1:10" ht="15.75" hidden="1" customHeight="1">
      <c r="A1289" s="119">
        <v>1282</v>
      </c>
      <c r="B1289" s="238" t="s">
        <v>28812</v>
      </c>
      <c r="C1289" s="121" t="s">
        <v>7483</v>
      </c>
      <c r="D1289" s="119">
        <v>2025</v>
      </c>
      <c r="E1289" s="121">
        <v>6100104777</v>
      </c>
      <c r="F1289" s="237">
        <v>45476</v>
      </c>
      <c r="G1289" s="121" t="s">
        <v>9144</v>
      </c>
      <c r="H1289" s="121" t="s">
        <v>22333</v>
      </c>
      <c r="I1289" s="120" t="s">
        <v>15479</v>
      </c>
      <c r="J1289" s="121" t="s">
        <v>7451</v>
      </c>
    </row>
    <row r="1290" spans="1:10" ht="15.75" hidden="1" customHeight="1">
      <c r="A1290" s="119">
        <v>1283</v>
      </c>
      <c r="B1290" s="238" t="s">
        <v>28813</v>
      </c>
      <c r="C1290" s="121" t="s">
        <v>7478</v>
      </c>
      <c r="D1290" s="119">
        <v>2025</v>
      </c>
      <c r="E1290" s="121">
        <v>6100103927</v>
      </c>
      <c r="F1290" s="237">
        <v>45456</v>
      </c>
      <c r="G1290" s="121" t="s">
        <v>9145</v>
      </c>
      <c r="H1290" s="121" t="s">
        <v>22334</v>
      </c>
      <c r="I1290" s="120" t="s">
        <v>15480</v>
      </c>
      <c r="J1290" s="121" t="s">
        <v>7451</v>
      </c>
    </row>
    <row r="1291" spans="1:10" ht="15.75" hidden="1" customHeight="1">
      <c r="A1291" s="119">
        <v>1284</v>
      </c>
      <c r="B1291" s="238" t="s">
        <v>28814</v>
      </c>
      <c r="C1291" s="121" t="s">
        <v>7478</v>
      </c>
      <c r="D1291" s="119">
        <v>2025</v>
      </c>
      <c r="E1291" s="121">
        <v>6100103910</v>
      </c>
      <c r="F1291" s="237">
        <v>45454</v>
      </c>
      <c r="G1291" s="121" t="s">
        <v>9146</v>
      </c>
      <c r="H1291" s="121" t="s">
        <v>22335</v>
      </c>
      <c r="I1291" s="120" t="s">
        <v>15481</v>
      </c>
      <c r="J1291" s="121" t="s">
        <v>7451</v>
      </c>
    </row>
    <row r="1292" spans="1:10" ht="15.75" hidden="1" customHeight="1">
      <c r="A1292" s="119">
        <v>1285</v>
      </c>
      <c r="B1292" s="238" t="s">
        <v>28815</v>
      </c>
      <c r="C1292" s="121" t="s">
        <v>7496</v>
      </c>
      <c r="D1292" s="119">
        <v>2025</v>
      </c>
      <c r="E1292" s="121">
        <v>6100104062</v>
      </c>
      <c r="F1292" s="237">
        <v>45460</v>
      </c>
      <c r="G1292" s="121" t="s">
        <v>9147</v>
      </c>
      <c r="H1292" s="121" t="s">
        <v>22336</v>
      </c>
      <c r="I1292" s="120" t="s">
        <v>15482</v>
      </c>
      <c r="J1292" s="121" t="s">
        <v>7451</v>
      </c>
    </row>
    <row r="1293" spans="1:10" ht="15.75" hidden="1" customHeight="1">
      <c r="A1293" s="119">
        <v>1286</v>
      </c>
      <c r="B1293" s="238" t="s">
        <v>7552</v>
      </c>
      <c r="C1293" s="121" t="s">
        <v>7478</v>
      </c>
      <c r="D1293" s="119">
        <v>2025</v>
      </c>
      <c r="E1293" s="121">
        <v>6100103889</v>
      </c>
      <c r="F1293" s="237">
        <v>45460</v>
      </c>
      <c r="G1293" s="121" t="s">
        <v>9148</v>
      </c>
      <c r="H1293" s="121" t="s">
        <v>22337</v>
      </c>
      <c r="I1293" s="120" t="s">
        <v>15483</v>
      </c>
      <c r="J1293" s="121" t="s">
        <v>7451</v>
      </c>
    </row>
    <row r="1294" spans="1:10" ht="15.75" hidden="1" customHeight="1">
      <c r="A1294" s="119">
        <v>1287</v>
      </c>
      <c r="B1294" s="238" t="s">
        <v>28816</v>
      </c>
      <c r="C1294" s="121" t="s">
        <v>7482</v>
      </c>
      <c r="D1294" s="119">
        <v>2025</v>
      </c>
      <c r="E1294" s="121">
        <v>6100103920</v>
      </c>
      <c r="F1294" s="237">
        <v>45454</v>
      </c>
      <c r="G1294" s="121" t="s">
        <v>9087</v>
      </c>
      <c r="H1294" s="121" t="s">
        <v>22338</v>
      </c>
      <c r="I1294" s="120" t="s">
        <v>15427</v>
      </c>
      <c r="J1294" s="121" t="s">
        <v>7451</v>
      </c>
    </row>
    <row r="1295" spans="1:10" ht="15.75" hidden="1" customHeight="1">
      <c r="A1295" s="119">
        <v>1288</v>
      </c>
      <c r="B1295" s="238" t="s">
        <v>7584</v>
      </c>
      <c r="C1295" s="121" t="s">
        <v>7478</v>
      </c>
      <c r="D1295" s="119">
        <v>2025</v>
      </c>
      <c r="E1295" s="121">
        <v>6100104304</v>
      </c>
      <c r="F1295" s="237">
        <v>45468</v>
      </c>
      <c r="G1295" s="121" t="s">
        <v>9149</v>
      </c>
      <c r="H1295" s="121" t="s">
        <v>22339</v>
      </c>
      <c r="I1295" s="120" t="s">
        <v>15484</v>
      </c>
      <c r="J1295" s="121" t="s">
        <v>7451</v>
      </c>
    </row>
    <row r="1296" spans="1:10" ht="15.75" hidden="1" customHeight="1">
      <c r="A1296" s="119">
        <v>1289</v>
      </c>
      <c r="B1296" s="238" t="s">
        <v>28817</v>
      </c>
      <c r="C1296" s="121" t="s">
        <v>7489</v>
      </c>
      <c r="D1296" s="119">
        <v>2025</v>
      </c>
      <c r="E1296" s="121">
        <v>6200035578</v>
      </c>
      <c r="F1296" s="237">
        <v>45461</v>
      </c>
      <c r="G1296" s="121" t="s">
        <v>9150</v>
      </c>
      <c r="H1296" s="121" t="s">
        <v>22340</v>
      </c>
      <c r="I1296" s="120" t="s">
        <v>15485</v>
      </c>
      <c r="J1296" s="121" t="s">
        <v>7453</v>
      </c>
    </row>
    <row r="1297" spans="1:10" ht="15.75" hidden="1" customHeight="1">
      <c r="A1297" s="119">
        <v>1290</v>
      </c>
      <c r="B1297" s="238" t="s">
        <v>28818</v>
      </c>
      <c r="C1297" s="121" t="s">
        <v>7478</v>
      </c>
      <c r="D1297" s="119">
        <v>2025</v>
      </c>
      <c r="E1297" s="121">
        <v>6100103913</v>
      </c>
      <c r="F1297" s="237">
        <v>45462</v>
      </c>
      <c r="G1297" s="121" t="s">
        <v>9151</v>
      </c>
      <c r="H1297" s="121" t="s">
        <v>22341</v>
      </c>
      <c r="I1297" s="120" t="s">
        <v>15486</v>
      </c>
      <c r="J1297" s="121" t="s">
        <v>7451</v>
      </c>
    </row>
    <row r="1298" spans="1:10" ht="15.75" hidden="1" customHeight="1">
      <c r="A1298" s="119">
        <v>1291</v>
      </c>
      <c r="B1298" s="238" t="s">
        <v>28819</v>
      </c>
      <c r="C1298" s="121" t="s">
        <v>7478</v>
      </c>
      <c r="D1298" s="119">
        <v>2025</v>
      </c>
      <c r="E1298" s="121">
        <v>6100104619</v>
      </c>
      <c r="F1298" s="237">
        <v>45476</v>
      </c>
      <c r="G1298" s="121" t="s">
        <v>9152</v>
      </c>
      <c r="H1298" s="121" t="s">
        <v>22342</v>
      </c>
      <c r="I1298" s="120" t="s">
        <v>15487</v>
      </c>
      <c r="J1298" s="121" t="s">
        <v>7451</v>
      </c>
    </row>
    <row r="1299" spans="1:10" ht="15.75" hidden="1" customHeight="1">
      <c r="A1299" s="119">
        <v>1292</v>
      </c>
      <c r="B1299" s="238" t="s">
        <v>28820</v>
      </c>
      <c r="C1299" s="121" t="s">
        <v>7484</v>
      </c>
      <c r="D1299" s="119">
        <v>2025</v>
      </c>
      <c r="E1299" s="121">
        <v>6100103928</v>
      </c>
      <c r="F1299" s="237">
        <v>45460</v>
      </c>
      <c r="G1299" s="121" t="s">
        <v>9153</v>
      </c>
      <c r="H1299" s="121" t="s">
        <v>22343</v>
      </c>
      <c r="I1299" s="120" t="s">
        <v>7400</v>
      </c>
      <c r="J1299" s="121" t="s">
        <v>7451</v>
      </c>
    </row>
    <row r="1300" spans="1:10" ht="15.75" hidden="1" customHeight="1">
      <c r="A1300" s="119">
        <v>1293</v>
      </c>
      <c r="B1300" s="238" t="s">
        <v>28821</v>
      </c>
      <c r="C1300" s="121" t="s">
        <v>7486</v>
      </c>
      <c r="D1300" s="119">
        <v>2025</v>
      </c>
      <c r="E1300" s="121">
        <v>6200035716</v>
      </c>
      <c r="F1300" s="237">
        <v>45481</v>
      </c>
      <c r="G1300" s="121" t="s">
        <v>9154</v>
      </c>
      <c r="H1300" s="121" t="s">
        <v>22344</v>
      </c>
      <c r="I1300" s="120" t="s">
        <v>15488</v>
      </c>
      <c r="J1300" s="121" t="s">
        <v>7453</v>
      </c>
    </row>
    <row r="1301" spans="1:10" ht="15.75" hidden="1" customHeight="1">
      <c r="A1301" s="119">
        <v>1294</v>
      </c>
      <c r="B1301" s="238" t="s">
        <v>28822</v>
      </c>
      <c r="C1301" s="121" t="s">
        <v>7488</v>
      </c>
      <c r="D1301" s="119">
        <v>2025</v>
      </c>
      <c r="E1301" s="121">
        <v>6100104755</v>
      </c>
      <c r="F1301" s="237">
        <v>45477</v>
      </c>
      <c r="G1301" s="121" t="s">
        <v>9155</v>
      </c>
      <c r="H1301" s="121" t="s">
        <v>22345</v>
      </c>
      <c r="I1301" s="120" t="s">
        <v>15489</v>
      </c>
      <c r="J1301" s="121" t="s">
        <v>7451</v>
      </c>
    </row>
    <row r="1302" spans="1:10" ht="15.75" hidden="1" customHeight="1">
      <c r="A1302" s="119">
        <v>1295</v>
      </c>
      <c r="B1302" s="238" t="s">
        <v>7787</v>
      </c>
      <c r="C1302" s="121" t="s">
        <v>7478</v>
      </c>
      <c r="D1302" s="119">
        <v>2025</v>
      </c>
      <c r="E1302" s="121">
        <v>6100104638</v>
      </c>
      <c r="F1302" s="237">
        <v>45476</v>
      </c>
      <c r="G1302" s="121" t="s">
        <v>9156</v>
      </c>
      <c r="H1302" s="121" t="s">
        <v>22346</v>
      </c>
      <c r="I1302" s="120" t="s">
        <v>15490</v>
      </c>
      <c r="J1302" s="121" t="s">
        <v>7451</v>
      </c>
    </row>
    <row r="1303" spans="1:10" ht="15.75" hidden="1" customHeight="1">
      <c r="A1303" s="119">
        <v>1296</v>
      </c>
      <c r="B1303" s="238" t="s">
        <v>28799</v>
      </c>
      <c r="C1303" s="121" t="s">
        <v>7479</v>
      </c>
      <c r="D1303" s="119">
        <v>2025</v>
      </c>
      <c r="E1303" s="121">
        <v>6100104069</v>
      </c>
      <c r="F1303" s="237">
        <v>45460</v>
      </c>
      <c r="G1303" s="121" t="s">
        <v>9157</v>
      </c>
      <c r="H1303" s="121" t="s">
        <v>22347</v>
      </c>
      <c r="I1303" s="120" t="s">
        <v>15491</v>
      </c>
      <c r="J1303" s="121" t="s">
        <v>7451</v>
      </c>
    </row>
    <row r="1304" spans="1:10" ht="15.75" hidden="1" customHeight="1">
      <c r="A1304" s="119">
        <v>1297</v>
      </c>
      <c r="B1304" s="238" t="s">
        <v>7609</v>
      </c>
      <c r="C1304" s="121" t="s">
        <v>7478</v>
      </c>
      <c r="D1304" s="119">
        <v>2025</v>
      </c>
      <c r="E1304" s="121">
        <v>6100103969</v>
      </c>
      <c r="F1304" s="237">
        <v>45457</v>
      </c>
      <c r="G1304" s="121" t="s">
        <v>9158</v>
      </c>
      <c r="H1304" s="121" t="s">
        <v>22348</v>
      </c>
      <c r="I1304" s="120" t="s">
        <v>15492</v>
      </c>
      <c r="J1304" s="121" t="s">
        <v>7451</v>
      </c>
    </row>
    <row r="1305" spans="1:10" ht="15.75" hidden="1" customHeight="1">
      <c r="A1305" s="119">
        <v>1298</v>
      </c>
      <c r="B1305" s="238" t="s">
        <v>28823</v>
      </c>
      <c r="C1305" s="121" t="s">
        <v>7478</v>
      </c>
      <c r="D1305" s="119">
        <v>2025</v>
      </c>
      <c r="E1305" s="121">
        <v>6100103974</v>
      </c>
      <c r="F1305" s="237">
        <v>45456</v>
      </c>
      <c r="G1305" s="121" t="s">
        <v>7217</v>
      </c>
      <c r="H1305" s="121" t="s">
        <v>22349</v>
      </c>
      <c r="I1305" s="120" t="s">
        <v>15493</v>
      </c>
      <c r="J1305" s="121" t="s">
        <v>7451</v>
      </c>
    </row>
    <row r="1306" spans="1:10" ht="15.75" hidden="1" customHeight="1">
      <c r="A1306" s="119">
        <v>1299</v>
      </c>
      <c r="B1306" s="238" t="s">
        <v>28824</v>
      </c>
      <c r="C1306" s="121" t="s">
        <v>7478</v>
      </c>
      <c r="D1306" s="119">
        <v>2025</v>
      </c>
      <c r="E1306" s="121">
        <v>6100104182</v>
      </c>
      <c r="F1306" s="237">
        <v>45463</v>
      </c>
      <c r="G1306" s="121" t="s">
        <v>9159</v>
      </c>
      <c r="H1306" s="121" t="s">
        <v>22350</v>
      </c>
      <c r="I1306" s="120" t="s">
        <v>15494</v>
      </c>
      <c r="J1306" s="121" t="s">
        <v>7451</v>
      </c>
    </row>
    <row r="1307" spans="1:10" ht="15.75" hidden="1" customHeight="1">
      <c r="A1307" s="119">
        <v>1300</v>
      </c>
      <c r="B1307" s="238" t="s">
        <v>28825</v>
      </c>
      <c r="C1307" s="121" t="s">
        <v>7496</v>
      </c>
      <c r="D1307" s="119">
        <v>2025</v>
      </c>
      <c r="E1307" s="121">
        <v>6100103982</v>
      </c>
      <c r="F1307" s="237">
        <v>45457</v>
      </c>
      <c r="G1307" s="121" t="s">
        <v>9160</v>
      </c>
      <c r="H1307" s="121" t="s">
        <v>22351</v>
      </c>
      <c r="I1307" s="120" t="s">
        <v>15495</v>
      </c>
      <c r="J1307" s="121" t="s">
        <v>7451</v>
      </c>
    </row>
    <row r="1308" spans="1:10" ht="15.75" hidden="1" customHeight="1">
      <c r="A1308" s="119">
        <v>1301</v>
      </c>
      <c r="B1308" s="238" t="s">
        <v>28444</v>
      </c>
      <c r="C1308" s="121" t="s">
        <v>7479</v>
      </c>
      <c r="D1308" s="119">
        <v>2025</v>
      </c>
      <c r="E1308" s="121">
        <v>6100103965</v>
      </c>
      <c r="F1308" s="237">
        <v>45456</v>
      </c>
      <c r="G1308" s="121" t="s">
        <v>9161</v>
      </c>
      <c r="H1308" s="121" t="s">
        <v>22352</v>
      </c>
      <c r="I1308" s="120" t="s">
        <v>15496</v>
      </c>
      <c r="J1308" s="121" t="s">
        <v>7451</v>
      </c>
    </row>
    <row r="1309" spans="1:10" ht="15.75" hidden="1" customHeight="1">
      <c r="A1309" s="119">
        <v>1302</v>
      </c>
      <c r="B1309" s="238" t="s">
        <v>28826</v>
      </c>
      <c r="C1309" s="121" t="s">
        <v>7496</v>
      </c>
      <c r="D1309" s="119">
        <v>2025</v>
      </c>
      <c r="E1309" s="121">
        <v>6100104065</v>
      </c>
      <c r="F1309" s="237">
        <v>45461</v>
      </c>
      <c r="G1309" s="121" t="s">
        <v>9162</v>
      </c>
      <c r="H1309" s="121" t="s">
        <v>22353</v>
      </c>
      <c r="I1309" s="120" t="s">
        <v>15497</v>
      </c>
      <c r="J1309" s="121" t="s">
        <v>7451</v>
      </c>
    </row>
    <row r="1310" spans="1:10" ht="15.75" hidden="1" customHeight="1">
      <c r="A1310" s="119">
        <v>1303</v>
      </c>
      <c r="B1310" s="238" t="s">
        <v>28827</v>
      </c>
      <c r="C1310" s="121" t="s">
        <v>7496</v>
      </c>
      <c r="D1310" s="119">
        <v>2025</v>
      </c>
      <c r="E1310" s="121">
        <v>6100104503</v>
      </c>
      <c r="F1310" s="237">
        <v>45474</v>
      </c>
      <c r="G1310" s="121" t="s">
        <v>9163</v>
      </c>
      <c r="H1310" s="121" t="s">
        <v>22354</v>
      </c>
      <c r="I1310" s="120" t="s">
        <v>15498</v>
      </c>
      <c r="J1310" s="121" t="s">
        <v>7451</v>
      </c>
    </row>
    <row r="1311" spans="1:10" ht="15.75" hidden="1" customHeight="1">
      <c r="A1311" s="119">
        <v>1304</v>
      </c>
      <c r="B1311" s="121" t="s">
        <v>33282</v>
      </c>
      <c r="C1311" s="121" t="s">
        <v>7479</v>
      </c>
      <c r="D1311" s="119">
        <v>2025</v>
      </c>
      <c r="E1311" s="121">
        <v>6100104079</v>
      </c>
      <c r="F1311" s="237">
        <v>45460</v>
      </c>
      <c r="G1311" s="121" t="s">
        <v>9164</v>
      </c>
      <c r="H1311" s="121" t="s">
        <v>22355</v>
      </c>
      <c r="I1311" s="120" t="s">
        <v>15499</v>
      </c>
      <c r="J1311" s="121" t="s">
        <v>7451</v>
      </c>
    </row>
    <row r="1312" spans="1:10" ht="15.75" hidden="1" customHeight="1">
      <c r="A1312" s="119">
        <v>1305</v>
      </c>
      <c r="B1312" s="238" t="s">
        <v>28828</v>
      </c>
      <c r="C1312" s="121" t="s">
        <v>7478</v>
      </c>
      <c r="D1312" s="119">
        <v>2025</v>
      </c>
      <c r="E1312" s="121">
        <v>6100104244</v>
      </c>
      <c r="F1312" s="237">
        <v>45462</v>
      </c>
      <c r="G1312" s="121" t="s">
        <v>9165</v>
      </c>
      <c r="H1312" s="121" t="s">
        <v>22356</v>
      </c>
      <c r="I1312" s="120" t="s">
        <v>7322</v>
      </c>
      <c r="J1312" s="121" t="s">
        <v>7451</v>
      </c>
    </row>
    <row r="1313" spans="1:10" ht="15.75" hidden="1" customHeight="1">
      <c r="A1313" s="119">
        <v>1306</v>
      </c>
      <c r="B1313" s="238" t="s">
        <v>28829</v>
      </c>
      <c r="C1313" s="121" t="s">
        <v>7478</v>
      </c>
      <c r="D1313" s="119">
        <v>2025</v>
      </c>
      <c r="E1313" s="121">
        <v>6100104033</v>
      </c>
      <c r="F1313" s="237">
        <v>45461</v>
      </c>
      <c r="G1313" s="121" t="s">
        <v>9166</v>
      </c>
      <c r="H1313" s="121" t="s">
        <v>22357</v>
      </c>
      <c r="I1313" s="120" t="s">
        <v>15500</v>
      </c>
      <c r="J1313" s="121" t="s">
        <v>7451</v>
      </c>
    </row>
    <row r="1314" spans="1:10" ht="15.75" hidden="1" customHeight="1">
      <c r="A1314" s="119">
        <v>1307</v>
      </c>
      <c r="B1314" s="238" t="s">
        <v>28830</v>
      </c>
      <c r="C1314" s="121" t="s">
        <v>7493</v>
      </c>
      <c r="D1314" s="119">
        <v>2025</v>
      </c>
      <c r="E1314" s="121">
        <v>6000038737</v>
      </c>
      <c r="F1314" s="237">
        <v>45457</v>
      </c>
      <c r="G1314" s="121" t="s">
        <v>9167</v>
      </c>
      <c r="H1314" s="121" t="s">
        <v>22358</v>
      </c>
      <c r="I1314" s="120" t="s">
        <v>15501</v>
      </c>
      <c r="J1314" s="121" t="s">
        <v>7452</v>
      </c>
    </row>
    <row r="1315" spans="1:10" ht="15.75" hidden="1" customHeight="1">
      <c r="A1315" s="119">
        <v>1308</v>
      </c>
      <c r="B1315" s="238" t="s">
        <v>28831</v>
      </c>
      <c r="C1315" s="121" t="s">
        <v>7482</v>
      </c>
      <c r="D1315" s="119">
        <v>2025</v>
      </c>
      <c r="E1315" s="121">
        <v>6100104016</v>
      </c>
      <c r="F1315" s="237">
        <v>45467</v>
      </c>
      <c r="G1315" s="121" t="s">
        <v>9168</v>
      </c>
      <c r="H1315" s="121" t="s">
        <v>22359</v>
      </c>
      <c r="I1315" s="120" t="s">
        <v>15502</v>
      </c>
      <c r="J1315" s="121" t="s">
        <v>7451</v>
      </c>
    </row>
    <row r="1316" spans="1:10" ht="15.75" hidden="1" customHeight="1">
      <c r="A1316" s="119">
        <v>1309</v>
      </c>
      <c r="B1316" s="238" t="s">
        <v>28832</v>
      </c>
      <c r="C1316" s="121" t="s">
        <v>7508</v>
      </c>
      <c r="D1316" s="119">
        <v>2025</v>
      </c>
      <c r="E1316" s="121">
        <v>6400022179</v>
      </c>
      <c r="F1316" s="237">
        <v>45467</v>
      </c>
      <c r="G1316" s="121" t="s">
        <v>9169</v>
      </c>
      <c r="H1316" s="121" t="s">
        <v>22360</v>
      </c>
      <c r="I1316" s="120" t="s">
        <v>15503</v>
      </c>
      <c r="J1316" s="121" t="s">
        <v>7455</v>
      </c>
    </row>
    <row r="1317" spans="1:10" ht="15.75" hidden="1" customHeight="1">
      <c r="A1317" s="119">
        <v>1310</v>
      </c>
      <c r="B1317" s="238" t="s">
        <v>28833</v>
      </c>
      <c r="C1317" s="121" t="s">
        <v>7508</v>
      </c>
      <c r="D1317" s="119">
        <v>2025</v>
      </c>
      <c r="E1317" s="121">
        <v>6400022173</v>
      </c>
      <c r="F1317" s="237">
        <v>45467</v>
      </c>
      <c r="G1317" s="121" t="s">
        <v>9170</v>
      </c>
      <c r="H1317" s="121" t="s">
        <v>22361</v>
      </c>
      <c r="I1317" s="120" t="s">
        <v>15504</v>
      </c>
      <c r="J1317" s="121" t="s">
        <v>7455</v>
      </c>
    </row>
    <row r="1318" spans="1:10" ht="15.75" hidden="1" customHeight="1">
      <c r="A1318" s="119">
        <v>1311</v>
      </c>
      <c r="B1318" s="238" t="s">
        <v>7778</v>
      </c>
      <c r="C1318" s="121" t="s">
        <v>7483</v>
      </c>
      <c r="D1318" s="119">
        <v>2025</v>
      </c>
      <c r="E1318" s="121">
        <v>6100105110</v>
      </c>
      <c r="F1318" s="237">
        <v>45484</v>
      </c>
      <c r="G1318" s="121" t="s">
        <v>9171</v>
      </c>
      <c r="H1318" s="121" t="s">
        <v>22362</v>
      </c>
      <c r="I1318" s="120" t="s">
        <v>15505</v>
      </c>
      <c r="J1318" s="121" t="s">
        <v>7451</v>
      </c>
    </row>
    <row r="1319" spans="1:10" ht="15.75" hidden="1" customHeight="1">
      <c r="A1319" s="119">
        <v>1312</v>
      </c>
      <c r="B1319" s="238" t="s">
        <v>7767</v>
      </c>
      <c r="C1319" s="121" t="s">
        <v>7478</v>
      </c>
      <c r="D1319" s="119">
        <v>2025</v>
      </c>
      <c r="E1319" s="121">
        <v>6100104307</v>
      </c>
      <c r="F1319" s="237">
        <v>45468</v>
      </c>
      <c r="G1319" s="121" t="s">
        <v>9172</v>
      </c>
      <c r="H1319" s="121" t="s">
        <v>22363</v>
      </c>
      <c r="I1319" s="120" t="s">
        <v>15506</v>
      </c>
      <c r="J1319" s="121" t="s">
        <v>7451</v>
      </c>
    </row>
    <row r="1320" spans="1:10" ht="15.75" hidden="1" customHeight="1">
      <c r="A1320" s="119">
        <v>1313</v>
      </c>
      <c r="B1320" s="238" t="s">
        <v>28834</v>
      </c>
      <c r="C1320" s="121" t="s">
        <v>7508</v>
      </c>
      <c r="D1320" s="119">
        <v>2025</v>
      </c>
      <c r="E1320" s="121">
        <v>6400022177</v>
      </c>
      <c r="F1320" s="237">
        <v>45467</v>
      </c>
      <c r="G1320" s="121" t="s">
        <v>9169</v>
      </c>
      <c r="H1320" s="121" t="s">
        <v>22364</v>
      </c>
      <c r="I1320" s="120" t="s">
        <v>15507</v>
      </c>
      <c r="J1320" s="121" t="s">
        <v>7455</v>
      </c>
    </row>
    <row r="1321" spans="1:10" ht="15.75" hidden="1" customHeight="1">
      <c r="A1321" s="119">
        <v>1314</v>
      </c>
      <c r="B1321" s="238" t="s">
        <v>28835</v>
      </c>
      <c r="C1321" s="121" t="s">
        <v>7492</v>
      </c>
      <c r="D1321" s="119">
        <v>2025</v>
      </c>
      <c r="E1321" s="121">
        <v>6200035946</v>
      </c>
      <c r="F1321" s="237">
        <v>45511</v>
      </c>
      <c r="G1321" s="121" t="s">
        <v>9173</v>
      </c>
      <c r="H1321" s="121"/>
      <c r="I1321" s="120" t="s">
        <v>15508</v>
      </c>
      <c r="J1321" s="121" t="s">
        <v>7453</v>
      </c>
    </row>
    <row r="1322" spans="1:10" ht="15.75" hidden="1" customHeight="1">
      <c r="A1322" s="119">
        <v>1315</v>
      </c>
      <c r="B1322" s="238" t="s">
        <v>28836</v>
      </c>
      <c r="C1322" s="121" t="s">
        <v>7479</v>
      </c>
      <c r="D1322" s="119">
        <v>2025</v>
      </c>
      <c r="E1322" s="121">
        <v>6100104032</v>
      </c>
      <c r="F1322" s="237">
        <v>45460</v>
      </c>
      <c r="G1322" s="121" t="s">
        <v>9174</v>
      </c>
      <c r="H1322" s="121" t="s">
        <v>22365</v>
      </c>
      <c r="I1322" s="120" t="s">
        <v>15509</v>
      </c>
      <c r="J1322" s="121" t="s">
        <v>7451</v>
      </c>
    </row>
    <row r="1323" spans="1:10" ht="15.75" hidden="1" customHeight="1">
      <c r="A1323" s="119">
        <v>1316</v>
      </c>
      <c r="B1323" s="238" t="s">
        <v>7673</v>
      </c>
      <c r="C1323" s="121" t="s">
        <v>7478</v>
      </c>
      <c r="D1323" s="119">
        <v>2025</v>
      </c>
      <c r="E1323" s="121">
        <v>6100104035</v>
      </c>
      <c r="F1323" s="237">
        <v>45460</v>
      </c>
      <c r="G1323" s="121" t="s">
        <v>9175</v>
      </c>
      <c r="H1323" s="121" t="s">
        <v>22366</v>
      </c>
      <c r="I1323" s="120" t="s">
        <v>15510</v>
      </c>
      <c r="J1323" s="121" t="s">
        <v>7451</v>
      </c>
    </row>
    <row r="1324" spans="1:10" ht="15.75" hidden="1" customHeight="1">
      <c r="A1324" s="119">
        <v>1317</v>
      </c>
      <c r="B1324" s="238" t="s">
        <v>7768</v>
      </c>
      <c r="C1324" s="121" t="s">
        <v>7478</v>
      </c>
      <c r="D1324" s="119">
        <v>2025</v>
      </c>
      <c r="E1324" s="121">
        <v>6100104375</v>
      </c>
      <c r="F1324" s="237">
        <v>45483</v>
      </c>
      <c r="G1324" s="121" t="s">
        <v>9176</v>
      </c>
      <c r="H1324" s="121" t="s">
        <v>22367</v>
      </c>
      <c r="I1324" s="120" t="s">
        <v>15511</v>
      </c>
      <c r="J1324" s="121" t="s">
        <v>7451</v>
      </c>
    </row>
    <row r="1325" spans="1:10" ht="15.75" hidden="1" customHeight="1">
      <c r="A1325" s="119">
        <v>1318</v>
      </c>
      <c r="B1325" s="238" t="s">
        <v>7768</v>
      </c>
      <c r="C1325" s="121" t="s">
        <v>7478</v>
      </c>
      <c r="D1325" s="119">
        <v>2025</v>
      </c>
      <c r="E1325" s="121">
        <v>6100104384</v>
      </c>
      <c r="F1325" s="237">
        <v>45483</v>
      </c>
      <c r="G1325" s="121" t="s">
        <v>9176</v>
      </c>
      <c r="H1325" s="121" t="s">
        <v>22368</v>
      </c>
      <c r="I1325" s="120" t="s">
        <v>15512</v>
      </c>
      <c r="J1325" s="121" t="s">
        <v>7451</v>
      </c>
    </row>
    <row r="1326" spans="1:10" ht="15.75" hidden="1" customHeight="1">
      <c r="A1326" s="119">
        <v>1319</v>
      </c>
      <c r="B1326" s="238" t="s">
        <v>28837</v>
      </c>
      <c r="C1326" s="121" t="s">
        <v>7496</v>
      </c>
      <c r="D1326" s="119">
        <v>2025</v>
      </c>
      <c r="E1326" s="121">
        <v>6100104075</v>
      </c>
      <c r="F1326" s="237">
        <v>45463</v>
      </c>
      <c r="G1326" s="121" t="s">
        <v>9177</v>
      </c>
      <c r="H1326" s="121" t="s">
        <v>22369</v>
      </c>
      <c r="I1326" s="120" t="s">
        <v>15513</v>
      </c>
      <c r="J1326" s="121" t="s">
        <v>7451</v>
      </c>
    </row>
    <row r="1327" spans="1:10" ht="15.75" hidden="1" customHeight="1">
      <c r="A1327" s="119">
        <v>1320</v>
      </c>
      <c r="B1327" s="238" t="s">
        <v>7793</v>
      </c>
      <c r="C1327" s="121" t="s">
        <v>7478</v>
      </c>
      <c r="D1327" s="119">
        <v>2025</v>
      </c>
      <c r="E1327" s="121">
        <v>6100104055</v>
      </c>
      <c r="F1327" s="237">
        <v>45461</v>
      </c>
      <c r="G1327" s="121" t="s">
        <v>7201</v>
      </c>
      <c r="H1327" s="121" t="s">
        <v>22370</v>
      </c>
      <c r="I1327" s="120" t="s">
        <v>15514</v>
      </c>
      <c r="J1327" s="121" t="s">
        <v>7451</v>
      </c>
    </row>
    <row r="1328" spans="1:10" ht="15.75" hidden="1" customHeight="1">
      <c r="A1328" s="119">
        <v>1321</v>
      </c>
      <c r="B1328" s="238" t="s">
        <v>28594</v>
      </c>
      <c r="C1328" s="121" t="s">
        <v>7478</v>
      </c>
      <c r="D1328" s="119">
        <v>2025</v>
      </c>
      <c r="E1328" s="121">
        <v>6100104357</v>
      </c>
      <c r="F1328" s="237">
        <v>45474</v>
      </c>
      <c r="G1328" s="121" t="s">
        <v>9178</v>
      </c>
      <c r="H1328" s="121" t="s">
        <v>22371</v>
      </c>
      <c r="I1328" s="120" t="s">
        <v>15515</v>
      </c>
      <c r="J1328" s="121" t="s">
        <v>7451</v>
      </c>
    </row>
    <row r="1329" spans="1:10" ht="15.75" hidden="1" customHeight="1">
      <c r="A1329" s="119">
        <v>1322</v>
      </c>
      <c r="B1329" s="238" t="s">
        <v>7768</v>
      </c>
      <c r="C1329" s="121" t="s">
        <v>7478</v>
      </c>
      <c r="D1329" s="119">
        <v>2025</v>
      </c>
      <c r="E1329" s="121">
        <v>6100104372</v>
      </c>
      <c r="F1329" s="237">
        <v>45483</v>
      </c>
      <c r="G1329" s="121" t="s">
        <v>9176</v>
      </c>
      <c r="H1329" s="121" t="s">
        <v>22372</v>
      </c>
      <c r="I1329" s="120" t="s">
        <v>15516</v>
      </c>
      <c r="J1329" s="121" t="s">
        <v>7451</v>
      </c>
    </row>
    <row r="1330" spans="1:10" ht="15.75" hidden="1" customHeight="1">
      <c r="A1330" s="119">
        <v>1323</v>
      </c>
      <c r="B1330" s="121" t="s">
        <v>33283</v>
      </c>
      <c r="C1330" s="121" t="s">
        <v>7479</v>
      </c>
      <c r="D1330" s="119">
        <v>2025</v>
      </c>
      <c r="E1330" s="121">
        <v>6100104367</v>
      </c>
      <c r="F1330" s="237">
        <v>45470</v>
      </c>
      <c r="G1330" s="121" t="s">
        <v>9179</v>
      </c>
      <c r="H1330" s="121" t="s">
        <v>22373</v>
      </c>
      <c r="I1330" s="120" t="s">
        <v>15517</v>
      </c>
      <c r="J1330" s="121" t="s">
        <v>7451</v>
      </c>
    </row>
    <row r="1331" spans="1:10" ht="15.75" hidden="1" customHeight="1">
      <c r="A1331" s="119">
        <v>1324</v>
      </c>
      <c r="B1331" s="238" t="s">
        <v>28838</v>
      </c>
      <c r="C1331" s="121" t="s">
        <v>7488</v>
      </c>
      <c r="D1331" s="119">
        <v>2025</v>
      </c>
      <c r="E1331" s="121">
        <v>6100104200</v>
      </c>
      <c r="F1331" s="237">
        <v>45464</v>
      </c>
      <c r="G1331" s="121" t="s">
        <v>9180</v>
      </c>
      <c r="H1331" s="121" t="s">
        <v>22374</v>
      </c>
      <c r="I1331" s="120" t="s">
        <v>15518</v>
      </c>
      <c r="J1331" s="121" t="s">
        <v>7451</v>
      </c>
    </row>
    <row r="1332" spans="1:10" ht="15.75" hidden="1" customHeight="1">
      <c r="A1332" s="119">
        <v>1325</v>
      </c>
      <c r="B1332" s="238" t="s">
        <v>28839</v>
      </c>
      <c r="C1332" s="121" t="s">
        <v>7500</v>
      </c>
      <c r="D1332" s="119">
        <v>2025</v>
      </c>
      <c r="E1332" s="121">
        <v>6200035564</v>
      </c>
      <c r="F1332" s="237">
        <v>45460</v>
      </c>
      <c r="G1332" s="121" t="s">
        <v>9181</v>
      </c>
      <c r="H1332" s="121" t="s">
        <v>22375</v>
      </c>
      <c r="I1332" s="120" t="s">
        <v>15519</v>
      </c>
      <c r="J1332" s="121" t="s">
        <v>7453</v>
      </c>
    </row>
    <row r="1333" spans="1:10" ht="15.75" hidden="1" customHeight="1">
      <c r="A1333" s="119">
        <v>1326</v>
      </c>
      <c r="B1333" s="238" t="s">
        <v>7601</v>
      </c>
      <c r="C1333" s="121" t="s">
        <v>7478</v>
      </c>
      <c r="D1333" s="119">
        <v>2025</v>
      </c>
      <c r="E1333" s="121">
        <v>6100104380</v>
      </c>
      <c r="F1333" s="237">
        <v>45483</v>
      </c>
      <c r="G1333" s="121" t="s">
        <v>9176</v>
      </c>
      <c r="H1333" s="121" t="s">
        <v>22376</v>
      </c>
      <c r="I1333" s="120" t="s">
        <v>15520</v>
      </c>
      <c r="J1333" s="121" t="s">
        <v>7451</v>
      </c>
    </row>
    <row r="1334" spans="1:10" ht="15.75" hidden="1" customHeight="1">
      <c r="A1334" s="119">
        <v>1327</v>
      </c>
      <c r="B1334" s="238" t="s">
        <v>28840</v>
      </c>
      <c r="C1334" s="121" t="s">
        <v>7478</v>
      </c>
      <c r="D1334" s="119">
        <v>2025</v>
      </c>
      <c r="E1334" s="121">
        <v>6100104227</v>
      </c>
      <c r="F1334" s="237">
        <v>45462</v>
      </c>
      <c r="G1334" s="121" t="s">
        <v>9182</v>
      </c>
      <c r="H1334" s="121" t="s">
        <v>22377</v>
      </c>
      <c r="I1334" s="120" t="s">
        <v>7308</v>
      </c>
      <c r="J1334" s="121" t="s">
        <v>7451</v>
      </c>
    </row>
    <row r="1335" spans="1:10" ht="15.75" hidden="1" customHeight="1">
      <c r="A1335" s="119">
        <v>1328</v>
      </c>
      <c r="B1335" s="238" t="s">
        <v>28841</v>
      </c>
      <c r="C1335" s="121" t="s">
        <v>7488</v>
      </c>
      <c r="D1335" s="119">
        <v>2025</v>
      </c>
      <c r="E1335" s="121">
        <v>6100104258</v>
      </c>
      <c r="F1335" s="237">
        <v>45464</v>
      </c>
      <c r="G1335" s="121" t="s">
        <v>9183</v>
      </c>
      <c r="H1335" s="121" t="s">
        <v>22378</v>
      </c>
      <c r="I1335" s="120" t="s">
        <v>15521</v>
      </c>
      <c r="J1335" s="121" t="s">
        <v>7451</v>
      </c>
    </row>
    <row r="1336" spans="1:10" ht="15.75" hidden="1" customHeight="1">
      <c r="A1336" s="119">
        <v>1329</v>
      </c>
      <c r="B1336" s="238" t="s">
        <v>28842</v>
      </c>
      <c r="C1336" s="121" t="s">
        <v>7496</v>
      </c>
      <c r="D1336" s="119">
        <v>2025</v>
      </c>
      <c r="E1336" s="121">
        <v>6100104057</v>
      </c>
      <c r="F1336" s="237">
        <v>45462</v>
      </c>
      <c r="G1336" s="121" t="s">
        <v>9184</v>
      </c>
      <c r="H1336" s="121" t="s">
        <v>22379</v>
      </c>
      <c r="I1336" s="120" t="s">
        <v>15522</v>
      </c>
      <c r="J1336" s="121" t="s">
        <v>7451</v>
      </c>
    </row>
    <row r="1337" spans="1:10" ht="15.75" hidden="1" customHeight="1">
      <c r="A1337" s="119">
        <v>1330</v>
      </c>
      <c r="B1337" s="238" t="s">
        <v>7601</v>
      </c>
      <c r="C1337" s="121" t="s">
        <v>7478</v>
      </c>
      <c r="D1337" s="119">
        <v>2025</v>
      </c>
      <c r="E1337" s="121">
        <v>6100104383</v>
      </c>
      <c r="F1337" s="237">
        <v>45483</v>
      </c>
      <c r="G1337" s="121" t="s">
        <v>9176</v>
      </c>
      <c r="H1337" s="121" t="s">
        <v>22380</v>
      </c>
      <c r="I1337" s="120" t="s">
        <v>15523</v>
      </c>
      <c r="J1337" s="121" t="s">
        <v>7451</v>
      </c>
    </row>
    <row r="1338" spans="1:10" ht="15.75" hidden="1" customHeight="1">
      <c r="A1338" s="119">
        <v>1331</v>
      </c>
      <c r="B1338" s="238" t="s">
        <v>7601</v>
      </c>
      <c r="C1338" s="121" t="s">
        <v>7478</v>
      </c>
      <c r="D1338" s="119">
        <v>2025</v>
      </c>
      <c r="E1338" s="121">
        <v>6100104388</v>
      </c>
      <c r="F1338" s="237">
        <v>45483</v>
      </c>
      <c r="G1338" s="121" t="s">
        <v>9176</v>
      </c>
      <c r="H1338" s="121" t="s">
        <v>22381</v>
      </c>
      <c r="I1338" s="120" t="s">
        <v>15524</v>
      </c>
      <c r="J1338" s="121" t="s">
        <v>7451</v>
      </c>
    </row>
    <row r="1339" spans="1:10" ht="15.75" hidden="1" customHeight="1">
      <c r="A1339" s="119">
        <v>1332</v>
      </c>
      <c r="B1339" s="238" t="s">
        <v>7602</v>
      </c>
      <c r="C1339" s="121" t="s">
        <v>7478</v>
      </c>
      <c r="D1339" s="119">
        <v>2025</v>
      </c>
      <c r="E1339" s="121">
        <v>6100104056</v>
      </c>
      <c r="F1339" s="237">
        <v>45461</v>
      </c>
      <c r="G1339" s="121" t="s">
        <v>9185</v>
      </c>
      <c r="H1339" s="121" t="s">
        <v>22382</v>
      </c>
      <c r="I1339" s="120" t="s">
        <v>15525</v>
      </c>
      <c r="J1339" s="121" t="s">
        <v>7451</v>
      </c>
    </row>
    <row r="1340" spans="1:10" ht="15.75" hidden="1" customHeight="1">
      <c r="A1340" s="119">
        <v>1333</v>
      </c>
      <c r="B1340" s="238" t="s">
        <v>7601</v>
      </c>
      <c r="C1340" s="121" t="s">
        <v>7478</v>
      </c>
      <c r="D1340" s="119">
        <v>2025</v>
      </c>
      <c r="E1340" s="121">
        <v>6100104369</v>
      </c>
      <c r="F1340" s="237">
        <v>45482</v>
      </c>
      <c r="G1340" s="121" t="s">
        <v>9176</v>
      </c>
      <c r="H1340" s="121" t="s">
        <v>22383</v>
      </c>
      <c r="I1340" s="120" t="s">
        <v>15526</v>
      </c>
      <c r="J1340" s="121" t="s">
        <v>7451</v>
      </c>
    </row>
    <row r="1341" spans="1:10" ht="15.75" hidden="1" customHeight="1">
      <c r="A1341" s="119">
        <v>1334</v>
      </c>
      <c r="B1341" s="238" t="s">
        <v>28843</v>
      </c>
      <c r="C1341" s="121" t="s">
        <v>7488</v>
      </c>
      <c r="D1341" s="119">
        <v>2025</v>
      </c>
      <c r="E1341" s="121">
        <v>6100104064</v>
      </c>
      <c r="F1341" s="237">
        <v>45462</v>
      </c>
      <c r="G1341" s="121" t="s">
        <v>9186</v>
      </c>
      <c r="H1341" s="121" t="s">
        <v>22384</v>
      </c>
      <c r="I1341" s="120" t="s">
        <v>15527</v>
      </c>
      <c r="J1341" s="121" t="s">
        <v>7451</v>
      </c>
    </row>
    <row r="1342" spans="1:10" ht="15.75" hidden="1" customHeight="1">
      <c r="A1342" s="119">
        <v>1335</v>
      </c>
      <c r="B1342" s="238" t="s">
        <v>7768</v>
      </c>
      <c r="C1342" s="121" t="s">
        <v>7478</v>
      </c>
      <c r="D1342" s="119">
        <v>2025</v>
      </c>
      <c r="E1342" s="121">
        <v>6100104377</v>
      </c>
      <c r="F1342" s="237">
        <v>45483</v>
      </c>
      <c r="G1342" s="121" t="s">
        <v>9176</v>
      </c>
      <c r="H1342" s="121" t="s">
        <v>22385</v>
      </c>
      <c r="I1342" s="120" t="s">
        <v>15528</v>
      </c>
      <c r="J1342" s="121" t="s">
        <v>7451</v>
      </c>
    </row>
    <row r="1343" spans="1:10" ht="15.75" hidden="1" customHeight="1">
      <c r="A1343" s="119">
        <v>1336</v>
      </c>
      <c r="B1343" s="238" t="s">
        <v>28844</v>
      </c>
      <c r="C1343" s="121" t="s">
        <v>7484</v>
      </c>
      <c r="D1343" s="119">
        <v>2025</v>
      </c>
      <c r="E1343" s="121">
        <v>6100104263</v>
      </c>
      <c r="F1343" s="237">
        <v>45463</v>
      </c>
      <c r="G1343" s="121" t="s">
        <v>9187</v>
      </c>
      <c r="H1343" s="121" t="s">
        <v>22386</v>
      </c>
      <c r="I1343" s="120" t="s">
        <v>15529</v>
      </c>
      <c r="J1343" s="121" t="s">
        <v>7451</v>
      </c>
    </row>
    <row r="1344" spans="1:10" ht="15.75" hidden="1" customHeight="1">
      <c r="A1344" s="119">
        <v>1337</v>
      </c>
      <c r="B1344" s="238" t="s">
        <v>7601</v>
      </c>
      <c r="C1344" s="121" t="s">
        <v>7478</v>
      </c>
      <c r="D1344" s="119">
        <v>2025</v>
      </c>
      <c r="E1344" s="121">
        <v>6100104082</v>
      </c>
      <c r="F1344" s="237">
        <v>45483</v>
      </c>
      <c r="G1344" s="121" t="s">
        <v>9176</v>
      </c>
      <c r="H1344" s="121" t="s">
        <v>22387</v>
      </c>
      <c r="I1344" s="120" t="s">
        <v>15530</v>
      </c>
      <c r="J1344" s="121" t="s">
        <v>7451</v>
      </c>
    </row>
    <row r="1345" spans="1:10" ht="15.75" hidden="1" customHeight="1">
      <c r="A1345" s="119">
        <v>1338</v>
      </c>
      <c r="B1345" s="238" t="s">
        <v>28845</v>
      </c>
      <c r="C1345" s="121" t="s">
        <v>7496</v>
      </c>
      <c r="D1345" s="119">
        <v>2025</v>
      </c>
      <c r="E1345" s="121">
        <v>6100104083</v>
      </c>
      <c r="F1345" s="237">
        <v>45461</v>
      </c>
      <c r="G1345" s="121" t="s">
        <v>9188</v>
      </c>
      <c r="H1345" s="121" t="s">
        <v>22388</v>
      </c>
      <c r="I1345" s="120" t="s">
        <v>15531</v>
      </c>
      <c r="J1345" s="121" t="s">
        <v>7451</v>
      </c>
    </row>
    <row r="1346" spans="1:10" ht="15.75" hidden="1" customHeight="1">
      <c r="A1346" s="119">
        <v>1339</v>
      </c>
      <c r="B1346" s="238" t="s">
        <v>7601</v>
      </c>
      <c r="C1346" s="121" t="s">
        <v>7478</v>
      </c>
      <c r="D1346" s="119">
        <v>2025</v>
      </c>
      <c r="E1346" s="121">
        <v>6100104376</v>
      </c>
      <c r="F1346" s="237">
        <v>45483</v>
      </c>
      <c r="G1346" s="121" t="s">
        <v>9176</v>
      </c>
      <c r="H1346" s="121" t="s">
        <v>22389</v>
      </c>
      <c r="I1346" s="120" t="s">
        <v>15532</v>
      </c>
      <c r="J1346" s="121" t="s">
        <v>7451</v>
      </c>
    </row>
    <row r="1347" spans="1:10" ht="15.75" hidden="1" customHeight="1">
      <c r="A1347" s="119">
        <v>1340</v>
      </c>
      <c r="B1347" s="238" t="s">
        <v>7601</v>
      </c>
      <c r="C1347" s="121" t="s">
        <v>7478</v>
      </c>
      <c r="D1347" s="119">
        <v>2025</v>
      </c>
      <c r="E1347" s="121">
        <v>6100104378</v>
      </c>
      <c r="F1347" s="237">
        <v>45483</v>
      </c>
      <c r="G1347" s="121" t="s">
        <v>9176</v>
      </c>
      <c r="H1347" s="121" t="s">
        <v>22390</v>
      </c>
      <c r="I1347" s="120" t="s">
        <v>15533</v>
      </c>
      <c r="J1347" s="121" t="s">
        <v>7451</v>
      </c>
    </row>
    <row r="1348" spans="1:10" ht="15.75" hidden="1" customHeight="1">
      <c r="A1348" s="119">
        <v>1341</v>
      </c>
      <c r="B1348" s="238" t="s">
        <v>7638</v>
      </c>
      <c r="C1348" s="121" t="s">
        <v>7484</v>
      </c>
      <c r="D1348" s="119">
        <v>2025</v>
      </c>
      <c r="E1348" s="121">
        <v>6100104862</v>
      </c>
      <c r="F1348" s="237">
        <v>45481</v>
      </c>
      <c r="G1348" s="121" t="s">
        <v>9189</v>
      </c>
      <c r="H1348" s="121" t="s">
        <v>22391</v>
      </c>
      <c r="I1348" s="120" t="s">
        <v>7373</v>
      </c>
      <c r="J1348" s="121" t="s">
        <v>7451</v>
      </c>
    </row>
    <row r="1349" spans="1:10" ht="15.75" hidden="1" customHeight="1">
      <c r="A1349" s="119">
        <v>1342</v>
      </c>
      <c r="B1349" s="238" t="s">
        <v>28846</v>
      </c>
      <c r="C1349" s="121" t="s">
        <v>7479</v>
      </c>
      <c r="D1349" s="119">
        <v>2025</v>
      </c>
      <c r="E1349" s="121">
        <v>6100104152</v>
      </c>
      <c r="F1349" s="237">
        <v>45463</v>
      </c>
      <c r="G1349" s="121" t="s">
        <v>9190</v>
      </c>
      <c r="H1349" s="121" t="s">
        <v>22392</v>
      </c>
      <c r="I1349" s="120" t="s">
        <v>15534</v>
      </c>
      <c r="J1349" s="121" t="s">
        <v>7451</v>
      </c>
    </row>
    <row r="1350" spans="1:10" ht="15.75" hidden="1" customHeight="1">
      <c r="A1350" s="119">
        <v>1343</v>
      </c>
      <c r="B1350" s="238" t="s">
        <v>28847</v>
      </c>
      <c r="C1350" s="121" t="s">
        <v>7481</v>
      </c>
      <c r="D1350" s="119">
        <v>2025</v>
      </c>
      <c r="E1350" s="121">
        <v>6000038799</v>
      </c>
      <c r="F1350" s="237">
        <v>45463</v>
      </c>
      <c r="G1350" s="121" t="s">
        <v>9191</v>
      </c>
      <c r="H1350" s="121" t="s">
        <v>22393</v>
      </c>
      <c r="I1350" s="120" t="s">
        <v>15535</v>
      </c>
      <c r="J1350" s="121" t="s">
        <v>7452</v>
      </c>
    </row>
    <row r="1351" spans="1:10" ht="15.75" hidden="1" customHeight="1">
      <c r="A1351" s="119">
        <v>1344</v>
      </c>
      <c r="B1351" s="238" t="s">
        <v>28848</v>
      </c>
      <c r="C1351" s="121" t="s">
        <v>7494</v>
      </c>
      <c r="D1351" s="119">
        <v>2025</v>
      </c>
      <c r="E1351" s="121">
        <v>6000038894</v>
      </c>
      <c r="F1351" s="237">
        <v>45464</v>
      </c>
      <c r="G1351" s="121" t="s">
        <v>9192</v>
      </c>
      <c r="H1351" s="121" t="s">
        <v>22394</v>
      </c>
      <c r="I1351" s="120" t="s">
        <v>15536</v>
      </c>
      <c r="J1351" s="121" t="s">
        <v>7452</v>
      </c>
    </row>
    <row r="1352" spans="1:10" ht="15.75" hidden="1" customHeight="1">
      <c r="A1352" s="119">
        <v>1345</v>
      </c>
      <c r="B1352" s="238" t="s">
        <v>28849</v>
      </c>
      <c r="C1352" s="121" t="s">
        <v>7479</v>
      </c>
      <c r="D1352" s="119">
        <v>2025</v>
      </c>
      <c r="E1352" s="121">
        <v>6100104146</v>
      </c>
      <c r="F1352" s="237">
        <v>45469</v>
      </c>
      <c r="G1352" s="121" t="s">
        <v>9193</v>
      </c>
      <c r="H1352" s="121" t="s">
        <v>22395</v>
      </c>
      <c r="I1352" s="120" t="s">
        <v>15537</v>
      </c>
      <c r="J1352" s="121" t="s">
        <v>7451</v>
      </c>
    </row>
    <row r="1353" spans="1:10" ht="15.75" hidden="1" customHeight="1">
      <c r="A1353" s="119">
        <v>1346</v>
      </c>
      <c r="B1353" s="238" t="s">
        <v>7673</v>
      </c>
      <c r="C1353" s="121" t="s">
        <v>7478</v>
      </c>
      <c r="D1353" s="119">
        <v>2025</v>
      </c>
      <c r="E1353" s="121">
        <v>6100104160</v>
      </c>
      <c r="F1353" s="237">
        <v>45462</v>
      </c>
      <c r="G1353" s="121" t="s">
        <v>9194</v>
      </c>
      <c r="H1353" s="121" t="s">
        <v>22396</v>
      </c>
      <c r="I1353" s="120" t="s">
        <v>15538</v>
      </c>
      <c r="J1353" s="121" t="s">
        <v>7451</v>
      </c>
    </row>
    <row r="1354" spans="1:10" ht="15.75" hidden="1" customHeight="1">
      <c r="A1354" s="119">
        <v>1347</v>
      </c>
      <c r="B1354" s="238" t="s">
        <v>7684</v>
      </c>
      <c r="C1354" s="121" t="s">
        <v>7478</v>
      </c>
      <c r="D1354" s="119">
        <v>2025</v>
      </c>
      <c r="E1354" s="121">
        <v>6100104155</v>
      </c>
      <c r="F1354" s="237">
        <v>45461</v>
      </c>
      <c r="G1354" s="121" t="s">
        <v>9195</v>
      </c>
      <c r="H1354" s="121" t="s">
        <v>22397</v>
      </c>
      <c r="I1354" s="120" t="s">
        <v>15539</v>
      </c>
      <c r="J1354" s="121" t="s">
        <v>7451</v>
      </c>
    </row>
    <row r="1355" spans="1:10" ht="15.75" hidden="1" customHeight="1">
      <c r="A1355" s="119">
        <v>1348</v>
      </c>
      <c r="B1355" s="238" t="s">
        <v>7849</v>
      </c>
      <c r="C1355" s="121" t="s">
        <v>7484</v>
      </c>
      <c r="D1355" s="119">
        <v>2025</v>
      </c>
      <c r="E1355" s="121">
        <v>6100104319</v>
      </c>
      <c r="F1355" s="237">
        <v>45464</v>
      </c>
      <c r="G1355" s="121" t="s">
        <v>9196</v>
      </c>
      <c r="H1355" s="121" t="s">
        <v>22398</v>
      </c>
      <c r="I1355" s="120" t="s">
        <v>7400</v>
      </c>
      <c r="J1355" s="121" t="s">
        <v>7451</v>
      </c>
    </row>
    <row r="1356" spans="1:10" ht="15.75" hidden="1" customHeight="1">
      <c r="A1356" s="119">
        <v>1349</v>
      </c>
      <c r="B1356" s="238" t="s">
        <v>7600</v>
      </c>
      <c r="C1356" s="121" t="s">
        <v>7478</v>
      </c>
      <c r="D1356" s="119">
        <v>2025</v>
      </c>
      <c r="E1356" s="121">
        <v>6100104635</v>
      </c>
      <c r="F1356" s="237">
        <v>45475</v>
      </c>
      <c r="G1356" s="121" t="s">
        <v>9197</v>
      </c>
      <c r="H1356" s="121" t="s">
        <v>22399</v>
      </c>
      <c r="I1356" s="120" t="s">
        <v>15540</v>
      </c>
      <c r="J1356" s="121" t="s">
        <v>7451</v>
      </c>
    </row>
    <row r="1357" spans="1:10" ht="15.75" hidden="1" customHeight="1">
      <c r="A1357" s="119">
        <v>1350</v>
      </c>
      <c r="B1357" s="238" t="s">
        <v>7599</v>
      </c>
      <c r="C1357" s="121" t="s">
        <v>7478</v>
      </c>
      <c r="D1357" s="119">
        <v>2025</v>
      </c>
      <c r="E1357" s="121">
        <v>6100104661</v>
      </c>
      <c r="F1357" s="237">
        <v>45481</v>
      </c>
      <c r="G1357" s="121" t="s">
        <v>9198</v>
      </c>
      <c r="H1357" s="121" t="s">
        <v>22400</v>
      </c>
      <c r="I1357" s="120" t="s">
        <v>15541</v>
      </c>
      <c r="J1357" s="121" t="s">
        <v>7451</v>
      </c>
    </row>
    <row r="1358" spans="1:10" ht="15.75" hidden="1" customHeight="1">
      <c r="A1358" s="119">
        <v>1351</v>
      </c>
      <c r="B1358" s="238" t="s">
        <v>28850</v>
      </c>
      <c r="C1358" s="121" t="s">
        <v>7478</v>
      </c>
      <c r="D1358" s="119">
        <v>2025</v>
      </c>
      <c r="E1358" s="121">
        <v>6100104162</v>
      </c>
      <c r="F1358" s="237">
        <v>45464</v>
      </c>
      <c r="G1358" s="121" t="s">
        <v>9199</v>
      </c>
      <c r="H1358" s="121" t="s">
        <v>22401</v>
      </c>
      <c r="I1358" s="120" t="s">
        <v>15542</v>
      </c>
      <c r="J1358" s="121" t="s">
        <v>7451</v>
      </c>
    </row>
    <row r="1359" spans="1:10" ht="15.75" hidden="1" customHeight="1">
      <c r="A1359" s="119">
        <v>1352</v>
      </c>
      <c r="B1359" s="238" t="s">
        <v>28515</v>
      </c>
      <c r="C1359" s="121" t="s">
        <v>7478</v>
      </c>
      <c r="D1359" s="119">
        <v>2025</v>
      </c>
      <c r="E1359" s="121">
        <v>6100104117</v>
      </c>
      <c r="F1359" s="237">
        <v>45460</v>
      </c>
      <c r="G1359" s="121" t="s">
        <v>9200</v>
      </c>
      <c r="H1359" s="121" t="s">
        <v>22402</v>
      </c>
      <c r="I1359" s="120" t="s">
        <v>15543</v>
      </c>
      <c r="J1359" s="121" t="s">
        <v>7451</v>
      </c>
    </row>
    <row r="1360" spans="1:10" ht="15.75" hidden="1" customHeight="1">
      <c r="A1360" s="119">
        <v>1353</v>
      </c>
      <c r="B1360" s="238" t="s">
        <v>28851</v>
      </c>
      <c r="C1360" s="121" t="s">
        <v>7478</v>
      </c>
      <c r="D1360" s="119">
        <v>2025</v>
      </c>
      <c r="E1360" s="121">
        <v>6100104210</v>
      </c>
      <c r="F1360" s="237">
        <v>45463</v>
      </c>
      <c r="G1360" s="121" t="s">
        <v>9201</v>
      </c>
      <c r="H1360" s="121" t="s">
        <v>22403</v>
      </c>
      <c r="I1360" s="120" t="s">
        <v>15544</v>
      </c>
      <c r="J1360" s="121" t="s">
        <v>7451</v>
      </c>
    </row>
    <row r="1361" spans="1:10" ht="15.75" hidden="1" customHeight="1">
      <c r="A1361" s="119">
        <v>1354</v>
      </c>
      <c r="B1361" s="238" t="s">
        <v>28852</v>
      </c>
      <c r="C1361" s="121" t="s">
        <v>7479</v>
      </c>
      <c r="D1361" s="119">
        <v>2025</v>
      </c>
      <c r="E1361" s="121">
        <v>6100104221</v>
      </c>
      <c r="F1361" s="237">
        <v>45463</v>
      </c>
      <c r="G1361" s="121" t="s">
        <v>9202</v>
      </c>
      <c r="H1361" s="121" t="s">
        <v>22404</v>
      </c>
      <c r="I1361" s="120" t="s">
        <v>15545</v>
      </c>
      <c r="J1361" s="121" t="s">
        <v>7451</v>
      </c>
    </row>
    <row r="1362" spans="1:10" ht="15.75" hidden="1" customHeight="1">
      <c r="A1362" s="119">
        <v>1355</v>
      </c>
      <c r="B1362" s="238" t="s">
        <v>28853</v>
      </c>
      <c r="C1362" s="121" t="s">
        <v>7479</v>
      </c>
      <c r="D1362" s="119">
        <v>2025</v>
      </c>
      <c r="E1362" s="121">
        <v>6100104197</v>
      </c>
      <c r="F1362" s="237">
        <v>45464</v>
      </c>
      <c r="G1362" s="121" t="s">
        <v>9203</v>
      </c>
      <c r="H1362" s="121" t="s">
        <v>22405</v>
      </c>
      <c r="I1362" s="120" t="s">
        <v>15546</v>
      </c>
      <c r="J1362" s="121" t="s">
        <v>7451</v>
      </c>
    </row>
    <row r="1363" spans="1:10" ht="15.75" hidden="1" customHeight="1">
      <c r="A1363" s="119">
        <v>1356</v>
      </c>
      <c r="B1363" s="238" t="s">
        <v>28854</v>
      </c>
      <c r="C1363" s="121" t="s">
        <v>7478</v>
      </c>
      <c r="D1363" s="119">
        <v>2025</v>
      </c>
      <c r="E1363" s="121">
        <v>6100104416</v>
      </c>
      <c r="F1363" s="237">
        <v>45495</v>
      </c>
      <c r="G1363" s="121" t="s">
        <v>9204</v>
      </c>
      <c r="H1363" s="121" t="s">
        <v>22406</v>
      </c>
      <c r="I1363" s="120" t="s">
        <v>15547</v>
      </c>
      <c r="J1363" s="121" t="s">
        <v>7451</v>
      </c>
    </row>
    <row r="1364" spans="1:10" ht="15.75" hidden="1" customHeight="1">
      <c r="A1364" s="119">
        <v>1357</v>
      </c>
      <c r="B1364" s="238" t="s">
        <v>7814</v>
      </c>
      <c r="C1364" s="121" t="s">
        <v>7496</v>
      </c>
      <c r="D1364" s="119">
        <v>2025</v>
      </c>
      <c r="E1364" s="121">
        <v>6100104321</v>
      </c>
      <c r="F1364" s="237">
        <v>45464</v>
      </c>
      <c r="G1364" s="121" t="s">
        <v>9205</v>
      </c>
      <c r="H1364" s="121" t="s">
        <v>22407</v>
      </c>
      <c r="I1364" s="120" t="s">
        <v>15548</v>
      </c>
      <c r="J1364" s="121" t="s">
        <v>7451</v>
      </c>
    </row>
    <row r="1365" spans="1:10" ht="15.75" hidden="1" customHeight="1">
      <c r="A1365" s="119">
        <v>1358</v>
      </c>
      <c r="B1365" s="238" t="s">
        <v>28855</v>
      </c>
      <c r="C1365" s="121" t="s">
        <v>7496</v>
      </c>
      <c r="D1365" s="119">
        <v>2025</v>
      </c>
      <c r="E1365" s="121">
        <v>6100104482</v>
      </c>
      <c r="F1365" s="237">
        <v>45470</v>
      </c>
      <c r="G1365" s="121" t="s">
        <v>9206</v>
      </c>
      <c r="H1365" s="121" t="s">
        <v>22408</v>
      </c>
      <c r="I1365" s="120" t="s">
        <v>15549</v>
      </c>
      <c r="J1365" s="121" t="s">
        <v>7451</v>
      </c>
    </row>
    <row r="1366" spans="1:10" ht="15.75" hidden="1" customHeight="1">
      <c r="A1366" s="119">
        <v>1359</v>
      </c>
      <c r="B1366" s="238" t="s">
        <v>28856</v>
      </c>
      <c r="C1366" s="121" t="s">
        <v>7500</v>
      </c>
      <c r="D1366" s="119">
        <v>2025</v>
      </c>
      <c r="E1366" s="121">
        <v>6200035734</v>
      </c>
      <c r="F1366" s="237">
        <v>45474</v>
      </c>
      <c r="G1366" s="121" t="s">
        <v>9207</v>
      </c>
      <c r="H1366" s="121" t="s">
        <v>22409</v>
      </c>
      <c r="I1366" s="120" t="s">
        <v>15550</v>
      </c>
      <c r="J1366" s="121" t="s">
        <v>7453</v>
      </c>
    </row>
    <row r="1367" spans="1:10" ht="15.75" hidden="1" customHeight="1">
      <c r="A1367" s="119">
        <v>1360</v>
      </c>
      <c r="B1367" s="238" t="s">
        <v>7907</v>
      </c>
      <c r="C1367" s="121" t="s">
        <v>7490</v>
      </c>
      <c r="D1367" s="119">
        <v>2025</v>
      </c>
      <c r="E1367" s="121">
        <v>6200036044</v>
      </c>
      <c r="F1367" s="237">
        <v>45503</v>
      </c>
      <c r="G1367" s="121" t="s">
        <v>9208</v>
      </c>
      <c r="H1367" s="121" t="s">
        <v>22410</v>
      </c>
      <c r="I1367" s="120" t="s">
        <v>15551</v>
      </c>
      <c r="J1367" s="121" t="s">
        <v>7453</v>
      </c>
    </row>
    <row r="1368" spans="1:10" ht="15.75" hidden="1" customHeight="1">
      <c r="A1368" s="119">
        <v>1361</v>
      </c>
      <c r="B1368" s="121" t="s">
        <v>33284</v>
      </c>
      <c r="C1368" s="121" t="s">
        <v>7479</v>
      </c>
      <c r="D1368" s="119">
        <v>2025</v>
      </c>
      <c r="E1368" s="121">
        <v>6100104316</v>
      </c>
      <c r="F1368" s="237">
        <v>45464</v>
      </c>
      <c r="G1368" s="121" t="s">
        <v>9209</v>
      </c>
      <c r="H1368" s="121" t="s">
        <v>22411</v>
      </c>
      <c r="I1368" s="120" t="s">
        <v>15552</v>
      </c>
      <c r="J1368" s="121" t="s">
        <v>7451</v>
      </c>
    </row>
    <row r="1369" spans="1:10" ht="15.75" hidden="1" customHeight="1">
      <c r="A1369" s="119">
        <v>1362</v>
      </c>
      <c r="B1369" s="238" t="s">
        <v>7673</v>
      </c>
      <c r="C1369" s="121" t="s">
        <v>7478</v>
      </c>
      <c r="D1369" s="119">
        <v>2025</v>
      </c>
      <c r="E1369" s="121">
        <v>6100104179</v>
      </c>
      <c r="F1369" s="237">
        <v>45462</v>
      </c>
      <c r="G1369" s="121" t="s">
        <v>9210</v>
      </c>
      <c r="H1369" s="121" t="s">
        <v>22412</v>
      </c>
      <c r="I1369" s="120" t="s">
        <v>15553</v>
      </c>
      <c r="J1369" s="121" t="s">
        <v>7451</v>
      </c>
    </row>
    <row r="1370" spans="1:10" ht="15.75" hidden="1" customHeight="1">
      <c r="A1370" s="119">
        <v>1363</v>
      </c>
      <c r="B1370" s="121" t="s">
        <v>33285</v>
      </c>
      <c r="C1370" s="121" t="s">
        <v>7479</v>
      </c>
      <c r="D1370" s="119">
        <v>2025</v>
      </c>
      <c r="E1370" s="121">
        <v>6100104218</v>
      </c>
      <c r="F1370" s="237">
        <v>45463</v>
      </c>
      <c r="G1370" s="121" t="s">
        <v>9211</v>
      </c>
      <c r="H1370" s="121" t="s">
        <v>22413</v>
      </c>
      <c r="I1370" s="120" t="s">
        <v>15554</v>
      </c>
      <c r="J1370" s="121" t="s">
        <v>7451</v>
      </c>
    </row>
    <row r="1371" spans="1:10" ht="15.75" hidden="1" customHeight="1">
      <c r="A1371" s="119">
        <v>1364</v>
      </c>
      <c r="B1371" s="238" t="s">
        <v>28857</v>
      </c>
      <c r="C1371" s="121" t="s">
        <v>7490</v>
      </c>
      <c r="D1371" s="119">
        <v>2025</v>
      </c>
      <c r="E1371" s="121">
        <v>6200035624</v>
      </c>
      <c r="F1371" s="237">
        <v>45462</v>
      </c>
      <c r="G1371" s="121" t="s">
        <v>9212</v>
      </c>
      <c r="H1371" s="121" t="s">
        <v>22414</v>
      </c>
      <c r="I1371" s="120" t="s">
        <v>15555</v>
      </c>
      <c r="J1371" s="121" t="s">
        <v>7453</v>
      </c>
    </row>
    <row r="1372" spans="1:10" ht="15.75" hidden="1" customHeight="1">
      <c r="A1372" s="119">
        <v>1365</v>
      </c>
      <c r="B1372" s="238" t="s">
        <v>28858</v>
      </c>
      <c r="C1372" s="121" t="s">
        <v>7484</v>
      </c>
      <c r="D1372" s="119">
        <v>2025</v>
      </c>
      <c r="E1372" s="121">
        <v>6100104429</v>
      </c>
      <c r="F1372" s="237">
        <v>45468</v>
      </c>
      <c r="G1372" s="121" t="s">
        <v>9213</v>
      </c>
      <c r="H1372" s="121" t="s">
        <v>22415</v>
      </c>
      <c r="I1372" s="120" t="s">
        <v>15556</v>
      </c>
      <c r="J1372" s="121" t="s">
        <v>7451</v>
      </c>
    </row>
    <row r="1373" spans="1:10" ht="15.75" hidden="1" customHeight="1">
      <c r="A1373" s="119">
        <v>1366</v>
      </c>
      <c r="B1373" s="238" t="s">
        <v>7877</v>
      </c>
      <c r="C1373" s="121" t="s">
        <v>7478</v>
      </c>
      <c r="D1373" s="119">
        <v>2025</v>
      </c>
      <c r="E1373" s="121">
        <v>6100104249</v>
      </c>
      <c r="F1373" s="237">
        <v>45464</v>
      </c>
      <c r="G1373" s="121" t="s">
        <v>9214</v>
      </c>
      <c r="H1373" s="121" t="s">
        <v>22416</v>
      </c>
      <c r="I1373" s="120" t="s">
        <v>7318</v>
      </c>
      <c r="J1373" s="121" t="s">
        <v>7451</v>
      </c>
    </row>
    <row r="1374" spans="1:10" ht="15.75" hidden="1" customHeight="1">
      <c r="A1374" s="119">
        <v>1367</v>
      </c>
      <c r="B1374" s="238" t="s">
        <v>7553</v>
      </c>
      <c r="C1374" s="121" t="s">
        <v>7484</v>
      </c>
      <c r="D1374" s="119">
        <v>2025</v>
      </c>
      <c r="E1374" s="121">
        <v>6100104591</v>
      </c>
      <c r="F1374" s="237">
        <v>45476</v>
      </c>
      <c r="G1374" s="121" t="s">
        <v>9215</v>
      </c>
      <c r="H1374" s="121" t="s">
        <v>22417</v>
      </c>
      <c r="I1374" s="120" t="s">
        <v>7400</v>
      </c>
      <c r="J1374" s="121" t="s">
        <v>7451</v>
      </c>
    </row>
    <row r="1375" spans="1:10" ht="15.75" hidden="1" customHeight="1">
      <c r="A1375" s="119">
        <v>1368</v>
      </c>
      <c r="B1375" s="238" t="s">
        <v>7608</v>
      </c>
      <c r="C1375" s="121" t="s">
        <v>7478</v>
      </c>
      <c r="D1375" s="119">
        <v>2025</v>
      </c>
      <c r="E1375" s="121">
        <v>6100104631</v>
      </c>
      <c r="F1375" s="237">
        <v>45474</v>
      </c>
      <c r="G1375" s="121" t="s">
        <v>9216</v>
      </c>
      <c r="H1375" s="121" t="s">
        <v>22418</v>
      </c>
      <c r="I1375" s="120" t="s">
        <v>7322</v>
      </c>
      <c r="J1375" s="121" t="s">
        <v>7451</v>
      </c>
    </row>
    <row r="1376" spans="1:10" ht="15.75" hidden="1" customHeight="1">
      <c r="A1376" s="119">
        <v>1369</v>
      </c>
      <c r="B1376" s="238" t="s">
        <v>28859</v>
      </c>
      <c r="C1376" s="121" t="s">
        <v>7478</v>
      </c>
      <c r="D1376" s="119">
        <v>2025</v>
      </c>
      <c r="E1376" s="121">
        <v>6100104733</v>
      </c>
      <c r="F1376" s="237">
        <v>45478</v>
      </c>
      <c r="G1376" s="121" t="s">
        <v>9217</v>
      </c>
      <c r="H1376" s="121" t="s">
        <v>22419</v>
      </c>
      <c r="I1376" s="120" t="s">
        <v>15557</v>
      </c>
      <c r="J1376" s="121" t="s">
        <v>7451</v>
      </c>
    </row>
    <row r="1377" spans="1:10" ht="15.75" hidden="1" customHeight="1">
      <c r="A1377" s="119">
        <v>1370</v>
      </c>
      <c r="B1377" s="238" t="s">
        <v>28860</v>
      </c>
      <c r="C1377" s="121" t="s">
        <v>7481</v>
      </c>
      <c r="D1377" s="119">
        <v>2025</v>
      </c>
      <c r="E1377" s="121">
        <v>6000038876</v>
      </c>
      <c r="F1377" s="237">
        <v>45463</v>
      </c>
      <c r="G1377" s="121" t="s">
        <v>7289</v>
      </c>
      <c r="H1377" s="121" t="s">
        <v>22420</v>
      </c>
      <c r="I1377" s="120" t="s">
        <v>15558</v>
      </c>
      <c r="J1377" s="121" t="s">
        <v>7452</v>
      </c>
    </row>
    <row r="1378" spans="1:10" ht="15.75" hidden="1" customHeight="1">
      <c r="A1378" s="119">
        <v>1371</v>
      </c>
      <c r="B1378" s="238" t="s">
        <v>28861</v>
      </c>
      <c r="C1378" s="121" t="s">
        <v>7503</v>
      </c>
      <c r="D1378" s="119">
        <v>2025</v>
      </c>
      <c r="E1378" s="121">
        <v>6100105215</v>
      </c>
      <c r="F1378" s="237">
        <v>45489</v>
      </c>
      <c r="G1378" s="121" t="s">
        <v>9218</v>
      </c>
      <c r="H1378" s="121" t="s">
        <v>22421</v>
      </c>
      <c r="I1378" s="120" t="s">
        <v>15559</v>
      </c>
      <c r="J1378" s="121" t="s">
        <v>7451</v>
      </c>
    </row>
    <row r="1379" spans="1:10" ht="15.75" hidden="1" customHeight="1">
      <c r="A1379" s="119">
        <v>1372</v>
      </c>
      <c r="B1379" s="238" t="s">
        <v>28862</v>
      </c>
      <c r="C1379" s="121" t="s">
        <v>7484</v>
      </c>
      <c r="D1379" s="119">
        <v>2025</v>
      </c>
      <c r="E1379" s="121">
        <v>6100104253</v>
      </c>
      <c r="F1379" s="237">
        <v>45467</v>
      </c>
      <c r="G1379" s="121" t="s">
        <v>9219</v>
      </c>
      <c r="H1379" s="121" t="s">
        <v>22422</v>
      </c>
      <c r="I1379" s="120" t="s">
        <v>15560</v>
      </c>
      <c r="J1379" s="121" t="s">
        <v>7451</v>
      </c>
    </row>
    <row r="1380" spans="1:10" ht="15.75" hidden="1" customHeight="1">
      <c r="A1380" s="119">
        <v>1373</v>
      </c>
      <c r="B1380" s="238" t="s">
        <v>28863</v>
      </c>
      <c r="C1380" s="121" t="s">
        <v>7497</v>
      </c>
      <c r="D1380" s="119">
        <v>2025</v>
      </c>
      <c r="E1380" s="121">
        <v>6100104480</v>
      </c>
      <c r="F1380" s="237">
        <v>45470</v>
      </c>
      <c r="G1380" s="121" t="s">
        <v>9220</v>
      </c>
      <c r="H1380" s="121" t="s">
        <v>22423</v>
      </c>
      <c r="I1380" s="120" t="s">
        <v>15561</v>
      </c>
      <c r="J1380" s="121" t="s">
        <v>7451</v>
      </c>
    </row>
    <row r="1381" spans="1:10" ht="15.75" hidden="1" customHeight="1">
      <c r="A1381" s="119">
        <v>1374</v>
      </c>
      <c r="B1381" s="238" t="s">
        <v>28864</v>
      </c>
      <c r="C1381" s="121" t="s">
        <v>7478</v>
      </c>
      <c r="D1381" s="119">
        <v>2025</v>
      </c>
      <c r="E1381" s="121">
        <v>6100104570</v>
      </c>
      <c r="F1381" s="237">
        <v>45474</v>
      </c>
      <c r="G1381" s="121" t="s">
        <v>9221</v>
      </c>
      <c r="H1381" s="121" t="s">
        <v>22424</v>
      </c>
      <c r="I1381" s="120" t="s">
        <v>15562</v>
      </c>
      <c r="J1381" s="121" t="s">
        <v>7451</v>
      </c>
    </row>
    <row r="1382" spans="1:10" ht="15.75" hidden="1" customHeight="1">
      <c r="A1382" s="119">
        <v>1375</v>
      </c>
      <c r="B1382" s="121" t="s">
        <v>33286</v>
      </c>
      <c r="C1382" s="121" t="s">
        <v>7479</v>
      </c>
      <c r="D1382" s="119">
        <v>2025</v>
      </c>
      <c r="E1382" s="121">
        <v>6100104262</v>
      </c>
      <c r="F1382" s="237">
        <v>45463</v>
      </c>
      <c r="G1382" s="121" t="s">
        <v>9222</v>
      </c>
      <c r="H1382" s="121" t="s">
        <v>22425</v>
      </c>
      <c r="I1382" s="120" t="s">
        <v>15563</v>
      </c>
      <c r="J1382" s="121" t="s">
        <v>7451</v>
      </c>
    </row>
    <row r="1383" spans="1:10" ht="15.75" hidden="1" customHeight="1">
      <c r="A1383" s="119">
        <v>1376</v>
      </c>
      <c r="B1383" s="238" t="s">
        <v>28865</v>
      </c>
      <c r="C1383" s="121" t="s">
        <v>7500</v>
      </c>
      <c r="D1383" s="119">
        <v>2025</v>
      </c>
      <c r="E1383" s="121">
        <v>6200035630</v>
      </c>
      <c r="F1383" s="237">
        <v>45461</v>
      </c>
      <c r="G1383" s="121" t="s">
        <v>7265</v>
      </c>
      <c r="H1383" s="121" t="s">
        <v>22426</v>
      </c>
      <c r="I1383" s="120" t="s">
        <v>15564</v>
      </c>
      <c r="J1383" s="121" t="s">
        <v>7453</v>
      </c>
    </row>
    <row r="1384" spans="1:10" ht="15.75" hidden="1" customHeight="1">
      <c r="A1384" s="119">
        <v>1377</v>
      </c>
      <c r="B1384" s="238" t="s">
        <v>28866</v>
      </c>
      <c r="C1384" s="121" t="s">
        <v>7478</v>
      </c>
      <c r="D1384" s="119">
        <v>2025</v>
      </c>
      <c r="E1384" s="121">
        <v>6100104318</v>
      </c>
      <c r="F1384" s="237">
        <v>45463</v>
      </c>
      <c r="G1384" s="121" t="s">
        <v>9223</v>
      </c>
      <c r="H1384" s="121" t="s">
        <v>22427</v>
      </c>
      <c r="I1384" s="120" t="s">
        <v>15565</v>
      </c>
      <c r="J1384" s="121" t="s">
        <v>7451</v>
      </c>
    </row>
    <row r="1385" spans="1:10" ht="15.75" hidden="1" customHeight="1">
      <c r="A1385" s="119">
        <v>1378</v>
      </c>
      <c r="B1385" s="238" t="s">
        <v>7820</v>
      </c>
      <c r="C1385" s="121" t="s">
        <v>7496</v>
      </c>
      <c r="D1385" s="119">
        <v>2025</v>
      </c>
      <c r="E1385" s="121">
        <v>6100104773</v>
      </c>
      <c r="F1385" s="237">
        <v>45478</v>
      </c>
      <c r="G1385" s="121" t="s">
        <v>9224</v>
      </c>
      <c r="H1385" s="121" t="s">
        <v>22428</v>
      </c>
      <c r="I1385" s="120" t="s">
        <v>15566</v>
      </c>
      <c r="J1385" s="121" t="s">
        <v>7451</v>
      </c>
    </row>
    <row r="1386" spans="1:10" ht="15.75" hidden="1" customHeight="1">
      <c r="A1386" s="119">
        <v>1379</v>
      </c>
      <c r="B1386" s="238" t="s">
        <v>7612</v>
      </c>
      <c r="C1386" s="121" t="s">
        <v>7478</v>
      </c>
      <c r="D1386" s="119">
        <v>2025</v>
      </c>
      <c r="E1386" s="121">
        <v>6100104310</v>
      </c>
      <c r="F1386" s="237">
        <v>45468</v>
      </c>
      <c r="G1386" s="121" t="s">
        <v>9225</v>
      </c>
      <c r="H1386" s="121" t="s">
        <v>22429</v>
      </c>
      <c r="I1386" s="120" t="s">
        <v>15567</v>
      </c>
      <c r="J1386" s="121" t="s">
        <v>7451</v>
      </c>
    </row>
    <row r="1387" spans="1:10" ht="15.75" hidden="1" customHeight="1">
      <c r="A1387" s="119">
        <v>1380</v>
      </c>
      <c r="B1387" s="121" t="s">
        <v>33287</v>
      </c>
      <c r="C1387" s="121" t="s">
        <v>7502</v>
      </c>
      <c r="D1387" s="119">
        <v>2025</v>
      </c>
      <c r="E1387" s="121">
        <v>6300019757</v>
      </c>
      <c r="F1387" s="237">
        <v>45511</v>
      </c>
      <c r="G1387" s="121" t="s">
        <v>9226</v>
      </c>
      <c r="H1387" s="121" t="s">
        <v>22430</v>
      </c>
      <c r="I1387" s="120" t="s">
        <v>15568</v>
      </c>
      <c r="J1387" s="121" t="s">
        <v>7454</v>
      </c>
    </row>
    <row r="1388" spans="1:10" ht="15.75" hidden="1" customHeight="1">
      <c r="A1388" s="119">
        <v>1381</v>
      </c>
      <c r="B1388" s="238" t="s">
        <v>28867</v>
      </c>
      <c r="C1388" s="121" t="s">
        <v>7481</v>
      </c>
      <c r="D1388" s="119">
        <v>2025</v>
      </c>
      <c r="E1388" s="121">
        <v>6000038963</v>
      </c>
      <c r="F1388" s="237">
        <v>45469</v>
      </c>
      <c r="G1388" s="121" t="s">
        <v>9227</v>
      </c>
      <c r="H1388" s="121" t="s">
        <v>22431</v>
      </c>
      <c r="I1388" s="120" t="s">
        <v>15569</v>
      </c>
      <c r="J1388" s="121" t="s">
        <v>7452</v>
      </c>
    </row>
    <row r="1389" spans="1:10" ht="15.75" hidden="1" customHeight="1">
      <c r="A1389" s="119">
        <v>1382</v>
      </c>
      <c r="B1389" s="238" t="s">
        <v>28868</v>
      </c>
      <c r="C1389" s="121" t="s">
        <v>7478</v>
      </c>
      <c r="D1389" s="119">
        <v>2025</v>
      </c>
      <c r="E1389" s="121">
        <v>6100104463</v>
      </c>
      <c r="F1389" s="237">
        <v>45469</v>
      </c>
      <c r="G1389" s="121" t="s">
        <v>9228</v>
      </c>
      <c r="H1389" s="121" t="s">
        <v>22432</v>
      </c>
      <c r="I1389" s="120" t="s">
        <v>15384</v>
      </c>
      <c r="J1389" s="121" t="s">
        <v>7451</v>
      </c>
    </row>
    <row r="1390" spans="1:10" ht="15.75" hidden="1" customHeight="1">
      <c r="A1390" s="119">
        <v>1383</v>
      </c>
      <c r="B1390" s="238" t="s">
        <v>28869</v>
      </c>
      <c r="C1390" s="121" t="s">
        <v>7498</v>
      </c>
      <c r="D1390" s="119">
        <v>2025</v>
      </c>
      <c r="E1390" s="121">
        <v>6200035676</v>
      </c>
      <c r="F1390" s="237">
        <v>45469</v>
      </c>
      <c r="G1390" s="121" t="s">
        <v>9229</v>
      </c>
      <c r="H1390" s="121" t="s">
        <v>22433</v>
      </c>
      <c r="I1390" s="120" t="s">
        <v>15570</v>
      </c>
      <c r="J1390" s="121" t="s">
        <v>7453</v>
      </c>
    </row>
    <row r="1391" spans="1:10" ht="15.75" hidden="1" customHeight="1">
      <c r="A1391" s="119">
        <v>1384</v>
      </c>
      <c r="B1391" s="238" t="s">
        <v>7612</v>
      </c>
      <c r="C1391" s="121" t="s">
        <v>7478</v>
      </c>
      <c r="D1391" s="119">
        <v>2025</v>
      </c>
      <c r="E1391" s="121">
        <v>6100104305</v>
      </c>
      <c r="F1391" s="237">
        <v>45468</v>
      </c>
      <c r="G1391" s="121" t="s">
        <v>9225</v>
      </c>
      <c r="H1391" s="121" t="s">
        <v>22434</v>
      </c>
      <c r="I1391" s="120" t="s">
        <v>15571</v>
      </c>
      <c r="J1391" s="121" t="s">
        <v>7451</v>
      </c>
    </row>
    <row r="1392" spans="1:10" ht="15.75" hidden="1" customHeight="1">
      <c r="A1392" s="119">
        <v>1385</v>
      </c>
      <c r="B1392" s="238" t="s">
        <v>7612</v>
      </c>
      <c r="C1392" s="121" t="s">
        <v>7478</v>
      </c>
      <c r="D1392" s="119">
        <v>2025</v>
      </c>
      <c r="E1392" s="121">
        <v>6100104306</v>
      </c>
      <c r="F1392" s="237">
        <v>45468</v>
      </c>
      <c r="G1392" s="121" t="s">
        <v>9225</v>
      </c>
      <c r="H1392" s="121" t="s">
        <v>22435</v>
      </c>
      <c r="I1392" s="120" t="s">
        <v>15571</v>
      </c>
      <c r="J1392" s="121" t="s">
        <v>7451</v>
      </c>
    </row>
    <row r="1393" spans="1:10" ht="15.75" hidden="1" customHeight="1">
      <c r="A1393" s="119">
        <v>1386</v>
      </c>
      <c r="B1393" s="238" t="s">
        <v>28870</v>
      </c>
      <c r="C1393" s="121" t="s">
        <v>7478</v>
      </c>
      <c r="D1393" s="119">
        <v>2025</v>
      </c>
      <c r="E1393" s="121">
        <v>6100104292</v>
      </c>
      <c r="F1393" s="237">
        <v>45464</v>
      </c>
      <c r="G1393" s="121" t="s">
        <v>9230</v>
      </c>
      <c r="H1393" s="121" t="s">
        <v>22436</v>
      </c>
      <c r="I1393" s="120" t="s">
        <v>15572</v>
      </c>
      <c r="J1393" s="121" t="s">
        <v>7451</v>
      </c>
    </row>
    <row r="1394" spans="1:10" ht="15.75" hidden="1" customHeight="1">
      <c r="A1394" s="119">
        <v>1387</v>
      </c>
      <c r="B1394" s="121" t="s">
        <v>33252</v>
      </c>
      <c r="C1394" s="121" t="s">
        <v>7478</v>
      </c>
      <c r="D1394" s="119">
        <v>2025</v>
      </c>
      <c r="E1394" s="121">
        <v>6100104447</v>
      </c>
      <c r="F1394" s="237">
        <v>45471</v>
      </c>
      <c r="G1394" s="121" t="s">
        <v>9231</v>
      </c>
      <c r="H1394" s="121" t="s">
        <v>22437</v>
      </c>
      <c r="I1394" s="120" t="s">
        <v>15573</v>
      </c>
      <c r="J1394" s="121" t="s">
        <v>7451</v>
      </c>
    </row>
    <row r="1395" spans="1:10" ht="15.75" hidden="1" customHeight="1">
      <c r="A1395" s="119">
        <v>1388</v>
      </c>
      <c r="B1395" s="238" t="s">
        <v>7612</v>
      </c>
      <c r="C1395" s="121" t="s">
        <v>7478</v>
      </c>
      <c r="D1395" s="119">
        <v>2025</v>
      </c>
      <c r="E1395" s="121">
        <v>6100104308</v>
      </c>
      <c r="F1395" s="237">
        <v>45468</v>
      </c>
      <c r="G1395" s="121" t="s">
        <v>9225</v>
      </c>
      <c r="H1395" s="121" t="s">
        <v>22438</v>
      </c>
      <c r="I1395" s="120" t="s">
        <v>15571</v>
      </c>
      <c r="J1395" s="121" t="s">
        <v>7451</v>
      </c>
    </row>
    <row r="1396" spans="1:10" ht="15.75" hidden="1" customHeight="1">
      <c r="A1396" s="119">
        <v>1389</v>
      </c>
      <c r="B1396" s="238" t="s">
        <v>28871</v>
      </c>
      <c r="C1396" s="121" t="s">
        <v>7479</v>
      </c>
      <c r="D1396" s="119">
        <v>2025</v>
      </c>
      <c r="E1396" s="121">
        <v>6100105202</v>
      </c>
      <c r="F1396" s="237">
        <v>45492</v>
      </c>
      <c r="G1396" s="121" t="s">
        <v>9232</v>
      </c>
      <c r="H1396" s="121" t="s">
        <v>22439</v>
      </c>
      <c r="I1396" s="120" t="s">
        <v>15574</v>
      </c>
      <c r="J1396" s="121" t="s">
        <v>7451</v>
      </c>
    </row>
    <row r="1397" spans="1:10" ht="15.75" hidden="1" customHeight="1">
      <c r="A1397" s="119">
        <v>1390</v>
      </c>
      <c r="B1397" s="121" t="s">
        <v>33276</v>
      </c>
      <c r="C1397" s="121" t="s">
        <v>7479</v>
      </c>
      <c r="D1397" s="119">
        <v>2025</v>
      </c>
      <c r="E1397" s="121">
        <v>6100104364</v>
      </c>
      <c r="F1397" s="237">
        <v>45470</v>
      </c>
      <c r="G1397" s="121" t="s">
        <v>9233</v>
      </c>
      <c r="H1397" s="121" t="s">
        <v>22440</v>
      </c>
      <c r="I1397" s="120" t="s">
        <v>15575</v>
      </c>
      <c r="J1397" s="121" t="s">
        <v>7451</v>
      </c>
    </row>
    <row r="1398" spans="1:10" ht="15.75" hidden="1" customHeight="1">
      <c r="A1398" s="119">
        <v>1391</v>
      </c>
      <c r="B1398" s="238" t="s">
        <v>28872</v>
      </c>
      <c r="C1398" s="121" t="s">
        <v>7491</v>
      </c>
      <c r="D1398" s="119">
        <v>2025</v>
      </c>
      <c r="E1398" s="121">
        <v>6100104336</v>
      </c>
      <c r="F1398" s="237">
        <v>45477</v>
      </c>
      <c r="G1398" s="121" t="s">
        <v>9234</v>
      </c>
      <c r="H1398" s="121" t="s">
        <v>22441</v>
      </c>
      <c r="I1398" s="120" t="s">
        <v>15576</v>
      </c>
      <c r="J1398" s="121" t="s">
        <v>7451</v>
      </c>
    </row>
    <row r="1399" spans="1:10" ht="15.75" hidden="1" customHeight="1">
      <c r="A1399" s="119">
        <v>1392</v>
      </c>
      <c r="B1399" s="238" t="s">
        <v>28873</v>
      </c>
      <c r="C1399" s="121" t="s">
        <v>7478</v>
      </c>
      <c r="D1399" s="119">
        <v>2025</v>
      </c>
      <c r="E1399" s="121">
        <v>6100104507</v>
      </c>
      <c r="F1399" s="237">
        <v>45471</v>
      </c>
      <c r="G1399" s="121" t="s">
        <v>9235</v>
      </c>
      <c r="H1399" s="121" t="s">
        <v>22442</v>
      </c>
      <c r="I1399" s="120" t="s">
        <v>15577</v>
      </c>
      <c r="J1399" s="121" t="s">
        <v>7451</v>
      </c>
    </row>
    <row r="1400" spans="1:10" ht="15.75" hidden="1" customHeight="1">
      <c r="A1400" s="119">
        <v>1393</v>
      </c>
      <c r="B1400" s="238" t="s">
        <v>28758</v>
      </c>
      <c r="C1400" s="121" t="s">
        <v>7479</v>
      </c>
      <c r="D1400" s="119">
        <v>2025</v>
      </c>
      <c r="E1400" s="121">
        <v>6100104361</v>
      </c>
      <c r="F1400" s="237">
        <v>45467</v>
      </c>
      <c r="G1400" s="121" t="s">
        <v>9236</v>
      </c>
      <c r="H1400" s="121" t="s">
        <v>22443</v>
      </c>
      <c r="I1400" s="120" t="s">
        <v>15578</v>
      </c>
      <c r="J1400" s="121" t="s">
        <v>7451</v>
      </c>
    </row>
    <row r="1401" spans="1:10" ht="15.75" hidden="1" customHeight="1">
      <c r="A1401" s="119">
        <v>1394</v>
      </c>
      <c r="B1401" s="238" t="s">
        <v>7615</v>
      </c>
      <c r="C1401" s="121" t="s">
        <v>7478</v>
      </c>
      <c r="D1401" s="119">
        <v>2025</v>
      </c>
      <c r="E1401" s="121">
        <v>6100104864</v>
      </c>
      <c r="F1401" s="237">
        <v>45481</v>
      </c>
      <c r="G1401" s="121" t="s">
        <v>9237</v>
      </c>
      <c r="H1401" s="121" t="s">
        <v>22444</v>
      </c>
      <c r="I1401" s="120" t="s">
        <v>15579</v>
      </c>
      <c r="J1401" s="121" t="s">
        <v>7451</v>
      </c>
    </row>
    <row r="1402" spans="1:10" ht="15.75" hidden="1" customHeight="1">
      <c r="A1402" s="119">
        <v>1395</v>
      </c>
      <c r="B1402" s="238" t="s">
        <v>28874</v>
      </c>
      <c r="C1402" s="121" t="s">
        <v>7478</v>
      </c>
      <c r="D1402" s="119">
        <v>2025</v>
      </c>
      <c r="E1402" s="121">
        <v>6100104386</v>
      </c>
      <c r="F1402" s="237">
        <v>45470</v>
      </c>
      <c r="G1402" s="121" t="s">
        <v>9238</v>
      </c>
      <c r="H1402" s="121" t="s">
        <v>22445</v>
      </c>
      <c r="I1402" s="120" t="s">
        <v>15580</v>
      </c>
      <c r="J1402" s="121" t="s">
        <v>7451</v>
      </c>
    </row>
    <row r="1403" spans="1:10" ht="15.75" hidden="1" customHeight="1">
      <c r="A1403" s="119">
        <v>1396</v>
      </c>
      <c r="B1403" s="238" t="s">
        <v>7604</v>
      </c>
      <c r="C1403" s="121" t="s">
        <v>7478</v>
      </c>
      <c r="D1403" s="119">
        <v>2025</v>
      </c>
      <c r="E1403" s="121">
        <v>6100104562</v>
      </c>
      <c r="F1403" s="237">
        <v>45478</v>
      </c>
      <c r="G1403" s="121" t="s">
        <v>9239</v>
      </c>
      <c r="H1403" s="121" t="s">
        <v>22446</v>
      </c>
      <c r="I1403" s="120" t="s">
        <v>7330</v>
      </c>
      <c r="J1403" s="121" t="s">
        <v>7451</v>
      </c>
    </row>
    <row r="1404" spans="1:10" ht="15.75" hidden="1" customHeight="1">
      <c r="A1404" s="119">
        <v>1397</v>
      </c>
      <c r="B1404" s="238" t="s">
        <v>28875</v>
      </c>
      <c r="C1404" s="121" t="s">
        <v>7498</v>
      </c>
      <c r="D1404" s="119">
        <v>2025</v>
      </c>
      <c r="E1404" s="121">
        <v>6200035677</v>
      </c>
      <c r="F1404" s="237">
        <v>45468</v>
      </c>
      <c r="G1404" s="121" t="s">
        <v>9240</v>
      </c>
      <c r="H1404" s="121" t="s">
        <v>22447</v>
      </c>
      <c r="I1404" s="120" t="s">
        <v>15581</v>
      </c>
      <c r="J1404" s="121" t="s">
        <v>7453</v>
      </c>
    </row>
    <row r="1405" spans="1:10" ht="15.75" hidden="1" customHeight="1">
      <c r="A1405" s="119">
        <v>1398</v>
      </c>
      <c r="B1405" s="238" t="s">
        <v>28876</v>
      </c>
      <c r="C1405" s="121" t="s">
        <v>7484</v>
      </c>
      <c r="D1405" s="119">
        <v>2025</v>
      </c>
      <c r="E1405" s="121">
        <v>6100105346</v>
      </c>
      <c r="F1405" s="237">
        <v>45492</v>
      </c>
      <c r="G1405" s="121" t="s">
        <v>9241</v>
      </c>
      <c r="H1405" s="121" t="s">
        <v>22448</v>
      </c>
      <c r="I1405" s="120" t="s">
        <v>15582</v>
      </c>
      <c r="J1405" s="121" t="s">
        <v>7451</v>
      </c>
    </row>
    <row r="1406" spans="1:10" ht="15.75" hidden="1" customHeight="1">
      <c r="A1406" s="119">
        <v>1399</v>
      </c>
      <c r="B1406" s="238" t="s">
        <v>7766</v>
      </c>
      <c r="C1406" s="121" t="s">
        <v>7479</v>
      </c>
      <c r="D1406" s="119">
        <v>2025</v>
      </c>
      <c r="E1406" s="121">
        <v>6100104744</v>
      </c>
      <c r="F1406" s="237">
        <v>45482</v>
      </c>
      <c r="G1406" s="121" t="s">
        <v>9242</v>
      </c>
      <c r="H1406" s="121" t="s">
        <v>22449</v>
      </c>
      <c r="I1406" s="120" t="s">
        <v>15583</v>
      </c>
      <c r="J1406" s="121" t="s">
        <v>7451</v>
      </c>
    </row>
    <row r="1407" spans="1:10" ht="15.75" hidden="1" customHeight="1">
      <c r="A1407" s="119">
        <v>1400</v>
      </c>
      <c r="B1407" s="238" t="s">
        <v>7913</v>
      </c>
      <c r="C1407" s="121" t="s">
        <v>7496</v>
      </c>
      <c r="D1407" s="119">
        <v>2025</v>
      </c>
      <c r="E1407" s="121">
        <v>6100104370</v>
      </c>
      <c r="F1407" s="237">
        <v>45467</v>
      </c>
      <c r="G1407" s="121" t="s">
        <v>9243</v>
      </c>
      <c r="H1407" s="121" t="s">
        <v>22450</v>
      </c>
      <c r="I1407" s="120" t="s">
        <v>15584</v>
      </c>
      <c r="J1407" s="121" t="s">
        <v>7451</v>
      </c>
    </row>
    <row r="1408" spans="1:10" ht="15.75" hidden="1" customHeight="1">
      <c r="A1408" s="119">
        <v>1401</v>
      </c>
      <c r="B1408" s="238" t="s">
        <v>28877</v>
      </c>
      <c r="C1408" s="121" t="s">
        <v>7491</v>
      </c>
      <c r="D1408" s="119">
        <v>2025</v>
      </c>
      <c r="E1408" s="121">
        <v>6100104346</v>
      </c>
      <c r="F1408" s="237">
        <v>45474</v>
      </c>
      <c r="G1408" s="121" t="s">
        <v>9244</v>
      </c>
      <c r="H1408" s="121" t="s">
        <v>22451</v>
      </c>
      <c r="I1408" s="120" t="s">
        <v>15585</v>
      </c>
      <c r="J1408" s="121" t="s">
        <v>7451</v>
      </c>
    </row>
    <row r="1409" spans="1:10" ht="15.75" hidden="1" customHeight="1">
      <c r="A1409" s="119">
        <v>1402</v>
      </c>
      <c r="B1409" s="238" t="s">
        <v>28878</v>
      </c>
      <c r="C1409" s="121" t="s">
        <v>7478</v>
      </c>
      <c r="D1409" s="119">
        <v>2025</v>
      </c>
      <c r="E1409" s="121">
        <v>6100104500</v>
      </c>
      <c r="F1409" s="237">
        <v>45481</v>
      </c>
      <c r="G1409" s="121" t="s">
        <v>7132</v>
      </c>
      <c r="H1409" s="121" t="s">
        <v>22452</v>
      </c>
      <c r="I1409" s="120" t="s">
        <v>15586</v>
      </c>
      <c r="J1409" s="121" t="s">
        <v>7451</v>
      </c>
    </row>
    <row r="1410" spans="1:10" ht="15.75" hidden="1" customHeight="1">
      <c r="A1410" s="119">
        <v>1403</v>
      </c>
      <c r="B1410" s="238" t="s">
        <v>28879</v>
      </c>
      <c r="C1410" s="121" t="s">
        <v>7497</v>
      </c>
      <c r="D1410" s="119">
        <v>2025</v>
      </c>
      <c r="E1410" s="121">
        <v>6100105536</v>
      </c>
      <c r="F1410" s="237">
        <v>45498</v>
      </c>
      <c r="G1410" s="121" t="s">
        <v>9245</v>
      </c>
      <c r="H1410" s="121" t="s">
        <v>22453</v>
      </c>
      <c r="I1410" s="120" t="s">
        <v>15587</v>
      </c>
      <c r="J1410" s="121" t="s">
        <v>7451</v>
      </c>
    </row>
    <row r="1411" spans="1:10" ht="15.75" hidden="1" customHeight="1">
      <c r="A1411" s="119">
        <v>1404</v>
      </c>
      <c r="B1411" s="238" t="s">
        <v>28880</v>
      </c>
      <c r="C1411" s="121" t="s">
        <v>7500</v>
      </c>
      <c r="D1411" s="119">
        <v>2025</v>
      </c>
      <c r="E1411" s="121">
        <v>6200035681</v>
      </c>
      <c r="F1411" s="237">
        <v>45467</v>
      </c>
      <c r="G1411" s="121" t="s">
        <v>9246</v>
      </c>
      <c r="H1411" s="121" t="s">
        <v>22454</v>
      </c>
      <c r="I1411" s="120" t="s">
        <v>15588</v>
      </c>
      <c r="J1411" s="121" t="s">
        <v>7453</v>
      </c>
    </row>
    <row r="1412" spans="1:10" ht="15.75" hidden="1" customHeight="1">
      <c r="A1412" s="119">
        <v>1405</v>
      </c>
      <c r="B1412" s="238" t="s">
        <v>28881</v>
      </c>
      <c r="C1412" s="121" t="s">
        <v>7496</v>
      </c>
      <c r="D1412" s="119">
        <v>2025</v>
      </c>
      <c r="E1412" s="121">
        <v>6100104622</v>
      </c>
      <c r="F1412" s="237">
        <v>45474</v>
      </c>
      <c r="G1412" s="121" t="s">
        <v>9247</v>
      </c>
      <c r="H1412" s="121" t="s">
        <v>22455</v>
      </c>
      <c r="I1412" s="120" t="s">
        <v>15589</v>
      </c>
      <c r="J1412" s="121" t="s">
        <v>7451</v>
      </c>
    </row>
    <row r="1413" spans="1:10" ht="15.75" hidden="1" customHeight="1">
      <c r="A1413" s="119">
        <v>1406</v>
      </c>
      <c r="B1413" s="238" t="s">
        <v>7872</v>
      </c>
      <c r="C1413" s="121" t="s">
        <v>7484</v>
      </c>
      <c r="D1413" s="119">
        <v>2025</v>
      </c>
      <c r="E1413" s="121">
        <v>6100104422</v>
      </c>
      <c r="F1413" s="237">
        <v>45469</v>
      </c>
      <c r="G1413" s="121" t="s">
        <v>9248</v>
      </c>
      <c r="H1413" s="121" t="s">
        <v>22456</v>
      </c>
      <c r="I1413" s="120" t="s">
        <v>15590</v>
      </c>
      <c r="J1413" s="121" t="s">
        <v>7451</v>
      </c>
    </row>
    <row r="1414" spans="1:10" ht="15.75" hidden="1" customHeight="1">
      <c r="A1414" s="119">
        <v>1407</v>
      </c>
      <c r="B1414" s="238" t="s">
        <v>7725</v>
      </c>
      <c r="C1414" s="121" t="s">
        <v>7478</v>
      </c>
      <c r="D1414" s="119">
        <v>2025</v>
      </c>
      <c r="E1414" s="121">
        <v>6100104413</v>
      </c>
      <c r="F1414" s="237">
        <v>45469</v>
      </c>
      <c r="G1414" s="121" t="s">
        <v>9249</v>
      </c>
      <c r="H1414" s="121" t="s">
        <v>22457</v>
      </c>
      <c r="I1414" s="120" t="s">
        <v>15591</v>
      </c>
      <c r="J1414" s="121" t="s">
        <v>7451</v>
      </c>
    </row>
    <row r="1415" spans="1:10" ht="15.75" hidden="1" customHeight="1">
      <c r="A1415" s="119">
        <v>1408</v>
      </c>
      <c r="B1415" s="238" t="s">
        <v>28628</v>
      </c>
      <c r="C1415" s="121" t="s">
        <v>7479</v>
      </c>
      <c r="D1415" s="119">
        <v>2025</v>
      </c>
      <c r="E1415" s="121">
        <v>6100104421</v>
      </c>
      <c r="F1415" s="237">
        <v>45468</v>
      </c>
      <c r="G1415" s="121" t="s">
        <v>9250</v>
      </c>
      <c r="H1415" s="121" t="s">
        <v>22458</v>
      </c>
      <c r="I1415" s="120" t="s">
        <v>15592</v>
      </c>
      <c r="J1415" s="121" t="s">
        <v>7451</v>
      </c>
    </row>
    <row r="1416" spans="1:10" ht="15.75" hidden="1" customHeight="1">
      <c r="A1416" s="119">
        <v>1409</v>
      </c>
      <c r="B1416" s="238" t="s">
        <v>28882</v>
      </c>
      <c r="C1416" s="121" t="s">
        <v>7478</v>
      </c>
      <c r="D1416" s="119">
        <v>2025</v>
      </c>
      <c r="E1416" s="121">
        <v>6100104801</v>
      </c>
      <c r="F1416" s="237">
        <v>45483</v>
      </c>
      <c r="G1416" s="121" t="s">
        <v>9251</v>
      </c>
      <c r="H1416" s="121" t="s">
        <v>22459</v>
      </c>
      <c r="I1416" s="120" t="s">
        <v>15593</v>
      </c>
      <c r="J1416" s="121" t="s">
        <v>7451</v>
      </c>
    </row>
    <row r="1417" spans="1:10" ht="15.75" hidden="1" customHeight="1">
      <c r="A1417" s="119">
        <v>1410</v>
      </c>
      <c r="B1417" s="238" t="s">
        <v>28883</v>
      </c>
      <c r="C1417" s="121" t="s">
        <v>7497</v>
      </c>
      <c r="D1417" s="119">
        <v>2025</v>
      </c>
      <c r="E1417" s="121">
        <v>6100104667</v>
      </c>
      <c r="F1417" s="237">
        <v>45476</v>
      </c>
      <c r="G1417" s="121" t="s">
        <v>9252</v>
      </c>
      <c r="H1417" s="121" t="s">
        <v>22460</v>
      </c>
      <c r="I1417" s="120" t="s">
        <v>15594</v>
      </c>
      <c r="J1417" s="121" t="s">
        <v>7451</v>
      </c>
    </row>
    <row r="1418" spans="1:10" ht="15.75" hidden="1" customHeight="1">
      <c r="A1418" s="119">
        <v>1411</v>
      </c>
      <c r="B1418" s="238" t="s">
        <v>28884</v>
      </c>
      <c r="C1418" s="121" t="s">
        <v>7492</v>
      </c>
      <c r="D1418" s="119">
        <v>2025</v>
      </c>
      <c r="E1418" s="121">
        <v>6200035726</v>
      </c>
      <c r="F1418" s="237">
        <v>45474</v>
      </c>
      <c r="G1418" s="121" t="s">
        <v>9253</v>
      </c>
      <c r="H1418" s="121" t="s">
        <v>22461</v>
      </c>
      <c r="I1418" s="120" t="s">
        <v>15595</v>
      </c>
      <c r="J1418" s="121" t="s">
        <v>7453</v>
      </c>
    </row>
    <row r="1419" spans="1:10" ht="15.75" hidden="1" customHeight="1">
      <c r="A1419" s="119">
        <v>1412</v>
      </c>
      <c r="B1419" s="238" t="s">
        <v>7700</v>
      </c>
      <c r="C1419" s="121" t="s">
        <v>7482</v>
      </c>
      <c r="D1419" s="119">
        <v>2025</v>
      </c>
      <c r="E1419" s="121">
        <v>6100104579</v>
      </c>
      <c r="F1419" s="237">
        <v>45483</v>
      </c>
      <c r="G1419" s="121" t="s">
        <v>9254</v>
      </c>
      <c r="H1419" s="121" t="s">
        <v>22462</v>
      </c>
      <c r="I1419" s="120" t="s">
        <v>15596</v>
      </c>
      <c r="J1419" s="121" t="s">
        <v>7451</v>
      </c>
    </row>
    <row r="1420" spans="1:10" ht="15.75" hidden="1" customHeight="1">
      <c r="A1420" s="119">
        <v>1413</v>
      </c>
      <c r="B1420" s="238" t="s">
        <v>7892</v>
      </c>
      <c r="C1420" s="121" t="s">
        <v>7483</v>
      </c>
      <c r="D1420" s="119">
        <v>2025</v>
      </c>
      <c r="E1420" s="121">
        <v>6100104665</v>
      </c>
      <c r="F1420" s="237">
        <v>45477</v>
      </c>
      <c r="G1420" s="121" t="s">
        <v>9255</v>
      </c>
      <c r="H1420" s="121" t="s">
        <v>22463</v>
      </c>
      <c r="I1420" s="120" t="s">
        <v>15597</v>
      </c>
      <c r="J1420" s="121" t="s">
        <v>7451</v>
      </c>
    </row>
    <row r="1421" spans="1:10" ht="15.75" hidden="1" customHeight="1">
      <c r="A1421" s="119">
        <v>1414</v>
      </c>
      <c r="B1421" s="238" t="s">
        <v>28885</v>
      </c>
      <c r="C1421" s="121" t="s">
        <v>7496</v>
      </c>
      <c r="D1421" s="119">
        <v>2025</v>
      </c>
      <c r="E1421" s="121">
        <v>6100104996</v>
      </c>
      <c r="F1421" s="237">
        <v>45482</v>
      </c>
      <c r="G1421" s="121" t="s">
        <v>9256</v>
      </c>
      <c r="H1421" s="121" t="s">
        <v>22464</v>
      </c>
      <c r="I1421" s="120" t="s">
        <v>15598</v>
      </c>
      <c r="J1421" s="121" t="s">
        <v>7451</v>
      </c>
    </row>
    <row r="1422" spans="1:10" ht="15.75" hidden="1" customHeight="1">
      <c r="A1422" s="119">
        <v>1415</v>
      </c>
      <c r="B1422" s="238" t="s">
        <v>28886</v>
      </c>
      <c r="C1422" s="121" t="s">
        <v>7493</v>
      </c>
      <c r="D1422" s="119">
        <v>2025</v>
      </c>
      <c r="E1422" s="121">
        <v>6000038943</v>
      </c>
      <c r="F1422" s="237">
        <v>45474</v>
      </c>
      <c r="G1422" s="121" t="s">
        <v>7227</v>
      </c>
      <c r="H1422" s="121" t="s">
        <v>22465</v>
      </c>
      <c r="I1422" s="120" t="s">
        <v>15599</v>
      </c>
      <c r="J1422" s="121" t="s">
        <v>7452</v>
      </c>
    </row>
    <row r="1423" spans="1:10" ht="15.75" hidden="1" customHeight="1">
      <c r="A1423" s="119">
        <v>1416</v>
      </c>
      <c r="B1423" s="238" t="s">
        <v>28887</v>
      </c>
      <c r="C1423" s="121" t="s">
        <v>7503</v>
      </c>
      <c r="D1423" s="119">
        <v>2025</v>
      </c>
      <c r="E1423" s="121">
        <v>6100105551</v>
      </c>
      <c r="F1423" s="237">
        <v>45499</v>
      </c>
      <c r="G1423" s="121" t="s">
        <v>9257</v>
      </c>
      <c r="H1423" s="121" t="s">
        <v>22466</v>
      </c>
      <c r="I1423" s="120" t="s">
        <v>15600</v>
      </c>
      <c r="J1423" s="121" t="s">
        <v>7451</v>
      </c>
    </row>
    <row r="1424" spans="1:10" ht="15.75" hidden="1" customHeight="1">
      <c r="A1424" s="119">
        <v>1417</v>
      </c>
      <c r="B1424" s="238" t="s">
        <v>7601</v>
      </c>
      <c r="C1424" s="121" t="s">
        <v>7478</v>
      </c>
      <c r="D1424" s="119">
        <v>2025</v>
      </c>
      <c r="E1424" s="121">
        <v>6100104484</v>
      </c>
      <c r="F1424" s="237">
        <v>45474</v>
      </c>
      <c r="G1424" s="121" t="s">
        <v>7142</v>
      </c>
      <c r="H1424" s="121" t="s">
        <v>22467</v>
      </c>
      <c r="I1424" s="120" t="s">
        <v>15601</v>
      </c>
      <c r="J1424" s="121" t="s">
        <v>7451</v>
      </c>
    </row>
    <row r="1425" spans="1:10" ht="15.75" hidden="1" customHeight="1">
      <c r="A1425" s="119">
        <v>1418</v>
      </c>
      <c r="B1425" s="238" t="s">
        <v>28888</v>
      </c>
      <c r="C1425" s="121" t="s">
        <v>7478</v>
      </c>
      <c r="D1425" s="119">
        <v>2025</v>
      </c>
      <c r="E1425" s="121">
        <v>6100104917</v>
      </c>
      <c r="F1425" s="237">
        <v>45491</v>
      </c>
      <c r="G1425" s="121" t="s">
        <v>9258</v>
      </c>
      <c r="H1425" s="121" t="s">
        <v>22468</v>
      </c>
      <c r="I1425" s="120" t="s">
        <v>15602</v>
      </c>
      <c r="J1425" s="121" t="s">
        <v>7451</v>
      </c>
    </row>
    <row r="1426" spans="1:10" ht="15.75" hidden="1" customHeight="1">
      <c r="A1426" s="119">
        <v>1419</v>
      </c>
      <c r="B1426" s="238" t="s">
        <v>28574</v>
      </c>
      <c r="C1426" s="121" t="s">
        <v>7478</v>
      </c>
      <c r="D1426" s="119">
        <v>2025</v>
      </c>
      <c r="E1426" s="121">
        <v>6100104868</v>
      </c>
      <c r="F1426" s="237">
        <v>45477</v>
      </c>
      <c r="G1426" s="121" t="s">
        <v>9259</v>
      </c>
      <c r="H1426" s="121" t="s">
        <v>22469</v>
      </c>
      <c r="I1426" s="120" t="s">
        <v>15603</v>
      </c>
      <c r="J1426" s="121" t="s">
        <v>7451</v>
      </c>
    </row>
    <row r="1427" spans="1:10" ht="15.75" hidden="1" customHeight="1">
      <c r="A1427" s="119">
        <v>1420</v>
      </c>
      <c r="B1427" s="121" t="s">
        <v>33288</v>
      </c>
      <c r="C1427" s="121" t="s">
        <v>7479</v>
      </c>
      <c r="D1427" s="119">
        <v>2025</v>
      </c>
      <c r="E1427" s="121">
        <v>6100105816</v>
      </c>
      <c r="F1427" s="237">
        <v>45511</v>
      </c>
      <c r="G1427" s="121" t="s">
        <v>9260</v>
      </c>
      <c r="H1427" s="121" t="s">
        <v>22470</v>
      </c>
      <c r="I1427" s="120" t="s">
        <v>15604</v>
      </c>
      <c r="J1427" s="121" t="s">
        <v>7451</v>
      </c>
    </row>
    <row r="1428" spans="1:10" ht="15.75" hidden="1" customHeight="1">
      <c r="A1428" s="119">
        <v>1421</v>
      </c>
      <c r="B1428" s="238" t="s">
        <v>7674</v>
      </c>
      <c r="C1428" s="121" t="s">
        <v>7479</v>
      </c>
      <c r="D1428" s="119">
        <v>2025</v>
      </c>
      <c r="E1428" s="121">
        <v>6100104474</v>
      </c>
      <c r="F1428" s="237">
        <v>45469</v>
      </c>
      <c r="G1428" s="121" t="s">
        <v>9261</v>
      </c>
      <c r="H1428" s="121" t="s">
        <v>22471</v>
      </c>
      <c r="I1428" s="120" t="s">
        <v>15605</v>
      </c>
      <c r="J1428" s="121" t="s">
        <v>7451</v>
      </c>
    </row>
    <row r="1429" spans="1:10" ht="15.75" hidden="1" customHeight="1">
      <c r="A1429" s="119">
        <v>1422</v>
      </c>
      <c r="B1429" s="238" t="s">
        <v>28889</v>
      </c>
      <c r="C1429" s="121" t="s">
        <v>7478</v>
      </c>
      <c r="D1429" s="119">
        <v>2025</v>
      </c>
      <c r="E1429" s="121">
        <v>6100104456</v>
      </c>
      <c r="F1429" s="237">
        <v>45470</v>
      </c>
      <c r="G1429" s="121" t="s">
        <v>9262</v>
      </c>
      <c r="H1429" s="121" t="s">
        <v>22472</v>
      </c>
      <c r="I1429" s="120" t="s">
        <v>15606</v>
      </c>
      <c r="J1429" s="121" t="s">
        <v>7451</v>
      </c>
    </row>
    <row r="1430" spans="1:10" ht="15.75" hidden="1" customHeight="1">
      <c r="A1430" s="119">
        <v>1423</v>
      </c>
      <c r="B1430" s="238" t="s">
        <v>28574</v>
      </c>
      <c r="C1430" s="121" t="s">
        <v>7478</v>
      </c>
      <c r="D1430" s="119">
        <v>2025</v>
      </c>
      <c r="E1430" s="121">
        <v>6100104867</v>
      </c>
      <c r="F1430" s="237">
        <v>45477</v>
      </c>
      <c r="G1430" s="121" t="s">
        <v>9259</v>
      </c>
      <c r="H1430" s="121" t="s">
        <v>22473</v>
      </c>
      <c r="I1430" s="120" t="s">
        <v>15603</v>
      </c>
      <c r="J1430" s="121" t="s">
        <v>7451</v>
      </c>
    </row>
    <row r="1431" spans="1:10" ht="15.75" hidden="1" customHeight="1">
      <c r="A1431" s="119">
        <v>1424</v>
      </c>
      <c r="B1431" s="238" t="s">
        <v>7572</v>
      </c>
      <c r="C1431" s="121" t="s">
        <v>7478</v>
      </c>
      <c r="D1431" s="119">
        <v>2025</v>
      </c>
      <c r="E1431" s="121">
        <v>6100105177</v>
      </c>
      <c r="F1431" s="237">
        <v>45488</v>
      </c>
      <c r="G1431" s="121" t="s">
        <v>9263</v>
      </c>
      <c r="H1431" s="121" t="s">
        <v>22474</v>
      </c>
      <c r="I1431" s="120" t="s">
        <v>15607</v>
      </c>
      <c r="J1431" s="121" t="s">
        <v>7451</v>
      </c>
    </row>
    <row r="1432" spans="1:10" ht="15.75" hidden="1" customHeight="1">
      <c r="A1432" s="119">
        <v>1425</v>
      </c>
      <c r="B1432" s="238" t="s">
        <v>28890</v>
      </c>
      <c r="C1432" s="121" t="s">
        <v>7478</v>
      </c>
      <c r="D1432" s="119">
        <v>2025</v>
      </c>
      <c r="E1432" s="121">
        <v>6100104466</v>
      </c>
      <c r="F1432" s="237">
        <v>45471</v>
      </c>
      <c r="G1432" s="121" t="s">
        <v>7267</v>
      </c>
      <c r="H1432" s="121" t="s">
        <v>22475</v>
      </c>
      <c r="I1432" s="120" t="s">
        <v>7352</v>
      </c>
      <c r="J1432" s="121" t="s">
        <v>7451</v>
      </c>
    </row>
    <row r="1433" spans="1:10" ht="15.75" hidden="1" customHeight="1">
      <c r="A1433" s="119">
        <v>1426</v>
      </c>
      <c r="B1433" s="238" t="s">
        <v>7624</v>
      </c>
      <c r="C1433" s="121" t="s">
        <v>7478</v>
      </c>
      <c r="D1433" s="119">
        <v>2025</v>
      </c>
      <c r="E1433" s="121">
        <v>6100104676</v>
      </c>
      <c r="F1433" s="237">
        <v>45476</v>
      </c>
      <c r="G1433" s="121" t="s">
        <v>9264</v>
      </c>
      <c r="H1433" s="121" t="s">
        <v>22476</v>
      </c>
      <c r="I1433" s="120" t="s">
        <v>15608</v>
      </c>
      <c r="J1433" s="121" t="s">
        <v>7451</v>
      </c>
    </row>
    <row r="1434" spans="1:10" ht="15.75" hidden="1" customHeight="1">
      <c r="A1434" s="119">
        <v>1427</v>
      </c>
      <c r="B1434" s="238" t="s">
        <v>28891</v>
      </c>
      <c r="C1434" s="121" t="s">
        <v>7479</v>
      </c>
      <c r="D1434" s="119">
        <v>2025</v>
      </c>
      <c r="E1434" s="121">
        <v>6100104477</v>
      </c>
      <c r="F1434" s="237">
        <v>45469</v>
      </c>
      <c r="G1434" s="121" t="s">
        <v>9265</v>
      </c>
      <c r="H1434" s="121" t="s">
        <v>22477</v>
      </c>
      <c r="I1434" s="120" t="s">
        <v>15609</v>
      </c>
      <c r="J1434" s="121" t="s">
        <v>7451</v>
      </c>
    </row>
    <row r="1435" spans="1:10" ht="15.75" hidden="1" customHeight="1">
      <c r="A1435" s="119">
        <v>1428</v>
      </c>
      <c r="B1435" s="238" t="s">
        <v>28892</v>
      </c>
      <c r="C1435" s="121" t="s">
        <v>7478</v>
      </c>
      <c r="D1435" s="119">
        <v>2025</v>
      </c>
      <c r="E1435" s="121">
        <v>6100104520</v>
      </c>
      <c r="F1435" s="237">
        <v>45474</v>
      </c>
      <c r="G1435" s="121" t="s">
        <v>9266</v>
      </c>
      <c r="H1435" s="121" t="s">
        <v>22478</v>
      </c>
      <c r="I1435" s="120" t="s">
        <v>7308</v>
      </c>
      <c r="J1435" s="121" t="s">
        <v>7451</v>
      </c>
    </row>
    <row r="1436" spans="1:10" ht="15.75" hidden="1" customHeight="1">
      <c r="A1436" s="119">
        <v>1429</v>
      </c>
      <c r="B1436" s="238" t="s">
        <v>7603</v>
      </c>
      <c r="C1436" s="121" t="s">
        <v>7478</v>
      </c>
      <c r="D1436" s="119">
        <v>2025</v>
      </c>
      <c r="E1436" s="121">
        <v>6100104693</v>
      </c>
      <c r="F1436" s="237">
        <v>45476</v>
      </c>
      <c r="G1436" s="121" t="s">
        <v>9267</v>
      </c>
      <c r="H1436" s="121" t="s">
        <v>22479</v>
      </c>
      <c r="I1436" s="120" t="s">
        <v>7404</v>
      </c>
      <c r="J1436" s="121" t="s">
        <v>7451</v>
      </c>
    </row>
    <row r="1437" spans="1:10" ht="15.75" hidden="1" customHeight="1">
      <c r="A1437" s="119">
        <v>1430</v>
      </c>
      <c r="B1437" s="238" t="s">
        <v>28893</v>
      </c>
      <c r="C1437" s="121" t="s">
        <v>7490</v>
      </c>
      <c r="D1437" s="119">
        <v>2025</v>
      </c>
      <c r="E1437" s="121">
        <v>6200035844</v>
      </c>
      <c r="F1437" s="237">
        <v>45481</v>
      </c>
      <c r="G1437" s="121" t="s">
        <v>9268</v>
      </c>
      <c r="H1437" s="121" t="s">
        <v>22480</v>
      </c>
      <c r="I1437" s="120" t="s">
        <v>15610</v>
      </c>
      <c r="J1437" s="121" t="s">
        <v>7453</v>
      </c>
    </row>
    <row r="1438" spans="1:10" ht="15.75" hidden="1" customHeight="1">
      <c r="A1438" s="119">
        <v>1431</v>
      </c>
      <c r="B1438" s="238" t="s">
        <v>28894</v>
      </c>
      <c r="C1438" s="121" t="s">
        <v>7478</v>
      </c>
      <c r="D1438" s="119">
        <v>2025</v>
      </c>
      <c r="E1438" s="121">
        <v>6100104513</v>
      </c>
      <c r="F1438" s="237">
        <v>45471</v>
      </c>
      <c r="G1438" s="121" t="s">
        <v>9269</v>
      </c>
      <c r="H1438" s="121" t="s">
        <v>22481</v>
      </c>
      <c r="I1438" s="120" t="s">
        <v>15611</v>
      </c>
      <c r="J1438" s="121" t="s">
        <v>7451</v>
      </c>
    </row>
    <row r="1439" spans="1:10" ht="15.75" hidden="1" customHeight="1">
      <c r="A1439" s="119">
        <v>1432</v>
      </c>
      <c r="B1439" s="238" t="s">
        <v>28895</v>
      </c>
      <c r="C1439" s="121" t="s">
        <v>7494</v>
      </c>
      <c r="D1439" s="119">
        <v>2025</v>
      </c>
      <c r="E1439" s="121">
        <v>6000038986</v>
      </c>
      <c r="F1439" s="237">
        <v>45471</v>
      </c>
      <c r="G1439" s="121" t="s">
        <v>9270</v>
      </c>
      <c r="H1439" s="121" t="s">
        <v>22482</v>
      </c>
      <c r="I1439" s="120" t="s">
        <v>15612</v>
      </c>
      <c r="J1439" s="121" t="s">
        <v>7452</v>
      </c>
    </row>
    <row r="1440" spans="1:10" ht="15.75" hidden="1" customHeight="1">
      <c r="A1440" s="119">
        <v>1433</v>
      </c>
      <c r="B1440" s="121" t="s">
        <v>33289</v>
      </c>
      <c r="C1440" s="121" t="s">
        <v>7478</v>
      </c>
      <c r="D1440" s="119">
        <v>2025</v>
      </c>
      <c r="E1440" s="121">
        <v>6100104670</v>
      </c>
      <c r="F1440" s="237">
        <v>45474</v>
      </c>
      <c r="G1440" s="121" t="s">
        <v>9271</v>
      </c>
      <c r="H1440" s="121" t="s">
        <v>22483</v>
      </c>
      <c r="I1440" s="120" t="s">
        <v>15613</v>
      </c>
      <c r="J1440" s="121" t="s">
        <v>7451</v>
      </c>
    </row>
    <row r="1441" spans="1:10" ht="15.75" hidden="1" customHeight="1">
      <c r="A1441" s="119">
        <v>1434</v>
      </c>
      <c r="B1441" s="238" t="s">
        <v>7572</v>
      </c>
      <c r="C1441" s="121" t="s">
        <v>7478</v>
      </c>
      <c r="D1441" s="119">
        <v>2025</v>
      </c>
      <c r="E1441" s="121">
        <v>6100104521</v>
      </c>
      <c r="F1441" s="237">
        <v>45476</v>
      </c>
      <c r="G1441" s="121" t="s">
        <v>9272</v>
      </c>
      <c r="H1441" s="121" t="s">
        <v>22484</v>
      </c>
      <c r="I1441" s="120" t="s">
        <v>15614</v>
      </c>
      <c r="J1441" s="121" t="s">
        <v>7451</v>
      </c>
    </row>
    <row r="1442" spans="1:10" ht="15.75" hidden="1" customHeight="1">
      <c r="A1442" s="119">
        <v>1435</v>
      </c>
      <c r="B1442" s="238" t="s">
        <v>28896</v>
      </c>
      <c r="C1442" s="121" t="s">
        <v>7479</v>
      </c>
      <c r="D1442" s="119">
        <v>2025</v>
      </c>
      <c r="E1442" s="121">
        <v>6100105694</v>
      </c>
      <c r="F1442" s="237">
        <v>45509</v>
      </c>
      <c r="G1442" s="121" t="s">
        <v>9273</v>
      </c>
      <c r="H1442" s="121" t="s">
        <v>22485</v>
      </c>
      <c r="I1442" s="120" t="s">
        <v>14685</v>
      </c>
      <c r="J1442" s="121" t="s">
        <v>7451</v>
      </c>
    </row>
    <row r="1443" spans="1:10" ht="15.75" hidden="1" customHeight="1">
      <c r="A1443" s="119">
        <v>1436</v>
      </c>
      <c r="B1443" s="238" t="s">
        <v>28897</v>
      </c>
      <c r="C1443" s="121" t="s">
        <v>7490</v>
      </c>
      <c r="D1443" s="119">
        <v>2025</v>
      </c>
      <c r="E1443" s="121">
        <v>6200035717</v>
      </c>
      <c r="F1443" s="237">
        <v>45552</v>
      </c>
      <c r="G1443" s="121" t="s">
        <v>9274</v>
      </c>
      <c r="H1443" s="121" t="s">
        <v>22486</v>
      </c>
      <c r="I1443" s="120" t="s">
        <v>15615</v>
      </c>
      <c r="J1443" s="121" t="s">
        <v>7453</v>
      </c>
    </row>
    <row r="1444" spans="1:10" ht="15.75" hidden="1" customHeight="1">
      <c r="A1444" s="119">
        <v>1437</v>
      </c>
      <c r="B1444" s="238" t="s">
        <v>28468</v>
      </c>
      <c r="C1444" s="121" t="s">
        <v>7489</v>
      </c>
      <c r="D1444" s="119">
        <v>2025</v>
      </c>
      <c r="E1444" s="121">
        <v>6200035702</v>
      </c>
      <c r="F1444" s="237">
        <v>45470</v>
      </c>
      <c r="G1444" s="121" t="s">
        <v>9275</v>
      </c>
      <c r="H1444" s="121" t="s">
        <v>22487</v>
      </c>
      <c r="I1444" s="120" t="s">
        <v>15616</v>
      </c>
      <c r="J1444" s="121" t="s">
        <v>7453</v>
      </c>
    </row>
    <row r="1445" spans="1:10" ht="15.75" hidden="1" customHeight="1">
      <c r="A1445" s="119">
        <v>1438</v>
      </c>
      <c r="B1445" s="238" t="s">
        <v>28898</v>
      </c>
      <c r="C1445" s="121" t="s">
        <v>7479</v>
      </c>
      <c r="D1445" s="119">
        <v>2025</v>
      </c>
      <c r="E1445" s="121">
        <v>6100104865</v>
      </c>
      <c r="F1445" s="237">
        <v>45482</v>
      </c>
      <c r="G1445" s="121" t="s">
        <v>9276</v>
      </c>
      <c r="H1445" s="121" t="s">
        <v>22488</v>
      </c>
      <c r="I1445" s="120" t="s">
        <v>15617</v>
      </c>
      <c r="J1445" s="121" t="s">
        <v>7451</v>
      </c>
    </row>
    <row r="1446" spans="1:10" ht="15.75" hidden="1" customHeight="1">
      <c r="A1446" s="119">
        <v>1439</v>
      </c>
      <c r="B1446" s="238" t="s">
        <v>28899</v>
      </c>
      <c r="C1446" s="121" t="s">
        <v>7481</v>
      </c>
      <c r="D1446" s="119">
        <v>2025</v>
      </c>
      <c r="E1446" s="121">
        <v>6000039093</v>
      </c>
      <c r="F1446" s="237">
        <v>45481</v>
      </c>
      <c r="G1446" s="121" t="s">
        <v>9277</v>
      </c>
      <c r="H1446" s="121" t="s">
        <v>22489</v>
      </c>
      <c r="I1446" s="120" t="s">
        <v>15618</v>
      </c>
      <c r="J1446" s="121" t="s">
        <v>7452</v>
      </c>
    </row>
    <row r="1447" spans="1:10" ht="15.75" hidden="1" customHeight="1">
      <c r="A1447" s="119">
        <v>1440</v>
      </c>
      <c r="B1447" s="238" t="s">
        <v>28515</v>
      </c>
      <c r="C1447" s="121" t="s">
        <v>7478</v>
      </c>
      <c r="D1447" s="119">
        <v>2025</v>
      </c>
      <c r="E1447" s="121">
        <v>6100105073</v>
      </c>
      <c r="F1447" s="237">
        <v>45488</v>
      </c>
      <c r="G1447" s="121" t="s">
        <v>9278</v>
      </c>
      <c r="H1447" s="121" t="s">
        <v>22490</v>
      </c>
      <c r="I1447" s="120" t="s">
        <v>15162</v>
      </c>
      <c r="J1447" s="121" t="s">
        <v>7451</v>
      </c>
    </row>
    <row r="1448" spans="1:10" ht="15.75" hidden="1" customHeight="1">
      <c r="A1448" s="119">
        <v>1441</v>
      </c>
      <c r="B1448" s="238" t="s">
        <v>28900</v>
      </c>
      <c r="C1448" s="121" t="s">
        <v>7489</v>
      </c>
      <c r="D1448" s="119">
        <v>2025</v>
      </c>
      <c r="E1448" s="121">
        <v>6200035725</v>
      </c>
      <c r="F1448" s="237">
        <v>45471</v>
      </c>
      <c r="G1448" s="121" t="s">
        <v>9279</v>
      </c>
      <c r="H1448" s="121" t="s">
        <v>22491</v>
      </c>
      <c r="I1448" s="120" t="s">
        <v>15619</v>
      </c>
      <c r="J1448" s="121" t="s">
        <v>7453</v>
      </c>
    </row>
    <row r="1449" spans="1:10" ht="15.75" hidden="1" customHeight="1">
      <c r="A1449" s="119">
        <v>1442</v>
      </c>
      <c r="B1449" s="238" t="s">
        <v>7851</v>
      </c>
      <c r="C1449" s="121" t="s">
        <v>7478</v>
      </c>
      <c r="D1449" s="119">
        <v>2025</v>
      </c>
      <c r="E1449" s="121">
        <v>6100104586</v>
      </c>
      <c r="F1449" s="237">
        <v>45474</v>
      </c>
      <c r="G1449" s="121" t="s">
        <v>9280</v>
      </c>
      <c r="H1449" s="121" t="s">
        <v>22492</v>
      </c>
      <c r="I1449" s="120" t="s">
        <v>15620</v>
      </c>
      <c r="J1449" s="121" t="s">
        <v>7451</v>
      </c>
    </row>
    <row r="1450" spans="1:10" ht="15.75" hidden="1" customHeight="1">
      <c r="A1450" s="119">
        <v>1443</v>
      </c>
      <c r="B1450" s="238" t="s">
        <v>28901</v>
      </c>
      <c r="C1450" s="121" t="s">
        <v>7503</v>
      </c>
      <c r="D1450" s="119">
        <v>2025</v>
      </c>
      <c r="E1450" s="121">
        <v>6100105339</v>
      </c>
      <c r="F1450" s="237">
        <v>45490</v>
      </c>
      <c r="G1450" s="121" t="s">
        <v>9281</v>
      </c>
      <c r="H1450" s="121" t="s">
        <v>22493</v>
      </c>
      <c r="I1450" s="120" t="s">
        <v>15621</v>
      </c>
      <c r="J1450" s="121" t="s">
        <v>7451</v>
      </c>
    </row>
    <row r="1451" spans="1:10" ht="15.75" hidden="1" customHeight="1">
      <c r="A1451" s="119">
        <v>1444</v>
      </c>
      <c r="B1451" s="238" t="s">
        <v>7602</v>
      </c>
      <c r="C1451" s="121" t="s">
        <v>7478</v>
      </c>
      <c r="D1451" s="119">
        <v>2025</v>
      </c>
      <c r="E1451" s="121">
        <v>6100104581</v>
      </c>
      <c r="F1451" s="237">
        <v>45470</v>
      </c>
      <c r="G1451" s="121" t="s">
        <v>9282</v>
      </c>
      <c r="H1451" s="121" t="s">
        <v>22494</v>
      </c>
      <c r="I1451" s="120" t="s">
        <v>7429</v>
      </c>
      <c r="J1451" s="121" t="s">
        <v>7451</v>
      </c>
    </row>
    <row r="1452" spans="1:10" ht="15.75" hidden="1" customHeight="1">
      <c r="A1452" s="119">
        <v>1445</v>
      </c>
      <c r="B1452" s="238" t="s">
        <v>7603</v>
      </c>
      <c r="C1452" s="121" t="s">
        <v>7478</v>
      </c>
      <c r="D1452" s="119">
        <v>2025</v>
      </c>
      <c r="E1452" s="121">
        <v>6100104726</v>
      </c>
      <c r="F1452" s="237">
        <v>45477</v>
      </c>
      <c r="G1452" s="121" t="s">
        <v>9283</v>
      </c>
      <c r="H1452" s="121" t="s">
        <v>22495</v>
      </c>
      <c r="I1452" s="120" t="s">
        <v>15622</v>
      </c>
      <c r="J1452" s="121" t="s">
        <v>7451</v>
      </c>
    </row>
    <row r="1453" spans="1:10" ht="15.75" hidden="1" customHeight="1">
      <c r="A1453" s="119">
        <v>1446</v>
      </c>
      <c r="B1453" s="238" t="s">
        <v>7824</v>
      </c>
      <c r="C1453" s="121" t="s">
        <v>7479</v>
      </c>
      <c r="D1453" s="119">
        <v>2025</v>
      </c>
      <c r="E1453" s="121">
        <v>6100104756</v>
      </c>
      <c r="F1453" s="237">
        <v>45476</v>
      </c>
      <c r="G1453" s="121" t="s">
        <v>9284</v>
      </c>
      <c r="H1453" s="121" t="s">
        <v>22496</v>
      </c>
      <c r="I1453" s="120" t="s">
        <v>15623</v>
      </c>
      <c r="J1453" s="121" t="s">
        <v>7451</v>
      </c>
    </row>
    <row r="1454" spans="1:10" ht="15.75" hidden="1" customHeight="1">
      <c r="A1454" s="119">
        <v>1447</v>
      </c>
      <c r="B1454" s="238" t="s">
        <v>28902</v>
      </c>
      <c r="C1454" s="121" t="s">
        <v>7492</v>
      </c>
      <c r="D1454" s="119">
        <v>2025</v>
      </c>
      <c r="E1454" s="121">
        <v>6200035751</v>
      </c>
      <c r="F1454" s="237">
        <v>45474</v>
      </c>
      <c r="G1454" s="121" t="s">
        <v>9285</v>
      </c>
      <c r="H1454" s="121" t="s">
        <v>22497</v>
      </c>
      <c r="I1454" s="120" t="s">
        <v>15624</v>
      </c>
      <c r="J1454" s="121" t="s">
        <v>7453</v>
      </c>
    </row>
    <row r="1455" spans="1:10" ht="15.75" hidden="1" customHeight="1">
      <c r="A1455" s="119">
        <v>1448</v>
      </c>
      <c r="B1455" s="238" t="s">
        <v>28903</v>
      </c>
      <c r="C1455" s="121" t="s">
        <v>7496</v>
      </c>
      <c r="D1455" s="119">
        <v>2025</v>
      </c>
      <c r="E1455" s="121">
        <v>6100104584</v>
      </c>
      <c r="F1455" s="237">
        <v>45476</v>
      </c>
      <c r="G1455" s="121" t="s">
        <v>9286</v>
      </c>
      <c r="H1455" s="121" t="s">
        <v>22498</v>
      </c>
      <c r="I1455" s="120" t="s">
        <v>15625</v>
      </c>
      <c r="J1455" s="121" t="s">
        <v>7451</v>
      </c>
    </row>
    <row r="1456" spans="1:10" ht="15.75" hidden="1" customHeight="1">
      <c r="A1456" s="119">
        <v>1449</v>
      </c>
      <c r="B1456" s="238" t="s">
        <v>28904</v>
      </c>
      <c r="C1456" s="121" t="s">
        <v>7481</v>
      </c>
      <c r="D1456" s="119">
        <v>2025</v>
      </c>
      <c r="E1456" s="121">
        <v>6000039014</v>
      </c>
      <c r="F1456" s="237">
        <v>45475</v>
      </c>
      <c r="G1456" s="121" t="s">
        <v>9287</v>
      </c>
      <c r="H1456" s="121" t="s">
        <v>22499</v>
      </c>
      <c r="I1456" s="120" t="s">
        <v>15626</v>
      </c>
      <c r="J1456" s="121" t="s">
        <v>7452</v>
      </c>
    </row>
    <row r="1457" spans="1:10" ht="15.75" hidden="1" customHeight="1">
      <c r="A1457" s="119">
        <v>1450</v>
      </c>
      <c r="B1457" s="238" t="s">
        <v>28905</v>
      </c>
      <c r="C1457" s="121" t="s">
        <v>7478</v>
      </c>
      <c r="D1457" s="119">
        <v>2025</v>
      </c>
      <c r="E1457" s="121">
        <v>6100105500</v>
      </c>
      <c r="F1457" s="237">
        <v>45513</v>
      </c>
      <c r="G1457" s="121" t="s">
        <v>9288</v>
      </c>
      <c r="H1457" s="121" t="s">
        <v>22500</v>
      </c>
      <c r="I1457" s="120" t="s">
        <v>15627</v>
      </c>
      <c r="J1457" s="121" t="s">
        <v>7451</v>
      </c>
    </row>
    <row r="1458" spans="1:10" ht="15.75" hidden="1" customHeight="1">
      <c r="A1458" s="119">
        <v>1451</v>
      </c>
      <c r="B1458" s="238" t="s">
        <v>7602</v>
      </c>
      <c r="C1458" s="121" t="s">
        <v>7478</v>
      </c>
      <c r="D1458" s="119">
        <v>2025</v>
      </c>
      <c r="E1458" s="121">
        <v>6100104594</v>
      </c>
      <c r="F1458" s="237">
        <v>45471</v>
      </c>
      <c r="G1458" s="121" t="s">
        <v>9289</v>
      </c>
      <c r="H1458" s="121" t="s">
        <v>22501</v>
      </c>
      <c r="I1458" s="120" t="s">
        <v>7429</v>
      </c>
      <c r="J1458" s="121" t="s">
        <v>7451</v>
      </c>
    </row>
    <row r="1459" spans="1:10" ht="15.75" hidden="1" customHeight="1">
      <c r="A1459" s="119">
        <v>1452</v>
      </c>
      <c r="B1459" s="238" t="s">
        <v>28906</v>
      </c>
      <c r="C1459" s="121" t="s">
        <v>7478</v>
      </c>
      <c r="D1459" s="119">
        <v>2025</v>
      </c>
      <c r="E1459" s="121">
        <v>6100104604</v>
      </c>
      <c r="F1459" s="237">
        <v>45476</v>
      </c>
      <c r="G1459" s="121" t="s">
        <v>9290</v>
      </c>
      <c r="H1459" s="121" t="s">
        <v>22502</v>
      </c>
      <c r="I1459" s="120" t="s">
        <v>7402</v>
      </c>
      <c r="J1459" s="121" t="s">
        <v>7451</v>
      </c>
    </row>
    <row r="1460" spans="1:10" ht="15.75" hidden="1" customHeight="1">
      <c r="A1460" s="119">
        <v>1453</v>
      </c>
      <c r="B1460" s="238" t="s">
        <v>28907</v>
      </c>
      <c r="C1460" s="121" t="s">
        <v>7490</v>
      </c>
      <c r="D1460" s="119">
        <v>2025</v>
      </c>
      <c r="E1460" s="121">
        <v>6200035634</v>
      </c>
      <c r="F1460" s="237">
        <v>45467</v>
      </c>
      <c r="G1460" s="121" t="s">
        <v>7105</v>
      </c>
      <c r="H1460" s="121"/>
      <c r="I1460" s="120" t="s">
        <v>15628</v>
      </c>
      <c r="J1460" s="121" t="s">
        <v>7453</v>
      </c>
    </row>
    <row r="1461" spans="1:10" ht="15.75" hidden="1" customHeight="1">
      <c r="A1461" s="119">
        <v>1454</v>
      </c>
      <c r="B1461" s="238" t="s">
        <v>28908</v>
      </c>
      <c r="C1461" s="121" t="s">
        <v>7496</v>
      </c>
      <c r="D1461" s="119">
        <v>2025</v>
      </c>
      <c r="E1461" s="121">
        <v>6100104585</v>
      </c>
      <c r="F1461" s="237">
        <v>45474</v>
      </c>
      <c r="G1461" s="121" t="s">
        <v>9291</v>
      </c>
      <c r="H1461" s="121" t="s">
        <v>22503</v>
      </c>
      <c r="I1461" s="120" t="s">
        <v>15629</v>
      </c>
      <c r="J1461" s="121" t="s">
        <v>7451</v>
      </c>
    </row>
    <row r="1462" spans="1:10" ht="15.75" hidden="1" customHeight="1">
      <c r="A1462" s="119">
        <v>1455</v>
      </c>
      <c r="B1462" s="238" t="s">
        <v>28909</v>
      </c>
      <c r="C1462" s="121" t="s">
        <v>7479</v>
      </c>
      <c r="D1462" s="119">
        <v>2025</v>
      </c>
      <c r="E1462" s="121">
        <v>6100104593</v>
      </c>
      <c r="F1462" s="237">
        <v>45474</v>
      </c>
      <c r="G1462" s="121" t="s">
        <v>9292</v>
      </c>
      <c r="H1462" s="121" t="s">
        <v>22504</v>
      </c>
      <c r="I1462" s="120" t="s">
        <v>15630</v>
      </c>
      <c r="J1462" s="121" t="s">
        <v>7451</v>
      </c>
    </row>
    <row r="1463" spans="1:10" ht="15.75" hidden="1" customHeight="1">
      <c r="A1463" s="119">
        <v>1456</v>
      </c>
      <c r="B1463" s="238" t="s">
        <v>28910</v>
      </c>
      <c r="C1463" s="121" t="s">
        <v>7496</v>
      </c>
      <c r="D1463" s="119">
        <v>2025</v>
      </c>
      <c r="E1463" s="121">
        <v>6100104677</v>
      </c>
      <c r="F1463" s="237">
        <v>45476</v>
      </c>
      <c r="G1463" s="121" t="s">
        <v>9293</v>
      </c>
      <c r="H1463" s="121" t="s">
        <v>22505</v>
      </c>
      <c r="I1463" s="120" t="s">
        <v>15631</v>
      </c>
      <c r="J1463" s="121" t="s">
        <v>7451</v>
      </c>
    </row>
    <row r="1464" spans="1:10" ht="15.75" hidden="1" customHeight="1">
      <c r="A1464" s="119">
        <v>1457</v>
      </c>
      <c r="B1464" s="238" t="s">
        <v>7572</v>
      </c>
      <c r="C1464" s="121" t="s">
        <v>7478</v>
      </c>
      <c r="D1464" s="119">
        <v>2025</v>
      </c>
      <c r="E1464" s="121">
        <v>6100105280</v>
      </c>
      <c r="F1464" s="237">
        <v>45491</v>
      </c>
      <c r="G1464" s="121" t="s">
        <v>7107</v>
      </c>
      <c r="H1464" s="121" t="s">
        <v>22506</v>
      </c>
      <c r="I1464" s="120" t="s">
        <v>15632</v>
      </c>
      <c r="J1464" s="121" t="s">
        <v>7451</v>
      </c>
    </row>
    <row r="1465" spans="1:10" ht="15.75" hidden="1" customHeight="1">
      <c r="A1465" s="119">
        <v>1458</v>
      </c>
      <c r="B1465" s="238" t="s">
        <v>7603</v>
      </c>
      <c r="C1465" s="121" t="s">
        <v>7478</v>
      </c>
      <c r="D1465" s="119">
        <v>2025</v>
      </c>
      <c r="E1465" s="121">
        <v>6100104899</v>
      </c>
      <c r="F1465" s="237">
        <v>45481</v>
      </c>
      <c r="G1465" s="121" t="s">
        <v>9294</v>
      </c>
      <c r="H1465" s="121" t="s">
        <v>22507</v>
      </c>
      <c r="I1465" s="120" t="s">
        <v>7373</v>
      </c>
      <c r="J1465" s="121" t="s">
        <v>7451</v>
      </c>
    </row>
    <row r="1466" spans="1:10" ht="15.75" hidden="1" customHeight="1">
      <c r="A1466" s="119">
        <v>1459</v>
      </c>
      <c r="B1466" s="238" t="s">
        <v>28768</v>
      </c>
      <c r="C1466" s="121" t="s">
        <v>7493</v>
      </c>
      <c r="D1466" s="119">
        <v>2025</v>
      </c>
      <c r="E1466" s="121">
        <v>6000039067</v>
      </c>
      <c r="F1466" s="237">
        <v>45476</v>
      </c>
      <c r="G1466" s="121" t="s">
        <v>9295</v>
      </c>
      <c r="H1466" s="121" t="s">
        <v>22508</v>
      </c>
      <c r="I1466" s="120" t="s">
        <v>15633</v>
      </c>
      <c r="J1466" s="121" t="s">
        <v>7452</v>
      </c>
    </row>
    <row r="1467" spans="1:10" ht="15.75" hidden="1" customHeight="1">
      <c r="A1467" s="119">
        <v>1460</v>
      </c>
      <c r="B1467" s="121" t="s">
        <v>33290</v>
      </c>
      <c r="C1467" s="121" t="s">
        <v>7479</v>
      </c>
      <c r="D1467" s="119">
        <v>2025</v>
      </c>
      <c r="E1467" s="121">
        <v>6100104590</v>
      </c>
      <c r="F1467" s="237">
        <v>45474</v>
      </c>
      <c r="G1467" s="121" t="s">
        <v>9296</v>
      </c>
      <c r="H1467" s="121" t="s">
        <v>22509</v>
      </c>
      <c r="I1467" s="120" t="s">
        <v>15634</v>
      </c>
      <c r="J1467" s="121" t="s">
        <v>7451</v>
      </c>
    </row>
    <row r="1468" spans="1:10" ht="15.75" hidden="1" customHeight="1">
      <c r="A1468" s="119">
        <v>1461</v>
      </c>
      <c r="B1468" s="238" t="s">
        <v>7783</v>
      </c>
      <c r="C1468" s="121" t="s">
        <v>7478</v>
      </c>
      <c r="D1468" s="119">
        <v>2025</v>
      </c>
      <c r="E1468" s="121">
        <v>6100105387</v>
      </c>
      <c r="F1468" s="237">
        <v>45492</v>
      </c>
      <c r="G1468" s="121" t="s">
        <v>9297</v>
      </c>
      <c r="H1468" s="121" t="s">
        <v>22510</v>
      </c>
      <c r="I1468" s="120" t="s">
        <v>15635</v>
      </c>
      <c r="J1468" s="121" t="s">
        <v>7451</v>
      </c>
    </row>
    <row r="1469" spans="1:10" ht="15.75" hidden="1" customHeight="1">
      <c r="A1469" s="119">
        <v>1462</v>
      </c>
      <c r="B1469" s="238" t="s">
        <v>28911</v>
      </c>
      <c r="C1469" s="121" t="s">
        <v>7478</v>
      </c>
      <c r="D1469" s="119">
        <v>2025</v>
      </c>
      <c r="E1469" s="121">
        <v>6100104872</v>
      </c>
      <c r="F1469" s="237">
        <v>45485</v>
      </c>
      <c r="G1469" s="121" t="s">
        <v>9298</v>
      </c>
      <c r="H1469" s="121" t="s">
        <v>22511</v>
      </c>
      <c r="I1469" s="120" t="s">
        <v>15636</v>
      </c>
      <c r="J1469" s="121" t="s">
        <v>7451</v>
      </c>
    </row>
    <row r="1470" spans="1:10" ht="15.75" hidden="1" customHeight="1">
      <c r="A1470" s="119">
        <v>1463</v>
      </c>
      <c r="B1470" s="238" t="s">
        <v>28912</v>
      </c>
      <c r="C1470" s="121" t="s">
        <v>7478</v>
      </c>
      <c r="D1470" s="119">
        <v>2025</v>
      </c>
      <c r="E1470" s="121">
        <v>6100105178</v>
      </c>
      <c r="F1470" s="237">
        <v>45484</v>
      </c>
      <c r="G1470" s="121" t="s">
        <v>9299</v>
      </c>
      <c r="H1470" s="121" t="s">
        <v>22512</v>
      </c>
      <c r="I1470" s="120" t="s">
        <v>15637</v>
      </c>
      <c r="J1470" s="121" t="s">
        <v>7451</v>
      </c>
    </row>
    <row r="1471" spans="1:10" ht="15.75" hidden="1" customHeight="1">
      <c r="A1471" s="119">
        <v>1464</v>
      </c>
      <c r="B1471" s="238" t="s">
        <v>7529</v>
      </c>
      <c r="C1471" s="121" t="s">
        <v>7503</v>
      </c>
      <c r="D1471" s="119">
        <v>2025</v>
      </c>
      <c r="E1471" s="121">
        <v>6100105429</v>
      </c>
      <c r="F1471" s="237">
        <v>45502</v>
      </c>
      <c r="G1471" s="121" t="s">
        <v>9300</v>
      </c>
      <c r="H1471" s="121" t="s">
        <v>22513</v>
      </c>
      <c r="I1471" s="120" t="s">
        <v>15638</v>
      </c>
      <c r="J1471" s="121" t="s">
        <v>7451</v>
      </c>
    </row>
    <row r="1472" spans="1:10" ht="15.75" hidden="1" customHeight="1">
      <c r="A1472" s="119">
        <v>1465</v>
      </c>
      <c r="B1472" s="238" t="s">
        <v>7581</v>
      </c>
      <c r="C1472" s="121" t="s">
        <v>7484</v>
      </c>
      <c r="D1472" s="119">
        <v>2025</v>
      </c>
      <c r="E1472" s="121">
        <v>6100104742</v>
      </c>
      <c r="F1472" s="237">
        <v>45476</v>
      </c>
      <c r="G1472" s="121" t="s">
        <v>9301</v>
      </c>
      <c r="H1472" s="121" t="s">
        <v>22514</v>
      </c>
      <c r="I1472" s="120" t="s">
        <v>15639</v>
      </c>
      <c r="J1472" s="121" t="s">
        <v>7451</v>
      </c>
    </row>
    <row r="1473" spans="1:10" ht="15.75" hidden="1" customHeight="1">
      <c r="A1473" s="119">
        <v>1466</v>
      </c>
      <c r="B1473" s="238" t="s">
        <v>28913</v>
      </c>
      <c r="C1473" s="121" t="s">
        <v>7485</v>
      </c>
      <c r="D1473" s="119">
        <v>2025</v>
      </c>
      <c r="E1473" s="121">
        <v>6000039365</v>
      </c>
      <c r="F1473" s="237">
        <v>45499</v>
      </c>
      <c r="G1473" s="121" t="s">
        <v>9302</v>
      </c>
      <c r="H1473" s="121"/>
      <c r="I1473" s="120" t="s">
        <v>15640</v>
      </c>
      <c r="J1473" s="121" t="s">
        <v>7452</v>
      </c>
    </row>
    <row r="1474" spans="1:10" ht="15.75" hidden="1" customHeight="1">
      <c r="A1474" s="119">
        <v>1467</v>
      </c>
      <c r="B1474" s="238" t="s">
        <v>28914</v>
      </c>
      <c r="C1474" s="121" t="s">
        <v>7478</v>
      </c>
      <c r="D1474" s="119">
        <v>2025</v>
      </c>
      <c r="E1474" s="121">
        <v>6100104628</v>
      </c>
      <c r="F1474" s="237">
        <v>45474</v>
      </c>
      <c r="G1474" s="121" t="s">
        <v>9303</v>
      </c>
      <c r="H1474" s="121" t="s">
        <v>22515</v>
      </c>
      <c r="I1474" s="120" t="s">
        <v>15641</v>
      </c>
      <c r="J1474" s="121" t="s">
        <v>7451</v>
      </c>
    </row>
    <row r="1475" spans="1:10" ht="15.75" hidden="1" customHeight="1">
      <c r="A1475" s="119">
        <v>1468</v>
      </c>
      <c r="B1475" s="238" t="s">
        <v>7810</v>
      </c>
      <c r="C1475" s="121" t="s">
        <v>7497</v>
      </c>
      <c r="D1475" s="119">
        <v>2025</v>
      </c>
      <c r="E1475" s="121">
        <v>6100104914</v>
      </c>
      <c r="F1475" s="237">
        <v>45481</v>
      </c>
      <c r="G1475" s="121" t="s">
        <v>9304</v>
      </c>
      <c r="H1475" s="121" t="s">
        <v>22516</v>
      </c>
      <c r="I1475" s="120" t="s">
        <v>15642</v>
      </c>
      <c r="J1475" s="121" t="s">
        <v>7451</v>
      </c>
    </row>
    <row r="1476" spans="1:10" ht="15.75" hidden="1" customHeight="1">
      <c r="A1476" s="119">
        <v>1469</v>
      </c>
      <c r="B1476" s="238" t="s">
        <v>7615</v>
      </c>
      <c r="C1476" s="121" t="s">
        <v>7478</v>
      </c>
      <c r="D1476" s="119">
        <v>2025</v>
      </c>
      <c r="E1476" s="121">
        <v>6100104644</v>
      </c>
      <c r="F1476" s="237">
        <v>45477</v>
      </c>
      <c r="G1476" s="121" t="s">
        <v>9305</v>
      </c>
      <c r="H1476" s="121" t="s">
        <v>22517</v>
      </c>
      <c r="I1476" s="120" t="s">
        <v>15643</v>
      </c>
      <c r="J1476" s="121" t="s">
        <v>7451</v>
      </c>
    </row>
    <row r="1477" spans="1:10" ht="15.75" hidden="1" customHeight="1">
      <c r="A1477" s="119">
        <v>1470</v>
      </c>
      <c r="B1477" s="238" t="s">
        <v>28915</v>
      </c>
      <c r="C1477" s="121" t="s">
        <v>7496</v>
      </c>
      <c r="D1477" s="119">
        <v>2025</v>
      </c>
      <c r="E1477" s="121">
        <v>6100105190</v>
      </c>
      <c r="F1477" s="237">
        <v>45483</v>
      </c>
      <c r="G1477" s="121" t="s">
        <v>9306</v>
      </c>
      <c r="H1477" s="121" t="s">
        <v>22518</v>
      </c>
      <c r="I1477" s="120" t="s">
        <v>15644</v>
      </c>
      <c r="J1477" s="121" t="s">
        <v>7451</v>
      </c>
    </row>
    <row r="1478" spans="1:10" ht="15.75" hidden="1" customHeight="1">
      <c r="A1478" s="119">
        <v>1471</v>
      </c>
      <c r="B1478" s="238" t="s">
        <v>28916</v>
      </c>
      <c r="C1478" s="121" t="s">
        <v>7494</v>
      </c>
      <c r="D1478" s="119">
        <v>2025</v>
      </c>
      <c r="E1478" s="121">
        <v>6000039020</v>
      </c>
      <c r="F1478" s="237">
        <v>45477</v>
      </c>
      <c r="G1478" s="121" t="s">
        <v>9307</v>
      </c>
      <c r="H1478" s="121" t="s">
        <v>22519</v>
      </c>
      <c r="I1478" s="120" t="s">
        <v>7346</v>
      </c>
      <c r="J1478" s="121" t="s">
        <v>7452</v>
      </c>
    </row>
    <row r="1479" spans="1:10" ht="15.75" hidden="1" customHeight="1">
      <c r="A1479" s="119">
        <v>1472</v>
      </c>
      <c r="B1479" s="121" t="s">
        <v>33291</v>
      </c>
      <c r="C1479" s="121" t="s">
        <v>7479</v>
      </c>
      <c r="D1479" s="119">
        <v>2025</v>
      </c>
      <c r="E1479" s="121">
        <v>6100104771</v>
      </c>
      <c r="F1479" s="237">
        <v>45478</v>
      </c>
      <c r="G1479" s="121" t="s">
        <v>9308</v>
      </c>
      <c r="H1479" s="121" t="s">
        <v>22520</v>
      </c>
      <c r="I1479" s="120" t="s">
        <v>15645</v>
      </c>
      <c r="J1479" s="121" t="s">
        <v>7451</v>
      </c>
    </row>
    <row r="1480" spans="1:10" ht="15.75" hidden="1" customHeight="1">
      <c r="A1480" s="119">
        <v>1473</v>
      </c>
      <c r="B1480" s="238" t="s">
        <v>7650</v>
      </c>
      <c r="C1480" s="121" t="s">
        <v>7479</v>
      </c>
      <c r="D1480" s="119">
        <v>2025</v>
      </c>
      <c r="E1480" s="121">
        <v>6100105009</v>
      </c>
      <c r="F1480" s="237">
        <v>45485</v>
      </c>
      <c r="G1480" s="121" t="s">
        <v>9309</v>
      </c>
      <c r="H1480" s="121" t="s">
        <v>22521</v>
      </c>
      <c r="I1480" s="120" t="s">
        <v>15646</v>
      </c>
      <c r="J1480" s="121" t="s">
        <v>7451</v>
      </c>
    </row>
    <row r="1481" spans="1:10" ht="15.75" hidden="1" customHeight="1">
      <c r="A1481" s="119">
        <v>1474</v>
      </c>
      <c r="B1481" s="238" t="s">
        <v>28388</v>
      </c>
      <c r="C1481" s="121" t="s">
        <v>7478</v>
      </c>
      <c r="D1481" s="119">
        <v>2025</v>
      </c>
      <c r="E1481" s="121">
        <v>6100105698</v>
      </c>
      <c r="F1481" s="237">
        <v>45504</v>
      </c>
      <c r="G1481" s="121" t="s">
        <v>9310</v>
      </c>
      <c r="H1481" s="121" t="s">
        <v>22522</v>
      </c>
      <c r="I1481" s="120" t="s">
        <v>15647</v>
      </c>
      <c r="J1481" s="121" t="s">
        <v>7451</v>
      </c>
    </row>
    <row r="1482" spans="1:10" ht="15.75" hidden="1" customHeight="1">
      <c r="A1482" s="119">
        <v>1475</v>
      </c>
      <c r="B1482" s="238" t="s">
        <v>28917</v>
      </c>
      <c r="C1482" s="121" t="s">
        <v>7484</v>
      </c>
      <c r="D1482" s="119">
        <v>2025</v>
      </c>
      <c r="E1482" s="121">
        <v>6100105183</v>
      </c>
      <c r="F1482" s="237">
        <v>45488</v>
      </c>
      <c r="G1482" s="121" t="s">
        <v>9311</v>
      </c>
      <c r="H1482" s="121" t="s">
        <v>22523</v>
      </c>
      <c r="I1482" s="120" t="s">
        <v>15648</v>
      </c>
      <c r="J1482" s="121" t="s">
        <v>7451</v>
      </c>
    </row>
    <row r="1483" spans="1:10" ht="15.75" hidden="1" customHeight="1">
      <c r="A1483" s="119">
        <v>1476</v>
      </c>
      <c r="B1483" s="121" t="s">
        <v>33292</v>
      </c>
      <c r="C1483" s="121" t="s">
        <v>7479</v>
      </c>
      <c r="D1483" s="119">
        <v>2025</v>
      </c>
      <c r="E1483" s="121">
        <v>6100104636</v>
      </c>
      <c r="F1483" s="237">
        <v>45475</v>
      </c>
      <c r="G1483" s="121" t="s">
        <v>9312</v>
      </c>
      <c r="H1483" s="121" t="s">
        <v>22524</v>
      </c>
      <c r="I1483" s="120" t="s">
        <v>15649</v>
      </c>
      <c r="J1483" s="121" t="s">
        <v>7451</v>
      </c>
    </row>
    <row r="1484" spans="1:10" ht="15.75" hidden="1" customHeight="1">
      <c r="A1484" s="119">
        <v>1477</v>
      </c>
      <c r="B1484" s="238" t="s">
        <v>28918</v>
      </c>
      <c r="C1484" s="121" t="s">
        <v>7494</v>
      </c>
      <c r="D1484" s="119">
        <v>2025</v>
      </c>
      <c r="E1484" s="121">
        <v>6000039016</v>
      </c>
      <c r="F1484" s="237">
        <v>45478</v>
      </c>
      <c r="G1484" s="121" t="s">
        <v>9313</v>
      </c>
      <c r="H1484" s="121" t="s">
        <v>22525</v>
      </c>
      <c r="I1484" s="120" t="s">
        <v>15650</v>
      </c>
      <c r="J1484" s="121" t="s">
        <v>7452</v>
      </c>
    </row>
    <row r="1485" spans="1:10" ht="15.75" hidden="1" customHeight="1">
      <c r="A1485" s="119">
        <v>1478</v>
      </c>
      <c r="B1485" s="238" t="s">
        <v>7693</v>
      </c>
      <c r="C1485" s="121" t="s">
        <v>7478</v>
      </c>
      <c r="D1485" s="119">
        <v>2025</v>
      </c>
      <c r="E1485" s="121">
        <v>6100104873</v>
      </c>
      <c r="F1485" s="237">
        <v>45481</v>
      </c>
      <c r="G1485" s="121" t="s">
        <v>9314</v>
      </c>
      <c r="H1485" s="121" t="s">
        <v>22526</v>
      </c>
      <c r="I1485" s="120" t="s">
        <v>15651</v>
      </c>
      <c r="J1485" s="121" t="s">
        <v>7451</v>
      </c>
    </row>
    <row r="1486" spans="1:10" ht="15.75" hidden="1" customHeight="1">
      <c r="A1486" s="119">
        <v>1479</v>
      </c>
      <c r="B1486" s="238" t="s">
        <v>28919</v>
      </c>
      <c r="C1486" s="121" t="s">
        <v>7490</v>
      </c>
      <c r="D1486" s="119">
        <v>2025</v>
      </c>
      <c r="E1486" s="121">
        <v>6200035841</v>
      </c>
      <c r="F1486" s="237">
        <v>45482</v>
      </c>
      <c r="G1486" s="121" t="s">
        <v>9315</v>
      </c>
      <c r="H1486" s="121" t="s">
        <v>22527</v>
      </c>
      <c r="I1486" s="120" t="s">
        <v>15652</v>
      </c>
      <c r="J1486" s="121" t="s">
        <v>7453</v>
      </c>
    </row>
    <row r="1487" spans="1:10" ht="15.75" hidden="1" customHeight="1">
      <c r="A1487" s="119">
        <v>1480</v>
      </c>
      <c r="B1487" s="238" t="s">
        <v>28920</v>
      </c>
      <c r="C1487" s="121" t="s">
        <v>7483</v>
      </c>
      <c r="D1487" s="119">
        <v>2025</v>
      </c>
      <c r="E1487" s="121">
        <v>6100105282</v>
      </c>
      <c r="F1487" s="237">
        <v>45490</v>
      </c>
      <c r="G1487" s="121" t="s">
        <v>9316</v>
      </c>
      <c r="H1487" s="121" t="s">
        <v>22528</v>
      </c>
      <c r="I1487" s="120" t="s">
        <v>15653</v>
      </c>
      <c r="J1487" s="121" t="s">
        <v>7451</v>
      </c>
    </row>
    <row r="1488" spans="1:10" ht="15.75" hidden="1" customHeight="1">
      <c r="A1488" s="119">
        <v>1481</v>
      </c>
      <c r="B1488" s="238" t="s">
        <v>28921</v>
      </c>
      <c r="C1488" s="121" t="s">
        <v>7483</v>
      </c>
      <c r="D1488" s="119">
        <v>2025</v>
      </c>
      <c r="E1488" s="121">
        <v>6100104772</v>
      </c>
      <c r="F1488" s="237">
        <v>45478</v>
      </c>
      <c r="G1488" s="121" t="s">
        <v>9316</v>
      </c>
      <c r="H1488" s="121" t="s">
        <v>22529</v>
      </c>
      <c r="I1488" s="120" t="s">
        <v>15654</v>
      </c>
      <c r="J1488" s="121" t="s">
        <v>7451</v>
      </c>
    </row>
    <row r="1489" spans="1:10" ht="15.75" hidden="1" customHeight="1">
      <c r="A1489" s="119">
        <v>1482</v>
      </c>
      <c r="B1489" s="238" t="s">
        <v>28922</v>
      </c>
      <c r="C1489" s="121" t="s">
        <v>7479</v>
      </c>
      <c r="D1489" s="119">
        <v>2025</v>
      </c>
      <c r="E1489" s="121">
        <v>6100104634</v>
      </c>
      <c r="F1489" s="237">
        <v>45482</v>
      </c>
      <c r="G1489" s="121" t="s">
        <v>9317</v>
      </c>
      <c r="H1489" s="121" t="s">
        <v>22530</v>
      </c>
      <c r="I1489" s="120" t="s">
        <v>15655</v>
      </c>
      <c r="J1489" s="121" t="s">
        <v>7451</v>
      </c>
    </row>
    <row r="1490" spans="1:10" ht="15.75" hidden="1" customHeight="1">
      <c r="A1490" s="119">
        <v>1483</v>
      </c>
      <c r="B1490" s="238" t="s">
        <v>7867</v>
      </c>
      <c r="C1490" s="121" t="s">
        <v>7484</v>
      </c>
      <c r="D1490" s="119">
        <v>2025</v>
      </c>
      <c r="E1490" s="121">
        <v>6100104639</v>
      </c>
      <c r="F1490" s="237">
        <v>45475</v>
      </c>
      <c r="G1490" s="121" t="s">
        <v>9318</v>
      </c>
      <c r="H1490" s="121" t="s">
        <v>22531</v>
      </c>
      <c r="I1490" s="120" t="s">
        <v>15656</v>
      </c>
      <c r="J1490" s="121" t="s">
        <v>7451</v>
      </c>
    </row>
    <row r="1491" spans="1:10" ht="15.75" hidden="1" customHeight="1">
      <c r="A1491" s="119">
        <v>1484</v>
      </c>
      <c r="B1491" s="238" t="s">
        <v>28923</v>
      </c>
      <c r="C1491" s="121" t="s">
        <v>7497</v>
      </c>
      <c r="D1491" s="119">
        <v>2025</v>
      </c>
      <c r="E1491" s="121">
        <v>6100105270</v>
      </c>
      <c r="F1491" s="237">
        <v>45489</v>
      </c>
      <c r="G1491" s="121" t="s">
        <v>9319</v>
      </c>
      <c r="H1491" s="121" t="s">
        <v>22532</v>
      </c>
      <c r="I1491" s="120" t="s">
        <v>15657</v>
      </c>
      <c r="J1491" s="121" t="s">
        <v>7451</v>
      </c>
    </row>
    <row r="1492" spans="1:10" ht="15.75" hidden="1" customHeight="1">
      <c r="A1492" s="119">
        <v>1485</v>
      </c>
      <c r="B1492" s="238" t="s">
        <v>28924</v>
      </c>
      <c r="C1492" s="121" t="s">
        <v>7478</v>
      </c>
      <c r="D1492" s="119">
        <v>2025</v>
      </c>
      <c r="E1492" s="121">
        <v>6100104691</v>
      </c>
      <c r="F1492" s="237">
        <v>45475</v>
      </c>
      <c r="G1492" s="121" t="s">
        <v>9320</v>
      </c>
      <c r="H1492" s="121" t="s">
        <v>22533</v>
      </c>
      <c r="I1492" s="120" t="s">
        <v>15658</v>
      </c>
      <c r="J1492" s="121" t="s">
        <v>7451</v>
      </c>
    </row>
    <row r="1493" spans="1:10" ht="15.75" hidden="1" customHeight="1">
      <c r="A1493" s="119">
        <v>1486</v>
      </c>
      <c r="B1493" s="238" t="s">
        <v>7638</v>
      </c>
      <c r="C1493" s="121" t="s">
        <v>7484</v>
      </c>
      <c r="D1493" s="119">
        <v>2025</v>
      </c>
      <c r="E1493" s="121">
        <v>6100105184</v>
      </c>
      <c r="F1493" s="237">
        <v>45488</v>
      </c>
      <c r="G1493" s="121" t="s">
        <v>9321</v>
      </c>
      <c r="H1493" s="121" t="s">
        <v>22534</v>
      </c>
      <c r="I1493" s="120" t="s">
        <v>7330</v>
      </c>
      <c r="J1493" s="121" t="s">
        <v>7451</v>
      </c>
    </row>
    <row r="1494" spans="1:10" ht="15.75" hidden="1" customHeight="1">
      <c r="A1494" s="119">
        <v>1487</v>
      </c>
      <c r="B1494" s="238" t="s">
        <v>28925</v>
      </c>
      <c r="C1494" s="121" t="s">
        <v>7494</v>
      </c>
      <c r="D1494" s="119">
        <v>2025</v>
      </c>
      <c r="E1494" s="121">
        <v>6000039044</v>
      </c>
      <c r="F1494" s="237">
        <v>45475</v>
      </c>
      <c r="G1494" s="121" t="s">
        <v>9322</v>
      </c>
      <c r="H1494" s="121" t="s">
        <v>22535</v>
      </c>
      <c r="I1494" s="120" t="s">
        <v>15659</v>
      </c>
      <c r="J1494" s="121" t="s">
        <v>7452</v>
      </c>
    </row>
    <row r="1495" spans="1:10" ht="15.75" hidden="1" customHeight="1">
      <c r="A1495" s="119">
        <v>1488</v>
      </c>
      <c r="B1495" s="238" t="s">
        <v>28926</v>
      </c>
      <c r="C1495" s="121" t="s">
        <v>7485</v>
      </c>
      <c r="D1495" s="119">
        <v>2025</v>
      </c>
      <c r="E1495" s="121">
        <v>6000039116</v>
      </c>
      <c r="F1495" s="237">
        <v>45481</v>
      </c>
      <c r="G1495" s="121" t="s">
        <v>7290</v>
      </c>
      <c r="H1495" s="121" t="s">
        <v>22536</v>
      </c>
      <c r="I1495" s="120" t="s">
        <v>15660</v>
      </c>
      <c r="J1495" s="121" t="s">
        <v>7452</v>
      </c>
    </row>
    <row r="1496" spans="1:10" ht="15.75" hidden="1" customHeight="1">
      <c r="A1496" s="119">
        <v>1489</v>
      </c>
      <c r="B1496" s="121" t="s">
        <v>33259</v>
      </c>
      <c r="C1496" s="121" t="s">
        <v>7479</v>
      </c>
      <c r="D1496" s="119">
        <v>2025</v>
      </c>
      <c r="E1496" s="121">
        <v>6100104690</v>
      </c>
      <c r="F1496" s="237">
        <v>45476</v>
      </c>
      <c r="G1496" s="121" t="s">
        <v>9323</v>
      </c>
      <c r="H1496" s="121" t="s">
        <v>22537</v>
      </c>
      <c r="I1496" s="120" t="s">
        <v>15661</v>
      </c>
      <c r="J1496" s="121" t="s">
        <v>7451</v>
      </c>
    </row>
    <row r="1497" spans="1:10" ht="15.75" hidden="1" customHeight="1">
      <c r="A1497" s="119">
        <v>1490</v>
      </c>
      <c r="B1497" s="238" t="s">
        <v>28927</v>
      </c>
      <c r="C1497" s="121" t="s">
        <v>7500</v>
      </c>
      <c r="D1497" s="119">
        <v>2025</v>
      </c>
      <c r="E1497" s="121">
        <v>6200035991</v>
      </c>
      <c r="F1497" s="237">
        <v>45503</v>
      </c>
      <c r="G1497" s="121" t="s">
        <v>9324</v>
      </c>
      <c r="H1497" s="121" t="s">
        <v>22538</v>
      </c>
      <c r="I1497" s="120" t="s">
        <v>15662</v>
      </c>
      <c r="J1497" s="121" t="s">
        <v>7453</v>
      </c>
    </row>
    <row r="1498" spans="1:10" ht="15.75" hidden="1" customHeight="1">
      <c r="A1498" s="119">
        <v>1491</v>
      </c>
      <c r="B1498" s="238" t="s">
        <v>7636</v>
      </c>
      <c r="C1498" s="121" t="s">
        <v>7478</v>
      </c>
      <c r="D1498" s="119">
        <v>2025</v>
      </c>
      <c r="E1498" s="121">
        <v>6100104674</v>
      </c>
      <c r="F1498" s="237">
        <v>45477</v>
      </c>
      <c r="G1498" s="121" t="s">
        <v>9325</v>
      </c>
      <c r="H1498" s="121" t="s">
        <v>22539</v>
      </c>
      <c r="I1498" s="120" t="s">
        <v>15663</v>
      </c>
      <c r="J1498" s="121" t="s">
        <v>7451</v>
      </c>
    </row>
    <row r="1499" spans="1:10" ht="15.75" hidden="1" customHeight="1">
      <c r="A1499" s="119">
        <v>1492</v>
      </c>
      <c r="B1499" s="238" t="s">
        <v>7608</v>
      </c>
      <c r="C1499" s="121" t="s">
        <v>7478</v>
      </c>
      <c r="D1499" s="119">
        <v>2025</v>
      </c>
      <c r="E1499" s="121">
        <v>6100104964</v>
      </c>
      <c r="F1499" s="237">
        <v>45483</v>
      </c>
      <c r="G1499" s="121" t="s">
        <v>9326</v>
      </c>
      <c r="H1499" s="121" t="s">
        <v>22540</v>
      </c>
      <c r="I1499" s="120" t="s">
        <v>15664</v>
      </c>
      <c r="J1499" s="121" t="s">
        <v>7451</v>
      </c>
    </row>
    <row r="1500" spans="1:10" ht="15.75" hidden="1" customHeight="1">
      <c r="A1500" s="119">
        <v>1493</v>
      </c>
      <c r="B1500" s="238" t="s">
        <v>28928</v>
      </c>
      <c r="C1500" s="121" t="s">
        <v>7504</v>
      </c>
      <c r="D1500" s="119">
        <v>2025</v>
      </c>
      <c r="E1500" s="121">
        <v>6300019495</v>
      </c>
      <c r="F1500" s="237">
        <v>45503</v>
      </c>
      <c r="G1500" s="121" t="s">
        <v>9327</v>
      </c>
      <c r="H1500" s="121" t="s">
        <v>22541</v>
      </c>
      <c r="I1500" s="120" t="s">
        <v>15665</v>
      </c>
      <c r="J1500" s="121" t="s">
        <v>7454</v>
      </c>
    </row>
    <row r="1501" spans="1:10" ht="15.75" hidden="1" customHeight="1">
      <c r="A1501" s="119">
        <v>1494</v>
      </c>
      <c r="B1501" s="238" t="s">
        <v>7552</v>
      </c>
      <c r="C1501" s="121" t="s">
        <v>7478</v>
      </c>
      <c r="D1501" s="119">
        <v>2025</v>
      </c>
      <c r="E1501" s="121">
        <v>6100104679</v>
      </c>
      <c r="F1501" s="237">
        <v>45476</v>
      </c>
      <c r="G1501" s="121" t="s">
        <v>9328</v>
      </c>
      <c r="H1501" s="121" t="s">
        <v>22542</v>
      </c>
      <c r="I1501" s="120" t="s">
        <v>15666</v>
      </c>
      <c r="J1501" s="121" t="s">
        <v>7451</v>
      </c>
    </row>
    <row r="1502" spans="1:10" ht="15.75" hidden="1" customHeight="1">
      <c r="A1502" s="119">
        <v>1495</v>
      </c>
      <c r="B1502" s="238" t="s">
        <v>28929</v>
      </c>
      <c r="C1502" s="121" t="s">
        <v>7500</v>
      </c>
      <c r="D1502" s="119">
        <v>2025</v>
      </c>
      <c r="E1502" s="121">
        <v>6200035812</v>
      </c>
      <c r="F1502" s="237">
        <v>45481</v>
      </c>
      <c r="G1502" s="121" t="s">
        <v>9329</v>
      </c>
      <c r="H1502" s="121" t="s">
        <v>22543</v>
      </c>
      <c r="I1502" s="120" t="s">
        <v>15667</v>
      </c>
      <c r="J1502" s="121" t="s">
        <v>7453</v>
      </c>
    </row>
    <row r="1503" spans="1:10" ht="15.75" hidden="1" customHeight="1">
      <c r="A1503" s="119">
        <v>1496</v>
      </c>
      <c r="B1503" s="238" t="s">
        <v>7675</v>
      </c>
      <c r="C1503" s="121" t="s">
        <v>7484</v>
      </c>
      <c r="D1503" s="119">
        <v>2025</v>
      </c>
      <c r="E1503" s="121">
        <v>6100104850</v>
      </c>
      <c r="F1503" s="237">
        <v>45477</v>
      </c>
      <c r="G1503" s="121" t="s">
        <v>9330</v>
      </c>
      <c r="H1503" s="121" t="s">
        <v>22544</v>
      </c>
      <c r="I1503" s="120" t="s">
        <v>15668</v>
      </c>
      <c r="J1503" s="121" t="s">
        <v>7451</v>
      </c>
    </row>
    <row r="1504" spans="1:10" ht="15.75" hidden="1" customHeight="1">
      <c r="A1504" s="119">
        <v>1497</v>
      </c>
      <c r="B1504" s="238" t="s">
        <v>7863</v>
      </c>
      <c r="C1504" s="121" t="s">
        <v>7478</v>
      </c>
      <c r="D1504" s="119">
        <v>2025</v>
      </c>
      <c r="E1504" s="121">
        <v>6100104747</v>
      </c>
      <c r="F1504" s="237">
        <v>45475</v>
      </c>
      <c r="G1504" s="121" t="s">
        <v>9331</v>
      </c>
      <c r="H1504" s="121" t="s">
        <v>22545</v>
      </c>
      <c r="I1504" s="120" t="s">
        <v>7361</v>
      </c>
      <c r="J1504" s="121" t="s">
        <v>7451</v>
      </c>
    </row>
    <row r="1505" spans="1:10" ht="15.75" hidden="1" customHeight="1">
      <c r="A1505" s="119">
        <v>1498</v>
      </c>
      <c r="B1505" s="238" t="s">
        <v>28930</v>
      </c>
      <c r="C1505" s="121" t="s">
        <v>7478</v>
      </c>
      <c r="D1505" s="119">
        <v>2025</v>
      </c>
      <c r="E1505" s="121">
        <v>6100104749</v>
      </c>
      <c r="F1505" s="237">
        <v>45476</v>
      </c>
      <c r="G1505" s="121" t="s">
        <v>9332</v>
      </c>
      <c r="H1505" s="121" t="s">
        <v>22546</v>
      </c>
      <c r="I1505" s="120" t="s">
        <v>15669</v>
      </c>
      <c r="J1505" s="121" t="s">
        <v>7451</v>
      </c>
    </row>
    <row r="1506" spans="1:10" ht="15.75" hidden="1" customHeight="1">
      <c r="A1506" s="119">
        <v>1499</v>
      </c>
      <c r="B1506" s="238" t="s">
        <v>28931</v>
      </c>
      <c r="C1506" s="121" t="s">
        <v>7483</v>
      </c>
      <c r="D1506" s="119">
        <v>2025</v>
      </c>
      <c r="E1506" s="121">
        <v>6100104889</v>
      </c>
      <c r="F1506" s="237">
        <v>45481</v>
      </c>
      <c r="G1506" s="121" t="s">
        <v>9333</v>
      </c>
      <c r="H1506" s="121" t="s">
        <v>22547</v>
      </c>
      <c r="I1506" s="120" t="s">
        <v>15670</v>
      </c>
      <c r="J1506" s="121" t="s">
        <v>7451</v>
      </c>
    </row>
    <row r="1507" spans="1:10" ht="15.75" hidden="1" customHeight="1">
      <c r="A1507" s="119">
        <v>1500</v>
      </c>
      <c r="B1507" s="238" t="s">
        <v>28790</v>
      </c>
      <c r="C1507" s="121" t="s">
        <v>7478</v>
      </c>
      <c r="D1507" s="119">
        <v>2025</v>
      </c>
      <c r="E1507" s="121">
        <v>6100104753</v>
      </c>
      <c r="F1507" s="237">
        <v>45476</v>
      </c>
      <c r="G1507" s="121" t="s">
        <v>9334</v>
      </c>
      <c r="H1507" s="121" t="s">
        <v>22548</v>
      </c>
      <c r="I1507" s="120" t="s">
        <v>15671</v>
      </c>
      <c r="J1507" s="121" t="s">
        <v>7451</v>
      </c>
    </row>
    <row r="1508" spans="1:10" ht="15.75" hidden="1" customHeight="1">
      <c r="A1508" s="119">
        <v>1501</v>
      </c>
      <c r="B1508" s="238" t="s">
        <v>28932</v>
      </c>
      <c r="C1508" s="121" t="s">
        <v>7478</v>
      </c>
      <c r="D1508" s="119">
        <v>2025</v>
      </c>
      <c r="E1508" s="121">
        <v>6100105323</v>
      </c>
      <c r="F1508" s="237">
        <v>45490</v>
      </c>
      <c r="G1508" s="121" t="s">
        <v>9335</v>
      </c>
      <c r="H1508" s="121" t="s">
        <v>22549</v>
      </c>
      <c r="I1508" s="120" t="s">
        <v>15672</v>
      </c>
      <c r="J1508" s="121" t="s">
        <v>7451</v>
      </c>
    </row>
    <row r="1509" spans="1:10" ht="15.75" hidden="1" customHeight="1">
      <c r="A1509" s="119">
        <v>1502</v>
      </c>
      <c r="B1509" s="238" t="s">
        <v>28933</v>
      </c>
      <c r="C1509" s="121" t="s">
        <v>7491</v>
      </c>
      <c r="D1509" s="119">
        <v>2025</v>
      </c>
      <c r="E1509" s="121">
        <v>6100104721</v>
      </c>
      <c r="F1509" s="237">
        <v>45481</v>
      </c>
      <c r="G1509" s="121" t="s">
        <v>9336</v>
      </c>
      <c r="H1509" s="121" t="s">
        <v>22550</v>
      </c>
      <c r="I1509" s="120" t="s">
        <v>15673</v>
      </c>
      <c r="J1509" s="121" t="s">
        <v>7451</v>
      </c>
    </row>
    <row r="1510" spans="1:10" ht="15.75" hidden="1" customHeight="1">
      <c r="A1510" s="119">
        <v>1503</v>
      </c>
      <c r="B1510" s="238" t="s">
        <v>28934</v>
      </c>
      <c r="C1510" s="121" t="s">
        <v>7492</v>
      </c>
      <c r="D1510" s="119">
        <v>2025</v>
      </c>
      <c r="E1510" s="121">
        <v>6200035782</v>
      </c>
      <c r="F1510" s="237">
        <v>45477</v>
      </c>
      <c r="G1510" s="121" t="s">
        <v>9337</v>
      </c>
      <c r="H1510" s="121" t="s">
        <v>22551</v>
      </c>
      <c r="I1510" s="120" t="s">
        <v>15674</v>
      </c>
      <c r="J1510" s="121" t="s">
        <v>7453</v>
      </c>
    </row>
    <row r="1511" spans="1:10" ht="15.75" hidden="1" customHeight="1">
      <c r="A1511" s="119">
        <v>1504</v>
      </c>
      <c r="B1511" s="238" t="s">
        <v>28935</v>
      </c>
      <c r="C1511" s="121" t="s">
        <v>7496</v>
      </c>
      <c r="D1511" s="119">
        <v>2025</v>
      </c>
      <c r="E1511" s="121">
        <v>6100105159</v>
      </c>
      <c r="F1511" s="237">
        <v>45484</v>
      </c>
      <c r="G1511" s="121" t="s">
        <v>9338</v>
      </c>
      <c r="H1511" s="121" t="s">
        <v>22552</v>
      </c>
      <c r="I1511" s="120" t="s">
        <v>15675</v>
      </c>
      <c r="J1511" s="121" t="s">
        <v>7451</v>
      </c>
    </row>
    <row r="1512" spans="1:10" ht="15.75" hidden="1" customHeight="1">
      <c r="A1512" s="119">
        <v>1505</v>
      </c>
      <c r="B1512" s="238" t="s">
        <v>28936</v>
      </c>
      <c r="C1512" s="121" t="s">
        <v>7478</v>
      </c>
      <c r="D1512" s="119">
        <v>2025</v>
      </c>
      <c r="E1512" s="121">
        <v>6100105162</v>
      </c>
      <c r="F1512" s="237">
        <v>45497</v>
      </c>
      <c r="G1512" s="121" t="s">
        <v>9339</v>
      </c>
      <c r="H1512" s="121" t="s">
        <v>22553</v>
      </c>
      <c r="I1512" s="120" t="s">
        <v>7318</v>
      </c>
      <c r="J1512" s="121" t="s">
        <v>7451</v>
      </c>
    </row>
    <row r="1513" spans="1:10" ht="15.75" hidden="1" customHeight="1">
      <c r="A1513" s="119">
        <v>1506</v>
      </c>
      <c r="B1513" s="238" t="s">
        <v>28937</v>
      </c>
      <c r="C1513" s="121" t="s">
        <v>7478</v>
      </c>
      <c r="D1513" s="119">
        <v>2025</v>
      </c>
      <c r="E1513" s="121">
        <v>6100104725</v>
      </c>
      <c r="F1513" s="237">
        <v>45478</v>
      </c>
      <c r="G1513" s="121" t="s">
        <v>9340</v>
      </c>
      <c r="H1513" s="121" t="s">
        <v>22554</v>
      </c>
      <c r="I1513" s="120" t="s">
        <v>7318</v>
      </c>
      <c r="J1513" s="121" t="s">
        <v>7451</v>
      </c>
    </row>
    <row r="1514" spans="1:10" ht="15.75" hidden="1" customHeight="1">
      <c r="A1514" s="119">
        <v>1507</v>
      </c>
      <c r="B1514" s="238" t="s">
        <v>7553</v>
      </c>
      <c r="C1514" s="121" t="s">
        <v>7478</v>
      </c>
      <c r="D1514" s="119">
        <v>2025</v>
      </c>
      <c r="E1514" s="121">
        <v>6100104736</v>
      </c>
      <c r="F1514" s="237">
        <v>45481</v>
      </c>
      <c r="G1514" s="121" t="s">
        <v>9341</v>
      </c>
      <c r="H1514" s="121" t="s">
        <v>22555</v>
      </c>
      <c r="I1514" s="120" t="s">
        <v>7318</v>
      </c>
      <c r="J1514" s="121" t="s">
        <v>7451</v>
      </c>
    </row>
    <row r="1515" spans="1:10" ht="15.75" hidden="1" customHeight="1">
      <c r="A1515" s="119">
        <v>1508</v>
      </c>
      <c r="B1515" s="238" t="s">
        <v>7608</v>
      </c>
      <c r="C1515" s="121" t="s">
        <v>7478</v>
      </c>
      <c r="D1515" s="119">
        <v>2025</v>
      </c>
      <c r="E1515" s="121">
        <v>6100104730</v>
      </c>
      <c r="F1515" s="237">
        <v>45478</v>
      </c>
      <c r="G1515" s="121" t="s">
        <v>9342</v>
      </c>
      <c r="H1515" s="121" t="s">
        <v>22556</v>
      </c>
      <c r="I1515" s="120" t="s">
        <v>15676</v>
      </c>
      <c r="J1515" s="121" t="s">
        <v>7451</v>
      </c>
    </row>
    <row r="1516" spans="1:10" ht="15.75" hidden="1" customHeight="1">
      <c r="A1516" s="119">
        <v>1509</v>
      </c>
      <c r="B1516" s="238" t="s">
        <v>28938</v>
      </c>
      <c r="C1516" s="121" t="s">
        <v>7492</v>
      </c>
      <c r="D1516" s="119">
        <v>2025</v>
      </c>
      <c r="E1516" s="121">
        <v>6200035766</v>
      </c>
      <c r="F1516" s="237">
        <v>45475</v>
      </c>
      <c r="G1516" s="121" t="s">
        <v>9343</v>
      </c>
      <c r="H1516" s="121"/>
      <c r="I1516" s="120" t="s">
        <v>15677</v>
      </c>
      <c r="J1516" s="121" t="s">
        <v>7453</v>
      </c>
    </row>
    <row r="1517" spans="1:10" ht="15.75" hidden="1" customHeight="1">
      <c r="A1517" s="119">
        <v>1510</v>
      </c>
      <c r="B1517" s="238" t="s">
        <v>28939</v>
      </c>
      <c r="C1517" s="121" t="s">
        <v>7478</v>
      </c>
      <c r="D1517" s="119">
        <v>2025</v>
      </c>
      <c r="E1517" s="121">
        <v>6100104740</v>
      </c>
      <c r="F1517" s="237">
        <v>45478</v>
      </c>
      <c r="G1517" s="121" t="s">
        <v>9344</v>
      </c>
      <c r="H1517" s="121" t="s">
        <v>22557</v>
      </c>
      <c r="I1517" s="120" t="s">
        <v>7318</v>
      </c>
      <c r="J1517" s="121" t="s">
        <v>7451</v>
      </c>
    </row>
    <row r="1518" spans="1:10" ht="15.75" hidden="1" customHeight="1">
      <c r="A1518" s="119">
        <v>1511</v>
      </c>
      <c r="B1518" s="238" t="s">
        <v>7823</v>
      </c>
      <c r="C1518" s="121" t="s">
        <v>7496</v>
      </c>
      <c r="D1518" s="119">
        <v>2025</v>
      </c>
      <c r="E1518" s="121">
        <v>6100104723</v>
      </c>
      <c r="F1518" s="237">
        <v>45481</v>
      </c>
      <c r="G1518" s="121" t="s">
        <v>9345</v>
      </c>
      <c r="H1518" s="121" t="s">
        <v>22558</v>
      </c>
      <c r="I1518" s="120" t="s">
        <v>15678</v>
      </c>
      <c r="J1518" s="121" t="s">
        <v>7451</v>
      </c>
    </row>
    <row r="1519" spans="1:10" ht="15.75" hidden="1" customHeight="1">
      <c r="A1519" s="119">
        <v>1512</v>
      </c>
      <c r="B1519" s="238" t="s">
        <v>7832</v>
      </c>
      <c r="C1519" s="121" t="s">
        <v>7478</v>
      </c>
      <c r="D1519" s="119">
        <v>2025</v>
      </c>
      <c r="E1519" s="121">
        <v>6100104904</v>
      </c>
      <c r="F1519" s="237">
        <v>45481</v>
      </c>
      <c r="G1519" s="121" t="s">
        <v>9346</v>
      </c>
      <c r="H1519" s="121" t="s">
        <v>22559</v>
      </c>
      <c r="I1519" s="120" t="s">
        <v>15679</v>
      </c>
      <c r="J1519" s="121" t="s">
        <v>7451</v>
      </c>
    </row>
    <row r="1520" spans="1:10" ht="15.75" hidden="1" customHeight="1">
      <c r="A1520" s="119">
        <v>1513</v>
      </c>
      <c r="B1520" s="238" t="s">
        <v>7830</v>
      </c>
      <c r="C1520" s="121" t="s">
        <v>7496</v>
      </c>
      <c r="D1520" s="119">
        <v>2025</v>
      </c>
      <c r="E1520" s="121">
        <v>6100104719</v>
      </c>
      <c r="F1520" s="237">
        <v>45481</v>
      </c>
      <c r="G1520" s="121" t="s">
        <v>9347</v>
      </c>
      <c r="H1520" s="121" t="s">
        <v>22560</v>
      </c>
      <c r="I1520" s="120" t="s">
        <v>15680</v>
      </c>
      <c r="J1520" s="121" t="s">
        <v>7451</v>
      </c>
    </row>
    <row r="1521" spans="1:10" ht="15.75" hidden="1" customHeight="1">
      <c r="A1521" s="119">
        <v>1514</v>
      </c>
      <c r="B1521" s="238" t="s">
        <v>28940</v>
      </c>
      <c r="C1521" s="121" t="s">
        <v>7492</v>
      </c>
      <c r="D1521" s="119">
        <v>2025</v>
      </c>
      <c r="E1521" s="121">
        <v>6200035821</v>
      </c>
      <c r="F1521" s="237">
        <v>45481</v>
      </c>
      <c r="G1521" s="121" t="s">
        <v>9348</v>
      </c>
      <c r="H1521" s="121" t="s">
        <v>22561</v>
      </c>
      <c r="I1521" s="120" t="s">
        <v>15681</v>
      </c>
      <c r="J1521" s="121" t="s">
        <v>7453</v>
      </c>
    </row>
    <row r="1522" spans="1:10" ht="15.75" hidden="1" customHeight="1">
      <c r="A1522" s="119">
        <v>1515</v>
      </c>
      <c r="B1522" s="238" t="s">
        <v>28941</v>
      </c>
      <c r="C1522" s="121" t="s">
        <v>7492</v>
      </c>
      <c r="D1522" s="119">
        <v>2025</v>
      </c>
      <c r="E1522" s="121">
        <v>6200036187</v>
      </c>
      <c r="F1522" s="237">
        <v>45512</v>
      </c>
      <c r="G1522" s="121" t="s">
        <v>9349</v>
      </c>
      <c r="H1522" s="121" t="s">
        <v>22562</v>
      </c>
      <c r="I1522" s="120" t="s">
        <v>15682</v>
      </c>
      <c r="J1522" s="121" t="s">
        <v>7453</v>
      </c>
    </row>
    <row r="1523" spans="1:10" ht="15.75" hidden="1" customHeight="1">
      <c r="A1523" s="119">
        <v>1516</v>
      </c>
      <c r="B1523" s="238" t="s">
        <v>28942</v>
      </c>
      <c r="C1523" s="121" t="s">
        <v>7479</v>
      </c>
      <c r="D1523" s="119">
        <v>2025</v>
      </c>
      <c r="E1523" s="121">
        <v>6100104874</v>
      </c>
      <c r="F1523" s="237">
        <v>45481</v>
      </c>
      <c r="G1523" s="121" t="s">
        <v>9350</v>
      </c>
      <c r="H1523" s="121" t="s">
        <v>22563</v>
      </c>
      <c r="I1523" s="120" t="s">
        <v>15683</v>
      </c>
      <c r="J1523" s="121" t="s">
        <v>7451</v>
      </c>
    </row>
    <row r="1524" spans="1:10" ht="15.75" hidden="1" customHeight="1">
      <c r="A1524" s="119">
        <v>1517</v>
      </c>
      <c r="B1524" s="238" t="s">
        <v>28943</v>
      </c>
      <c r="C1524" s="121" t="s">
        <v>7494</v>
      </c>
      <c r="D1524" s="119">
        <v>2025</v>
      </c>
      <c r="E1524" s="121">
        <v>6000039118</v>
      </c>
      <c r="F1524" s="237">
        <v>45482</v>
      </c>
      <c r="G1524" s="121" t="s">
        <v>9351</v>
      </c>
      <c r="H1524" s="121" t="s">
        <v>22564</v>
      </c>
      <c r="I1524" s="120" t="s">
        <v>15684</v>
      </c>
      <c r="J1524" s="121" t="s">
        <v>7452</v>
      </c>
    </row>
    <row r="1525" spans="1:10" ht="15.75" hidden="1" customHeight="1">
      <c r="A1525" s="119">
        <v>1518</v>
      </c>
      <c r="B1525" s="238" t="s">
        <v>28944</v>
      </c>
      <c r="C1525" s="121" t="s">
        <v>7478</v>
      </c>
      <c r="D1525" s="119">
        <v>2025</v>
      </c>
      <c r="E1525" s="121">
        <v>6100105120</v>
      </c>
      <c r="F1525" s="237">
        <v>45484</v>
      </c>
      <c r="G1525" s="121" t="s">
        <v>9352</v>
      </c>
      <c r="H1525" s="121" t="s">
        <v>22565</v>
      </c>
      <c r="I1525" s="120" t="s">
        <v>15685</v>
      </c>
      <c r="J1525" s="121" t="s">
        <v>7451</v>
      </c>
    </row>
    <row r="1526" spans="1:10" ht="15.75" hidden="1" customHeight="1">
      <c r="A1526" s="119">
        <v>1519</v>
      </c>
      <c r="B1526" s="238" t="s">
        <v>28945</v>
      </c>
      <c r="C1526" s="121" t="s">
        <v>7499</v>
      </c>
      <c r="D1526" s="119">
        <v>2025</v>
      </c>
      <c r="E1526" s="121">
        <v>6000039135</v>
      </c>
      <c r="F1526" s="237">
        <v>45483</v>
      </c>
      <c r="G1526" s="121" t="s">
        <v>9353</v>
      </c>
      <c r="H1526" s="121" t="s">
        <v>22566</v>
      </c>
      <c r="I1526" s="120" t="s">
        <v>15686</v>
      </c>
      <c r="J1526" s="121" t="s">
        <v>7452</v>
      </c>
    </row>
    <row r="1527" spans="1:10" ht="15.75" hidden="1" customHeight="1">
      <c r="A1527" s="119">
        <v>1520</v>
      </c>
      <c r="B1527" s="238" t="s">
        <v>28946</v>
      </c>
      <c r="C1527" s="121" t="s">
        <v>7484</v>
      </c>
      <c r="D1527" s="119">
        <v>2025</v>
      </c>
      <c r="E1527" s="121">
        <v>6100104999</v>
      </c>
      <c r="F1527" s="237">
        <v>45483</v>
      </c>
      <c r="G1527" s="121" t="s">
        <v>9354</v>
      </c>
      <c r="H1527" s="121" t="s">
        <v>22567</v>
      </c>
      <c r="I1527" s="120" t="s">
        <v>15687</v>
      </c>
      <c r="J1527" s="121" t="s">
        <v>7451</v>
      </c>
    </row>
    <row r="1528" spans="1:10" ht="15.75" hidden="1" customHeight="1">
      <c r="A1528" s="119">
        <v>1521</v>
      </c>
      <c r="B1528" s="238" t="s">
        <v>7590</v>
      </c>
      <c r="C1528" s="121" t="s">
        <v>7479</v>
      </c>
      <c r="D1528" s="119">
        <v>2025</v>
      </c>
      <c r="E1528" s="121">
        <v>6100104902</v>
      </c>
      <c r="F1528" s="237">
        <v>45481</v>
      </c>
      <c r="G1528" s="121" t="s">
        <v>9355</v>
      </c>
      <c r="H1528" s="121" t="s">
        <v>22568</v>
      </c>
      <c r="I1528" s="120" t="s">
        <v>15688</v>
      </c>
      <c r="J1528" s="121" t="s">
        <v>7451</v>
      </c>
    </row>
    <row r="1529" spans="1:10" ht="15.75" hidden="1" customHeight="1">
      <c r="A1529" s="119">
        <v>1522</v>
      </c>
      <c r="B1529" s="238" t="s">
        <v>28819</v>
      </c>
      <c r="C1529" s="121" t="s">
        <v>7478</v>
      </c>
      <c r="D1529" s="119">
        <v>2025</v>
      </c>
      <c r="E1529" s="121">
        <v>6100104796</v>
      </c>
      <c r="F1529" s="237">
        <v>45482</v>
      </c>
      <c r="G1529" s="121" t="s">
        <v>9356</v>
      </c>
      <c r="H1529" s="121" t="s">
        <v>22569</v>
      </c>
      <c r="I1529" s="120" t="s">
        <v>15689</v>
      </c>
      <c r="J1529" s="121" t="s">
        <v>7451</v>
      </c>
    </row>
    <row r="1530" spans="1:10" ht="15.75" hidden="1" customHeight="1">
      <c r="A1530" s="119">
        <v>1523</v>
      </c>
      <c r="B1530" s="238" t="s">
        <v>28947</v>
      </c>
      <c r="C1530" s="121" t="s">
        <v>7497</v>
      </c>
      <c r="D1530" s="119">
        <v>2025</v>
      </c>
      <c r="E1530" s="121">
        <v>6100104805</v>
      </c>
      <c r="F1530" s="237">
        <v>45478</v>
      </c>
      <c r="G1530" s="121" t="s">
        <v>9357</v>
      </c>
      <c r="H1530" s="121" t="s">
        <v>22570</v>
      </c>
      <c r="I1530" s="120" t="s">
        <v>15690</v>
      </c>
      <c r="J1530" s="121" t="s">
        <v>7451</v>
      </c>
    </row>
    <row r="1531" spans="1:10" ht="15.75" hidden="1" customHeight="1">
      <c r="A1531" s="119">
        <v>1524</v>
      </c>
      <c r="B1531" s="238" t="s">
        <v>28948</v>
      </c>
      <c r="C1531" s="121" t="s">
        <v>7478</v>
      </c>
      <c r="D1531" s="119">
        <v>2025</v>
      </c>
      <c r="E1531" s="121">
        <v>6100105130</v>
      </c>
      <c r="F1531" s="237">
        <v>45485</v>
      </c>
      <c r="G1531" s="121" t="s">
        <v>9358</v>
      </c>
      <c r="H1531" s="121" t="s">
        <v>22571</v>
      </c>
      <c r="I1531" s="120" t="s">
        <v>15691</v>
      </c>
      <c r="J1531" s="121" t="s">
        <v>7451</v>
      </c>
    </row>
    <row r="1532" spans="1:10" ht="15.75" hidden="1" customHeight="1">
      <c r="A1532" s="119">
        <v>1525</v>
      </c>
      <c r="B1532" s="121" t="s">
        <v>28001</v>
      </c>
      <c r="C1532" s="121" t="s">
        <v>7499</v>
      </c>
      <c r="D1532" s="119">
        <v>2025</v>
      </c>
      <c r="E1532" s="121">
        <v>6000039134</v>
      </c>
      <c r="F1532" s="237">
        <v>45484</v>
      </c>
      <c r="G1532" s="121" t="s">
        <v>9359</v>
      </c>
      <c r="H1532" s="121" t="s">
        <v>22572</v>
      </c>
      <c r="I1532" s="120" t="s">
        <v>15692</v>
      </c>
      <c r="J1532" s="121" t="s">
        <v>7452</v>
      </c>
    </row>
    <row r="1533" spans="1:10" ht="15.75" hidden="1" customHeight="1">
      <c r="A1533" s="119">
        <v>1526</v>
      </c>
      <c r="B1533" s="238" t="s">
        <v>28949</v>
      </c>
      <c r="C1533" s="121" t="s">
        <v>7490</v>
      </c>
      <c r="D1533" s="119">
        <v>2025</v>
      </c>
      <c r="E1533" s="121">
        <v>6200035779</v>
      </c>
      <c r="F1533" s="237">
        <v>45476</v>
      </c>
      <c r="G1533" s="121" t="s">
        <v>9360</v>
      </c>
      <c r="H1533" s="121" t="s">
        <v>22573</v>
      </c>
      <c r="I1533" s="120" t="s">
        <v>15693</v>
      </c>
      <c r="J1533" s="121" t="s">
        <v>7453</v>
      </c>
    </row>
    <row r="1534" spans="1:10" ht="15.75" hidden="1" customHeight="1">
      <c r="A1534" s="119">
        <v>1527</v>
      </c>
      <c r="B1534" s="238" t="s">
        <v>7802</v>
      </c>
      <c r="C1534" s="121" t="s">
        <v>7478</v>
      </c>
      <c r="D1534" s="119">
        <v>2025</v>
      </c>
      <c r="E1534" s="121">
        <v>6100105420</v>
      </c>
      <c r="F1534" s="237">
        <v>45498</v>
      </c>
      <c r="G1534" s="121" t="s">
        <v>9361</v>
      </c>
      <c r="H1534" s="121" t="s">
        <v>22574</v>
      </c>
      <c r="I1534" s="120" t="s">
        <v>15694</v>
      </c>
      <c r="J1534" s="121" t="s">
        <v>7451</v>
      </c>
    </row>
    <row r="1535" spans="1:10" ht="15.75" hidden="1" customHeight="1">
      <c r="A1535" s="119">
        <v>1528</v>
      </c>
      <c r="B1535" s="238" t="s">
        <v>7715</v>
      </c>
      <c r="C1535" s="121" t="s">
        <v>7496</v>
      </c>
      <c r="D1535" s="119">
        <v>2025</v>
      </c>
      <c r="E1535" s="121">
        <v>6100104785</v>
      </c>
      <c r="F1535" s="237">
        <v>45478</v>
      </c>
      <c r="G1535" s="121" t="s">
        <v>9362</v>
      </c>
      <c r="H1535" s="121" t="s">
        <v>22575</v>
      </c>
      <c r="I1535" s="120" t="s">
        <v>15695</v>
      </c>
      <c r="J1535" s="121" t="s">
        <v>7451</v>
      </c>
    </row>
    <row r="1536" spans="1:10" ht="15.75" hidden="1" customHeight="1">
      <c r="A1536" s="119">
        <v>1529</v>
      </c>
      <c r="B1536" s="238" t="s">
        <v>28930</v>
      </c>
      <c r="C1536" s="121" t="s">
        <v>7478</v>
      </c>
      <c r="D1536" s="119">
        <v>2025</v>
      </c>
      <c r="E1536" s="121">
        <v>6100104854</v>
      </c>
      <c r="F1536" s="237">
        <v>45481</v>
      </c>
      <c r="G1536" s="121" t="s">
        <v>9363</v>
      </c>
      <c r="H1536" s="121" t="s">
        <v>22576</v>
      </c>
      <c r="I1536" s="120" t="s">
        <v>15696</v>
      </c>
      <c r="J1536" s="121" t="s">
        <v>7451</v>
      </c>
    </row>
    <row r="1537" spans="1:10" ht="15.75" hidden="1" customHeight="1">
      <c r="A1537" s="119">
        <v>1530</v>
      </c>
      <c r="B1537" s="238" t="s">
        <v>28950</v>
      </c>
      <c r="C1537" s="121" t="s">
        <v>7497</v>
      </c>
      <c r="D1537" s="119">
        <v>2025</v>
      </c>
      <c r="E1537" s="121">
        <v>6100104863</v>
      </c>
      <c r="F1537" s="237">
        <v>45485</v>
      </c>
      <c r="G1537" s="121" t="s">
        <v>9364</v>
      </c>
      <c r="H1537" s="121" t="s">
        <v>22577</v>
      </c>
      <c r="I1537" s="120" t="s">
        <v>15697</v>
      </c>
      <c r="J1537" s="121" t="s">
        <v>7451</v>
      </c>
    </row>
    <row r="1538" spans="1:10" ht="15.75" hidden="1" customHeight="1">
      <c r="A1538" s="119">
        <v>1531</v>
      </c>
      <c r="B1538" s="238" t="s">
        <v>28951</v>
      </c>
      <c r="C1538" s="121" t="s">
        <v>7505</v>
      </c>
      <c r="D1538" s="119">
        <v>2025</v>
      </c>
      <c r="E1538" s="121">
        <v>6400022325</v>
      </c>
      <c r="F1538" s="237">
        <v>45488</v>
      </c>
      <c r="G1538" s="121" t="s">
        <v>9365</v>
      </c>
      <c r="H1538" s="121" t="s">
        <v>22578</v>
      </c>
      <c r="I1538" s="120" t="s">
        <v>15698</v>
      </c>
      <c r="J1538" s="121" t="s">
        <v>7455</v>
      </c>
    </row>
    <row r="1539" spans="1:10" ht="15.75" hidden="1" customHeight="1">
      <c r="A1539" s="119">
        <v>1532</v>
      </c>
      <c r="B1539" s="238" t="s">
        <v>28952</v>
      </c>
      <c r="C1539" s="121" t="s">
        <v>7497</v>
      </c>
      <c r="D1539" s="119">
        <v>2025</v>
      </c>
      <c r="E1539" s="121">
        <v>6100105430</v>
      </c>
      <c r="F1539" s="237">
        <v>45497</v>
      </c>
      <c r="G1539" s="121" t="s">
        <v>9366</v>
      </c>
      <c r="H1539" s="121" t="s">
        <v>22579</v>
      </c>
      <c r="I1539" s="120" t="s">
        <v>15699</v>
      </c>
      <c r="J1539" s="121" t="s">
        <v>7451</v>
      </c>
    </row>
    <row r="1540" spans="1:10" ht="15.75" hidden="1" customHeight="1">
      <c r="A1540" s="119">
        <v>1533</v>
      </c>
      <c r="B1540" s="238" t="s">
        <v>28953</v>
      </c>
      <c r="C1540" s="121" t="s">
        <v>7479</v>
      </c>
      <c r="D1540" s="119">
        <v>2025</v>
      </c>
      <c r="E1540" s="121">
        <v>6100104840</v>
      </c>
      <c r="F1540" s="237">
        <v>45478</v>
      </c>
      <c r="G1540" s="121" t="s">
        <v>9367</v>
      </c>
      <c r="H1540" s="121" t="s">
        <v>22580</v>
      </c>
      <c r="I1540" s="120" t="s">
        <v>15700</v>
      </c>
      <c r="J1540" s="121" t="s">
        <v>7451</v>
      </c>
    </row>
    <row r="1541" spans="1:10" ht="15.75" hidden="1" customHeight="1">
      <c r="A1541" s="119">
        <v>1534</v>
      </c>
      <c r="B1541" s="238" t="s">
        <v>28954</v>
      </c>
      <c r="C1541" s="121" t="s">
        <v>7500</v>
      </c>
      <c r="D1541" s="119">
        <v>2025</v>
      </c>
      <c r="E1541" s="121">
        <v>6200035800</v>
      </c>
      <c r="F1541" s="237">
        <v>45477</v>
      </c>
      <c r="G1541" s="121" t="s">
        <v>9368</v>
      </c>
      <c r="H1541" s="121" t="s">
        <v>22581</v>
      </c>
      <c r="I1541" s="120" t="s">
        <v>15701</v>
      </c>
      <c r="J1541" s="121" t="s">
        <v>7453</v>
      </c>
    </row>
    <row r="1542" spans="1:10" ht="15.75" hidden="1" customHeight="1">
      <c r="A1542" s="119">
        <v>1535</v>
      </c>
      <c r="B1542" s="238" t="s">
        <v>28955</v>
      </c>
      <c r="C1542" s="121" t="s">
        <v>7500</v>
      </c>
      <c r="D1542" s="119">
        <v>2025</v>
      </c>
      <c r="E1542" s="121">
        <v>6200035807</v>
      </c>
      <c r="F1542" s="237">
        <v>45481</v>
      </c>
      <c r="G1542" s="121" t="s">
        <v>9369</v>
      </c>
      <c r="H1542" s="121" t="s">
        <v>22582</v>
      </c>
      <c r="I1542" s="120" t="s">
        <v>15702</v>
      </c>
      <c r="J1542" s="121" t="s">
        <v>7453</v>
      </c>
    </row>
    <row r="1543" spans="1:10" ht="15.75" hidden="1" customHeight="1">
      <c r="A1543" s="119">
        <v>1536</v>
      </c>
      <c r="B1543" s="238" t="s">
        <v>28883</v>
      </c>
      <c r="C1543" s="121" t="s">
        <v>7497</v>
      </c>
      <c r="D1543" s="119">
        <v>2025</v>
      </c>
      <c r="E1543" s="121">
        <v>6100105187</v>
      </c>
      <c r="F1543" s="237">
        <v>45484</v>
      </c>
      <c r="G1543" s="121" t="s">
        <v>9370</v>
      </c>
      <c r="H1543" s="121" t="s">
        <v>22583</v>
      </c>
      <c r="I1543" s="120" t="s">
        <v>15703</v>
      </c>
      <c r="J1543" s="121" t="s">
        <v>7451</v>
      </c>
    </row>
    <row r="1544" spans="1:10" ht="15.75" hidden="1" customHeight="1">
      <c r="A1544" s="119">
        <v>1537</v>
      </c>
      <c r="B1544" s="238" t="s">
        <v>7553</v>
      </c>
      <c r="C1544" s="121" t="s">
        <v>7478</v>
      </c>
      <c r="D1544" s="119">
        <v>2025</v>
      </c>
      <c r="E1544" s="121">
        <v>6100104973</v>
      </c>
      <c r="F1544" s="237">
        <v>45483</v>
      </c>
      <c r="G1544" s="121" t="s">
        <v>9371</v>
      </c>
      <c r="H1544" s="121" t="s">
        <v>22584</v>
      </c>
      <c r="I1544" s="120" t="s">
        <v>7322</v>
      </c>
      <c r="J1544" s="121" t="s">
        <v>7451</v>
      </c>
    </row>
    <row r="1545" spans="1:10" ht="15.75" hidden="1" customHeight="1">
      <c r="A1545" s="119">
        <v>1538</v>
      </c>
      <c r="B1545" s="121" t="s">
        <v>33232</v>
      </c>
      <c r="C1545" s="121" t="s">
        <v>7479</v>
      </c>
      <c r="D1545" s="119">
        <v>2025</v>
      </c>
      <c r="E1545" s="121">
        <v>6100105929</v>
      </c>
      <c r="F1545" s="237">
        <v>45511</v>
      </c>
      <c r="G1545" s="121" t="s">
        <v>9372</v>
      </c>
      <c r="H1545" s="121" t="s">
        <v>22585</v>
      </c>
      <c r="I1545" s="120" t="s">
        <v>15704</v>
      </c>
      <c r="J1545" s="121" t="s">
        <v>7451</v>
      </c>
    </row>
    <row r="1546" spans="1:10" ht="15.75" hidden="1" customHeight="1">
      <c r="A1546" s="119">
        <v>1539</v>
      </c>
      <c r="B1546" s="238" t="s">
        <v>28956</v>
      </c>
      <c r="C1546" s="121" t="s">
        <v>7491</v>
      </c>
      <c r="D1546" s="119">
        <v>2025</v>
      </c>
      <c r="E1546" s="121">
        <v>6100104858</v>
      </c>
      <c r="F1546" s="237">
        <v>45478</v>
      </c>
      <c r="G1546" s="121" t="s">
        <v>9373</v>
      </c>
      <c r="H1546" s="121" t="s">
        <v>22586</v>
      </c>
      <c r="I1546" s="120" t="s">
        <v>15705</v>
      </c>
      <c r="J1546" s="121" t="s">
        <v>7451</v>
      </c>
    </row>
    <row r="1547" spans="1:10" ht="15.75" hidden="1" customHeight="1">
      <c r="A1547" s="119">
        <v>1540</v>
      </c>
      <c r="B1547" s="238" t="s">
        <v>28957</v>
      </c>
      <c r="C1547" s="121" t="s">
        <v>7483</v>
      </c>
      <c r="D1547" s="119">
        <v>2025</v>
      </c>
      <c r="E1547" s="121">
        <v>6100104953</v>
      </c>
      <c r="F1547" s="237">
        <v>45483</v>
      </c>
      <c r="G1547" s="121" t="s">
        <v>9374</v>
      </c>
      <c r="H1547" s="121" t="s">
        <v>22587</v>
      </c>
      <c r="I1547" s="120" t="s">
        <v>15706</v>
      </c>
      <c r="J1547" s="121" t="s">
        <v>7451</v>
      </c>
    </row>
    <row r="1548" spans="1:10" ht="15.75" hidden="1" customHeight="1">
      <c r="A1548" s="119">
        <v>1541</v>
      </c>
      <c r="B1548" s="238" t="s">
        <v>28958</v>
      </c>
      <c r="C1548" s="121" t="s">
        <v>7489</v>
      </c>
      <c r="D1548" s="119">
        <v>2025</v>
      </c>
      <c r="E1548" s="121">
        <v>6200035805</v>
      </c>
      <c r="F1548" s="237">
        <v>45483</v>
      </c>
      <c r="G1548" s="121" t="s">
        <v>9375</v>
      </c>
      <c r="H1548" s="121" t="s">
        <v>22588</v>
      </c>
      <c r="I1548" s="120" t="s">
        <v>15707</v>
      </c>
      <c r="J1548" s="121" t="s">
        <v>7453</v>
      </c>
    </row>
    <row r="1549" spans="1:10" ht="15.75" hidden="1" customHeight="1">
      <c r="A1549" s="119">
        <v>1542</v>
      </c>
      <c r="B1549" s="238" t="s">
        <v>7737</v>
      </c>
      <c r="C1549" s="121" t="s">
        <v>7478</v>
      </c>
      <c r="D1549" s="119">
        <v>2025</v>
      </c>
      <c r="E1549" s="121">
        <v>6100104838</v>
      </c>
      <c r="F1549" s="237">
        <v>45481</v>
      </c>
      <c r="G1549" s="121" t="s">
        <v>9376</v>
      </c>
      <c r="H1549" s="121" t="s">
        <v>22589</v>
      </c>
      <c r="I1549" s="120" t="s">
        <v>15708</v>
      </c>
      <c r="J1549" s="121" t="s">
        <v>7451</v>
      </c>
    </row>
    <row r="1550" spans="1:10" ht="15.75" hidden="1" customHeight="1">
      <c r="A1550" s="119">
        <v>1543</v>
      </c>
      <c r="B1550" s="238" t="s">
        <v>7608</v>
      </c>
      <c r="C1550" s="121" t="s">
        <v>7478</v>
      </c>
      <c r="D1550" s="119">
        <v>2025</v>
      </c>
      <c r="E1550" s="121">
        <v>6100105182</v>
      </c>
      <c r="F1550" s="237">
        <v>45488</v>
      </c>
      <c r="G1550" s="121" t="s">
        <v>9377</v>
      </c>
      <c r="H1550" s="121" t="s">
        <v>22590</v>
      </c>
      <c r="I1550" s="120" t="s">
        <v>7377</v>
      </c>
      <c r="J1550" s="121" t="s">
        <v>7451</v>
      </c>
    </row>
    <row r="1551" spans="1:10" ht="15.75" hidden="1" customHeight="1">
      <c r="A1551" s="119">
        <v>1544</v>
      </c>
      <c r="B1551" s="238" t="s">
        <v>28959</v>
      </c>
      <c r="C1551" s="121" t="s">
        <v>7484</v>
      </c>
      <c r="D1551" s="119">
        <v>2025</v>
      </c>
      <c r="E1551" s="121">
        <v>6100104847</v>
      </c>
      <c r="F1551" s="237">
        <v>45478</v>
      </c>
      <c r="G1551" s="121" t="s">
        <v>9378</v>
      </c>
      <c r="H1551" s="121" t="s">
        <v>22591</v>
      </c>
      <c r="I1551" s="120" t="s">
        <v>15709</v>
      </c>
      <c r="J1551" s="121" t="s">
        <v>7451</v>
      </c>
    </row>
    <row r="1552" spans="1:10" ht="15.75" hidden="1" customHeight="1">
      <c r="A1552" s="119">
        <v>1545</v>
      </c>
      <c r="B1552" s="238" t="s">
        <v>7870</v>
      </c>
      <c r="C1552" s="121" t="s">
        <v>7483</v>
      </c>
      <c r="D1552" s="119">
        <v>2025</v>
      </c>
      <c r="E1552" s="121">
        <v>6100105283</v>
      </c>
      <c r="F1552" s="237">
        <v>45488</v>
      </c>
      <c r="G1552" s="121" t="s">
        <v>9379</v>
      </c>
      <c r="H1552" s="121" t="s">
        <v>22592</v>
      </c>
      <c r="I1552" s="120" t="s">
        <v>15710</v>
      </c>
      <c r="J1552" s="121" t="s">
        <v>7451</v>
      </c>
    </row>
    <row r="1553" spans="1:10" ht="15.75" hidden="1" customHeight="1">
      <c r="A1553" s="119">
        <v>1546</v>
      </c>
      <c r="B1553" s="238" t="s">
        <v>28960</v>
      </c>
      <c r="C1553" s="121" t="s">
        <v>7479</v>
      </c>
      <c r="D1553" s="119">
        <v>2025</v>
      </c>
      <c r="E1553" s="121">
        <v>6100104912</v>
      </c>
      <c r="F1553" s="237">
        <v>45481</v>
      </c>
      <c r="G1553" s="121" t="s">
        <v>9380</v>
      </c>
      <c r="H1553" s="121" t="s">
        <v>22593</v>
      </c>
      <c r="I1553" s="120" t="s">
        <v>15711</v>
      </c>
      <c r="J1553" s="121" t="s">
        <v>7451</v>
      </c>
    </row>
    <row r="1554" spans="1:10" ht="15.75" hidden="1" customHeight="1">
      <c r="A1554" s="119">
        <v>1547</v>
      </c>
      <c r="B1554" s="238" t="s">
        <v>28961</v>
      </c>
      <c r="C1554" s="121" t="s">
        <v>7478</v>
      </c>
      <c r="D1554" s="119">
        <v>2025</v>
      </c>
      <c r="E1554" s="121">
        <v>6100104924</v>
      </c>
      <c r="F1554" s="237">
        <v>45484</v>
      </c>
      <c r="G1554" s="121" t="s">
        <v>9381</v>
      </c>
      <c r="H1554" s="121" t="s">
        <v>22594</v>
      </c>
      <c r="I1554" s="120" t="s">
        <v>15712</v>
      </c>
      <c r="J1554" s="121" t="s">
        <v>7451</v>
      </c>
    </row>
    <row r="1555" spans="1:10" ht="15.75" hidden="1" customHeight="1">
      <c r="A1555" s="119">
        <v>1548</v>
      </c>
      <c r="B1555" s="238" t="s">
        <v>7798</v>
      </c>
      <c r="C1555" s="121" t="s">
        <v>7496</v>
      </c>
      <c r="D1555" s="119">
        <v>2025</v>
      </c>
      <c r="E1555" s="121">
        <v>6100104908</v>
      </c>
      <c r="F1555" s="237">
        <v>45483</v>
      </c>
      <c r="G1555" s="121" t="s">
        <v>9382</v>
      </c>
      <c r="H1555" s="121" t="s">
        <v>22595</v>
      </c>
      <c r="I1555" s="120" t="s">
        <v>15713</v>
      </c>
      <c r="J1555" s="121" t="s">
        <v>7451</v>
      </c>
    </row>
    <row r="1556" spans="1:10" ht="15.75" hidden="1" customHeight="1">
      <c r="A1556" s="119">
        <v>1549</v>
      </c>
      <c r="B1556" s="238" t="s">
        <v>28962</v>
      </c>
      <c r="C1556" s="121" t="s">
        <v>7501</v>
      </c>
      <c r="D1556" s="119">
        <v>2025</v>
      </c>
      <c r="E1556" s="121">
        <v>6200035845</v>
      </c>
      <c r="F1556" s="237">
        <v>45484</v>
      </c>
      <c r="G1556" s="121" t="s">
        <v>9383</v>
      </c>
      <c r="H1556" s="121" t="s">
        <v>22596</v>
      </c>
      <c r="I1556" s="120" t="s">
        <v>15714</v>
      </c>
      <c r="J1556" s="121" t="s">
        <v>7453</v>
      </c>
    </row>
    <row r="1557" spans="1:10" ht="15.75" hidden="1" customHeight="1">
      <c r="A1557" s="119">
        <v>1550</v>
      </c>
      <c r="B1557" s="238" t="s">
        <v>7584</v>
      </c>
      <c r="C1557" s="121" t="s">
        <v>7478</v>
      </c>
      <c r="D1557" s="119">
        <v>2025</v>
      </c>
      <c r="E1557" s="121">
        <v>6100105319</v>
      </c>
      <c r="F1557" s="237">
        <v>45489</v>
      </c>
      <c r="G1557" s="121" t="s">
        <v>9384</v>
      </c>
      <c r="H1557" s="121" t="s">
        <v>22597</v>
      </c>
      <c r="I1557" s="120" t="s">
        <v>15715</v>
      </c>
      <c r="J1557" s="121" t="s">
        <v>7451</v>
      </c>
    </row>
    <row r="1558" spans="1:10" ht="15.75" hidden="1" customHeight="1">
      <c r="A1558" s="119">
        <v>1551</v>
      </c>
      <c r="B1558" s="238" t="s">
        <v>7600</v>
      </c>
      <c r="C1558" s="121" t="s">
        <v>7478</v>
      </c>
      <c r="D1558" s="119">
        <v>2025</v>
      </c>
      <c r="E1558" s="121">
        <v>6100104905</v>
      </c>
      <c r="F1558" s="237">
        <v>45485</v>
      </c>
      <c r="G1558" s="121" t="s">
        <v>9385</v>
      </c>
      <c r="H1558" s="121" t="s">
        <v>22598</v>
      </c>
      <c r="I1558" s="120" t="s">
        <v>15716</v>
      </c>
      <c r="J1558" s="121" t="s">
        <v>7451</v>
      </c>
    </row>
    <row r="1559" spans="1:10" ht="15.75" hidden="1" customHeight="1">
      <c r="A1559" s="119">
        <v>1552</v>
      </c>
      <c r="B1559" s="238" t="s">
        <v>28963</v>
      </c>
      <c r="C1559" s="121" t="s">
        <v>7483</v>
      </c>
      <c r="D1559" s="119">
        <v>2025</v>
      </c>
      <c r="E1559" s="121">
        <v>6100104928</v>
      </c>
      <c r="F1559" s="237">
        <v>45481</v>
      </c>
      <c r="G1559" s="121" t="s">
        <v>9386</v>
      </c>
      <c r="H1559" s="121" t="s">
        <v>22599</v>
      </c>
      <c r="I1559" s="120" t="s">
        <v>15717</v>
      </c>
      <c r="J1559" s="121" t="s">
        <v>7451</v>
      </c>
    </row>
    <row r="1560" spans="1:10" ht="15.75" hidden="1" customHeight="1">
      <c r="A1560" s="119">
        <v>1553</v>
      </c>
      <c r="B1560" s="238" t="s">
        <v>7811</v>
      </c>
      <c r="C1560" s="121" t="s">
        <v>7478</v>
      </c>
      <c r="D1560" s="119">
        <v>2025</v>
      </c>
      <c r="E1560" s="121">
        <v>6100105161</v>
      </c>
      <c r="F1560" s="237">
        <v>45484</v>
      </c>
      <c r="G1560" s="121" t="s">
        <v>9387</v>
      </c>
      <c r="H1560" s="121" t="s">
        <v>22600</v>
      </c>
      <c r="I1560" s="120" t="s">
        <v>15718</v>
      </c>
      <c r="J1560" s="121" t="s">
        <v>7451</v>
      </c>
    </row>
    <row r="1561" spans="1:10" ht="15.75" hidden="1" customHeight="1">
      <c r="A1561" s="119">
        <v>1554</v>
      </c>
      <c r="B1561" s="238" t="s">
        <v>28964</v>
      </c>
      <c r="C1561" s="121" t="s">
        <v>7498</v>
      </c>
      <c r="D1561" s="119">
        <v>2025</v>
      </c>
      <c r="E1561" s="121">
        <v>6200036074</v>
      </c>
      <c r="F1561" s="237">
        <v>45499</v>
      </c>
      <c r="G1561" s="121" t="s">
        <v>9388</v>
      </c>
      <c r="H1561" s="121" t="s">
        <v>22601</v>
      </c>
      <c r="I1561" s="120" t="s">
        <v>15719</v>
      </c>
      <c r="J1561" s="121" t="s">
        <v>7453</v>
      </c>
    </row>
    <row r="1562" spans="1:10" ht="15.75" hidden="1" customHeight="1">
      <c r="A1562" s="119">
        <v>1555</v>
      </c>
      <c r="B1562" s="238" t="s">
        <v>28965</v>
      </c>
      <c r="C1562" s="121" t="s">
        <v>7492</v>
      </c>
      <c r="D1562" s="119">
        <v>2025</v>
      </c>
      <c r="E1562" s="121">
        <v>6200035840</v>
      </c>
      <c r="F1562" s="237">
        <v>45483</v>
      </c>
      <c r="G1562" s="121" t="s">
        <v>9389</v>
      </c>
      <c r="H1562" s="121" t="s">
        <v>22602</v>
      </c>
      <c r="I1562" s="120" t="s">
        <v>15720</v>
      </c>
      <c r="J1562" s="121" t="s">
        <v>7453</v>
      </c>
    </row>
    <row r="1563" spans="1:10" ht="15.75" hidden="1" customHeight="1">
      <c r="A1563" s="119">
        <v>1556</v>
      </c>
      <c r="B1563" s="238" t="s">
        <v>28966</v>
      </c>
      <c r="C1563" s="121" t="s">
        <v>7496</v>
      </c>
      <c r="D1563" s="119">
        <v>2025</v>
      </c>
      <c r="E1563" s="121">
        <v>6100104915</v>
      </c>
      <c r="F1563" s="237">
        <v>45483</v>
      </c>
      <c r="G1563" s="121" t="s">
        <v>9390</v>
      </c>
      <c r="H1563" s="121" t="s">
        <v>22603</v>
      </c>
      <c r="I1563" s="120" t="s">
        <v>15721</v>
      </c>
      <c r="J1563" s="121" t="s">
        <v>7451</v>
      </c>
    </row>
    <row r="1564" spans="1:10" ht="15.75" hidden="1" customHeight="1">
      <c r="A1564" s="119">
        <v>1557</v>
      </c>
      <c r="B1564" s="238" t="s">
        <v>28967</v>
      </c>
      <c r="C1564" s="121" t="s">
        <v>7492</v>
      </c>
      <c r="D1564" s="119">
        <v>2025</v>
      </c>
      <c r="E1564" s="121">
        <v>6200035826</v>
      </c>
      <c r="F1564" s="237">
        <v>45481</v>
      </c>
      <c r="G1564" s="121" t="s">
        <v>9391</v>
      </c>
      <c r="H1564" s="121" t="s">
        <v>22604</v>
      </c>
      <c r="I1564" s="120" t="s">
        <v>15722</v>
      </c>
      <c r="J1564" s="121" t="s">
        <v>7453</v>
      </c>
    </row>
    <row r="1565" spans="1:10" ht="15.75" hidden="1" customHeight="1">
      <c r="A1565" s="119">
        <v>1558</v>
      </c>
      <c r="B1565" s="238" t="s">
        <v>28968</v>
      </c>
      <c r="C1565" s="121" t="s">
        <v>7483</v>
      </c>
      <c r="D1565" s="119">
        <v>2025</v>
      </c>
      <c r="E1565" s="121">
        <v>6100105309</v>
      </c>
      <c r="F1565" s="237">
        <v>45491</v>
      </c>
      <c r="G1565" s="121" t="s">
        <v>9392</v>
      </c>
      <c r="H1565" s="121" t="s">
        <v>22605</v>
      </c>
      <c r="I1565" s="120" t="s">
        <v>15723</v>
      </c>
      <c r="J1565" s="121" t="s">
        <v>7451</v>
      </c>
    </row>
    <row r="1566" spans="1:10" ht="15.75" hidden="1" customHeight="1">
      <c r="A1566" s="119">
        <v>1559</v>
      </c>
      <c r="B1566" s="121" t="s">
        <v>33293</v>
      </c>
      <c r="C1566" s="121" t="s">
        <v>7497</v>
      </c>
      <c r="D1566" s="119">
        <v>2025</v>
      </c>
      <c r="E1566" s="121">
        <v>6100105176</v>
      </c>
      <c r="F1566" s="237">
        <v>45485</v>
      </c>
      <c r="G1566" s="121" t="s">
        <v>9393</v>
      </c>
      <c r="H1566" s="121" t="s">
        <v>22606</v>
      </c>
      <c r="I1566" s="120" t="s">
        <v>15724</v>
      </c>
      <c r="J1566" s="121" t="s">
        <v>7451</v>
      </c>
    </row>
    <row r="1567" spans="1:10" ht="15.75" hidden="1" customHeight="1">
      <c r="A1567" s="119">
        <v>1560</v>
      </c>
      <c r="B1567" s="238" t="s">
        <v>7707</v>
      </c>
      <c r="C1567" s="121" t="s">
        <v>7479</v>
      </c>
      <c r="D1567" s="119">
        <v>2025</v>
      </c>
      <c r="E1567" s="121">
        <v>6100104909</v>
      </c>
      <c r="F1567" s="237">
        <v>45481</v>
      </c>
      <c r="G1567" s="121" t="s">
        <v>9394</v>
      </c>
      <c r="H1567" s="121" t="s">
        <v>22607</v>
      </c>
      <c r="I1567" s="120" t="s">
        <v>15725</v>
      </c>
      <c r="J1567" s="121" t="s">
        <v>7451</v>
      </c>
    </row>
    <row r="1568" spans="1:10" ht="15.75" hidden="1" customHeight="1">
      <c r="A1568" s="119">
        <v>1561</v>
      </c>
      <c r="B1568" s="238" t="s">
        <v>28526</v>
      </c>
      <c r="C1568" s="121" t="s">
        <v>7478</v>
      </c>
      <c r="D1568" s="119">
        <v>2025</v>
      </c>
      <c r="E1568" s="121">
        <v>6100104907</v>
      </c>
      <c r="F1568" s="237">
        <v>45482</v>
      </c>
      <c r="G1568" s="121" t="s">
        <v>9395</v>
      </c>
      <c r="H1568" s="121" t="s">
        <v>22608</v>
      </c>
      <c r="I1568" s="120" t="s">
        <v>15726</v>
      </c>
      <c r="J1568" s="121" t="s">
        <v>7451</v>
      </c>
    </row>
    <row r="1569" spans="1:10" ht="15.75" hidden="1" customHeight="1">
      <c r="A1569" s="119">
        <v>1562</v>
      </c>
      <c r="B1569" s="238" t="s">
        <v>7645</v>
      </c>
      <c r="C1569" s="121" t="s">
        <v>7478</v>
      </c>
      <c r="D1569" s="119">
        <v>2025</v>
      </c>
      <c r="E1569" s="121">
        <v>6100105501</v>
      </c>
      <c r="F1569" s="237">
        <v>45499</v>
      </c>
      <c r="G1569" s="121" t="s">
        <v>9396</v>
      </c>
      <c r="H1569" s="121" t="s">
        <v>22609</v>
      </c>
      <c r="I1569" s="120" t="s">
        <v>7378</v>
      </c>
      <c r="J1569" s="121" t="s">
        <v>7451</v>
      </c>
    </row>
    <row r="1570" spans="1:10" ht="15.75" hidden="1" customHeight="1">
      <c r="A1570" s="119">
        <v>1563</v>
      </c>
      <c r="B1570" s="238" t="s">
        <v>7589</v>
      </c>
      <c r="C1570" s="121" t="s">
        <v>7479</v>
      </c>
      <c r="D1570" s="119">
        <v>2025</v>
      </c>
      <c r="E1570" s="121">
        <v>6100105341</v>
      </c>
      <c r="F1570" s="237">
        <v>45495</v>
      </c>
      <c r="G1570" s="121" t="s">
        <v>9397</v>
      </c>
      <c r="H1570" s="121" t="s">
        <v>22610</v>
      </c>
      <c r="I1570" s="120" t="s">
        <v>15727</v>
      </c>
      <c r="J1570" s="121" t="s">
        <v>7451</v>
      </c>
    </row>
    <row r="1571" spans="1:10" ht="15.75" hidden="1" customHeight="1">
      <c r="A1571" s="119">
        <v>1564</v>
      </c>
      <c r="B1571" s="121" t="s">
        <v>33294</v>
      </c>
      <c r="C1571" s="121" t="s">
        <v>7479</v>
      </c>
      <c r="D1571" s="119">
        <v>2025</v>
      </c>
      <c r="E1571" s="121">
        <v>6100105242</v>
      </c>
      <c r="F1571" s="237">
        <v>45488</v>
      </c>
      <c r="G1571" s="121" t="s">
        <v>9398</v>
      </c>
      <c r="H1571" s="121" t="s">
        <v>22611</v>
      </c>
      <c r="I1571" s="120" t="s">
        <v>15728</v>
      </c>
      <c r="J1571" s="121" t="s">
        <v>7451</v>
      </c>
    </row>
    <row r="1572" spans="1:10" ht="15.75" hidden="1" customHeight="1">
      <c r="A1572" s="119">
        <v>1565</v>
      </c>
      <c r="B1572" s="238" t="s">
        <v>7858</v>
      </c>
      <c r="C1572" s="121" t="s">
        <v>7478</v>
      </c>
      <c r="D1572" s="119">
        <v>2025</v>
      </c>
      <c r="E1572" s="121">
        <v>6100105333</v>
      </c>
      <c r="F1572" s="237">
        <v>45490</v>
      </c>
      <c r="G1572" s="121" t="s">
        <v>9399</v>
      </c>
      <c r="H1572" s="121" t="s">
        <v>22612</v>
      </c>
      <c r="I1572" s="120" t="s">
        <v>7433</v>
      </c>
      <c r="J1572" s="121" t="s">
        <v>7451</v>
      </c>
    </row>
    <row r="1573" spans="1:10" ht="15.75" hidden="1" customHeight="1">
      <c r="A1573" s="119">
        <v>1566</v>
      </c>
      <c r="B1573" s="238" t="s">
        <v>28969</v>
      </c>
      <c r="C1573" s="121" t="s">
        <v>7478</v>
      </c>
      <c r="D1573" s="119">
        <v>2025</v>
      </c>
      <c r="E1573" s="121">
        <v>6100104966</v>
      </c>
      <c r="F1573" s="237">
        <v>45483</v>
      </c>
      <c r="G1573" s="121" t="s">
        <v>9400</v>
      </c>
      <c r="H1573" s="121" t="s">
        <v>22613</v>
      </c>
      <c r="I1573" s="120" t="s">
        <v>15729</v>
      </c>
      <c r="J1573" s="121" t="s">
        <v>7451</v>
      </c>
    </row>
    <row r="1574" spans="1:10" ht="15.75" hidden="1" customHeight="1">
      <c r="A1574" s="119">
        <v>1567</v>
      </c>
      <c r="B1574" s="238" t="s">
        <v>28970</v>
      </c>
      <c r="C1574" s="121" t="s">
        <v>7496</v>
      </c>
      <c r="D1574" s="119">
        <v>2025</v>
      </c>
      <c r="E1574" s="121">
        <v>6100105003</v>
      </c>
      <c r="F1574" s="237">
        <v>45488</v>
      </c>
      <c r="G1574" s="121" t="s">
        <v>9401</v>
      </c>
      <c r="H1574" s="121" t="s">
        <v>22614</v>
      </c>
      <c r="I1574" s="120" t="s">
        <v>15730</v>
      </c>
      <c r="J1574" s="121" t="s">
        <v>7451</v>
      </c>
    </row>
    <row r="1575" spans="1:10" ht="15.75" hidden="1" customHeight="1">
      <c r="A1575" s="119">
        <v>1568</v>
      </c>
      <c r="B1575" s="121" t="s">
        <v>7587</v>
      </c>
      <c r="C1575" s="121" t="s">
        <v>7485</v>
      </c>
      <c r="D1575" s="119">
        <v>2025</v>
      </c>
      <c r="E1575" s="121">
        <v>6000039304</v>
      </c>
      <c r="F1575" s="237">
        <v>45502</v>
      </c>
      <c r="G1575" s="121" t="s">
        <v>7141</v>
      </c>
      <c r="H1575" s="121"/>
      <c r="I1575" s="120" t="s">
        <v>7347</v>
      </c>
      <c r="J1575" s="121" t="s">
        <v>7452</v>
      </c>
    </row>
    <row r="1576" spans="1:10" ht="15.75" hidden="1" customHeight="1">
      <c r="A1576" s="119">
        <v>1569</v>
      </c>
      <c r="B1576" s="238" t="s">
        <v>28971</v>
      </c>
      <c r="C1576" s="121" t="s">
        <v>7490</v>
      </c>
      <c r="D1576" s="119">
        <v>2025</v>
      </c>
      <c r="E1576" s="121">
        <v>6200035870</v>
      </c>
      <c r="F1576" s="237">
        <v>45484</v>
      </c>
      <c r="G1576" s="121" t="s">
        <v>9402</v>
      </c>
      <c r="H1576" s="121" t="s">
        <v>22615</v>
      </c>
      <c r="I1576" s="120" t="s">
        <v>15731</v>
      </c>
      <c r="J1576" s="121" t="s">
        <v>7453</v>
      </c>
    </row>
    <row r="1577" spans="1:10" ht="15.75" hidden="1" customHeight="1">
      <c r="A1577" s="119">
        <v>1570</v>
      </c>
      <c r="B1577" s="238" t="s">
        <v>7643</v>
      </c>
      <c r="C1577" s="121" t="s">
        <v>7478</v>
      </c>
      <c r="D1577" s="119">
        <v>2025</v>
      </c>
      <c r="E1577" s="121">
        <v>6100105314</v>
      </c>
      <c r="F1577" s="237">
        <v>45490</v>
      </c>
      <c r="G1577" s="121" t="s">
        <v>9403</v>
      </c>
      <c r="H1577" s="121" t="s">
        <v>22616</v>
      </c>
      <c r="I1577" s="120" t="s">
        <v>15732</v>
      </c>
      <c r="J1577" s="121" t="s">
        <v>7451</v>
      </c>
    </row>
    <row r="1578" spans="1:10" ht="15.75" hidden="1" customHeight="1">
      <c r="A1578" s="119">
        <v>1571</v>
      </c>
      <c r="B1578" s="238" t="s">
        <v>7849</v>
      </c>
      <c r="C1578" s="121" t="s">
        <v>7484</v>
      </c>
      <c r="D1578" s="119">
        <v>2025</v>
      </c>
      <c r="E1578" s="121">
        <v>6100105228</v>
      </c>
      <c r="F1578" s="237">
        <v>45489</v>
      </c>
      <c r="G1578" s="121" t="s">
        <v>8918</v>
      </c>
      <c r="H1578" s="121" t="s">
        <v>22617</v>
      </c>
      <c r="I1578" s="120" t="s">
        <v>7330</v>
      </c>
      <c r="J1578" s="121" t="s">
        <v>7451</v>
      </c>
    </row>
    <row r="1579" spans="1:10" ht="15.75" hidden="1" customHeight="1">
      <c r="A1579" s="119">
        <v>1572</v>
      </c>
      <c r="B1579" s="238" t="s">
        <v>7860</v>
      </c>
      <c r="C1579" s="121" t="s">
        <v>7478</v>
      </c>
      <c r="D1579" s="119">
        <v>2025</v>
      </c>
      <c r="E1579" s="121">
        <v>6100105209</v>
      </c>
      <c r="F1579" s="237">
        <v>45488</v>
      </c>
      <c r="G1579" s="121" t="s">
        <v>9404</v>
      </c>
      <c r="H1579" s="121" t="s">
        <v>22618</v>
      </c>
      <c r="I1579" s="120" t="s">
        <v>7424</v>
      </c>
      <c r="J1579" s="121" t="s">
        <v>7451</v>
      </c>
    </row>
    <row r="1580" spans="1:10" ht="15.75" hidden="1" customHeight="1">
      <c r="A1580" s="119">
        <v>1573</v>
      </c>
      <c r="B1580" s="238" t="s">
        <v>28147</v>
      </c>
      <c r="C1580" s="121" t="s">
        <v>7494</v>
      </c>
      <c r="D1580" s="119">
        <v>2025</v>
      </c>
      <c r="E1580" s="121">
        <v>6000039235</v>
      </c>
      <c r="F1580" s="237">
        <v>45489</v>
      </c>
      <c r="G1580" s="121" t="s">
        <v>9405</v>
      </c>
      <c r="H1580" s="121" t="s">
        <v>22619</v>
      </c>
      <c r="I1580" s="120" t="s">
        <v>15733</v>
      </c>
      <c r="J1580" s="121" t="s">
        <v>7452</v>
      </c>
    </row>
    <row r="1581" spans="1:10" ht="15.75" hidden="1" customHeight="1">
      <c r="A1581" s="119">
        <v>1574</v>
      </c>
      <c r="B1581" s="238" t="s">
        <v>28972</v>
      </c>
      <c r="C1581" s="121" t="s">
        <v>7496</v>
      </c>
      <c r="D1581" s="119">
        <v>2025</v>
      </c>
      <c r="E1581" s="121">
        <v>6100105000</v>
      </c>
      <c r="F1581" s="237">
        <v>45482</v>
      </c>
      <c r="G1581" s="121" t="s">
        <v>9406</v>
      </c>
      <c r="H1581" s="121" t="s">
        <v>22620</v>
      </c>
      <c r="I1581" s="120" t="s">
        <v>15734</v>
      </c>
      <c r="J1581" s="121" t="s">
        <v>7451</v>
      </c>
    </row>
    <row r="1582" spans="1:10" ht="15.75" hidden="1" customHeight="1">
      <c r="A1582" s="119">
        <v>1575</v>
      </c>
      <c r="B1582" s="238" t="s">
        <v>28973</v>
      </c>
      <c r="C1582" s="121" t="s">
        <v>7496</v>
      </c>
      <c r="D1582" s="119">
        <v>2025</v>
      </c>
      <c r="E1582" s="121">
        <v>6100105789</v>
      </c>
      <c r="F1582" s="237">
        <v>45505</v>
      </c>
      <c r="G1582" s="121" t="s">
        <v>9407</v>
      </c>
      <c r="H1582" s="121" t="s">
        <v>22621</v>
      </c>
      <c r="I1582" s="120" t="s">
        <v>15735</v>
      </c>
      <c r="J1582" s="121" t="s">
        <v>7451</v>
      </c>
    </row>
    <row r="1583" spans="1:10" ht="15.75" hidden="1" customHeight="1">
      <c r="A1583" s="119">
        <v>1576</v>
      </c>
      <c r="B1583" s="238" t="s">
        <v>28974</v>
      </c>
      <c r="C1583" s="121" t="s">
        <v>7496</v>
      </c>
      <c r="D1583" s="119">
        <v>2025</v>
      </c>
      <c r="E1583" s="121">
        <v>6100105826</v>
      </c>
      <c r="F1583" s="237">
        <v>45511</v>
      </c>
      <c r="G1583" s="121" t="s">
        <v>9408</v>
      </c>
      <c r="H1583" s="121" t="s">
        <v>22622</v>
      </c>
      <c r="I1583" s="120" t="s">
        <v>15736</v>
      </c>
      <c r="J1583" s="121" t="s">
        <v>7451</v>
      </c>
    </row>
    <row r="1584" spans="1:10" ht="15.75" hidden="1" customHeight="1">
      <c r="A1584" s="119">
        <v>1577</v>
      </c>
      <c r="B1584" s="238" t="s">
        <v>28975</v>
      </c>
      <c r="C1584" s="121" t="s">
        <v>7483</v>
      </c>
      <c r="D1584" s="119">
        <v>2025</v>
      </c>
      <c r="E1584" s="121">
        <v>6100104954</v>
      </c>
      <c r="F1584" s="237">
        <v>45483</v>
      </c>
      <c r="G1584" s="121" t="s">
        <v>9409</v>
      </c>
      <c r="H1584" s="121" t="s">
        <v>22623</v>
      </c>
      <c r="I1584" s="120" t="s">
        <v>7426</v>
      </c>
      <c r="J1584" s="121" t="s">
        <v>7451</v>
      </c>
    </row>
    <row r="1585" spans="1:10" ht="15.75" hidden="1" customHeight="1">
      <c r="A1585" s="119">
        <v>1578</v>
      </c>
      <c r="B1585" s="238" t="s">
        <v>28976</v>
      </c>
      <c r="C1585" s="121" t="s">
        <v>7478</v>
      </c>
      <c r="D1585" s="119">
        <v>2025</v>
      </c>
      <c r="E1585" s="121">
        <v>6100104967</v>
      </c>
      <c r="F1585" s="237">
        <v>45482</v>
      </c>
      <c r="G1585" s="121" t="s">
        <v>9410</v>
      </c>
      <c r="H1585" s="121" t="s">
        <v>22624</v>
      </c>
      <c r="I1585" s="120" t="s">
        <v>15737</v>
      </c>
      <c r="J1585" s="121" t="s">
        <v>7451</v>
      </c>
    </row>
    <row r="1586" spans="1:10" ht="15.75" hidden="1" customHeight="1">
      <c r="A1586" s="119">
        <v>1579</v>
      </c>
      <c r="B1586" s="238" t="s">
        <v>7581</v>
      </c>
      <c r="C1586" s="121" t="s">
        <v>7478</v>
      </c>
      <c r="D1586" s="119">
        <v>2025</v>
      </c>
      <c r="E1586" s="121">
        <v>6100104970</v>
      </c>
      <c r="F1586" s="237">
        <v>45484</v>
      </c>
      <c r="G1586" s="121" t="s">
        <v>9411</v>
      </c>
      <c r="H1586" s="121" t="s">
        <v>22625</v>
      </c>
      <c r="I1586" s="120" t="s">
        <v>15738</v>
      </c>
      <c r="J1586" s="121" t="s">
        <v>7451</v>
      </c>
    </row>
    <row r="1587" spans="1:10" ht="15.75" hidden="1" customHeight="1">
      <c r="A1587" s="119">
        <v>1580</v>
      </c>
      <c r="B1587" s="238" t="s">
        <v>28977</v>
      </c>
      <c r="C1587" s="121" t="s">
        <v>7496</v>
      </c>
      <c r="D1587" s="119">
        <v>2025</v>
      </c>
      <c r="E1587" s="121">
        <v>6100106263</v>
      </c>
      <c r="F1587" s="237">
        <v>45537</v>
      </c>
      <c r="G1587" s="121" t="s">
        <v>9412</v>
      </c>
      <c r="H1587" s="121" t="s">
        <v>22626</v>
      </c>
      <c r="I1587" s="120" t="s">
        <v>15739</v>
      </c>
      <c r="J1587" s="121" t="s">
        <v>7451</v>
      </c>
    </row>
    <row r="1588" spans="1:10" ht="15.75" hidden="1" customHeight="1">
      <c r="A1588" s="119">
        <v>1581</v>
      </c>
      <c r="B1588" s="238" t="s">
        <v>28978</v>
      </c>
      <c r="C1588" s="121" t="s">
        <v>7482</v>
      </c>
      <c r="D1588" s="119">
        <v>2025</v>
      </c>
      <c r="E1588" s="121">
        <v>6100105465</v>
      </c>
      <c r="F1588" s="237">
        <v>45495</v>
      </c>
      <c r="G1588" s="121" t="s">
        <v>9413</v>
      </c>
      <c r="H1588" s="121" t="s">
        <v>22627</v>
      </c>
      <c r="I1588" s="120" t="s">
        <v>15740</v>
      </c>
      <c r="J1588" s="121" t="s">
        <v>7451</v>
      </c>
    </row>
    <row r="1589" spans="1:10" ht="15.75" hidden="1" customHeight="1">
      <c r="A1589" s="119">
        <v>1582</v>
      </c>
      <c r="B1589" s="238" t="s">
        <v>7751</v>
      </c>
      <c r="C1589" s="121" t="s">
        <v>7496</v>
      </c>
      <c r="D1589" s="119">
        <v>2025</v>
      </c>
      <c r="E1589" s="121">
        <v>6100105169</v>
      </c>
      <c r="F1589" s="237">
        <v>45484</v>
      </c>
      <c r="G1589" s="121" t="s">
        <v>9414</v>
      </c>
      <c r="H1589" s="121" t="s">
        <v>22628</v>
      </c>
      <c r="I1589" s="120" t="s">
        <v>15741</v>
      </c>
      <c r="J1589" s="121" t="s">
        <v>7451</v>
      </c>
    </row>
    <row r="1590" spans="1:10" ht="15.75" hidden="1" customHeight="1">
      <c r="A1590" s="119">
        <v>1583</v>
      </c>
      <c r="B1590" s="238" t="s">
        <v>7769</v>
      </c>
      <c r="C1590" s="121" t="s">
        <v>7478</v>
      </c>
      <c r="D1590" s="119">
        <v>2025</v>
      </c>
      <c r="E1590" s="121">
        <v>6100105231</v>
      </c>
      <c r="F1590" s="237">
        <v>45488</v>
      </c>
      <c r="G1590" s="121" t="s">
        <v>9415</v>
      </c>
      <c r="H1590" s="121" t="s">
        <v>22629</v>
      </c>
      <c r="I1590" s="120" t="s">
        <v>15742</v>
      </c>
      <c r="J1590" s="121" t="s">
        <v>7451</v>
      </c>
    </row>
    <row r="1591" spans="1:10" ht="15.75" hidden="1" customHeight="1">
      <c r="A1591" s="119">
        <v>1584</v>
      </c>
      <c r="B1591" s="238" t="s">
        <v>7635</v>
      </c>
      <c r="C1591" s="121" t="s">
        <v>7478</v>
      </c>
      <c r="D1591" s="119">
        <v>2025</v>
      </c>
      <c r="E1591" s="121">
        <v>6100105421</v>
      </c>
      <c r="F1591" s="237">
        <v>45495</v>
      </c>
      <c r="G1591" s="121" t="s">
        <v>9416</v>
      </c>
      <c r="H1591" s="121" t="s">
        <v>22630</v>
      </c>
      <c r="I1591" s="120" t="s">
        <v>15743</v>
      </c>
      <c r="J1591" s="121" t="s">
        <v>7451</v>
      </c>
    </row>
    <row r="1592" spans="1:10" ht="15.75" hidden="1" customHeight="1">
      <c r="A1592" s="119">
        <v>1585</v>
      </c>
      <c r="B1592" s="238" t="s">
        <v>28979</v>
      </c>
      <c r="C1592" s="121" t="s">
        <v>7485</v>
      </c>
      <c r="D1592" s="119">
        <v>2025</v>
      </c>
      <c r="E1592" s="121">
        <v>6000039244</v>
      </c>
      <c r="F1592" s="237">
        <v>45495</v>
      </c>
      <c r="G1592" s="121" t="s">
        <v>9417</v>
      </c>
      <c r="H1592" s="121" t="s">
        <v>22631</v>
      </c>
      <c r="I1592" s="120" t="s">
        <v>15744</v>
      </c>
      <c r="J1592" s="121" t="s">
        <v>7452</v>
      </c>
    </row>
    <row r="1593" spans="1:10" ht="15.75" hidden="1" customHeight="1">
      <c r="A1593" s="119">
        <v>1586</v>
      </c>
      <c r="B1593" s="238" t="s">
        <v>28980</v>
      </c>
      <c r="C1593" s="121" t="s">
        <v>7496</v>
      </c>
      <c r="D1593" s="119">
        <v>2025</v>
      </c>
      <c r="E1593" s="121">
        <v>6100105634</v>
      </c>
      <c r="F1593" s="237">
        <v>45516</v>
      </c>
      <c r="G1593" s="121" t="s">
        <v>9418</v>
      </c>
      <c r="H1593" s="121" t="s">
        <v>22632</v>
      </c>
      <c r="I1593" s="120" t="s">
        <v>15745</v>
      </c>
      <c r="J1593" s="121" t="s">
        <v>7451</v>
      </c>
    </row>
    <row r="1594" spans="1:10" ht="15.75" hidden="1" customHeight="1">
      <c r="A1594" s="119">
        <v>1587</v>
      </c>
      <c r="B1594" s="238" t="s">
        <v>7751</v>
      </c>
      <c r="C1594" s="121" t="s">
        <v>7496</v>
      </c>
      <c r="D1594" s="119">
        <v>2025</v>
      </c>
      <c r="E1594" s="121">
        <v>6100105230</v>
      </c>
      <c r="F1594" s="237">
        <v>45488</v>
      </c>
      <c r="G1594" s="121" t="s">
        <v>9419</v>
      </c>
      <c r="H1594" s="121" t="s">
        <v>22633</v>
      </c>
      <c r="I1594" s="120" t="s">
        <v>15746</v>
      </c>
      <c r="J1594" s="121" t="s">
        <v>7451</v>
      </c>
    </row>
    <row r="1595" spans="1:10" ht="15.75" hidden="1" customHeight="1">
      <c r="A1595" s="119">
        <v>1588</v>
      </c>
      <c r="B1595" s="238" t="s">
        <v>28981</v>
      </c>
      <c r="C1595" s="121" t="s">
        <v>7478</v>
      </c>
      <c r="D1595" s="119">
        <v>2025</v>
      </c>
      <c r="E1595" s="121">
        <v>6100105498</v>
      </c>
      <c r="F1595" s="237">
        <v>45498</v>
      </c>
      <c r="G1595" s="121" t="s">
        <v>9420</v>
      </c>
      <c r="H1595" s="121" t="s">
        <v>22634</v>
      </c>
      <c r="I1595" s="120" t="s">
        <v>15747</v>
      </c>
      <c r="J1595" s="121" t="s">
        <v>7451</v>
      </c>
    </row>
    <row r="1596" spans="1:10" ht="15.75" hidden="1" customHeight="1">
      <c r="A1596" s="119">
        <v>1589</v>
      </c>
      <c r="B1596" s="238" t="s">
        <v>28982</v>
      </c>
      <c r="C1596" s="121" t="s">
        <v>7496</v>
      </c>
      <c r="D1596" s="119">
        <v>2025</v>
      </c>
      <c r="E1596" s="121">
        <v>6100105484</v>
      </c>
      <c r="F1596" s="237">
        <v>45498</v>
      </c>
      <c r="G1596" s="121" t="s">
        <v>9421</v>
      </c>
      <c r="H1596" s="121" t="s">
        <v>22635</v>
      </c>
      <c r="I1596" s="120" t="s">
        <v>15748</v>
      </c>
      <c r="J1596" s="121" t="s">
        <v>7451</v>
      </c>
    </row>
    <row r="1597" spans="1:10" ht="15.75" hidden="1" customHeight="1">
      <c r="A1597" s="119">
        <v>1590</v>
      </c>
      <c r="B1597" s="238" t="s">
        <v>28983</v>
      </c>
      <c r="C1597" s="121" t="s">
        <v>7492</v>
      </c>
      <c r="D1597" s="119">
        <v>2025</v>
      </c>
      <c r="E1597" s="121">
        <v>6200035864</v>
      </c>
      <c r="F1597" s="237">
        <v>45485</v>
      </c>
      <c r="G1597" s="121" t="s">
        <v>9422</v>
      </c>
      <c r="H1597" s="121" t="s">
        <v>22636</v>
      </c>
      <c r="I1597" s="120" t="s">
        <v>15749</v>
      </c>
      <c r="J1597" s="121" t="s">
        <v>7453</v>
      </c>
    </row>
    <row r="1598" spans="1:10" ht="15.75" hidden="1" customHeight="1">
      <c r="A1598" s="119">
        <v>1591</v>
      </c>
      <c r="B1598" s="238" t="s">
        <v>28984</v>
      </c>
      <c r="C1598" s="121" t="s">
        <v>7478</v>
      </c>
      <c r="D1598" s="119">
        <v>2025</v>
      </c>
      <c r="E1598" s="121">
        <v>6100105066</v>
      </c>
      <c r="F1598" s="237">
        <v>45484</v>
      </c>
      <c r="G1598" s="121" t="s">
        <v>9423</v>
      </c>
      <c r="H1598" s="121" t="s">
        <v>22637</v>
      </c>
      <c r="I1598" s="120" t="s">
        <v>7424</v>
      </c>
      <c r="J1598" s="121" t="s">
        <v>7451</v>
      </c>
    </row>
    <row r="1599" spans="1:10" ht="15.75" hidden="1" customHeight="1">
      <c r="A1599" s="119">
        <v>1592</v>
      </c>
      <c r="B1599" s="238" t="s">
        <v>7618</v>
      </c>
      <c r="C1599" s="121" t="s">
        <v>7478</v>
      </c>
      <c r="D1599" s="119">
        <v>2025</v>
      </c>
      <c r="E1599" s="121">
        <v>6100105464</v>
      </c>
      <c r="F1599" s="237">
        <v>45509</v>
      </c>
      <c r="G1599" s="121" t="s">
        <v>9424</v>
      </c>
      <c r="H1599" s="121" t="s">
        <v>22638</v>
      </c>
      <c r="I1599" s="120" t="s">
        <v>15750</v>
      </c>
      <c r="J1599" s="121" t="s">
        <v>7451</v>
      </c>
    </row>
    <row r="1600" spans="1:10" ht="15.75" hidden="1" customHeight="1">
      <c r="A1600" s="119">
        <v>1593</v>
      </c>
      <c r="B1600" s="238" t="s">
        <v>28985</v>
      </c>
      <c r="C1600" s="121" t="s">
        <v>7478</v>
      </c>
      <c r="D1600" s="119">
        <v>2025</v>
      </c>
      <c r="E1600" s="121">
        <v>6100105096</v>
      </c>
      <c r="F1600" s="237">
        <v>45485</v>
      </c>
      <c r="G1600" s="121" t="s">
        <v>9425</v>
      </c>
      <c r="H1600" s="121" t="s">
        <v>22639</v>
      </c>
      <c r="I1600" s="120" t="s">
        <v>7373</v>
      </c>
      <c r="J1600" s="121" t="s">
        <v>7451</v>
      </c>
    </row>
    <row r="1601" spans="1:10" ht="15.75" hidden="1" customHeight="1">
      <c r="A1601" s="119">
        <v>1594</v>
      </c>
      <c r="B1601" s="121" t="s">
        <v>33263</v>
      </c>
      <c r="C1601" s="121" t="s">
        <v>7479</v>
      </c>
      <c r="D1601" s="119">
        <v>2025</v>
      </c>
      <c r="E1601" s="121">
        <v>6100105125</v>
      </c>
      <c r="F1601" s="237">
        <v>45498</v>
      </c>
      <c r="G1601" s="121" t="s">
        <v>9426</v>
      </c>
      <c r="H1601" s="121" t="s">
        <v>22640</v>
      </c>
      <c r="I1601" s="120" t="s">
        <v>15751</v>
      </c>
      <c r="J1601" s="121" t="s">
        <v>7451</v>
      </c>
    </row>
    <row r="1602" spans="1:10" ht="15.75" hidden="1" customHeight="1">
      <c r="A1602" s="119">
        <v>1595</v>
      </c>
      <c r="B1602" s="238" t="s">
        <v>28986</v>
      </c>
      <c r="C1602" s="121" t="s">
        <v>7489</v>
      </c>
      <c r="D1602" s="119">
        <v>2025</v>
      </c>
      <c r="E1602" s="121">
        <v>6200035880</v>
      </c>
      <c r="F1602" s="237">
        <v>45483</v>
      </c>
      <c r="G1602" s="121" t="s">
        <v>9427</v>
      </c>
      <c r="H1602" s="121" t="s">
        <v>22641</v>
      </c>
      <c r="I1602" s="120" t="s">
        <v>7349</v>
      </c>
      <c r="J1602" s="121" t="s">
        <v>7453</v>
      </c>
    </row>
    <row r="1603" spans="1:10" ht="15.75" hidden="1" customHeight="1">
      <c r="A1603" s="119">
        <v>1596</v>
      </c>
      <c r="B1603" s="238" t="s">
        <v>7638</v>
      </c>
      <c r="C1603" s="121" t="s">
        <v>7478</v>
      </c>
      <c r="D1603" s="119">
        <v>2025</v>
      </c>
      <c r="E1603" s="121">
        <v>6100105065</v>
      </c>
      <c r="F1603" s="237">
        <v>45488</v>
      </c>
      <c r="G1603" s="121" t="s">
        <v>9428</v>
      </c>
      <c r="H1603" s="121" t="s">
        <v>22642</v>
      </c>
      <c r="I1603" s="120" t="s">
        <v>7316</v>
      </c>
      <c r="J1603" s="121" t="s">
        <v>7451</v>
      </c>
    </row>
    <row r="1604" spans="1:10" ht="15.75" hidden="1" customHeight="1">
      <c r="A1604" s="119">
        <v>1597</v>
      </c>
      <c r="B1604" s="238" t="s">
        <v>28987</v>
      </c>
      <c r="C1604" s="121" t="s">
        <v>7496</v>
      </c>
      <c r="D1604" s="119">
        <v>2025</v>
      </c>
      <c r="E1604" s="121">
        <v>6100105091</v>
      </c>
      <c r="F1604" s="237">
        <v>45484</v>
      </c>
      <c r="G1604" s="121" t="s">
        <v>9429</v>
      </c>
      <c r="H1604" s="121" t="s">
        <v>22643</v>
      </c>
      <c r="I1604" s="120" t="s">
        <v>15752</v>
      </c>
      <c r="J1604" s="121" t="s">
        <v>7451</v>
      </c>
    </row>
    <row r="1605" spans="1:10" ht="15.75" hidden="1" customHeight="1">
      <c r="A1605" s="119">
        <v>1598</v>
      </c>
      <c r="B1605" s="238" t="s">
        <v>28988</v>
      </c>
      <c r="C1605" s="121" t="s">
        <v>7497</v>
      </c>
      <c r="D1605" s="119">
        <v>2025</v>
      </c>
      <c r="E1605" s="121">
        <v>6100105806</v>
      </c>
      <c r="F1605" s="237">
        <v>45509</v>
      </c>
      <c r="G1605" s="121" t="s">
        <v>9430</v>
      </c>
      <c r="H1605" s="121" t="s">
        <v>22644</v>
      </c>
      <c r="I1605" s="120" t="s">
        <v>15753</v>
      </c>
      <c r="J1605" s="121" t="s">
        <v>7451</v>
      </c>
    </row>
    <row r="1606" spans="1:10" ht="15.75" hidden="1" customHeight="1">
      <c r="A1606" s="119">
        <v>1599</v>
      </c>
      <c r="B1606" s="238" t="s">
        <v>28989</v>
      </c>
      <c r="C1606" s="121" t="s">
        <v>7490</v>
      </c>
      <c r="D1606" s="119">
        <v>2025</v>
      </c>
      <c r="E1606" s="121">
        <v>6200035862</v>
      </c>
      <c r="F1606" s="237">
        <v>45484</v>
      </c>
      <c r="G1606" s="121" t="s">
        <v>9431</v>
      </c>
      <c r="H1606" s="121" t="s">
        <v>22645</v>
      </c>
      <c r="I1606" s="120" t="s">
        <v>15754</v>
      </c>
      <c r="J1606" s="121" t="s">
        <v>7453</v>
      </c>
    </row>
    <row r="1607" spans="1:10" ht="15.75" hidden="1" customHeight="1">
      <c r="A1607" s="119">
        <v>1600</v>
      </c>
      <c r="B1607" s="238" t="s">
        <v>28990</v>
      </c>
      <c r="C1607" s="121" t="s">
        <v>7496</v>
      </c>
      <c r="D1607" s="119">
        <v>2025</v>
      </c>
      <c r="E1607" s="121">
        <v>6100105076</v>
      </c>
      <c r="F1607" s="237">
        <v>45485</v>
      </c>
      <c r="G1607" s="121" t="s">
        <v>9432</v>
      </c>
      <c r="H1607" s="121" t="s">
        <v>22646</v>
      </c>
      <c r="I1607" s="120" t="s">
        <v>15755</v>
      </c>
      <c r="J1607" s="121" t="s">
        <v>7451</v>
      </c>
    </row>
    <row r="1608" spans="1:10" ht="15.75" hidden="1" customHeight="1">
      <c r="A1608" s="119">
        <v>1601</v>
      </c>
      <c r="B1608" s="238" t="s">
        <v>28555</v>
      </c>
      <c r="C1608" s="121" t="s">
        <v>7479</v>
      </c>
      <c r="D1608" s="119">
        <v>2025</v>
      </c>
      <c r="E1608" s="121">
        <v>6100105243</v>
      </c>
      <c r="F1608" s="237">
        <v>45485</v>
      </c>
      <c r="G1608" s="121" t="s">
        <v>9433</v>
      </c>
      <c r="H1608" s="121" t="s">
        <v>22647</v>
      </c>
      <c r="I1608" s="120" t="s">
        <v>15756</v>
      </c>
      <c r="J1608" s="121" t="s">
        <v>7451</v>
      </c>
    </row>
    <row r="1609" spans="1:10" ht="15.75" hidden="1" customHeight="1">
      <c r="A1609" s="119">
        <v>1602</v>
      </c>
      <c r="B1609" s="238" t="s">
        <v>7658</v>
      </c>
      <c r="C1609" s="121" t="s">
        <v>7478</v>
      </c>
      <c r="D1609" s="119">
        <v>2025</v>
      </c>
      <c r="E1609" s="121">
        <v>6100105088</v>
      </c>
      <c r="F1609" s="237">
        <v>45490</v>
      </c>
      <c r="G1609" s="121" t="s">
        <v>9434</v>
      </c>
      <c r="H1609" s="121" t="s">
        <v>22648</v>
      </c>
      <c r="I1609" s="120" t="s">
        <v>15757</v>
      </c>
      <c r="J1609" s="121" t="s">
        <v>7451</v>
      </c>
    </row>
    <row r="1610" spans="1:10" ht="15.75" hidden="1" customHeight="1">
      <c r="A1610" s="119">
        <v>1603</v>
      </c>
      <c r="B1610" s="238" t="s">
        <v>28991</v>
      </c>
      <c r="C1610" s="121" t="s">
        <v>7478</v>
      </c>
      <c r="D1610" s="119">
        <v>2025</v>
      </c>
      <c r="E1610" s="121">
        <v>6100105322</v>
      </c>
      <c r="F1610" s="237">
        <v>45495</v>
      </c>
      <c r="G1610" s="121" t="s">
        <v>9435</v>
      </c>
      <c r="H1610" s="121" t="s">
        <v>22649</v>
      </c>
      <c r="I1610" s="120" t="s">
        <v>15758</v>
      </c>
      <c r="J1610" s="121" t="s">
        <v>7451</v>
      </c>
    </row>
    <row r="1611" spans="1:10" ht="15.75" hidden="1" customHeight="1">
      <c r="A1611" s="119">
        <v>1604</v>
      </c>
      <c r="B1611" s="121" t="s">
        <v>33295</v>
      </c>
      <c r="C1611" s="121" t="s">
        <v>7479</v>
      </c>
      <c r="D1611" s="119">
        <v>2025</v>
      </c>
      <c r="E1611" s="121">
        <v>6100105502</v>
      </c>
      <c r="F1611" s="237">
        <v>45498</v>
      </c>
      <c r="G1611" s="121" t="s">
        <v>9436</v>
      </c>
      <c r="H1611" s="121" t="s">
        <v>22650</v>
      </c>
      <c r="I1611" s="120" t="s">
        <v>15759</v>
      </c>
      <c r="J1611" s="121" t="s">
        <v>7451</v>
      </c>
    </row>
    <row r="1612" spans="1:10" ht="15.75" hidden="1" customHeight="1">
      <c r="A1612" s="119">
        <v>1605</v>
      </c>
      <c r="B1612" s="238" t="s">
        <v>28992</v>
      </c>
      <c r="C1612" s="121" t="s">
        <v>7503</v>
      </c>
      <c r="D1612" s="119">
        <v>2025</v>
      </c>
      <c r="E1612" s="121">
        <v>6100105071</v>
      </c>
      <c r="F1612" s="237">
        <v>45489</v>
      </c>
      <c r="G1612" s="121" t="s">
        <v>9437</v>
      </c>
      <c r="H1612" s="121" t="s">
        <v>22651</v>
      </c>
      <c r="I1612" s="120" t="s">
        <v>15760</v>
      </c>
      <c r="J1612" s="121" t="s">
        <v>7451</v>
      </c>
    </row>
    <row r="1613" spans="1:10" ht="15.75" hidden="1" customHeight="1">
      <c r="A1613" s="119">
        <v>1606</v>
      </c>
      <c r="B1613" s="238" t="s">
        <v>28993</v>
      </c>
      <c r="C1613" s="121" t="s">
        <v>7490</v>
      </c>
      <c r="D1613" s="119">
        <v>2025</v>
      </c>
      <c r="E1613" s="121">
        <v>6200035872</v>
      </c>
      <c r="F1613" s="237">
        <v>45489</v>
      </c>
      <c r="G1613" s="121" t="s">
        <v>9438</v>
      </c>
      <c r="H1613" s="121" t="s">
        <v>22652</v>
      </c>
      <c r="I1613" s="120" t="s">
        <v>15761</v>
      </c>
      <c r="J1613" s="121" t="s">
        <v>7453</v>
      </c>
    </row>
    <row r="1614" spans="1:10" ht="15.75" hidden="1" customHeight="1">
      <c r="A1614" s="119">
        <v>1607</v>
      </c>
      <c r="B1614" s="121" t="s">
        <v>33263</v>
      </c>
      <c r="C1614" s="121" t="s">
        <v>7479</v>
      </c>
      <c r="D1614" s="119">
        <v>2025</v>
      </c>
      <c r="E1614" s="121">
        <v>6100105409</v>
      </c>
      <c r="F1614" s="237">
        <v>45499</v>
      </c>
      <c r="G1614" s="121" t="s">
        <v>9439</v>
      </c>
      <c r="H1614" s="121" t="s">
        <v>22653</v>
      </c>
      <c r="I1614" s="120" t="s">
        <v>15762</v>
      </c>
      <c r="J1614" s="121" t="s">
        <v>7451</v>
      </c>
    </row>
    <row r="1615" spans="1:10" ht="15.75" hidden="1" customHeight="1">
      <c r="A1615" s="119">
        <v>1608</v>
      </c>
      <c r="B1615" s="238" t="s">
        <v>28547</v>
      </c>
      <c r="C1615" s="121" t="s">
        <v>7494</v>
      </c>
      <c r="D1615" s="119">
        <v>2025</v>
      </c>
      <c r="E1615" s="121">
        <v>6000039185</v>
      </c>
      <c r="F1615" s="237">
        <v>45497</v>
      </c>
      <c r="G1615" s="121" t="s">
        <v>9440</v>
      </c>
      <c r="H1615" s="121" t="s">
        <v>22654</v>
      </c>
      <c r="I1615" s="120" t="s">
        <v>15763</v>
      </c>
      <c r="J1615" s="121" t="s">
        <v>7452</v>
      </c>
    </row>
    <row r="1616" spans="1:10" ht="15.75" hidden="1" customHeight="1">
      <c r="A1616" s="119">
        <v>1609</v>
      </c>
      <c r="B1616" s="238" t="s">
        <v>28994</v>
      </c>
      <c r="C1616" s="121" t="s">
        <v>7494</v>
      </c>
      <c r="D1616" s="119">
        <v>2025</v>
      </c>
      <c r="E1616" s="121">
        <v>6000039186</v>
      </c>
      <c r="F1616" s="237">
        <v>45488</v>
      </c>
      <c r="G1616" s="121" t="s">
        <v>9441</v>
      </c>
      <c r="H1616" s="121" t="s">
        <v>22655</v>
      </c>
      <c r="I1616" s="120" t="s">
        <v>15764</v>
      </c>
      <c r="J1616" s="121" t="s">
        <v>7452</v>
      </c>
    </row>
    <row r="1617" spans="1:10" ht="15.75" hidden="1" customHeight="1">
      <c r="A1617" s="119">
        <v>1610</v>
      </c>
      <c r="B1617" s="238" t="s">
        <v>28995</v>
      </c>
      <c r="C1617" s="121" t="s">
        <v>7496</v>
      </c>
      <c r="D1617" s="119">
        <v>2025</v>
      </c>
      <c r="E1617" s="121">
        <v>6100105171</v>
      </c>
      <c r="F1617" s="237">
        <v>45488</v>
      </c>
      <c r="G1617" s="121" t="s">
        <v>9442</v>
      </c>
      <c r="H1617" s="121" t="s">
        <v>22656</v>
      </c>
      <c r="I1617" s="120" t="s">
        <v>15765</v>
      </c>
      <c r="J1617" s="121" t="s">
        <v>7451</v>
      </c>
    </row>
    <row r="1618" spans="1:10" ht="15.75" hidden="1" customHeight="1">
      <c r="A1618" s="119">
        <v>1611</v>
      </c>
      <c r="B1618" s="238" t="s">
        <v>7645</v>
      </c>
      <c r="C1618" s="121" t="s">
        <v>7478</v>
      </c>
      <c r="D1618" s="119">
        <v>2025</v>
      </c>
      <c r="E1618" s="121">
        <v>6100105160</v>
      </c>
      <c r="F1618" s="237">
        <v>45485</v>
      </c>
      <c r="G1618" s="121" t="s">
        <v>9443</v>
      </c>
      <c r="H1618" s="121" t="s">
        <v>22657</v>
      </c>
      <c r="I1618" s="120" t="s">
        <v>15766</v>
      </c>
      <c r="J1618" s="121" t="s">
        <v>7451</v>
      </c>
    </row>
    <row r="1619" spans="1:10" ht="15.75" hidden="1" customHeight="1">
      <c r="A1619" s="119">
        <v>1612</v>
      </c>
      <c r="B1619" s="238" t="s">
        <v>7643</v>
      </c>
      <c r="C1619" s="121" t="s">
        <v>7478</v>
      </c>
      <c r="D1619" s="119">
        <v>2025</v>
      </c>
      <c r="E1619" s="121">
        <v>6100105262</v>
      </c>
      <c r="F1619" s="237">
        <v>45488</v>
      </c>
      <c r="G1619" s="121" t="s">
        <v>9444</v>
      </c>
      <c r="H1619" s="121" t="s">
        <v>22658</v>
      </c>
      <c r="I1619" s="120" t="s">
        <v>15184</v>
      </c>
      <c r="J1619" s="121" t="s">
        <v>7451</v>
      </c>
    </row>
    <row r="1620" spans="1:10" ht="15.75" hidden="1" customHeight="1">
      <c r="A1620" s="119">
        <v>1613</v>
      </c>
      <c r="B1620" s="238" t="s">
        <v>28996</v>
      </c>
      <c r="C1620" s="121" t="s">
        <v>7496</v>
      </c>
      <c r="D1620" s="119">
        <v>2025</v>
      </c>
      <c r="E1620" s="121">
        <v>6100105907</v>
      </c>
      <c r="F1620" s="237">
        <v>45525</v>
      </c>
      <c r="G1620" s="121" t="s">
        <v>9445</v>
      </c>
      <c r="H1620" s="121" t="s">
        <v>22659</v>
      </c>
      <c r="I1620" s="120" t="s">
        <v>15767</v>
      </c>
      <c r="J1620" s="121" t="s">
        <v>7451</v>
      </c>
    </row>
    <row r="1621" spans="1:10" ht="15.75" hidden="1" customHeight="1">
      <c r="A1621" s="119">
        <v>1614</v>
      </c>
      <c r="B1621" s="238" t="s">
        <v>7855</v>
      </c>
      <c r="C1621" s="121" t="s">
        <v>7496</v>
      </c>
      <c r="D1621" s="119">
        <v>2025</v>
      </c>
      <c r="E1621" s="121">
        <v>6100105288</v>
      </c>
      <c r="F1621" s="237">
        <v>45488</v>
      </c>
      <c r="G1621" s="121" t="s">
        <v>9446</v>
      </c>
      <c r="H1621" s="121" t="s">
        <v>22660</v>
      </c>
      <c r="I1621" s="120" t="s">
        <v>15768</v>
      </c>
      <c r="J1621" s="121" t="s">
        <v>7451</v>
      </c>
    </row>
    <row r="1622" spans="1:10" ht="15.75" hidden="1" customHeight="1">
      <c r="A1622" s="119">
        <v>1615</v>
      </c>
      <c r="B1622" s="238" t="s">
        <v>28997</v>
      </c>
      <c r="C1622" s="121" t="s">
        <v>7498</v>
      </c>
      <c r="D1622" s="119">
        <v>2025</v>
      </c>
      <c r="E1622" s="121">
        <v>6200035933</v>
      </c>
      <c r="F1622" s="237">
        <v>45489</v>
      </c>
      <c r="G1622" s="121" t="s">
        <v>9447</v>
      </c>
      <c r="H1622" s="121" t="s">
        <v>22661</v>
      </c>
      <c r="I1622" s="120" t="s">
        <v>15769</v>
      </c>
      <c r="J1622" s="121" t="s">
        <v>7453</v>
      </c>
    </row>
    <row r="1623" spans="1:10" ht="15.75" hidden="1" customHeight="1">
      <c r="A1623" s="119">
        <v>1616</v>
      </c>
      <c r="B1623" s="238" t="s">
        <v>28998</v>
      </c>
      <c r="C1623" s="121" t="s">
        <v>7478</v>
      </c>
      <c r="D1623" s="119">
        <v>2025</v>
      </c>
      <c r="E1623" s="121">
        <v>6100105987</v>
      </c>
      <c r="F1623" s="237">
        <v>45511</v>
      </c>
      <c r="G1623" s="121" t="s">
        <v>9448</v>
      </c>
      <c r="H1623" s="121" t="s">
        <v>22662</v>
      </c>
      <c r="I1623" s="120" t="s">
        <v>15770</v>
      </c>
      <c r="J1623" s="121" t="s">
        <v>7451</v>
      </c>
    </row>
    <row r="1624" spans="1:10" ht="15.75" hidden="1" customHeight="1">
      <c r="A1624" s="119">
        <v>1617</v>
      </c>
      <c r="B1624" s="238" t="s">
        <v>28999</v>
      </c>
      <c r="C1624" s="121" t="s">
        <v>7492</v>
      </c>
      <c r="D1624" s="119">
        <v>2025</v>
      </c>
      <c r="E1624" s="121">
        <v>6200035883</v>
      </c>
      <c r="F1624" s="237">
        <v>45482</v>
      </c>
      <c r="G1624" s="121" t="s">
        <v>9449</v>
      </c>
      <c r="H1624" s="121" t="s">
        <v>22663</v>
      </c>
      <c r="I1624" s="120" t="s">
        <v>15771</v>
      </c>
      <c r="J1624" s="121" t="s">
        <v>7453</v>
      </c>
    </row>
    <row r="1625" spans="1:10" ht="15.75" hidden="1" customHeight="1">
      <c r="A1625" s="119">
        <v>1618</v>
      </c>
      <c r="B1625" s="238" t="s">
        <v>29000</v>
      </c>
      <c r="C1625" s="121" t="s">
        <v>7489</v>
      </c>
      <c r="D1625" s="119">
        <v>2025</v>
      </c>
      <c r="E1625" s="121">
        <v>6200036007</v>
      </c>
      <c r="F1625" s="237">
        <v>45491</v>
      </c>
      <c r="G1625" s="121" t="s">
        <v>9450</v>
      </c>
      <c r="H1625" s="121" t="s">
        <v>22664</v>
      </c>
      <c r="I1625" s="120" t="s">
        <v>15772</v>
      </c>
      <c r="J1625" s="121" t="s">
        <v>7453</v>
      </c>
    </row>
    <row r="1626" spans="1:10" ht="15.75" hidden="1" customHeight="1">
      <c r="A1626" s="119">
        <v>1619</v>
      </c>
      <c r="B1626" s="238" t="s">
        <v>29001</v>
      </c>
      <c r="C1626" s="121" t="s">
        <v>7489</v>
      </c>
      <c r="D1626" s="119">
        <v>2025</v>
      </c>
      <c r="E1626" s="121">
        <v>6200036161</v>
      </c>
      <c r="F1626" s="237">
        <v>45534</v>
      </c>
      <c r="G1626" s="121" t="s">
        <v>9451</v>
      </c>
      <c r="H1626" s="121" t="s">
        <v>22665</v>
      </c>
      <c r="I1626" s="120" t="s">
        <v>15773</v>
      </c>
      <c r="J1626" s="121" t="s">
        <v>7453</v>
      </c>
    </row>
    <row r="1627" spans="1:10" ht="15.75" hidden="1" customHeight="1">
      <c r="A1627" s="119">
        <v>1620</v>
      </c>
      <c r="B1627" s="238" t="s">
        <v>29002</v>
      </c>
      <c r="C1627" s="121" t="s">
        <v>7489</v>
      </c>
      <c r="D1627" s="119">
        <v>2025</v>
      </c>
      <c r="E1627" s="121">
        <v>6200036213</v>
      </c>
      <c r="F1627" s="237">
        <v>45511</v>
      </c>
      <c r="G1627" s="121" t="s">
        <v>9452</v>
      </c>
      <c r="H1627" s="121" t="s">
        <v>22666</v>
      </c>
      <c r="I1627" s="120" t="s">
        <v>15774</v>
      </c>
      <c r="J1627" s="121" t="s">
        <v>7453</v>
      </c>
    </row>
    <row r="1628" spans="1:10" ht="15.75" hidden="1" customHeight="1">
      <c r="A1628" s="119">
        <v>1621</v>
      </c>
      <c r="B1628" s="238" t="s">
        <v>7781</v>
      </c>
      <c r="C1628" s="121" t="s">
        <v>7496</v>
      </c>
      <c r="D1628" s="119">
        <v>2025</v>
      </c>
      <c r="E1628" s="121">
        <v>6100105166</v>
      </c>
      <c r="F1628" s="237">
        <v>45489</v>
      </c>
      <c r="G1628" s="121" t="s">
        <v>9453</v>
      </c>
      <c r="H1628" s="121" t="s">
        <v>22667</v>
      </c>
      <c r="I1628" s="120" t="s">
        <v>15775</v>
      </c>
      <c r="J1628" s="121" t="s">
        <v>7451</v>
      </c>
    </row>
    <row r="1629" spans="1:10" ht="15.75" hidden="1" customHeight="1">
      <c r="A1629" s="119">
        <v>1622</v>
      </c>
      <c r="B1629" s="238" t="s">
        <v>7609</v>
      </c>
      <c r="C1629" s="121" t="s">
        <v>7478</v>
      </c>
      <c r="D1629" s="119">
        <v>2025</v>
      </c>
      <c r="E1629" s="121">
        <v>6100105898</v>
      </c>
      <c r="F1629" s="237">
        <v>45511</v>
      </c>
      <c r="G1629" s="121" t="s">
        <v>9454</v>
      </c>
      <c r="H1629" s="121" t="s">
        <v>22668</v>
      </c>
      <c r="I1629" s="120" t="s">
        <v>15776</v>
      </c>
      <c r="J1629" s="121" t="s">
        <v>7451</v>
      </c>
    </row>
    <row r="1630" spans="1:10" ht="15.75" hidden="1" customHeight="1">
      <c r="A1630" s="119">
        <v>1623</v>
      </c>
      <c r="B1630" s="238" t="s">
        <v>29003</v>
      </c>
      <c r="C1630" s="121" t="s">
        <v>7496</v>
      </c>
      <c r="D1630" s="119">
        <v>2025</v>
      </c>
      <c r="E1630" s="121">
        <v>6100105188</v>
      </c>
      <c r="F1630" s="237">
        <v>45485</v>
      </c>
      <c r="G1630" s="121" t="s">
        <v>9455</v>
      </c>
      <c r="H1630" s="121" t="s">
        <v>22669</v>
      </c>
      <c r="I1630" s="120" t="s">
        <v>15777</v>
      </c>
      <c r="J1630" s="121" t="s">
        <v>7451</v>
      </c>
    </row>
    <row r="1631" spans="1:10" ht="15.75" hidden="1" customHeight="1">
      <c r="A1631" s="119">
        <v>1624</v>
      </c>
      <c r="B1631" s="238" t="s">
        <v>7798</v>
      </c>
      <c r="C1631" s="121" t="s">
        <v>7496</v>
      </c>
      <c r="D1631" s="119">
        <v>2025</v>
      </c>
      <c r="E1631" s="121">
        <v>6100105335</v>
      </c>
      <c r="F1631" s="237">
        <v>45490</v>
      </c>
      <c r="G1631" s="121" t="s">
        <v>7263</v>
      </c>
      <c r="H1631" s="121" t="s">
        <v>22670</v>
      </c>
      <c r="I1631" s="120" t="s">
        <v>15778</v>
      </c>
      <c r="J1631" s="121" t="s">
        <v>7451</v>
      </c>
    </row>
    <row r="1632" spans="1:10" ht="15.75" hidden="1" customHeight="1">
      <c r="A1632" s="119">
        <v>1625</v>
      </c>
      <c r="B1632" s="238" t="s">
        <v>29004</v>
      </c>
      <c r="C1632" s="121" t="s">
        <v>7508</v>
      </c>
      <c r="D1632" s="119">
        <v>2025</v>
      </c>
      <c r="E1632" s="121">
        <v>6400022284</v>
      </c>
      <c r="F1632" s="237">
        <v>45483</v>
      </c>
      <c r="G1632" s="121" t="s">
        <v>7210</v>
      </c>
      <c r="H1632" s="121" t="s">
        <v>22671</v>
      </c>
      <c r="I1632" s="120" t="s">
        <v>15779</v>
      </c>
      <c r="J1632" s="121" t="s">
        <v>7455</v>
      </c>
    </row>
    <row r="1633" spans="1:10" ht="15.75" hidden="1" customHeight="1">
      <c r="A1633" s="119">
        <v>1626</v>
      </c>
      <c r="B1633" s="238" t="s">
        <v>7914</v>
      </c>
      <c r="C1633" s="121" t="s">
        <v>7478</v>
      </c>
      <c r="D1633" s="119">
        <v>2025</v>
      </c>
      <c r="E1633" s="121">
        <v>6100105174</v>
      </c>
      <c r="F1633" s="237">
        <v>45488</v>
      </c>
      <c r="G1633" s="121" t="s">
        <v>9456</v>
      </c>
      <c r="H1633" s="121" t="s">
        <v>22672</v>
      </c>
      <c r="I1633" s="120" t="s">
        <v>15780</v>
      </c>
      <c r="J1633" s="121" t="s">
        <v>7451</v>
      </c>
    </row>
    <row r="1634" spans="1:10" ht="15.75" hidden="1" customHeight="1">
      <c r="A1634" s="119">
        <v>1627</v>
      </c>
      <c r="B1634" s="238" t="s">
        <v>29005</v>
      </c>
      <c r="C1634" s="121" t="s">
        <v>7489</v>
      </c>
      <c r="D1634" s="119">
        <v>2025</v>
      </c>
      <c r="E1634" s="121">
        <v>6200035934</v>
      </c>
      <c r="F1634" s="237">
        <v>45488</v>
      </c>
      <c r="G1634" s="121" t="s">
        <v>9457</v>
      </c>
      <c r="H1634" s="121" t="s">
        <v>22673</v>
      </c>
      <c r="I1634" s="120" t="s">
        <v>15781</v>
      </c>
      <c r="J1634" s="121" t="s">
        <v>7453</v>
      </c>
    </row>
    <row r="1635" spans="1:10" ht="15.75" hidden="1" customHeight="1">
      <c r="A1635" s="119">
        <v>1628</v>
      </c>
      <c r="B1635" s="238" t="s">
        <v>29006</v>
      </c>
      <c r="C1635" s="121" t="s">
        <v>7490</v>
      </c>
      <c r="D1635" s="119">
        <v>2025</v>
      </c>
      <c r="E1635" s="121">
        <v>6200035878</v>
      </c>
      <c r="F1635" s="237">
        <v>45483</v>
      </c>
      <c r="G1635" s="121" t="s">
        <v>9458</v>
      </c>
      <c r="H1635" s="121" t="s">
        <v>22674</v>
      </c>
      <c r="I1635" s="120" t="s">
        <v>15782</v>
      </c>
      <c r="J1635" s="121" t="s">
        <v>7453</v>
      </c>
    </row>
    <row r="1636" spans="1:10" ht="15.75" hidden="1" customHeight="1">
      <c r="A1636" s="119">
        <v>1629</v>
      </c>
      <c r="B1636" s="238" t="s">
        <v>7573</v>
      </c>
      <c r="C1636" s="121" t="s">
        <v>7478</v>
      </c>
      <c r="D1636" s="119">
        <v>2025</v>
      </c>
      <c r="E1636" s="121">
        <v>6100105523</v>
      </c>
      <c r="F1636" s="237">
        <v>45498</v>
      </c>
      <c r="G1636" s="121" t="s">
        <v>9459</v>
      </c>
      <c r="H1636" s="121" t="s">
        <v>22675</v>
      </c>
      <c r="I1636" s="120" t="s">
        <v>15783</v>
      </c>
      <c r="J1636" s="121" t="s">
        <v>7451</v>
      </c>
    </row>
    <row r="1637" spans="1:10" ht="15.75" hidden="1" customHeight="1">
      <c r="A1637" s="119">
        <v>1630</v>
      </c>
      <c r="B1637" s="238" t="s">
        <v>29007</v>
      </c>
      <c r="C1637" s="121" t="s">
        <v>7490</v>
      </c>
      <c r="D1637" s="119">
        <v>2025</v>
      </c>
      <c r="E1637" s="121">
        <v>6200035876</v>
      </c>
      <c r="F1637" s="237">
        <v>45485</v>
      </c>
      <c r="G1637" s="121" t="s">
        <v>9460</v>
      </c>
      <c r="H1637" s="121" t="s">
        <v>22676</v>
      </c>
      <c r="I1637" s="120" t="s">
        <v>15784</v>
      </c>
      <c r="J1637" s="121" t="s">
        <v>7453</v>
      </c>
    </row>
    <row r="1638" spans="1:10" ht="15.75" hidden="1" customHeight="1">
      <c r="A1638" s="119">
        <v>1631</v>
      </c>
      <c r="B1638" s="238" t="s">
        <v>29008</v>
      </c>
      <c r="C1638" s="121" t="s">
        <v>7492</v>
      </c>
      <c r="D1638" s="119">
        <v>2025</v>
      </c>
      <c r="E1638" s="121">
        <v>6200035921</v>
      </c>
      <c r="F1638" s="237">
        <v>45488</v>
      </c>
      <c r="G1638" s="121" t="s">
        <v>9461</v>
      </c>
      <c r="H1638" s="121" t="s">
        <v>22677</v>
      </c>
      <c r="I1638" s="120" t="s">
        <v>15785</v>
      </c>
      <c r="J1638" s="121" t="s">
        <v>7453</v>
      </c>
    </row>
    <row r="1639" spans="1:10" ht="15.75" hidden="1" customHeight="1">
      <c r="A1639" s="119">
        <v>1632</v>
      </c>
      <c r="B1639" s="238" t="s">
        <v>29009</v>
      </c>
      <c r="C1639" s="121" t="s">
        <v>7496</v>
      </c>
      <c r="D1639" s="119">
        <v>2025</v>
      </c>
      <c r="E1639" s="121">
        <v>6100105191</v>
      </c>
      <c r="F1639" s="237">
        <v>45488</v>
      </c>
      <c r="G1639" s="121" t="s">
        <v>9462</v>
      </c>
      <c r="H1639" s="121" t="s">
        <v>22678</v>
      </c>
      <c r="I1639" s="120" t="s">
        <v>15786</v>
      </c>
      <c r="J1639" s="121" t="s">
        <v>7451</v>
      </c>
    </row>
    <row r="1640" spans="1:10" ht="15.75" hidden="1" customHeight="1">
      <c r="A1640" s="119">
        <v>1633</v>
      </c>
      <c r="B1640" s="238" t="s">
        <v>7608</v>
      </c>
      <c r="C1640" s="121" t="s">
        <v>7478</v>
      </c>
      <c r="D1640" s="119">
        <v>2025</v>
      </c>
      <c r="E1640" s="121">
        <v>6100105271</v>
      </c>
      <c r="F1640" s="237">
        <v>45488</v>
      </c>
      <c r="G1640" s="121" t="s">
        <v>9463</v>
      </c>
      <c r="H1640" s="121" t="s">
        <v>22679</v>
      </c>
      <c r="I1640" s="120" t="s">
        <v>15787</v>
      </c>
      <c r="J1640" s="121" t="s">
        <v>7451</v>
      </c>
    </row>
    <row r="1641" spans="1:10" ht="15.75" hidden="1" customHeight="1">
      <c r="A1641" s="119">
        <v>1634</v>
      </c>
      <c r="B1641" s="238" t="s">
        <v>28341</v>
      </c>
      <c r="C1641" s="121" t="s">
        <v>7478</v>
      </c>
      <c r="D1641" s="119">
        <v>2025</v>
      </c>
      <c r="E1641" s="121">
        <v>6100105238</v>
      </c>
      <c r="F1641" s="237">
        <v>45488</v>
      </c>
      <c r="G1641" s="121" t="s">
        <v>9464</v>
      </c>
      <c r="H1641" s="121" t="s">
        <v>22680</v>
      </c>
      <c r="I1641" s="120" t="s">
        <v>15788</v>
      </c>
      <c r="J1641" s="121" t="s">
        <v>7451</v>
      </c>
    </row>
    <row r="1642" spans="1:10" ht="15.75" hidden="1" customHeight="1">
      <c r="A1642" s="119">
        <v>1635</v>
      </c>
      <c r="B1642" s="238" t="s">
        <v>29010</v>
      </c>
      <c r="C1642" s="121" t="s">
        <v>7489</v>
      </c>
      <c r="D1642" s="119">
        <v>2025</v>
      </c>
      <c r="E1642" s="121">
        <v>6200035923</v>
      </c>
      <c r="F1642" s="237">
        <v>45490</v>
      </c>
      <c r="G1642" s="121" t="s">
        <v>9465</v>
      </c>
      <c r="H1642" s="121" t="s">
        <v>22681</v>
      </c>
      <c r="I1642" s="120" t="s">
        <v>15789</v>
      </c>
      <c r="J1642" s="121" t="s">
        <v>7453</v>
      </c>
    </row>
    <row r="1643" spans="1:10" ht="15.75" hidden="1" customHeight="1">
      <c r="A1643" s="119">
        <v>1636</v>
      </c>
      <c r="B1643" s="238" t="s">
        <v>29011</v>
      </c>
      <c r="C1643" s="121" t="s">
        <v>7500</v>
      </c>
      <c r="D1643" s="119">
        <v>2025</v>
      </c>
      <c r="E1643" s="121">
        <v>6200036072</v>
      </c>
      <c r="F1643" s="237">
        <v>45498</v>
      </c>
      <c r="G1643" s="121" t="s">
        <v>9466</v>
      </c>
      <c r="H1643" s="121" t="s">
        <v>22682</v>
      </c>
      <c r="I1643" s="120" t="s">
        <v>15790</v>
      </c>
      <c r="J1643" s="121" t="s">
        <v>7453</v>
      </c>
    </row>
    <row r="1644" spans="1:10" ht="15.75" hidden="1" customHeight="1">
      <c r="A1644" s="119">
        <v>1637</v>
      </c>
      <c r="B1644" s="238" t="s">
        <v>29012</v>
      </c>
      <c r="C1644" s="121" t="s">
        <v>7478</v>
      </c>
      <c r="D1644" s="119">
        <v>2025</v>
      </c>
      <c r="E1644" s="121">
        <v>6100105232</v>
      </c>
      <c r="F1644" s="237">
        <v>45489</v>
      </c>
      <c r="G1644" s="121" t="s">
        <v>7229</v>
      </c>
      <c r="H1644" s="121" t="s">
        <v>22683</v>
      </c>
      <c r="I1644" s="120" t="s">
        <v>7330</v>
      </c>
      <c r="J1644" s="121" t="s">
        <v>7451</v>
      </c>
    </row>
    <row r="1645" spans="1:10" ht="15.75" hidden="1" customHeight="1">
      <c r="A1645" s="119">
        <v>1638</v>
      </c>
      <c r="B1645" s="238" t="s">
        <v>7784</v>
      </c>
      <c r="C1645" s="121" t="s">
        <v>7482</v>
      </c>
      <c r="D1645" s="119">
        <v>2025</v>
      </c>
      <c r="E1645" s="121">
        <v>6100106001</v>
      </c>
      <c r="F1645" s="237">
        <v>45516</v>
      </c>
      <c r="G1645" s="121" t="s">
        <v>9467</v>
      </c>
      <c r="H1645" s="121" t="s">
        <v>22684</v>
      </c>
      <c r="I1645" s="120" t="s">
        <v>15791</v>
      </c>
      <c r="J1645" s="121" t="s">
        <v>7451</v>
      </c>
    </row>
    <row r="1646" spans="1:10" ht="15.75" hidden="1" customHeight="1">
      <c r="A1646" s="119">
        <v>1639</v>
      </c>
      <c r="B1646" s="238" t="s">
        <v>29013</v>
      </c>
      <c r="C1646" s="121" t="s">
        <v>7489</v>
      </c>
      <c r="D1646" s="119">
        <v>2025</v>
      </c>
      <c r="E1646" s="121">
        <v>6200035917</v>
      </c>
      <c r="F1646" s="237">
        <v>45492</v>
      </c>
      <c r="G1646" s="121" t="s">
        <v>7127</v>
      </c>
      <c r="H1646" s="121" t="s">
        <v>22685</v>
      </c>
      <c r="I1646" s="120" t="s">
        <v>15792</v>
      </c>
      <c r="J1646" s="121" t="s">
        <v>7453</v>
      </c>
    </row>
    <row r="1647" spans="1:10" ht="15.75" hidden="1" customHeight="1">
      <c r="A1647" s="119">
        <v>1640</v>
      </c>
      <c r="B1647" s="238" t="s">
        <v>29014</v>
      </c>
      <c r="C1647" s="121" t="s">
        <v>7498</v>
      </c>
      <c r="D1647" s="119">
        <v>2025</v>
      </c>
      <c r="E1647" s="121">
        <v>6200035907</v>
      </c>
      <c r="F1647" s="237">
        <v>45488</v>
      </c>
      <c r="G1647" s="121" t="s">
        <v>7281</v>
      </c>
      <c r="H1647" s="121" t="s">
        <v>7471</v>
      </c>
      <c r="I1647" s="120" t="s">
        <v>7440</v>
      </c>
      <c r="J1647" s="121" t="s">
        <v>7453</v>
      </c>
    </row>
    <row r="1648" spans="1:10" ht="15.75" hidden="1" customHeight="1">
      <c r="A1648" s="119">
        <v>1641</v>
      </c>
      <c r="B1648" s="238" t="s">
        <v>29015</v>
      </c>
      <c r="C1648" s="121" t="s">
        <v>7479</v>
      </c>
      <c r="D1648" s="119">
        <v>2025</v>
      </c>
      <c r="E1648" s="121">
        <v>6100105212</v>
      </c>
      <c r="F1648" s="237">
        <v>45488</v>
      </c>
      <c r="G1648" s="121" t="s">
        <v>9468</v>
      </c>
      <c r="H1648" s="121" t="s">
        <v>22686</v>
      </c>
      <c r="I1648" s="120" t="s">
        <v>15793</v>
      </c>
      <c r="J1648" s="121" t="s">
        <v>7451</v>
      </c>
    </row>
    <row r="1649" spans="1:10" ht="15.75" hidden="1" customHeight="1">
      <c r="A1649" s="119">
        <v>1642</v>
      </c>
      <c r="B1649" s="238" t="s">
        <v>7591</v>
      </c>
      <c r="C1649" s="121" t="s">
        <v>7478</v>
      </c>
      <c r="D1649" s="119">
        <v>2025</v>
      </c>
      <c r="E1649" s="121">
        <v>6100105236</v>
      </c>
      <c r="F1649" s="237">
        <v>45488</v>
      </c>
      <c r="G1649" s="121" t="s">
        <v>9469</v>
      </c>
      <c r="H1649" s="121" t="s">
        <v>22687</v>
      </c>
      <c r="I1649" s="120" t="s">
        <v>15794</v>
      </c>
      <c r="J1649" s="121" t="s">
        <v>7451</v>
      </c>
    </row>
    <row r="1650" spans="1:10" ht="15.75" hidden="1" customHeight="1">
      <c r="A1650" s="119">
        <v>1643</v>
      </c>
      <c r="B1650" s="238" t="s">
        <v>29016</v>
      </c>
      <c r="C1650" s="121" t="s">
        <v>7500</v>
      </c>
      <c r="D1650" s="119">
        <v>2025</v>
      </c>
      <c r="E1650" s="121">
        <v>6200035896</v>
      </c>
      <c r="F1650" s="237">
        <v>45485</v>
      </c>
      <c r="G1650" s="121" t="s">
        <v>9470</v>
      </c>
      <c r="H1650" s="121" t="s">
        <v>22688</v>
      </c>
      <c r="I1650" s="120" t="s">
        <v>15795</v>
      </c>
      <c r="J1650" s="121" t="s">
        <v>7453</v>
      </c>
    </row>
    <row r="1651" spans="1:10" ht="15.75" hidden="1" customHeight="1">
      <c r="A1651" s="119">
        <v>1644</v>
      </c>
      <c r="B1651" s="238" t="s">
        <v>29017</v>
      </c>
      <c r="C1651" s="121" t="s">
        <v>7496</v>
      </c>
      <c r="D1651" s="119">
        <v>2025</v>
      </c>
      <c r="E1651" s="121">
        <v>6100105357</v>
      </c>
      <c r="F1651" s="237">
        <v>45496</v>
      </c>
      <c r="G1651" s="121" t="s">
        <v>9471</v>
      </c>
      <c r="H1651" s="121" t="s">
        <v>22689</v>
      </c>
      <c r="I1651" s="120" t="s">
        <v>15796</v>
      </c>
      <c r="J1651" s="121" t="s">
        <v>7451</v>
      </c>
    </row>
    <row r="1652" spans="1:10" ht="15.75" hidden="1" customHeight="1">
      <c r="A1652" s="119">
        <v>1645</v>
      </c>
      <c r="B1652" s="238" t="s">
        <v>7641</v>
      </c>
      <c r="C1652" s="121" t="s">
        <v>7478</v>
      </c>
      <c r="D1652" s="119">
        <v>2025</v>
      </c>
      <c r="E1652" s="121">
        <v>6100106137</v>
      </c>
      <c r="F1652" s="237">
        <v>45526</v>
      </c>
      <c r="G1652" s="121" t="s">
        <v>9472</v>
      </c>
      <c r="H1652" s="121" t="s">
        <v>22690</v>
      </c>
      <c r="I1652" s="120" t="s">
        <v>15797</v>
      </c>
      <c r="J1652" s="121" t="s">
        <v>7451</v>
      </c>
    </row>
    <row r="1653" spans="1:10" ht="15.75" hidden="1" customHeight="1">
      <c r="A1653" s="119">
        <v>1646</v>
      </c>
      <c r="B1653" s="121" t="s">
        <v>28002</v>
      </c>
      <c r="C1653" s="121" t="s">
        <v>7490</v>
      </c>
      <c r="D1653" s="119">
        <v>2025</v>
      </c>
      <c r="E1653" s="121">
        <v>6200035895</v>
      </c>
      <c r="F1653" s="237">
        <v>45489</v>
      </c>
      <c r="G1653" s="121" t="s">
        <v>9473</v>
      </c>
      <c r="H1653" s="121"/>
      <c r="I1653" s="120" t="s">
        <v>15798</v>
      </c>
      <c r="J1653" s="121" t="s">
        <v>7453</v>
      </c>
    </row>
    <row r="1654" spans="1:10" ht="15.75" hidden="1" customHeight="1">
      <c r="A1654" s="119">
        <v>1647</v>
      </c>
      <c r="B1654" s="238" t="s">
        <v>29018</v>
      </c>
      <c r="C1654" s="121" t="s">
        <v>7478</v>
      </c>
      <c r="D1654" s="119">
        <v>2025</v>
      </c>
      <c r="E1654" s="121">
        <v>6100105311</v>
      </c>
      <c r="F1654" s="237">
        <v>45489</v>
      </c>
      <c r="G1654" s="121" t="s">
        <v>9474</v>
      </c>
      <c r="H1654" s="121" t="s">
        <v>22691</v>
      </c>
      <c r="I1654" s="120" t="s">
        <v>15799</v>
      </c>
      <c r="J1654" s="121" t="s">
        <v>7451</v>
      </c>
    </row>
    <row r="1655" spans="1:10" ht="15.75" hidden="1" customHeight="1">
      <c r="A1655" s="119">
        <v>1648</v>
      </c>
      <c r="B1655" s="238" t="s">
        <v>29019</v>
      </c>
      <c r="C1655" s="121" t="s">
        <v>7489</v>
      </c>
      <c r="D1655" s="119">
        <v>2025</v>
      </c>
      <c r="E1655" s="121">
        <v>6200035894</v>
      </c>
      <c r="F1655" s="237">
        <v>45488</v>
      </c>
      <c r="G1655" s="121" t="s">
        <v>9475</v>
      </c>
      <c r="H1655" s="121" t="s">
        <v>22692</v>
      </c>
      <c r="I1655" s="120" t="s">
        <v>15800</v>
      </c>
      <c r="J1655" s="121" t="s">
        <v>7453</v>
      </c>
    </row>
    <row r="1656" spans="1:10" ht="15.75" hidden="1" customHeight="1">
      <c r="A1656" s="119">
        <v>1649</v>
      </c>
      <c r="B1656" s="121" t="s">
        <v>28003</v>
      </c>
      <c r="C1656" s="121" t="s">
        <v>7500</v>
      </c>
      <c r="D1656" s="119">
        <v>2025</v>
      </c>
      <c r="E1656" s="121">
        <v>6200036083</v>
      </c>
      <c r="F1656" s="237">
        <v>45498</v>
      </c>
      <c r="G1656" s="121" t="s">
        <v>9476</v>
      </c>
      <c r="H1656" s="121" t="s">
        <v>22693</v>
      </c>
      <c r="I1656" s="120" t="s">
        <v>15801</v>
      </c>
      <c r="J1656" s="121" t="s">
        <v>7453</v>
      </c>
    </row>
    <row r="1657" spans="1:10" ht="15.75" hidden="1" customHeight="1">
      <c r="A1657" s="119">
        <v>1650</v>
      </c>
      <c r="B1657" s="238" t="s">
        <v>7764</v>
      </c>
      <c r="C1657" s="121" t="s">
        <v>7479</v>
      </c>
      <c r="D1657" s="119">
        <v>2025</v>
      </c>
      <c r="E1657" s="121">
        <v>6100105239</v>
      </c>
      <c r="F1657" s="237">
        <v>45488</v>
      </c>
      <c r="G1657" s="121" t="s">
        <v>9477</v>
      </c>
      <c r="H1657" s="121" t="s">
        <v>22694</v>
      </c>
      <c r="I1657" s="120" t="s">
        <v>15802</v>
      </c>
      <c r="J1657" s="121" t="s">
        <v>7451</v>
      </c>
    </row>
    <row r="1658" spans="1:10" ht="15.75" hidden="1" customHeight="1">
      <c r="A1658" s="119">
        <v>1651</v>
      </c>
      <c r="B1658" s="238" t="s">
        <v>7624</v>
      </c>
      <c r="C1658" s="121" t="s">
        <v>7478</v>
      </c>
      <c r="D1658" s="119">
        <v>2025</v>
      </c>
      <c r="E1658" s="121">
        <v>6100105592</v>
      </c>
      <c r="F1658" s="237">
        <v>45499</v>
      </c>
      <c r="G1658" s="121" t="s">
        <v>9478</v>
      </c>
      <c r="H1658" s="121" t="s">
        <v>22695</v>
      </c>
      <c r="I1658" s="120" t="s">
        <v>15803</v>
      </c>
      <c r="J1658" s="121" t="s">
        <v>7451</v>
      </c>
    </row>
    <row r="1659" spans="1:10" ht="15.75" hidden="1" customHeight="1">
      <c r="A1659" s="119">
        <v>1652</v>
      </c>
      <c r="B1659" s="238" t="s">
        <v>29020</v>
      </c>
      <c r="C1659" s="121" t="s">
        <v>7490</v>
      </c>
      <c r="D1659" s="119">
        <v>2025</v>
      </c>
      <c r="E1659" s="121">
        <v>6200035954</v>
      </c>
      <c r="F1659" s="237">
        <v>45489</v>
      </c>
      <c r="G1659" s="121" t="s">
        <v>9479</v>
      </c>
      <c r="H1659" s="121" t="s">
        <v>22696</v>
      </c>
      <c r="I1659" s="120" t="s">
        <v>15804</v>
      </c>
      <c r="J1659" s="121" t="s">
        <v>7453</v>
      </c>
    </row>
    <row r="1660" spans="1:10" ht="15.75" hidden="1" customHeight="1">
      <c r="A1660" s="119">
        <v>1653</v>
      </c>
      <c r="B1660" s="238" t="s">
        <v>29021</v>
      </c>
      <c r="C1660" s="121" t="s">
        <v>7502</v>
      </c>
      <c r="D1660" s="119">
        <v>2025</v>
      </c>
      <c r="E1660" s="121">
        <v>6300019929</v>
      </c>
      <c r="F1660" s="237">
        <v>45632</v>
      </c>
      <c r="G1660" s="121" t="s">
        <v>9480</v>
      </c>
      <c r="H1660" s="121" t="s">
        <v>22697</v>
      </c>
      <c r="I1660" s="120" t="s">
        <v>15805</v>
      </c>
      <c r="J1660" s="121" t="s">
        <v>7454</v>
      </c>
    </row>
    <row r="1661" spans="1:10" ht="15.75" hidden="1" customHeight="1">
      <c r="A1661" s="119">
        <v>1654</v>
      </c>
      <c r="B1661" s="238" t="s">
        <v>29022</v>
      </c>
      <c r="C1661" s="121" t="s">
        <v>7508</v>
      </c>
      <c r="D1661" s="119">
        <v>2025</v>
      </c>
      <c r="E1661" s="121">
        <v>6400022299</v>
      </c>
      <c r="F1661" s="237">
        <v>45484</v>
      </c>
      <c r="G1661" s="121" t="s">
        <v>9481</v>
      </c>
      <c r="H1661" s="121" t="s">
        <v>22698</v>
      </c>
      <c r="I1661" s="120" t="s">
        <v>15806</v>
      </c>
      <c r="J1661" s="121" t="s">
        <v>7455</v>
      </c>
    </row>
    <row r="1662" spans="1:10" ht="15.75" hidden="1" customHeight="1">
      <c r="A1662" s="119">
        <v>1655</v>
      </c>
      <c r="B1662" s="238" t="s">
        <v>29023</v>
      </c>
      <c r="C1662" s="121" t="s">
        <v>7490</v>
      </c>
      <c r="D1662" s="119">
        <v>2025</v>
      </c>
      <c r="E1662" s="121">
        <v>6200035994</v>
      </c>
      <c r="F1662" s="237">
        <v>45496</v>
      </c>
      <c r="G1662" s="121" t="s">
        <v>9482</v>
      </c>
      <c r="H1662" s="121" t="s">
        <v>22699</v>
      </c>
      <c r="I1662" s="120" t="s">
        <v>15807</v>
      </c>
      <c r="J1662" s="121" t="s">
        <v>7453</v>
      </c>
    </row>
    <row r="1663" spans="1:10" ht="15.75" hidden="1" customHeight="1">
      <c r="A1663" s="119">
        <v>1656</v>
      </c>
      <c r="B1663" s="238" t="s">
        <v>29024</v>
      </c>
      <c r="C1663" s="121" t="s">
        <v>7504</v>
      </c>
      <c r="D1663" s="119">
        <v>2025</v>
      </c>
      <c r="E1663" s="121">
        <v>6300019687</v>
      </c>
      <c r="F1663" s="237">
        <v>45505</v>
      </c>
      <c r="G1663" s="121" t="s">
        <v>9483</v>
      </c>
      <c r="H1663" s="121" t="s">
        <v>22700</v>
      </c>
      <c r="I1663" s="120" t="s">
        <v>15808</v>
      </c>
      <c r="J1663" s="121" t="s">
        <v>7454</v>
      </c>
    </row>
    <row r="1664" spans="1:10" ht="15.75" hidden="1" customHeight="1">
      <c r="A1664" s="119">
        <v>1657</v>
      </c>
      <c r="B1664" s="238" t="s">
        <v>29025</v>
      </c>
      <c r="C1664" s="121" t="s">
        <v>7503</v>
      </c>
      <c r="D1664" s="119">
        <v>2025</v>
      </c>
      <c r="E1664" s="121">
        <v>6100105285</v>
      </c>
      <c r="F1664" s="237">
        <v>45490</v>
      </c>
      <c r="G1664" s="121" t="s">
        <v>9484</v>
      </c>
      <c r="H1664" s="121" t="s">
        <v>22701</v>
      </c>
      <c r="I1664" s="120" t="s">
        <v>15809</v>
      </c>
      <c r="J1664" s="121" t="s">
        <v>7451</v>
      </c>
    </row>
    <row r="1665" spans="1:10" ht="15.75" hidden="1" customHeight="1">
      <c r="A1665" s="119">
        <v>1658</v>
      </c>
      <c r="B1665" s="238" t="s">
        <v>29026</v>
      </c>
      <c r="C1665" s="121" t="s">
        <v>7490</v>
      </c>
      <c r="D1665" s="119">
        <v>2025</v>
      </c>
      <c r="E1665" s="121">
        <v>6200036063</v>
      </c>
      <c r="F1665" s="237">
        <v>45518</v>
      </c>
      <c r="G1665" s="121" t="s">
        <v>9485</v>
      </c>
      <c r="H1665" s="121" t="s">
        <v>22702</v>
      </c>
      <c r="I1665" s="120" t="s">
        <v>15810</v>
      </c>
      <c r="J1665" s="121" t="s">
        <v>7453</v>
      </c>
    </row>
    <row r="1666" spans="1:10" ht="15.75" hidden="1" customHeight="1">
      <c r="A1666" s="119">
        <v>1659</v>
      </c>
      <c r="B1666" s="238" t="s">
        <v>28390</v>
      </c>
      <c r="C1666" s="121" t="s">
        <v>7484</v>
      </c>
      <c r="D1666" s="119">
        <v>2025</v>
      </c>
      <c r="E1666" s="121">
        <v>6100105570</v>
      </c>
      <c r="F1666" s="237">
        <v>45499</v>
      </c>
      <c r="G1666" s="121" t="s">
        <v>9486</v>
      </c>
      <c r="H1666" s="121" t="s">
        <v>22703</v>
      </c>
      <c r="I1666" s="120" t="s">
        <v>15811</v>
      </c>
      <c r="J1666" s="121" t="s">
        <v>7451</v>
      </c>
    </row>
    <row r="1667" spans="1:10" ht="15.75" hidden="1" customHeight="1">
      <c r="A1667" s="119">
        <v>1660</v>
      </c>
      <c r="B1667" s="238" t="s">
        <v>29027</v>
      </c>
      <c r="C1667" s="121" t="s">
        <v>7478</v>
      </c>
      <c r="D1667" s="119">
        <v>2025</v>
      </c>
      <c r="E1667" s="121">
        <v>6100105294</v>
      </c>
      <c r="F1667" s="237">
        <v>45490</v>
      </c>
      <c r="G1667" s="121" t="s">
        <v>9487</v>
      </c>
      <c r="H1667" s="121" t="s">
        <v>22704</v>
      </c>
      <c r="I1667" s="120" t="s">
        <v>15812</v>
      </c>
      <c r="J1667" s="121" t="s">
        <v>7451</v>
      </c>
    </row>
    <row r="1668" spans="1:10" ht="15.75" hidden="1" customHeight="1">
      <c r="A1668" s="119">
        <v>1661</v>
      </c>
      <c r="B1668" s="238" t="s">
        <v>29028</v>
      </c>
      <c r="C1668" s="121" t="s">
        <v>7478</v>
      </c>
      <c r="D1668" s="119">
        <v>2025</v>
      </c>
      <c r="E1668" s="121">
        <v>6100105466</v>
      </c>
      <c r="F1668" s="237">
        <v>45496</v>
      </c>
      <c r="G1668" s="121" t="s">
        <v>9488</v>
      </c>
      <c r="H1668" s="121" t="s">
        <v>22705</v>
      </c>
      <c r="I1668" s="120" t="s">
        <v>15813</v>
      </c>
      <c r="J1668" s="121" t="s">
        <v>7451</v>
      </c>
    </row>
    <row r="1669" spans="1:10" ht="15.75" hidden="1" customHeight="1">
      <c r="A1669" s="119">
        <v>1662</v>
      </c>
      <c r="B1669" s="238" t="s">
        <v>29029</v>
      </c>
      <c r="C1669" s="121" t="s">
        <v>7509</v>
      </c>
      <c r="D1669" s="119">
        <v>2025</v>
      </c>
      <c r="E1669" s="121">
        <v>6400022303</v>
      </c>
      <c r="F1669" s="237">
        <v>45484</v>
      </c>
      <c r="G1669" s="121" t="s">
        <v>9489</v>
      </c>
      <c r="H1669" s="121" t="s">
        <v>22706</v>
      </c>
      <c r="I1669" s="120" t="s">
        <v>15814</v>
      </c>
      <c r="J1669" s="121" t="s">
        <v>7455</v>
      </c>
    </row>
    <row r="1670" spans="1:10" ht="15.75" hidden="1" customHeight="1">
      <c r="A1670" s="119">
        <v>1663</v>
      </c>
      <c r="B1670" s="238" t="s">
        <v>29030</v>
      </c>
      <c r="C1670" s="121" t="s">
        <v>7478</v>
      </c>
      <c r="D1670" s="119">
        <v>2025</v>
      </c>
      <c r="E1670" s="121">
        <v>6100105487</v>
      </c>
      <c r="F1670" s="237">
        <v>45496</v>
      </c>
      <c r="G1670" s="121" t="s">
        <v>9490</v>
      </c>
      <c r="H1670" s="121" t="s">
        <v>22707</v>
      </c>
      <c r="I1670" s="120" t="s">
        <v>15815</v>
      </c>
      <c r="J1670" s="121" t="s">
        <v>7451</v>
      </c>
    </row>
    <row r="1671" spans="1:10" ht="15.75" hidden="1" customHeight="1">
      <c r="A1671" s="119">
        <v>1664</v>
      </c>
      <c r="B1671" s="238" t="s">
        <v>7832</v>
      </c>
      <c r="C1671" s="121" t="s">
        <v>7478</v>
      </c>
      <c r="D1671" s="119">
        <v>2025</v>
      </c>
      <c r="E1671" s="121">
        <v>6100105256</v>
      </c>
      <c r="F1671" s="237">
        <v>45489</v>
      </c>
      <c r="G1671" s="121" t="s">
        <v>9491</v>
      </c>
      <c r="H1671" s="121" t="s">
        <v>22708</v>
      </c>
      <c r="I1671" s="120" t="s">
        <v>7345</v>
      </c>
      <c r="J1671" s="121" t="s">
        <v>7451</v>
      </c>
    </row>
    <row r="1672" spans="1:10" ht="15.75" hidden="1" customHeight="1">
      <c r="A1672" s="119">
        <v>1665</v>
      </c>
      <c r="B1672" s="238" t="s">
        <v>29031</v>
      </c>
      <c r="C1672" s="121" t="s">
        <v>7492</v>
      </c>
      <c r="D1672" s="119">
        <v>2025</v>
      </c>
      <c r="E1672" s="121">
        <v>6200036054</v>
      </c>
      <c r="F1672" s="237">
        <v>45496</v>
      </c>
      <c r="G1672" s="121" t="s">
        <v>9492</v>
      </c>
      <c r="H1672" s="121" t="s">
        <v>22709</v>
      </c>
      <c r="I1672" s="120" t="s">
        <v>15816</v>
      </c>
      <c r="J1672" s="121" t="s">
        <v>7453</v>
      </c>
    </row>
    <row r="1673" spans="1:10" ht="15.75" hidden="1" customHeight="1">
      <c r="A1673" s="119">
        <v>1666</v>
      </c>
      <c r="B1673" s="238" t="s">
        <v>29032</v>
      </c>
      <c r="C1673" s="121" t="s">
        <v>7511</v>
      </c>
      <c r="D1673" s="119">
        <v>2025</v>
      </c>
      <c r="E1673" s="121">
        <v>6300019538</v>
      </c>
      <c r="F1673" s="237">
        <v>45489</v>
      </c>
      <c r="G1673" s="121" t="s">
        <v>9493</v>
      </c>
      <c r="H1673" s="121" t="s">
        <v>22710</v>
      </c>
      <c r="I1673" s="120" t="s">
        <v>15817</v>
      </c>
      <c r="J1673" s="121" t="s">
        <v>7454</v>
      </c>
    </row>
    <row r="1674" spans="1:10" ht="15.75" hidden="1" customHeight="1">
      <c r="A1674" s="119">
        <v>1667</v>
      </c>
      <c r="B1674" s="238" t="s">
        <v>7595</v>
      </c>
      <c r="C1674" s="121" t="s">
        <v>7478</v>
      </c>
      <c r="D1674" s="119">
        <v>2025</v>
      </c>
      <c r="E1674" s="121">
        <v>6100105374</v>
      </c>
      <c r="F1674" s="237">
        <v>45495</v>
      </c>
      <c r="G1674" s="121" t="s">
        <v>9494</v>
      </c>
      <c r="H1674" s="121" t="s">
        <v>22711</v>
      </c>
      <c r="I1674" s="120" t="s">
        <v>15818</v>
      </c>
      <c r="J1674" s="121" t="s">
        <v>7451</v>
      </c>
    </row>
    <row r="1675" spans="1:10" ht="15.75" hidden="1" customHeight="1">
      <c r="A1675" s="119">
        <v>1668</v>
      </c>
      <c r="B1675" s="238" t="s">
        <v>7608</v>
      </c>
      <c r="C1675" s="121" t="s">
        <v>7478</v>
      </c>
      <c r="D1675" s="119">
        <v>2025</v>
      </c>
      <c r="E1675" s="121">
        <v>6100105279</v>
      </c>
      <c r="F1675" s="237">
        <v>45491</v>
      </c>
      <c r="G1675" s="121" t="s">
        <v>9495</v>
      </c>
      <c r="H1675" s="121" t="s">
        <v>22712</v>
      </c>
      <c r="I1675" s="120" t="s">
        <v>7354</v>
      </c>
      <c r="J1675" s="121" t="s">
        <v>7451</v>
      </c>
    </row>
    <row r="1676" spans="1:10" ht="15.75" hidden="1" customHeight="1">
      <c r="A1676" s="119">
        <v>1669</v>
      </c>
      <c r="B1676" s="238" t="s">
        <v>29033</v>
      </c>
      <c r="C1676" s="121" t="s">
        <v>7496</v>
      </c>
      <c r="D1676" s="119">
        <v>2025</v>
      </c>
      <c r="E1676" s="121">
        <v>6100105569</v>
      </c>
      <c r="F1676" s="237">
        <v>45498</v>
      </c>
      <c r="G1676" s="121" t="s">
        <v>9496</v>
      </c>
      <c r="H1676" s="121" t="s">
        <v>22713</v>
      </c>
      <c r="I1676" s="120" t="s">
        <v>15819</v>
      </c>
      <c r="J1676" s="121" t="s">
        <v>7451</v>
      </c>
    </row>
    <row r="1677" spans="1:10" ht="15.75" hidden="1" customHeight="1">
      <c r="A1677" s="119">
        <v>1670</v>
      </c>
      <c r="B1677" s="238" t="s">
        <v>29034</v>
      </c>
      <c r="C1677" s="121" t="s">
        <v>7492</v>
      </c>
      <c r="D1677" s="119">
        <v>2025</v>
      </c>
      <c r="E1677" s="121">
        <v>6200036030</v>
      </c>
      <c r="F1677" s="237">
        <v>45492</v>
      </c>
      <c r="G1677" s="121" t="s">
        <v>9497</v>
      </c>
      <c r="H1677" s="121" t="s">
        <v>22714</v>
      </c>
      <c r="I1677" s="120" t="s">
        <v>15820</v>
      </c>
      <c r="J1677" s="121" t="s">
        <v>7453</v>
      </c>
    </row>
    <row r="1678" spans="1:10" ht="15.75" hidden="1" customHeight="1">
      <c r="A1678" s="119">
        <v>1671</v>
      </c>
      <c r="B1678" s="238" t="s">
        <v>7673</v>
      </c>
      <c r="C1678" s="121" t="s">
        <v>7478</v>
      </c>
      <c r="D1678" s="119">
        <v>2025</v>
      </c>
      <c r="E1678" s="121">
        <v>6100105679</v>
      </c>
      <c r="F1678" s="237">
        <v>45504</v>
      </c>
      <c r="G1678" s="121" t="s">
        <v>9498</v>
      </c>
      <c r="H1678" s="121" t="s">
        <v>22715</v>
      </c>
      <c r="I1678" s="120" t="s">
        <v>15821</v>
      </c>
      <c r="J1678" s="121" t="s">
        <v>7451</v>
      </c>
    </row>
    <row r="1679" spans="1:10" ht="15.75" hidden="1" customHeight="1">
      <c r="A1679" s="119">
        <v>1672</v>
      </c>
      <c r="B1679" s="238" t="s">
        <v>7793</v>
      </c>
      <c r="C1679" s="121" t="s">
        <v>7478</v>
      </c>
      <c r="D1679" s="119">
        <v>2025</v>
      </c>
      <c r="E1679" s="121">
        <v>6100105415</v>
      </c>
      <c r="F1679" s="237">
        <v>45495</v>
      </c>
      <c r="G1679" s="121" t="s">
        <v>9499</v>
      </c>
      <c r="H1679" s="121" t="s">
        <v>22716</v>
      </c>
      <c r="I1679" s="120" t="s">
        <v>15822</v>
      </c>
      <c r="J1679" s="121" t="s">
        <v>7451</v>
      </c>
    </row>
    <row r="1680" spans="1:10" ht="15.75" hidden="1" customHeight="1">
      <c r="A1680" s="119">
        <v>1673</v>
      </c>
      <c r="B1680" s="238" t="s">
        <v>7552</v>
      </c>
      <c r="C1680" s="121" t="s">
        <v>7478</v>
      </c>
      <c r="D1680" s="119">
        <v>2025</v>
      </c>
      <c r="E1680" s="121">
        <v>6100105289</v>
      </c>
      <c r="F1680" s="237">
        <v>45489</v>
      </c>
      <c r="G1680" s="121" t="s">
        <v>9500</v>
      </c>
      <c r="H1680" s="121" t="s">
        <v>22717</v>
      </c>
      <c r="I1680" s="120" t="s">
        <v>15823</v>
      </c>
      <c r="J1680" s="121" t="s">
        <v>7451</v>
      </c>
    </row>
    <row r="1681" spans="1:10" ht="15.75" hidden="1" customHeight="1">
      <c r="A1681" s="119">
        <v>1674</v>
      </c>
      <c r="B1681" s="238" t="s">
        <v>7618</v>
      </c>
      <c r="C1681" s="121" t="s">
        <v>7478</v>
      </c>
      <c r="D1681" s="119">
        <v>2025</v>
      </c>
      <c r="E1681" s="121">
        <v>6100105376</v>
      </c>
      <c r="F1681" s="237">
        <v>45492</v>
      </c>
      <c r="G1681" s="121" t="s">
        <v>9501</v>
      </c>
      <c r="H1681" s="121" t="s">
        <v>22718</v>
      </c>
      <c r="I1681" s="120" t="s">
        <v>15462</v>
      </c>
      <c r="J1681" s="121" t="s">
        <v>7451</v>
      </c>
    </row>
    <row r="1682" spans="1:10" ht="15.75" hidden="1" customHeight="1">
      <c r="A1682" s="119">
        <v>1675</v>
      </c>
      <c r="B1682" s="238" t="s">
        <v>7597</v>
      </c>
      <c r="C1682" s="121" t="s">
        <v>7478</v>
      </c>
      <c r="D1682" s="119">
        <v>2025</v>
      </c>
      <c r="E1682" s="121">
        <v>6100105508</v>
      </c>
      <c r="F1682" s="237">
        <v>45502</v>
      </c>
      <c r="G1682" s="121" t="s">
        <v>9502</v>
      </c>
      <c r="H1682" s="121" t="s">
        <v>22719</v>
      </c>
      <c r="I1682" s="120" t="s">
        <v>15824</v>
      </c>
      <c r="J1682" s="121" t="s">
        <v>7451</v>
      </c>
    </row>
    <row r="1683" spans="1:10" ht="15.75" hidden="1" customHeight="1">
      <c r="A1683" s="119">
        <v>1676</v>
      </c>
      <c r="B1683" s="238" t="s">
        <v>7673</v>
      </c>
      <c r="C1683" s="121" t="s">
        <v>7478</v>
      </c>
      <c r="D1683" s="119">
        <v>2025</v>
      </c>
      <c r="E1683" s="121">
        <v>6100105383</v>
      </c>
      <c r="F1683" s="237">
        <v>45492</v>
      </c>
      <c r="G1683" s="121" t="s">
        <v>9503</v>
      </c>
      <c r="H1683" s="121" t="s">
        <v>22720</v>
      </c>
      <c r="I1683" s="120" t="s">
        <v>15825</v>
      </c>
      <c r="J1683" s="121" t="s">
        <v>7451</v>
      </c>
    </row>
    <row r="1684" spans="1:10" ht="15.75" hidden="1" customHeight="1">
      <c r="A1684" s="119">
        <v>1677</v>
      </c>
      <c r="B1684" s="238" t="s">
        <v>29035</v>
      </c>
      <c r="C1684" s="121" t="s">
        <v>7479</v>
      </c>
      <c r="D1684" s="119">
        <v>2025</v>
      </c>
      <c r="E1684" s="121">
        <v>6100105375</v>
      </c>
      <c r="F1684" s="237">
        <v>45495</v>
      </c>
      <c r="G1684" s="121" t="s">
        <v>9504</v>
      </c>
      <c r="H1684" s="121" t="s">
        <v>22721</v>
      </c>
      <c r="I1684" s="120" t="s">
        <v>15826</v>
      </c>
      <c r="J1684" s="121" t="s">
        <v>7451</v>
      </c>
    </row>
    <row r="1685" spans="1:10" ht="15.75" hidden="1" customHeight="1">
      <c r="A1685" s="119">
        <v>1678</v>
      </c>
      <c r="B1685" s="238" t="s">
        <v>29036</v>
      </c>
      <c r="C1685" s="121" t="s">
        <v>7478</v>
      </c>
      <c r="D1685" s="119">
        <v>2025</v>
      </c>
      <c r="E1685" s="121">
        <v>6100105252</v>
      </c>
      <c r="F1685" s="237">
        <v>45495</v>
      </c>
      <c r="G1685" s="121" t="s">
        <v>8404</v>
      </c>
      <c r="H1685" s="121" t="s">
        <v>22722</v>
      </c>
      <c r="I1685" s="120" t="s">
        <v>15827</v>
      </c>
      <c r="J1685" s="121" t="s">
        <v>7451</v>
      </c>
    </row>
    <row r="1686" spans="1:10" ht="15.75" hidden="1" customHeight="1">
      <c r="A1686" s="119">
        <v>1679</v>
      </c>
      <c r="B1686" s="238" t="s">
        <v>7793</v>
      </c>
      <c r="C1686" s="121" t="s">
        <v>7478</v>
      </c>
      <c r="D1686" s="119">
        <v>2025</v>
      </c>
      <c r="E1686" s="121">
        <v>6100105253</v>
      </c>
      <c r="F1686" s="237">
        <v>45495</v>
      </c>
      <c r="G1686" s="121" t="s">
        <v>8404</v>
      </c>
      <c r="H1686" s="121" t="s">
        <v>22723</v>
      </c>
      <c r="I1686" s="120" t="s">
        <v>15828</v>
      </c>
      <c r="J1686" s="121" t="s">
        <v>7451</v>
      </c>
    </row>
    <row r="1687" spans="1:10" ht="15.75" hidden="1" customHeight="1">
      <c r="A1687" s="119">
        <v>1680</v>
      </c>
      <c r="B1687" s="238" t="s">
        <v>29037</v>
      </c>
      <c r="C1687" s="121" t="s">
        <v>7478</v>
      </c>
      <c r="D1687" s="119">
        <v>2025</v>
      </c>
      <c r="E1687" s="121">
        <v>6100105261</v>
      </c>
      <c r="F1687" s="237">
        <v>45490</v>
      </c>
      <c r="G1687" s="121" t="s">
        <v>9505</v>
      </c>
      <c r="H1687" s="121" t="s">
        <v>22724</v>
      </c>
      <c r="I1687" s="120" t="s">
        <v>15829</v>
      </c>
      <c r="J1687" s="121" t="s">
        <v>7451</v>
      </c>
    </row>
    <row r="1688" spans="1:10" ht="15.75" hidden="1" customHeight="1">
      <c r="A1688" s="119">
        <v>1681</v>
      </c>
      <c r="B1688" s="238" t="s">
        <v>7793</v>
      </c>
      <c r="C1688" s="121" t="s">
        <v>7478</v>
      </c>
      <c r="D1688" s="119">
        <v>2025</v>
      </c>
      <c r="E1688" s="121">
        <v>6100105255</v>
      </c>
      <c r="F1688" s="237">
        <v>45495</v>
      </c>
      <c r="G1688" s="121" t="s">
        <v>8404</v>
      </c>
      <c r="H1688" s="121" t="s">
        <v>22725</v>
      </c>
      <c r="I1688" s="120" t="s">
        <v>15830</v>
      </c>
      <c r="J1688" s="121" t="s">
        <v>7451</v>
      </c>
    </row>
    <row r="1689" spans="1:10" ht="15.75" hidden="1" customHeight="1">
      <c r="A1689" s="119">
        <v>1682</v>
      </c>
      <c r="B1689" s="238" t="s">
        <v>7707</v>
      </c>
      <c r="C1689" s="121" t="s">
        <v>7479</v>
      </c>
      <c r="D1689" s="119">
        <v>2025</v>
      </c>
      <c r="E1689" s="121">
        <v>6100105281</v>
      </c>
      <c r="F1689" s="237">
        <v>45492</v>
      </c>
      <c r="G1689" s="121" t="s">
        <v>9506</v>
      </c>
      <c r="H1689" s="121" t="s">
        <v>22726</v>
      </c>
      <c r="I1689" s="120" t="s">
        <v>15831</v>
      </c>
      <c r="J1689" s="121" t="s">
        <v>7451</v>
      </c>
    </row>
    <row r="1690" spans="1:10" ht="15.75" hidden="1" customHeight="1">
      <c r="A1690" s="119">
        <v>1683</v>
      </c>
      <c r="B1690" s="238" t="s">
        <v>29038</v>
      </c>
      <c r="C1690" s="121" t="s">
        <v>7492</v>
      </c>
      <c r="D1690" s="119">
        <v>2025</v>
      </c>
      <c r="E1690" s="121">
        <v>6200036006</v>
      </c>
      <c r="F1690" s="237">
        <v>45495</v>
      </c>
      <c r="G1690" s="121" t="s">
        <v>9507</v>
      </c>
      <c r="H1690" s="121" t="s">
        <v>22727</v>
      </c>
      <c r="I1690" s="120" t="s">
        <v>15832</v>
      </c>
      <c r="J1690" s="121" t="s">
        <v>7453</v>
      </c>
    </row>
    <row r="1691" spans="1:10" ht="15.75" hidden="1" customHeight="1">
      <c r="A1691" s="119">
        <v>1684</v>
      </c>
      <c r="B1691" s="238" t="s">
        <v>7572</v>
      </c>
      <c r="C1691" s="121" t="s">
        <v>7478</v>
      </c>
      <c r="D1691" s="119">
        <v>2025</v>
      </c>
      <c r="E1691" s="121">
        <v>6100105419</v>
      </c>
      <c r="F1691" s="237">
        <v>45495</v>
      </c>
      <c r="G1691" s="121" t="s">
        <v>9508</v>
      </c>
      <c r="H1691" s="121" t="s">
        <v>22728</v>
      </c>
      <c r="I1691" s="120" t="s">
        <v>15833</v>
      </c>
      <c r="J1691" s="121" t="s">
        <v>7451</v>
      </c>
    </row>
    <row r="1692" spans="1:10" ht="15.75" hidden="1" customHeight="1">
      <c r="A1692" s="119">
        <v>1685</v>
      </c>
      <c r="B1692" s="238" t="s">
        <v>7793</v>
      </c>
      <c r="C1692" s="121" t="s">
        <v>7478</v>
      </c>
      <c r="D1692" s="119">
        <v>2025</v>
      </c>
      <c r="E1692" s="121">
        <v>6100105254</v>
      </c>
      <c r="F1692" s="237">
        <v>45492</v>
      </c>
      <c r="G1692" s="121" t="s">
        <v>8404</v>
      </c>
      <c r="H1692" s="121" t="s">
        <v>22729</v>
      </c>
      <c r="I1692" s="120" t="s">
        <v>15834</v>
      </c>
      <c r="J1692" s="121" t="s">
        <v>7451</v>
      </c>
    </row>
    <row r="1693" spans="1:10" ht="15.75" hidden="1" customHeight="1">
      <c r="A1693" s="119">
        <v>1686</v>
      </c>
      <c r="B1693" s="238" t="s">
        <v>7709</v>
      </c>
      <c r="C1693" s="121" t="s">
        <v>7478</v>
      </c>
      <c r="D1693" s="119">
        <v>2025</v>
      </c>
      <c r="E1693" s="121">
        <v>6100106663</v>
      </c>
      <c r="F1693" s="237">
        <v>45537</v>
      </c>
      <c r="G1693" s="121" t="s">
        <v>9509</v>
      </c>
      <c r="H1693" s="121" t="s">
        <v>22730</v>
      </c>
      <c r="I1693" s="120" t="s">
        <v>15783</v>
      </c>
      <c r="J1693" s="121" t="s">
        <v>7451</v>
      </c>
    </row>
    <row r="1694" spans="1:10" ht="15.75" hidden="1" customHeight="1">
      <c r="A1694" s="119">
        <v>1687</v>
      </c>
      <c r="B1694" s="238" t="s">
        <v>7581</v>
      </c>
      <c r="C1694" s="121" t="s">
        <v>7484</v>
      </c>
      <c r="D1694" s="119">
        <v>2025</v>
      </c>
      <c r="E1694" s="121">
        <v>6100105379</v>
      </c>
      <c r="F1694" s="237">
        <v>45495</v>
      </c>
      <c r="G1694" s="121" t="s">
        <v>9510</v>
      </c>
      <c r="H1694" s="121" t="s">
        <v>22731</v>
      </c>
      <c r="I1694" s="120" t="s">
        <v>15835</v>
      </c>
      <c r="J1694" s="121" t="s">
        <v>7451</v>
      </c>
    </row>
    <row r="1695" spans="1:10" ht="15.75" hidden="1" customHeight="1">
      <c r="A1695" s="119">
        <v>1688</v>
      </c>
      <c r="B1695" s="238" t="s">
        <v>29039</v>
      </c>
      <c r="C1695" s="121" t="s">
        <v>7490</v>
      </c>
      <c r="D1695" s="119">
        <v>2025</v>
      </c>
      <c r="E1695" s="121">
        <v>6200036108</v>
      </c>
      <c r="F1695" s="237">
        <v>45504</v>
      </c>
      <c r="G1695" s="121" t="s">
        <v>9511</v>
      </c>
      <c r="H1695" s="121" t="s">
        <v>22732</v>
      </c>
      <c r="I1695" s="120" t="s">
        <v>15836</v>
      </c>
      <c r="J1695" s="121" t="s">
        <v>7453</v>
      </c>
    </row>
    <row r="1696" spans="1:10" ht="15.75" hidden="1" customHeight="1">
      <c r="A1696" s="119">
        <v>1689</v>
      </c>
      <c r="B1696" s="238" t="s">
        <v>29040</v>
      </c>
      <c r="C1696" s="121" t="s">
        <v>7496</v>
      </c>
      <c r="D1696" s="119">
        <v>2025</v>
      </c>
      <c r="E1696" s="121">
        <v>6100105701</v>
      </c>
      <c r="F1696" s="237">
        <v>45509</v>
      </c>
      <c r="G1696" s="121" t="s">
        <v>9512</v>
      </c>
      <c r="H1696" s="121" t="s">
        <v>22733</v>
      </c>
      <c r="I1696" s="120" t="s">
        <v>15837</v>
      </c>
      <c r="J1696" s="121" t="s">
        <v>7451</v>
      </c>
    </row>
    <row r="1697" spans="1:10" ht="15.75" hidden="1" customHeight="1">
      <c r="A1697" s="119">
        <v>1690</v>
      </c>
      <c r="B1697" s="238" t="s">
        <v>7624</v>
      </c>
      <c r="C1697" s="121" t="s">
        <v>7478</v>
      </c>
      <c r="D1697" s="119">
        <v>2025</v>
      </c>
      <c r="E1697" s="121">
        <v>6100105504</v>
      </c>
      <c r="F1697" s="237">
        <v>45497</v>
      </c>
      <c r="G1697" s="121" t="s">
        <v>9513</v>
      </c>
      <c r="H1697" s="121" t="s">
        <v>22734</v>
      </c>
      <c r="I1697" s="120" t="s">
        <v>7354</v>
      </c>
      <c r="J1697" s="121" t="s">
        <v>7451</v>
      </c>
    </row>
    <row r="1698" spans="1:10" ht="15.75" hidden="1" customHeight="1">
      <c r="A1698" s="119">
        <v>1691</v>
      </c>
      <c r="B1698" s="238" t="s">
        <v>7850</v>
      </c>
      <c r="C1698" s="121" t="s">
        <v>7496</v>
      </c>
      <c r="D1698" s="119">
        <v>2025</v>
      </c>
      <c r="E1698" s="121">
        <v>6100105386</v>
      </c>
      <c r="F1698" s="237">
        <v>45495</v>
      </c>
      <c r="G1698" s="121" t="s">
        <v>9514</v>
      </c>
      <c r="H1698" s="121" t="s">
        <v>22735</v>
      </c>
      <c r="I1698" s="120" t="s">
        <v>15838</v>
      </c>
      <c r="J1698" s="121" t="s">
        <v>7451</v>
      </c>
    </row>
    <row r="1699" spans="1:10" ht="15.75" hidden="1" customHeight="1">
      <c r="A1699" s="119">
        <v>1692</v>
      </c>
      <c r="B1699" s="238" t="s">
        <v>29041</v>
      </c>
      <c r="C1699" s="121" t="s">
        <v>7479</v>
      </c>
      <c r="D1699" s="119">
        <v>2025</v>
      </c>
      <c r="E1699" s="121">
        <v>6100106195</v>
      </c>
      <c r="F1699" s="237">
        <v>45553</v>
      </c>
      <c r="G1699" s="121" t="s">
        <v>9515</v>
      </c>
      <c r="H1699" s="121" t="s">
        <v>22736</v>
      </c>
      <c r="I1699" s="120" t="s">
        <v>15839</v>
      </c>
      <c r="J1699" s="121" t="s">
        <v>7451</v>
      </c>
    </row>
    <row r="1700" spans="1:10" ht="15.75" hidden="1" customHeight="1">
      <c r="A1700" s="119">
        <v>1693</v>
      </c>
      <c r="B1700" s="238" t="s">
        <v>29042</v>
      </c>
      <c r="C1700" s="121" t="s">
        <v>7478</v>
      </c>
      <c r="D1700" s="119">
        <v>2025</v>
      </c>
      <c r="E1700" s="121">
        <v>6100105921</v>
      </c>
      <c r="F1700" s="237">
        <v>45516</v>
      </c>
      <c r="G1700" s="121" t="s">
        <v>9516</v>
      </c>
      <c r="H1700" s="121" t="s">
        <v>22737</v>
      </c>
      <c r="I1700" s="120" t="s">
        <v>15840</v>
      </c>
      <c r="J1700" s="121" t="s">
        <v>7451</v>
      </c>
    </row>
    <row r="1701" spans="1:10" ht="15.75" hidden="1" customHeight="1">
      <c r="A1701" s="119">
        <v>1694</v>
      </c>
      <c r="B1701" s="238" t="s">
        <v>7589</v>
      </c>
      <c r="C1701" s="121" t="s">
        <v>7479</v>
      </c>
      <c r="D1701" s="119">
        <v>2025</v>
      </c>
      <c r="E1701" s="121">
        <v>6100105655</v>
      </c>
      <c r="F1701" s="237">
        <v>45502</v>
      </c>
      <c r="G1701" s="121" t="s">
        <v>9517</v>
      </c>
      <c r="H1701" s="121" t="s">
        <v>22738</v>
      </c>
      <c r="I1701" s="120" t="s">
        <v>15841</v>
      </c>
      <c r="J1701" s="121" t="s">
        <v>7451</v>
      </c>
    </row>
    <row r="1702" spans="1:10" ht="15.75" hidden="1" customHeight="1">
      <c r="A1702" s="119">
        <v>1695</v>
      </c>
      <c r="B1702" s="238" t="s">
        <v>29043</v>
      </c>
      <c r="C1702" s="121" t="s">
        <v>7491</v>
      </c>
      <c r="D1702" s="119">
        <v>2025</v>
      </c>
      <c r="E1702" s="121">
        <v>6100105699</v>
      </c>
      <c r="F1702" s="237">
        <v>45504</v>
      </c>
      <c r="G1702" s="121" t="s">
        <v>9518</v>
      </c>
      <c r="H1702" s="121" t="s">
        <v>22739</v>
      </c>
      <c r="I1702" s="120" t="s">
        <v>15842</v>
      </c>
      <c r="J1702" s="121" t="s">
        <v>7451</v>
      </c>
    </row>
    <row r="1703" spans="1:10" ht="15.75" hidden="1" customHeight="1">
      <c r="A1703" s="119">
        <v>1696</v>
      </c>
      <c r="B1703" s="121" t="s">
        <v>33233</v>
      </c>
      <c r="C1703" s="121" t="s">
        <v>7479</v>
      </c>
      <c r="D1703" s="119">
        <v>2025</v>
      </c>
      <c r="E1703" s="121">
        <v>6100105325</v>
      </c>
      <c r="F1703" s="237">
        <v>45490</v>
      </c>
      <c r="G1703" s="121" t="s">
        <v>9519</v>
      </c>
      <c r="H1703" s="121" t="s">
        <v>22740</v>
      </c>
      <c r="I1703" s="120" t="s">
        <v>15843</v>
      </c>
      <c r="J1703" s="121" t="s">
        <v>7451</v>
      </c>
    </row>
    <row r="1704" spans="1:10" ht="15.75" hidden="1" customHeight="1">
      <c r="A1704" s="119">
        <v>1697</v>
      </c>
      <c r="B1704" s="238" t="s">
        <v>29044</v>
      </c>
      <c r="C1704" s="121" t="s">
        <v>7494</v>
      </c>
      <c r="D1704" s="119">
        <v>2025</v>
      </c>
      <c r="E1704" s="121">
        <v>6000039236</v>
      </c>
      <c r="F1704" s="237">
        <v>45491</v>
      </c>
      <c r="G1704" s="121" t="s">
        <v>9520</v>
      </c>
      <c r="H1704" s="121" t="s">
        <v>22741</v>
      </c>
      <c r="I1704" s="120" t="s">
        <v>15844</v>
      </c>
      <c r="J1704" s="121" t="s">
        <v>7452</v>
      </c>
    </row>
    <row r="1705" spans="1:10" ht="15.75" hidden="1" customHeight="1">
      <c r="A1705" s="119">
        <v>1698</v>
      </c>
      <c r="B1705" s="238" t="s">
        <v>29045</v>
      </c>
      <c r="C1705" s="121" t="s">
        <v>7478</v>
      </c>
      <c r="D1705" s="119">
        <v>2025</v>
      </c>
      <c r="E1705" s="121">
        <v>6100105863</v>
      </c>
      <c r="F1705" s="237">
        <v>45513</v>
      </c>
      <c r="G1705" s="121" t="s">
        <v>9521</v>
      </c>
      <c r="H1705" s="121" t="s">
        <v>22742</v>
      </c>
      <c r="I1705" s="120" t="s">
        <v>15845</v>
      </c>
      <c r="J1705" s="121" t="s">
        <v>7451</v>
      </c>
    </row>
    <row r="1706" spans="1:10" ht="15.75" hidden="1" customHeight="1">
      <c r="A1706" s="119">
        <v>1699</v>
      </c>
      <c r="B1706" s="238" t="s">
        <v>29046</v>
      </c>
      <c r="C1706" s="121" t="s">
        <v>7490</v>
      </c>
      <c r="D1706" s="119">
        <v>2025</v>
      </c>
      <c r="E1706" s="121">
        <v>6200035984</v>
      </c>
      <c r="F1706" s="237">
        <v>45491</v>
      </c>
      <c r="G1706" s="121" t="s">
        <v>9522</v>
      </c>
      <c r="H1706" s="121" t="s">
        <v>22743</v>
      </c>
      <c r="I1706" s="120" t="s">
        <v>15846</v>
      </c>
      <c r="J1706" s="121" t="s">
        <v>7453</v>
      </c>
    </row>
    <row r="1707" spans="1:10" ht="15.75" hidden="1" customHeight="1">
      <c r="A1707" s="119">
        <v>1700</v>
      </c>
      <c r="B1707" s="121" t="s">
        <v>33263</v>
      </c>
      <c r="C1707" s="121" t="s">
        <v>7479</v>
      </c>
      <c r="D1707" s="119">
        <v>2025</v>
      </c>
      <c r="E1707" s="121">
        <v>6100105334</v>
      </c>
      <c r="F1707" s="237">
        <v>45492</v>
      </c>
      <c r="G1707" s="121" t="s">
        <v>9523</v>
      </c>
      <c r="H1707" s="121" t="s">
        <v>22744</v>
      </c>
      <c r="I1707" s="120" t="s">
        <v>14685</v>
      </c>
      <c r="J1707" s="121" t="s">
        <v>7451</v>
      </c>
    </row>
    <row r="1708" spans="1:10" ht="15.75" hidden="1" customHeight="1">
      <c r="A1708" s="119">
        <v>1701</v>
      </c>
      <c r="B1708" s="238" t="s">
        <v>29047</v>
      </c>
      <c r="C1708" s="121" t="s">
        <v>7490</v>
      </c>
      <c r="D1708" s="119">
        <v>2025</v>
      </c>
      <c r="E1708" s="121">
        <v>6200035949</v>
      </c>
      <c r="F1708" s="237">
        <v>45489</v>
      </c>
      <c r="G1708" s="121" t="s">
        <v>9524</v>
      </c>
      <c r="H1708" s="121" t="s">
        <v>22745</v>
      </c>
      <c r="I1708" s="120" t="s">
        <v>15847</v>
      </c>
      <c r="J1708" s="121" t="s">
        <v>7453</v>
      </c>
    </row>
    <row r="1709" spans="1:10" ht="15.75" hidden="1" customHeight="1">
      <c r="A1709" s="119">
        <v>1702</v>
      </c>
      <c r="B1709" s="238" t="s">
        <v>29048</v>
      </c>
      <c r="C1709" s="121" t="s">
        <v>7490</v>
      </c>
      <c r="D1709" s="119">
        <v>2025</v>
      </c>
      <c r="E1709" s="121">
        <v>6200035985</v>
      </c>
      <c r="F1709" s="237">
        <v>45492</v>
      </c>
      <c r="G1709" s="121" t="s">
        <v>9525</v>
      </c>
      <c r="H1709" s="121" t="s">
        <v>22746</v>
      </c>
      <c r="I1709" s="120" t="s">
        <v>15848</v>
      </c>
      <c r="J1709" s="121" t="s">
        <v>7453</v>
      </c>
    </row>
    <row r="1710" spans="1:10" ht="15.75" hidden="1" customHeight="1">
      <c r="A1710" s="119">
        <v>1703</v>
      </c>
      <c r="B1710" s="238" t="s">
        <v>29049</v>
      </c>
      <c r="C1710" s="121" t="s">
        <v>7478</v>
      </c>
      <c r="D1710" s="119">
        <v>2025</v>
      </c>
      <c r="E1710" s="121">
        <v>6100105352</v>
      </c>
      <c r="F1710" s="237">
        <v>45492</v>
      </c>
      <c r="G1710" s="121" t="s">
        <v>9526</v>
      </c>
      <c r="H1710" s="121" t="s">
        <v>22747</v>
      </c>
      <c r="I1710" s="120" t="s">
        <v>15849</v>
      </c>
      <c r="J1710" s="121" t="s">
        <v>7451</v>
      </c>
    </row>
    <row r="1711" spans="1:10" ht="15.75" hidden="1" customHeight="1">
      <c r="A1711" s="119">
        <v>1704</v>
      </c>
      <c r="B1711" s="238" t="s">
        <v>29050</v>
      </c>
      <c r="C1711" s="121" t="s">
        <v>7478</v>
      </c>
      <c r="D1711" s="119">
        <v>2025</v>
      </c>
      <c r="E1711" s="121">
        <v>6100105449</v>
      </c>
      <c r="F1711" s="237">
        <v>45496</v>
      </c>
      <c r="G1711" s="121" t="s">
        <v>9527</v>
      </c>
      <c r="H1711" s="121" t="s">
        <v>22748</v>
      </c>
      <c r="I1711" s="120" t="s">
        <v>15850</v>
      </c>
      <c r="J1711" s="121" t="s">
        <v>7451</v>
      </c>
    </row>
    <row r="1712" spans="1:10" ht="15.75" hidden="1" customHeight="1">
      <c r="A1712" s="119">
        <v>1705</v>
      </c>
      <c r="B1712" s="238" t="s">
        <v>29051</v>
      </c>
      <c r="C1712" s="121" t="s">
        <v>7490</v>
      </c>
      <c r="D1712" s="119">
        <v>2025</v>
      </c>
      <c r="E1712" s="121">
        <v>6200036065</v>
      </c>
      <c r="F1712" s="237">
        <v>45506</v>
      </c>
      <c r="G1712" s="121" t="s">
        <v>9528</v>
      </c>
      <c r="H1712" s="121" t="s">
        <v>22749</v>
      </c>
      <c r="I1712" s="120" t="s">
        <v>15851</v>
      </c>
      <c r="J1712" s="121" t="s">
        <v>7453</v>
      </c>
    </row>
    <row r="1713" spans="1:10" ht="15.75" hidden="1" customHeight="1">
      <c r="A1713" s="119">
        <v>1706</v>
      </c>
      <c r="B1713" s="238" t="s">
        <v>29052</v>
      </c>
      <c r="C1713" s="121" t="s">
        <v>7479</v>
      </c>
      <c r="D1713" s="119">
        <v>2025</v>
      </c>
      <c r="E1713" s="121">
        <v>6100105355</v>
      </c>
      <c r="F1713" s="237">
        <v>45491</v>
      </c>
      <c r="G1713" s="121" t="s">
        <v>9529</v>
      </c>
      <c r="H1713" s="121" t="s">
        <v>22750</v>
      </c>
      <c r="I1713" s="120" t="s">
        <v>15852</v>
      </c>
      <c r="J1713" s="121" t="s">
        <v>7451</v>
      </c>
    </row>
    <row r="1714" spans="1:10" ht="15.75" hidden="1" customHeight="1">
      <c r="A1714" s="119">
        <v>1707</v>
      </c>
      <c r="B1714" s="238" t="s">
        <v>29053</v>
      </c>
      <c r="C1714" s="121" t="s">
        <v>7496</v>
      </c>
      <c r="D1714" s="119">
        <v>2025</v>
      </c>
      <c r="E1714" s="121">
        <v>6100105350</v>
      </c>
      <c r="F1714" s="237">
        <v>45492</v>
      </c>
      <c r="G1714" s="121" t="s">
        <v>9530</v>
      </c>
      <c r="H1714" s="121" t="s">
        <v>22751</v>
      </c>
      <c r="I1714" s="120" t="s">
        <v>15853</v>
      </c>
      <c r="J1714" s="121" t="s">
        <v>7451</v>
      </c>
    </row>
    <row r="1715" spans="1:10" ht="15.75" hidden="1" customHeight="1">
      <c r="A1715" s="119">
        <v>1708</v>
      </c>
      <c r="B1715" s="238" t="s">
        <v>28790</v>
      </c>
      <c r="C1715" s="121" t="s">
        <v>7478</v>
      </c>
      <c r="D1715" s="119">
        <v>2025</v>
      </c>
      <c r="E1715" s="121">
        <v>6100105549</v>
      </c>
      <c r="F1715" s="237">
        <v>45497</v>
      </c>
      <c r="G1715" s="121" t="s">
        <v>9531</v>
      </c>
      <c r="H1715" s="121" t="s">
        <v>22752</v>
      </c>
      <c r="I1715" s="120" t="s">
        <v>15854</v>
      </c>
      <c r="J1715" s="121" t="s">
        <v>7451</v>
      </c>
    </row>
    <row r="1716" spans="1:10" ht="15.75" hidden="1" customHeight="1">
      <c r="A1716" s="119">
        <v>1709</v>
      </c>
      <c r="B1716" s="238" t="s">
        <v>7818</v>
      </c>
      <c r="C1716" s="121" t="s">
        <v>7478</v>
      </c>
      <c r="D1716" s="119">
        <v>2025</v>
      </c>
      <c r="E1716" s="121">
        <v>6100105407</v>
      </c>
      <c r="F1716" s="237">
        <v>45492</v>
      </c>
      <c r="G1716" s="121" t="s">
        <v>9532</v>
      </c>
      <c r="H1716" s="121" t="s">
        <v>22753</v>
      </c>
      <c r="I1716" s="120" t="s">
        <v>15855</v>
      </c>
      <c r="J1716" s="121" t="s">
        <v>7451</v>
      </c>
    </row>
    <row r="1717" spans="1:10" ht="15.75" hidden="1" customHeight="1">
      <c r="A1717" s="119">
        <v>1710</v>
      </c>
      <c r="B1717" s="238" t="s">
        <v>7818</v>
      </c>
      <c r="C1717" s="121" t="s">
        <v>7478</v>
      </c>
      <c r="D1717" s="119">
        <v>2025</v>
      </c>
      <c r="E1717" s="121">
        <v>6100105363</v>
      </c>
      <c r="F1717" s="237">
        <v>45490</v>
      </c>
      <c r="G1717" s="121" t="s">
        <v>9533</v>
      </c>
      <c r="H1717" s="121" t="s">
        <v>22754</v>
      </c>
      <c r="I1717" s="120" t="s">
        <v>7397</v>
      </c>
      <c r="J1717" s="121" t="s">
        <v>7451</v>
      </c>
    </row>
    <row r="1718" spans="1:10" ht="15.75" hidden="1" customHeight="1">
      <c r="A1718" s="119">
        <v>1711</v>
      </c>
      <c r="B1718" s="238" t="s">
        <v>29054</v>
      </c>
      <c r="C1718" s="121" t="s">
        <v>7490</v>
      </c>
      <c r="D1718" s="119">
        <v>2025</v>
      </c>
      <c r="E1718" s="121">
        <v>6200035963</v>
      </c>
      <c r="F1718" s="237">
        <v>45489</v>
      </c>
      <c r="G1718" s="121" t="s">
        <v>9534</v>
      </c>
      <c r="H1718" s="121" t="s">
        <v>22755</v>
      </c>
      <c r="I1718" s="120" t="s">
        <v>15856</v>
      </c>
      <c r="J1718" s="121" t="s">
        <v>7453</v>
      </c>
    </row>
    <row r="1719" spans="1:10" ht="15.75" hidden="1" customHeight="1">
      <c r="A1719" s="119">
        <v>1712</v>
      </c>
      <c r="B1719" s="238" t="s">
        <v>28790</v>
      </c>
      <c r="C1719" s="121" t="s">
        <v>7478</v>
      </c>
      <c r="D1719" s="119">
        <v>2025</v>
      </c>
      <c r="E1719" s="121">
        <v>6100105354</v>
      </c>
      <c r="F1719" s="237">
        <v>45496</v>
      </c>
      <c r="G1719" s="121" t="s">
        <v>9535</v>
      </c>
      <c r="H1719" s="121" t="s">
        <v>22756</v>
      </c>
      <c r="I1719" s="120" t="s">
        <v>15857</v>
      </c>
      <c r="J1719" s="121" t="s">
        <v>7451</v>
      </c>
    </row>
    <row r="1720" spans="1:10" ht="15.75" hidden="1" customHeight="1">
      <c r="A1720" s="119">
        <v>1713</v>
      </c>
      <c r="B1720" s="238" t="s">
        <v>7889</v>
      </c>
      <c r="C1720" s="121" t="s">
        <v>7500</v>
      </c>
      <c r="D1720" s="119">
        <v>2025</v>
      </c>
      <c r="E1720" s="121">
        <v>6200035965</v>
      </c>
      <c r="F1720" s="237">
        <v>45491</v>
      </c>
      <c r="G1720" s="121" t="s">
        <v>9536</v>
      </c>
      <c r="H1720" s="121" t="s">
        <v>22757</v>
      </c>
      <c r="I1720" s="120" t="s">
        <v>15858</v>
      </c>
      <c r="J1720" s="121" t="s">
        <v>7453</v>
      </c>
    </row>
    <row r="1721" spans="1:10" ht="15.75" hidden="1" customHeight="1">
      <c r="A1721" s="119">
        <v>1714</v>
      </c>
      <c r="B1721" s="238" t="s">
        <v>7636</v>
      </c>
      <c r="C1721" s="121" t="s">
        <v>7478</v>
      </c>
      <c r="D1721" s="119">
        <v>2025</v>
      </c>
      <c r="E1721" s="121">
        <v>6100105496</v>
      </c>
      <c r="F1721" s="237">
        <v>45496</v>
      </c>
      <c r="G1721" s="121" t="s">
        <v>9537</v>
      </c>
      <c r="H1721" s="121" t="s">
        <v>22758</v>
      </c>
      <c r="I1721" s="120" t="s">
        <v>15859</v>
      </c>
      <c r="J1721" s="121" t="s">
        <v>7451</v>
      </c>
    </row>
    <row r="1722" spans="1:10" ht="15.75" hidden="1" customHeight="1">
      <c r="A1722" s="119">
        <v>1715</v>
      </c>
      <c r="B1722" s="238" t="s">
        <v>29055</v>
      </c>
      <c r="C1722" s="121" t="s">
        <v>7490</v>
      </c>
      <c r="D1722" s="119">
        <v>2025</v>
      </c>
      <c r="E1722" s="121">
        <v>6200035990</v>
      </c>
      <c r="F1722" s="237">
        <v>45495</v>
      </c>
      <c r="G1722" s="121" t="s">
        <v>9538</v>
      </c>
      <c r="H1722" s="121" t="s">
        <v>22759</v>
      </c>
      <c r="I1722" s="120" t="s">
        <v>15860</v>
      </c>
      <c r="J1722" s="121" t="s">
        <v>7453</v>
      </c>
    </row>
    <row r="1723" spans="1:10" ht="15.75" hidden="1" customHeight="1">
      <c r="A1723" s="119">
        <v>1716</v>
      </c>
      <c r="B1723" s="238" t="s">
        <v>29056</v>
      </c>
      <c r="C1723" s="121" t="s">
        <v>7492</v>
      </c>
      <c r="D1723" s="119">
        <v>2025</v>
      </c>
      <c r="E1723" s="121">
        <v>6200035999</v>
      </c>
      <c r="F1723" s="237">
        <v>45491</v>
      </c>
      <c r="G1723" s="121" t="s">
        <v>9539</v>
      </c>
      <c r="H1723" s="121" t="s">
        <v>22760</v>
      </c>
      <c r="I1723" s="120" t="s">
        <v>15861</v>
      </c>
      <c r="J1723" s="121" t="s">
        <v>7453</v>
      </c>
    </row>
    <row r="1724" spans="1:10" ht="15.75" hidden="1" customHeight="1">
      <c r="A1724" s="119">
        <v>1717</v>
      </c>
      <c r="B1724" s="238" t="s">
        <v>29057</v>
      </c>
      <c r="C1724" s="121" t="s">
        <v>7478</v>
      </c>
      <c r="D1724" s="119">
        <v>2025</v>
      </c>
      <c r="E1724" s="121">
        <v>6100105362</v>
      </c>
      <c r="F1724" s="237">
        <v>45490</v>
      </c>
      <c r="G1724" s="121" t="s">
        <v>9540</v>
      </c>
      <c r="H1724" s="121" t="s">
        <v>22761</v>
      </c>
      <c r="I1724" s="120" t="s">
        <v>7428</v>
      </c>
      <c r="J1724" s="121" t="s">
        <v>7451</v>
      </c>
    </row>
    <row r="1725" spans="1:10" ht="15.75" hidden="1" customHeight="1">
      <c r="A1725" s="119">
        <v>1718</v>
      </c>
      <c r="B1725" s="238" t="s">
        <v>7569</v>
      </c>
      <c r="C1725" s="121" t="s">
        <v>7478</v>
      </c>
      <c r="D1725" s="119">
        <v>2025</v>
      </c>
      <c r="E1725" s="121">
        <v>6100105413</v>
      </c>
      <c r="F1725" s="237">
        <v>45492</v>
      </c>
      <c r="G1725" s="121" t="s">
        <v>9541</v>
      </c>
      <c r="H1725" s="121" t="s">
        <v>22762</v>
      </c>
      <c r="I1725" s="120" t="s">
        <v>15862</v>
      </c>
      <c r="J1725" s="121" t="s">
        <v>7451</v>
      </c>
    </row>
    <row r="1726" spans="1:10" ht="15.75" hidden="1" customHeight="1">
      <c r="A1726" s="119">
        <v>1719</v>
      </c>
      <c r="B1726" s="238" t="s">
        <v>29058</v>
      </c>
      <c r="C1726" s="121" t="s">
        <v>7508</v>
      </c>
      <c r="D1726" s="119">
        <v>2025</v>
      </c>
      <c r="E1726" s="121">
        <v>6400022324</v>
      </c>
      <c r="F1726" s="237">
        <v>45488</v>
      </c>
      <c r="G1726" s="121" t="s">
        <v>9542</v>
      </c>
      <c r="H1726" s="121" t="s">
        <v>22763</v>
      </c>
      <c r="I1726" s="120" t="s">
        <v>15863</v>
      </c>
      <c r="J1726" s="121" t="s">
        <v>7455</v>
      </c>
    </row>
    <row r="1727" spans="1:10" ht="15.75" hidden="1" customHeight="1">
      <c r="A1727" s="119">
        <v>1720</v>
      </c>
      <c r="B1727" s="238" t="s">
        <v>29059</v>
      </c>
      <c r="C1727" s="121" t="s">
        <v>7479</v>
      </c>
      <c r="D1727" s="119">
        <v>2025</v>
      </c>
      <c r="E1727" s="121">
        <v>6100105347</v>
      </c>
      <c r="F1727" s="237">
        <v>45491</v>
      </c>
      <c r="G1727" s="121" t="s">
        <v>9543</v>
      </c>
      <c r="H1727" s="121" t="s">
        <v>22764</v>
      </c>
      <c r="I1727" s="120" t="s">
        <v>15864</v>
      </c>
      <c r="J1727" s="121" t="s">
        <v>7451</v>
      </c>
    </row>
    <row r="1728" spans="1:10" ht="15.75" hidden="1" customHeight="1">
      <c r="A1728" s="119">
        <v>1721</v>
      </c>
      <c r="B1728" s="238" t="s">
        <v>7636</v>
      </c>
      <c r="C1728" s="121" t="s">
        <v>7478</v>
      </c>
      <c r="D1728" s="119">
        <v>2025</v>
      </c>
      <c r="E1728" s="121">
        <v>6100105412</v>
      </c>
      <c r="F1728" s="237">
        <v>45496</v>
      </c>
      <c r="G1728" s="121" t="s">
        <v>9544</v>
      </c>
      <c r="H1728" s="121" t="s">
        <v>22765</v>
      </c>
      <c r="I1728" s="120" t="s">
        <v>15865</v>
      </c>
      <c r="J1728" s="121" t="s">
        <v>7451</v>
      </c>
    </row>
    <row r="1729" spans="1:10" ht="15.75" hidden="1" customHeight="1">
      <c r="A1729" s="119">
        <v>1722</v>
      </c>
      <c r="B1729" s="238" t="s">
        <v>29060</v>
      </c>
      <c r="C1729" s="121" t="s">
        <v>7490</v>
      </c>
      <c r="D1729" s="119">
        <v>2025</v>
      </c>
      <c r="E1729" s="121">
        <v>6200035964</v>
      </c>
      <c r="F1729" s="237">
        <v>45489</v>
      </c>
      <c r="G1729" s="121" t="s">
        <v>9545</v>
      </c>
      <c r="H1729" s="121" t="s">
        <v>22766</v>
      </c>
      <c r="I1729" s="120" t="s">
        <v>15866</v>
      </c>
      <c r="J1729" s="121" t="s">
        <v>7453</v>
      </c>
    </row>
    <row r="1730" spans="1:10" ht="15.75" hidden="1" customHeight="1">
      <c r="A1730" s="119">
        <v>1723</v>
      </c>
      <c r="B1730" s="238" t="s">
        <v>29061</v>
      </c>
      <c r="C1730" s="121" t="s">
        <v>7496</v>
      </c>
      <c r="D1730" s="119">
        <v>2025</v>
      </c>
      <c r="E1730" s="121">
        <v>6100105594</v>
      </c>
      <c r="F1730" s="237">
        <v>45499</v>
      </c>
      <c r="G1730" s="121" t="s">
        <v>7126</v>
      </c>
      <c r="H1730" s="121" t="s">
        <v>22767</v>
      </c>
      <c r="I1730" s="120" t="s">
        <v>15867</v>
      </c>
      <c r="J1730" s="121" t="s">
        <v>7451</v>
      </c>
    </row>
    <row r="1731" spans="1:10" ht="15.75" hidden="1" customHeight="1">
      <c r="A1731" s="119">
        <v>1724</v>
      </c>
      <c r="B1731" s="238" t="s">
        <v>7645</v>
      </c>
      <c r="C1731" s="121" t="s">
        <v>7478</v>
      </c>
      <c r="D1731" s="119">
        <v>2025</v>
      </c>
      <c r="E1731" s="121">
        <v>6100105384</v>
      </c>
      <c r="F1731" s="237">
        <v>45496</v>
      </c>
      <c r="G1731" s="121" t="s">
        <v>9546</v>
      </c>
      <c r="H1731" s="121" t="s">
        <v>22768</v>
      </c>
      <c r="I1731" s="120" t="s">
        <v>7318</v>
      </c>
      <c r="J1731" s="121" t="s">
        <v>7451</v>
      </c>
    </row>
    <row r="1732" spans="1:10" ht="15.75" hidden="1" customHeight="1">
      <c r="A1732" s="119">
        <v>1725</v>
      </c>
      <c r="B1732" s="238" t="s">
        <v>29062</v>
      </c>
      <c r="C1732" s="121" t="s">
        <v>7492</v>
      </c>
      <c r="D1732" s="119">
        <v>2025</v>
      </c>
      <c r="E1732" s="121">
        <v>6200036010</v>
      </c>
      <c r="F1732" s="237">
        <v>45492</v>
      </c>
      <c r="G1732" s="121" t="s">
        <v>9547</v>
      </c>
      <c r="H1732" s="121" t="s">
        <v>22769</v>
      </c>
      <c r="I1732" s="120" t="s">
        <v>15868</v>
      </c>
      <c r="J1732" s="121" t="s">
        <v>7453</v>
      </c>
    </row>
    <row r="1733" spans="1:10" ht="15.75" hidden="1" customHeight="1">
      <c r="A1733" s="119">
        <v>1726</v>
      </c>
      <c r="B1733" s="238" t="s">
        <v>7624</v>
      </c>
      <c r="C1733" s="121" t="s">
        <v>7478</v>
      </c>
      <c r="D1733" s="119">
        <v>2025</v>
      </c>
      <c r="E1733" s="121">
        <v>6100105600</v>
      </c>
      <c r="F1733" s="237">
        <v>45502</v>
      </c>
      <c r="G1733" s="121" t="s">
        <v>9548</v>
      </c>
      <c r="H1733" s="121" t="s">
        <v>22770</v>
      </c>
      <c r="I1733" s="120" t="s">
        <v>15869</v>
      </c>
      <c r="J1733" s="121" t="s">
        <v>7451</v>
      </c>
    </row>
    <row r="1734" spans="1:10" ht="15.75" hidden="1" customHeight="1">
      <c r="A1734" s="119">
        <v>1727</v>
      </c>
      <c r="B1734" s="238" t="s">
        <v>7736</v>
      </c>
      <c r="C1734" s="121" t="s">
        <v>7478</v>
      </c>
      <c r="D1734" s="119">
        <v>2025</v>
      </c>
      <c r="E1734" s="121">
        <v>6100105559</v>
      </c>
      <c r="F1734" s="237">
        <v>45498</v>
      </c>
      <c r="G1734" s="121" t="s">
        <v>9549</v>
      </c>
      <c r="H1734" s="121" t="s">
        <v>22771</v>
      </c>
      <c r="I1734" s="120" t="s">
        <v>15870</v>
      </c>
      <c r="J1734" s="121" t="s">
        <v>7451</v>
      </c>
    </row>
    <row r="1735" spans="1:10" ht="15.75" hidden="1" customHeight="1">
      <c r="A1735" s="119">
        <v>1728</v>
      </c>
      <c r="B1735" s="238" t="s">
        <v>7569</v>
      </c>
      <c r="C1735" s="121" t="s">
        <v>7478</v>
      </c>
      <c r="D1735" s="119">
        <v>2025</v>
      </c>
      <c r="E1735" s="121">
        <v>6100105453</v>
      </c>
      <c r="F1735" s="237">
        <v>45497</v>
      </c>
      <c r="G1735" s="121" t="s">
        <v>9550</v>
      </c>
      <c r="H1735" s="121" t="s">
        <v>22772</v>
      </c>
      <c r="I1735" s="120" t="s">
        <v>7366</v>
      </c>
      <c r="J1735" s="121" t="s">
        <v>7451</v>
      </c>
    </row>
    <row r="1736" spans="1:10" ht="15.75" hidden="1" customHeight="1">
      <c r="A1736" s="119">
        <v>1729</v>
      </c>
      <c r="B1736" s="238" t="s">
        <v>29063</v>
      </c>
      <c r="C1736" s="121" t="s">
        <v>7490</v>
      </c>
      <c r="D1736" s="119">
        <v>2025</v>
      </c>
      <c r="E1736" s="121">
        <v>6200036028</v>
      </c>
      <c r="F1736" s="237">
        <v>45495</v>
      </c>
      <c r="G1736" s="121" t="s">
        <v>9551</v>
      </c>
      <c r="H1736" s="121" t="s">
        <v>22773</v>
      </c>
      <c r="I1736" s="120" t="s">
        <v>15871</v>
      </c>
      <c r="J1736" s="121" t="s">
        <v>7453</v>
      </c>
    </row>
    <row r="1737" spans="1:10" ht="15.75" hidden="1" customHeight="1">
      <c r="A1737" s="119">
        <v>1730</v>
      </c>
      <c r="B1737" s="238" t="s">
        <v>7836</v>
      </c>
      <c r="C1737" s="121" t="s">
        <v>7478</v>
      </c>
      <c r="D1737" s="119">
        <v>2025</v>
      </c>
      <c r="E1737" s="121">
        <v>6100105394</v>
      </c>
      <c r="F1737" s="237">
        <v>45495</v>
      </c>
      <c r="G1737" s="121" t="s">
        <v>9552</v>
      </c>
      <c r="H1737" s="121" t="s">
        <v>22774</v>
      </c>
      <c r="I1737" s="120" t="s">
        <v>15872</v>
      </c>
      <c r="J1737" s="121" t="s">
        <v>7451</v>
      </c>
    </row>
    <row r="1738" spans="1:10" ht="15.75" hidden="1" customHeight="1">
      <c r="A1738" s="119">
        <v>1731</v>
      </c>
      <c r="B1738" s="238" t="s">
        <v>29064</v>
      </c>
      <c r="C1738" s="121" t="s">
        <v>7492</v>
      </c>
      <c r="D1738" s="119">
        <v>2025</v>
      </c>
      <c r="E1738" s="121">
        <v>6200035998</v>
      </c>
      <c r="F1738" s="237">
        <v>45491</v>
      </c>
      <c r="G1738" s="121" t="s">
        <v>9553</v>
      </c>
      <c r="H1738" s="121" t="s">
        <v>22775</v>
      </c>
      <c r="I1738" s="120" t="s">
        <v>15873</v>
      </c>
      <c r="J1738" s="121" t="s">
        <v>7453</v>
      </c>
    </row>
    <row r="1739" spans="1:10" ht="15.75" hidden="1" customHeight="1">
      <c r="A1739" s="119">
        <v>1732</v>
      </c>
      <c r="B1739" s="238" t="s">
        <v>28300</v>
      </c>
      <c r="C1739" s="121" t="s">
        <v>7479</v>
      </c>
      <c r="D1739" s="119">
        <v>2025</v>
      </c>
      <c r="E1739" s="121">
        <v>6100105410</v>
      </c>
      <c r="F1739" s="237">
        <v>45496</v>
      </c>
      <c r="G1739" s="121" t="s">
        <v>9554</v>
      </c>
      <c r="H1739" s="121" t="s">
        <v>22776</v>
      </c>
      <c r="I1739" s="120" t="s">
        <v>15874</v>
      </c>
      <c r="J1739" s="121" t="s">
        <v>7451</v>
      </c>
    </row>
    <row r="1740" spans="1:10" ht="15.75" hidden="1" customHeight="1">
      <c r="A1740" s="119">
        <v>1733</v>
      </c>
      <c r="B1740" s="238" t="s">
        <v>29065</v>
      </c>
      <c r="C1740" s="121" t="s">
        <v>7482</v>
      </c>
      <c r="D1740" s="119">
        <v>2025</v>
      </c>
      <c r="E1740" s="121">
        <v>6100105703</v>
      </c>
      <c r="F1740" s="237">
        <v>45503</v>
      </c>
      <c r="G1740" s="121" t="s">
        <v>9555</v>
      </c>
      <c r="H1740" s="121" t="s">
        <v>22777</v>
      </c>
      <c r="I1740" s="120" t="s">
        <v>15875</v>
      </c>
      <c r="J1740" s="121" t="s">
        <v>7451</v>
      </c>
    </row>
    <row r="1741" spans="1:10" ht="15.75" hidden="1" customHeight="1">
      <c r="A1741" s="119">
        <v>1734</v>
      </c>
      <c r="B1741" s="238" t="s">
        <v>29066</v>
      </c>
      <c r="C1741" s="121" t="s">
        <v>7495</v>
      </c>
      <c r="D1741" s="119">
        <v>2025</v>
      </c>
      <c r="E1741" s="121">
        <v>6300019646</v>
      </c>
      <c r="F1741" s="237">
        <v>45499</v>
      </c>
      <c r="G1741" s="121" t="s">
        <v>9556</v>
      </c>
      <c r="H1741" s="121" t="s">
        <v>22778</v>
      </c>
      <c r="I1741" s="120" t="s">
        <v>15876</v>
      </c>
      <c r="J1741" s="121" t="s">
        <v>7454</v>
      </c>
    </row>
    <row r="1742" spans="1:10" ht="15.75" hidden="1" customHeight="1">
      <c r="A1742" s="119">
        <v>1735</v>
      </c>
      <c r="B1742" s="238" t="s">
        <v>29067</v>
      </c>
      <c r="C1742" s="121" t="s">
        <v>7490</v>
      </c>
      <c r="D1742" s="119">
        <v>2025</v>
      </c>
      <c r="E1742" s="121">
        <v>6200036051</v>
      </c>
      <c r="F1742" s="237">
        <v>45498</v>
      </c>
      <c r="G1742" s="121" t="s">
        <v>9557</v>
      </c>
      <c r="H1742" s="121" t="s">
        <v>22779</v>
      </c>
      <c r="I1742" s="120" t="s">
        <v>15877</v>
      </c>
      <c r="J1742" s="121" t="s">
        <v>7453</v>
      </c>
    </row>
    <row r="1743" spans="1:10" ht="15.75" hidden="1" customHeight="1">
      <c r="A1743" s="119">
        <v>1736</v>
      </c>
      <c r="B1743" s="238" t="s">
        <v>29068</v>
      </c>
      <c r="C1743" s="121" t="s">
        <v>7490</v>
      </c>
      <c r="D1743" s="119">
        <v>2025</v>
      </c>
      <c r="E1743" s="121">
        <v>6200036050</v>
      </c>
      <c r="F1743" s="237">
        <v>45498</v>
      </c>
      <c r="G1743" s="121" t="s">
        <v>9558</v>
      </c>
      <c r="H1743" s="121" t="s">
        <v>22780</v>
      </c>
      <c r="I1743" s="120" t="s">
        <v>15878</v>
      </c>
      <c r="J1743" s="121" t="s">
        <v>7453</v>
      </c>
    </row>
    <row r="1744" spans="1:10" ht="15.75" hidden="1" customHeight="1">
      <c r="A1744" s="119">
        <v>1737</v>
      </c>
      <c r="B1744" s="238" t="s">
        <v>29069</v>
      </c>
      <c r="C1744" s="121" t="s">
        <v>7478</v>
      </c>
      <c r="D1744" s="119">
        <v>2025</v>
      </c>
      <c r="E1744" s="121">
        <v>6100105627</v>
      </c>
      <c r="F1744" s="237">
        <v>45502</v>
      </c>
      <c r="G1744" s="121" t="s">
        <v>9559</v>
      </c>
      <c r="H1744" s="121" t="s">
        <v>22781</v>
      </c>
      <c r="I1744" s="120" t="s">
        <v>15879</v>
      </c>
      <c r="J1744" s="121" t="s">
        <v>7451</v>
      </c>
    </row>
    <row r="1745" spans="1:10" ht="15.75" hidden="1" customHeight="1">
      <c r="A1745" s="119">
        <v>1738</v>
      </c>
      <c r="B1745" s="238" t="s">
        <v>29070</v>
      </c>
      <c r="C1745" s="121" t="s">
        <v>7489</v>
      </c>
      <c r="D1745" s="119">
        <v>2025</v>
      </c>
      <c r="E1745" s="121">
        <v>6200036369</v>
      </c>
      <c r="F1745" s="237">
        <v>45523</v>
      </c>
      <c r="G1745" s="121" t="s">
        <v>9560</v>
      </c>
      <c r="H1745" s="121" t="s">
        <v>22782</v>
      </c>
      <c r="I1745" s="120" t="s">
        <v>15880</v>
      </c>
      <c r="J1745" s="121" t="s">
        <v>7453</v>
      </c>
    </row>
    <row r="1746" spans="1:10" ht="15.75" hidden="1" customHeight="1">
      <c r="A1746" s="119">
        <v>1739</v>
      </c>
      <c r="B1746" s="238" t="s">
        <v>29071</v>
      </c>
      <c r="C1746" s="121" t="s">
        <v>7492</v>
      </c>
      <c r="D1746" s="119">
        <v>2025</v>
      </c>
      <c r="E1746" s="121">
        <v>6200036025</v>
      </c>
      <c r="F1746" s="237">
        <v>45495</v>
      </c>
      <c r="G1746" s="121" t="s">
        <v>9561</v>
      </c>
      <c r="H1746" s="121" t="s">
        <v>22783</v>
      </c>
      <c r="I1746" s="120" t="s">
        <v>15881</v>
      </c>
      <c r="J1746" s="121" t="s">
        <v>7453</v>
      </c>
    </row>
    <row r="1747" spans="1:10" ht="15.75" hidden="1" customHeight="1">
      <c r="A1747" s="119">
        <v>1740</v>
      </c>
      <c r="B1747" s="238" t="s">
        <v>29072</v>
      </c>
      <c r="C1747" s="121" t="s">
        <v>7489</v>
      </c>
      <c r="D1747" s="119">
        <v>2025</v>
      </c>
      <c r="E1747" s="121">
        <v>6200036012</v>
      </c>
      <c r="F1747" s="237">
        <v>45496</v>
      </c>
      <c r="G1747" s="121" t="s">
        <v>9562</v>
      </c>
      <c r="H1747" s="121" t="s">
        <v>22784</v>
      </c>
      <c r="I1747" s="120" t="s">
        <v>15882</v>
      </c>
      <c r="J1747" s="121" t="s">
        <v>7453</v>
      </c>
    </row>
    <row r="1748" spans="1:10" ht="15.75" hidden="1" customHeight="1">
      <c r="A1748" s="119">
        <v>1741</v>
      </c>
      <c r="B1748" s="238" t="s">
        <v>29073</v>
      </c>
      <c r="C1748" s="121" t="s">
        <v>7508</v>
      </c>
      <c r="D1748" s="119">
        <v>2025</v>
      </c>
      <c r="E1748" s="121">
        <v>6400022333</v>
      </c>
      <c r="F1748" s="237">
        <v>45488</v>
      </c>
      <c r="G1748" s="121" t="s">
        <v>9563</v>
      </c>
      <c r="H1748" s="121" t="s">
        <v>22785</v>
      </c>
      <c r="I1748" s="120" t="s">
        <v>15883</v>
      </c>
      <c r="J1748" s="121" t="s">
        <v>7455</v>
      </c>
    </row>
    <row r="1749" spans="1:10" ht="15.75" hidden="1" customHeight="1">
      <c r="A1749" s="119">
        <v>1742</v>
      </c>
      <c r="B1749" s="238" t="s">
        <v>29074</v>
      </c>
      <c r="C1749" s="121" t="s">
        <v>7483</v>
      </c>
      <c r="D1749" s="119">
        <v>2025</v>
      </c>
      <c r="E1749" s="121">
        <v>6100105506</v>
      </c>
      <c r="F1749" s="237">
        <v>45496</v>
      </c>
      <c r="G1749" s="121" t="s">
        <v>9564</v>
      </c>
      <c r="H1749" s="121" t="s">
        <v>22786</v>
      </c>
      <c r="I1749" s="120" t="s">
        <v>15884</v>
      </c>
      <c r="J1749" s="121" t="s">
        <v>7451</v>
      </c>
    </row>
    <row r="1750" spans="1:10" ht="15.75" hidden="1" customHeight="1">
      <c r="A1750" s="119">
        <v>1743</v>
      </c>
      <c r="B1750" s="238" t="s">
        <v>7602</v>
      </c>
      <c r="C1750" s="121" t="s">
        <v>7478</v>
      </c>
      <c r="D1750" s="119">
        <v>2025</v>
      </c>
      <c r="E1750" s="121">
        <v>6100105528</v>
      </c>
      <c r="F1750" s="237">
        <v>45498</v>
      </c>
      <c r="G1750" s="121" t="s">
        <v>9565</v>
      </c>
      <c r="H1750" s="121" t="s">
        <v>22787</v>
      </c>
      <c r="I1750" s="120" t="s">
        <v>15885</v>
      </c>
      <c r="J1750" s="121" t="s">
        <v>7451</v>
      </c>
    </row>
    <row r="1751" spans="1:10" ht="15.75" hidden="1" customHeight="1">
      <c r="A1751" s="119">
        <v>1744</v>
      </c>
      <c r="B1751" s="238" t="s">
        <v>29075</v>
      </c>
      <c r="C1751" s="121" t="s">
        <v>7478</v>
      </c>
      <c r="D1751" s="119">
        <v>2025</v>
      </c>
      <c r="E1751" s="121">
        <v>6100105545</v>
      </c>
      <c r="F1751" s="237">
        <v>45498</v>
      </c>
      <c r="G1751" s="121" t="s">
        <v>9566</v>
      </c>
      <c r="H1751" s="121" t="s">
        <v>22788</v>
      </c>
      <c r="I1751" s="120" t="s">
        <v>15886</v>
      </c>
      <c r="J1751" s="121" t="s">
        <v>7451</v>
      </c>
    </row>
    <row r="1752" spans="1:10" ht="15.75" hidden="1" customHeight="1">
      <c r="A1752" s="119">
        <v>1745</v>
      </c>
      <c r="B1752" s="238" t="s">
        <v>28515</v>
      </c>
      <c r="C1752" s="121" t="s">
        <v>7478</v>
      </c>
      <c r="D1752" s="119">
        <v>2025</v>
      </c>
      <c r="E1752" s="121">
        <v>6100105515</v>
      </c>
      <c r="F1752" s="237">
        <v>45495</v>
      </c>
      <c r="G1752" s="121" t="s">
        <v>9567</v>
      </c>
      <c r="H1752" s="121" t="s">
        <v>22789</v>
      </c>
      <c r="I1752" s="120" t="s">
        <v>15887</v>
      </c>
      <c r="J1752" s="121" t="s">
        <v>7451</v>
      </c>
    </row>
    <row r="1753" spans="1:10" ht="15.75" hidden="1" customHeight="1">
      <c r="A1753" s="119">
        <v>1746</v>
      </c>
      <c r="B1753" s="238" t="s">
        <v>29076</v>
      </c>
      <c r="C1753" s="121" t="s">
        <v>7478</v>
      </c>
      <c r="D1753" s="119">
        <v>2025</v>
      </c>
      <c r="E1753" s="121">
        <v>6100105531</v>
      </c>
      <c r="F1753" s="237">
        <v>45497</v>
      </c>
      <c r="G1753" s="121" t="s">
        <v>9568</v>
      </c>
      <c r="H1753" s="121" t="s">
        <v>22790</v>
      </c>
      <c r="I1753" s="120" t="s">
        <v>15888</v>
      </c>
      <c r="J1753" s="121" t="s">
        <v>7451</v>
      </c>
    </row>
    <row r="1754" spans="1:10" ht="15.75" hidden="1" customHeight="1">
      <c r="A1754" s="119">
        <v>1747</v>
      </c>
      <c r="B1754" s="238" t="s">
        <v>29077</v>
      </c>
      <c r="C1754" s="121" t="s">
        <v>7482</v>
      </c>
      <c r="D1754" s="119">
        <v>2025</v>
      </c>
      <c r="E1754" s="121">
        <v>6100105571</v>
      </c>
      <c r="F1754" s="237">
        <v>45498</v>
      </c>
      <c r="G1754" s="121" t="s">
        <v>8045</v>
      </c>
      <c r="H1754" s="121" t="s">
        <v>22791</v>
      </c>
      <c r="I1754" s="120" t="s">
        <v>15889</v>
      </c>
      <c r="J1754" s="121" t="s">
        <v>7451</v>
      </c>
    </row>
    <row r="1755" spans="1:10" ht="15.75" hidden="1" customHeight="1">
      <c r="A1755" s="119">
        <v>1748</v>
      </c>
      <c r="B1755" s="238" t="s">
        <v>7624</v>
      </c>
      <c r="C1755" s="121" t="s">
        <v>7478</v>
      </c>
      <c r="D1755" s="119">
        <v>2025</v>
      </c>
      <c r="E1755" s="121">
        <v>6100105601</v>
      </c>
      <c r="F1755" s="237">
        <v>45504</v>
      </c>
      <c r="G1755" s="121" t="s">
        <v>9569</v>
      </c>
      <c r="H1755" s="121" t="s">
        <v>22792</v>
      </c>
      <c r="I1755" s="120" t="s">
        <v>15890</v>
      </c>
      <c r="J1755" s="121" t="s">
        <v>7451</v>
      </c>
    </row>
    <row r="1756" spans="1:10" ht="15.75" hidden="1" customHeight="1">
      <c r="A1756" s="119">
        <v>1749</v>
      </c>
      <c r="B1756" s="238" t="s">
        <v>29078</v>
      </c>
      <c r="C1756" s="121" t="s">
        <v>7492</v>
      </c>
      <c r="D1756" s="119">
        <v>2025</v>
      </c>
      <c r="E1756" s="121">
        <v>6200036048</v>
      </c>
      <c r="F1756" s="237">
        <v>45495</v>
      </c>
      <c r="G1756" s="121" t="s">
        <v>9570</v>
      </c>
      <c r="H1756" s="121" t="s">
        <v>22793</v>
      </c>
      <c r="I1756" s="120" t="s">
        <v>15891</v>
      </c>
      <c r="J1756" s="121" t="s">
        <v>7453</v>
      </c>
    </row>
    <row r="1757" spans="1:10" ht="15.75" hidden="1" customHeight="1">
      <c r="A1757" s="119">
        <v>1750</v>
      </c>
      <c r="B1757" s="238" t="s">
        <v>29079</v>
      </c>
      <c r="C1757" s="121" t="s">
        <v>7483</v>
      </c>
      <c r="D1757" s="119">
        <v>2025</v>
      </c>
      <c r="E1757" s="121">
        <v>6100105509</v>
      </c>
      <c r="F1757" s="237">
        <v>45496</v>
      </c>
      <c r="G1757" s="121" t="s">
        <v>9564</v>
      </c>
      <c r="H1757" s="121" t="s">
        <v>22794</v>
      </c>
      <c r="I1757" s="120" t="s">
        <v>15884</v>
      </c>
      <c r="J1757" s="121" t="s">
        <v>7451</v>
      </c>
    </row>
    <row r="1758" spans="1:10" ht="15.75" hidden="1" customHeight="1">
      <c r="A1758" s="119">
        <v>1751</v>
      </c>
      <c r="B1758" s="238" t="s">
        <v>29080</v>
      </c>
      <c r="C1758" s="121" t="s">
        <v>7484</v>
      </c>
      <c r="D1758" s="119">
        <v>2025</v>
      </c>
      <c r="E1758" s="121">
        <v>6100105417</v>
      </c>
      <c r="F1758" s="237">
        <v>45496</v>
      </c>
      <c r="G1758" s="121" t="s">
        <v>9571</v>
      </c>
      <c r="H1758" s="121" t="s">
        <v>22795</v>
      </c>
      <c r="I1758" s="120" t="s">
        <v>15892</v>
      </c>
      <c r="J1758" s="121" t="s">
        <v>7451</v>
      </c>
    </row>
    <row r="1759" spans="1:10" ht="15.75" hidden="1" customHeight="1">
      <c r="A1759" s="119">
        <v>1752</v>
      </c>
      <c r="B1759" s="238" t="s">
        <v>29081</v>
      </c>
      <c r="C1759" s="121" t="s">
        <v>7482</v>
      </c>
      <c r="D1759" s="119">
        <v>2025</v>
      </c>
      <c r="E1759" s="121">
        <v>6100105411</v>
      </c>
      <c r="F1759" s="237">
        <v>45492</v>
      </c>
      <c r="G1759" s="121" t="s">
        <v>9572</v>
      </c>
      <c r="H1759" s="121" t="s">
        <v>22796</v>
      </c>
      <c r="I1759" s="120" t="s">
        <v>15893</v>
      </c>
      <c r="J1759" s="121" t="s">
        <v>7451</v>
      </c>
    </row>
    <row r="1760" spans="1:10" ht="15.75" hidden="1" customHeight="1">
      <c r="A1760" s="119">
        <v>1753</v>
      </c>
      <c r="B1760" s="238" t="s">
        <v>29082</v>
      </c>
      <c r="C1760" s="121" t="s">
        <v>7507</v>
      </c>
      <c r="D1760" s="119">
        <v>2025</v>
      </c>
      <c r="E1760" s="121">
        <v>6400022670</v>
      </c>
      <c r="F1760" s="237">
        <v>45526</v>
      </c>
      <c r="G1760" s="121" t="s">
        <v>9573</v>
      </c>
      <c r="H1760" s="121" t="s">
        <v>22797</v>
      </c>
      <c r="I1760" s="120" t="s">
        <v>15894</v>
      </c>
      <c r="J1760" s="121" t="s">
        <v>7455</v>
      </c>
    </row>
    <row r="1761" spans="1:10" ht="15.75" hidden="1" customHeight="1">
      <c r="A1761" s="119">
        <v>1754</v>
      </c>
      <c r="B1761" s="238" t="s">
        <v>29083</v>
      </c>
      <c r="C1761" s="121" t="s">
        <v>7500</v>
      </c>
      <c r="D1761" s="119">
        <v>2025</v>
      </c>
      <c r="E1761" s="121">
        <v>6200036482</v>
      </c>
      <c r="F1761" s="237">
        <v>45533</v>
      </c>
      <c r="G1761" s="121" t="s">
        <v>9574</v>
      </c>
      <c r="H1761" s="121" t="s">
        <v>22798</v>
      </c>
      <c r="I1761" s="120" t="s">
        <v>15895</v>
      </c>
      <c r="J1761" s="121" t="s">
        <v>7453</v>
      </c>
    </row>
    <row r="1762" spans="1:10" ht="15.75" hidden="1" customHeight="1">
      <c r="A1762" s="119">
        <v>1755</v>
      </c>
      <c r="B1762" s="238" t="s">
        <v>29084</v>
      </c>
      <c r="C1762" s="121" t="s">
        <v>7479</v>
      </c>
      <c r="D1762" s="119">
        <v>2025</v>
      </c>
      <c r="E1762" s="121">
        <v>6100105596</v>
      </c>
      <c r="F1762" s="237">
        <v>45502</v>
      </c>
      <c r="G1762" s="121" t="s">
        <v>9575</v>
      </c>
      <c r="H1762" s="121" t="s">
        <v>22799</v>
      </c>
      <c r="I1762" s="120" t="s">
        <v>15896</v>
      </c>
      <c r="J1762" s="121" t="s">
        <v>7451</v>
      </c>
    </row>
    <row r="1763" spans="1:10" ht="15.75" hidden="1" customHeight="1">
      <c r="A1763" s="119">
        <v>1756</v>
      </c>
      <c r="B1763" s="121" t="s">
        <v>33296</v>
      </c>
      <c r="C1763" s="121" t="s">
        <v>7479</v>
      </c>
      <c r="D1763" s="119">
        <v>2025</v>
      </c>
      <c r="E1763" s="121">
        <v>6100105462</v>
      </c>
      <c r="F1763" s="237">
        <v>45497</v>
      </c>
      <c r="G1763" s="121" t="s">
        <v>9576</v>
      </c>
      <c r="H1763" s="121" t="s">
        <v>22800</v>
      </c>
      <c r="I1763" s="120" t="s">
        <v>15897</v>
      </c>
      <c r="J1763" s="121" t="s">
        <v>7451</v>
      </c>
    </row>
    <row r="1764" spans="1:10" ht="15.75" hidden="1" customHeight="1">
      <c r="A1764" s="119">
        <v>1757</v>
      </c>
      <c r="B1764" s="238" t="s">
        <v>29086</v>
      </c>
      <c r="C1764" s="121" t="s">
        <v>7505</v>
      </c>
      <c r="D1764" s="119">
        <v>2025</v>
      </c>
      <c r="E1764" s="121">
        <v>6400022364</v>
      </c>
      <c r="F1764" s="237">
        <v>45497</v>
      </c>
      <c r="G1764" s="121" t="s">
        <v>9577</v>
      </c>
      <c r="H1764" s="121" t="s">
        <v>22801</v>
      </c>
      <c r="I1764" s="120" t="s">
        <v>15898</v>
      </c>
      <c r="J1764" s="121" t="s">
        <v>7455</v>
      </c>
    </row>
    <row r="1765" spans="1:10" ht="15.75" hidden="1" customHeight="1">
      <c r="A1765" s="119">
        <v>1758</v>
      </c>
      <c r="B1765" s="238" t="s">
        <v>29087</v>
      </c>
      <c r="C1765" s="121" t="s">
        <v>7479</v>
      </c>
      <c r="D1765" s="119">
        <v>2025</v>
      </c>
      <c r="E1765" s="121">
        <v>6100105924</v>
      </c>
      <c r="F1765" s="237">
        <v>45511</v>
      </c>
      <c r="G1765" s="121" t="s">
        <v>9578</v>
      </c>
      <c r="H1765" s="121" t="s">
        <v>22802</v>
      </c>
      <c r="I1765" s="120" t="s">
        <v>15899</v>
      </c>
      <c r="J1765" s="121" t="s">
        <v>7451</v>
      </c>
    </row>
    <row r="1766" spans="1:10" ht="15.75" hidden="1" customHeight="1">
      <c r="A1766" s="119">
        <v>1759</v>
      </c>
      <c r="B1766" s="238" t="s">
        <v>29088</v>
      </c>
      <c r="C1766" s="121" t="s">
        <v>7497</v>
      </c>
      <c r="D1766" s="119">
        <v>2025</v>
      </c>
      <c r="E1766" s="121">
        <v>6100105589</v>
      </c>
      <c r="F1766" s="237">
        <v>45502</v>
      </c>
      <c r="G1766" s="121" t="s">
        <v>9579</v>
      </c>
      <c r="H1766" s="121" t="s">
        <v>22803</v>
      </c>
      <c r="I1766" s="120" t="s">
        <v>15900</v>
      </c>
      <c r="J1766" s="121" t="s">
        <v>7451</v>
      </c>
    </row>
    <row r="1767" spans="1:10" ht="15.75" hidden="1" customHeight="1">
      <c r="A1767" s="119">
        <v>1760</v>
      </c>
      <c r="B1767" s="238" t="s">
        <v>29089</v>
      </c>
      <c r="C1767" s="121" t="s">
        <v>7493</v>
      </c>
      <c r="D1767" s="119">
        <v>2025</v>
      </c>
      <c r="E1767" s="121">
        <v>6000039308</v>
      </c>
      <c r="F1767" s="237">
        <v>45496</v>
      </c>
      <c r="G1767" s="121" t="s">
        <v>9580</v>
      </c>
      <c r="H1767" s="121" t="s">
        <v>22804</v>
      </c>
      <c r="I1767" s="120" t="s">
        <v>15901</v>
      </c>
      <c r="J1767" s="121" t="s">
        <v>7452</v>
      </c>
    </row>
    <row r="1768" spans="1:10" ht="15.75" hidden="1" customHeight="1">
      <c r="A1768" s="119">
        <v>1761</v>
      </c>
      <c r="B1768" s="121" t="s">
        <v>33297</v>
      </c>
      <c r="C1768" s="121" t="s">
        <v>7479</v>
      </c>
      <c r="D1768" s="119">
        <v>2025</v>
      </c>
      <c r="E1768" s="121">
        <v>6100105588</v>
      </c>
      <c r="F1768" s="237">
        <v>45502</v>
      </c>
      <c r="G1768" s="121" t="s">
        <v>9581</v>
      </c>
      <c r="H1768" s="121" t="s">
        <v>22805</v>
      </c>
      <c r="I1768" s="120" t="s">
        <v>15902</v>
      </c>
      <c r="J1768" s="121" t="s">
        <v>7451</v>
      </c>
    </row>
    <row r="1769" spans="1:10" ht="15.75" hidden="1" customHeight="1">
      <c r="A1769" s="119">
        <v>1762</v>
      </c>
      <c r="B1769" s="238" t="s">
        <v>7624</v>
      </c>
      <c r="C1769" s="121" t="s">
        <v>7478</v>
      </c>
      <c r="D1769" s="119">
        <v>2025</v>
      </c>
      <c r="E1769" s="121">
        <v>6100105657</v>
      </c>
      <c r="F1769" s="237">
        <v>45502</v>
      </c>
      <c r="G1769" s="121" t="s">
        <v>9582</v>
      </c>
      <c r="H1769" s="121" t="s">
        <v>22806</v>
      </c>
      <c r="I1769" s="120" t="s">
        <v>15903</v>
      </c>
      <c r="J1769" s="121" t="s">
        <v>7451</v>
      </c>
    </row>
    <row r="1770" spans="1:10" ht="15.75" hidden="1" customHeight="1">
      <c r="A1770" s="119">
        <v>1763</v>
      </c>
      <c r="B1770" s="238" t="s">
        <v>29090</v>
      </c>
      <c r="C1770" s="121" t="s">
        <v>7497</v>
      </c>
      <c r="D1770" s="119">
        <v>2025</v>
      </c>
      <c r="E1770" s="121">
        <v>6100105635</v>
      </c>
      <c r="F1770" s="237">
        <v>45503</v>
      </c>
      <c r="G1770" s="121" t="s">
        <v>9583</v>
      </c>
      <c r="H1770" s="121" t="s">
        <v>22807</v>
      </c>
      <c r="I1770" s="120" t="s">
        <v>15904</v>
      </c>
      <c r="J1770" s="121" t="s">
        <v>7451</v>
      </c>
    </row>
    <row r="1771" spans="1:10" ht="15.75" hidden="1" customHeight="1">
      <c r="A1771" s="119">
        <v>1764</v>
      </c>
      <c r="B1771" s="238" t="s">
        <v>29091</v>
      </c>
      <c r="C1771" s="121" t="s">
        <v>7479</v>
      </c>
      <c r="D1771" s="119">
        <v>2025</v>
      </c>
      <c r="E1771" s="121">
        <v>6100105864</v>
      </c>
      <c r="F1771" s="237">
        <v>45509</v>
      </c>
      <c r="G1771" s="121" t="s">
        <v>9584</v>
      </c>
      <c r="H1771" s="121" t="s">
        <v>22808</v>
      </c>
      <c r="I1771" s="120" t="s">
        <v>15905</v>
      </c>
      <c r="J1771" s="121" t="s">
        <v>7451</v>
      </c>
    </row>
    <row r="1772" spans="1:10" ht="15.75" hidden="1" customHeight="1">
      <c r="A1772" s="119">
        <v>1765</v>
      </c>
      <c r="B1772" s="238" t="s">
        <v>7645</v>
      </c>
      <c r="C1772" s="121" t="s">
        <v>7478</v>
      </c>
      <c r="D1772" s="119">
        <v>2025</v>
      </c>
      <c r="E1772" s="121">
        <v>6100105926</v>
      </c>
      <c r="F1772" s="237">
        <v>45511</v>
      </c>
      <c r="G1772" s="121" t="s">
        <v>9585</v>
      </c>
      <c r="H1772" s="121" t="s">
        <v>22809</v>
      </c>
      <c r="I1772" s="120" t="s">
        <v>7318</v>
      </c>
      <c r="J1772" s="121" t="s">
        <v>7451</v>
      </c>
    </row>
    <row r="1773" spans="1:10" ht="15.75" hidden="1" customHeight="1">
      <c r="A1773" s="119">
        <v>1766</v>
      </c>
      <c r="B1773" s="238" t="s">
        <v>29092</v>
      </c>
      <c r="C1773" s="121" t="s">
        <v>7496</v>
      </c>
      <c r="D1773" s="119">
        <v>2025</v>
      </c>
      <c r="E1773" s="121">
        <v>6100105747</v>
      </c>
      <c r="F1773" s="237">
        <v>45506</v>
      </c>
      <c r="G1773" s="121" t="s">
        <v>9586</v>
      </c>
      <c r="H1773" s="121" t="s">
        <v>22810</v>
      </c>
      <c r="I1773" s="120" t="s">
        <v>15906</v>
      </c>
      <c r="J1773" s="121" t="s">
        <v>7451</v>
      </c>
    </row>
    <row r="1774" spans="1:10" ht="15.75" hidden="1" customHeight="1">
      <c r="A1774" s="119">
        <v>1767</v>
      </c>
      <c r="B1774" s="238" t="s">
        <v>7645</v>
      </c>
      <c r="C1774" s="121" t="s">
        <v>7478</v>
      </c>
      <c r="D1774" s="119">
        <v>2025</v>
      </c>
      <c r="E1774" s="121">
        <v>6100105832</v>
      </c>
      <c r="F1774" s="237">
        <v>45506</v>
      </c>
      <c r="G1774" s="121" t="s">
        <v>9587</v>
      </c>
      <c r="H1774" s="121" t="s">
        <v>22811</v>
      </c>
      <c r="I1774" s="120" t="s">
        <v>15907</v>
      </c>
      <c r="J1774" s="121" t="s">
        <v>7451</v>
      </c>
    </row>
    <row r="1775" spans="1:10" ht="15.75" hidden="1" customHeight="1">
      <c r="A1775" s="119">
        <v>1768</v>
      </c>
      <c r="B1775" s="238" t="s">
        <v>28883</v>
      </c>
      <c r="C1775" s="121" t="s">
        <v>7497</v>
      </c>
      <c r="D1775" s="119">
        <v>2025</v>
      </c>
      <c r="E1775" s="121">
        <v>6100105511</v>
      </c>
      <c r="F1775" s="237">
        <v>45497</v>
      </c>
      <c r="G1775" s="121" t="s">
        <v>9588</v>
      </c>
      <c r="H1775" s="121" t="s">
        <v>22812</v>
      </c>
      <c r="I1775" s="120" t="s">
        <v>15908</v>
      </c>
      <c r="J1775" s="121" t="s">
        <v>7451</v>
      </c>
    </row>
    <row r="1776" spans="1:10" ht="15.75" hidden="1" customHeight="1">
      <c r="A1776" s="119">
        <v>1769</v>
      </c>
      <c r="B1776" s="238" t="s">
        <v>29093</v>
      </c>
      <c r="C1776" s="121" t="s">
        <v>7478</v>
      </c>
      <c r="D1776" s="119">
        <v>2025</v>
      </c>
      <c r="E1776" s="121">
        <v>6100105494</v>
      </c>
      <c r="F1776" s="237">
        <v>45502</v>
      </c>
      <c r="G1776" s="121" t="s">
        <v>9589</v>
      </c>
      <c r="H1776" s="121" t="s">
        <v>22813</v>
      </c>
      <c r="I1776" s="120" t="s">
        <v>15909</v>
      </c>
      <c r="J1776" s="121" t="s">
        <v>7451</v>
      </c>
    </row>
    <row r="1777" spans="1:10" ht="15.75" hidden="1" customHeight="1">
      <c r="A1777" s="119">
        <v>1770</v>
      </c>
      <c r="B1777" s="238" t="s">
        <v>7624</v>
      </c>
      <c r="C1777" s="121" t="s">
        <v>7478</v>
      </c>
      <c r="D1777" s="119">
        <v>2025</v>
      </c>
      <c r="E1777" s="121">
        <v>6100105547</v>
      </c>
      <c r="F1777" s="237">
        <v>45502</v>
      </c>
      <c r="G1777" s="121" t="s">
        <v>7236</v>
      </c>
      <c r="H1777" s="121" t="s">
        <v>22814</v>
      </c>
      <c r="I1777" s="120" t="s">
        <v>7354</v>
      </c>
      <c r="J1777" s="121" t="s">
        <v>7451</v>
      </c>
    </row>
    <row r="1778" spans="1:10" ht="15.75" hidden="1" customHeight="1">
      <c r="A1778" s="119">
        <v>1771</v>
      </c>
      <c r="B1778" s="238" t="s">
        <v>29094</v>
      </c>
      <c r="C1778" s="121" t="s">
        <v>7502</v>
      </c>
      <c r="D1778" s="119">
        <v>2025</v>
      </c>
      <c r="E1778" s="121">
        <v>6300019624</v>
      </c>
      <c r="F1778" s="237">
        <v>45496</v>
      </c>
      <c r="G1778" s="121" t="s">
        <v>9590</v>
      </c>
      <c r="H1778" s="121" t="s">
        <v>22815</v>
      </c>
      <c r="I1778" s="120" t="s">
        <v>15910</v>
      </c>
      <c r="J1778" s="121" t="s">
        <v>7454</v>
      </c>
    </row>
    <row r="1779" spans="1:10" ht="15.75" hidden="1" customHeight="1">
      <c r="A1779" s="119">
        <v>1772</v>
      </c>
      <c r="B1779" s="238" t="s">
        <v>7585</v>
      </c>
      <c r="C1779" s="121" t="s">
        <v>7478</v>
      </c>
      <c r="D1779" s="119">
        <v>2025</v>
      </c>
      <c r="E1779" s="121">
        <v>6100105505</v>
      </c>
      <c r="F1779" s="237">
        <v>45502</v>
      </c>
      <c r="G1779" s="121" t="s">
        <v>9591</v>
      </c>
      <c r="H1779" s="121" t="s">
        <v>22816</v>
      </c>
      <c r="I1779" s="120" t="s">
        <v>15911</v>
      </c>
      <c r="J1779" s="121" t="s">
        <v>7451</v>
      </c>
    </row>
    <row r="1780" spans="1:10" ht="15.75" hidden="1" customHeight="1">
      <c r="A1780" s="119">
        <v>1773</v>
      </c>
      <c r="B1780" s="238" t="s">
        <v>29095</v>
      </c>
      <c r="C1780" s="121" t="s">
        <v>7492</v>
      </c>
      <c r="D1780" s="119">
        <v>2025</v>
      </c>
      <c r="E1780" s="121">
        <v>6200036027</v>
      </c>
      <c r="F1780" s="237">
        <v>45497</v>
      </c>
      <c r="G1780" s="121" t="s">
        <v>8441</v>
      </c>
      <c r="H1780" s="121"/>
      <c r="I1780" s="120" t="s">
        <v>7444</v>
      </c>
      <c r="J1780" s="121" t="s">
        <v>7453</v>
      </c>
    </row>
    <row r="1781" spans="1:10" ht="15.75" hidden="1" customHeight="1">
      <c r="A1781" s="119">
        <v>1774</v>
      </c>
      <c r="B1781" s="238" t="s">
        <v>29096</v>
      </c>
      <c r="C1781" s="121" t="s">
        <v>7490</v>
      </c>
      <c r="D1781" s="119">
        <v>2025</v>
      </c>
      <c r="E1781" s="121">
        <v>6200036045</v>
      </c>
      <c r="F1781" s="237">
        <v>45495</v>
      </c>
      <c r="G1781" s="121" t="s">
        <v>9592</v>
      </c>
      <c r="H1781" s="121" t="s">
        <v>22817</v>
      </c>
      <c r="I1781" s="120" t="s">
        <v>15912</v>
      </c>
      <c r="J1781" s="121" t="s">
        <v>7453</v>
      </c>
    </row>
    <row r="1782" spans="1:10" ht="15.75" hidden="1" customHeight="1">
      <c r="A1782" s="119">
        <v>1775</v>
      </c>
      <c r="B1782" s="238" t="s">
        <v>29097</v>
      </c>
      <c r="C1782" s="121" t="s">
        <v>7478</v>
      </c>
      <c r="D1782" s="119">
        <v>2025</v>
      </c>
      <c r="E1782" s="121">
        <v>6100105762</v>
      </c>
      <c r="F1782" s="237">
        <v>45505</v>
      </c>
      <c r="G1782" s="121" t="s">
        <v>9593</v>
      </c>
      <c r="H1782" s="121" t="s">
        <v>22818</v>
      </c>
      <c r="I1782" s="120" t="s">
        <v>15913</v>
      </c>
      <c r="J1782" s="121" t="s">
        <v>7451</v>
      </c>
    </row>
    <row r="1783" spans="1:10" ht="15.75" hidden="1" customHeight="1">
      <c r="A1783" s="119">
        <v>1776</v>
      </c>
      <c r="B1783" s="238" t="s">
        <v>7722</v>
      </c>
      <c r="C1783" s="121" t="s">
        <v>7478</v>
      </c>
      <c r="D1783" s="119">
        <v>2025</v>
      </c>
      <c r="E1783" s="121">
        <v>6100105636</v>
      </c>
      <c r="F1783" s="237">
        <v>45505</v>
      </c>
      <c r="G1783" s="121" t="s">
        <v>9594</v>
      </c>
      <c r="H1783" s="121" t="s">
        <v>22819</v>
      </c>
      <c r="I1783" s="120" t="s">
        <v>15914</v>
      </c>
      <c r="J1783" s="121" t="s">
        <v>7451</v>
      </c>
    </row>
    <row r="1784" spans="1:10" ht="15.75" hidden="1" customHeight="1">
      <c r="A1784" s="119">
        <v>1777</v>
      </c>
      <c r="B1784" s="238" t="s">
        <v>29098</v>
      </c>
      <c r="C1784" s="121" t="s">
        <v>7484</v>
      </c>
      <c r="D1784" s="119">
        <v>2025</v>
      </c>
      <c r="E1784" s="121">
        <v>6100106184</v>
      </c>
      <c r="F1784" s="237">
        <v>45520</v>
      </c>
      <c r="G1784" s="121" t="s">
        <v>9595</v>
      </c>
      <c r="H1784" s="121" t="s">
        <v>22820</v>
      </c>
      <c r="I1784" s="120" t="s">
        <v>15915</v>
      </c>
      <c r="J1784" s="121" t="s">
        <v>7451</v>
      </c>
    </row>
    <row r="1785" spans="1:10" ht="15.75" hidden="1" customHeight="1">
      <c r="A1785" s="119">
        <v>1778</v>
      </c>
      <c r="B1785" s="238" t="s">
        <v>29099</v>
      </c>
      <c r="C1785" s="121" t="s">
        <v>7503</v>
      </c>
      <c r="D1785" s="119">
        <v>2025</v>
      </c>
      <c r="E1785" s="121">
        <v>6100106271</v>
      </c>
      <c r="F1785" s="237">
        <v>45523</v>
      </c>
      <c r="G1785" s="121" t="s">
        <v>9596</v>
      </c>
      <c r="H1785" s="121" t="s">
        <v>22821</v>
      </c>
      <c r="I1785" s="120" t="s">
        <v>15916</v>
      </c>
      <c r="J1785" s="121" t="s">
        <v>7451</v>
      </c>
    </row>
    <row r="1786" spans="1:10" ht="15.75" hidden="1" customHeight="1">
      <c r="A1786" s="119">
        <v>1779</v>
      </c>
      <c r="B1786" s="238" t="s">
        <v>29100</v>
      </c>
      <c r="C1786" s="121" t="s">
        <v>7478</v>
      </c>
      <c r="D1786" s="119">
        <v>2025</v>
      </c>
      <c r="E1786" s="121">
        <v>6100106010</v>
      </c>
      <c r="F1786" s="237">
        <v>45512</v>
      </c>
      <c r="G1786" s="121" t="s">
        <v>9597</v>
      </c>
      <c r="H1786" s="121" t="s">
        <v>22822</v>
      </c>
      <c r="I1786" s="120" t="s">
        <v>15917</v>
      </c>
      <c r="J1786" s="121" t="s">
        <v>7451</v>
      </c>
    </row>
    <row r="1787" spans="1:10" ht="15.75" hidden="1" customHeight="1">
      <c r="A1787" s="119">
        <v>1780</v>
      </c>
      <c r="B1787" s="238" t="s">
        <v>29101</v>
      </c>
      <c r="C1787" s="121" t="s">
        <v>7489</v>
      </c>
      <c r="D1787" s="119">
        <v>2025</v>
      </c>
      <c r="E1787" s="121">
        <v>6200036128</v>
      </c>
      <c r="F1787" s="237">
        <v>45509</v>
      </c>
      <c r="G1787" s="121" t="s">
        <v>9598</v>
      </c>
      <c r="H1787" s="121" t="s">
        <v>22823</v>
      </c>
      <c r="I1787" s="120" t="s">
        <v>15918</v>
      </c>
      <c r="J1787" s="121" t="s">
        <v>7453</v>
      </c>
    </row>
    <row r="1788" spans="1:10" ht="15.75" hidden="1" customHeight="1">
      <c r="A1788" s="119">
        <v>1781</v>
      </c>
      <c r="B1788" s="238" t="s">
        <v>7614</v>
      </c>
      <c r="C1788" s="121" t="s">
        <v>7478</v>
      </c>
      <c r="D1788" s="119">
        <v>2025</v>
      </c>
      <c r="E1788" s="121">
        <v>6100105507</v>
      </c>
      <c r="F1788" s="237">
        <v>45497</v>
      </c>
      <c r="G1788" s="121" t="s">
        <v>9599</v>
      </c>
      <c r="H1788" s="121" t="s">
        <v>22824</v>
      </c>
      <c r="I1788" s="120" t="s">
        <v>7344</v>
      </c>
      <c r="J1788" s="121" t="s">
        <v>7451</v>
      </c>
    </row>
    <row r="1789" spans="1:10" ht="15.75" hidden="1" customHeight="1">
      <c r="A1789" s="119">
        <v>1782</v>
      </c>
      <c r="B1789" s="238" t="s">
        <v>7552</v>
      </c>
      <c r="C1789" s="121" t="s">
        <v>7478</v>
      </c>
      <c r="D1789" s="119">
        <v>2025</v>
      </c>
      <c r="E1789" s="121">
        <v>6100105672</v>
      </c>
      <c r="F1789" s="237">
        <v>45506</v>
      </c>
      <c r="G1789" s="121" t="s">
        <v>9600</v>
      </c>
      <c r="H1789" s="121" t="s">
        <v>22825</v>
      </c>
      <c r="I1789" s="120" t="s">
        <v>7360</v>
      </c>
      <c r="J1789" s="121" t="s">
        <v>7451</v>
      </c>
    </row>
    <row r="1790" spans="1:10" ht="15.75" hidden="1" customHeight="1">
      <c r="A1790" s="119">
        <v>1783</v>
      </c>
      <c r="B1790" s="238" t="s">
        <v>7709</v>
      </c>
      <c r="C1790" s="121" t="s">
        <v>7478</v>
      </c>
      <c r="D1790" s="119">
        <v>2025</v>
      </c>
      <c r="E1790" s="121">
        <v>6100105490</v>
      </c>
      <c r="F1790" s="237">
        <v>45498</v>
      </c>
      <c r="G1790" s="121" t="s">
        <v>9601</v>
      </c>
      <c r="H1790" s="121" t="s">
        <v>22826</v>
      </c>
      <c r="I1790" s="120" t="s">
        <v>15919</v>
      </c>
      <c r="J1790" s="121" t="s">
        <v>7451</v>
      </c>
    </row>
    <row r="1791" spans="1:10" ht="15.75" hidden="1" customHeight="1">
      <c r="A1791" s="119">
        <v>1784</v>
      </c>
      <c r="B1791" s="238" t="s">
        <v>29102</v>
      </c>
      <c r="C1791" s="121" t="s">
        <v>7479</v>
      </c>
      <c r="D1791" s="119">
        <v>2025</v>
      </c>
      <c r="E1791" s="121">
        <v>6100105707</v>
      </c>
      <c r="F1791" s="237">
        <v>45509</v>
      </c>
      <c r="G1791" s="121" t="s">
        <v>9602</v>
      </c>
      <c r="H1791" s="121" t="s">
        <v>22827</v>
      </c>
      <c r="I1791" s="120" t="s">
        <v>15920</v>
      </c>
      <c r="J1791" s="121" t="s">
        <v>7451</v>
      </c>
    </row>
    <row r="1792" spans="1:10" ht="15.75" hidden="1" customHeight="1">
      <c r="A1792" s="119">
        <v>1785</v>
      </c>
      <c r="B1792" s="238" t="s">
        <v>29103</v>
      </c>
      <c r="C1792" s="121" t="s">
        <v>7478</v>
      </c>
      <c r="D1792" s="119">
        <v>2025</v>
      </c>
      <c r="E1792" s="121">
        <v>6100105527</v>
      </c>
      <c r="F1792" s="237">
        <v>45499</v>
      </c>
      <c r="G1792" s="121" t="s">
        <v>9603</v>
      </c>
      <c r="H1792" s="121" t="s">
        <v>22828</v>
      </c>
      <c r="I1792" s="120" t="s">
        <v>15921</v>
      </c>
      <c r="J1792" s="121" t="s">
        <v>7451</v>
      </c>
    </row>
    <row r="1793" spans="1:10" ht="15.75" hidden="1" customHeight="1">
      <c r="A1793" s="119">
        <v>1786</v>
      </c>
      <c r="B1793" s="238" t="s">
        <v>28764</v>
      </c>
      <c r="C1793" s="121" t="s">
        <v>7479</v>
      </c>
      <c r="D1793" s="119">
        <v>2025</v>
      </c>
      <c r="E1793" s="121">
        <v>6100105724</v>
      </c>
      <c r="F1793" s="237">
        <v>45509</v>
      </c>
      <c r="G1793" s="121" t="s">
        <v>9604</v>
      </c>
      <c r="H1793" s="121" t="s">
        <v>22829</v>
      </c>
      <c r="I1793" s="120" t="s">
        <v>15920</v>
      </c>
      <c r="J1793" s="121" t="s">
        <v>7451</v>
      </c>
    </row>
    <row r="1794" spans="1:10" ht="15.75" hidden="1" customHeight="1">
      <c r="A1794" s="119">
        <v>1787</v>
      </c>
      <c r="B1794" s="238" t="s">
        <v>29103</v>
      </c>
      <c r="C1794" s="121" t="s">
        <v>7478</v>
      </c>
      <c r="D1794" s="119">
        <v>2025</v>
      </c>
      <c r="E1794" s="121">
        <v>6100105787</v>
      </c>
      <c r="F1794" s="237">
        <v>45505</v>
      </c>
      <c r="G1794" s="121" t="s">
        <v>9605</v>
      </c>
      <c r="H1794" s="121" t="s">
        <v>22830</v>
      </c>
      <c r="I1794" s="120" t="s">
        <v>15922</v>
      </c>
      <c r="J1794" s="121" t="s">
        <v>7451</v>
      </c>
    </row>
    <row r="1795" spans="1:10" ht="15.75" hidden="1" customHeight="1">
      <c r="A1795" s="119">
        <v>1788</v>
      </c>
      <c r="B1795" s="238" t="s">
        <v>7573</v>
      </c>
      <c r="C1795" s="121" t="s">
        <v>7478</v>
      </c>
      <c r="D1795" s="119">
        <v>2025</v>
      </c>
      <c r="E1795" s="121">
        <v>6100105783</v>
      </c>
      <c r="F1795" s="237">
        <v>45512</v>
      </c>
      <c r="G1795" s="121" t="s">
        <v>9606</v>
      </c>
      <c r="H1795" s="121" t="s">
        <v>22831</v>
      </c>
      <c r="I1795" s="120" t="s">
        <v>15923</v>
      </c>
      <c r="J1795" s="121" t="s">
        <v>7451</v>
      </c>
    </row>
    <row r="1796" spans="1:10" ht="15.75" hidden="1" customHeight="1">
      <c r="A1796" s="119">
        <v>1789</v>
      </c>
      <c r="B1796" s="238" t="s">
        <v>28764</v>
      </c>
      <c r="C1796" s="121" t="s">
        <v>7479</v>
      </c>
      <c r="D1796" s="119">
        <v>2025</v>
      </c>
      <c r="E1796" s="121">
        <v>6100105720</v>
      </c>
      <c r="F1796" s="237">
        <v>45509</v>
      </c>
      <c r="G1796" s="121" t="s">
        <v>9607</v>
      </c>
      <c r="H1796" s="121" t="s">
        <v>22832</v>
      </c>
      <c r="I1796" s="120" t="s">
        <v>15920</v>
      </c>
      <c r="J1796" s="121" t="s">
        <v>7451</v>
      </c>
    </row>
    <row r="1797" spans="1:10" ht="15.75" hidden="1" customHeight="1">
      <c r="A1797" s="119">
        <v>1790</v>
      </c>
      <c r="B1797" s="121" t="s">
        <v>33298</v>
      </c>
      <c r="C1797" s="121" t="s">
        <v>7479</v>
      </c>
      <c r="D1797" s="119">
        <v>2025</v>
      </c>
      <c r="E1797" s="121">
        <v>6100105612</v>
      </c>
      <c r="F1797" s="237">
        <v>45502</v>
      </c>
      <c r="G1797" s="121" t="s">
        <v>9608</v>
      </c>
      <c r="H1797" s="121" t="s">
        <v>22833</v>
      </c>
      <c r="I1797" s="120" t="s">
        <v>15924</v>
      </c>
      <c r="J1797" s="121" t="s">
        <v>7451</v>
      </c>
    </row>
    <row r="1798" spans="1:10" ht="15.75" hidden="1" customHeight="1">
      <c r="A1798" s="119">
        <v>1791</v>
      </c>
      <c r="B1798" s="238" t="s">
        <v>7662</v>
      </c>
      <c r="C1798" s="121" t="s">
        <v>7478</v>
      </c>
      <c r="D1798" s="119">
        <v>2025</v>
      </c>
      <c r="E1798" s="121">
        <v>6100105725</v>
      </c>
      <c r="F1798" s="237">
        <v>45504</v>
      </c>
      <c r="G1798" s="121" t="s">
        <v>9609</v>
      </c>
      <c r="H1798" s="121" t="s">
        <v>22834</v>
      </c>
      <c r="I1798" s="120" t="s">
        <v>15925</v>
      </c>
      <c r="J1798" s="121" t="s">
        <v>7451</v>
      </c>
    </row>
    <row r="1799" spans="1:10" ht="15.75" hidden="1" customHeight="1">
      <c r="A1799" s="119">
        <v>1792</v>
      </c>
      <c r="B1799" s="238" t="s">
        <v>7624</v>
      </c>
      <c r="C1799" s="121" t="s">
        <v>7478</v>
      </c>
      <c r="D1799" s="119">
        <v>2025</v>
      </c>
      <c r="E1799" s="121">
        <v>6100105630</v>
      </c>
      <c r="F1799" s="237">
        <v>45505</v>
      </c>
      <c r="G1799" s="121" t="s">
        <v>9610</v>
      </c>
      <c r="H1799" s="121" t="s">
        <v>22835</v>
      </c>
      <c r="I1799" s="120" t="s">
        <v>15926</v>
      </c>
      <c r="J1799" s="121" t="s">
        <v>7451</v>
      </c>
    </row>
    <row r="1800" spans="1:10" ht="15.75" hidden="1" customHeight="1">
      <c r="A1800" s="119">
        <v>1793</v>
      </c>
      <c r="B1800" s="238" t="s">
        <v>29104</v>
      </c>
      <c r="C1800" s="121" t="s">
        <v>7496</v>
      </c>
      <c r="D1800" s="119">
        <v>2025</v>
      </c>
      <c r="E1800" s="121">
        <v>6100105532</v>
      </c>
      <c r="F1800" s="237">
        <v>45498</v>
      </c>
      <c r="G1800" s="121" t="s">
        <v>9611</v>
      </c>
      <c r="H1800" s="121" t="s">
        <v>22836</v>
      </c>
      <c r="I1800" s="120" t="s">
        <v>15927</v>
      </c>
      <c r="J1800" s="121" t="s">
        <v>7451</v>
      </c>
    </row>
    <row r="1801" spans="1:10" ht="15.75" hidden="1" customHeight="1">
      <c r="A1801" s="119">
        <v>1794</v>
      </c>
      <c r="B1801" s="238" t="s">
        <v>29105</v>
      </c>
      <c r="C1801" s="121" t="s">
        <v>7503</v>
      </c>
      <c r="D1801" s="119">
        <v>2025</v>
      </c>
      <c r="E1801" s="121">
        <v>6100105713</v>
      </c>
      <c r="F1801" s="237">
        <v>45504</v>
      </c>
      <c r="G1801" s="121" t="s">
        <v>9612</v>
      </c>
      <c r="H1801" s="121" t="s">
        <v>22837</v>
      </c>
      <c r="I1801" s="120" t="s">
        <v>15928</v>
      </c>
      <c r="J1801" s="121" t="s">
        <v>7451</v>
      </c>
    </row>
    <row r="1802" spans="1:10" ht="15.75" hidden="1" customHeight="1">
      <c r="A1802" s="119">
        <v>1795</v>
      </c>
      <c r="B1802" s="238" t="s">
        <v>29106</v>
      </c>
      <c r="C1802" s="121" t="s">
        <v>7479</v>
      </c>
      <c r="D1802" s="119">
        <v>2025</v>
      </c>
      <c r="E1802" s="121">
        <v>6100105711</v>
      </c>
      <c r="F1802" s="237">
        <v>45509</v>
      </c>
      <c r="G1802" s="121" t="s">
        <v>9613</v>
      </c>
      <c r="H1802" s="121" t="s">
        <v>22838</v>
      </c>
      <c r="I1802" s="120" t="s">
        <v>15929</v>
      </c>
      <c r="J1802" s="121" t="s">
        <v>7451</v>
      </c>
    </row>
    <row r="1803" spans="1:10" ht="15.75" hidden="1" customHeight="1">
      <c r="A1803" s="119">
        <v>1796</v>
      </c>
      <c r="B1803" s="238" t="s">
        <v>29106</v>
      </c>
      <c r="C1803" s="121" t="s">
        <v>7479</v>
      </c>
      <c r="D1803" s="119">
        <v>2025</v>
      </c>
      <c r="E1803" s="121">
        <v>6100105718</v>
      </c>
      <c r="F1803" s="237">
        <v>45509</v>
      </c>
      <c r="G1803" s="121" t="s">
        <v>9614</v>
      </c>
      <c r="H1803" s="121" t="s">
        <v>22839</v>
      </c>
      <c r="I1803" s="120" t="s">
        <v>15930</v>
      </c>
      <c r="J1803" s="121" t="s">
        <v>7451</v>
      </c>
    </row>
    <row r="1804" spans="1:10" ht="15.75" hidden="1" customHeight="1">
      <c r="A1804" s="119">
        <v>1797</v>
      </c>
      <c r="B1804" s="238" t="s">
        <v>29106</v>
      </c>
      <c r="C1804" s="121" t="s">
        <v>7479</v>
      </c>
      <c r="D1804" s="119">
        <v>2025</v>
      </c>
      <c r="E1804" s="121">
        <v>6100105687</v>
      </c>
      <c r="F1804" s="237">
        <v>45509</v>
      </c>
      <c r="G1804" s="121" t="s">
        <v>9615</v>
      </c>
      <c r="H1804" s="121" t="s">
        <v>22840</v>
      </c>
      <c r="I1804" s="120" t="s">
        <v>15920</v>
      </c>
      <c r="J1804" s="121" t="s">
        <v>7451</v>
      </c>
    </row>
    <row r="1805" spans="1:10" ht="15.75" hidden="1" customHeight="1">
      <c r="A1805" s="119">
        <v>1798</v>
      </c>
      <c r="B1805" s="238" t="s">
        <v>29106</v>
      </c>
      <c r="C1805" s="121" t="s">
        <v>7479</v>
      </c>
      <c r="D1805" s="119">
        <v>2025</v>
      </c>
      <c r="E1805" s="121">
        <v>6100105709</v>
      </c>
      <c r="F1805" s="237">
        <v>45509</v>
      </c>
      <c r="G1805" s="121" t="s">
        <v>9616</v>
      </c>
      <c r="H1805" s="121" t="s">
        <v>22841</v>
      </c>
      <c r="I1805" s="120" t="s">
        <v>15929</v>
      </c>
      <c r="J1805" s="121" t="s">
        <v>7451</v>
      </c>
    </row>
    <row r="1806" spans="1:10" ht="15.75" hidden="1" customHeight="1">
      <c r="A1806" s="119">
        <v>1799</v>
      </c>
      <c r="B1806" s="238" t="s">
        <v>29103</v>
      </c>
      <c r="C1806" s="121" t="s">
        <v>7478</v>
      </c>
      <c r="D1806" s="119">
        <v>2025</v>
      </c>
      <c r="E1806" s="121">
        <v>6100105681</v>
      </c>
      <c r="F1806" s="237">
        <v>45503</v>
      </c>
      <c r="G1806" s="121" t="s">
        <v>9617</v>
      </c>
      <c r="H1806" s="121" t="s">
        <v>22842</v>
      </c>
      <c r="I1806" s="120" t="s">
        <v>15922</v>
      </c>
      <c r="J1806" s="121" t="s">
        <v>7451</v>
      </c>
    </row>
    <row r="1807" spans="1:10" ht="15.75" hidden="1" customHeight="1">
      <c r="A1807" s="119">
        <v>1800</v>
      </c>
      <c r="B1807" s="238" t="s">
        <v>7602</v>
      </c>
      <c r="C1807" s="121" t="s">
        <v>7484</v>
      </c>
      <c r="D1807" s="119">
        <v>2025</v>
      </c>
      <c r="E1807" s="121">
        <v>6100105534</v>
      </c>
      <c r="F1807" s="237">
        <v>45499</v>
      </c>
      <c r="G1807" s="121" t="s">
        <v>7238</v>
      </c>
      <c r="H1807" s="121" t="s">
        <v>22843</v>
      </c>
      <c r="I1807" s="120" t="s">
        <v>15931</v>
      </c>
      <c r="J1807" s="121" t="s">
        <v>7451</v>
      </c>
    </row>
    <row r="1808" spans="1:10" ht="15.75" hidden="1" customHeight="1">
      <c r="A1808" s="119">
        <v>1801</v>
      </c>
      <c r="B1808" s="238" t="s">
        <v>29106</v>
      </c>
      <c r="C1808" s="121" t="s">
        <v>7479</v>
      </c>
      <c r="D1808" s="119">
        <v>2025</v>
      </c>
      <c r="E1808" s="121">
        <v>6100105688</v>
      </c>
      <c r="F1808" s="237">
        <v>45509</v>
      </c>
      <c r="G1808" s="121" t="s">
        <v>9618</v>
      </c>
      <c r="H1808" s="121" t="s">
        <v>22844</v>
      </c>
      <c r="I1808" s="120" t="s">
        <v>15920</v>
      </c>
      <c r="J1808" s="121" t="s">
        <v>7451</v>
      </c>
    </row>
    <row r="1809" spans="1:10" ht="15.75" hidden="1" customHeight="1">
      <c r="A1809" s="119">
        <v>1802</v>
      </c>
      <c r="B1809" s="238" t="s">
        <v>29107</v>
      </c>
      <c r="C1809" s="121" t="s">
        <v>7478</v>
      </c>
      <c r="D1809" s="119">
        <v>2025</v>
      </c>
      <c r="E1809" s="121">
        <v>6100105629</v>
      </c>
      <c r="F1809" s="237">
        <v>45505</v>
      </c>
      <c r="G1809" s="121" t="s">
        <v>9619</v>
      </c>
      <c r="H1809" s="121" t="s">
        <v>22845</v>
      </c>
      <c r="I1809" s="120" t="s">
        <v>15932</v>
      </c>
      <c r="J1809" s="121" t="s">
        <v>7451</v>
      </c>
    </row>
    <row r="1810" spans="1:10" ht="15.75" hidden="1" customHeight="1">
      <c r="A1810" s="119">
        <v>1803</v>
      </c>
      <c r="B1810" s="238" t="s">
        <v>29106</v>
      </c>
      <c r="C1810" s="121" t="s">
        <v>7479</v>
      </c>
      <c r="D1810" s="119">
        <v>2025</v>
      </c>
      <c r="E1810" s="121">
        <v>6100105808</v>
      </c>
      <c r="F1810" s="237">
        <v>45509</v>
      </c>
      <c r="G1810" s="121" t="s">
        <v>9620</v>
      </c>
      <c r="H1810" s="121" t="s">
        <v>22846</v>
      </c>
      <c r="I1810" s="120" t="s">
        <v>15933</v>
      </c>
      <c r="J1810" s="121" t="s">
        <v>7451</v>
      </c>
    </row>
    <row r="1811" spans="1:10" ht="15.75" hidden="1" customHeight="1">
      <c r="A1811" s="119">
        <v>1804</v>
      </c>
      <c r="B1811" s="238" t="s">
        <v>29106</v>
      </c>
      <c r="C1811" s="121" t="s">
        <v>7479</v>
      </c>
      <c r="D1811" s="119">
        <v>2025</v>
      </c>
      <c r="E1811" s="121">
        <v>6100105716</v>
      </c>
      <c r="F1811" s="237">
        <v>45509</v>
      </c>
      <c r="G1811" s="121" t="s">
        <v>9621</v>
      </c>
      <c r="H1811" s="121" t="s">
        <v>22847</v>
      </c>
      <c r="I1811" s="120" t="s">
        <v>15920</v>
      </c>
      <c r="J1811" s="121" t="s">
        <v>7451</v>
      </c>
    </row>
    <row r="1812" spans="1:10" ht="15.75" hidden="1" customHeight="1">
      <c r="A1812" s="119">
        <v>1805</v>
      </c>
      <c r="B1812" s="238" t="s">
        <v>29106</v>
      </c>
      <c r="C1812" s="121" t="s">
        <v>7479</v>
      </c>
      <c r="D1812" s="119">
        <v>2025</v>
      </c>
      <c r="E1812" s="121">
        <v>6100105704</v>
      </c>
      <c r="F1812" s="237">
        <v>45509</v>
      </c>
      <c r="G1812" s="121" t="s">
        <v>9622</v>
      </c>
      <c r="H1812" s="121" t="s">
        <v>22848</v>
      </c>
      <c r="I1812" s="120" t="s">
        <v>15920</v>
      </c>
      <c r="J1812" s="121" t="s">
        <v>7451</v>
      </c>
    </row>
    <row r="1813" spans="1:10" ht="15.75" hidden="1" customHeight="1">
      <c r="A1813" s="119">
        <v>1806</v>
      </c>
      <c r="B1813" s="238" t="s">
        <v>29108</v>
      </c>
      <c r="C1813" s="121" t="s">
        <v>7489</v>
      </c>
      <c r="D1813" s="119">
        <v>2025</v>
      </c>
      <c r="E1813" s="121">
        <v>6200036253</v>
      </c>
      <c r="F1813" s="237">
        <v>45541</v>
      </c>
      <c r="G1813" s="121" t="s">
        <v>9623</v>
      </c>
      <c r="H1813" s="121" t="s">
        <v>22849</v>
      </c>
      <c r="I1813" s="120" t="s">
        <v>15934</v>
      </c>
      <c r="J1813" s="121" t="s">
        <v>7453</v>
      </c>
    </row>
    <row r="1814" spans="1:10" ht="15.75" hidden="1" customHeight="1">
      <c r="A1814" s="119">
        <v>1807</v>
      </c>
      <c r="B1814" s="238" t="s">
        <v>29106</v>
      </c>
      <c r="C1814" s="121" t="s">
        <v>7479</v>
      </c>
      <c r="D1814" s="119">
        <v>2025</v>
      </c>
      <c r="E1814" s="121">
        <v>6100105719</v>
      </c>
      <c r="F1814" s="237">
        <v>45509</v>
      </c>
      <c r="G1814" s="121" t="s">
        <v>9624</v>
      </c>
      <c r="H1814" s="121" t="s">
        <v>22850</v>
      </c>
      <c r="I1814" s="120" t="s">
        <v>15920</v>
      </c>
      <c r="J1814" s="121" t="s">
        <v>7451</v>
      </c>
    </row>
    <row r="1815" spans="1:10" ht="15.75" hidden="1" customHeight="1">
      <c r="A1815" s="119">
        <v>1808</v>
      </c>
      <c r="B1815" s="238" t="s">
        <v>29109</v>
      </c>
      <c r="C1815" s="121" t="s">
        <v>7478</v>
      </c>
      <c r="D1815" s="119">
        <v>2025</v>
      </c>
      <c r="E1815" s="121">
        <v>6100105533</v>
      </c>
      <c r="F1815" s="237">
        <v>45502</v>
      </c>
      <c r="G1815" s="121" t="s">
        <v>9625</v>
      </c>
      <c r="H1815" s="121" t="s">
        <v>22851</v>
      </c>
      <c r="I1815" s="120" t="s">
        <v>15935</v>
      </c>
      <c r="J1815" s="121" t="s">
        <v>7451</v>
      </c>
    </row>
    <row r="1816" spans="1:10" ht="15.75" hidden="1" customHeight="1">
      <c r="A1816" s="119">
        <v>1809</v>
      </c>
      <c r="B1816" s="238" t="s">
        <v>29106</v>
      </c>
      <c r="C1816" s="121" t="s">
        <v>7479</v>
      </c>
      <c r="D1816" s="119">
        <v>2025</v>
      </c>
      <c r="E1816" s="121">
        <v>6100105692</v>
      </c>
      <c r="F1816" s="237">
        <v>45509</v>
      </c>
      <c r="G1816" s="121" t="s">
        <v>9626</v>
      </c>
      <c r="H1816" s="121" t="s">
        <v>22852</v>
      </c>
      <c r="I1816" s="120" t="s">
        <v>15920</v>
      </c>
      <c r="J1816" s="121" t="s">
        <v>7451</v>
      </c>
    </row>
    <row r="1817" spans="1:10" ht="15.75" hidden="1" customHeight="1">
      <c r="A1817" s="119">
        <v>1810</v>
      </c>
      <c r="B1817" s="238" t="s">
        <v>28905</v>
      </c>
      <c r="C1817" s="121" t="s">
        <v>7478</v>
      </c>
      <c r="D1817" s="119">
        <v>2025</v>
      </c>
      <c r="E1817" s="121">
        <v>6100105525</v>
      </c>
      <c r="F1817" s="237">
        <v>45498</v>
      </c>
      <c r="G1817" s="121" t="s">
        <v>9627</v>
      </c>
      <c r="H1817" s="121" t="s">
        <v>22853</v>
      </c>
      <c r="I1817" s="120" t="s">
        <v>15936</v>
      </c>
      <c r="J1817" s="121" t="s">
        <v>7451</v>
      </c>
    </row>
    <row r="1818" spans="1:10" ht="15.75" hidden="1" customHeight="1">
      <c r="A1818" s="119">
        <v>1811</v>
      </c>
      <c r="B1818" s="238" t="s">
        <v>29110</v>
      </c>
      <c r="C1818" s="121" t="s">
        <v>7478</v>
      </c>
      <c r="D1818" s="119">
        <v>2025</v>
      </c>
      <c r="E1818" s="121">
        <v>6100105673</v>
      </c>
      <c r="F1818" s="237">
        <v>45504</v>
      </c>
      <c r="G1818" s="121" t="s">
        <v>9628</v>
      </c>
      <c r="H1818" s="121" t="s">
        <v>22854</v>
      </c>
      <c r="I1818" s="120" t="s">
        <v>15937</v>
      </c>
      <c r="J1818" s="121" t="s">
        <v>7451</v>
      </c>
    </row>
    <row r="1819" spans="1:10" ht="15.75" hidden="1" customHeight="1">
      <c r="A1819" s="119">
        <v>1812</v>
      </c>
      <c r="B1819" s="238" t="s">
        <v>7627</v>
      </c>
      <c r="C1819" s="121" t="s">
        <v>7478</v>
      </c>
      <c r="D1819" s="119">
        <v>2025</v>
      </c>
      <c r="E1819" s="121">
        <v>6100105748</v>
      </c>
      <c r="F1819" s="237">
        <v>45506</v>
      </c>
      <c r="G1819" s="121" t="s">
        <v>9629</v>
      </c>
      <c r="H1819" s="121" t="s">
        <v>22855</v>
      </c>
      <c r="I1819" s="120" t="s">
        <v>15938</v>
      </c>
      <c r="J1819" s="121" t="s">
        <v>7451</v>
      </c>
    </row>
    <row r="1820" spans="1:10" ht="15.75" hidden="1" customHeight="1">
      <c r="A1820" s="119">
        <v>1813</v>
      </c>
      <c r="B1820" s="238" t="s">
        <v>29111</v>
      </c>
      <c r="C1820" s="121" t="s">
        <v>7479</v>
      </c>
      <c r="D1820" s="119">
        <v>2025</v>
      </c>
      <c r="E1820" s="121">
        <v>6100105960</v>
      </c>
      <c r="F1820" s="237">
        <v>45511</v>
      </c>
      <c r="G1820" s="121" t="s">
        <v>9630</v>
      </c>
      <c r="H1820" s="121" t="s">
        <v>22856</v>
      </c>
      <c r="I1820" s="120" t="s">
        <v>15939</v>
      </c>
      <c r="J1820" s="121" t="s">
        <v>7451</v>
      </c>
    </row>
    <row r="1821" spans="1:10" ht="15.75" hidden="1" customHeight="1">
      <c r="A1821" s="119">
        <v>1814</v>
      </c>
      <c r="B1821" s="238" t="s">
        <v>29112</v>
      </c>
      <c r="C1821" s="121" t="s">
        <v>7494</v>
      </c>
      <c r="D1821" s="119">
        <v>2025</v>
      </c>
      <c r="E1821" s="121">
        <v>6000039431</v>
      </c>
      <c r="F1821" s="237">
        <v>45510</v>
      </c>
      <c r="G1821" s="121" t="s">
        <v>9631</v>
      </c>
      <c r="H1821" s="121" t="s">
        <v>22857</v>
      </c>
      <c r="I1821" s="120" t="s">
        <v>7346</v>
      </c>
      <c r="J1821" s="121" t="s">
        <v>7452</v>
      </c>
    </row>
    <row r="1822" spans="1:10" ht="15.75" hidden="1" customHeight="1">
      <c r="A1822" s="119">
        <v>1815</v>
      </c>
      <c r="B1822" s="238" t="s">
        <v>29113</v>
      </c>
      <c r="C1822" s="121" t="s">
        <v>7478</v>
      </c>
      <c r="D1822" s="119">
        <v>2025</v>
      </c>
      <c r="E1822" s="121">
        <v>6100105554</v>
      </c>
      <c r="F1822" s="237">
        <v>45499</v>
      </c>
      <c r="G1822" s="121" t="s">
        <v>9632</v>
      </c>
      <c r="H1822" s="121" t="s">
        <v>22858</v>
      </c>
      <c r="I1822" s="120" t="s">
        <v>7345</v>
      </c>
      <c r="J1822" s="121" t="s">
        <v>7451</v>
      </c>
    </row>
    <row r="1823" spans="1:10" ht="15.75" hidden="1" customHeight="1">
      <c r="A1823" s="119">
        <v>1816</v>
      </c>
      <c r="B1823" s="238" t="s">
        <v>7852</v>
      </c>
      <c r="C1823" s="121" t="s">
        <v>7479</v>
      </c>
      <c r="D1823" s="119">
        <v>2025</v>
      </c>
      <c r="E1823" s="121">
        <v>6100105562</v>
      </c>
      <c r="F1823" s="237">
        <v>45499</v>
      </c>
      <c r="G1823" s="121" t="s">
        <v>9633</v>
      </c>
      <c r="H1823" s="121" t="s">
        <v>22859</v>
      </c>
      <c r="I1823" s="120" t="s">
        <v>15940</v>
      </c>
      <c r="J1823" s="121" t="s">
        <v>7451</v>
      </c>
    </row>
    <row r="1824" spans="1:10" ht="15.75" hidden="1" customHeight="1">
      <c r="A1824" s="119">
        <v>1817</v>
      </c>
      <c r="B1824" s="238" t="s">
        <v>29114</v>
      </c>
      <c r="C1824" s="121" t="s">
        <v>7496</v>
      </c>
      <c r="D1824" s="119">
        <v>2025</v>
      </c>
      <c r="E1824" s="121">
        <v>6100105988</v>
      </c>
      <c r="F1824" s="237">
        <v>45511</v>
      </c>
      <c r="G1824" s="121" t="s">
        <v>9634</v>
      </c>
      <c r="H1824" s="121" t="s">
        <v>22860</v>
      </c>
      <c r="I1824" s="120" t="s">
        <v>15941</v>
      </c>
      <c r="J1824" s="121" t="s">
        <v>7451</v>
      </c>
    </row>
    <row r="1825" spans="1:10" ht="15.75" hidden="1" customHeight="1">
      <c r="A1825" s="119">
        <v>1818</v>
      </c>
      <c r="B1825" s="238" t="s">
        <v>29115</v>
      </c>
      <c r="C1825" s="121" t="s">
        <v>7484</v>
      </c>
      <c r="D1825" s="119">
        <v>2025</v>
      </c>
      <c r="E1825" s="121">
        <v>6100105650</v>
      </c>
      <c r="F1825" s="237">
        <v>45502</v>
      </c>
      <c r="G1825" s="121" t="s">
        <v>9635</v>
      </c>
      <c r="H1825" s="121" t="s">
        <v>22861</v>
      </c>
      <c r="I1825" s="120" t="s">
        <v>15942</v>
      </c>
      <c r="J1825" s="121" t="s">
        <v>7451</v>
      </c>
    </row>
    <row r="1826" spans="1:10" ht="15.75" hidden="1" customHeight="1">
      <c r="A1826" s="119">
        <v>1819</v>
      </c>
      <c r="B1826" s="238" t="s">
        <v>29116</v>
      </c>
      <c r="C1826" s="121" t="s">
        <v>7479</v>
      </c>
      <c r="D1826" s="119">
        <v>2025</v>
      </c>
      <c r="E1826" s="121">
        <v>6100105928</v>
      </c>
      <c r="F1826" s="237">
        <v>45511</v>
      </c>
      <c r="G1826" s="121" t="s">
        <v>9636</v>
      </c>
      <c r="H1826" s="121" t="s">
        <v>22862</v>
      </c>
      <c r="I1826" s="120" t="s">
        <v>15943</v>
      </c>
      <c r="J1826" s="121" t="s">
        <v>7451</v>
      </c>
    </row>
    <row r="1827" spans="1:10" ht="15.75" hidden="1" customHeight="1">
      <c r="A1827" s="119">
        <v>1820</v>
      </c>
      <c r="B1827" s="238" t="s">
        <v>29117</v>
      </c>
      <c r="C1827" s="121" t="s">
        <v>7502</v>
      </c>
      <c r="D1827" s="119">
        <v>2025</v>
      </c>
      <c r="E1827" s="121">
        <v>6300019600</v>
      </c>
      <c r="F1827" s="237">
        <v>45498</v>
      </c>
      <c r="G1827" s="121" t="s">
        <v>9637</v>
      </c>
      <c r="H1827" s="121" t="s">
        <v>22863</v>
      </c>
      <c r="I1827" s="120" t="s">
        <v>15944</v>
      </c>
      <c r="J1827" s="121" t="s">
        <v>7454</v>
      </c>
    </row>
    <row r="1828" spans="1:10" ht="15.75" hidden="1" customHeight="1">
      <c r="A1828" s="119">
        <v>1821</v>
      </c>
      <c r="B1828" s="238" t="s">
        <v>28515</v>
      </c>
      <c r="C1828" s="121" t="s">
        <v>7478</v>
      </c>
      <c r="D1828" s="119">
        <v>2025</v>
      </c>
      <c r="E1828" s="121">
        <v>6100105793</v>
      </c>
      <c r="F1828" s="237">
        <v>45510</v>
      </c>
      <c r="G1828" s="121" t="s">
        <v>9638</v>
      </c>
      <c r="H1828" s="121" t="s">
        <v>22864</v>
      </c>
      <c r="I1828" s="120" t="s">
        <v>15945</v>
      </c>
      <c r="J1828" s="121" t="s">
        <v>7451</v>
      </c>
    </row>
    <row r="1829" spans="1:10" ht="15.75" hidden="1" customHeight="1">
      <c r="A1829" s="119">
        <v>1822</v>
      </c>
      <c r="B1829" s="238" t="s">
        <v>29118</v>
      </c>
      <c r="C1829" s="121" t="s">
        <v>7494</v>
      </c>
      <c r="D1829" s="119">
        <v>2025</v>
      </c>
      <c r="E1829" s="121">
        <v>6000039540</v>
      </c>
      <c r="F1829" s="237">
        <v>45518</v>
      </c>
      <c r="G1829" s="121" t="s">
        <v>9639</v>
      </c>
      <c r="H1829" s="121" t="s">
        <v>22865</v>
      </c>
      <c r="I1829" s="120" t="s">
        <v>15946</v>
      </c>
      <c r="J1829" s="121" t="s">
        <v>7452</v>
      </c>
    </row>
    <row r="1830" spans="1:10" ht="15.75" hidden="1" customHeight="1">
      <c r="A1830" s="119">
        <v>1823</v>
      </c>
      <c r="B1830" s="238" t="s">
        <v>29119</v>
      </c>
      <c r="C1830" s="121" t="s">
        <v>7478</v>
      </c>
      <c r="D1830" s="119">
        <v>2025</v>
      </c>
      <c r="E1830" s="121">
        <v>6100105852</v>
      </c>
      <c r="F1830" s="237">
        <v>45510</v>
      </c>
      <c r="G1830" s="121" t="s">
        <v>9640</v>
      </c>
      <c r="H1830" s="121" t="s">
        <v>22866</v>
      </c>
      <c r="I1830" s="120" t="s">
        <v>15947</v>
      </c>
      <c r="J1830" s="121" t="s">
        <v>7451</v>
      </c>
    </row>
    <row r="1831" spans="1:10" ht="15.75" hidden="1" customHeight="1">
      <c r="A1831" s="119">
        <v>1824</v>
      </c>
      <c r="B1831" s="238" t="s">
        <v>29120</v>
      </c>
      <c r="C1831" s="121" t="s">
        <v>7482</v>
      </c>
      <c r="D1831" s="119">
        <v>2025</v>
      </c>
      <c r="E1831" s="121">
        <v>6100106014</v>
      </c>
      <c r="F1831" s="237">
        <v>45555</v>
      </c>
      <c r="G1831" s="121" t="s">
        <v>7245</v>
      </c>
      <c r="H1831" s="121" t="s">
        <v>22867</v>
      </c>
      <c r="I1831" s="120" t="s">
        <v>15948</v>
      </c>
      <c r="J1831" s="121" t="s">
        <v>7451</v>
      </c>
    </row>
    <row r="1832" spans="1:10" ht="15.75" hidden="1" customHeight="1">
      <c r="A1832" s="119">
        <v>1825</v>
      </c>
      <c r="B1832" s="238" t="s">
        <v>29121</v>
      </c>
      <c r="C1832" s="121" t="s">
        <v>7496</v>
      </c>
      <c r="D1832" s="119">
        <v>2025</v>
      </c>
      <c r="E1832" s="121">
        <v>6100106150</v>
      </c>
      <c r="F1832" s="237">
        <v>45519</v>
      </c>
      <c r="G1832" s="121" t="s">
        <v>9641</v>
      </c>
      <c r="H1832" s="121" t="s">
        <v>22868</v>
      </c>
      <c r="I1832" s="120" t="s">
        <v>15949</v>
      </c>
      <c r="J1832" s="121" t="s">
        <v>7451</v>
      </c>
    </row>
    <row r="1833" spans="1:10" ht="15.75" hidden="1" customHeight="1">
      <c r="A1833" s="119">
        <v>1826</v>
      </c>
      <c r="B1833" s="238" t="s">
        <v>29122</v>
      </c>
      <c r="C1833" s="121" t="s">
        <v>7490</v>
      </c>
      <c r="D1833" s="119">
        <v>2025</v>
      </c>
      <c r="E1833" s="121">
        <v>6200036125</v>
      </c>
      <c r="F1833" s="237">
        <v>45504</v>
      </c>
      <c r="G1833" s="121" t="s">
        <v>9642</v>
      </c>
      <c r="H1833" s="121" t="s">
        <v>22869</v>
      </c>
      <c r="I1833" s="120" t="s">
        <v>15950</v>
      </c>
      <c r="J1833" s="121" t="s">
        <v>7453</v>
      </c>
    </row>
    <row r="1834" spans="1:10" ht="15.75" hidden="1" customHeight="1">
      <c r="A1834" s="119">
        <v>1827</v>
      </c>
      <c r="B1834" s="238" t="s">
        <v>29123</v>
      </c>
      <c r="C1834" s="121" t="s">
        <v>7490</v>
      </c>
      <c r="D1834" s="119">
        <v>2025</v>
      </c>
      <c r="E1834" s="121">
        <v>6200036198</v>
      </c>
      <c r="F1834" s="237">
        <v>45510</v>
      </c>
      <c r="G1834" s="121" t="s">
        <v>9643</v>
      </c>
      <c r="H1834" s="121" t="s">
        <v>22870</v>
      </c>
      <c r="I1834" s="120" t="s">
        <v>15951</v>
      </c>
      <c r="J1834" s="121" t="s">
        <v>7453</v>
      </c>
    </row>
    <row r="1835" spans="1:10" ht="15.75" hidden="1" customHeight="1">
      <c r="A1835" s="119">
        <v>1828</v>
      </c>
      <c r="B1835" s="238" t="s">
        <v>28515</v>
      </c>
      <c r="C1835" s="121" t="s">
        <v>7478</v>
      </c>
      <c r="D1835" s="119">
        <v>2025</v>
      </c>
      <c r="E1835" s="121">
        <v>6100107548</v>
      </c>
      <c r="F1835" s="237">
        <v>45569</v>
      </c>
      <c r="G1835" s="121" t="s">
        <v>9644</v>
      </c>
      <c r="H1835" s="121" t="s">
        <v>22871</v>
      </c>
      <c r="I1835" s="120" t="s">
        <v>15952</v>
      </c>
      <c r="J1835" s="121" t="s">
        <v>7451</v>
      </c>
    </row>
    <row r="1836" spans="1:10" ht="15.75" hidden="1" customHeight="1">
      <c r="A1836" s="119">
        <v>1829</v>
      </c>
      <c r="B1836" s="238" t="s">
        <v>29124</v>
      </c>
      <c r="C1836" s="121" t="s">
        <v>7512</v>
      </c>
      <c r="D1836" s="119">
        <v>2025</v>
      </c>
      <c r="E1836" s="121">
        <v>6400022362</v>
      </c>
      <c r="F1836" s="237">
        <v>45495</v>
      </c>
      <c r="G1836" s="121" t="s">
        <v>9645</v>
      </c>
      <c r="H1836" s="121" t="s">
        <v>22872</v>
      </c>
      <c r="I1836" s="120" t="s">
        <v>15953</v>
      </c>
      <c r="J1836" s="121" t="s">
        <v>7455</v>
      </c>
    </row>
    <row r="1837" spans="1:10" ht="15.75" hidden="1" customHeight="1">
      <c r="A1837" s="119">
        <v>1830</v>
      </c>
      <c r="B1837" s="238" t="s">
        <v>29125</v>
      </c>
      <c r="C1837" s="121" t="s">
        <v>7503</v>
      </c>
      <c r="D1837" s="119">
        <v>2025</v>
      </c>
      <c r="E1837" s="121">
        <v>6100105830</v>
      </c>
      <c r="F1837" s="237">
        <v>45511</v>
      </c>
      <c r="G1837" s="121" t="s">
        <v>9646</v>
      </c>
      <c r="H1837" s="121" t="s">
        <v>22873</v>
      </c>
      <c r="I1837" s="120" t="s">
        <v>15954</v>
      </c>
      <c r="J1837" s="121" t="s">
        <v>7451</v>
      </c>
    </row>
    <row r="1838" spans="1:10" ht="15.75" hidden="1" customHeight="1">
      <c r="A1838" s="119">
        <v>1831</v>
      </c>
      <c r="B1838" s="238" t="s">
        <v>29126</v>
      </c>
      <c r="C1838" s="121" t="s">
        <v>7496</v>
      </c>
      <c r="D1838" s="119">
        <v>2025</v>
      </c>
      <c r="E1838" s="121">
        <v>6100105590</v>
      </c>
      <c r="F1838" s="237">
        <v>45504</v>
      </c>
      <c r="G1838" s="121" t="s">
        <v>9647</v>
      </c>
      <c r="H1838" s="121" t="s">
        <v>22874</v>
      </c>
      <c r="I1838" s="120" t="s">
        <v>15955</v>
      </c>
      <c r="J1838" s="121" t="s">
        <v>7451</v>
      </c>
    </row>
    <row r="1839" spans="1:10" ht="15.75" hidden="1" customHeight="1">
      <c r="A1839" s="119">
        <v>1832</v>
      </c>
      <c r="B1839" s="238" t="s">
        <v>29127</v>
      </c>
      <c r="C1839" s="121" t="s">
        <v>7479</v>
      </c>
      <c r="D1839" s="119">
        <v>2025</v>
      </c>
      <c r="E1839" s="121">
        <v>6100105609</v>
      </c>
      <c r="F1839" s="237">
        <v>45498</v>
      </c>
      <c r="G1839" s="121" t="s">
        <v>9648</v>
      </c>
      <c r="H1839" s="121" t="s">
        <v>22875</v>
      </c>
      <c r="I1839" s="120" t="s">
        <v>15956</v>
      </c>
      <c r="J1839" s="121" t="s">
        <v>7451</v>
      </c>
    </row>
    <row r="1840" spans="1:10" ht="15.75" hidden="1" customHeight="1">
      <c r="A1840" s="119">
        <v>1833</v>
      </c>
      <c r="B1840" s="238" t="s">
        <v>7577</v>
      </c>
      <c r="C1840" s="121" t="s">
        <v>7478</v>
      </c>
      <c r="D1840" s="119">
        <v>2025</v>
      </c>
      <c r="E1840" s="121">
        <v>6100105587</v>
      </c>
      <c r="F1840" s="237">
        <v>45499</v>
      </c>
      <c r="G1840" s="121" t="s">
        <v>9649</v>
      </c>
      <c r="H1840" s="121" t="s">
        <v>22876</v>
      </c>
      <c r="I1840" s="120" t="s">
        <v>15957</v>
      </c>
      <c r="J1840" s="121" t="s">
        <v>7451</v>
      </c>
    </row>
    <row r="1841" spans="1:10" ht="15.75" hidden="1" customHeight="1">
      <c r="A1841" s="119">
        <v>1834</v>
      </c>
      <c r="B1841" s="238" t="s">
        <v>29128</v>
      </c>
      <c r="C1841" s="121" t="s">
        <v>7497</v>
      </c>
      <c r="D1841" s="119">
        <v>2025</v>
      </c>
      <c r="E1841" s="121">
        <v>6100105606</v>
      </c>
      <c r="F1841" s="237">
        <v>45502</v>
      </c>
      <c r="G1841" s="121" t="s">
        <v>9650</v>
      </c>
      <c r="H1841" s="121" t="s">
        <v>22877</v>
      </c>
      <c r="I1841" s="120" t="s">
        <v>15958</v>
      </c>
      <c r="J1841" s="121" t="s">
        <v>7451</v>
      </c>
    </row>
    <row r="1842" spans="1:10" ht="15.75" hidden="1" customHeight="1">
      <c r="A1842" s="119">
        <v>1835</v>
      </c>
      <c r="B1842" s="238" t="s">
        <v>29129</v>
      </c>
      <c r="C1842" s="121" t="s">
        <v>7483</v>
      </c>
      <c r="D1842" s="119">
        <v>2025</v>
      </c>
      <c r="E1842" s="121">
        <v>6100105927</v>
      </c>
      <c r="F1842" s="237">
        <v>45511</v>
      </c>
      <c r="G1842" s="121" t="s">
        <v>9651</v>
      </c>
      <c r="H1842" s="121" t="s">
        <v>22878</v>
      </c>
      <c r="I1842" s="120" t="s">
        <v>15959</v>
      </c>
      <c r="J1842" s="121" t="s">
        <v>7451</v>
      </c>
    </row>
    <row r="1843" spans="1:10" ht="15.75" hidden="1" customHeight="1">
      <c r="A1843" s="119">
        <v>1836</v>
      </c>
      <c r="B1843" s="238" t="s">
        <v>29130</v>
      </c>
      <c r="C1843" s="121" t="s">
        <v>7492</v>
      </c>
      <c r="D1843" s="119">
        <v>2025</v>
      </c>
      <c r="E1843" s="121">
        <v>6200036103</v>
      </c>
      <c r="F1843" s="237">
        <v>45502</v>
      </c>
      <c r="G1843" s="121" t="s">
        <v>9652</v>
      </c>
      <c r="H1843" s="121"/>
      <c r="I1843" s="120" t="s">
        <v>15960</v>
      </c>
      <c r="J1843" s="121" t="s">
        <v>7453</v>
      </c>
    </row>
    <row r="1844" spans="1:10" ht="15.75" hidden="1" customHeight="1">
      <c r="A1844" s="119">
        <v>1837</v>
      </c>
      <c r="B1844" s="238" t="s">
        <v>28849</v>
      </c>
      <c r="C1844" s="121" t="s">
        <v>7479</v>
      </c>
      <c r="D1844" s="119">
        <v>2025</v>
      </c>
      <c r="E1844" s="121">
        <v>6100105708</v>
      </c>
      <c r="F1844" s="237">
        <v>45503</v>
      </c>
      <c r="G1844" s="121" t="s">
        <v>9653</v>
      </c>
      <c r="H1844" s="121" t="s">
        <v>22879</v>
      </c>
      <c r="I1844" s="120" t="s">
        <v>15961</v>
      </c>
      <c r="J1844" s="121" t="s">
        <v>7451</v>
      </c>
    </row>
    <row r="1845" spans="1:10" ht="15.75" hidden="1" customHeight="1">
      <c r="A1845" s="119">
        <v>1838</v>
      </c>
      <c r="B1845" s="238" t="s">
        <v>29131</v>
      </c>
      <c r="C1845" s="121" t="s">
        <v>7479</v>
      </c>
      <c r="D1845" s="119">
        <v>2025</v>
      </c>
      <c r="E1845" s="121">
        <v>6100105611</v>
      </c>
      <c r="F1845" s="237">
        <v>45505</v>
      </c>
      <c r="G1845" s="121" t="s">
        <v>9654</v>
      </c>
      <c r="H1845" s="121" t="s">
        <v>22880</v>
      </c>
      <c r="I1845" s="120" t="s">
        <v>15962</v>
      </c>
      <c r="J1845" s="121" t="s">
        <v>7451</v>
      </c>
    </row>
    <row r="1846" spans="1:10" ht="15.75" hidden="1" customHeight="1">
      <c r="A1846" s="119">
        <v>1839</v>
      </c>
      <c r="B1846" s="238" t="s">
        <v>7729</v>
      </c>
      <c r="C1846" s="121" t="s">
        <v>7484</v>
      </c>
      <c r="D1846" s="119">
        <v>2025</v>
      </c>
      <c r="E1846" s="121">
        <v>6100105722</v>
      </c>
      <c r="F1846" s="237">
        <v>45505</v>
      </c>
      <c r="G1846" s="121" t="s">
        <v>9655</v>
      </c>
      <c r="H1846" s="121" t="s">
        <v>22881</v>
      </c>
      <c r="I1846" s="120" t="s">
        <v>15963</v>
      </c>
      <c r="J1846" s="121" t="s">
        <v>7451</v>
      </c>
    </row>
    <row r="1847" spans="1:10" ht="15.75" hidden="1" customHeight="1">
      <c r="A1847" s="119">
        <v>1840</v>
      </c>
      <c r="B1847" s="121" t="s">
        <v>33299</v>
      </c>
      <c r="C1847" s="121" t="s">
        <v>7479</v>
      </c>
      <c r="D1847" s="119">
        <v>2025</v>
      </c>
      <c r="E1847" s="121">
        <v>6100105643</v>
      </c>
      <c r="F1847" s="237">
        <v>45502</v>
      </c>
      <c r="G1847" s="121" t="s">
        <v>9656</v>
      </c>
      <c r="H1847" s="121" t="s">
        <v>22882</v>
      </c>
      <c r="I1847" s="120" t="s">
        <v>15964</v>
      </c>
      <c r="J1847" s="121" t="s">
        <v>7451</v>
      </c>
    </row>
    <row r="1848" spans="1:10" ht="15.75" hidden="1" customHeight="1">
      <c r="A1848" s="119">
        <v>1841</v>
      </c>
      <c r="B1848" s="238" t="s">
        <v>29132</v>
      </c>
      <c r="C1848" s="121" t="s">
        <v>7478</v>
      </c>
      <c r="D1848" s="119">
        <v>2025</v>
      </c>
      <c r="E1848" s="121">
        <v>6100105649</v>
      </c>
      <c r="F1848" s="237">
        <v>45502</v>
      </c>
      <c r="G1848" s="121" t="s">
        <v>9657</v>
      </c>
      <c r="H1848" s="121" t="s">
        <v>22883</v>
      </c>
      <c r="I1848" s="120" t="s">
        <v>15965</v>
      </c>
      <c r="J1848" s="121" t="s">
        <v>7451</v>
      </c>
    </row>
    <row r="1849" spans="1:10" ht="15.75" hidden="1" customHeight="1">
      <c r="A1849" s="119">
        <v>1842</v>
      </c>
      <c r="B1849" s="238" t="s">
        <v>29133</v>
      </c>
      <c r="C1849" s="121" t="s">
        <v>7503</v>
      </c>
      <c r="D1849" s="119">
        <v>2025</v>
      </c>
      <c r="E1849" s="121">
        <v>6100105642</v>
      </c>
      <c r="F1849" s="237">
        <v>45503</v>
      </c>
      <c r="G1849" s="121" t="s">
        <v>9658</v>
      </c>
      <c r="H1849" s="121" t="s">
        <v>22884</v>
      </c>
      <c r="I1849" s="120" t="s">
        <v>15966</v>
      </c>
      <c r="J1849" s="121" t="s">
        <v>7451</v>
      </c>
    </row>
    <row r="1850" spans="1:10" ht="15.75" hidden="1" customHeight="1">
      <c r="A1850" s="119">
        <v>1843</v>
      </c>
      <c r="B1850" s="238" t="s">
        <v>29134</v>
      </c>
      <c r="C1850" s="121" t="s">
        <v>7496</v>
      </c>
      <c r="D1850" s="119">
        <v>2025</v>
      </c>
      <c r="E1850" s="121">
        <v>6100105870</v>
      </c>
      <c r="F1850" s="237">
        <v>45509</v>
      </c>
      <c r="G1850" s="121" t="s">
        <v>9659</v>
      </c>
      <c r="H1850" s="121" t="s">
        <v>22885</v>
      </c>
      <c r="I1850" s="120" t="s">
        <v>15967</v>
      </c>
      <c r="J1850" s="121" t="s">
        <v>7451</v>
      </c>
    </row>
    <row r="1851" spans="1:10" ht="15.75" hidden="1" customHeight="1">
      <c r="A1851" s="119">
        <v>1844</v>
      </c>
      <c r="B1851" s="238" t="s">
        <v>29135</v>
      </c>
      <c r="C1851" s="121" t="s">
        <v>7486</v>
      </c>
      <c r="D1851" s="119">
        <v>2025</v>
      </c>
      <c r="E1851" s="121">
        <v>6200036494</v>
      </c>
      <c r="F1851" s="237">
        <v>45561</v>
      </c>
      <c r="G1851" s="121" t="s">
        <v>9660</v>
      </c>
      <c r="H1851" s="121" t="s">
        <v>22886</v>
      </c>
      <c r="I1851" s="120" t="s">
        <v>15968</v>
      </c>
      <c r="J1851" s="121" t="s">
        <v>7453</v>
      </c>
    </row>
    <row r="1852" spans="1:10" ht="15.75" hidden="1" customHeight="1">
      <c r="A1852" s="119">
        <v>1845</v>
      </c>
      <c r="B1852" s="238" t="s">
        <v>29136</v>
      </c>
      <c r="C1852" s="121" t="s">
        <v>7496</v>
      </c>
      <c r="D1852" s="119">
        <v>2025</v>
      </c>
      <c r="E1852" s="121">
        <v>6100105646</v>
      </c>
      <c r="F1852" s="237">
        <v>45502</v>
      </c>
      <c r="G1852" s="121" t="s">
        <v>9661</v>
      </c>
      <c r="H1852" s="121" t="s">
        <v>22887</v>
      </c>
      <c r="I1852" s="120" t="s">
        <v>15969</v>
      </c>
      <c r="J1852" s="121" t="s">
        <v>7451</v>
      </c>
    </row>
    <row r="1853" spans="1:10" ht="15.75" hidden="1" customHeight="1">
      <c r="A1853" s="119">
        <v>1846</v>
      </c>
      <c r="B1853" s="238" t="s">
        <v>29137</v>
      </c>
      <c r="C1853" s="121" t="s">
        <v>7491</v>
      </c>
      <c r="D1853" s="119">
        <v>2025</v>
      </c>
      <c r="E1853" s="121">
        <v>6100105648</v>
      </c>
      <c r="F1853" s="237">
        <v>45506</v>
      </c>
      <c r="G1853" s="121" t="s">
        <v>9662</v>
      </c>
      <c r="H1853" s="121" t="s">
        <v>22888</v>
      </c>
      <c r="I1853" s="120" t="s">
        <v>15970</v>
      </c>
      <c r="J1853" s="121" t="s">
        <v>7451</v>
      </c>
    </row>
    <row r="1854" spans="1:10" ht="15.75" hidden="1" customHeight="1">
      <c r="A1854" s="119">
        <v>1847</v>
      </c>
      <c r="B1854" s="238" t="s">
        <v>29138</v>
      </c>
      <c r="C1854" s="121" t="s">
        <v>7490</v>
      </c>
      <c r="D1854" s="119">
        <v>2025</v>
      </c>
      <c r="E1854" s="121">
        <v>6200036099</v>
      </c>
      <c r="F1854" s="237">
        <v>45499</v>
      </c>
      <c r="G1854" s="121" t="s">
        <v>9663</v>
      </c>
      <c r="H1854" s="121" t="s">
        <v>22889</v>
      </c>
      <c r="I1854" s="120" t="s">
        <v>15971</v>
      </c>
      <c r="J1854" s="121" t="s">
        <v>7453</v>
      </c>
    </row>
    <row r="1855" spans="1:10" ht="15.75" hidden="1" customHeight="1">
      <c r="A1855" s="119">
        <v>1848</v>
      </c>
      <c r="B1855" s="238" t="s">
        <v>29139</v>
      </c>
      <c r="C1855" s="121" t="s">
        <v>7505</v>
      </c>
      <c r="D1855" s="119">
        <v>2025</v>
      </c>
      <c r="E1855" s="121">
        <v>6400022378</v>
      </c>
      <c r="F1855" s="237">
        <v>45499</v>
      </c>
      <c r="G1855" s="121" t="s">
        <v>9664</v>
      </c>
      <c r="H1855" s="121" t="s">
        <v>22890</v>
      </c>
      <c r="I1855" s="120" t="s">
        <v>15972</v>
      </c>
      <c r="J1855" s="121" t="s">
        <v>7455</v>
      </c>
    </row>
    <row r="1856" spans="1:10" ht="15.75" hidden="1" customHeight="1">
      <c r="A1856" s="119">
        <v>1849</v>
      </c>
      <c r="B1856" s="238" t="s">
        <v>29140</v>
      </c>
      <c r="C1856" s="121" t="s">
        <v>7492</v>
      </c>
      <c r="D1856" s="119">
        <v>2025</v>
      </c>
      <c r="E1856" s="121">
        <v>6200036129</v>
      </c>
      <c r="F1856" s="237">
        <v>45503</v>
      </c>
      <c r="G1856" s="121" t="s">
        <v>9665</v>
      </c>
      <c r="H1856" s="121" t="s">
        <v>22891</v>
      </c>
      <c r="I1856" s="120" t="s">
        <v>15973</v>
      </c>
      <c r="J1856" s="121" t="s">
        <v>7453</v>
      </c>
    </row>
    <row r="1857" spans="1:10" ht="15.75" hidden="1" customHeight="1">
      <c r="A1857" s="119">
        <v>1850</v>
      </c>
      <c r="B1857" s="238" t="s">
        <v>29141</v>
      </c>
      <c r="C1857" s="121" t="s">
        <v>7489</v>
      </c>
      <c r="D1857" s="119">
        <v>2025</v>
      </c>
      <c r="E1857" s="121">
        <v>6200036154</v>
      </c>
      <c r="F1857" s="237">
        <v>45506</v>
      </c>
      <c r="G1857" s="121" t="s">
        <v>9666</v>
      </c>
      <c r="H1857" s="121" t="s">
        <v>22892</v>
      </c>
      <c r="I1857" s="120" t="s">
        <v>15974</v>
      </c>
      <c r="J1857" s="121" t="s">
        <v>7453</v>
      </c>
    </row>
    <row r="1858" spans="1:10" ht="15.75" hidden="1" customHeight="1">
      <c r="A1858" s="119">
        <v>1851</v>
      </c>
      <c r="B1858" s="238" t="s">
        <v>29142</v>
      </c>
      <c r="C1858" s="121" t="s">
        <v>7483</v>
      </c>
      <c r="D1858" s="119">
        <v>2025</v>
      </c>
      <c r="E1858" s="121">
        <v>6100105755</v>
      </c>
      <c r="F1858" s="237">
        <v>45505</v>
      </c>
      <c r="G1858" s="121" t="s">
        <v>9667</v>
      </c>
      <c r="H1858" s="121" t="s">
        <v>22893</v>
      </c>
      <c r="I1858" s="120" t="s">
        <v>15975</v>
      </c>
      <c r="J1858" s="121" t="s">
        <v>7451</v>
      </c>
    </row>
    <row r="1859" spans="1:10" ht="15.75" hidden="1" customHeight="1">
      <c r="A1859" s="119">
        <v>1852</v>
      </c>
      <c r="B1859" s="238" t="s">
        <v>29143</v>
      </c>
      <c r="C1859" s="121" t="s">
        <v>7478</v>
      </c>
      <c r="D1859" s="119">
        <v>2025</v>
      </c>
      <c r="E1859" s="121">
        <v>6100105628</v>
      </c>
      <c r="F1859" s="237">
        <v>45502</v>
      </c>
      <c r="G1859" s="121" t="s">
        <v>9668</v>
      </c>
      <c r="H1859" s="121" t="s">
        <v>22894</v>
      </c>
      <c r="I1859" s="120" t="s">
        <v>15976</v>
      </c>
      <c r="J1859" s="121" t="s">
        <v>7451</v>
      </c>
    </row>
    <row r="1860" spans="1:10" ht="15.75" hidden="1" customHeight="1">
      <c r="A1860" s="119">
        <v>1853</v>
      </c>
      <c r="B1860" s="238" t="s">
        <v>29144</v>
      </c>
      <c r="C1860" s="121" t="s">
        <v>7503</v>
      </c>
      <c r="D1860" s="119">
        <v>2025</v>
      </c>
      <c r="E1860" s="121">
        <v>6100105626</v>
      </c>
      <c r="F1860" s="237">
        <v>45502</v>
      </c>
      <c r="G1860" s="121" t="s">
        <v>9669</v>
      </c>
      <c r="H1860" s="121" t="s">
        <v>22895</v>
      </c>
      <c r="I1860" s="120" t="s">
        <v>15977</v>
      </c>
      <c r="J1860" s="121" t="s">
        <v>7451</v>
      </c>
    </row>
    <row r="1861" spans="1:10" ht="15.75" hidden="1" customHeight="1">
      <c r="A1861" s="119">
        <v>1854</v>
      </c>
      <c r="B1861" s="238" t="s">
        <v>29145</v>
      </c>
      <c r="C1861" s="121" t="s">
        <v>7478</v>
      </c>
      <c r="D1861" s="119">
        <v>2025</v>
      </c>
      <c r="E1861" s="121">
        <v>6100105769</v>
      </c>
      <c r="F1861" s="237">
        <v>45509</v>
      </c>
      <c r="G1861" s="121" t="s">
        <v>9670</v>
      </c>
      <c r="H1861" s="121" t="s">
        <v>22896</v>
      </c>
      <c r="I1861" s="120" t="s">
        <v>15978</v>
      </c>
      <c r="J1861" s="121" t="s">
        <v>7451</v>
      </c>
    </row>
    <row r="1862" spans="1:10" ht="15.75" hidden="1" customHeight="1">
      <c r="A1862" s="119">
        <v>1855</v>
      </c>
      <c r="B1862" s="238" t="s">
        <v>7581</v>
      </c>
      <c r="C1862" s="121" t="s">
        <v>7478</v>
      </c>
      <c r="D1862" s="119">
        <v>2025</v>
      </c>
      <c r="E1862" s="121">
        <v>6100105647</v>
      </c>
      <c r="F1862" s="237">
        <v>45502</v>
      </c>
      <c r="G1862" s="121" t="s">
        <v>9671</v>
      </c>
      <c r="H1862" s="121" t="s">
        <v>22897</v>
      </c>
      <c r="I1862" s="120" t="s">
        <v>15979</v>
      </c>
      <c r="J1862" s="121" t="s">
        <v>7451</v>
      </c>
    </row>
    <row r="1863" spans="1:10" ht="15.75" hidden="1" customHeight="1">
      <c r="A1863" s="119">
        <v>1856</v>
      </c>
      <c r="B1863" s="238" t="s">
        <v>7602</v>
      </c>
      <c r="C1863" s="121" t="s">
        <v>7478</v>
      </c>
      <c r="D1863" s="119">
        <v>2025</v>
      </c>
      <c r="E1863" s="121">
        <v>6100105637</v>
      </c>
      <c r="F1863" s="237">
        <v>45503</v>
      </c>
      <c r="G1863" s="121" t="s">
        <v>9672</v>
      </c>
      <c r="H1863" s="121" t="s">
        <v>22898</v>
      </c>
      <c r="I1863" s="120" t="s">
        <v>15980</v>
      </c>
      <c r="J1863" s="121" t="s">
        <v>7451</v>
      </c>
    </row>
    <row r="1864" spans="1:10" ht="15.75" hidden="1" customHeight="1">
      <c r="A1864" s="119">
        <v>1857</v>
      </c>
      <c r="B1864" s="238" t="s">
        <v>29146</v>
      </c>
      <c r="C1864" s="121" t="s">
        <v>7492</v>
      </c>
      <c r="D1864" s="119">
        <v>2025</v>
      </c>
      <c r="E1864" s="121">
        <v>6200036102</v>
      </c>
      <c r="F1864" s="237">
        <v>45499</v>
      </c>
      <c r="G1864" s="121" t="s">
        <v>9673</v>
      </c>
      <c r="H1864" s="121" t="s">
        <v>22899</v>
      </c>
      <c r="I1864" s="120" t="s">
        <v>15981</v>
      </c>
      <c r="J1864" s="121" t="s">
        <v>7453</v>
      </c>
    </row>
    <row r="1865" spans="1:10" ht="15.75" hidden="1" customHeight="1">
      <c r="A1865" s="119">
        <v>1858</v>
      </c>
      <c r="B1865" s="238" t="s">
        <v>29147</v>
      </c>
      <c r="C1865" s="121" t="s">
        <v>7489</v>
      </c>
      <c r="D1865" s="119">
        <v>2025</v>
      </c>
      <c r="E1865" s="121">
        <v>6200036162</v>
      </c>
      <c r="F1865" s="237">
        <v>45611</v>
      </c>
      <c r="G1865" s="121" t="s">
        <v>9674</v>
      </c>
      <c r="H1865" s="121" t="s">
        <v>22900</v>
      </c>
      <c r="I1865" s="120" t="s">
        <v>15982</v>
      </c>
      <c r="J1865" s="121" t="s">
        <v>7453</v>
      </c>
    </row>
    <row r="1866" spans="1:10" ht="15.75" hidden="1" customHeight="1">
      <c r="A1866" s="119">
        <v>1859</v>
      </c>
      <c r="B1866" s="238" t="s">
        <v>29148</v>
      </c>
      <c r="C1866" s="121" t="s">
        <v>7491</v>
      </c>
      <c r="D1866" s="119">
        <v>2025</v>
      </c>
      <c r="E1866" s="121">
        <v>6100105695</v>
      </c>
      <c r="F1866" s="237">
        <v>45504</v>
      </c>
      <c r="G1866" s="121" t="s">
        <v>9675</v>
      </c>
      <c r="H1866" s="121" t="s">
        <v>22901</v>
      </c>
      <c r="I1866" s="120" t="s">
        <v>15983</v>
      </c>
      <c r="J1866" s="121" t="s">
        <v>7451</v>
      </c>
    </row>
    <row r="1867" spans="1:10" ht="15.75" hidden="1" customHeight="1">
      <c r="A1867" s="119">
        <v>1860</v>
      </c>
      <c r="B1867" s="238" t="s">
        <v>7594</v>
      </c>
      <c r="C1867" s="121" t="s">
        <v>7478</v>
      </c>
      <c r="D1867" s="119">
        <v>2025</v>
      </c>
      <c r="E1867" s="121">
        <v>6100105732</v>
      </c>
      <c r="F1867" s="237">
        <v>45505</v>
      </c>
      <c r="G1867" s="121" t="s">
        <v>9676</v>
      </c>
      <c r="H1867" s="121" t="s">
        <v>22902</v>
      </c>
      <c r="I1867" s="120" t="s">
        <v>15984</v>
      </c>
      <c r="J1867" s="121" t="s">
        <v>7451</v>
      </c>
    </row>
    <row r="1868" spans="1:10" ht="15.75" hidden="1" customHeight="1">
      <c r="A1868" s="119">
        <v>1861</v>
      </c>
      <c r="B1868" s="238" t="s">
        <v>7679</v>
      </c>
      <c r="C1868" s="121" t="s">
        <v>7478</v>
      </c>
      <c r="D1868" s="119">
        <v>2025</v>
      </c>
      <c r="E1868" s="121">
        <v>6100105686</v>
      </c>
      <c r="F1868" s="237">
        <v>45506</v>
      </c>
      <c r="G1868" s="121" t="s">
        <v>9677</v>
      </c>
      <c r="H1868" s="121" t="s">
        <v>22903</v>
      </c>
      <c r="I1868" s="120" t="s">
        <v>15985</v>
      </c>
      <c r="J1868" s="121" t="s">
        <v>7451</v>
      </c>
    </row>
    <row r="1869" spans="1:10" ht="15.75" hidden="1" customHeight="1">
      <c r="A1869" s="119">
        <v>1862</v>
      </c>
      <c r="B1869" s="238" t="s">
        <v>29149</v>
      </c>
      <c r="C1869" s="121" t="s">
        <v>7478</v>
      </c>
      <c r="D1869" s="119">
        <v>2025</v>
      </c>
      <c r="E1869" s="121">
        <v>6100106104</v>
      </c>
      <c r="F1869" s="237">
        <v>45517</v>
      </c>
      <c r="G1869" s="121" t="s">
        <v>9678</v>
      </c>
      <c r="H1869" s="121" t="s">
        <v>22904</v>
      </c>
      <c r="I1869" s="120" t="s">
        <v>15986</v>
      </c>
      <c r="J1869" s="121" t="s">
        <v>7451</v>
      </c>
    </row>
    <row r="1870" spans="1:10" ht="15.75" hidden="1" customHeight="1">
      <c r="A1870" s="119">
        <v>1863</v>
      </c>
      <c r="B1870" s="238" t="s">
        <v>29150</v>
      </c>
      <c r="C1870" s="121" t="s">
        <v>7508</v>
      </c>
      <c r="D1870" s="119">
        <v>2025</v>
      </c>
      <c r="E1870" s="121">
        <v>6400022373</v>
      </c>
      <c r="F1870" s="237">
        <v>45497</v>
      </c>
      <c r="G1870" s="121" t="s">
        <v>9679</v>
      </c>
      <c r="H1870" s="121" t="s">
        <v>22905</v>
      </c>
      <c r="I1870" s="120" t="s">
        <v>15987</v>
      </c>
      <c r="J1870" s="121" t="s">
        <v>7455</v>
      </c>
    </row>
    <row r="1871" spans="1:10" ht="15.75" hidden="1" customHeight="1">
      <c r="A1871" s="119">
        <v>1864</v>
      </c>
      <c r="B1871" s="238" t="s">
        <v>29151</v>
      </c>
      <c r="C1871" s="121" t="s">
        <v>7501</v>
      </c>
      <c r="D1871" s="119">
        <v>2025</v>
      </c>
      <c r="E1871" s="121">
        <v>6200036126</v>
      </c>
      <c r="F1871" s="237">
        <v>45513</v>
      </c>
      <c r="G1871" s="121" t="s">
        <v>9680</v>
      </c>
      <c r="H1871" s="121" t="s">
        <v>22906</v>
      </c>
      <c r="I1871" s="120" t="s">
        <v>15988</v>
      </c>
      <c r="J1871" s="121" t="s">
        <v>7453</v>
      </c>
    </row>
    <row r="1872" spans="1:10" ht="15.75" hidden="1" customHeight="1">
      <c r="A1872" s="119">
        <v>1865</v>
      </c>
      <c r="B1872" s="238" t="s">
        <v>29152</v>
      </c>
      <c r="C1872" s="121" t="s">
        <v>7496</v>
      </c>
      <c r="D1872" s="119">
        <v>2025</v>
      </c>
      <c r="E1872" s="121">
        <v>6100105689</v>
      </c>
      <c r="F1872" s="237">
        <v>45509</v>
      </c>
      <c r="G1872" s="121" t="s">
        <v>9681</v>
      </c>
      <c r="H1872" s="121" t="s">
        <v>22907</v>
      </c>
      <c r="I1872" s="120" t="s">
        <v>15989</v>
      </c>
      <c r="J1872" s="121" t="s">
        <v>7451</v>
      </c>
    </row>
    <row r="1873" spans="1:10" ht="15.75" hidden="1" customHeight="1">
      <c r="A1873" s="119">
        <v>1866</v>
      </c>
      <c r="B1873" s="238" t="s">
        <v>29153</v>
      </c>
      <c r="C1873" s="121" t="s">
        <v>7478</v>
      </c>
      <c r="D1873" s="119">
        <v>2025</v>
      </c>
      <c r="E1873" s="121">
        <v>6100106371</v>
      </c>
      <c r="F1873" s="237">
        <v>45534</v>
      </c>
      <c r="G1873" s="121" t="s">
        <v>9682</v>
      </c>
      <c r="H1873" s="121" t="s">
        <v>22908</v>
      </c>
      <c r="I1873" s="120" t="s">
        <v>15990</v>
      </c>
      <c r="J1873" s="121" t="s">
        <v>7451</v>
      </c>
    </row>
    <row r="1874" spans="1:10" ht="15.75" hidden="1" customHeight="1">
      <c r="A1874" s="119">
        <v>1867</v>
      </c>
      <c r="B1874" s="238" t="s">
        <v>7607</v>
      </c>
      <c r="C1874" s="121" t="s">
        <v>7479</v>
      </c>
      <c r="D1874" s="119">
        <v>2025</v>
      </c>
      <c r="E1874" s="121">
        <v>6100105836</v>
      </c>
      <c r="F1874" s="237">
        <v>45506</v>
      </c>
      <c r="G1874" s="121" t="s">
        <v>9683</v>
      </c>
      <c r="H1874" s="121" t="s">
        <v>22909</v>
      </c>
      <c r="I1874" s="120" t="s">
        <v>15991</v>
      </c>
      <c r="J1874" s="121" t="s">
        <v>7451</v>
      </c>
    </row>
    <row r="1875" spans="1:10" ht="15.75" hidden="1" customHeight="1">
      <c r="A1875" s="119">
        <v>1868</v>
      </c>
      <c r="B1875" s="238" t="s">
        <v>29154</v>
      </c>
      <c r="C1875" s="121" t="s">
        <v>7478</v>
      </c>
      <c r="D1875" s="119">
        <v>2025</v>
      </c>
      <c r="E1875" s="121">
        <v>6100105902</v>
      </c>
      <c r="F1875" s="237">
        <v>45516</v>
      </c>
      <c r="G1875" s="121" t="s">
        <v>9678</v>
      </c>
      <c r="H1875" s="121" t="s">
        <v>22910</v>
      </c>
      <c r="I1875" s="120" t="s">
        <v>15986</v>
      </c>
      <c r="J1875" s="121" t="s">
        <v>7451</v>
      </c>
    </row>
    <row r="1876" spans="1:10" ht="15.75" hidden="1" customHeight="1">
      <c r="A1876" s="119">
        <v>1869</v>
      </c>
      <c r="B1876" s="238" t="s">
        <v>29155</v>
      </c>
      <c r="C1876" s="121" t="s">
        <v>7491</v>
      </c>
      <c r="D1876" s="119">
        <v>2025</v>
      </c>
      <c r="E1876" s="121">
        <v>6100106405</v>
      </c>
      <c r="F1876" s="237">
        <v>45525</v>
      </c>
      <c r="G1876" s="121" t="s">
        <v>9684</v>
      </c>
      <c r="H1876" s="121" t="s">
        <v>22911</v>
      </c>
      <c r="I1876" s="120" t="s">
        <v>15992</v>
      </c>
      <c r="J1876" s="121" t="s">
        <v>7451</v>
      </c>
    </row>
    <row r="1877" spans="1:10" ht="15.75" hidden="1" customHeight="1">
      <c r="A1877" s="119">
        <v>1870</v>
      </c>
      <c r="B1877" s="121" t="s">
        <v>33300</v>
      </c>
      <c r="C1877" s="121" t="s">
        <v>7478</v>
      </c>
      <c r="D1877" s="119">
        <v>2025</v>
      </c>
      <c r="E1877" s="121">
        <v>6100105683</v>
      </c>
      <c r="F1877" s="237">
        <v>45509</v>
      </c>
      <c r="G1877" s="121" t="s">
        <v>9685</v>
      </c>
      <c r="H1877" s="121" t="s">
        <v>22912</v>
      </c>
      <c r="I1877" s="120" t="s">
        <v>15993</v>
      </c>
      <c r="J1877" s="121" t="s">
        <v>7451</v>
      </c>
    </row>
    <row r="1878" spans="1:10" ht="15.75" hidden="1" customHeight="1">
      <c r="A1878" s="119">
        <v>1871</v>
      </c>
      <c r="B1878" s="238" t="s">
        <v>7624</v>
      </c>
      <c r="C1878" s="121" t="s">
        <v>7478</v>
      </c>
      <c r="D1878" s="119">
        <v>2025</v>
      </c>
      <c r="E1878" s="121">
        <v>6100106198</v>
      </c>
      <c r="F1878" s="237">
        <v>45518</v>
      </c>
      <c r="G1878" s="121" t="s">
        <v>9686</v>
      </c>
      <c r="H1878" s="121" t="s">
        <v>22913</v>
      </c>
      <c r="I1878" s="120" t="s">
        <v>15994</v>
      </c>
      <c r="J1878" s="121" t="s">
        <v>7451</v>
      </c>
    </row>
    <row r="1879" spans="1:10" ht="15.75" hidden="1" customHeight="1">
      <c r="A1879" s="119">
        <v>1872</v>
      </c>
      <c r="B1879" s="238" t="s">
        <v>29156</v>
      </c>
      <c r="C1879" s="121" t="s">
        <v>7478</v>
      </c>
      <c r="D1879" s="119">
        <v>2025</v>
      </c>
      <c r="E1879" s="121">
        <v>6100106254</v>
      </c>
      <c r="F1879" s="237">
        <v>45520</v>
      </c>
      <c r="G1879" s="121" t="s">
        <v>9687</v>
      </c>
      <c r="H1879" s="121" t="s">
        <v>22914</v>
      </c>
      <c r="I1879" s="120" t="s">
        <v>15995</v>
      </c>
      <c r="J1879" s="121" t="s">
        <v>7451</v>
      </c>
    </row>
    <row r="1880" spans="1:10" ht="15.75" hidden="1" customHeight="1">
      <c r="A1880" s="119">
        <v>1873</v>
      </c>
      <c r="B1880" s="238" t="s">
        <v>29157</v>
      </c>
      <c r="C1880" s="121" t="s">
        <v>7500</v>
      </c>
      <c r="D1880" s="119">
        <v>2025</v>
      </c>
      <c r="E1880" s="121">
        <v>6200036206</v>
      </c>
      <c r="F1880" s="237">
        <v>45511</v>
      </c>
      <c r="G1880" s="121" t="s">
        <v>9688</v>
      </c>
      <c r="H1880" s="121" t="s">
        <v>22915</v>
      </c>
      <c r="I1880" s="120" t="s">
        <v>15996</v>
      </c>
      <c r="J1880" s="121" t="s">
        <v>7453</v>
      </c>
    </row>
    <row r="1881" spans="1:10" ht="15.75" hidden="1" customHeight="1">
      <c r="A1881" s="119">
        <v>1874</v>
      </c>
      <c r="B1881" s="238" t="s">
        <v>29158</v>
      </c>
      <c r="C1881" s="121" t="s">
        <v>7483</v>
      </c>
      <c r="D1881" s="119">
        <v>2025</v>
      </c>
      <c r="E1881" s="121">
        <v>6100106389</v>
      </c>
      <c r="F1881" s="237">
        <v>45525</v>
      </c>
      <c r="G1881" s="121" t="s">
        <v>9689</v>
      </c>
      <c r="H1881" s="121" t="s">
        <v>22916</v>
      </c>
      <c r="I1881" s="120" t="s">
        <v>15997</v>
      </c>
      <c r="J1881" s="121" t="s">
        <v>7451</v>
      </c>
    </row>
    <row r="1882" spans="1:10" ht="15.75" hidden="1" customHeight="1">
      <c r="A1882" s="119">
        <v>1875</v>
      </c>
      <c r="B1882" s="238" t="s">
        <v>29159</v>
      </c>
      <c r="C1882" s="121" t="s">
        <v>7492</v>
      </c>
      <c r="D1882" s="119">
        <v>2025</v>
      </c>
      <c r="E1882" s="121">
        <v>6200036168</v>
      </c>
      <c r="F1882" s="237">
        <v>45509</v>
      </c>
      <c r="G1882" s="121" t="s">
        <v>9690</v>
      </c>
      <c r="H1882" s="121" t="s">
        <v>22917</v>
      </c>
      <c r="I1882" s="120" t="s">
        <v>15998</v>
      </c>
      <c r="J1882" s="121" t="s">
        <v>7453</v>
      </c>
    </row>
    <row r="1883" spans="1:10" ht="15.75" hidden="1" customHeight="1">
      <c r="A1883" s="119">
        <v>1876</v>
      </c>
      <c r="B1883" s="238" t="s">
        <v>29160</v>
      </c>
      <c r="C1883" s="121" t="s">
        <v>7496</v>
      </c>
      <c r="D1883" s="119">
        <v>2025</v>
      </c>
      <c r="E1883" s="121">
        <v>6100105833</v>
      </c>
      <c r="F1883" s="237">
        <v>45509</v>
      </c>
      <c r="G1883" s="121" t="s">
        <v>9691</v>
      </c>
      <c r="H1883" s="121" t="s">
        <v>22918</v>
      </c>
      <c r="I1883" s="120" t="s">
        <v>15999</v>
      </c>
      <c r="J1883" s="121" t="s">
        <v>7451</v>
      </c>
    </row>
    <row r="1884" spans="1:10" ht="15.75" hidden="1" customHeight="1">
      <c r="A1884" s="119">
        <v>1877</v>
      </c>
      <c r="B1884" s="238" t="s">
        <v>29141</v>
      </c>
      <c r="C1884" s="121" t="s">
        <v>7489</v>
      </c>
      <c r="D1884" s="119">
        <v>2025</v>
      </c>
      <c r="E1884" s="121">
        <v>6200036132</v>
      </c>
      <c r="F1884" s="237">
        <v>45503</v>
      </c>
      <c r="G1884" s="121" t="s">
        <v>9692</v>
      </c>
      <c r="H1884" s="121" t="s">
        <v>22919</v>
      </c>
      <c r="I1884" s="120" t="s">
        <v>15974</v>
      </c>
      <c r="J1884" s="121" t="s">
        <v>7453</v>
      </c>
    </row>
    <row r="1885" spans="1:10" ht="15.75" hidden="1" customHeight="1">
      <c r="A1885" s="119">
        <v>1878</v>
      </c>
      <c r="B1885" s="238" t="s">
        <v>29118</v>
      </c>
      <c r="C1885" s="121" t="s">
        <v>7494</v>
      </c>
      <c r="D1885" s="119">
        <v>2025</v>
      </c>
      <c r="E1885" s="121">
        <v>6000039538</v>
      </c>
      <c r="F1885" s="237">
        <v>45519</v>
      </c>
      <c r="G1885" s="121" t="s">
        <v>9693</v>
      </c>
      <c r="H1885" s="121" t="s">
        <v>22920</v>
      </c>
      <c r="I1885" s="120" t="s">
        <v>16000</v>
      </c>
      <c r="J1885" s="121" t="s">
        <v>7452</v>
      </c>
    </row>
    <row r="1886" spans="1:10" ht="15.75" hidden="1" customHeight="1">
      <c r="A1886" s="119">
        <v>1879</v>
      </c>
      <c r="B1886" s="238" t="s">
        <v>29161</v>
      </c>
      <c r="C1886" s="121" t="s">
        <v>7490</v>
      </c>
      <c r="D1886" s="119">
        <v>2025</v>
      </c>
      <c r="E1886" s="121">
        <v>6200036119</v>
      </c>
      <c r="F1886" s="237">
        <v>45502</v>
      </c>
      <c r="G1886" s="121" t="s">
        <v>9694</v>
      </c>
      <c r="H1886" s="121" t="s">
        <v>22921</v>
      </c>
      <c r="I1886" s="120" t="s">
        <v>16001</v>
      </c>
      <c r="J1886" s="121" t="s">
        <v>7453</v>
      </c>
    </row>
    <row r="1887" spans="1:10" ht="15.75" hidden="1" customHeight="1">
      <c r="A1887" s="119">
        <v>1880</v>
      </c>
      <c r="B1887" s="238" t="s">
        <v>29162</v>
      </c>
      <c r="C1887" s="121" t="s">
        <v>7490</v>
      </c>
      <c r="D1887" s="119">
        <v>2025</v>
      </c>
      <c r="E1887" s="121">
        <v>6200036131</v>
      </c>
      <c r="F1887" s="237">
        <v>45504</v>
      </c>
      <c r="G1887" s="121" t="s">
        <v>9695</v>
      </c>
      <c r="H1887" s="121"/>
      <c r="I1887" s="120" t="s">
        <v>16002</v>
      </c>
      <c r="J1887" s="121" t="s">
        <v>7453</v>
      </c>
    </row>
    <row r="1888" spans="1:10" ht="15.75" hidden="1" customHeight="1">
      <c r="A1888" s="119">
        <v>1881</v>
      </c>
      <c r="B1888" s="238" t="s">
        <v>29163</v>
      </c>
      <c r="C1888" s="121" t="s">
        <v>7501</v>
      </c>
      <c r="D1888" s="119">
        <v>2025</v>
      </c>
      <c r="E1888" s="121">
        <v>6200036130</v>
      </c>
      <c r="F1888" s="237">
        <v>45509</v>
      </c>
      <c r="G1888" s="121" t="s">
        <v>9696</v>
      </c>
      <c r="H1888" s="121" t="s">
        <v>22922</v>
      </c>
      <c r="I1888" s="120" t="s">
        <v>16003</v>
      </c>
      <c r="J1888" s="121" t="s">
        <v>7453</v>
      </c>
    </row>
    <row r="1889" spans="1:10" ht="15.75" hidden="1" customHeight="1">
      <c r="A1889" s="119">
        <v>1882</v>
      </c>
      <c r="B1889" s="238" t="s">
        <v>7602</v>
      </c>
      <c r="C1889" s="121" t="s">
        <v>7478</v>
      </c>
      <c r="D1889" s="119">
        <v>2025</v>
      </c>
      <c r="E1889" s="121">
        <v>6100105770</v>
      </c>
      <c r="F1889" s="237">
        <v>45512</v>
      </c>
      <c r="G1889" s="121" t="s">
        <v>9697</v>
      </c>
      <c r="H1889" s="121" t="s">
        <v>22923</v>
      </c>
      <c r="I1889" s="120" t="s">
        <v>16004</v>
      </c>
      <c r="J1889" s="121" t="s">
        <v>7451</v>
      </c>
    </row>
    <row r="1890" spans="1:10" ht="15.75" hidden="1" customHeight="1">
      <c r="A1890" s="119">
        <v>1883</v>
      </c>
      <c r="B1890" s="238" t="s">
        <v>29164</v>
      </c>
      <c r="C1890" s="121" t="s">
        <v>7478</v>
      </c>
      <c r="D1890" s="119">
        <v>2025</v>
      </c>
      <c r="E1890" s="121">
        <v>6100106101</v>
      </c>
      <c r="F1890" s="237">
        <v>45517</v>
      </c>
      <c r="G1890" s="121" t="s">
        <v>9698</v>
      </c>
      <c r="H1890" s="121" t="s">
        <v>22924</v>
      </c>
      <c r="I1890" s="120" t="s">
        <v>16005</v>
      </c>
      <c r="J1890" s="121" t="s">
        <v>7451</v>
      </c>
    </row>
    <row r="1891" spans="1:10" ht="15.75" hidden="1" customHeight="1">
      <c r="A1891" s="119">
        <v>1884</v>
      </c>
      <c r="B1891" s="238" t="s">
        <v>7848</v>
      </c>
      <c r="C1891" s="121" t="s">
        <v>7496</v>
      </c>
      <c r="D1891" s="119">
        <v>2025</v>
      </c>
      <c r="E1891" s="121">
        <v>6100105985</v>
      </c>
      <c r="F1891" s="237">
        <v>45511</v>
      </c>
      <c r="G1891" s="121" t="s">
        <v>9699</v>
      </c>
      <c r="H1891" s="121" t="s">
        <v>22925</v>
      </c>
      <c r="I1891" s="120" t="s">
        <v>16006</v>
      </c>
      <c r="J1891" s="121" t="s">
        <v>7451</v>
      </c>
    </row>
    <row r="1892" spans="1:10" ht="15.75" hidden="1" customHeight="1">
      <c r="A1892" s="119">
        <v>1885</v>
      </c>
      <c r="B1892" s="238" t="s">
        <v>29165</v>
      </c>
      <c r="C1892" s="121" t="s">
        <v>7501</v>
      </c>
      <c r="D1892" s="119">
        <v>2025</v>
      </c>
      <c r="E1892" s="121">
        <v>6200036143</v>
      </c>
      <c r="F1892" s="237">
        <v>45505</v>
      </c>
      <c r="G1892" s="121" t="s">
        <v>9700</v>
      </c>
      <c r="H1892" s="121" t="s">
        <v>22926</v>
      </c>
      <c r="I1892" s="120" t="s">
        <v>16007</v>
      </c>
      <c r="J1892" s="121" t="s">
        <v>7453</v>
      </c>
    </row>
    <row r="1893" spans="1:10" ht="15.75" hidden="1" customHeight="1">
      <c r="A1893" s="119">
        <v>1886</v>
      </c>
      <c r="B1893" s="238" t="s">
        <v>29166</v>
      </c>
      <c r="C1893" s="121" t="s">
        <v>7479</v>
      </c>
      <c r="D1893" s="119">
        <v>2025</v>
      </c>
      <c r="E1893" s="121">
        <v>6100105814</v>
      </c>
      <c r="F1893" s="237">
        <v>45506</v>
      </c>
      <c r="G1893" s="121" t="s">
        <v>9701</v>
      </c>
      <c r="H1893" s="121" t="s">
        <v>22927</v>
      </c>
      <c r="I1893" s="120" t="s">
        <v>16008</v>
      </c>
      <c r="J1893" s="121" t="s">
        <v>7451</v>
      </c>
    </row>
    <row r="1894" spans="1:10" ht="15.75" hidden="1" customHeight="1">
      <c r="A1894" s="119">
        <v>1887</v>
      </c>
      <c r="B1894" s="238" t="s">
        <v>29167</v>
      </c>
      <c r="C1894" s="121" t="s">
        <v>7478</v>
      </c>
      <c r="D1894" s="119">
        <v>2025</v>
      </c>
      <c r="E1894" s="121">
        <v>6100105792</v>
      </c>
      <c r="F1894" s="237">
        <v>45505</v>
      </c>
      <c r="G1894" s="121" t="s">
        <v>9702</v>
      </c>
      <c r="H1894" s="121" t="s">
        <v>22928</v>
      </c>
      <c r="I1894" s="120" t="s">
        <v>15607</v>
      </c>
      <c r="J1894" s="121" t="s">
        <v>7451</v>
      </c>
    </row>
    <row r="1895" spans="1:10" ht="15.75" hidden="1" customHeight="1">
      <c r="A1895" s="119">
        <v>1888</v>
      </c>
      <c r="B1895" s="238" t="s">
        <v>29168</v>
      </c>
      <c r="C1895" s="121" t="s">
        <v>7483</v>
      </c>
      <c r="D1895" s="119">
        <v>2025</v>
      </c>
      <c r="E1895" s="121">
        <v>6100106426</v>
      </c>
      <c r="F1895" s="237">
        <v>45530</v>
      </c>
      <c r="G1895" s="121" t="s">
        <v>9703</v>
      </c>
      <c r="H1895" s="121" t="s">
        <v>22929</v>
      </c>
      <c r="I1895" s="120" t="s">
        <v>16009</v>
      </c>
      <c r="J1895" s="121" t="s">
        <v>7451</v>
      </c>
    </row>
    <row r="1896" spans="1:10" ht="15.75" hidden="1" customHeight="1">
      <c r="A1896" s="119">
        <v>1889</v>
      </c>
      <c r="B1896" s="238" t="s">
        <v>7572</v>
      </c>
      <c r="C1896" s="121" t="s">
        <v>7478</v>
      </c>
      <c r="D1896" s="119">
        <v>2025</v>
      </c>
      <c r="E1896" s="121">
        <v>6100106422</v>
      </c>
      <c r="F1896" s="237">
        <v>45524</v>
      </c>
      <c r="G1896" s="121" t="s">
        <v>9704</v>
      </c>
      <c r="H1896" s="121" t="s">
        <v>22930</v>
      </c>
      <c r="I1896" s="120" t="s">
        <v>16010</v>
      </c>
      <c r="J1896" s="121" t="s">
        <v>7451</v>
      </c>
    </row>
    <row r="1897" spans="1:10" ht="15.75" hidden="1" customHeight="1">
      <c r="A1897" s="119">
        <v>1890</v>
      </c>
      <c r="B1897" s="238" t="s">
        <v>29169</v>
      </c>
      <c r="C1897" s="121" t="s">
        <v>7478</v>
      </c>
      <c r="D1897" s="119">
        <v>2025</v>
      </c>
      <c r="E1897" s="121">
        <v>6100106134</v>
      </c>
      <c r="F1897" s="237">
        <v>45520</v>
      </c>
      <c r="G1897" s="121" t="s">
        <v>9705</v>
      </c>
      <c r="H1897" s="121" t="s">
        <v>22931</v>
      </c>
      <c r="I1897" s="120" t="s">
        <v>16011</v>
      </c>
      <c r="J1897" s="121" t="s">
        <v>7451</v>
      </c>
    </row>
    <row r="1898" spans="1:10" ht="15.75" hidden="1" customHeight="1">
      <c r="A1898" s="119">
        <v>1891</v>
      </c>
      <c r="B1898" s="238" t="s">
        <v>29170</v>
      </c>
      <c r="C1898" s="121" t="s">
        <v>7491</v>
      </c>
      <c r="D1898" s="119">
        <v>2025</v>
      </c>
      <c r="E1898" s="121">
        <v>6100106368</v>
      </c>
      <c r="F1898" s="237">
        <v>45540</v>
      </c>
      <c r="G1898" s="121" t="s">
        <v>9706</v>
      </c>
      <c r="H1898" s="121" t="s">
        <v>22932</v>
      </c>
      <c r="I1898" s="120" t="s">
        <v>16012</v>
      </c>
      <c r="J1898" s="121" t="s">
        <v>7451</v>
      </c>
    </row>
    <row r="1899" spans="1:10" ht="15.75" hidden="1" customHeight="1">
      <c r="A1899" s="119">
        <v>1892</v>
      </c>
      <c r="B1899" s="238" t="s">
        <v>29171</v>
      </c>
      <c r="C1899" s="121" t="s">
        <v>7484</v>
      </c>
      <c r="D1899" s="119">
        <v>2025</v>
      </c>
      <c r="E1899" s="121">
        <v>6100106464</v>
      </c>
      <c r="F1899" s="237">
        <v>45526</v>
      </c>
      <c r="G1899" s="121" t="s">
        <v>8441</v>
      </c>
      <c r="H1899" s="121" t="s">
        <v>22933</v>
      </c>
      <c r="I1899" s="120" t="s">
        <v>16013</v>
      </c>
      <c r="J1899" s="121" t="s">
        <v>7451</v>
      </c>
    </row>
    <row r="1900" spans="1:10" ht="15.75" hidden="1" customHeight="1">
      <c r="A1900" s="119">
        <v>1893</v>
      </c>
      <c r="B1900" s="238" t="s">
        <v>29172</v>
      </c>
      <c r="C1900" s="121" t="s">
        <v>7479</v>
      </c>
      <c r="D1900" s="119">
        <v>2025</v>
      </c>
      <c r="E1900" s="121">
        <v>6100105906</v>
      </c>
      <c r="F1900" s="237">
        <v>45511</v>
      </c>
      <c r="G1900" s="121" t="s">
        <v>9707</v>
      </c>
      <c r="H1900" s="121" t="s">
        <v>22934</v>
      </c>
      <c r="I1900" s="120" t="s">
        <v>16014</v>
      </c>
      <c r="J1900" s="121" t="s">
        <v>7451</v>
      </c>
    </row>
    <row r="1901" spans="1:10" ht="15.75" hidden="1" customHeight="1">
      <c r="A1901" s="119">
        <v>1894</v>
      </c>
      <c r="B1901" s="238" t="s">
        <v>29173</v>
      </c>
      <c r="C1901" s="121" t="s">
        <v>7482</v>
      </c>
      <c r="D1901" s="119">
        <v>2025</v>
      </c>
      <c r="E1901" s="121">
        <v>6100105831</v>
      </c>
      <c r="F1901" s="237">
        <v>45506</v>
      </c>
      <c r="G1901" s="121" t="s">
        <v>9708</v>
      </c>
      <c r="H1901" s="121" t="s">
        <v>22935</v>
      </c>
      <c r="I1901" s="120" t="s">
        <v>16015</v>
      </c>
      <c r="J1901" s="121" t="s">
        <v>7451</v>
      </c>
    </row>
    <row r="1902" spans="1:10" ht="15.75" hidden="1" customHeight="1">
      <c r="A1902" s="119">
        <v>1895</v>
      </c>
      <c r="B1902" s="238" t="s">
        <v>29132</v>
      </c>
      <c r="C1902" s="121" t="s">
        <v>7478</v>
      </c>
      <c r="D1902" s="119">
        <v>2025</v>
      </c>
      <c r="E1902" s="121">
        <v>6100106459</v>
      </c>
      <c r="F1902" s="237">
        <v>45530</v>
      </c>
      <c r="G1902" s="121" t="s">
        <v>9709</v>
      </c>
      <c r="H1902" s="121" t="s">
        <v>22936</v>
      </c>
      <c r="I1902" s="120" t="s">
        <v>16016</v>
      </c>
      <c r="J1902" s="121" t="s">
        <v>7451</v>
      </c>
    </row>
    <row r="1903" spans="1:10" ht="15.75" hidden="1" customHeight="1">
      <c r="A1903" s="119">
        <v>1896</v>
      </c>
      <c r="B1903" s="238" t="s">
        <v>29174</v>
      </c>
      <c r="C1903" s="121" t="s">
        <v>7489</v>
      </c>
      <c r="D1903" s="119">
        <v>2025</v>
      </c>
      <c r="E1903" s="121">
        <v>6200036155</v>
      </c>
      <c r="F1903" s="237">
        <v>45506</v>
      </c>
      <c r="G1903" s="121" t="s">
        <v>7264</v>
      </c>
      <c r="H1903" s="121" t="s">
        <v>22937</v>
      </c>
      <c r="I1903" s="120" t="s">
        <v>16017</v>
      </c>
      <c r="J1903" s="121" t="s">
        <v>7453</v>
      </c>
    </row>
    <row r="1904" spans="1:10" ht="15.75" hidden="1" customHeight="1">
      <c r="A1904" s="119">
        <v>1897</v>
      </c>
      <c r="B1904" s="121" t="s">
        <v>28004</v>
      </c>
      <c r="C1904" s="121" t="s">
        <v>7498</v>
      </c>
      <c r="D1904" s="119">
        <v>2025</v>
      </c>
      <c r="E1904" s="121">
        <v>6200036601</v>
      </c>
      <c r="F1904" s="237">
        <v>45540</v>
      </c>
      <c r="G1904" s="121" t="s">
        <v>9710</v>
      </c>
      <c r="H1904" s="121" t="s">
        <v>22938</v>
      </c>
      <c r="I1904" s="120" t="s">
        <v>16018</v>
      </c>
      <c r="J1904" s="121" t="s">
        <v>7453</v>
      </c>
    </row>
    <row r="1905" spans="1:10" ht="15.75" hidden="1" customHeight="1">
      <c r="A1905" s="119">
        <v>1898</v>
      </c>
      <c r="B1905" s="238" t="s">
        <v>7632</v>
      </c>
      <c r="C1905" s="121" t="s">
        <v>7478</v>
      </c>
      <c r="D1905" s="119">
        <v>2025</v>
      </c>
      <c r="E1905" s="121">
        <v>6100105951</v>
      </c>
      <c r="F1905" s="237">
        <v>45512</v>
      </c>
      <c r="G1905" s="121" t="s">
        <v>9711</v>
      </c>
      <c r="H1905" s="121" t="s">
        <v>22939</v>
      </c>
      <c r="I1905" s="120" t="s">
        <v>16019</v>
      </c>
      <c r="J1905" s="121" t="s">
        <v>7451</v>
      </c>
    </row>
    <row r="1906" spans="1:10" ht="15.75" hidden="1" customHeight="1">
      <c r="A1906" s="119">
        <v>1899</v>
      </c>
      <c r="B1906" s="238" t="s">
        <v>29175</v>
      </c>
      <c r="C1906" s="121" t="s">
        <v>7478</v>
      </c>
      <c r="D1906" s="119">
        <v>2025</v>
      </c>
      <c r="E1906" s="121">
        <v>6100106046</v>
      </c>
      <c r="F1906" s="237">
        <v>45520</v>
      </c>
      <c r="G1906" s="121" t="s">
        <v>9712</v>
      </c>
      <c r="H1906" s="121" t="s">
        <v>22940</v>
      </c>
      <c r="I1906" s="120" t="s">
        <v>16020</v>
      </c>
      <c r="J1906" s="121" t="s">
        <v>7451</v>
      </c>
    </row>
    <row r="1907" spans="1:10" ht="15.75" hidden="1" customHeight="1">
      <c r="A1907" s="119">
        <v>1900</v>
      </c>
      <c r="B1907" s="238" t="s">
        <v>7662</v>
      </c>
      <c r="C1907" s="121" t="s">
        <v>7478</v>
      </c>
      <c r="D1907" s="119">
        <v>2025</v>
      </c>
      <c r="E1907" s="121">
        <v>6100107209</v>
      </c>
      <c r="F1907" s="237">
        <v>45555</v>
      </c>
      <c r="G1907" s="121" t="s">
        <v>9713</v>
      </c>
      <c r="H1907" s="121" t="s">
        <v>22941</v>
      </c>
      <c r="I1907" s="120" t="s">
        <v>16021</v>
      </c>
      <c r="J1907" s="121" t="s">
        <v>7451</v>
      </c>
    </row>
    <row r="1908" spans="1:10" ht="15.75" hidden="1" customHeight="1">
      <c r="A1908" s="119">
        <v>1901</v>
      </c>
      <c r="B1908" s="238" t="s">
        <v>29176</v>
      </c>
      <c r="C1908" s="121" t="s">
        <v>7496</v>
      </c>
      <c r="D1908" s="119">
        <v>2025</v>
      </c>
      <c r="E1908" s="121">
        <v>6100105923</v>
      </c>
      <c r="F1908" s="237">
        <v>45512</v>
      </c>
      <c r="G1908" s="121" t="s">
        <v>9714</v>
      </c>
      <c r="H1908" s="121" t="s">
        <v>22942</v>
      </c>
      <c r="I1908" s="120" t="s">
        <v>16022</v>
      </c>
      <c r="J1908" s="121" t="s">
        <v>7451</v>
      </c>
    </row>
    <row r="1909" spans="1:10" ht="15.75" hidden="1" customHeight="1">
      <c r="A1909" s="119">
        <v>1902</v>
      </c>
      <c r="B1909" s="238" t="s">
        <v>7672</v>
      </c>
      <c r="C1909" s="121" t="s">
        <v>7503</v>
      </c>
      <c r="D1909" s="119">
        <v>2025</v>
      </c>
      <c r="E1909" s="121">
        <v>6100105862</v>
      </c>
      <c r="F1909" s="237">
        <v>45509</v>
      </c>
      <c r="G1909" s="121" t="s">
        <v>9715</v>
      </c>
      <c r="H1909" s="121" t="s">
        <v>22943</v>
      </c>
      <c r="I1909" s="120" t="s">
        <v>16023</v>
      </c>
      <c r="J1909" s="121" t="s">
        <v>7451</v>
      </c>
    </row>
    <row r="1910" spans="1:10" ht="15.75" hidden="1" customHeight="1">
      <c r="A1910" s="119">
        <v>1903</v>
      </c>
      <c r="B1910" s="238" t="s">
        <v>29177</v>
      </c>
      <c r="C1910" s="121" t="s">
        <v>7498</v>
      </c>
      <c r="D1910" s="119">
        <v>2025</v>
      </c>
      <c r="E1910" s="121">
        <v>6200036170</v>
      </c>
      <c r="F1910" s="237">
        <v>45509</v>
      </c>
      <c r="G1910" s="121" t="s">
        <v>9716</v>
      </c>
      <c r="H1910" s="121" t="s">
        <v>22944</v>
      </c>
      <c r="I1910" s="120" t="s">
        <v>16024</v>
      </c>
      <c r="J1910" s="121" t="s">
        <v>7453</v>
      </c>
    </row>
    <row r="1911" spans="1:10" ht="15.75" hidden="1" customHeight="1">
      <c r="A1911" s="119">
        <v>1904</v>
      </c>
      <c r="B1911" s="238" t="s">
        <v>7636</v>
      </c>
      <c r="C1911" s="121" t="s">
        <v>7478</v>
      </c>
      <c r="D1911" s="119">
        <v>2025</v>
      </c>
      <c r="E1911" s="121">
        <v>6100105858</v>
      </c>
      <c r="F1911" s="237">
        <v>45512</v>
      </c>
      <c r="G1911" s="121" t="s">
        <v>9717</v>
      </c>
      <c r="H1911" s="121" t="s">
        <v>22945</v>
      </c>
      <c r="I1911" s="120" t="s">
        <v>15945</v>
      </c>
      <c r="J1911" s="121" t="s">
        <v>7451</v>
      </c>
    </row>
    <row r="1912" spans="1:10" ht="15.75" hidden="1" customHeight="1">
      <c r="A1912" s="119">
        <v>1905</v>
      </c>
      <c r="B1912" s="238" t="s">
        <v>29178</v>
      </c>
      <c r="C1912" s="121" t="s">
        <v>7490</v>
      </c>
      <c r="D1912" s="119">
        <v>2025</v>
      </c>
      <c r="E1912" s="121">
        <v>6200036469</v>
      </c>
      <c r="F1912" s="237">
        <v>45531</v>
      </c>
      <c r="G1912" s="121" t="s">
        <v>9718</v>
      </c>
      <c r="H1912" s="121" t="s">
        <v>22946</v>
      </c>
      <c r="I1912" s="120" t="s">
        <v>16025</v>
      </c>
      <c r="J1912" s="121" t="s">
        <v>7453</v>
      </c>
    </row>
    <row r="1913" spans="1:10" ht="15.75" hidden="1" customHeight="1">
      <c r="A1913" s="119">
        <v>1906</v>
      </c>
      <c r="B1913" s="238" t="s">
        <v>7624</v>
      </c>
      <c r="C1913" s="121" t="s">
        <v>7478</v>
      </c>
      <c r="D1913" s="119">
        <v>2025</v>
      </c>
      <c r="E1913" s="121">
        <v>6100105853</v>
      </c>
      <c r="F1913" s="237">
        <v>45511</v>
      </c>
      <c r="G1913" s="121" t="s">
        <v>9377</v>
      </c>
      <c r="H1913" s="121" t="s">
        <v>22947</v>
      </c>
      <c r="I1913" s="120" t="s">
        <v>7374</v>
      </c>
      <c r="J1913" s="121" t="s">
        <v>7451</v>
      </c>
    </row>
    <row r="1914" spans="1:10" ht="15.75" hidden="1" customHeight="1">
      <c r="A1914" s="119">
        <v>1907</v>
      </c>
      <c r="B1914" s="238" t="s">
        <v>29179</v>
      </c>
      <c r="C1914" s="121" t="s">
        <v>7496</v>
      </c>
      <c r="D1914" s="119">
        <v>2025</v>
      </c>
      <c r="E1914" s="121">
        <v>6100107617</v>
      </c>
      <c r="F1914" s="237">
        <v>45572</v>
      </c>
      <c r="G1914" s="121" t="s">
        <v>9719</v>
      </c>
      <c r="H1914" s="121" t="s">
        <v>22948</v>
      </c>
      <c r="I1914" s="120" t="s">
        <v>16026</v>
      </c>
      <c r="J1914" s="121" t="s">
        <v>7451</v>
      </c>
    </row>
    <row r="1915" spans="1:10" ht="15.75" hidden="1" customHeight="1">
      <c r="A1915" s="119">
        <v>1908</v>
      </c>
      <c r="B1915" s="238" t="s">
        <v>29180</v>
      </c>
      <c r="C1915" s="121" t="s">
        <v>7479</v>
      </c>
      <c r="D1915" s="119">
        <v>2025</v>
      </c>
      <c r="E1915" s="121">
        <v>6100106070</v>
      </c>
      <c r="F1915" s="237">
        <v>45519</v>
      </c>
      <c r="G1915" s="121" t="s">
        <v>9720</v>
      </c>
      <c r="H1915" s="121" t="s">
        <v>22949</v>
      </c>
      <c r="I1915" s="120" t="s">
        <v>16027</v>
      </c>
      <c r="J1915" s="121" t="s">
        <v>7451</v>
      </c>
    </row>
    <row r="1916" spans="1:10" ht="15.75" hidden="1" customHeight="1">
      <c r="A1916" s="119">
        <v>1909</v>
      </c>
      <c r="B1916" s="238" t="s">
        <v>7668</v>
      </c>
      <c r="C1916" s="121" t="s">
        <v>7491</v>
      </c>
      <c r="D1916" s="119">
        <v>2025</v>
      </c>
      <c r="E1916" s="121">
        <v>6100105913</v>
      </c>
      <c r="F1916" s="237">
        <v>45516</v>
      </c>
      <c r="G1916" s="121" t="s">
        <v>9721</v>
      </c>
      <c r="H1916" s="121" t="s">
        <v>22950</v>
      </c>
      <c r="I1916" s="120" t="s">
        <v>7438</v>
      </c>
      <c r="J1916" s="121" t="s">
        <v>7451</v>
      </c>
    </row>
    <row r="1917" spans="1:10" ht="15.75" hidden="1" customHeight="1">
      <c r="A1917" s="119">
        <v>1910</v>
      </c>
      <c r="B1917" s="238" t="s">
        <v>28849</v>
      </c>
      <c r="C1917" s="121" t="s">
        <v>7479</v>
      </c>
      <c r="D1917" s="119">
        <v>2025</v>
      </c>
      <c r="E1917" s="121">
        <v>6100105917</v>
      </c>
      <c r="F1917" s="237">
        <v>45511</v>
      </c>
      <c r="G1917" s="121" t="s">
        <v>9722</v>
      </c>
      <c r="H1917" s="121" t="s">
        <v>22951</v>
      </c>
      <c r="I1917" s="120" t="s">
        <v>16028</v>
      </c>
      <c r="J1917" s="121" t="s">
        <v>7451</v>
      </c>
    </row>
    <row r="1918" spans="1:10" ht="15.75" hidden="1" customHeight="1">
      <c r="A1918" s="119">
        <v>1911</v>
      </c>
      <c r="B1918" s="238" t="s">
        <v>29181</v>
      </c>
      <c r="C1918" s="121" t="s">
        <v>7484</v>
      </c>
      <c r="D1918" s="119">
        <v>2025</v>
      </c>
      <c r="E1918" s="121">
        <v>6100106004</v>
      </c>
      <c r="F1918" s="237">
        <v>45525</v>
      </c>
      <c r="G1918" s="121" t="s">
        <v>9723</v>
      </c>
      <c r="H1918" s="121" t="s">
        <v>22952</v>
      </c>
      <c r="I1918" s="120" t="s">
        <v>16029</v>
      </c>
      <c r="J1918" s="121" t="s">
        <v>7451</v>
      </c>
    </row>
    <row r="1919" spans="1:10" ht="15.75" hidden="1" customHeight="1">
      <c r="A1919" s="119">
        <v>1912</v>
      </c>
      <c r="B1919" s="238" t="s">
        <v>29182</v>
      </c>
      <c r="C1919" s="121" t="s">
        <v>7492</v>
      </c>
      <c r="D1919" s="119">
        <v>2025</v>
      </c>
      <c r="E1919" s="121">
        <v>6200036186</v>
      </c>
      <c r="F1919" s="237">
        <v>45512</v>
      </c>
      <c r="G1919" s="121" t="s">
        <v>9724</v>
      </c>
      <c r="H1919" s="121" t="s">
        <v>22953</v>
      </c>
      <c r="I1919" s="120" t="s">
        <v>16030</v>
      </c>
      <c r="J1919" s="121" t="s">
        <v>7453</v>
      </c>
    </row>
    <row r="1920" spans="1:10" ht="15.75" hidden="1" customHeight="1">
      <c r="A1920" s="119">
        <v>1913</v>
      </c>
      <c r="B1920" s="238" t="s">
        <v>29183</v>
      </c>
      <c r="C1920" s="121" t="s">
        <v>7478</v>
      </c>
      <c r="D1920" s="119">
        <v>2025</v>
      </c>
      <c r="E1920" s="121">
        <v>6100105920</v>
      </c>
      <c r="F1920" s="237">
        <v>45518</v>
      </c>
      <c r="G1920" s="121" t="s">
        <v>9725</v>
      </c>
      <c r="H1920" s="121" t="s">
        <v>22954</v>
      </c>
      <c r="I1920" s="120" t="s">
        <v>16031</v>
      </c>
      <c r="J1920" s="121" t="s">
        <v>7451</v>
      </c>
    </row>
    <row r="1921" spans="1:10" ht="15.75" hidden="1" customHeight="1">
      <c r="A1921" s="119">
        <v>1914</v>
      </c>
      <c r="B1921" s="238" t="s">
        <v>29184</v>
      </c>
      <c r="C1921" s="121" t="s">
        <v>7484</v>
      </c>
      <c r="D1921" s="119">
        <v>2025</v>
      </c>
      <c r="E1921" s="121">
        <v>6100106234</v>
      </c>
      <c r="F1921" s="237">
        <v>45525</v>
      </c>
      <c r="G1921" s="121" t="s">
        <v>9726</v>
      </c>
      <c r="H1921" s="121" t="s">
        <v>22955</v>
      </c>
      <c r="I1921" s="120" t="s">
        <v>16032</v>
      </c>
      <c r="J1921" s="121" t="s">
        <v>7451</v>
      </c>
    </row>
    <row r="1922" spans="1:10" ht="15.75" hidden="1" customHeight="1">
      <c r="A1922" s="119">
        <v>1915</v>
      </c>
      <c r="B1922" s="238" t="s">
        <v>7792</v>
      </c>
      <c r="C1922" s="121" t="s">
        <v>7482</v>
      </c>
      <c r="D1922" s="119">
        <v>2025</v>
      </c>
      <c r="E1922" s="121">
        <v>6100105918</v>
      </c>
      <c r="F1922" s="237">
        <v>45513</v>
      </c>
      <c r="G1922" s="121" t="s">
        <v>9727</v>
      </c>
      <c r="H1922" s="121" t="s">
        <v>22956</v>
      </c>
      <c r="I1922" s="120" t="s">
        <v>16033</v>
      </c>
      <c r="J1922" s="121" t="s">
        <v>7451</v>
      </c>
    </row>
    <row r="1923" spans="1:10" ht="15.75" hidden="1" customHeight="1">
      <c r="A1923" s="119">
        <v>1916</v>
      </c>
      <c r="B1923" s="121" t="s">
        <v>28005</v>
      </c>
      <c r="C1923" s="121" t="s">
        <v>7501</v>
      </c>
      <c r="D1923" s="119">
        <v>2025</v>
      </c>
      <c r="E1923" s="121">
        <v>6200036196</v>
      </c>
      <c r="F1923" s="237">
        <v>45510</v>
      </c>
      <c r="G1923" s="121" t="s">
        <v>9728</v>
      </c>
      <c r="H1923" s="121" t="s">
        <v>22957</v>
      </c>
      <c r="I1923" s="120" t="s">
        <v>16034</v>
      </c>
      <c r="J1923" s="121" t="s">
        <v>7453</v>
      </c>
    </row>
    <row r="1924" spans="1:10" ht="15.75" hidden="1" customHeight="1">
      <c r="A1924" s="119">
        <v>1917</v>
      </c>
      <c r="B1924" s="238" t="s">
        <v>29185</v>
      </c>
      <c r="C1924" s="121" t="s">
        <v>7478</v>
      </c>
      <c r="D1924" s="119">
        <v>2025</v>
      </c>
      <c r="E1924" s="121">
        <v>6100106515</v>
      </c>
      <c r="F1924" s="237">
        <v>45530</v>
      </c>
      <c r="G1924" s="121" t="s">
        <v>9729</v>
      </c>
      <c r="H1924" s="121" t="s">
        <v>22958</v>
      </c>
      <c r="I1924" s="120" t="s">
        <v>16035</v>
      </c>
      <c r="J1924" s="121" t="s">
        <v>7451</v>
      </c>
    </row>
    <row r="1925" spans="1:10" ht="15.75" hidden="1" customHeight="1">
      <c r="A1925" s="119">
        <v>1918</v>
      </c>
      <c r="B1925" s="238" t="s">
        <v>29186</v>
      </c>
      <c r="C1925" s="121" t="s">
        <v>7492</v>
      </c>
      <c r="D1925" s="119">
        <v>2025</v>
      </c>
      <c r="E1925" s="121">
        <v>6200036301</v>
      </c>
      <c r="F1925" s="237">
        <v>45516</v>
      </c>
      <c r="G1925" s="121" t="s">
        <v>9730</v>
      </c>
      <c r="H1925" s="121" t="s">
        <v>22959</v>
      </c>
      <c r="I1925" s="120" t="s">
        <v>16036</v>
      </c>
      <c r="J1925" s="121" t="s">
        <v>7453</v>
      </c>
    </row>
    <row r="1926" spans="1:10" ht="15.75" hidden="1" customHeight="1">
      <c r="A1926" s="119">
        <v>1919</v>
      </c>
      <c r="B1926" s="238" t="s">
        <v>29187</v>
      </c>
      <c r="C1926" s="121" t="s">
        <v>7483</v>
      </c>
      <c r="D1926" s="119">
        <v>2025</v>
      </c>
      <c r="E1926" s="121">
        <v>6100106083</v>
      </c>
      <c r="F1926" s="237">
        <v>45520</v>
      </c>
      <c r="G1926" s="121" t="s">
        <v>9731</v>
      </c>
      <c r="H1926" s="121" t="s">
        <v>22960</v>
      </c>
      <c r="I1926" s="120" t="s">
        <v>16037</v>
      </c>
      <c r="J1926" s="121" t="s">
        <v>7451</v>
      </c>
    </row>
    <row r="1927" spans="1:10" ht="15.75" hidden="1" customHeight="1">
      <c r="A1927" s="119">
        <v>1920</v>
      </c>
      <c r="B1927" s="238" t="s">
        <v>28436</v>
      </c>
      <c r="C1927" s="121" t="s">
        <v>7479</v>
      </c>
      <c r="D1927" s="119">
        <v>2025</v>
      </c>
      <c r="E1927" s="121">
        <v>6100105932</v>
      </c>
      <c r="F1927" s="237">
        <v>45510</v>
      </c>
      <c r="G1927" s="121" t="s">
        <v>9732</v>
      </c>
      <c r="H1927" s="121" t="s">
        <v>22961</v>
      </c>
      <c r="I1927" s="120" t="s">
        <v>16038</v>
      </c>
      <c r="J1927" s="121" t="s">
        <v>7451</v>
      </c>
    </row>
    <row r="1928" spans="1:10" ht="15.75" hidden="1" customHeight="1">
      <c r="A1928" s="119">
        <v>1921</v>
      </c>
      <c r="B1928" s="238" t="s">
        <v>29188</v>
      </c>
      <c r="C1928" s="121" t="s">
        <v>7490</v>
      </c>
      <c r="D1928" s="119">
        <v>2025</v>
      </c>
      <c r="E1928" s="121">
        <v>6200036199</v>
      </c>
      <c r="F1928" s="237">
        <v>45510</v>
      </c>
      <c r="G1928" s="121" t="s">
        <v>9733</v>
      </c>
      <c r="H1928" s="121" t="s">
        <v>22962</v>
      </c>
      <c r="I1928" s="120" t="s">
        <v>16039</v>
      </c>
      <c r="J1928" s="121" t="s">
        <v>7453</v>
      </c>
    </row>
    <row r="1929" spans="1:10" ht="15.75" hidden="1" customHeight="1">
      <c r="A1929" s="119">
        <v>1922</v>
      </c>
      <c r="B1929" s="238" t="s">
        <v>7554</v>
      </c>
      <c r="C1929" s="121" t="s">
        <v>7478</v>
      </c>
      <c r="D1929" s="119">
        <v>2025</v>
      </c>
      <c r="E1929" s="121">
        <v>6100106746</v>
      </c>
      <c r="F1929" s="237">
        <v>45544</v>
      </c>
      <c r="G1929" s="121" t="s">
        <v>9734</v>
      </c>
      <c r="H1929" s="121" t="s">
        <v>22963</v>
      </c>
      <c r="I1929" s="120" t="s">
        <v>16040</v>
      </c>
      <c r="J1929" s="121" t="s">
        <v>7451</v>
      </c>
    </row>
    <row r="1930" spans="1:10" ht="15.75" hidden="1" customHeight="1">
      <c r="A1930" s="119">
        <v>1923</v>
      </c>
      <c r="B1930" s="238" t="s">
        <v>29189</v>
      </c>
      <c r="C1930" s="121" t="s">
        <v>7478</v>
      </c>
      <c r="D1930" s="119">
        <v>2025</v>
      </c>
      <c r="E1930" s="121">
        <v>6100106804</v>
      </c>
      <c r="F1930" s="237">
        <v>45540</v>
      </c>
      <c r="G1930" s="121" t="s">
        <v>9735</v>
      </c>
      <c r="H1930" s="121" t="s">
        <v>22964</v>
      </c>
      <c r="I1930" s="120" t="s">
        <v>16041</v>
      </c>
      <c r="J1930" s="121" t="s">
        <v>7451</v>
      </c>
    </row>
    <row r="1931" spans="1:10" ht="15.75" hidden="1" customHeight="1">
      <c r="A1931" s="119">
        <v>1924</v>
      </c>
      <c r="B1931" s="238" t="s">
        <v>7698</v>
      </c>
      <c r="C1931" s="121" t="s">
        <v>7478</v>
      </c>
      <c r="D1931" s="119">
        <v>2025</v>
      </c>
      <c r="E1931" s="121">
        <v>6100106102</v>
      </c>
      <c r="F1931" s="237">
        <v>45516</v>
      </c>
      <c r="G1931" s="121" t="s">
        <v>9736</v>
      </c>
      <c r="H1931" s="121" t="s">
        <v>22965</v>
      </c>
      <c r="I1931" s="120" t="s">
        <v>16042</v>
      </c>
      <c r="J1931" s="121" t="s">
        <v>7451</v>
      </c>
    </row>
    <row r="1932" spans="1:10" ht="15.75" hidden="1" customHeight="1">
      <c r="A1932" s="119">
        <v>1925</v>
      </c>
      <c r="B1932" s="238" t="s">
        <v>29190</v>
      </c>
      <c r="C1932" s="121" t="s">
        <v>7490</v>
      </c>
      <c r="D1932" s="119">
        <v>2025</v>
      </c>
      <c r="E1932" s="121">
        <v>6200036201</v>
      </c>
      <c r="F1932" s="237">
        <v>45510</v>
      </c>
      <c r="G1932" s="121" t="s">
        <v>9737</v>
      </c>
      <c r="H1932" s="121" t="s">
        <v>22966</v>
      </c>
      <c r="I1932" s="120" t="s">
        <v>16043</v>
      </c>
      <c r="J1932" s="121" t="s">
        <v>7453</v>
      </c>
    </row>
    <row r="1933" spans="1:10" ht="15.75" hidden="1" customHeight="1">
      <c r="A1933" s="119">
        <v>1926</v>
      </c>
      <c r="B1933" s="238" t="s">
        <v>7553</v>
      </c>
      <c r="C1933" s="121" t="s">
        <v>7478</v>
      </c>
      <c r="D1933" s="119">
        <v>2025</v>
      </c>
      <c r="E1933" s="121">
        <v>6100105972</v>
      </c>
      <c r="F1933" s="237">
        <v>45512</v>
      </c>
      <c r="G1933" s="121" t="s">
        <v>9738</v>
      </c>
      <c r="H1933" s="121" t="s">
        <v>22967</v>
      </c>
      <c r="I1933" s="120" t="s">
        <v>7339</v>
      </c>
      <c r="J1933" s="121" t="s">
        <v>7451</v>
      </c>
    </row>
    <row r="1934" spans="1:10" ht="15.75" hidden="1" customHeight="1">
      <c r="A1934" s="119">
        <v>1927</v>
      </c>
      <c r="B1934" s="238" t="s">
        <v>29191</v>
      </c>
      <c r="C1934" s="121" t="s">
        <v>7491</v>
      </c>
      <c r="D1934" s="119">
        <v>2025</v>
      </c>
      <c r="E1934" s="121">
        <v>6100106378</v>
      </c>
      <c r="F1934" s="237">
        <v>45525</v>
      </c>
      <c r="G1934" s="121" t="s">
        <v>9739</v>
      </c>
      <c r="H1934" s="121" t="s">
        <v>22968</v>
      </c>
      <c r="I1934" s="120" t="s">
        <v>16044</v>
      </c>
      <c r="J1934" s="121" t="s">
        <v>7451</v>
      </c>
    </row>
    <row r="1935" spans="1:10" ht="15.75" hidden="1" customHeight="1">
      <c r="A1935" s="119">
        <v>1928</v>
      </c>
      <c r="B1935" s="238" t="s">
        <v>29192</v>
      </c>
      <c r="C1935" s="121" t="s">
        <v>7496</v>
      </c>
      <c r="D1935" s="119">
        <v>2025</v>
      </c>
      <c r="E1935" s="121">
        <v>6100105977</v>
      </c>
      <c r="F1935" s="237">
        <v>45511</v>
      </c>
      <c r="G1935" s="121" t="s">
        <v>9740</v>
      </c>
      <c r="H1935" s="121" t="s">
        <v>22969</v>
      </c>
      <c r="I1935" s="120" t="s">
        <v>16045</v>
      </c>
      <c r="J1935" s="121" t="s">
        <v>7451</v>
      </c>
    </row>
    <row r="1936" spans="1:10" ht="15.75" hidden="1" customHeight="1">
      <c r="A1936" s="119">
        <v>1929</v>
      </c>
      <c r="B1936" s="238" t="s">
        <v>29193</v>
      </c>
      <c r="C1936" s="121" t="s">
        <v>7489</v>
      </c>
      <c r="D1936" s="119">
        <v>2025</v>
      </c>
      <c r="E1936" s="121">
        <v>6200036254</v>
      </c>
      <c r="F1936" s="237">
        <v>45512</v>
      </c>
      <c r="G1936" s="121" t="s">
        <v>9741</v>
      </c>
      <c r="H1936" s="121" t="s">
        <v>22970</v>
      </c>
      <c r="I1936" s="120" t="s">
        <v>16046</v>
      </c>
      <c r="J1936" s="121" t="s">
        <v>7453</v>
      </c>
    </row>
    <row r="1937" spans="1:10" ht="15.75" hidden="1" customHeight="1">
      <c r="A1937" s="119">
        <v>1930</v>
      </c>
      <c r="B1937" s="238" t="s">
        <v>29194</v>
      </c>
      <c r="C1937" s="121" t="s">
        <v>7493</v>
      </c>
      <c r="D1937" s="119">
        <v>2025</v>
      </c>
      <c r="E1937" s="121">
        <v>6000039466</v>
      </c>
      <c r="F1937" s="237">
        <v>45516</v>
      </c>
      <c r="G1937" s="121" t="s">
        <v>9742</v>
      </c>
      <c r="H1937" s="121" t="s">
        <v>22971</v>
      </c>
      <c r="I1937" s="120" t="s">
        <v>16047</v>
      </c>
      <c r="J1937" s="121" t="s">
        <v>7452</v>
      </c>
    </row>
    <row r="1938" spans="1:10" ht="15.75" hidden="1" customHeight="1">
      <c r="A1938" s="119">
        <v>1931</v>
      </c>
      <c r="B1938" s="238" t="s">
        <v>29195</v>
      </c>
      <c r="C1938" s="121" t="s">
        <v>7483</v>
      </c>
      <c r="D1938" s="119">
        <v>2025</v>
      </c>
      <c r="E1938" s="121">
        <v>6100105947</v>
      </c>
      <c r="F1938" s="237">
        <v>45512</v>
      </c>
      <c r="G1938" s="121" t="s">
        <v>9743</v>
      </c>
      <c r="H1938" s="121" t="s">
        <v>22972</v>
      </c>
      <c r="I1938" s="120" t="s">
        <v>16048</v>
      </c>
      <c r="J1938" s="121" t="s">
        <v>7451</v>
      </c>
    </row>
    <row r="1939" spans="1:10" ht="15.75" hidden="1" customHeight="1">
      <c r="A1939" s="119">
        <v>1932</v>
      </c>
      <c r="B1939" s="238" t="s">
        <v>29196</v>
      </c>
      <c r="C1939" s="121" t="s">
        <v>7479</v>
      </c>
      <c r="D1939" s="119">
        <v>2025</v>
      </c>
      <c r="E1939" s="121">
        <v>6100105958</v>
      </c>
      <c r="F1939" s="237">
        <v>45511</v>
      </c>
      <c r="G1939" s="121" t="s">
        <v>9744</v>
      </c>
      <c r="H1939" s="121" t="s">
        <v>22973</v>
      </c>
      <c r="I1939" s="120" t="s">
        <v>16049</v>
      </c>
      <c r="J1939" s="121" t="s">
        <v>7451</v>
      </c>
    </row>
    <row r="1940" spans="1:10" ht="15.75" hidden="1" customHeight="1">
      <c r="A1940" s="119">
        <v>1933</v>
      </c>
      <c r="B1940" s="238" t="s">
        <v>29197</v>
      </c>
      <c r="C1940" s="121" t="s">
        <v>7503</v>
      </c>
      <c r="D1940" s="119">
        <v>2025</v>
      </c>
      <c r="E1940" s="121">
        <v>6100105950</v>
      </c>
      <c r="F1940" s="237">
        <v>45516</v>
      </c>
      <c r="G1940" s="121" t="s">
        <v>9745</v>
      </c>
      <c r="H1940" s="121" t="s">
        <v>22974</v>
      </c>
      <c r="I1940" s="120" t="s">
        <v>16050</v>
      </c>
      <c r="J1940" s="121" t="s">
        <v>7451</v>
      </c>
    </row>
    <row r="1941" spans="1:10" ht="15.75" hidden="1" customHeight="1">
      <c r="A1941" s="119">
        <v>1934</v>
      </c>
      <c r="B1941" s="121" t="s">
        <v>33301</v>
      </c>
      <c r="C1941" s="121" t="s">
        <v>7479</v>
      </c>
      <c r="D1941" s="119">
        <v>2025</v>
      </c>
      <c r="E1941" s="121">
        <v>6100106110</v>
      </c>
      <c r="F1941" s="237">
        <v>45513</v>
      </c>
      <c r="G1941" s="121" t="s">
        <v>9746</v>
      </c>
      <c r="H1941" s="121" t="s">
        <v>22975</v>
      </c>
      <c r="I1941" s="120" t="s">
        <v>16051</v>
      </c>
      <c r="J1941" s="121" t="s">
        <v>7451</v>
      </c>
    </row>
    <row r="1942" spans="1:10" ht="15.75" hidden="1" customHeight="1">
      <c r="A1942" s="119">
        <v>1935</v>
      </c>
      <c r="B1942" s="238" t="s">
        <v>29198</v>
      </c>
      <c r="C1942" s="121" t="s">
        <v>7508</v>
      </c>
      <c r="D1942" s="119">
        <v>2025</v>
      </c>
      <c r="E1942" s="121">
        <v>6400022540</v>
      </c>
      <c r="F1942" s="237">
        <v>45510</v>
      </c>
      <c r="G1942" s="121" t="s">
        <v>9747</v>
      </c>
      <c r="H1942" s="121" t="s">
        <v>22976</v>
      </c>
      <c r="I1942" s="120" t="s">
        <v>16052</v>
      </c>
      <c r="J1942" s="121" t="s">
        <v>7455</v>
      </c>
    </row>
    <row r="1943" spans="1:10" ht="15.75" hidden="1" customHeight="1">
      <c r="A1943" s="119">
        <v>1936</v>
      </c>
      <c r="B1943" s="121" t="s">
        <v>33301</v>
      </c>
      <c r="C1943" s="121" t="s">
        <v>7479</v>
      </c>
      <c r="D1943" s="119">
        <v>2025</v>
      </c>
      <c r="E1943" s="121">
        <v>6100105961</v>
      </c>
      <c r="F1943" s="237">
        <v>45511</v>
      </c>
      <c r="G1943" s="121" t="s">
        <v>9746</v>
      </c>
      <c r="H1943" s="121" t="s">
        <v>22977</v>
      </c>
      <c r="I1943" s="120" t="s">
        <v>16053</v>
      </c>
      <c r="J1943" s="121" t="s">
        <v>7451</v>
      </c>
    </row>
    <row r="1944" spans="1:10" ht="15.75" hidden="1" customHeight="1">
      <c r="A1944" s="119">
        <v>1937</v>
      </c>
      <c r="B1944" s="238" t="s">
        <v>29199</v>
      </c>
      <c r="C1944" s="121" t="s">
        <v>7478</v>
      </c>
      <c r="D1944" s="119">
        <v>2025</v>
      </c>
      <c r="E1944" s="121">
        <v>6100105949</v>
      </c>
      <c r="F1944" s="237">
        <v>45513</v>
      </c>
      <c r="G1944" s="121" t="s">
        <v>9748</v>
      </c>
      <c r="H1944" s="121" t="s">
        <v>22978</v>
      </c>
      <c r="I1944" s="120" t="s">
        <v>16054</v>
      </c>
      <c r="J1944" s="121" t="s">
        <v>7451</v>
      </c>
    </row>
    <row r="1945" spans="1:10" ht="15.75" hidden="1" customHeight="1">
      <c r="A1945" s="119">
        <v>1938</v>
      </c>
      <c r="B1945" s="238" t="s">
        <v>7705</v>
      </c>
      <c r="C1945" s="121" t="s">
        <v>7478</v>
      </c>
      <c r="D1945" s="119">
        <v>2025</v>
      </c>
      <c r="E1945" s="121">
        <v>6100106177</v>
      </c>
      <c r="F1945" s="237">
        <v>45523</v>
      </c>
      <c r="G1945" s="121" t="s">
        <v>9749</v>
      </c>
      <c r="H1945" s="121" t="s">
        <v>22979</v>
      </c>
      <c r="I1945" s="120" t="s">
        <v>7316</v>
      </c>
      <c r="J1945" s="121" t="s">
        <v>7451</v>
      </c>
    </row>
    <row r="1946" spans="1:10" ht="15.75" hidden="1" customHeight="1">
      <c r="A1946" s="119">
        <v>1939</v>
      </c>
      <c r="B1946" s="238" t="s">
        <v>29200</v>
      </c>
      <c r="C1946" s="121" t="s">
        <v>7496</v>
      </c>
      <c r="D1946" s="119">
        <v>2025</v>
      </c>
      <c r="E1946" s="121">
        <v>6100105967</v>
      </c>
      <c r="F1946" s="237">
        <v>45512</v>
      </c>
      <c r="G1946" s="121" t="s">
        <v>9750</v>
      </c>
      <c r="H1946" s="121" t="s">
        <v>22980</v>
      </c>
      <c r="I1946" s="120" t="s">
        <v>16055</v>
      </c>
      <c r="J1946" s="121" t="s">
        <v>7451</v>
      </c>
    </row>
    <row r="1947" spans="1:10" ht="15.75" hidden="1" customHeight="1">
      <c r="A1947" s="119">
        <v>1940</v>
      </c>
      <c r="B1947" s="238" t="s">
        <v>28515</v>
      </c>
      <c r="C1947" s="121" t="s">
        <v>7478</v>
      </c>
      <c r="D1947" s="119">
        <v>2025</v>
      </c>
      <c r="E1947" s="121">
        <v>6100106144</v>
      </c>
      <c r="F1947" s="237">
        <v>45517</v>
      </c>
      <c r="G1947" s="121" t="s">
        <v>9751</v>
      </c>
      <c r="H1947" s="121" t="s">
        <v>22981</v>
      </c>
      <c r="I1947" s="120" t="s">
        <v>16056</v>
      </c>
      <c r="J1947" s="121" t="s">
        <v>7451</v>
      </c>
    </row>
    <row r="1948" spans="1:10" ht="15.75" hidden="1" customHeight="1">
      <c r="A1948" s="119">
        <v>1941</v>
      </c>
      <c r="B1948" s="238" t="s">
        <v>7932</v>
      </c>
      <c r="C1948" s="121" t="s">
        <v>7478</v>
      </c>
      <c r="D1948" s="119">
        <v>2025</v>
      </c>
      <c r="E1948" s="121">
        <v>6100106182</v>
      </c>
      <c r="F1948" s="237">
        <v>45520</v>
      </c>
      <c r="G1948" s="121" t="s">
        <v>9752</v>
      </c>
      <c r="H1948" s="121" t="s">
        <v>22982</v>
      </c>
      <c r="I1948" s="120" t="s">
        <v>16057</v>
      </c>
      <c r="J1948" s="121" t="s">
        <v>7451</v>
      </c>
    </row>
    <row r="1949" spans="1:10" ht="15.75" hidden="1" customHeight="1">
      <c r="A1949" s="119">
        <v>1942</v>
      </c>
      <c r="B1949" s="238" t="s">
        <v>29201</v>
      </c>
      <c r="C1949" s="121" t="s">
        <v>7500</v>
      </c>
      <c r="D1949" s="119">
        <v>2025</v>
      </c>
      <c r="E1949" s="121">
        <v>6200036252</v>
      </c>
      <c r="F1949" s="237">
        <v>45512</v>
      </c>
      <c r="G1949" s="121" t="s">
        <v>9753</v>
      </c>
      <c r="H1949" s="121" t="s">
        <v>22983</v>
      </c>
      <c r="I1949" s="120" t="s">
        <v>16058</v>
      </c>
      <c r="J1949" s="121" t="s">
        <v>7453</v>
      </c>
    </row>
    <row r="1950" spans="1:10" ht="15.75" hidden="1" customHeight="1">
      <c r="A1950" s="119">
        <v>1943</v>
      </c>
      <c r="B1950" s="238" t="s">
        <v>29202</v>
      </c>
      <c r="C1950" s="121" t="s">
        <v>7493</v>
      </c>
      <c r="D1950" s="119">
        <v>2025</v>
      </c>
      <c r="E1950" s="121">
        <v>6000039664</v>
      </c>
      <c r="F1950" s="237">
        <v>45532</v>
      </c>
      <c r="G1950" s="121" t="s">
        <v>9754</v>
      </c>
      <c r="H1950" s="121" t="s">
        <v>22984</v>
      </c>
      <c r="I1950" s="120" t="s">
        <v>16059</v>
      </c>
      <c r="J1950" s="121" t="s">
        <v>7452</v>
      </c>
    </row>
    <row r="1951" spans="1:10" ht="15.75" hidden="1" customHeight="1">
      <c r="A1951" s="119">
        <v>1944</v>
      </c>
      <c r="B1951" s="238" t="s">
        <v>29203</v>
      </c>
      <c r="C1951" s="121" t="s">
        <v>7479</v>
      </c>
      <c r="D1951" s="119">
        <v>2025</v>
      </c>
      <c r="E1951" s="121">
        <v>6100106349</v>
      </c>
      <c r="F1951" s="237">
        <v>45523</v>
      </c>
      <c r="G1951" s="121" t="s">
        <v>9755</v>
      </c>
      <c r="H1951" s="121" t="s">
        <v>22985</v>
      </c>
      <c r="I1951" s="120" t="s">
        <v>16060</v>
      </c>
      <c r="J1951" s="121" t="s">
        <v>7451</v>
      </c>
    </row>
    <row r="1952" spans="1:10" ht="15.75" hidden="1" customHeight="1">
      <c r="A1952" s="119">
        <v>1945</v>
      </c>
      <c r="B1952" s="238" t="s">
        <v>29204</v>
      </c>
      <c r="C1952" s="121" t="s">
        <v>7492</v>
      </c>
      <c r="D1952" s="119">
        <v>2025</v>
      </c>
      <c r="E1952" s="121">
        <v>6200036215</v>
      </c>
      <c r="F1952" s="237">
        <v>45511</v>
      </c>
      <c r="G1952" s="121" t="s">
        <v>9756</v>
      </c>
      <c r="H1952" s="121" t="s">
        <v>22986</v>
      </c>
      <c r="I1952" s="120" t="s">
        <v>16061</v>
      </c>
      <c r="J1952" s="121" t="s">
        <v>7453</v>
      </c>
    </row>
    <row r="1953" spans="1:10" ht="15.75" hidden="1" customHeight="1">
      <c r="A1953" s="119">
        <v>1946</v>
      </c>
      <c r="B1953" s="238" t="s">
        <v>29205</v>
      </c>
      <c r="C1953" s="121" t="s">
        <v>7492</v>
      </c>
      <c r="D1953" s="119">
        <v>2025</v>
      </c>
      <c r="E1953" s="121">
        <v>6200036216</v>
      </c>
      <c r="F1953" s="237">
        <v>45511</v>
      </c>
      <c r="G1953" s="121" t="s">
        <v>9757</v>
      </c>
      <c r="H1953" s="121" t="s">
        <v>22987</v>
      </c>
      <c r="I1953" s="120" t="s">
        <v>16062</v>
      </c>
      <c r="J1953" s="121" t="s">
        <v>7453</v>
      </c>
    </row>
    <row r="1954" spans="1:10" ht="15.75" hidden="1" customHeight="1">
      <c r="A1954" s="119">
        <v>1947</v>
      </c>
      <c r="B1954" s="238" t="s">
        <v>29206</v>
      </c>
      <c r="C1954" s="121" t="s">
        <v>7490</v>
      </c>
      <c r="D1954" s="119">
        <v>2025</v>
      </c>
      <c r="E1954" s="121">
        <v>6200036214</v>
      </c>
      <c r="F1954" s="237">
        <v>45512</v>
      </c>
      <c r="G1954" s="121" t="s">
        <v>9758</v>
      </c>
      <c r="H1954" s="121" t="s">
        <v>22988</v>
      </c>
      <c r="I1954" s="120" t="s">
        <v>7364</v>
      </c>
      <c r="J1954" s="121" t="s">
        <v>7453</v>
      </c>
    </row>
    <row r="1955" spans="1:10" ht="15.75" hidden="1" customHeight="1">
      <c r="A1955" s="119">
        <v>1948</v>
      </c>
      <c r="B1955" s="238" t="s">
        <v>29207</v>
      </c>
      <c r="C1955" s="121" t="s">
        <v>7479</v>
      </c>
      <c r="D1955" s="119">
        <v>2025</v>
      </c>
      <c r="E1955" s="121">
        <v>6100106612</v>
      </c>
      <c r="F1955" s="237">
        <v>45534</v>
      </c>
      <c r="G1955" s="121" t="s">
        <v>9759</v>
      </c>
      <c r="H1955" s="121" t="s">
        <v>22989</v>
      </c>
      <c r="I1955" s="120" t="s">
        <v>16063</v>
      </c>
      <c r="J1955" s="121" t="s">
        <v>7451</v>
      </c>
    </row>
    <row r="1956" spans="1:10" ht="15.75" hidden="1" customHeight="1">
      <c r="A1956" s="119">
        <v>1949</v>
      </c>
      <c r="B1956" s="238" t="s">
        <v>29208</v>
      </c>
      <c r="C1956" s="121" t="s">
        <v>7479</v>
      </c>
      <c r="D1956" s="119">
        <v>2025</v>
      </c>
      <c r="E1956" s="121">
        <v>6100106235</v>
      </c>
      <c r="F1956" s="237">
        <v>45524</v>
      </c>
      <c r="G1956" s="121" t="s">
        <v>9760</v>
      </c>
      <c r="H1956" s="121" t="s">
        <v>22990</v>
      </c>
      <c r="I1956" s="120" t="s">
        <v>16064</v>
      </c>
      <c r="J1956" s="121" t="s">
        <v>7451</v>
      </c>
    </row>
    <row r="1957" spans="1:10" ht="15.75" hidden="1" customHeight="1">
      <c r="A1957" s="119">
        <v>1950</v>
      </c>
      <c r="B1957" s="238" t="s">
        <v>29209</v>
      </c>
      <c r="C1957" s="121" t="s">
        <v>7501</v>
      </c>
      <c r="D1957" s="119">
        <v>2025</v>
      </c>
      <c r="E1957" s="121">
        <v>6200036148</v>
      </c>
      <c r="F1957" s="237">
        <v>45511</v>
      </c>
      <c r="G1957" s="121" t="s">
        <v>7127</v>
      </c>
      <c r="H1957" s="121" t="s">
        <v>22991</v>
      </c>
      <c r="I1957" s="120" t="s">
        <v>16065</v>
      </c>
      <c r="J1957" s="121" t="s">
        <v>7453</v>
      </c>
    </row>
    <row r="1958" spans="1:10" ht="15.75" hidden="1" customHeight="1">
      <c r="A1958" s="119">
        <v>1951</v>
      </c>
      <c r="B1958" s="238" t="s">
        <v>29210</v>
      </c>
      <c r="C1958" s="121" t="s">
        <v>7478</v>
      </c>
      <c r="D1958" s="119">
        <v>2025</v>
      </c>
      <c r="E1958" s="121">
        <v>6100106007</v>
      </c>
      <c r="F1958" s="237">
        <v>45517</v>
      </c>
      <c r="G1958" s="121" t="s">
        <v>9761</v>
      </c>
      <c r="H1958" s="121" t="s">
        <v>22992</v>
      </c>
      <c r="I1958" s="120" t="s">
        <v>16066</v>
      </c>
      <c r="J1958" s="121" t="s">
        <v>7451</v>
      </c>
    </row>
    <row r="1959" spans="1:10" ht="15.75" hidden="1" customHeight="1">
      <c r="A1959" s="119">
        <v>1952</v>
      </c>
      <c r="B1959" s="238" t="s">
        <v>29211</v>
      </c>
      <c r="C1959" s="121" t="s">
        <v>7479</v>
      </c>
      <c r="D1959" s="119">
        <v>2025</v>
      </c>
      <c r="E1959" s="121">
        <v>6100106158</v>
      </c>
      <c r="F1959" s="237">
        <v>45523</v>
      </c>
      <c r="G1959" s="121" t="s">
        <v>9762</v>
      </c>
      <c r="H1959" s="121" t="s">
        <v>22993</v>
      </c>
      <c r="I1959" s="120" t="s">
        <v>16067</v>
      </c>
      <c r="J1959" s="121" t="s">
        <v>7451</v>
      </c>
    </row>
    <row r="1960" spans="1:10" ht="15.75" hidden="1" customHeight="1">
      <c r="A1960" s="119">
        <v>1953</v>
      </c>
      <c r="B1960" s="238" t="s">
        <v>29212</v>
      </c>
      <c r="C1960" s="121" t="s">
        <v>7501</v>
      </c>
      <c r="D1960" s="119">
        <v>2025</v>
      </c>
      <c r="E1960" s="121">
        <v>6200036701</v>
      </c>
      <c r="F1960" s="237">
        <v>45562</v>
      </c>
      <c r="G1960" s="121" t="s">
        <v>9763</v>
      </c>
      <c r="H1960" s="121" t="s">
        <v>22994</v>
      </c>
      <c r="I1960" s="120" t="s">
        <v>16068</v>
      </c>
      <c r="J1960" s="121" t="s">
        <v>7453</v>
      </c>
    </row>
    <row r="1961" spans="1:10" ht="15.75" hidden="1" customHeight="1">
      <c r="A1961" s="119">
        <v>1954</v>
      </c>
      <c r="B1961" s="238" t="s">
        <v>29213</v>
      </c>
      <c r="C1961" s="121" t="s">
        <v>7479</v>
      </c>
      <c r="D1961" s="119">
        <v>2025</v>
      </c>
      <c r="E1961" s="121">
        <v>6100106887</v>
      </c>
      <c r="F1961" s="237">
        <v>45547</v>
      </c>
      <c r="G1961" s="121" t="s">
        <v>7127</v>
      </c>
      <c r="H1961" s="121" t="s">
        <v>22995</v>
      </c>
      <c r="I1961" s="120" t="s">
        <v>16069</v>
      </c>
      <c r="J1961" s="121" t="s">
        <v>7451</v>
      </c>
    </row>
    <row r="1962" spans="1:10" ht="15.75" hidden="1" customHeight="1">
      <c r="A1962" s="119">
        <v>1955</v>
      </c>
      <c r="B1962" s="238" t="s">
        <v>29214</v>
      </c>
      <c r="C1962" s="121" t="s">
        <v>7497</v>
      </c>
      <c r="D1962" s="119">
        <v>2025</v>
      </c>
      <c r="E1962" s="121">
        <v>6100106814</v>
      </c>
      <c r="F1962" s="237">
        <v>45541</v>
      </c>
      <c r="G1962" s="121" t="s">
        <v>9764</v>
      </c>
      <c r="H1962" s="121" t="s">
        <v>22996</v>
      </c>
      <c r="I1962" s="120" t="s">
        <v>16070</v>
      </c>
      <c r="J1962" s="121" t="s">
        <v>7451</v>
      </c>
    </row>
    <row r="1963" spans="1:10" ht="15.75" hidden="1" customHeight="1">
      <c r="A1963" s="119">
        <v>1956</v>
      </c>
      <c r="B1963" s="238" t="s">
        <v>29215</v>
      </c>
      <c r="C1963" s="121" t="s">
        <v>7500</v>
      </c>
      <c r="D1963" s="119">
        <v>2025</v>
      </c>
      <c r="E1963" s="121">
        <v>6200036264</v>
      </c>
      <c r="F1963" s="237">
        <v>45512</v>
      </c>
      <c r="G1963" s="121" t="s">
        <v>9765</v>
      </c>
      <c r="H1963" s="121" t="s">
        <v>22997</v>
      </c>
      <c r="I1963" s="120" t="s">
        <v>16071</v>
      </c>
      <c r="J1963" s="121" t="s">
        <v>7453</v>
      </c>
    </row>
    <row r="1964" spans="1:10" ht="15.75" hidden="1" customHeight="1">
      <c r="A1964" s="119">
        <v>1957</v>
      </c>
      <c r="B1964" s="238" t="s">
        <v>29216</v>
      </c>
      <c r="C1964" s="121" t="s">
        <v>7478</v>
      </c>
      <c r="D1964" s="119">
        <v>2025</v>
      </c>
      <c r="E1964" s="121">
        <v>6100105997</v>
      </c>
      <c r="F1964" s="237">
        <v>45516</v>
      </c>
      <c r="G1964" s="121" t="s">
        <v>9766</v>
      </c>
      <c r="H1964" s="121" t="s">
        <v>22998</v>
      </c>
      <c r="I1964" s="120" t="s">
        <v>16072</v>
      </c>
      <c r="J1964" s="121" t="s">
        <v>7451</v>
      </c>
    </row>
    <row r="1965" spans="1:10" ht="15.75" hidden="1" customHeight="1">
      <c r="A1965" s="119">
        <v>1958</v>
      </c>
      <c r="B1965" s="238" t="s">
        <v>29157</v>
      </c>
      <c r="C1965" s="121" t="s">
        <v>7500</v>
      </c>
      <c r="D1965" s="119">
        <v>2025</v>
      </c>
      <c r="E1965" s="121">
        <v>6200036258</v>
      </c>
      <c r="F1965" s="237">
        <v>45512</v>
      </c>
      <c r="G1965" s="121" t="s">
        <v>9767</v>
      </c>
      <c r="H1965" s="121" t="s">
        <v>22999</v>
      </c>
      <c r="I1965" s="120" t="s">
        <v>16073</v>
      </c>
      <c r="J1965" s="121" t="s">
        <v>7453</v>
      </c>
    </row>
    <row r="1966" spans="1:10" ht="15.75" hidden="1" customHeight="1">
      <c r="A1966" s="119">
        <v>1959</v>
      </c>
      <c r="B1966" s="238" t="s">
        <v>29184</v>
      </c>
      <c r="C1966" s="121" t="s">
        <v>7484</v>
      </c>
      <c r="D1966" s="119">
        <v>2025</v>
      </c>
      <c r="E1966" s="121">
        <v>6100106049</v>
      </c>
      <c r="F1966" s="237">
        <v>45516</v>
      </c>
      <c r="G1966" s="121" t="s">
        <v>9768</v>
      </c>
      <c r="H1966" s="121" t="s">
        <v>23000</v>
      </c>
      <c r="I1966" s="120" t="s">
        <v>16074</v>
      </c>
      <c r="J1966" s="121" t="s">
        <v>7451</v>
      </c>
    </row>
    <row r="1967" spans="1:10" ht="15.75" hidden="1" customHeight="1">
      <c r="A1967" s="119">
        <v>1960</v>
      </c>
      <c r="B1967" s="238" t="s">
        <v>29217</v>
      </c>
      <c r="C1967" s="121" t="s">
        <v>7501</v>
      </c>
      <c r="D1967" s="119">
        <v>2025</v>
      </c>
      <c r="E1967" s="121">
        <v>6200036237</v>
      </c>
      <c r="F1967" s="237">
        <v>45513</v>
      </c>
      <c r="G1967" s="121" t="s">
        <v>9769</v>
      </c>
      <c r="H1967" s="121" t="s">
        <v>23001</v>
      </c>
      <c r="I1967" s="120" t="s">
        <v>16075</v>
      </c>
      <c r="J1967" s="121" t="s">
        <v>7453</v>
      </c>
    </row>
    <row r="1968" spans="1:10" ht="15.75" hidden="1" customHeight="1">
      <c r="A1968" s="119">
        <v>1961</v>
      </c>
      <c r="B1968" s="238" t="s">
        <v>7553</v>
      </c>
      <c r="C1968" s="121" t="s">
        <v>7478</v>
      </c>
      <c r="D1968" s="119">
        <v>2025</v>
      </c>
      <c r="E1968" s="121">
        <v>6100106571</v>
      </c>
      <c r="F1968" s="237">
        <v>45537</v>
      </c>
      <c r="G1968" s="121" t="s">
        <v>9770</v>
      </c>
      <c r="H1968" s="121" t="s">
        <v>23002</v>
      </c>
      <c r="I1968" s="120" t="s">
        <v>16076</v>
      </c>
      <c r="J1968" s="121" t="s">
        <v>7451</v>
      </c>
    </row>
    <row r="1969" spans="1:10" ht="15.75" hidden="1" customHeight="1">
      <c r="A1969" s="119">
        <v>1962</v>
      </c>
      <c r="B1969" s="121" t="s">
        <v>28006</v>
      </c>
      <c r="C1969" s="121" t="s">
        <v>7492</v>
      </c>
      <c r="D1969" s="119">
        <v>2025</v>
      </c>
      <c r="E1969" s="121">
        <v>6200036284</v>
      </c>
      <c r="F1969" s="237">
        <v>45513</v>
      </c>
      <c r="G1969" s="121" t="s">
        <v>9771</v>
      </c>
      <c r="H1969" s="121" t="s">
        <v>23003</v>
      </c>
      <c r="I1969" s="120" t="s">
        <v>16077</v>
      </c>
      <c r="J1969" s="121" t="s">
        <v>7453</v>
      </c>
    </row>
    <row r="1970" spans="1:10" ht="15.75" hidden="1" customHeight="1">
      <c r="A1970" s="119">
        <v>1963</v>
      </c>
      <c r="B1970" s="238" t="s">
        <v>29218</v>
      </c>
      <c r="C1970" s="121" t="s">
        <v>7484</v>
      </c>
      <c r="D1970" s="119">
        <v>2025</v>
      </c>
      <c r="E1970" s="121">
        <v>6100106048</v>
      </c>
      <c r="F1970" s="237">
        <v>45517</v>
      </c>
      <c r="G1970" s="121" t="s">
        <v>9772</v>
      </c>
      <c r="H1970" s="121" t="s">
        <v>23004</v>
      </c>
      <c r="I1970" s="120" t="s">
        <v>16078</v>
      </c>
      <c r="J1970" s="121" t="s">
        <v>7451</v>
      </c>
    </row>
    <row r="1971" spans="1:10" ht="15.75" hidden="1" customHeight="1">
      <c r="A1971" s="119">
        <v>1964</v>
      </c>
      <c r="B1971" s="238" t="s">
        <v>29219</v>
      </c>
      <c r="C1971" s="121" t="s">
        <v>7489</v>
      </c>
      <c r="D1971" s="119">
        <v>2025</v>
      </c>
      <c r="E1971" s="121">
        <v>6200036240</v>
      </c>
      <c r="F1971" s="237">
        <v>45511</v>
      </c>
      <c r="G1971" s="121" t="s">
        <v>9773</v>
      </c>
      <c r="H1971" s="121" t="s">
        <v>23005</v>
      </c>
      <c r="I1971" s="120" t="s">
        <v>16079</v>
      </c>
      <c r="J1971" s="121" t="s">
        <v>7453</v>
      </c>
    </row>
    <row r="1972" spans="1:10" ht="15.75" hidden="1" customHeight="1">
      <c r="A1972" s="119">
        <v>1965</v>
      </c>
      <c r="B1972" s="238" t="s">
        <v>29220</v>
      </c>
      <c r="C1972" s="121" t="s">
        <v>7479</v>
      </c>
      <c r="D1972" s="119">
        <v>2025</v>
      </c>
      <c r="E1972" s="121">
        <v>6100106387</v>
      </c>
      <c r="F1972" s="237">
        <v>45524</v>
      </c>
      <c r="G1972" s="121" t="s">
        <v>9774</v>
      </c>
      <c r="H1972" s="121" t="s">
        <v>23006</v>
      </c>
      <c r="I1972" s="120" t="s">
        <v>16080</v>
      </c>
      <c r="J1972" s="121" t="s">
        <v>7451</v>
      </c>
    </row>
    <row r="1973" spans="1:10" ht="15.75" customHeight="1">
      <c r="A1973" s="119">
        <v>1966</v>
      </c>
      <c r="B1973" s="121" t="s">
        <v>33302</v>
      </c>
      <c r="C1973" s="121" t="s">
        <v>7510</v>
      </c>
      <c r="D1973" s="119">
        <v>2025</v>
      </c>
      <c r="E1973" s="121">
        <v>6300019830</v>
      </c>
      <c r="F1973" s="237">
        <v>45533</v>
      </c>
      <c r="G1973" s="121" t="s">
        <v>7127</v>
      </c>
      <c r="H1973" s="121" t="s">
        <v>23007</v>
      </c>
      <c r="I1973" s="120" t="s">
        <v>16081</v>
      </c>
      <c r="J1973" s="121" t="s">
        <v>7454</v>
      </c>
    </row>
    <row r="1974" spans="1:10" ht="15.75" hidden="1" customHeight="1">
      <c r="A1974" s="119">
        <v>1967</v>
      </c>
      <c r="B1974" s="238" t="s">
        <v>29221</v>
      </c>
      <c r="C1974" s="121" t="s">
        <v>7483</v>
      </c>
      <c r="D1974" s="119">
        <v>2025</v>
      </c>
      <c r="E1974" s="121">
        <v>6100106779</v>
      </c>
      <c r="F1974" s="237">
        <v>45548</v>
      </c>
      <c r="G1974" s="121" t="s">
        <v>9775</v>
      </c>
      <c r="H1974" s="121" t="s">
        <v>23008</v>
      </c>
      <c r="I1974" s="120" t="s">
        <v>16082</v>
      </c>
      <c r="J1974" s="121" t="s">
        <v>7451</v>
      </c>
    </row>
    <row r="1975" spans="1:10" ht="15.75" hidden="1" customHeight="1">
      <c r="A1975" s="119">
        <v>1968</v>
      </c>
      <c r="B1975" s="238" t="s">
        <v>29222</v>
      </c>
      <c r="C1975" s="121" t="s">
        <v>7479</v>
      </c>
      <c r="D1975" s="119">
        <v>2025</v>
      </c>
      <c r="E1975" s="121">
        <v>6100106339</v>
      </c>
      <c r="F1975" s="237">
        <v>45525</v>
      </c>
      <c r="G1975" s="121" t="s">
        <v>9776</v>
      </c>
      <c r="H1975" s="121" t="s">
        <v>23009</v>
      </c>
      <c r="I1975" s="120" t="s">
        <v>7310</v>
      </c>
      <c r="J1975" s="121" t="s">
        <v>7451</v>
      </c>
    </row>
    <row r="1976" spans="1:10" ht="15.75" hidden="1" customHeight="1">
      <c r="A1976" s="119">
        <v>1969</v>
      </c>
      <c r="B1976" s="238" t="s">
        <v>29223</v>
      </c>
      <c r="C1976" s="121" t="s">
        <v>7479</v>
      </c>
      <c r="D1976" s="119">
        <v>2025</v>
      </c>
      <c r="E1976" s="121">
        <v>6100106050</v>
      </c>
      <c r="F1976" s="237">
        <v>45516</v>
      </c>
      <c r="G1976" s="121" t="s">
        <v>9777</v>
      </c>
      <c r="H1976" s="121" t="s">
        <v>23010</v>
      </c>
      <c r="I1976" s="120" t="s">
        <v>16083</v>
      </c>
      <c r="J1976" s="121" t="s">
        <v>7451</v>
      </c>
    </row>
    <row r="1977" spans="1:10" ht="15.75" hidden="1" customHeight="1">
      <c r="A1977" s="119">
        <v>1970</v>
      </c>
      <c r="B1977" s="238" t="s">
        <v>29224</v>
      </c>
      <c r="C1977" s="121" t="s">
        <v>7496</v>
      </c>
      <c r="D1977" s="119">
        <v>2025</v>
      </c>
      <c r="E1977" s="121">
        <v>6100106026</v>
      </c>
      <c r="F1977" s="237">
        <v>45516</v>
      </c>
      <c r="G1977" s="121" t="s">
        <v>9778</v>
      </c>
      <c r="H1977" s="121" t="s">
        <v>23011</v>
      </c>
      <c r="I1977" s="120" t="s">
        <v>16084</v>
      </c>
      <c r="J1977" s="121" t="s">
        <v>7451</v>
      </c>
    </row>
    <row r="1978" spans="1:10" ht="15.75" hidden="1" customHeight="1">
      <c r="A1978" s="119">
        <v>1971</v>
      </c>
      <c r="B1978" s="238" t="s">
        <v>29225</v>
      </c>
      <c r="C1978" s="121" t="s">
        <v>7479</v>
      </c>
      <c r="D1978" s="119">
        <v>2025</v>
      </c>
      <c r="E1978" s="121">
        <v>6100106699</v>
      </c>
      <c r="F1978" s="237">
        <v>45538</v>
      </c>
      <c r="G1978" s="121" t="s">
        <v>9779</v>
      </c>
      <c r="H1978" s="121" t="s">
        <v>23012</v>
      </c>
      <c r="I1978" s="120" t="s">
        <v>16085</v>
      </c>
      <c r="J1978" s="121" t="s">
        <v>7451</v>
      </c>
    </row>
    <row r="1979" spans="1:10" ht="15.75" hidden="1" customHeight="1">
      <c r="A1979" s="119">
        <v>1972</v>
      </c>
      <c r="B1979" s="238" t="s">
        <v>29226</v>
      </c>
      <c r="C1979" s="121" t="s">
        <v>7492</v>
      </c>
      <c r="D1979" s="119">
        <v>2025</v>
      </c>
      <c r="E1979" s="121">
        <v>6200036282</v>
      </c>
      <c r="F1979" s="237">
        <v>45513</v>
      </c>
      <c r="G1979" s="121" t="s">
        <v>9780</v>
      </c>
      <c r="H1979" s="121" t="s">
        <v>23013</v>
      </c>
      <c r="I1979" s="120" t="s">
        <v>16086</v>
      </c>
      <c r="J1979" s="121" t="s">
        <v>7453</v>
      </c>
    </row>
    <row r="1980" spans="1:10" ht="15.75" hidden="1" customHeight="1">
      <c r="A1980" s="119">
        <v>1973</v>
      </c>
      <c r="B1980" s="238" t="s">
        <v>29227</v>
      </c>
      <c r="C1980" s="121" t="s">
        <v>7478</v>
      </c>
      <c r="D1980" s="119">
        <v>2025</v>
      </c>
      <c r="E1980" s="121">
        <v>6100106406</v>
      </c>
      <c r="F1980" s="237">
        <v>45527</v>
      </c>
      <c r="G1980" s="121" t="s">
        <v>9781</v>
      </c>
      <c r="H1980" s="121" t="s">
        <v>23014</v>
      </c>
      <c r="I1980" s="120" t="s">
        <v>16087</v>
      </c>
      <c r="J1980" s="121" t="s">
        <v>7451</v>
      </c>
    </row>
    <row r="1981" spans="1:10" ht="15.75" hidden="1" customHeight="1">
      <c r="A1981" s="119">
        <v>1974</v>
      </c>
      <c r="B1981" s="238" t="s">
        <v>29228</v>
      </c>
      <c r="C1981" s="121" t="s">
        <v>7478</v>
      </c>
      <c r="D1981" s="119">
        <v>2025</v>
      </c>
      <c r="E1981" s="121">
        <v>6100106256</v>
      </c>
      <c r="F1981" s="237">
        <v>45523</v>
      </c>
      <c r="G1981" s="121" t="s">
        <v>9782</v>
      </c>
      <c r="H1981" s="121" t="s">
        <v>23015</v>
      </c>
      <c r="I1981" s="120" t="s">
        <v>16088</v>
      </c>
      <c r="J1981" s="121" t="s">
        <v>7451</v>
      </c>
    </row>
    <row r="1982" spans="1:10" ht="15.75" hidden="1" customHeight="1">
      <c r="A1982" s="119">
        <v>1975</v>
      </c>
      <c r="B1982" s="238" t="s">
        <v>29229</v>
      </c>
      <c r="C1982" s="121" t="s">
        <v>7496</v>
      </c>
      <c r="D1982" s="119">
        <v>2025</v>
      </c>
      <c r="E1982" s="121">
        <v>6100106503</v>
      </c>
      <c r="F1982" s="237">
        <v>45530</v>
      </c>
      <c r="G1982" s="121" t="s">
        <v>9783</v>
      </c>
      <c r="H1982" s="121" t="s">
        <v>23016</v>
      </c>
      <c r="I1982" s="120" t="s">
        <v>16089</v>
      </c>
      <c r="J1982" s="121" t="s">
        <v>7451</v>
      </c>
    </row>
    <row r="1983" spans="1:10" ht="15.75" hidden="1" customHeight="1">
      <c r="A1983" s="119">
        <v>1976</v>
      </c>
      <c r="B1983" s="238" t="s">
        <v>7932</v>
      </c>
      <c r="C1983" s="121" t="s">
        <v>7478</v>
      </c>
      <c r="D1983" s="119">
        <v>2025</v>
      </c>
      <c r="E1983" s="121">
        <v>6100106062</v>
      </c>
      <c r="F1983" s="237">
        <v>45516</v>
      </c>
      <c r="G1983" s="121" t="s">
        <v>9784</v>
      </c>
      <c r="H1983" s="121" t="s">
        <v>23017</v>
      </c>
      <c r="I1983" s="120" t="s">
        <v>16090</v>
      </c>
      <c r="J1983" s="121" t="s">
        <v>7451</v>
      </c>
    </row>
    <row r="1984" spans="1:10" ht="15.75" hidden="1" customHeight="1">
      <c r="A1984" s="119">
        <v>1977</v>
      </c>
      <c r="B1984" s="238" t="s">
        <v>7552</v>
      </c>
      <c r="C1984" s="121" t="s">
        <v>7478</v>
      </c>
      <c r="D1984" s="119">
        <v>2025</v>
      </c>
      <c r="E1984" s="121">
        <v>6100106175</v>
      </c>
      <c r="F1984" s="237">
        <v>45518</v>
      </c>
      <c r="G1984" s="121" t="s">
        <v>9785</v>
      </c>
      <c r="H1984" s="121" t="s">
        <v>23018</v>
      </c>
      <c r="I1984" s="120" t="s">
        <v>7332</v>
      </c>
      <c r="J1984" s="121" t="s">
        <v>7451</v>
      </c>
    </row>
    <row r="1985" spans="1:10" ht="15.75" hidden="1" customHeight="1">
      <c r="A1985" s="119">
        <v>1978</v>
      </c>
      <c r="B1985" s="238" t="s">
        <v>29230</v>
      </c>
      <c r="C1985" s="121" t="s">
        <v>7484</v>
      </c>
      <c r="D1985" s="119">
        <v>2025</v>
      </c>
      <c r="E1985" s="121">
        <v>6100106084</v>
      </c>
      <c r="F1985" s="237">
        <v>45517</v>
      </c>
      <c r="G1985" s="121" t="s">
        <v>9786</v>
      </c>
      <c r="H1985" s="121" t="s">
        <v>23019</v>
      </c>
      <c r="I1985" s="120" t="s">
        <v>16091</v>
      </c>
      <c r="J1985" s="121" t="s">
        <v>7451</v>
      </c>
    </row>
    <row r="1986" spans="1:10" ht="15.75" hidden="1" customHeight="1">
      <c r="A1986" s="119">
        <v>1979</v>
      </c>
      <c r="B1986" s="238" t="s">
        <v>28286</v>
      </c>
      <c r="C1986" s="121" t="s">
        <v>7479</v>
      </c>
      <c r="D1986" s="119">
        <v>2025</v>
      </c>
      <c r="E1986" s="121">
        <v>6100107660</v>
      </c>
      <c r="F1986" s="237">
        <v>45574</v>
      </c>
      <c r="G1986" s="121" t="s">
        <v>9787</v>
      </c>
      <c r="H1986" s="121" t="s">
        <v>23020</v>
      </c>
      <c r="I1986" s="120" t="s">
        <v>16092</v>
      </c>
      <c r="J1986" s="121" t="s">
        <v>7451</v>
      </c>
    </row>
    <row r="1987" spans="1:10" ht="15.75" hidden="1" customHeight="1">
      <c r="A1987" s="119">
        <v>1980</v>
      </c>
      <c r="B1987" s="238" t="s">
        <v>29169</v>
      </c>
      <c r="C1987" s="121" t="s">
        <v>7478</v>
      </c>
      <c r="D1987" s="119">
        <v>2025</v>
      </c>
      <c r="E1987" s="121">
        <v>6100106181</v>
      </c>
      <c r="F1987" s="237">
        <v>45520</v>
      </c>
      <c r="G1987" s="121" t="s">
        <v>7177</v>
      </c>
      <c r="H1987" s="121"/>
      <c r="I1987" s="120" t="s">
        <v>16093</v>
      </c>
      <c r="J1987" s="121" t="s">
        <v>7451</v>
      </c>
    </row>
    <row r="1988" spans="1:10" ht="15.75" hidden="1" customHeight="1">
      <c r="A1988" s="119">
        <v>1981</v>
      </c>
      <c r="B1988" s="238" t="s">
        <v>29157</v>
      </c>
      <c r="C1988" s="121" t="s">
        <v>7500</v>
      </c>
      <c r="D1988" s="119">
        <v>2025</v>
      </c>
      <c r="E1988" s="121">
        <v>6200036257</v>
      </c>
      <c r="F1988" s="237">
        <v>45513</v>
      </c>
      <c r="G1988" s="121" t="s">
        <v>9788</v>
      </c>
      <c r="H1988" s="121" t="s">
        <v>23021</v>
      </c>
      <c r="I1988" s="120" t="s">
        <v>16094</v>
      </c>
      <c r="J1988" s="121" t="s">
        <v>7453</v>
      </c>
    </row>
    <row r="1989" spans="1:10" ht="15.75" hidden="1" customHeight="1">
      <c r="A1989" s="119">
        <v>1982</v>
      </c>
      <c r="B1989" s="238" t="s">
        <v>29231</v>
      </c>
      <c r="C1989" s="121" t="s">
        <v>7481</v>
      </c>
      <c r="D1989" s="119">
        <v>2025</v>
      </c>
      <c r="E1989" s="121">
        <v>6000039460</v>
      </c>
      <c r="F1989" s="237">
        <v>45512</v>
      </c>
      <c r="G1989" s="121" t="s">
        <v>9789</v>
      </c>
      <c r="H1989" s="121" t="s">
        <v>33327</v>
      </c>
      <c r="I1989" s="120" t="s">
        <v>16095</v>
      </c>
      <c r="J1989" s="121" t="s">
        <v>7452</v>
      </c>
    </row>
    <row r="1990" spans="1:10" ht="15.75" hidden="1" customHeight="1">
      <c r="A1990" s="119">
        <v>1983</v>
      </c>
      <c r="B1990" s="238" t="s">
        <v>29210</v>
      </c>
      <c r="C1990" s="121" t="s">
        <v>7478</v>
      </c>
      <c r="D1990" s="119">
        <v>2025</v>
      </c>
      <c r="E1990" s="121">
        <v>6100106094</v>
      </c>
      <c r="F1990" s="237">
        <v>45519</v>
      </c>
      <c r="G1990" s="121" t="s">
        <v>9790</v>
      </c>
      <c r="H1990" s="121" t="s">
        <v>23022</v>
      </c>
      <c r="I1990" s="120" t="s">
        <v>16096</v>
      </c>
      <c r="J1990" s="121" t="s">
        <v>7451</v>
      </c>
    </row>
    <row r="1991" spans="1:10" ht="15.75" hidden="1" customHeight="1">
      <c r="A1991" s="119">
        <v>1984</v>
      </c>
      <c r="B1991" s="238" t="s">
        <v>29232</v>
      </c>
      <c r="C1991" s="121" t="s">
        <v>7478</v>
      </c>
      <c r="D1991" s="119">
        <v>2025</v>
      </c>
      <c r="E1991" s="121">
        <v>6100106063</v>
      </c>
      <c r="F1991" s="237">
        <v>45516</v>
      </c>
      <c r="G1991" s="121" t="s">
        <v>9791</v>
      </c>
      <c r="H1991" s="121" t="s">
        <v>23023</v>
      </c>
      <c r="I1991" s="120" t="s">
        <v>16097</v>
      </c>
      <c r="J1991" s="121" t="s">
        <v>7451</v>
      </c>
    </row>
    <row r="1992" spans="1:10" ht="15.75" hidden="1" customHeight="1">
      <c r="A1992" s="119">
        <v>1985</v>
      </c>
      <c r="B1992" s="238" t="s">
        <v>29233</v>
      </c>
      <c r="C1992" s="121" t="s">
        <v>7488</v>
      </c>
      <c r="D1992" s="119">
        <v>2025</v>
      </c>
      <c r="E1992" s="121">
        <v>6100106066</v>
      </c>
      <c r="F1992" s="237">
        <v>45518</v>
      </c>
      <c r="G1992" s="121" t="s">
        <v>9792</v>
      </c>
      <c r="H1992" s="121" t="s">
        <v>23024</v>
      </c>
      <c r="I1992" s="120" t="s">
        <v>16098</v>
      </c>
      <c r="J1992" s="121" t="s">
        <v>7451</v>
      </c>
    </row>
    <row r="1993" spans="1:10" ht="15.75" hidden="1" customHeight="1">
      <c r="A1993" s="119">
        <v>1986</v>
      </c>
      <c r="B1993" s="238" t="s">
        <v>29234</v>
      </c>
      <c r="C1993" s="121" t="s">
        <v>7492</v>
      </c>
      <c r="D1993" s="119">
        <v>2025</v>
      </c>
      <c r="E1993" s="121">
        <v>6200036350</v>
      </c>
      <c r="F1993" s="237">
        <v>45523</v>
      </c>
      <c r="G1993" s="121" t="s">
        <v>9793</v>
      </c>
      <c r="H1993" s="121"/>
      <c r="I1993" s="120" t="s">
        <v>16099</v>
      </c>
      <c r="J1993" s="121" t="s">
        <v>7453</v>
      </c>
    </row>
    <row r="1994" spans="1:10" ht="15.75" hidden="1" customHeight="1">
      <c r="A1994" s="119">
        <v>1987</v>
      </c>
      <c r="B1994" s="121" t="s">
        <v>33303</v>
      </c>
      <c r="C1994" s="121" t="s">
        <v>7479</v>
      </c>
      <c r="D1994" s="119">
        <v>2025</v>
      </c>
      <c r="E1994" s="121">
        <v>6100106382</v>
      </c>
      <c r="F1994" s="237">
        <v>45531</v>
      </c>
      <c r="G1994" s="121" t="s">
        <v>9794</v>
      </c>
      <c r="H1994" s="121" t="s">
        <v>23025</v>
      </c>
      <c r="I1994" s="120" t="s">
        <v>16100</v>
      </c>
      <c r="J1994" s="121" t="s">
        <v>7451</v>
      </c>
    </row>
    <row r="1995" spans="1:10" ht="15.75" hidden="1" customHeight="1">
      <c r="A1995" s="119">
        <v>1988</v>
      </c>
      <c r="B1995" s="238" t="s">
        <v>29235</v>
      </c>
      <c r="C1995" s="121" t="s">
        <v>7496</v>
      </c>
      <c r="D1995" s="119">
        <v>2025</v>
      </c>
      <c r="E1995" s="121">
        <v>6100106072</v>
      </c>
      <c r="F1995" s="237">
        <v>45516</v>
      </c>
      <c r="G1995" s="121" t="s">
        <v>9795</v>
      </c>
      <c r="H1995" s="121" t="s">
        <v>23026</v>
      </c>
      <c r="I1995" s="120" t="s">
        <v>16101</v>
      </c>
      <c r="J1995" s="121" t="s">
        <v>7451</v>
      </c>
    </row>
    <row r="1996" spans="1:10" ht="15.75" hidden="1" customHeight="1">
      <c r="A1996" s="119">
        <v>1989</v>
      </c>
      <c r="B1996" s="238" t="s">
        <v>29236</v>
      </c>
      <c r="C1996" s="121" t="s">
        <v>7478</v>
      </c>
      <c r="D1996" s="119">
        <v>2025</v>
      </c>
      <c r="E1996" s="121">
        <v>6100106058</v>
      </c>
      <c r="F1996" s="237">
        <v>45523</v>
      </c>
      <c r="G1996" s="121" t="s">
        <v>9796</v>
      </c>
      <c r="H1996" s="121" t="s">
        <v>23027</v>
      </c>
      <c r="I1996" s="120" t="s">
        <v>16102</v>
      </c>
      <c r="J1996" s="121" t="s">
        <v>7451</v>
      </c>
    </row>
    <row r="1997" spans="1:10" ht="15.75" hidden="1" customHeight="1">
      <c r="A1997" s="119">
        <v>1990</v>
      </c>
      <c r="B1997" s="238" t="s">
        <v>29237</v>
      </c>
      <c r="C1997" s="121" t="s">
        <v>7496</v>
      </c>
      <c r="D1997" s="119">
        <v>2025</v>
      </c>
      <c r="E1997" s="121">
        <v>6100106529</v>
      </c>
      <c r="F1997" s="237">
        <v>45530</v>
      </c>
      <c r="G1997" s="121" t="s">
        <v>9797</v>
      </c>
      <c r="H1997" s="121" t="s">
        <v>23028</v>
      </c>
      <c r="I1997" s="120" t="s">
        <v>16103</v>
      </c>
      <c r="J1997" s="121" t="s">
        <v>7451</v>
      </c>
    </row>
    <row r="1998" spans="1:10" ht="15.75" hidden="1" customHeight="1">
      <c r="A1998" s="119">
        <v>1991</v>
      </c>
      <c r="B1998" s="238" t="s">
        <v>29238</v>
      </c>
      <c r="C1998" s="121" t="s">
        <v>7500</v>
      </c>
      <c r="D1998" s="119">
        <v>2025</v>
      </c>
      <c r="E1998" s="121">
        <v>6200036373</v>
      </c>
      <c r="F1998" s="237">
        <v>45524</v>
      </c>
      <c r="G1998" s="121" t="s">
        <v>9798</v>
      </c>
      <c r="H1998" s="121" t="s">
        <v>23029</v>
      </c>
      <c r="I1998" s="120" t="s">
        <v>16104</v>
      </c>
      <c r="J1998" s="121" t="s">
        <v>7453</v>
      </c>
    </row>
    <row r="1999" spans="1:10" ht="15.75" hidden="1" customHeight="1">
      <c r="A1999" s="119">
        <v>1992</v>
      </c>
      <c r="B1999" s="238" t="s">
        <v>29239</v>
      </c>
      <c r="C1999" s="121" t="s">
        <v>7501</v>
      </c>
      <c r="D1999" s="119">
        <v>2025</v>
      </c>
      <c r="E1999" s="121">
        <v>6200036303</v>
      </c>
      <c r="F1999" s="237">
        <v>45526</v>
      </c>
      <c r="G1999" s="121" t="s">
        <v>9799</v>
      </c>
      <c r="H1999" s="121" t="s">
        <v>23030</v>
      </c>
      <c r="I1999" s="120" t="s">
        <v>16105</v>
      </c>
      <c r="J1999" s="121" t="s">
        <v>7453</v>
      </c>
    </row>
    <row r="2000" spans="1:10" ht="15.75" hidden="1" customHeight="1">
      <c r="A2000" s="119">
        <v>1993</v>
      </c>
      <c r="B2000" s="238" t="s">
        <v>29240</v>
      </c>
      <c r="C2000" s="121" t="s">
        <v>7492</v>
      </c>
      <c r="D2000" s="119">
        <v>2025</v>
      </c>
      <c r="E2000" s="121">
        <v>6200036294</v>
      </c>
      <c r="F2000" s="237">
        <v>45513</v>
      </c>
      <c r="G2000" s="121" t="s">
        <v>9800</v>
      </c>
      <c r="H2000" s="121" t="s">
        <v>23031</v>
      </c>
      <c r="I2000" s="120" t="s">
        <v>16106</v>
      </c>
      <c r="J2000" s="121" t="s">
        <v>7453</v>
      </c>
    </row>
    <row r="2001" spans="1:10" ht="15.75" hidden="1" customHeight="1">
      <c r="A2001" s="119">
        <v>1994</v>
      </c>
      <c r="B2001" s="238" t="s">
        <v>7932</v>
      </c>
      <c r="C2001" s="121" t="s">
        <v>7478</v>
      </c>
      <c r="D2001" s="119">
        <v>2025</v>
      </c>
      <c r="E2001" s="121">
        <v>6100106080</v>
      </c>
      <c r="F2001" s="237">
        <v>45520</v>
      </c>
      <c r="G2001" s="121" t="s">
        <v>9801</v>
      </c>
      <c r="H2001" s="121" t="s">
        <v>23032</v>
      </c>
      <c r="I2001" s="120" t="s">
        <v>16107</v>
      </c>
      <c r="J2001" s="121" t="s">
        <v>7451</v>
      </c>
    </row>
    <row r="2002" spans="1:10" ht="15.75" hidden="1" customHeight="1">
      <c r="A2002" s="119">
        <v>1995</v>
      </c>
      <c r="B2002" s="238" t="s">
        <v>29241</v>
      </c>
      <c r="C2002" s="121" t="s">
        <v>7490</v>
      </c>
      <c r="D2002" s="119">
        <v>2025</v>
      </c>
      <c r="E2002" s="121">
        <v>6200036281</v>
      </c>
      <c r="F2002" s="237">
        <v>45512</v>
      </c>
      <c r="G2002" s="121" t="s">
        <v>9802</v>
      </c>
      <c r="H2002" s="121" t="s">
        <v>23033</v>
      </c>
      <c r="I2002" s="120" t="s">
        <v>16108</v>
      </c>
      <c r="J2002" s="121" t="s">
        <v>7453</v>
      </c>
    </row>
    <row r="2003" spans="1:10" ht="15.75" hidden="1" customHeight="1">
      <c r="A2003" s="119">
        <v>1996</v>
      </c>
      <c r="B2003" s="238" t="s">
        <v>29242</v>
      </c>
      <c r="C2003" s="121" t="s">
        <v>7478</v>
      </c>
      <c r="D2003" s="119">
        <v>2025</v>
      </c>
      <c r="E2003" s="121">
        <v>6100106152</v>
      </c>
      <c r="F2003" s="237">
        <v>45520</v>
      </c>
      <c r="G2003" s="121" t="s">
        <v>7148</v>
      </c>
      <c r="H2003" s="121" t="s">
        <v>23034</v>
      </c>
      <c r="I2003" s="120" t="s">
        <v>16109</v>
      </c>
      <c r="J2003" s="121" t="s">
        <v>7451</v>
      </c>
    </row>
    <row r="2004" spans="1:10" ht="15.75" hidden="1" customHeight="1">
      <c r="A2004" s="119">
        <v>1997</v>
      </c>
      <c r="B2004" s="238" t="s">
        <v>29103</v>
      </c>
      <c r="C2004" s="121" t="s">
        <v>7478</v>
      </c>
      <c r="D2004" s="119">
        <v>2025</v>
      </c>
      <c r="E2004" s="121">
        <v>6100106127</v>
      </c>
      <c r="F2004" s="237">
        <v>45518</v>
      </c>
      <c r="G2004" s="121" t="s">
        <v>9803</v>
      </c>
      <c r="H2004" s="121" t="s">
        <v>23035</v>
      </c>
      <c r="I2004" s="120" t="s">
        <v>16110</v>
      </c>
      <c r="J2004" s="121" t="s">
        <v>7451</v>
      </c>
    </row>
    <row r="2005" spans="1:10" ht="15.75" hidden="1" customHeight="1">
      <c r="A2005" s="119">
        <v>1998</v>
      </c>
      <c r="B2005" s="238" t="s">
        <v>28849</v>
      </c>
      <c r="C2005" s="121" t="s">
        <v>7479</v>
      </c>
      <c r="D2005" s="119">
        <v>2025</v>
      </c>
      <c r="E2005" s="121">
        <v>6100106285</v>
      </c>
      <c r="F2005" s="237">
        <v>45520</v>
      </c>
      <c r="G2005" s="121" t="s">
        <v>9804</v>
      </c>
      <c r="H2005" s="121" t="s">
        <v>23036</v>
      </c>
      <c r="I2005" s="120" t="s">
        <v>16111</v>
      </c>
      <c r="J2005" s="121" t="s">
        <v>7451</v>
      </c>
    </row>
    <row r="2006" spans="1:10" ht="15.75" hidden="1" customHeight="1">
      <c r="A2006" s="119">
        <v>1999</v>
      </c>
      <c r="B2006" s="238" t="s">
        <v>29243</v>
      </c>
      <c r="C2006" s="121" t="s">
        <v>7501</v>
      </c>
      <c r="D2006" s="119">
        <v>2025</v>
      </c>
      <c r="E2006" s="121">
        <v>6200036287</v>
      </c>
      <c r="F2006" s="237">
        <v>45516</v>
      </c>
      <c r="G2006" s="121" t="s">
        <v>9805</v>
      </c>
      <c r="H2006" s="121" t="s">
        <v>23037</v>
      </c>
      <c r="I2006" s="120" t="s">
        <v>16112</v>
      </c>
      <c r="J2006" s="121" t="s">
        <v>7453</v>
      </c>
    </row>
    <row r="2007" spans="1:10" ht="15.75" hidden="1" customHeight="1">
      <c r="A2007" s="119">
        <v>2000</v>
      </c>
      <c r="B2007" s="238" t="s">
        <v>29244</v>
      </c>
      <c r="C2007" s="121" t="s">
        <v>7478</v>
      </c>
      <c r="D2007" s="119">
        <v>2025</v>
      </c>
      <c r="E2007" s="121">
        <v>6100106554</v>
      </c>
      <c r="F2007" s="237">
        <v>45532</v>
      </c>
      <c r="G2007" s="121" t="s">
        <v>9806</v>
      </c>
      <c r="H2007" s="121" t="s">
        <v>23038</v>
      </c>
      <c r="I2007" s="120" t="s">
        <v>16113</v>
      </c>
      <c r="J2007" s="121" t="s">
        <v>7451</v>
      </c>
    </row>
    <row r="2008" spans="1:10" ht="15.75" hidden="1" customHeight="1">
      <c r="A2008" s="119">
        <v>2001</v>
      </c>
      <c r="B2008" s="238" t="s">
        <v>7645</v>
      </c>
      <c r="C2008" s="121" t="s">
        <v>7478</v>
      </c>
      <c r="D2008" s="119">
        <v>2025</v>
      </c>
      <c r="E2008" s="121">
        <v>6100106226</v>
      </c>
      <c r="F2008" s="237">
        <v>45523</v>
      </c>
      <c r="G2008" s="121" t="s">
        <v>7205</v>
      </c>
      <c r="H2008" s="121" t="s">
        <v>23039</v>
      </c>
      <c r="I2008" s="120" t="s">
        <v>16114</v>
      </c>
      <c r="J2008" s="121" t="s">
        <v>7451</v>
      </c>
    </row>
    <row r="2009" spans="1:10" ht="15.75" hidden="1" customHeight="1">
      <c r="A2009" s="119">
        <v>2002</v>
      </c>
      <c r="B2009" s="238" t="s">
        <v>7635</v>
      </c>
      <c r="C2009" s="121" t="s">
        <v>7478</v>
      </c>
      <c r="D2009" s="119">
        <v>2025</v>
      </c>
      <c r="E2009" s="121">
        <v>6100106147</v>
      </c>
      <c r="F2009" s="237">
        <v>45524</v>
      </c>
      <c r="G2009" s="121" t="s">
        <v>9807</v>
      </c>
      <c r="H2009" s="121" t="s">
        <v>23040</v>
      </c>
      <c r="I2009" s="120" t="s">
        <v>16115</v>
      </c>
      <c r="J2009" s="121" t="s">
        <v>7451</v>
      </c>
    </row>
    <row r="2010" spans="1:10" ht="15.75" hidden="1" customHeight="1">
      <c r="A2010" s="119">
        <v>2003</v>
      </c>
      <c r="B2010" s="238" t="s">
        <v>29245</v>
      </c>
      <c r="C2010" s="121" t="s">
        <v>7488</v>
      </c>
      <c r="D2010" s="119">
        <v>2025</v>
      </c>
      <c r="E2010" s="121">
        <v>6100106839</v>
      </c>
      <c r="F2010" s="237">
        <v>45551</v>
      </c>
      <c r="G2010" s="121" t="s">
        <v>9808</v>
      </c>
      <c r="H2010" s="121" t="s">
        <v>23041</v>
      </c>
      <c r="I2010" s="120" t="s">
        <v>16116</v>
      </c>
      <c r="J2010" s="121" t="s">
        <v>7451</v>
      </c>
    </row>
    <row r="2011" spans="1:10" ht="15.75" hidden="1" customHeight="1">
      <c r="A2011" s="119">
        <v>2004</v>
      </c>
      <c r="B2011" s="238" t="s">
        <v>29246</v>
      </c>
      <c r="C2011" s="121" t="s">
        <v>7484</v>
      </c>
      <c r="D2011" s="119">
        <v>2025</v>
      </c>
      <c r="E2011" s="121">
        <v>6100106578</v>
      </c>
      <c r="F2011" s="237">
        <v>45537</v>
      </c>
      <c r="G2011" s="121" t="s">
        <v>9809</v>
      </c>
      <c r="H2011" s="121" t="s">
        <v>23042</v>
      </c>
      <c r="I2011" s="120" t="s">
        <v>16117</v>
      </c>
      <c r="J2011" s="121" t="s">
        <v>7451</v>
      </c>
    </row>
    <row r="2012" spans="1:10" ht="15.75" hidden="1" customHeight="1">
      <c r="A2012" s="119">
        <v>2005</v>
      </c>
      <c r="B2012" s="238" t="s">
        <v>29247</v>
      </c>
      <c r="C2012" s="121" t="s">
        <v>7479</v>
      </c>
      <c r="D2012" s="119">
        <v>2025</v>
      </c>
      <c r="E2012" s="121">
        <v>6100106156</v>
      </c>
      <c r="F2012" s="237">
        <v>45520</v>
      </c>
      <c r="G2012" s="121" t="s">
        <v>9810</v>
      </c>
      <c r="H2012" s="121" t="s">
        <v>23043</v>
      </c>
      <c r="I2012" s="120" t="s">
        <v>16118</v>
      </c>
      <c r="J2012" s="121" t="s">
        <v>7451</v>
      </c>
    </row>
    <row r="2013" spans="1:10" ht="15.75" hidden="1" customHeight="1">
      <c r="A2013" s="119">
        <v>2006</v>
      </c>
      <c r="B2013" s="238" t="s">
        <v>29248</v>
      </c>
      <c r="C2013" s="121" t="s">
        <v>7478</v>
      </c>
      <c r="D2013" s="119">
        <v>2025</v>
      </c>
      <c r="E2013" s="121">
        <v>6100106223</v>
      </c>
      <c r="F2013" s="237">
        <v>45523</v>
      </c>
      <c r="G2013" s="121" t="s">
        <v>9811</v>
      </c>
      <c r="H2013" s="121" t="s">
        <v>23044</v>
      </c>
      <c r="I2013" s="120" t="s">
        <v>16119</v>
      </c>
      <c r="J2013" s="121" t="s">
        <v>7451</v>
      </c>
    </row>
    <row r="2014" spans="1:10" ht="15.75" hidden="1" customHeight="1">
      <c r="A2014" s="119">
        <v>2007</v>
      </c>
      <c r="B2014" s="238" t="s">
        <v>29249</v>
      </c>
      <c r="C2014" s="121" t="s">
        <v>7478</v>
      </c>
      <c r="D2014" s="119">
        <v>2025</v>
      </c>
      <c r="E2014" s="121">
        <v>6100106154</v>
      </c>
      <c r="F2014" s="237">
        <v>45520</v>
      </c>
      <c r="G2014" s="121" t="s">
        <v>7148</v>
      </c>
      <c r="H2014" s="121" t="s">
        <v>23045</v>
      </c>
      <c r="I2014" s="120" t="s">
        <v>16109</v>
      </c>
      <c r="J2014" s="121" t="s">
        <v>7451</v>
      </c>
    </row>
    <row r="2015" spans="1:10" ht="15.75" hidden="1" customHeight="1">
      <c r="A2015" s="119">
        <v>2008</v>
      </c>
      <c r="B2015" s="238" t="s">
        <v>29250</v>
      </c>
      <c r="C2015" s="121" t="s">
        <v>7478</v>
      </c>
      <c r="D2015" s="119">
        <v>2025</v>
      </c>
      <c r="E2015" s="121">
        <v>6100106427</v>
      </c>
      <c r="F2015" s="237">
        <v>45526</v>
      </c>
      <c r="G2015" s="121" t="s">
        <v>9812</v>
      </c>
      <c r="H2015" s="121" t="s">
        <v>23046</v>
      </c>
      <c r="I2015" s="120" t="s">
        <v>16120</v>
      </c>
      <c r="J2015" s="121" t="s">
        <v>7451</v>
      </c>
    </row>
    <row r="2016" spans="1:10" ht="15.75" hidden="1" customHeight="1">
      <c r="A2016" s="119">
        <v>2009</v>
      </c>
      <c r="B2016" s="238" t="s">
        <v>7636</v>
      </c>
      <c r="C2016" s="121" t="s">
        <v>7478</v>
      </c>
      <c r="D2016" s="119">
        <v>2025</v>
      </c>
      <c r="E2016" s="121">
        <v>6100106278</v>
      </c>
      <c r="F2016" s="237">
        <v>45523</v>
      </c>
      <c r="G2016" s="121" t="s">
        <v>9813</v>
      </c>
      <c r="H2016" s="121" t="s">
        <v>23047</v>
      </c>
      <c r="I2016" s="120" t="s">
        <v>16121</v>
      </c>
      <c r="J2016" s="121" t="s">
        <v>7451</v>
      </c>
    </row>
    <row r="2017" spans="1:10" ht="15.75" hidden="1" customHeight="1">
      <c r="A2017" s="119">
        <v>2010</v>
      </c>
      <c r="B2017" s="238" t="s">
        <v>29251</v>
      </c>
      <c r="C2017" s="121" t="s">
        <v>7484</v>
      </c>
      <c r="D2017" s="119">
        <v>2025</v>
      </c>
      <c r="E2017" s="121">
        <v>6100106157</v>
      </c>
      <c r="F2017" s="237">
        <v>45517</v>
      </c>
      <c r="G2017" s="121" t="s">
        <v>9814</v>
      </c>
      <c r="H2017" s="121" t="s">
        <v>23048</v>
      </c>
      <c r="I2017" s="120" t="s">
        <v>16122</v>
      </c>
      <c r="J2017" s="121" t="s">
        <v>7451</v>
      </c>
    </row>
    <row r="2018" spans="1:10" ht="15.75" hidden="1" customHeight="1">
      <c r="A2018" s="119">
        <v>2011</v>
      </c>
      <c r="B2018" s="238" t="s">
        <v>28905</v>
      </c>
      <c r="C2018" s="121" t="s">
        <v>7478</v>
      </c>
      <c r="D2018" s="119">
        <v>2025</v>
      </c>
      <c r="E2018" s="121">
        <v>6100106411</v>
      </c>
      <c r="F2018" s="237">
        <v>45525</v>
      </c>
      <c r="G2018" s="121" t="s">
        <v>9815</v>
      </c>
      <c r="H2018" s="121" t="s">
        <v>23049</v>
      </c>
      <c r="I2018" s="120" t="s">
        <v>16123</v>
      </c>
      <c r="J2018" s="121" t="s">
        <v>7451</v>
      </c>
    </row>
    <row r="2019" spans="1:10" ht="15.75" hidden="1" customHeight="1">
      <c r="A2019" s="119">
        <v>2012</v>
      </c>
      <c r="B2019" s="238" t="s">
        <v>7838</v>
      </c>
      <c r="C2019" s="121" t="s">
        <v>7479</v>
      </c>
      <c r="D2019" s="119">
        <v>2025</v>
      </c>
      <c r="E2019" s="121">
        <v>6100106338</v>
      </c>
      <c r="F2019" s="237">
        <v>45523</v>
      </c>
      <c r="G2019" s="121" t="s">
        <v>9816</v>
      </c>
      <c r="H2019" s="121" t="s">
        <v>23050</v>
      </c>
      <c r="I2019" s="120" t="s">
        <v>16124</v>
      </c>
      <c r="J2019" s="121" t="s">
        <v>7451</v>
      </c>
    </row>
    <row r="2020" spans="1:10" ht="15.75" hidden="1" customHeight="1">
      <c r="A2020" s="119">
        <v>2013</v>
      </c>
      <c r="B2020" s="238" t="s">
        <v>29252</v>
      </c>
      <c r="C2020" s="121" t="s">
        <v>7483</v>
      </c>
      <c r="D2020" s="119">
        <v>2025</v>
      </c>
      <c r="E2020" s="121">
        <v>6100106191</v>
      </c>
      <c r="F2020" s="237">
        <v>45527</v>
      </c>
      <c r="G2020" s="121" t="s">
        <v>9817</v>
      </c>
      <c r="H2020" s="121" t="s">
        <v>23051</v>
      </c>
      <c r="I2020" s="120" t="s">
        <v>16125</v>
      </c>
      <c r="J2020" s="121" t="s">
        <v>7451</v>
      </c>
    </row>
    <row r="2021" spans="1:10" ht="15.75" hidden="1" customHeight="1">
      <c r="A2021" s="119">
        <v>2014</v>
      </c>
      <c r="B2021" s="121" t="s">
        <v>28007</v>
      </c>
      <c r="C2021" s="121" t="s">
        <v>7508</v>
      </c>
      <c r="D2021" s="119">
        <v>2025</v>
      </c>
      <c r="E2021" s="121">
        <v>6400022596</v>
      </c>
      <c r="F2021" s="237">
        <v>45518</v>
      </c>
      <c r="G2021" s="121" t="s">
        <v>9818</v>
      </c>
      <c r="H2021" s="121" t="s">
        <v>23052</v>
      </c>
      <c r="I2021" s="120" t="s">
        <v>16126</v>
      </c>
      <c r="J2021" s="121" t="s">
        <v>7455</v>
      </c>
    </row>
    <row r="2022" spans="1:10" ht="15.75" hidden="1" customHeight="1">
      <c r="A2022" s="119">
        <v>2015</v>
      </c>
      <c r="B2022" s="238" t="s">
        <v>29253</v>
      </c>
      <c r="C2022" s="121" t="s">
        <v>7491</v>
      </c>
      <c r="D2022" s="119">
        <v>2025</v>
      </c>
      <c r="E2022" s="121">
        <v>6100106172</v>
      </c>
      <c r="F2022" s="237">
        <v>45518</v>
      </c>
      <c r="G2022" s="121" t="s">
        <v>9819</v>
      </c>
      <c r="H2022" s="121" t="s">
        <v>23053</v>
      </c>
      <c r="I2022" s="120" t="s">
        <v>16127</v>
      </c>
      <c r="J2022" s="121" t="s">
        <v>7451</v>
      </c>
    </row>
    <row r="2023" spans="1:10" ht="15.75" hidden="1" customHeight="1">
      <c r="A2023" s="119">
        <v>2016</v>
      </c>
      <c r="B2023" s="238" t="s">
        <v>29254</v>
      </c>
      <c r="C2023" s="121" t="s">
        <v>7484</v>
      </c>
      <c r="D2023" s="119">
        <v>2025</v>
      </c>
      <c r="E2023" s="121">
        <v>6100106419</v>
      </c>
      <c r="F2023" s="237">
        <v>45526</v>
      </c>
      <c r="G2023" s="121" t="s">
        <v>9820</v>
      </c>
      <c r="H2023" s="121" t="s">
        <v>23054</v>
      </c>
      <c r="I2023" s="120" t="s">
        <v>16128</v>
      </c>
      <c r="J2023" s="121" t="s">
        <v>7451</v>
      </c>
    </row>
    <row r="2024" spans="1:10" ht="15.75" hidden="1" customHeight="1">
      <c r="A2024" s="119">
        <v>2017</v>
      </c>
      <c r="B2024" s="238" t="s">
        <v>29255</v>
      </c>
      <c r="C2024" s="121" t="s">
        <v>7501</v>
      </c>
      <c r="D2024" s="119">
        <v>2025</v>
      </c>
      <c r="E2024" s="121">
        <v>6200036288</v>
      </c>
      <c r="F2024" s="237">
        <v>45516</v>
      </c>
      <c r="G2024" s="121" t="s">
        <v>9821</v>
      </c>
      <c r="H2024" s="121" t="s">
        <v>23055</v>
      </c>
      <c r="I2024" s="120" t="s">
        <v>16129</v>
      </c>
      <c r="J2024" s="121" t="s">
        <v>7453</v>
      </c>
    </row>
    <row r="2025" spans="1:10" ht="15.75" hidden="1" customHeight="1">
      <c r="A2025" s="119">
        <v>2018</v>
      </c>
      <c r="B2025" s="121" t="s">
        <v>33304</v>
      </c>
      <c r="C2025" s="121" t="s">
        <v>7479</v>
      </c>
      <c r="D2025" s="119">
        <v>2025</v>
      </c>
      <c r="E2025" s="121">
        <v>6100106418</v>
      </c>
      <c r="F2025" s="237">
        <v>45525</v>
      </c>
      <c r="G2025" s="121" t="s">
        <v>9822</v>
      </c>
      <c r="H2025" s="121" t="s">
        <v>23056</v>
      </c>
      <c r="I2025" s="120" t="s">
        <v>16130</v>
      </c>
      <c r="J2025" s="121" t="s">
        <v>7451</v>
      </c>
    </row>
    <row r="2026" spans="1:10" ht="15.75" hidden="1" customHeight="1">
      <c r="A2026" s="119">
        <v>2019</v>
      </c>
      <c r="B2026" s="238" t="s">
        <v>29256</v>
      </c>
      <c r="C2026" s="121" t="s">
        <v>7479</v>
      </c>
      <c r="D2026" s="119">
        <v>2025</v>
      </c>
      <c r="E2026" s="121">
        <v>6100106942</v>
      </c>
      <c r="F2026" s="237">
        <v>45546</v>
      </c>
      <c r="G2026" s="121" t="s">
        <v>9823</v>
      </c>
      <c r="H2026" s="121" t="s">
        <v>23057</v>
      </c>
      <c r="I2026" s="120" t="s">
        <v>16131</v>
      </c>
      <c r="J2026" s="121" t="s">
        <v>7451</v>
      </c>
    </row>
    <row r="2027" spans="1:10" ht="15.75" hidden="1" customHeight="1">
      <c r="A2027" s="119">
        <v>2020</v>
      </c>
      <c r="B2027" s="238" t="s">
        <v>29257</v>
      </c>
      <c r="C2027" s="121" t="s">
        <v>7484</v>
      </c>
      <c r="D2027" s="119">
        <v>2025</v>
      </c>
      <c r="E2027" s="121">
        <v>6100106166</v>
      </c>
      <c r="F2027" s="237">
        <v>45519</v>
      </c>
      <c r="G2027" s="121" t="s">
        <v>9824</v>
      </c>
      <c r="H2027" s="121" t="s">
        <v>23058</v>
      </c>
      <c r="I2027" s="120" t="s">
        <v>16132</v>
      </c>
      <c r="J2027" s="121" t="s">
        <v>7451</v>
      </c>
    </row>
    <row r="2028" spans="1:10" ht="15.75" hidden="1" customHeight="1">
      <c r="A2028" s="119">
        <v>2021</v>
      </c>
      <c r="B2028" s="238" t="s">
        <v>29258</v>
      </c>
      <c r="C2028" s="121" t="s">
        <v>7478</v>
      </c>
      <c r="D2028" s="119">
        <v>2025</v>
      </c>
      <c r="E2028" s="121">
        <v>6100106461</v>
      </c>
      <c r="F2028" s="237">
        <v>45530</v>
      </c>
      <c r="G2028" s="121" t="s">
        <v>9825</v>
      </c>
      <c r="H2028" s="121" t="s">
        <v>23059</v>
      </c>
      <c r="I2028" s="120" t="s">
        <v>16133</v>
      </c>
      <c r="J2028" s="121" t="s">
        <v>7451</v>
      </c>
    </row>
    <row r="2029" spans="1:10" ht="15.75" hidden="1" customHeight="1">
      <c r="A2029" s="119">
        <v>2022</v>
      </c>
      <c r="B2029" s="238" t="s">
        <v>7636</v>
      </c>
      <c r="C2029" s="121" t="s">
        <v>7478</v>
      </c>
      <c r="D2029" s="119">
        <v>2025</v>
      </c>
      <c r="E2029" s="121">
        <v>6100106364</v>
      </c>
      <c r="F2029" s="237">
        <v>45525</v>
      </c>
      <c r="G2029" s="121" t="s">
        <v>9826</v>
      </c>
      <c r="H2029" s="121" t="s">
        <v>23060</v>
      </c>
      <c r="I2029" s="120" t="s">
        <v>16134</v>
      </c>
      <c r="J2029" s="121" t="s">
        <v>7451</v>
      </c>
    </row>
    <row r="2030" spans="1:10" ht="15.75" hidden="1" customHeight="1">
      <c r="A2030" s="119">
        <v>2023</v>
      </c>
      <c r="B2030" s="238" t="s">
        <v>29259</v>
      </c>
      <c r="C2030" s="121" t="s">
        <v>7506</v>
      </c>
      <c r="D2030" s="119">
        <v>2025</v>
      </c>
      <c r="E2030" s="121">
        <v>6300019864</v>
      </c>
      <c r="F2030" s="237">
        <v>45579</v>
      </c>
      <c r="G2030" s="121" t="s">
        <v>9827</v>
      </c>
      <c r="H2030" s="121" t="s">
        <v>23061</v>
      </c>
      <c r="I2030" s="120" t="s">
        <v>16135</v>
      </c>
      <c r="J2030" s="121" t="s">
        <v>7454</v>
      </c>
    </row>
    <row r="2031" spans="1:10" ht="15.75" hidden="1" customHeight="1">
      <c r="A2031" s="119">
        <v>2024</v>
      </c>
      <c r="B2031" s="238" t="s">
        <v>29260</v>
      </c>
      <c r="C2031" s="121" t="s">
        <v>7496</v>
      </c>
      <c r="D2031" s="119">
        <v>2025</v>
      </c>
      <c r="E2031" s="121">
        <v>6100106174</v>
      </c>
      <c r="F2031" s="237">
        <v>45523</v>
      </c>
      <c r="G2031" s="121" t="s">
        <v>9828</v>
      </c>
      <c r="H2031" s="121" t="s">
        <v>23062</v>
      </c>
      <c r="I2031" s="120" t="s">
        <v>16136</v>
      </c>
      <c r="J2031" s="121" t="s">
        <v>7451</v>
      </c>
    </row>
    <row r="2032" spans="1:10" ht="15.75" hidden="1" customHeight="1">
      <c r="A2032" s="119">
        <v>2025</v>
      </c>
      <c r="B2032" s="238" t="s">
        <v>7549</v>
      </c>
      <c r="C2032" s="121" t="s">
        <v>7478</v>
      </c>
      <c r="D2032" s="119">
        <v>2025</v>
      </c>
      <c r="E2032" s="121">
        <v>6100106176</v>
      </c>
      <c r="F2032" s="237">
        <v>45520</v>
      </c>
      <c r="G2032" s="121" t="s">
        <v>9829</v>
      </c>
      <c r="H2032" s="121" t="s">
        <v>23063</v>
      </c>
      <c r="I2032" s="120" t="s">
        <v>16137</v>
      </c>
      <c r="J2032" s="121" t="s">
        <v>7451</v>
      </c>
    </row>
    <row r="2033" spans="1:10" ht="15.75" hidden="1" customHeight="1">
      <c r="A2033" s="119">
        <v>2026</v>
      </c>
      <c r="B2033" s="238" t="s">
        <v>29261</v>
      </c>
      <c r="C2033" s="121" t="s">
        <v>7496</v>
      </c>
      <c r="D2033" s="119">
        <v>2025</v>
      </c>
      <c r="E2033" s="121">
        <v>6100106281</v>
      </c>
      <c r="F2033" s="237">
        <v>45523</v>
      </c>
      <c r="G2033" s="121" t="s">
        <v>9830</v>
      </c>
      <c r="H2033" s="121" t="s">
        <v>23064</v>
      </c>
      <c r="I2033" s="120" t="s">
        <v>16138</v>
      </c>
      <c r="J2033" s="121" t="s">
        <v>7451</v>
      </c>
    </row>
    <row r="2034" spans="1:10" ht="15.75" hidden="1" customHeight="1">
      <c r="A2034" s="119">
        <v>2027</v>
      </c>
      <c r="B2034" s="238" t="s">
        <v>29164</v>
      </c>
      <c r="C2034" s="121" t="s">
        <v>7478</v>
      </c>
      <c r="D2034" s="119">
        <v>2025</v>
      </c>
      <c r="E2034" s="121">
        <v>6100106456</v>
      </c>
      <c r="F2034" s="237">
        <v>45531</v>
      </c>
      <c r="G2034" s="121" t="s">
        <v>9831</v>
      </c>
      <c r="H2034" s="121" t="s">
        <v>23065</v>
      </c>
      <c r="I2034" s="120" t="s">
        <v>16139</v>
      </c>
      <c r="J2034" s="121" t="s">
        <v>7451</v>
      </c>
    </row>
    <row r="2035" spans="1:10" ht="15.75" hidden="1" customHeight="1">
      <c r="A2035" s="119">
        <v>2028</v>
      </c>
      <c r="B2035" s="238" t="s">
        <v>29262</v>
      </c>
      <c r="C2035" s="121" t="s">
        <v>7481</v>
      </c>
      <c r="D2035" s="119">
        <v>2025</v>
      </c>
      <c r="E2035" s="121">
        <v>6000039547</v>
      </c>
      <c r="F2035" s="237">
        <v>45519</v>
      </c>
      <c r="G2035" s="121" t="s">
        <v>9832</v>
      </c>
      <c r="H2035" s="121" t="s">
        <v>23066</v>
      </c>
      <c r="I2035" s="120" t="s">
        <v>16140</v>
      </c>
      <c r="J2035" s="121" t="s">
        <v>7452</v>
      </c>
    </row>
    <row r="2036" spans="1:10" ht="15.75" hidden="1" customHeight="1">
      <c r="A2036" s="119">
        <v>2029</v>
      </c>
      <c r="B2036" s="238" t="s">
        <v>29263</v>
      </c>
      <c r="C2036" s="121" t="s">
        <v>7496</v>
      </c>
      <c r="D2036" s="119">
        <v>2025</v>
      </c>
      <c r="E2036" s="121">
        <v>6100106183</v>
      </c>
      <c r="F2036" s="237">
        <v>45520</v>
      </c>
      <c r="G2036" s="121" t="s">
        <v>9833</v>
      </c>
      <c r="H2036" s="121" t="s">
        <v>23067</v>
      </c>
      <c r="I2036" s="120" t="s">
        <v>16141</v>
      </c>
      <c r="J2036" s="121" t="s">
        <v>7451</v>
      </c>
    </row>
    <row r="2037" spans="1:10" ht="15.75" hidden="1" customHeight="1">
      <c r="A2037" s="119">
        <v>2030</v>
      </c>
      <c r="B2037" s="238" t="s">
        <v>29264</v>
      </c>
      <c r="C2037" s="121" t="s">
        <v>7508</v>
      </c>
      <c r="D2037" s="119">
        <v>2025</v>
      </c>
      <c r="E2037" s="121">
        <v>6400022620</v>
      </c>
      <c r="F2037" s="237">
        <v>45523</v>
      </c>
      <c r="G2037" s="121" t="s">
        <v>7286</v>
      </c>
      <c r="H2037" s="121" t="s">
        <v>23068</v>
      </c>
      <c r="I2037" s="120" t="s">
        <v>16142</v>
      </c>
      <c r="J2037" s="121" t="s">
        <v>7455</v>
      </c>
    </row>
    <row r="2038" spans="1:10" ht="15.75" hidden="1" customHeight="1">
      <c r="A2038" s="119">
        <v>2031</v>
      </c>
      <c r="B2038" s="238" t="s">
        <v>29265</v>
      </c>
      <c r="C2038" s="121" t="s">
        <v>7478</v>
      </c>
      <c r="D2038" s="119">
        <v>2025</v>
      </c>
      <c r="E2038" s="121">
        <v>6100106197</v>
      </c>
      <c r="F2038" s="237">
        <v>45519</v>
      </c>
      <c r="G2038" s="121" t="s">
        <v>9834</v>
      </c>
      <c r="H2038" s="121" t="s">
        <v>23069</v>
      </c>
      <c r="I2038" s="120" t="s">
        <v>16143</v>
      </c>
      <c r="J2038" s="121" t="s">
        <v>7451</v>
      </c>
    </row>
    <row r="2039" spans="1:10" ht="15.75" hidden="1" customHeight="1">
      <c r="A2039" s="119">
        <v>2032</v>
      </c>
      <c r="B2039" s="238" t="s">
        <v>29266</v>
      </c>
      <c r="C2039" s="121" t="s">
        <v>7501</v>
      </c>
      <c r="D2039" s="119">
        <v>2025</v>
      </c>
      <c r="E2039" s="121">
        <v>6200036305</v>
      </c>
      <c r="F2039" s="237">
        <v>45530</v>
      </c>
      <c r="G2039" s="121" t="s">
        <v>9835</v>
      </c>
      <c r="H2039" s="121" t="s">
        <v>23070</v>
      </c>
      <c r="I2039" s="120" t="s">
        <v>16144</v>
      </c>
      <c r="J2039" s="121" t="s">
        <v>7453</v>
      </c>
    </row>
    <row r="2040" spans="1:10" ht="15.75" hidden="1" customHeight="1">
      <c r="A2040" s="119">
        <v>2033</v>
      </c>
      <c r="B2040" s="238" t="s">
        <v>29267</v>
      </c>
      <c r="C2040" s="121" t="s">
        <v>7500</v>
      </c>
      <c r="D2040" s="119">
        <v>2025</v>
      </c>
      <c r="E2040" s="121">
        <v>6200036347</v>
      </c>
      <c r="F2040" s="237">
        <v>45520</v>
      </c>
      <c r="G2040" s="121" t="s">
        <v>9836</v>
      </c>
      <c r="H2040" s="121"/>
      <c r="I2040" s="120" t="s">
        <v>16145</v>
      </c>
      <c r="J2040" s="121" t="s">
        <v>7453</v>
      </c>
    </row>
    <row r="2041" spans="1:10" ht="15.75" hidden="1" customHeight="1">
      <c r="A2041" s="119">
        <v>2034</v>
      </c>
      <c r="B2041" s="121" t="s">
        <v>33305</v>
      </c>
      <c r="C2041" s="121" t="s">
        <v>7512</v>
      </c>
      <c r="D2041" s="119">
        <v>2025</v>
      </c>
      <c r="E2041" s="121">
        <v>6400022609</v>
      </c>
      <c r="F2041" s="237">
        <v>45516</v>
      </c>
      <c r="G2041" s="121" t="s">
        <v>9837</v>
      </c>
      <c r="H2041" s="121" t="s">
        <v>23071</v>
      </c>
      <c r="I2041" s="120" t="s">
        <v>16146</v>
      </c>
      <c r="J2041" s="121" t="s">
        <v>7455</v>
      </c>
    </row>
    <row r="2042" spans="1:10" ht="15.75" hidden="1" customHeight="1">
      <c r="A2042" s="119">
        <v>2035</v>
      </c>
      <c r="B2042" s="238" t="s">
        <v>29268</v>
      </c>
      <c r="C2042" s="121" t="s">
        <v>7478</v>
      </c>
      <c r="D2042" s="119">
        <v>2025</v>
      </c>
      <c r="E2042" s="121">
        <v>6100106224</v>
      </c>
      <c r="F2042" s="237">
        <v>45525</v>
      </c>
      <c r="G2042" s="121" t="s">
        <v>9838</v>
      </c>
      <c r="H2042" s="121" t="s">
        <v>23072</v>
      </c>
      <c r="I2042" s="120" t="s">
        <v>16147</v>
      </c>
      <c r="J2042" s="121" t="s">
        <v>7451</v>
      </c>
    </row>
    <row r="2043" spans="1:10" ht="15.75" hidden="1" customHeight="1">
      <c r="A2043" s="119">
        <v>2036</v>
      </c>
      <c r="B2043" s="238" t="s">
        <v>29269</v>
      </c>
      <c r="C2043" s="121" t="s">
        <v>7500</v>
      </c>
      <c r="D2043" s="119">
        <v>2025</v>
      </c>
      <c r="E2043" s="121">
        <v>6200036302</v>
      </c>
      <c r="F2043" s="237">
        <v>45519</v>
      </c>
      <c r="G2043" s="121" t="s">
        <v>9839</v>
      </c>
      <c r="H2043" s="121" t="s">
        <v>23073</v>
      </c>
      <c r="I2043" s="120" t="s">
        <v>16148</v>
      </c>
      <c r="J2043" s="121" t="s">
        <v>7453</v>
      </c>
    </row>
    <row r="2044" spans="1:10" ht="15.75" hidden="1" customHeight="1">
      <c r="A2044" s="119">
        <v>2037</v>
      </c>
      <c r="B2044" s="238" t="s">
        <v>29270</v>
      </c>
      <c r="C2044" s="121" t="s">
        <v>7484</v>
      </c>
      <c r="D2044" s="119">
        <v>2025</v>
      </c>
      <c r="E2044" s="121">
        <v>6100106236</v>
      </c>
      <c r="F2044" s="237">
        <v>45519</v>
      </c>
      <c r="G2044" s="121" t="s">
        <v>9840</v>
      </c>
      <c r="H2044" s="121" t="s">
        <v>23074</v>
      </c>
      <c r="I2044" s="120" t="s">
        <v>16149</v>
      </c>
      <c r="J2044" s="121" t="s">
        <v>7451</v>
      </c>
    </row>
    <row r="2045" spans="1:10" ht="15.75" hidden="1" customHeight="1">
      <c r="A2045" s="119">
        <v>2038</v>
      </c>
      <c r="B2045" s="238" t="s">
        <v>29271</v>
      </c>
      <c r="C2045" s="121" t="s">
        <v>7512</v>
      </c>
      <c r="D2045" s="119">
        <v>2025</v>
      </c>
      <c r="E2045" s="121">
        <v>6400022581</v>
      </c>
      <c r="F2045" s="237">
        <v>45524</v>
      </c>
      <c r="G2045" s="121" t="s">
        <v>9841</v>
      </c>
      <c r="H2045" s="121" t="s">
        <v>23075</v>
      </c>
      <c r="I2045" s="120" t="s">
        <v>16150</v>
      </c>
      <c r="J2045" s="121" t="s">
        <v>7455</v>
      </c>
    </row>
    <row r="2046" spans="1:10" ht="15.75" hidden="1" customHeight="1">
      <c r="A2046" s="119">
        <v>2039</v>
      </c>
      <c r="B2046" s="121" t="s">
        <v>33306</v>
      </c>
      <c r="C2046" s="121" t="s">
        <v>7479</v>
      </c>
      <c r="D2046" s="119">
        <v>2025</v>
      </c>
      <c r="E2046" s="121">
        <v>6100106476</v>
      </c>
      <c r="F2046" s="237">
        <v>45526</v>
      </c>
      <c r="G2046" s="121" t="s">
        <v>9842</v>
      </c>
      <c r="H2046" s="121" t="s">
        <v>23076</v>
      </c>
      <c r="I2046" s="120" t="s">
        <v>16151</v>
      </c>
      <c r="J2046" s="121" t="s">
        <v>7451</v>
      </c>
    </row>
    <row r="2047" spans="1:10" ht="15.75" hidden="1" customHeight="1">
      <c r="A2047" s="119">
        <v>2040</v>
      </c>
      <c r="B2047" s="238" t="s">
        <v>29272</v>
      </c>
      <c r="C2047" s="121" t="s">
        <v>7489</v>
      </c>
      <c r="D2047" s="119">
        <v>2025</v>
      </c>
      <c r="E2047" s="121">
        <v>6200036263</v>
      </c>
      <c r="F2047" s="237">
        <v>45516</v>
      </c>
      <c r="G2047" s="121" t="s">
        <v>9843</v>
      </c>
      <c r="H2047" s="121"/>
      <c r="I2047" s="120" t="s">
        <v>16152</v>
      </c>
      <c r="J2047" s="121" t="s">
        <v>7453</v>
      </c>
    </row>
    <row r="2048" spans="1:10" ht="15.75" hidden="1" customHeight="1">
      <c r="A2048" s="119">
        <v>2041</v>
      </c>
      <c r="B2048" s="238" t="s">
        <v>29273</v>
      </c>
      <c r="C2048" s="121" t="s">
        <v>7488</v>
      </c>
      <c r="D2048" s="119">
        <v>2025</v>
      </c>
      <c r="E2048" s="121">
        <v>6100106619</v>
      </c>
      <c r="F2048" s="237">
        <v>45544</v>
      </c>
      <c r="G2048" s="121" t="s">
        <v>9844</v>
      </c>
      <c r="H2048" s="121" t="s">
        <v>23077</v>
      </c>
      <c r="I2048" s="120" t="s">
        <v>16153</v>
      </c>
      <c r="J2048" s="121" t="s">
        <v>7451</v>
      </c>
    </row>
    <row r="2049" spans="1:10" ht="15.75" hidden="1" customHeight="1">
      <c r="A2049" s="119">
        <v>2042</v>
      </c>
      <c r="B2049" s="238" t="s">
        <v>29274</v>
      </c>
      <c r="C2049" s="121" t="s">
        <v>7505</v>
      </c>
      <c r="D2049" s="119">
        <v>2025</v>
      </c>
      <c r="E2049" s="121">
        <v>6400022872</v>
      </c>
      <c r="F2049" s="237">
        <v>45565</v>
      </c>
      <c r="G2049" s="121" t="s">
        <v>7268</v>
      </c>
      <c r="H2049" s="121"/>
      <c r="I2049" s="120" t="s">
        <v>16154</v>
      </c>
      <c r="J2049" s="121" t="s">
        <v>7455</v>
      </c>
    </row>
    <row r="2050" spans="1:10" ht="15.75" hidden="1" customHeight="1">
      <c r="A2050" s="119">
        <v>2043</v>
      </c>
      <c r="B2050" s="238" t="s">
        <v>28978</v>
      </c>
      <c r="C2050" s="121" t="s">
        <v>7482</v>
      </c>
      <c r="D2050" s="119">
        <v>2025</v>
      </c>
      <c r="E2050" s="121">
        <v>6100106227</v>
      </c>
      <c r="F2050" s="237">
        <v>45523</v>
      </c>
      <c r="G2050" s="121" t="s">
        <v>9845</v>
      </c>
      <c r="H2050" s="121" t="s">
        <v>23078</v>
      </c>
      <c r="I2050" s="120" t="s">
        <v>16155</v>
      </c>
      <c r="J2050" s="121" t="s">
        <v>7451</v>
      </c>
    </row>
    <row r="2051" spans="1:10" ht="15.75" hidden="1" customHeight="1">
      <c r="A2051" s="119">
        <v>2044</v>
      </c>
      <c r="B2051" s="238" t="s">
        <v>29275</v>
      </c>
      <c r="C2051" s="121" t="s">
        <v>7499</v>
      </c>
      <c r="D2051" s="119">
        <v>2025</v>
      </c>
      <c r="E2051" s="121">
        <v>6000039567</v>
      </c>
      <c r="F2051" s="237">
        <v>45525</v>
      </c>
      <c r="G2051" s="121" t="s">
        <v>9846</v>
      </c>
      <c r="H2051" s="121" t="s">
        <v>23079</v>
      </c>
      <c r="I2051" s="120" t="s">
        <v>16156</v>
      </c>
      <c r="J2051" s="121" t="s">
        <v>7452</v>
      </c>
    </row>
    <row r="2052" spans="1:10" ht="15.75" hidden="1" customHeight="1">
      <c r="A2052" s="119">
        <v>2045</v>
      </c>
      <c r="B2052" s="238" t="s">
        <v>28515</v>
      </c>
      <c r="C2052" s="121" t="s">
        <v>7478</v>
      </c>
      <c r="D2052" s="119">
        <v>2025</v>
      </c>
      <c r="E2052" s="121">
        <v>6100106321</v>
      </c>
      <c r="F2052" s="237">
        <v>45539</v>
      </c>
      <c r="G2052" s="121" t="s">
        <v>9847</v>
      </c>
      <c r="H2052" s="121" t="s">
        <v>23080</v>
      </c>
      <c r="I2052" s="120" t="s">
        <v>16157</v>
      </c>
      <c r="J2052" s="121" t="s">
        <v>7451</v>
      </c>
    </row>
    <row r="2053" spans="1:10" ht="15.75" hidden="1" customHeight="1">
      <c r="A2053" s="119">
        <v>2046</v>
      </c>
      <c r="B2053" s="238" t="s">
        <v>29164</v>
      </c>
      <c r="C2053" s="121" t="s">
        <v>7484</v>
      </c>
      <c r="D2053" s="119">
        <v>2025</v>
      </c>
      <c r="E2053" s="121">
        <v>6100106230</v>
      </c>
      <c r="F2053" s="237">
        <v>45519</v>
      </c>
      <c r="G2053" s="121" t="s">
        <v>9848</v>
      </c>
      <c r="H2053" s="121" t="s">
        <v>23081</v>
      </c>
      <c r="I2053" s="120" t="s">
        <v>16158</v>
      </c>
      <c r="J2053" s="121" t="s">
        <v>7451</v>
      </c>
    </row>
    <row r="2054" spans="1:10" ht="15.75" hidden="1" customHeight="1">
      <c r="A2054" s="119">
        <v>2047</v>
      </c>
      <c r="B2054" s="238" t="s">
        <v>7932</v>
      </c>
      <c r="C2054" s="121" t="s">
        <v>7478</v>
      </c>
      <c r="D2054" s="119">
        <v>2025</v>
      </c>
      <c r="E2054" s="121">
        <v>6100106601</v>
      </c>
      <c r="F2054" s="237">
        <v>45544</v>
      </c>
      <c r="G2054" s="121" t="s">
        <v>9849</v>
      </c>
      <c r="H2054" s="121" t="s">
        <v>23082</v>
      </c>
      <c r="I2054" s="120" t="s">
        <v>16159</v>
      </c>
      <c r="J2054" s="121" t="s">
        <v>7451</v>
      </c>
    </row>
    <row r="2055" spans="1:10" ht="15.75" hidden="1" customHeight="1">
      <c r="A2055" s="119">
        <v>2048</v>
      </c>
      <c r="B2055" s="238" t="s">
        <v>29276</v>
      </c>
      <c r="C2055" s="121" t="s">
        <v>7478</v>
      </c>
      <c r="D2055" s="119">
        <v>2025</v>
      </c>
      <c r="E2055" s="121">
        <v>6100106625</v>
      </c>
      <c r="F2055" s="237">
        <v>45532</v>
      </c>
      <c r="G2055" s="121" t="s">
        <v>9850</v>
      </c>
      <c r="H2055" s="121" t="s">
        <v>23083</v>
      </c>
      <c r="I2055" s="120" t="s">
        <v>16160</v>
      </c>
      <c r="J2055" s="121" t="s">
        <v>7451</v>
      </c>
    </row>
    <row r="2056" spans="1:10" ht="15.75" hidden="1" customHeight="1">
      <c r="A2056" s="119">
        <v>2049</v>
      </c>
      <c r="B2056" s="238" t="s">
        <v>7632</v>
      </c>
      <c r="C2056" s="121" t="s">
        <v>7478</v>
      </c>
      <c r="D2056" s="119">
        <v>2025</v>
      </c>
      <c r="E2056" s="121">
        <v>6100106233</v>
      </c>
      <c r="F2056" s="237">
        <v>45520</v>
      </c>
      <c r="G2056" s="121" t="s">
        <v>9851</v>
      </c>
      <c r="H2056" s="121" t="s">
        <v>23084</v>
      </c>
      <c r="I2056" s="120" t="s">
        <v>16161</v>
      </c>
      <c r="J2056" s="121" t="s">
        <v>7451</v>
      </c>
    </row>
    <row r="2057" spans="1:10" ht="15.75" hidden="1" customHeight="1">
      <c r="A2057" s="119">
        <v>2050</v>
      </c>
      <c r="B2057" s="238" t="s">
        <v>7656</v>
      </c>
      <c r="C2057" s="121" t="s">
        <v>7478</v>
      </c>
      <c r="D2057" s="119">
        <v>2025</v>
      </c>
      <c r="E2057" s="121">
        <v>6100106412</v>
      </c>
      <c r="F2057" s="237">
        <v>45524</v>
      </c>
      <c r="G2057" s="121" t="s">
        <v>9852</v>
      </c>
      <c r="H2057" s="121" t="s">
        <v>23085</v>
      </c>
      <c r="I2057" s="120" t="s">
        <v>16162</v>
      </c>
      <c r="J2057" s="121" t="s">
        <v>7451</v>
      </c>
    </row>
    <row r="2058" spans="1:10" ht="15.75" hidden="1" customHeight="1">
      <c r="A2058" s="119">
        <v>2051</v>
      </c>
      <c r="B2058" s="238" t="s">
        <v>29277</v>
      </c>
      <c r="C2058" s="121" t="s">
        <v>7501</v>
      </c>
      <c r="D2058" s="119">
        <v>2025</v>
      </c>
      <c r="E2058" s="121">
        <v>6200036309</v>
      </c>
      <c r="F2058" s="237">
        <v>45525</v>
      </c>
      <c r="G2058" s="121" t="s">
        <v>9853</v>
      </c>
      <c r="H2058" s="121" t="s">
        <v>23086</v>
      </c>
      <c r="I2058" s="120" t="s">
        <v>16163</v>
      </c>
      <c r="J2058" s="121" t="s">
        <v>7453</v>
      </c>
    </row>
    <row r="2059" spans="1:10" ht="15.75" hidden="1" customHeight="1">
      <c r="A2059" s="119">
        <v>2052</v>
      </c>
      <c r="B2059" s="238" t="s">
        <v>29278</v>
      </c>
      <c r="C2059" s="121" t="s">
        <v>7490</v>
      </c>
      <c r="D2059" s="119">
        <v>2025</v>
      </c>
      <c r="E2059" s="121">
        <v>6200036293</v>
      </c>
      <c r="F2059" s="237">
        <v>45513</v>
      </c>
      <c r="G2059" s="121" t="s">
        <v>9854</v>
      </c>
      <c r="H2059" s="121" t="s">
        <v>23087</v>
      </c>
      <c r="I2059" s="120" t="s">
        <v>16164</v>
      </c>
      <c r="J2059" s="121" t="s">
        <v>7453</v>
      </c>
    </row>
    <row r="2060" spans="1:10" ht="15.75" hidden="1" customHeight="1">
      <c r="A2060" s="119">
        <v>2053</v>
      </c>
      <c r="B2060" s="238" t="s">
        <v>29279</v>
      </c>
      <c r="C2060" s="121" t="s">
        <v>7492</v>
      </c>
      <c r="D2060" s="119">
        <v>2025</v>
      </c>
      <c r="E2060" s="121">
        <v>6200036487</v>
      </c>
      <c r="F2060" s="237">
        <v>45531</v>
      </c>
      <c r="G2060" s="121" t="s">
        <v>9855</v>
      </c>
      <c r="H2060" s="121" t="s">
        <v>23088</v>
      </c>
      <c r="I2060" s="120" t="s">
        <v>16165</v>
      </c>
      <c r="J2060" s="121" t="s">
        <v>7453</v>
      </c>
    </row>
    <row r="2061" spans="1:10" ht="15.75" hidden="1" customHeight="1">
      <c r="A2061" s="119">
        <v>2054</v>
      </c>
      <c r="B2061" s="238" t="s">
        <v>29280</v>
      </c>
      <c r="C2061" s="121" t="s">
        <v>7478</v>
      </c>
      <c r="D2061" s="119">
        <v>2025</v>
      </c>
      <c r="E2061" s="121">
        <v>6100106255</v>
      </c>
      <c r="F2061" s="237">
        <v>45523</v>
      </c>
      <c r="G2061" s="121" t="s">
        <v>9856</v>
      </c>
      <c r="H2061" s="121" t="s">
        <v>23089</v>
      </c>
      <c r="I2061" s="120" t="s">
        <v>16166</v>
      </c>
      <c r="J2061" s="121" t="s">
        <v>7451</v>
      </c>
    </row>
    <row r="2062" spans="1:10" ht="15.75" hidden="1" customHeight="1">
      <c r="A2062" s="119">
        <v>2055</v>
      </c>
      <c r="B2062" s="238" t="s">
        <v>28655</v>
      </c>
      <c r="C2062" s="121" t="s">
        <v>7496</v>
      </c>
      <c r="D2062" s="119">
        <v>2025</v>
      </c>
      <c r="E2062" s="121">
        <v>6100106573</v>
      </c>
      <c r="F2062" s="237">
        <v>45537</v>
      </c>
      <c r="G2062" s="121" t="s">
        <v>9857</v>
      </c>
      <c r="H2062" s="121" t="s">
        <v>23090</v>
      </c>
      <c r="I2062" s="120" t="s">
        <v>16167</v>
      </c>
      <c r="J2062" s="121" t="s">
        <v>7451</v>
      </c>
    </row>
    <row r="2063" spans="1:10" ht="15.75" hidden="1" customHeight="1">
      <c r="A2063" s="119">
        <v>2056</v>
      </c>
      <c r="B2063" s="121" t="s">
        <v>28008</v>
      </c>
      <c r="C2063" s="121" t="s">
        <v>7508</v>
      </c>
      <c r="D2063" s="119">
        <v>2025</v>
      </c>
      <c r="E2063" s="121">
        <v>6400022665</v>
      </c>
      <c r="F2063" s="237">
        <v>45525</v>
      </c>
      <c r="G2063" s="121" t="s">
        <v>9858</v>
      </c>
      <c r="H2063" s="121" t="s">
        <v>23091</v>
      </c>
      <c r="I2063" s="120" t="s">
        <v>16168</v>
      </c>
      <c r="J2063" s="121" t="s">
        <v>7455</v>
      </c>
    </row>
    <row r="2064" spans="1:10" ht="15.75" hidden="1" customHeight="1">
      <c r="A2064" s="119">
        <v>2057</v>
      </c>
      <c r="B2064" s="238" t="s">
        <v>29281</v>
      </c>
      <c r="C2064" s="121" t="s">
        <v>7503</v>
      </c>
      <c r="D2064" s="119">
        <v>2025</v>
      </c>
      <c r="E2064" s="121">
        <v>6100106367</v>
      </c>
      <c r="F2064" s="237">
        <v>45524</v>
      </c>
      <c r="G2064" s="121" t="s">
        <v>9859</v>
      </c>
      <c r="H2064" s="121" t="s">
        <v>23092</v>
      </c>
      <c r="I2064" s="120" t="s">
        <v>16169</v>
      </c>
      <c r="J2064" s="121" t="s">
        <v>7451</v>
      </c>
    </row>
    <row r="2065" spans="1:10" ht="15.75" hidden="1" customHeight="1">
      <c r="A2065" s="119">
        <v>2058</v>
      </c>
      <c r="B2065" s="238" t="s">
        <v>29282</v>
      </c>
      <c r="C2065" s="121" t="s">
        <v>7496</v>
      </c>
      <c r="D2065" s="119">
        <v>2025</v>
      </c>
      <c r="E2065" s="121">
        <v>6100106342</v>
      </c>
      <c r="F2065" s="237">
        <v>45524</v>
      </c>
      <c r="G2065" s="121" t="s">
        <v>9860</v>
      </c>
      <c r="H2065" s="121" t="s">
        <v>23093</v>
      </c>
      <c r="I2065" s="120" t="s">
        <v>16170</v>
      </c>
      <c r="J2065" s="121" t="s">
        <v>7451</v>
      </c>
    </row>
    <row r="2066" spans="1:10" ht="15.75" hidden="1" customHeight="1">
      <c r="A2066" s="119">
        <v>2059</v>
      </c>
      <c r="B2066" s="238" t="s">
        <v>29283</v>
      </c>
      <c r="C2066" s="121" t="s">
        <v>7509</v>
      </c>
      <c r="D2066" s="119">
        <v>2025</v>
      </c>
      <c r="E2066" s="121">
        <v>6400022650</v>
      </c>
      <c r="F2066" s="237">
        <v>45518</v>
      </c>
      <c r="G2066" s="121" t="s">
        <v>9861</v>
      </c>
      <c r="H2066" s="121" t="s">
        <v>23094</v>
      </c>
      <c r="I2066" s="120" t="s">
        <v>16171</v>
      </c>
      <c r="J2066" s="121" t="s">
        <v>7455</v>
      </c>
    </row>
    <row r="2067" spans="1:10" ht="15.75" hidden="1" customHeight="1">
      <c r="A2067" s="119">
        <v>2060</v>
      </c>
      <c r="B2067" s="238" t="s">
        <v>29284</v>
      </c>
      <c r="C2067" s="121" t="s">
        <v>7496</v>
      </c>
      <c r="D2067" s="119">
        <v>2025</v>
      </c>
      <c r="E2067" s="121">
        <v>6100106343</v>
      </c>
      <c r="F2067" s="237">
        <v>45524</v>
      </c>
      <c r="G2067" s="121" t="s">
        <v>9862</v>
      </c>
      <c r="H2067" s="121" t="s">
        <v>23095</v>
      </c>
      <c r="I2067" s="120" t="s">
        <v>16172</v>
      </c>
      <c r="J2067" s="121" t="s">
        <v>7451</v>
      </c>
    </row>
    <row r="2068" spans="1:10" ht="15.75" hidden="1" customHeight="1">
      <c r="A2068" s="119">
        <v>2061</v>
      </c>
      <c r="B2068" s="238" t="s">
        <v>29285</v>
      </c>
      <c r="C2068" s="121" t="s">
        <v>7479</v>
      </c>
      <c r="D2068" s="119">
        <v>2025</v>
      </c>
      <c r="E2068" s="121">
        <v>6100106433</v>
      </c>
      <c r="F2068" s="237">
        <v>45525</v>
      </c>
      <c r="G2068" s="121" t="s">
        <v>9863</v>
      </c>
      <c r="H2068" s="121" t="s">
        <v>23096</v>
      </c>
      <c r="I2068" s="120" t="s">
        <v>16173</v>
      </c>
      <c r="J2068" s="121" t="s">
        <v>7451</v>
      </c>
    </row>
    <row r="2069" spans="1:10" ht="15.75" hidden="1" customHeight="1">
      <c r="A2069" s="119">
        <v>2062</v>
      </c>
      <c r="B2069" s="238" t="s">
        <v>29286</v>
      </c>
      <c r="C2069" s="121" t="s">
        <v>7490</v>
      </c>
      <c r="D2069" s="119">
        <v>2025</v>
      </c>
      <c r="E2069" s="121">
        <v>6200036295</v>
      </c>
      <c r="F2069" s="237">
        <v>45513</v>
      </c>
      <c r="G2069" s="121" t="s">
        <v>7204</v>
      </c>
      <c r="H2069" s="121" t="s">
        <v>23097</v>
      </c>
      <c r="I2069" s="120" t="s">
        <v>16174</v>
      </c>
      <c r="J2069" s="121" t="s">
        <v>7453</v>
      </c>
    </row>
    <row r="2070" spans="1:10" ht="15.75" hidden="1" customHeight="1">
      <c r="A2070" s="119">
        <v>2063</v>
      </c>
      <c r="B2070" s="238" t="s">
        <v>29287</v>
      </c>
      <c r="C2070" s="121" t="s">
        <v>7488</v>
      </c>
      <c r="D2070" s="119">
        <v>2025</v>
      </c>
      <c r="E2070" s="121">
        <v>6100107468</v>
      </c>
      <c r="F2070" s="237">
        <v>45566</v>
      </c>
      <c r="G2070" s="121" t="s">
        <v>9864</v>
      </c>
      <c r="H2070" s="121" t="s">
        <v>23098</v>
      </c>
      <c r="I2070" s="120" t="s">
        <v>16175</v>
      </c>
      <c r="J2070" s="121" t="s">
        <v>7451</v>
      </c>
    </row>
    <row r="2071" spans="1:10" ht="15.75" hidden="1" customHeight="1">
      <c r="A2071" s="119">
        <v>2064</v>
      </c>
      <c r="B2071" s="238" t="s">
        <v>29288</v>
      </c>
      <c r="C2071" s="121" t="s">
        <v>7496</v>
      </c>
      <c r="D2071" s="119">
        <v>2025</v>
      </c>
      <c r="E2071" s="121">
        <v>6100106345</v>
      </c>
      <c r="F2071" s="237">
        <v>45524</v>
      </c>
      <c r="G2071" s="121" t="s">
        <v>9865</v>
      </c>
      <c r="H2071" s="121" t="s">
        <v>23099</v>
      </c>
      <c r="I2071" s="120" t="s">
        <v>16176</v>
      </c>
      <c r="J2071" s="121" t="s">
        <v>7451</v>
      </c>
    </row>
    <row r="2072" spans="1:10" ht="15.75" hidden="1" customHeight="1">
      <c r="A2072" s="119">
        <v>2065</v>
      </c>
      <c r="B2072" s="238" t="s">
        <v>29289</v>
      </c>
      <c r="C2072" s="121" t="s">
        <v>7489</v>
      </c>
      <c r="D2072" s="119">
        <v>2025</v>
      </c>
      <c r="E2072" s="121">
        <v>6200036691</v>
      </c>
      <c r="F2072" s="237">
        <v>45551</v>
      </c>
      <c r="G2072" s="121" t="s">
        <v>9866</v>
      </c>
      <c r="H2072" s="121" t="s">
        <v>23100</v>
      </c>
      <c r="I2072" s="120" t="s">
        <v>16177</v>
      </c>
      <c r="J2072" s="121" t="s">
        <v>7453</v>
      </c>
    </row>
    <row r="2073" spans="1:10" ht="15.75" hidden="1" customHeight="1">
      <c r="A2073" s="119">
        <v>2066</v>
      </c>
      <c r="B2073" s="238" t="s">
        <v>29290</v>
      </c>
      <c r="C2073" s="121" t="s">
        <v>7490</v>
      </c>
      <c r="D2073" s="119">
        <v>2025</v>
      </c>
      <c r="E2073" s="121">
        <v>6200036351</v>
      </c>
      <c r="F2073" s="237">
        <v>45523</v>
      </c>
      <c r="G2073" s="121" t="s">
        <v>9867</v>
      </c>
      <c r="H2073" s="121" t="s">
        <v>23101</v>
      </c>
      <c r="I2073" s="120" t="s">
        <v>16178</v>
      </c>
      <c r="J2073" s="121" t="s">
        <v>7453</v>
      </c>
    </row>
    <row r="2074" spans="1:10" ht="15.75" hidden="1" customHeight="1">
      <c r="A2074" s="119">
        <v>2067</v>
      </c>
      <c r="B2074" s="238" t="s">
        <v>29291</v>
      </c>
      <c r="C2074" s="121" t="s">
        <v>7501</v>
      </c>
      <c r="D2074" s="119">
        <v>2025</v>
      </c>
      <c r="E2074" s="121">
        <v>6200036386</v>
      </c>
      <c r="F2074" s="237">
        <v>45538</v>
      </c>
      <c r="G2074" s="121" t="s">
        <v>9868</v>
      </c>
      <c r="H2074" s="121" t="s">
        <v>23102</v>
      </c>
      <c r="I2074" s="120" t="s">
        <v>16179</v>
      </c>
      <c r="J2074" s="121" t="s">
        <v>7453</v>
      </c>
    </row>
    <row r="2075" spans="1:10" ht="15.75" hidden="1" customHeight="1">
      <c r="A2075" s="119">
        <v>2068</v>
      </c>
      <c r="B2075" s="121" t="s">
        <v>28009</v>
      </c>
      <c r="C2075" s="121" t="s">
        <v>7500</v>
      </c>
      <c r="D2075" s="119">
        <v>2025</v>
      </c>
      <c r="E2075" s="121">
        <v>6200036382</v>
      </c>
      <c r="F2075" s="237">
        <v>45525</v>
      </c>
      <c r="G2075" s="121" t="s">
        <v>9869</v>
      </c>
      <c r="H2075" s="121" t="s">
        <v>23103</v>
      </c>
      <c r="I2075" s="120" t="s">
        <v>16180</v>
      </c>
      <c r="J2075" s="121" t="s">
        <v>7453</v>
      </c>
    </row>
    <row r="2076" spans="1:10" ht="15.75" hidden="1" customHeight="1">
      <c r="A2076" s="119">
        <v>2069</v>
      </c>
      <c r="B2076" s="238" t="s">
        <v>29292</v>
      </c>
      <c r="C2076" s="121" t="s">
        <v>7496</v>
      </c>
      <c r="D2076" s="119">
        <v>2025</v>
      </c>
      <c r="E2076" s="121">
        <v>6100107258</v>
      </c>
      <c r="F2076" s="237">
        <v>45558</v>
      </c>
      <c r="G2076" s="121" t="s">
        <v>9870</v>
      </c>
      <c r="H2076" s="121" t="s">
        <v>23104</v>
      </c>
      <c r="I2076" s="120" t="s">
        <v>16181</v>
      </c>
      <c r="J2076" s="121" t="s">
        <v>7451</v>
      </c>
    </row>
    <row r="2077" spans="1:10" ht="15.75" hidden="1" customHeight="1">
      <c r="A2077" s="119">
        <v>2070</v>
      </c>
      <c r="B2077" s="238" t="s">
        <v>7636</v>
      </c>
      <c r="C2077" s="121" t="s">
        <v>7478</v>
      </c>
      <c r="D2077" s="119">
        <v>2025</v>
      </c>
      <c r="E2077" s="121">
        <v>6100106316</v>
      </c>
      <c r="F2077" s="237">
        <v>45524</v>
      </c>
      <c r="G2077" s="121" t="s">
        <v>9871</v>
      </c>
      <c r="H2077" s="121" t="s">
        <v>23105</v>
      </c>
      <c r="I2077" s="120" t="s">
        <v>16182</v>
      </c>
      <c r="J2077" s="121" t="s">
        <v>7451</v>
      </c>
    </row>
    <row r="2078" spans="1:10" ht="15.75" hidden="1" customHeight="1">
      <c r="A2078" s="119">
        <v>2071</v>
      </c>
      <c r="B2078" s="238" t="s">
        <v>29293</v>
      </c>
      <c r="C2078" s="121" t="s">
        <v>7489</v>
      </c>
      <c r="D2078" s="119">
        <v>2025</v>
      </c>
      <c r="E2078" s="121">
        <v>6200036320</v>
      </c>
      <c r="F2078" s="237">
        <v>45524</v>
      </c>
      <c r="G2078" s="121" t="s">
        <v>9872</v>
      </c>
      <c r="H2078" s="121" t="s">
        <v>23106</v>
      </c>
      <c r="I2078" s="120" t="s">
        <v>16183</v>
      </c>
      <c r="J2078" s="121" t="s">
        <v>7453</v>
      </c>
    </row>
    <row r="2079" spans="1:10" ht="15.75" hidden="1" customHeight="1">
      <c r="A2079" s="119">
        <v>2072</v>
      </c>
      <c r="B2079" s="238" t="s">
        <v>29294</v>
      </c>
      <c r="C2079" s="121" t="s">
        <v>7489</v>
      </c>
      <c r="D2079" s="119">
        <v>2025</v>
      </c>
      <c r="E2079" s="121">
        <v>6200036349</v>
      </c>
      <c r="F2079" s="237">
        <v>45520</v>
      </c>
      <c r="G2079" s="121" t="s">
        <v>9873</v>
      </c>
      <c r="H2079" s="121" t="s">
        <v>23107</v>
      </c>
      <c r="I2079" s="120" t="s">
        <v>16184</v>
      </c>
      <c r="J2079" s="121" t="s">
        <v>7453</v>
      </c>
    </row>
    <row r="2080" spans="1:10" ht="15.75" hidden="1" customHeight="1">
      <c r="A2080" s="119">
        <v>2073</v>
      </c>
      <c r="B2080" s="238" t="s">
        <v>29295</v>
      </c>
      <c r="C2080" s="121" t="s">
        <v>7496</v>
      </c>
      <c r="D2080" s="119">
        <v>2025</v>
      </c>
      <c r="E2080" s="121">
        <v>6100106511</v>
      </c>
      <c r="F2080" s="237">
        <v>45530</v>
      </c>
      <c r="G2080" s="121" t="s">
        <v>7224</v>
      </c>
      <c r="H2080" s="121" t="s">
        <v>23108</v>
      </c>
      <c r="I2080" s="120" t="s">
        <v>16185</v>
      </c>
      <c r="J2080" s="121" t="s">
        <v>7451</v>
      </c>
    </row>
    <row r="2081" spans="1:10" ht="15.75" hidden="1" customHeight="1">
      <c r="A2081" s="119">
        <v>2074</v>
      </c>
      <c r="B2081" s="238" t="s">
        <v>29296</v>
      </c>
      <c r="C2081" s="121" t="s">
        <v>7478</v>
      </c>
      <c r="D2081" s="119">
        <v>2025</v>
      </c>
      <c r="E2081" s="121">
        <v>6100106325</v>
      </c>
      <c r="F2081" s="237">
        <v>45523</v>
      </c>
      <c r="G2081" s="121" t="s">
        <v>7209</v>
      </c>
      <c r="H2081" s="121" t="s">
        <v>23109</v>
      </c>
      <c r="I2081" s="120" t="s">
        <v>16186</v>
      </c>
      <c r="J2081" s="121" t="s">
        <v>7451</v>
      </c>
    </row>
    <row r="2082" spans="1:10" ht="15.75" hidden="1" customHeight="1">
      <c r="A2082" s="119">
        <v>2075</v>
      </c>
      <c r="B2082" s="238" t="s">
        <v>29297</v>
      </c>
      <c r="C2082" s="121" t="s">
        <v>7482</v>
      </c>
      <c r="D2082" s="119">
        <v>2025</v>
      </c>
      <c r="E2082" s="121">
        <v>6100107067</v>
      </c>
      <c r="F2082" s="237">
        <v>45666</v>
      </c>
      <c r="G2082" s="121" t="s">
        <v>9874</v>
      </c>
      <c r="H2082" s="121" t="s">
        <v>23110</v>
      </c>
      <c r="I2082" s="120" t="s">
        <v>16187</v>
      </c>
      <c r="J2082" s="121" t="s">
        <v>7451</v>
      </c>
    </row>
    <row r="2083" spans="1:10" ht="15.75" hidden="1" customHeight="1">
      <c r="A2083" s="119">
        <v>2076</v>
      </c>
      <c r="B2083" s="238" t="s">
        <v>29164</v>
      </c>
      <c r="C2083" s="121" t="s">
        <v>7478</v>
      </c>
      <c r="D2083" s="119">
        <v>2025</v>
      </c>
      <c r="E2083" s="121">
        <v>6100106322</v>
      </c>
      <c r="F2083" s="237">
        <v>45524</v>
      </c>
      <c r="G2083" s="121" t="s">
        <v>9875</v>
      </c>
      <c r="H2083" s="121" t="s">
        <v>23111</v>
      </c>
      <c r="I2083" s="120" t="s">
        <v>7330</v>
      </c>
      <c r="J2083" s="121" t="s">
        <v>7451</v>
      </c>
    </row>
    <row r="2084" spans="1:10" ht="15.75" hidden="1" customHeight="1">
      <c r="A2084" s="119">
        <v>2077</v>
      </c>
      <c r="B2084" s="238" t="s">
        <v>29298</v>
      </c>
      <c r="C2084" s="121" t="s">
        <v>7492</v>
      </c>
      <c r="D2084" s="119">
        <v>2025</v>
      </c>
      <c r="E2084" s="121">
        <v>6200036404</v>
      </c>
      <c r="F2084" s="237">
        <v>45526</v>
      </c>
      <c r="G2084" s="121" t="s">
        <v>9876</v>
      </c>
      <c r="H2084" s="121"/>
      <c r="I2084" s="120" t="s">
        <v>16188</v>
      </c>
      <c r="J2084" s="121" t="s">
        <v>7453</v>
      </c>
    </row>
    <row r="2085" spans="1:10" ht="15.75" hidden="1" customHeight="1">
      <c r="A2085" s="119">
        <v>2078</v>
      </c>
      <c r="B2085" s="238" t="s">
        <v>7665</v>
      </c>
      <c r="C2085" s="121" t="s">
        <v>7478</v>
      </c>
      <c r="D2085" s="119">
        <v>2025</v>
      </c>
      <c r="E2085" s="121">
        <v>6100106320</v>
      </c>
      <c r="F2085" s="237">
        <v>45523</v>
      </c>
      <c r="G2085" s="121" t="s">
        <v>9877</v>
      </c>
      <c r="H2085" s="121" t="s">
        <v>23112</v>
      </c>
      <c r="I2085" s="120" t="s">
        <v>16189</v>
      </c>
      <c r="J2085" s="121" t="s">
        <v>7451</v>
      </c>
    </row>
    <row r="2086" spans="1:10" ht="15.75" hidden="1" customHeight="1">
      <c r="A2086" s="119">
        <v>2079</v>
      </c>
      <c r="B2086" s="238" t="s">
        <v>7620</v>
      </c>
      <c r="C2086" s="121" t="s">
        <v>7478</v>
      </c>
      <c r="D2086" s="119">
        <v>2025</v>
      </c>
      <c r="E2086" s="121">
        <v>6100108723</v>
      </c>
      <c r="F2086" s="237">
        <v>45609</v>
      </c>
      <c r="G2086" s="121" t="s">
        <v>9878</v>
      </c>
      <c r="H2086" s="121" t="s">
        <v>23113</v>
      </c>
      <c r="I2086" s="120" t="s">
        <v>16190</v>
      </c>
      <c r="J2086" s="121" t="s">
        <v>7451</v>
      </c>
    </row>
    <row r="2087" spans="1:10" ht="15.75" hidden="1" customHeight="1">
      <c r="A2087" s="119">
        <v>2080</v>
      </c>
      <c r="B2087" s="238" t="s">
        <v>7573</v>
      </c>
      <c r="C2087" s="121" t="s">
        <v>7478</v>
      </c>
      <c r="D2087" s="119">
        <v>2025</v>
      </c>
      <c r="E2087" s="121">
        <v>6100106693</v>
      </c>
      <c r="F2087" s="237">
        <v>45537</v>
      </c>
      <c r="G2087" s="121" t="s">
        <v>9879</v>
      </c>
      <c r="H2087" s="121" t="s">
        <v>23114</v>
      </c>
      <c r="I2087" s="120" t="s">
        <v>16191</v>
      </c>
      <c r="J2087" s="121" t="s">
        <v>7451</v>
      </c>
    </row>
    <row r="2088" spans="1:10" ht="15.75" hidden="1" customHeight="1">
      <c r="A2088" s="119">
        <v>2081</v>
      </c>
      <c r="B2088" s="238" t="s">
        <v>7624</v>
      </c>
      <c r="C2088" s="121" t="s">
        <v>7478</v>
      </c>
      <c r="D2088" s="119">
        <v>2025</v>
      </c>
      <c r="E2088" s="121">
        <v>6100106489</v>
      </c>
      <c r="F2088" s="237">
        <v>45539</v>
      </c>
      <c r="G2088" s="121" t="s">
        <v>9880</v>
      </c>
      <c r="H2088" s="121" t="s">
        <v>23115</v>
      </c>
      <c r="I2088" s="120" t="s">
        <v>16192</v>
      </c>
      <c r="J2088" s="121" t="s">
        <v>7451</v>
      </c>
    </row>
    <row r="2089" spans="1:10" ht="15.75" hidden="1" customHeight="1">
      <c r="A2089" s="119">
        <v>2082</v>
      </c>
      <c r="B2089" s="238" t="s">
        <v>29299</v>
      </c>
      <c r="C2089" s="121" t="s">
        <v>7490</v>
      </c>
      <c r="D2089" s="119">
        <v>2025</v>
      </c>
      <c r="E2089" s="121">
        <v>6200036551</v>
      </c>
      <c r="F2089" s="237">
        <v>45538</v>
      </c>
      <c r="G2089" s="121" t="s">
        <v>9881</v>
      </c>
      <c r="H2089" s="121" t="s">
        <v>23116</v>
      </c>
      <c r="I2089" s="120" t="s">
        <v>16193</v>
      </c>
      <c r="J2089" s="121" t="s">
        <v>7453</v>
      </c>
    </row>
    <row r="2090" spans="1:10" ht="15.75" hidden="1" customHeight="1">
      <c r="A2090" s="119">
        <v>2083</v>
      </c>
      <c r="B2090" s="238" t="s">
        <v>7645</v>
      </c>
      <c r="C2090" s="121" t="s">
        <v>7478</v>
      </c>
      <c r="D2090" s="119">
        <v>2025</v>
      </c>
      <c r="E2090" s="121">
        <v>6100107171</v>
      </c>
      <c r="F2090" s="237">
        <v>45554</v>
      </c>
      <c r="G2090" s="121" t="s">
        <v>9882</v>
      </c>
      <c r="H2090" s="121" t="s">
        <v>23117</v>
      </c>
      <c r="I2090" s="120" t="s">
        <v>16194</v>
      </c>
      <c r="J2090" s="121" t="s">
        <v>7451</v>
      </c>
    </row>
    <row r="2091" spans="1:10" ht="15.75" hidden="1" customHeight="1">
      <c r="A2091" s="119">
        <v>2084</v>
      </c>
      <c r="B2091" s="238" t="s">
        <v>29300</v>
      </c>
      <c r="C2091" s="121" t="s">
        <v>7478</v>
      </c>
      <c r="D2091" s="119">
        <v>2025</v>
      </c>
      <c r="E2091" s="121">
        <v>6100106444</v>
      </c>
      <c r="F2091" s="237">
        <v>45530</v>
      </c>
      <c r="G2091" s="121" t="s">
        <v>7106</v>
      </c>
      <c r="H2091" s="121" t="s">
        <v>23118</v>
      </c>
      <c r="I2091" s="120" t="s">
        <v>16195</v>
      </c>
      <c r="J2091" s="121" t="s">
        <v>7451</v>
      </c>
    </row>
    <row r="2092" spans="1:10" ht="15.75" hidden="1" customHeight="1">
      <c r="A2092" s="119">
        <v>2085</v>
      </c>
      <c r="B2092" s="238" t="s">
        <v>28515</v>
      </c>
      <c r="C2092" s="121" t="s">
        <v>7478</v>
      </c>
      <c r="D2092" s="119">
        <v>2025</v>
      </c>
      <c r="E2092" s="121">
        <v>6100106479</v>
      </c>
      <c r="F2092" s="237">
        <v>45526</v>
      </c>
      <c r="G2092" s="121" t="s">
        <v>9883</v>
      </c>
      <c r="H2092" s="121" t="s">
        <v>23119</v>
      </c>
      <c r="I2092" s="120" t="s">
        <v>16196</v>
      </c>
      <c r="J2092" s="121" t="s">
        <v>7451</v>
      </c>
    </row>
    <row r="2093" spans="1:10" ht="15.75" hidden="1" customHeight="1">
      <c r="A2093" s="119">
        <v>2086</v>
      </c>
      <c r="B2093" s="238" t="s">
        <v>29301</v>
      </c>
      <c r="C2093" s="121" t="s">
        <v>7478</v>
      </c>
      <c r="D2093" s="119">
        <v>2025</v>
      </c>
      <c r="E2093" s="121">
        <v>6100106331</v>
      </c>
      <c r="F2093" s="237">
        <v>45523</v>
      </c>
      <c r="G2093" s="121" t="s">
        <v>9884</v>
      </c>
      <c r="H2093" s="121" t="s">
        <v>23120</v>
      </c>
      <c r="I2093" s="120" t="s">
        <v>16197</v>
      </c>
      <c r="J2093" s="121" t="s">
        <v>7451</v>
      </c>
    </row>
    <row r="2094" spans="1:10" ht="15.75" hidden="1" customHeight="1">
      <c r="A2094" s="119">
        <v>2087</v>
      </c>
      <c r="B2094" s="238" t="s">
        <v>28514</v>
      </c>
      <c r="C2094" s="121" t="s">
        <v>7496</v>
      </c>
      <c r="D2094" s="119">
        <v>2025</v>
      </c>
      <c r="E2094" s="121">
        <v>6100109172</v>
      </c>
      <c r="F2094" s="237">
        <v>45630</v>
      </c>
      <c r="G2094" s="121" t="s">
        <v>9885</v>
      </c>
      <c r="H2094" s="121" t="s">
        <v>23121</v>
      </c>
      <c r="I2094" s="120" t="s">
        <v>16198</v>
      </c>
      <c r="J2094" s="121" t="s">
        <v>7451</v>
      </c>
    </row>
    <row r="2095" spans="1:10" ht="15.75" hidden="1" customHeight="1">
      <c r="A2095" s="119">
        <v>2088</v>
      </c>
      <c r="B2095" s="238" t="s">
        <v>29302</v>
      </c>
      <c r="C2095" s="121" t="s">
        <v>7478</v>
      </c>
      <c r="D2095" s="119">
        <v>2025</v>
      </c>
      <c r="E2095" s="121">
        <v>6100106869</v>
      </c>
      <c r="F2095" s="237">
        <v>45545</v>
      </c>
      <c r="G2095" s="121" t="s">
        <v>9886</v>
      </c>
      <c r="H2095" s="121" t="s">
        <v>23122</v>
      </c>
      <c r="I2095" s="120" t="s">
        <v>16199</v>
      </c>
      <c r="J2095" s="121" t="s">
        <v>7451</v>
      </c>
    </row>
    <row r="2096" spans="1:10" ht="15.75" hidden="1" customHeight="1">
      <c r="A2096" s="119">
        <v>2089</v>
      </c>
      <c r="B2096" s="238" t="s">
        <v>29303</v>
      </c>
      <c r="C2096" s="121" t="s">
        <v>7488</v>
      </c>
      <c r="D2096" s="119">
        <v>2025</v>
      </c>
      <c r="E2096" s="121">
        <v>6100106448</v>
      </c>
      <c r="F2096" s="237">
        <v>45527</v>
      </c>
      <c r="G2096" s="121" t="s">
        <v>9887</v>
      </c>
      <c r="H2096" s="121" t="s">
        <v>23123</v>
      </c>
      <c r="I2096" s="120" t="s">
        <v>16200</v>
      </c>
      <c r="J2096" s="121" t="s">
        <v>7451</v>
      </c>
    </row>
    <row r="2097" spans="1:10" ht="15.75" hidden="1" customHeight="1">
      <c r="A2097" s="119">
        <v>2090</v>
      </c>
      <c r="B2097" s="238" t="s">
        <v>29304</v>
      </c>
      <c r="C2097" s="121" t="s">
        <v>7479</v>
      </c>
      <c r="D2097" s="119">
        <v>2025</v>
      </c>
      <c r="E2097" s="121">
        <v>6100106981</v>
      </c>
      <c r="F2097" s="237">
        <v>45547</v>
      </c>
      <c r="G2097" s="121" t="s">
        <v>9888</v>
      </c>
      <c r="H2097" s="121" t="s">
        <v>23124</v>
      </c>
      <c r="I2097" s="120" t="s">
        <v>16201</v>
      </c>
      <c r="J2097" s="121" t="s">
        <v>7451</v>
      </c>
    </row>
    <row r="2098" spans="1:10" ht="15.75" hidden="1" customHeight="1">
      <c r="A2098" s="119">
        <v>2091</v>
      </c>
      <c r="B2098" s="238" t="s">
        <v>29305</v>
      </c>
      <c r="C2098" s="121" t="s">
        <v>7478</v>
      </c>
      <c r="D2098" s="119">
        <v>2025</v>
      </c>
      <c r="E2098" s="121">
        <v>6100106365</v>
      </c>
      <c r="F2098" s="237">
        <v>45526</v>
      </c>
      <c r="G2098" s="121" t="s">
        <v>9889</v>
      </c>
      <c r="H2098" s="121" t="s">
        <v>23125</v>
      </c>
      <c r="I2098" s="120" t="s">
        <v>16202</v>
      </c>
      <c r="J2098" s="121" t="s">
        <v>7451</v>
      </c>
    </row>
    <row r="2099" spans="1:10" ht="15.75" hidden="1" customHeight="1">
      <c r="A2099" s="119">
        <v>2092</v>
      </c>
      <c r="B2099" s="238" t="s">
        <v>29306</v>
      </c>
      <c r="C2099" s="121" t="s">
        <v>7479</v>
      </c>
      <c r="D2099" s="119">
        <v>2025</v>
      </c>
      <c r="E2099" s="121">
        <v>6100106504</v>
      </c>
      <c r="F2099" s="237">
        <v>45530</v>
      </c>
      <c r="G2099" s="121" t="s">
        <v>9890</v>
      </c>
      <c r="H2099" s="121" t="s">
        <v>23126</v>
      </c>
      <c r="I2099" s="120" t="s">
        <v>16203</v>
      </c>
      <c r="J2099" s="121" t="s">
        <v>7451</v>
      </c>
    </row>
    <row r="2100" spans="1:10" ht="15.75" hidden="1" customHeight="1">
      <c r="A2100" s="119">
        <v>2093</v>
      </c>
      <c r="B2100" s="238" t="s">
        <v>29307</v>
      </c>
      <c r="C2100" s="121" t="s">
        <v>7501</v>
      </c>
      <c r="D2100" s="119">
        <v>2025</v>
      </c>
      <c r="E2100" s="121">
        <v>6200036433</v>
      </c>
      <c r="F2100" s="237">
        <v>45530</v>
      </c>
      <c r="G2100" s="121" t="s">
        <v>9891</v>
      </c>
      <c r="H2100" s="121" t="s">
        <v>23127</v>
      </c>
      <c r="I2100" s="120" t="s">
        <v>16204</v>
      </c>
      <c r="J2100" s="121" t="s">
        <v>7453</v>
      </c>
    </row>
    <row r="2101" spans="1:10" ht="15.75" hidden="1" customHeight="1">
      <c r="A2101" s="119">
        <v>2094</v>
      </c>
      <c r="B2101" s="238" t="s">
        <v>29308</v>
      </c>
      <c r="C2101" s="121" t="s">
        <v>7479</v>
      </c>
      <c r="D2101" s="119">
        <v>2025</v>
      </c>
      <c r="E2101" s="121">
        <v>6100106517</v>
      </c>
      <c r="F2101" s="237">
        <v>45532</v>
      </c>
      <c r="G2101" s="121" t="s">
        <v>9892</v>
      </c>
      <c r="H2101" s="121" t="s">
        <v>23128</v>
      </c>
      <c r="I2101" s="120" t="s">
        <v>16205</v>
      </c>
      <c r="J2101" s="121" t="s">
        <v>7451</v>
      </c>
    </row>
    <row r="2102" spans="1:10" ht="15.75" hidden="1" customHeight="1">
      <c r="A2102" s="119">
        <v>2095</v>
      </c>
      <c r="B2102" s="238" t="s">
        <v>29309</v>
      </c>
      <c r="C2102" s="121" t="s">
        <v>7478</v>
      </c>
      <c r="D2102" s="119">
        <v>2025</v>
      </c>
      <c r="E2102" s="121">
        <v>6100106392</v>
      </c>
      <c r="F2102" s="237">
        <v>45530</v>
      </c>
      <c r="G2102" s="121" t="s">
        <v>9893</v>
      </c>
      <c r="H2102" s="121" t="s">
        <v>23129</v>
      </c>
      <c r="I2102" s="120" t="s">
        <v>16206</v>
      </c>
      <c r="J2102" s="121" t="s">
        <v>7451</v>
      </c>
    </row>
    <row r="2103" spans="1:10" ht="15.75" hidden="1" customHeight="1">
      <c r="A2103" s="119">
        <v>2096</v>
      </c>
      <c r="B2103" s="238" t="s">
        <v>29132</v>
      </c>
      <c r="C2103" s="121" t="s">
        <v>7478</v>
      </c>
      <c r="D2103" s="119">
        <v>2025</v>
      </c>
      <c r="E2103" s="121">
        <v>6100106357</v>
      </c>
      <c r="F2103" s="237">
        <v>45525</v>
      </c>
      <c r="G2103" s="121" t="s">
        <v>9894</v>
      </c>
      <c r="H2103" s="121" t="s">
        <v>23130</v>
      </c>
      <c r="I2103" s="120" t="s">
        <v>16207</v>
      </c>
      <c r="J2103" s="121" t="s">
        <v>7451</v>
      </c>
    </row>
    <row r="2104" spans="1:10" ht="15.75" hidden="1" customHeight="1">
      <c r="A2104" s="119">
        <v>2097</v>
      </c>
      <c r="B2104" s="121" t="s">
        <v>33307</v>
      </c>
      <c r="C2104" s="121" t="s">
        <v>7479</v>
      </c>
      <c r="D2104" s="119">
        <v>2025</v>
      </c>
      <c r="E2104" s="121">
        <v>6100106390</v>
      </c>
      <c r="F2104" s="237">
        <v>45527</v>
      </c>
      <c r="G2104" s="121" t="s">
        <v>9895</v>
      </c>
      <c r="H2104" s="121" t="s">
        <v>23131</v>
      </c>
      <c r="I2104" s="120" t="s">
        <v>16208</v>
      </c>
      <c r="J2104" s="121" t="s">
        <v>7451</v>
      </c>
    </row>
    <row r="2105" spans="1:10" ht="15.75" hidden="1" customHeight="1">
      <c r="A2105" s="119">
        <v>2098</v>
      </c>
      <c r="B2105" s="238" t="s">
        <v>29311</v>
      </c>
      <c r="C2105" s="121" t="s">
        <v>7498</v>
      </c>
      <c r="D2105" s="119">
        <v>2025</v>
      </c>
      <c r="E2105" s="121">
        <v>6200036372</v>
      </c>
      <c r="F2105" s="237">
        <v>45523</v>
      </c>
      <c r="G2105" s="121" t="s">
        <v>9896</v>
      </c>
      <c r="H2105" s="121" t="s">
        <v>23132</v>
      </c>
      <c r="I2105" s="120" t="s">
        <v>16209</v>
      </c>
      <c r="J2105" s="121" t="s">
        <v>7453</v>
      </c>
    </row>
    <row r="2106" spans="1:10" ht="15.75" hidden="1" customHeight="1">
      <c r="A2106" s="119">
        <v>2099</v>
      </c>
      <c r="B2106" s="238" t="s">
        <v>7605</v>
      </c>
      <c r="C2106" s="121" t="s">
        <v>7479</v>
      </c>
      <c r="D2106" s="119">
        <v>2025</v>
      </c>
      <c r="E2106" s="121">
        <v>6100107188</v>
      </c>
      <c r="F2106" s="237">
        <v>45567</v>
      </c>
      <c r="G2106" s="121" t="s">
        <v>9897</v>
      </c>
      <c r="H2106" s="121" t="s">
        <v>23133</v>
      </c>
      <c r="I2106" s="120" t="s">
        <v>7370</v>
      </c>
      <c r="J2106" s="121" t="s">
        <v>7451</v>
      </c>
    </row>
    <row r="2107" spans="1:10" ht="15.75" hidden="1" customHeight="1">
      <c r="A2107" s="119">
        <v>2100</v>
      </c>
      <c r="B2107" s="238" t="s">
        <v>29312</v>
      </c>
      <c r="C2107" s="121" t="s">
        <v>7501</v>
      </c>
      <c r="D2107" s="119">
        <v>2025</v>
      </c>
      <c r="E2107" s="121">
        <v>6200036435</v>
      </c>
      <c r="F2107" s="237">
        <v>45530</v>
      </c>
      <c r="G2107" s="121" t="s">
        <v>9898</v>
      </c>
      <c r="H2107" s="121" t="s">
        <v>23134</v>
      </c>
      <c r="I2107" s="120" t="s">
        <v>16210</v>
      </c>
      <c r="J2107" s="121" t="s">
        <v>7453</v>
      </c>
    </row>
    <row r="2108" spans="1:10" ht="15.75" hidden="1" customHeight="1">
      <c r="A2108" s="119">
        <v>2101</v>
      </c>
      <c r="B2108" s="238" t="s">
        <v>29313</v>
      </c>
      <c r="C2108" s="121" t="s">
        <v>7484</v>
      </c>
      <c r="D2108" s="119">
        <v>2025</v>
      </c>
      <c r="E2108" s="121">
        <v>6100106471</v>
      </c>
      <c r="F2108" s="237">
        <v>45527</v>
      </c>
      <c r="G2108" s="121" t="s">
        <v>9899</v>
      </c>
      <c r="H2108" s="121" t="s">
        <v>23135</v>
      </c>
      <c r="I2108" s="120" t="s">
        <v>16211</v>
      </c>
      <c r="J2108" s="121" t="s">
        <v>7451</v>
      </c>
    </row>
    <row r="2109" spans="1:10" ht="15.75" hidden="1" customHeight="1">
      <c r="A2109" s="119">
        <v>2102</v>
      </c>
      <c r="B2109" s="238" t="s">
        <v>29310</v>
      </c>
      <c r="C2109" s="121" t="s">
        <v>7479</v>
      </c>
      <c r="D2109" s="119">
        <v>2025</v>
      </c>
      <c r="E2109" s="121">
        <v>6100106391</v>
      </c>
      <c r="F2109" s="237">
        <v>45527</v>
      </c>
      <c r="G2109" s="121" t="s">
        <v>9900</v>
      </c>
      <c r="H2109" s="121" t="s">
        <v>23136</v>
      </c>
      <c r="I2109" s="120" t="s">
        <v>16212</v>
      </c>
      <c r="J2109" s="121" t="s">
        <v>7451</v>
      </c>
    </row>
    <row r="2110" spans="1:10" ht="15.75" hidden="1" customHeight="1">
      <c r="A2110" s="119">
        <v>2103</v>
      </c>
      <c r="B2110" s="238" t="s">
        <v>28436</v>
      </c>
      <c r="C2110" s="121" t="s">
        <v>7479</v>
      </c>
      <c r="D2110" s="119">
        <v>2025</v>
      </c>
      <c r="E2110" s="121">
        <v>6100106394</v>
      </c>
      <c r="F2110" s="237">
        <v>45524</v>
      </c>
      <c r="G2110" s="121" t="s">
        <v>9901</v>
      </c>
      <c r="H2110" s="121" t="s">
        <v>23137</v>
      </c>
      <c r="I2110" s="120" t="s">
        <v>16213</v>
      </c>
      <c r="J2110" s="121" t="s">
        <v>7451</v>
      </c>
    </row>
    <row r="2111" spans="1:10" ht="15.75" hidden="1" customHeight="1">
      <c r="A2111" s="119">
        <v>2104</v>
      </c>
      <c r="B2111" s="238" t="s">
        <v>29314</v>
      </c>
      <c r="C2111" s="121" t="s">
        <v>7478</v>
      </c>
      <c r="D2111" s="119">
        <v>2025</v>
      </c>
      <c r="E2111" s="121">
        <v>6100106445</v>
      </c>
      <c r="F2111" s="237">
        <v>45526</v>
      </c>
      <c r="G2111" s="121" t="s">
        <v>9902</v>
      </c>
      <c r="H2111" s="121" t="s">
        <v>23138</v>
      </c>
      <c r="I2111" s="120" t="s">
        <v>16214</v>
      </c>
      <c r="J2111" s="121" t="s">
        <v>7451</v>
      </c>
    </row>
    <row r="2112" spans="1:10" ht="15.75" hidden="1" customHeight="1">
      <c r="A2112" s="119">
        <v>2105</v>
      </c>
      <c r="B2112" s="238" t="s">
        <v>7645</v>
      </c>
      <c r="C2112" s="121" t="s">
        <v>7478</v>
      </c>
      <c r="D2112" s="119">
        <v>2025</v>
      </c>
      <c r="E2112" s="121">
        <v>6100106393</v>
      </c>
      <c r="F2112" s="237">
        <v>45525</v>
      </c>
      <c r="G2112" s="121" t="s">
        <v>9903</v>
      </c>
      <c r="H2112" s="121" t="s">
        <v>23139</v>
      </c>
      <c r="I2112" s="120" t="s">
        <v>16215</v>
      </c>
      <c r="J2112" s="121" t="s">
        <v>7451</v>
      </c>
    </row>
    <row r="2113" spans="1:10" ht="15.75" hidden="1" customHeight="1">
      <c r="A2113" s="119">
        <v>2106</v>
      </c>
      <c r="B2113" s="238" t="s">
        <v>29315</v>
      </c>
      <c r="C2113" s="121" t="s">
        <v>7483</v>
      </c>
      <c r="D2113" s="119">
        <v>2025</v>
      </c>
      <c r="E2113" s="121">
        <v>6100106557</v>
      </c>
      <c r="F2113" s="237">
        <v>45534</v>
      </c>
      <c r="G2113" s="121" t="s">
        <v>9904</v>
      </c>
      <c r="H2113" s="121" t="s">
        <v>23140</v>
      </c>
      <c r="I2113" s="120" t="s">
        <v>16216</v>
      </c>
      <c r="J2113" s="121" t="s">
        <v>7451</v>
      </c>
    </row>
    <row r="2114" spans="1:10" ht="15.75" hidden="1" customHeight="1">
      <c r="A2114" s="119">
        <v>2107</v>
      </c>
      <c r="B2114" s="238" t="s">
        <v>29132</v>
      </c>
      <c r="C2114" s="121" t="s">
        <v>7478</v>
      </c>
      <c r="D2114" s="119">
        <v>2025</v>
      </c>
      <c r="E2114" s="121">
        <v>6100106410</v>
      </c>
      <c r="F2114" s="237">
        <v>45527</v>
      </c>
      <c r="G2114" s="121" t="s">
        <v>9905</v>
      </c>
      <c r="H2114" s="121" t="s">
        <v>23141</v>
      </c>
      <c r="I2114" s="120" t="s">
        <v>16217</v>
      </c>
      <c r="J2114" s="121" t="s">
        <v>7451</v>
      </c>
    </row>
    <row r="2115" spans="1:10" ht="15.75" hidden="1" customHeight="1">
      <c r="A2115" s="119">
        <v>2108</v>
      </c>
      <c r="B2115" s="238" t="s">
        <v>29316</v>
      </c>
      <c r="C2115" s="121" t="s">
        <v>7490</v>
      </c>
      <c r="D2115" s="119">
        <v>2025</v>
      </c>
      <c r="E2115" s="121">
        <v>6200036552</v>
      </c>
      <c r="F2115" s="237">
        <v>45534</v>
      </c>
      <c r="G2115" s="121" t="s">
        <v>9906</v>
      </c>
      <c r="H2115" s="121" t="s">
        <v>23142</v>
      </c>
      <c r="I2115" s="120" t="s">
        <v>16218</v>
      </c>
      <c r="J2115" s="121" t="s">
        <v>7453</v>
      </c>
    </row>
    <row r="2116" spans="1:10" ht="15.75" hidden="1" customHeight="1">
      <c r="A2116" s="119">
        <v>2109</v>
      </c>
      <c r="B2116" s="238" t="s">
        <v>7818</v>
      </c>
      <c r="C2116" s="121" t="s">
        <v>7478</v>
      </c>
      <c r="D2116" s="119">
        <v>2025</v>
      </c>
      <c r="E2116" s="121">
        <v>6100106581</v>
      </c>
      <c r="F2116" s="237">
        <v>45531</v>
      </c>
      <c r="G2116" s="121" t="s">
        <v>9907</v>
      </c>
      <c r="H2116" s="121" t="s">
        <v>23143</v>
      </c>
      <c r="I2116" s="120" t="s">
        <v>16219</v>
      </c>
      <c r="J2116" s="121" t="s">
        <v>7451</v>
      </c>
    </row>
    <row r="2117" spans="1:10" ht="15.75" hidden="1" customHeight="1">
      <c r="A2117" s="119">
        <v>2110</v>
      </c>
      <c r="B2117" s="238" t="s">
        <v>29317</v>
      </c>
      <c r="C2117" s="121" t="s">
        <v>7478</v>
      </c>
      <c r="D2117" s="119">
        <v>2025</v>
      </c>
      <c r="E2117" s="121">
        <v>6100106878</v>
      </c>
      <c r="F2117" s="237">
        <v>45541</v>
      </c>
      <c r="G2117" s="121" t="s">
        <v>9908</v>
      </c>
      <c r="H2117" s="121" t="s">
        <v>23144</v>
      </c>
      <c r="I2117" s="120" t="s">
        <v>16220</v>
      </c>
      <c r="J2117" s="121" t="s">
        <v>7451</v>
      </c>
    </row>
    <row r="2118" spans="1:10" ht="15.75" hidden="1" customHeight="1">
      <c r="A2118" s="119">
        <v>2111</v>
      </c>
      <c r="B2118" s="238" t="s">
        <v>29318</v>
      </c>
      <c r="C2118" s="121" t="s">
        <v>7492</v>
      </c>
      <c r="D2118" s="119">
        <v>2025</v>
      </c>
      <c r="E2118" s="121">
        <v>6200036510</v>
      </c>
      <c r="F2118" s="237">
        <v>45531</v>
      </c>
      <c r="G2118" s="121" t="s">
        <v>9909</v>
      </c>
      <c r="H2118" s="121" t="s">
        <v>23145</v>
      </c>
      <c r="I2118" s="120" t="s">
        <v>16221</v>
      </c>
      <c r="J2118" s="121" t="s">
        <v>7453</v>
      </c>
    </row>
    <row r="2119" spans="1:10" ht="15.75" hidden="1" customHeight="1">
      <c r="A2119" s="119">
        <v>2112</v>
      </c>
      <c r="B2119" s="238" t="s">
        <v>29319</v>
      </c>
      <c r="C2119" s="121" t="s">
        <v>7489</v>
      </c>
      <c r="D2119" s="119">
        <v>2025</v>
      </c>
      <c r="E2119" s="121">
        <v>6200036485</v>
      </c>
      <c r="F2119" s="237">
        <v>45531</v>
      </c>
      <c r="G2119" s="121" t="s">
        <v>9910</v>
      </c>
      <c r="H2119" s="121" t="s">
        <v>23146</v>
      </c>
      <c r="I2119" s="120" t="s">
        <v>16222</v>
      </c>
      <c r="J2119" s="121" t="s">
        <v>7453</v>
      </c>
    </row>
    <row r="2120" spans="1:10" ht="15.75" hidden="1" customHeight="1">
      <c r="A2120" s="119">
        <v>2113</v>
      </c>
      <c r="B2120" s="238" t="s">
        <v>7559</v>
      </c>
      <c r="C2120" s="121" t="s">
        <v>7482</v>
      </c>
      <c r="D2120" s="119">
        <v>2025</v>
      </c>
      <c r="E2120" s="121">
        <v>6100106402</v>
      </c>
      <c r="F2120" s="237">
        <v>45526</v>
      </c>
      <c r="G2120" s="121" t="s">
        <v>9911</v>
      </c>
      <c r="H2120" s="121" t="s">
        <v>23147</v>
      </c>
      <c r="I2120" s="120" t="s">
        <v>16223</v>
      </c>
      <c r="J2120" s="121" t="s">
        <v>7451</v>
      </c>
    </row>
    <row r="2121" spans="1:10" ht="15.75" hidden="1" customHeight="1">
      <c r="A2121" s="119">
        <v>2114</v>
      </c>
      <c r="B2121" s="238" t="s">
        <v>29320</v>
      </c>
      <c r="C2121" s="121" t="s">
        <v>7479</v>
      </c>
      <c r="D2121" s="119">
        <v>2025</v>
      </c>
      <c r="E2121" s="121">
        <v>6100106428</v>
      </c>
      <c r="F2121" s="237">
        <v>45561</v>
      </c>
      <c r="G2121" s="121" t="s">
        <v>7154</v>
      </c>
      <c r="H2121" s="121" t="s">
        <v>23148</v>
      </c>
      <c r="I2121" s="120" t="s">
        <v>16224</v>
      </c>
      <c r="J2121" s="121" t="s">
        <v>7451</v>
      </c>
    </row>
    <row r="2122" spans="1:10" ht="15.75" hidden="1" customHeight="1">
      <c r="A2122" s="119">
        <v>2115</v>
      </c>
      <c r="B2122" s="238" t="s">
        <v>7890</v>
      </c>
      <c r="C2122" s="121" t="s">
        <v>7496</v>
      </c>
      <c r="D2122" s="119">
        <v>2025</v>
      </c>
      <c r="E2122" s="121">
        <v>6100106782</v>
      </c>
      <c r="F2122" s="237">
        <v>45548</v>
      </c>
      <c r="G2122" s="121" t="s">
        <v>9912</v>
      </c>
      <c r="H2122" s="121" t="s">
        <v>23149</v>
      </c>
      <c r="I2122" s="120" t="s">
        <v>16225</v>
      </c>
      <c r="J2122" s="121" t="s">
        <v>7451</v>
      </c>
    </row>
    <row r="2123" spans="1:10" ht="15.75" hidden="1" customHeight="1">
      <c r="A2123" s="119">
        <v>2116</v>
      </c>
      <c r="B2123" s="121" t="s">
        <v>33303</v>
      </c>
      <c r="C2123" s="121" t="s">
        <v>7479</v>
      </c>
      <c r="D2123" s="119">
        <v>2025</v>
      </c>
      <c r="E2123" s="121">
        <v>6100106494</v>
      </c>
      <c r="F2123" s="237">
        <v>45532</v>
      </c>
      <c r="G2123" s="121" t="s">
        <v>9913</v>
      </c>
      <c r="H2123" s="121" t="s">
        <v>23150</v>
      </c>
      <c r="I2123" s="120" t="s">
        <v>16226</v>
      </c>
      <c r="J2123" s="121" t="s">
        <v>7451</v>
      </c>
    </row>
    <row r="2124" spans="1:10" ht="15.75" hidden="1" customHeight="1">
      <c r="A2124" s="119">
        <v>2117</v>
      </c>
      <c r="B2124" s="238" t="s">
        <v>29321</v>
      </c>
      <c r="C2124" s="121" t="s">
        <v>7492</v>
      </c>
      <c r="D2124" s="119">
        <v>2025</v>
      </c>
      <c r="E2124" s="121">
        <v>6200036394</v>
      </c>
      <c r="F2124" s="237">
        <v>45524</v>
      </c>
      <c r="G2124" s="121" t="s">
        <v>9914</v>
      </c>
      <c r="H2124" s="121" t="s">
        <v>23151</v>
      </c>
      <c r="I2124" s="120" t="s">
        <v>16227</v>
      </c>
      <c r="J2124" s="121" t="s">
        <v>7453</v>
      </c>
    </row>
    <row r="2125" spans="1:10" ht="15.75" hidden="1" customHeight="1">
      <c r="A2125" s="119">
        <v>2118</v>
      </c>
      <c r="B2125" s="238" t="s">
        <v>7713</v>
      </c>
      <c r="C2125" s="121" t="s">
        <v>7478</v>
      </c>
      <c r="D2125" s="119">
        <v>2025</v>
      </c>
      <c r="E2125" s="121">
        <v>6100106417</v>
      </c>
      <c r="F2125" s="237">
        <v>45526</v>
      </c>
      <c r="G2125" s="121" t="s">
        <v>9915</v>
      </c>
      <c r="H2125" s="121" t="s">
        <v>23152</v>
      </c>
      <c r="I2125" s="120" t="s">
        <v>16228</v>
      </c>
      <c r="J2125" s="121" t="s">
        <v>7451</v>
      </c>
    </row>
    <row r="2126" spans="1:10" ht="15.75" hidden="1" customHeight="1">
      <c r="A2126" s="119">
        <v>2119</v>
      </c>
      <c r="B2126" s="238" t="s">
        <v>29322</v>
      </c>
      <c r="C2126" s="121" t="s">
        <v>7479</v>
      </c>
      <c r="D2126" s="119">
        <v>2025</v>
      </c>
      <c r="E2126" s="121">
        <v>6100106950</v>
      </c>
      <c r="F2126" s="237">
        <v>45545</v>
      </c>
      <c r="G2126" s="121" t="s">
        <v>9916</v>
      </c>
      <c r="H2126" s="121" t="s">
        <v>23153</v>
      </c>
      <c r="I2126" s="120" t="s">
        <v>16229</v>
      </c>
      <c r="J2126" s="121" t="s">
        <v>7451</v>
      </c>
    </row>
    <row r="2127" spans="1:10" ht="15.75" hidden="1" customHeight="1">
      <c r="A2127" s="119">
        <v>2120</v>
      </c>
      <c r="B2127" s="238" t="s">
        <v>7925</v>
      </c>
      <c r="C2127" s="121" t="s">
        <v>7478</v>
      </c>
      <c r="D2127" s="119">
        <v>2025</v>
      </c>
      <c r="E2127" s="121">
        <v>6100106420</v>
      </c>
      <c r="F2127" s="237">
        <v>45526</v>
      </c>
      <c r="G2127" s="121" t="s">
        <v>9917</v>
      </c>
      <c r="H2127" s="121" t="s">
        <v>23154</v>
      </c>
      <c r="I2127" s="120" t="s">
        <v>16230</v>
      </c>
      <c r="J2127" s="121" t="s">
        <v>7451</v>
      </c>
    </row>
    <row r="2128" spans="1:10" ht="15.75" hidden="1" customHeight="1">
      <c r="A2128" s="119">
        <v>2121</v>
      </c>
      <c r="B2128" s="238" t="s">
        <v>29323</v>
      </c>
      <c r="C2128" s="121" t="s">
        <v>7481</v>
      </c>
      <c r="D2128" s="119">
        <v>2025</v>
      </c>
      <c r="E2128" s="121">
        <v>6000039740</v>
      </c>
      <c r="F2128" s="237">
        <v>45547</v>
      </c>
      <c r="G2128" s="121" t="s">
        <v>7226</v>
      </c>
      <c r="H2128" s="121" t="s">
        <v>23155</v>
      </c>
      <c r="I2128" s="120" t="s">
        <v>16231</v>
      </c>
      <c r="J2128" s="121" t="s">
        <v>7452</v>
      </c>
    </row>
    <row r="2129" spans="1:10" ht="15.75" hidden="1" customHeight="1">
      <c r="A2129" s="119">
        <v>2122</v>
      </c>
      <c r="B2129" s="238" t="s">
        <v>7620</v>
      </c>
      <c r="C2129" s="121" t="s">
        <v>7478</v>
      </c>
      <c r="D2129" s="119">
        <v>2025</v>
      </c>
      <c r="E2129" s="121">
        <v>6100106414</v>
      </c>
      <c r="F2129" s="237">
        <v>45527</v>
      </c>
      <c r="G2129" s="121" t="s">
        <v>7142</v>
      </c>
      <c r="H2129" s="121" t="s">
        <v>23156</v>
      </c>
      <c r="I2129" s="120" t="s">
        <v>16232</v>
      </c>
      <c r="J2129" s="121" t="s">
        <v>7451</v>
      </c>
    </row>
    <row r="2130" spans="1:10" ht="15.75" hidden="1" customHeight="1">
      <c r="A2130" s="119">
        <v>2123</v>
      </c>
      <c r="B2130" s="238" t="s">
        <v>29324</v>
      </c>
      <c r="C2130" s="121" t="s">
        <v>7479</v>
      </c>
      <c r="D2130" s="119">
        <v>2025</v>
      </c>
      <c r="E2130" s="121">
        <v>6100106501</v>
      </c>
      <c r="F2130" s="237">
        <v>45530</v>
      </c>
      <c r="G2130" s="121" t="s">
        <v>9918</v>
      </c>
      <c r="H2130" s="121" t="s">
        <v>23157</v>
      </c>
      <c r="I2130" s="120" t="s">
        <v>16233</v>
      </c>
      <c r="J2130" s="121" t="s">
        <v>7451</v>
      </c>
    </row>
    <row r="2131" spans="1:10" ht="15.75" hidden="1" customHeight="1">
      <c r="A2131" s="119">
        <v>2124</v>
      </c>
      <c r="B2131" s="238" t="s">
        <v>7553</v>
      </c>
      <c r="C2131" s="121" t="s">
        <v>7478</v>
      </c>
      <c r="D2131" s="119">
        <v>2025</v>
      </c>
      <c r="E2131" s="121">
        <v>6100106806</v>
      </c>
      <c r="F2131" s="237">
        <v>45545</v>
      </c>
      <c r="G2131" s="121" t="s">
        <v>9919</v>
      </c>
      <c r="H2131" s="121" t="s">
        <v>23158</v>
      </c>
      <c r="I2131" s="120" t="s">
        <v>7316</v>
      </c>
      <c r="J2131" s="121" t="s">
        <v>7451</v>
      </c>
    </row>
    <row r="2132" spans="1:10" ht="15.75" hidden="1" customHeight="1">
      <c r="A2132" s="119">
        <v>2125</v>
      </c>
      <c r="B2132" s="238" t="s">
        <v>29325</v>
      </c>
      <c r="C2132" s="121" t="s">
        <v>7490</v>
      </c>
      <c r="D2132" s="119">
        <v>2025</v>
      </c>
      <c r="E2132" s="121">
        <v>6200036412</v>
      </c>
      <c r="F2132" s="237">
        <v>45526</v>
      </c>
      <c r="G2132" s="121" t="s">
        <v>9920</v>
      </c>
      <c r="H2132" s="121" t="s">
        <v>23159</v>
      </c>
      <c r="I2132" s="120" t="s">
        <v>16234</v>
      </c>
      <c r="J2132" s="121" t="s">
        <v>7453</v>
      </c>
    </row>
    <row r="2133" spans="1:10" ht="15.75" hidden="1" customHeight="1">
      <c r="A2133" s="119">
        <v>2126</v>
      </c>
      <c r="B2133" s="238" t="s">
        <v>29326</v>
      </c>
      <c r="C2133" s="121" t="s">
        <v>7484</v>
      </c>
      <c r="D2133" s="119">
        <v>2025</v>
      </c>
      <c r="E2133" s="121">
        <v>6100106540</v>
      </c>
      <c r="F2133" s="237">
        <v>45530</v>
      </c>
      <c r="G2133" s="121" t="s">
        <v>9921</v>
      </c>
      <c r="H2133" s="121" t="s">
        <v>23160</v>
      </c>
      <c r="I2133" s="120" t="s">
        <v>16235</v>
      </c>
      <c r="J2133" s="121" t="s">
        <v>7451</v>
      </c>
    </row>
    <row r="2134" spans="1:10" ht="15.75" hidden="1" customHeight="1">
      <c r="A2134" s="119">
        <v>2127</v>
      </c>
      <c r="B2134" s="238" t="s">
        <v>29327</v>
      </c>
      <c r="C2134" s="121" t="s">
        <v>7483</v>
      </c>
      <c r="D2134" s="119">
        <v>2025</v>
      </c>
      <c r="E2134" s="121">
        <v>6100106472</v>
      </c>
      <c r="F2134" s="237">
        <v>45531</v>
      </c>
      <c r="G2134" s="121" t="s">
        <v>9922</v>
      </c>
      <c r="H2134" s="121" t="s">
        <v>23161</v>
      </c>
      <c r="I2134" s="120" t="s">
        <v>16236</v>
      </c>
      <c r="J2134" s="121" t="s">
        <v>7451</v>
      </c>
    </row>
    <row r="2135" spans="1:10" ht="15.75" hidden="1" customHeight="1">
      <c r="A2135" s="119">
        <v>2128</v>
      </c>
      <c r="B2135" s="238" t="s">
        <v>29328</v>
      </c>
      <c r="C2135" s="121" t="s">
        <v>7484</v>
      </c>
      <c r="D2135" s="119">
        <v>2025</v>
      </c>
      <c r="E2135" s="121">
        <v>6100106821</v>
      </c>
      <c r="F2135" s="237">
        <v>45540</v>
      </c>
      <c r="G2135" s="121" t="s">
        <v>9923</v>
      </c>
      <c r="H2135" s="121" t="s">
        <v>23162</v>
      </c>
      <c r="I2135" s="120" t="s">
        <v>16237</v>
      </c>
      <c r="J2135" s="121" t="s">
        <v>7451</v>
      </c>
    </row>
    <row r="2136" spans="1:10" ht="15.75" hidden="1" customHeight="1">
      <c r="A2136" s="119">
        <v>2129</v>
      </c>
      <c r="B2136" s="238" t="s">
        <v>29329</v>
      </c>
      <c r="C2136" s="121" t="s">
        <v>7478</v>
      </c>
      <c r="D2136" s="119">
        <v>2025</v>
      </c>
      <c r="E2136" s="121">
        <v>6100106453</v>
      </c>
      <c r="F2136" s="237">
        <v>45525</v>
      </c>
      <c r="G2136" s="121" t="s">
        <v>9924</v>
      </c>
      <c r="H2136" s="121" t="s">
        <v>23163</v>
      </c>
      <c r="I2136" s="120" t="s">
        <v>16238</v>
      </c>
      <c r="J2136" s="121" t="s">
        <v>7451</v>
      </c>
    </row>
    <row r="2137" spans="1:10" ht="15.75" hidden="1" customHeight="1">
      <c r="A2137" s="119">
        <v>2130</v>
      </c>
      <c r="B2137" s="238" t="s">
        <v>29330</v>
      </c>
      <c r="C2137" s="121" t="s">
        <v>7478</v>
      </c>
      <c r="D2137" s="119">
        <v>2025</v>
      </c>
      <c r="E2137" s="121">
        <v>6100106447</v>
      </c>
      <c r="F2137" s="237">
        <v>45544</v>
      </c>
      <c r="G2137" s="121" t="s">
        <v>9925</v>
      </c>
      <c r="H2137" s="121" t="s">
        <v>23164</v>
      </c>
      <c r="I2137" s="120" t="s">
        <v>16239</v>
      </c>
      <c r="J2137" s="121" t="s">
        <v>7451</v>
      </c>
    </row>
    <row r="2138" spans="1:10" ht="15.75" hidden="1" customHeight="1">
      <c r="A2138" s="119">
        <v>2131</v>
      </c>
      <c r="B2138" s="238" t="s">
        <v>29331</v>
      </c>
      <c r="C2138" s="121" t="s">
        <v>7483</v>
      </c>
      <c r="D2138" s="119">
        <v>2025</v>
      </c>
      <c r="E2138" s="121">
        <v>6100106574</v>
      </c>
      <c r="F2138" s="237">
        <v>45537</v>
      </c>
      <c r="G2138" s="121" t="s">
        <v>9926</v>
      </c>
      <c r="H2138" s="121" t="s">
        <v>23165</v>
      </c>
      <c r="I2138" s="120" t="s">
        <v>16240</v>
      </c>
      <c r="J2138" s="121" t="s">
        <v>7451</v>
      </c>
    </row>
    <row r="2139" spans="1:10" ht="15.75" hidden="1" customHeight="1">
      <c r="A2139" s="119">
        <v>2132</v>
      </c>
      <c r="B2139" s="238" t="s">
        <v>29332</v>
      </c>
      <c r="C2139" s="121" t="s">
        <v>7505</v>
      </c>
      <c r="D2139" s="119">
        <v>2025</v>
      </c>
      <c r="E2139" s="121">
        <v>6400022698</v>
      </c>
      <c r="F2139" s="237">
        <v>45527</v>
      </c>
      <c r="G2139" s="121" t="s">
        <v>9927</v>
      </c>
      <c r="H2139" s="121" t="s">
        <v>23166</v>
      </c>
      <c r="I2139" s="120" t="s">
        <v>16241</v>
      </c>
      <c r="J2139" s="121" t="s">
        <v>7455</v>
      </c>
    </row>
    <row r="2140" spans="1:10" ht="15.75" hidden="1" customHeight="1">
      <c r="A2140" s="119">
        <v>2133</v>
      </c>
      <c r="B2140" s="238" t="s">
        <v>29333</v>
      </c>
      <c r="C2140" s="121" t="s">
        <v>7478</v>
      </c>
      <c r="D2140" s="119">
        <v>2025</v>
      </c>
      <c r="E2140" s="121">
        <v>6100106463</v>
      </c>
      <c r="F2140" s="237">
        <v>45531</v>
      </c>
      <c r="G2140" s="121" t="s">
        <v>9928</v>
      </c>
      <c r="H2140" s="121" t="s">
        <v>23167</v>
      </c>
      <c r="I2140" s="120" t="s">
        <v>16242</v>
      </c>
      <c r="J2140" s="121" t="s">
        <v>7451</v>
      </c>
    </row>
    <row r="2141" spans="1:10" ht="15.75" hidden="1" customHeight="1">
      <c r="A2141" s="119">
        <v>2134</v>
      </c>
      <c r="B2141" s="238" t="s">
        <v>29334</v>
      </c>
      <c r="C2141" s="121" t="s">
        <v>7489</v>
      </c>
      <c r="D2141" s="119">
        <v>2025</v>
      </c>
      <c r="E2141" s="121">
        <v>6200037176</v>
      </c>
      <c r="F2141" s="237">
        <v>45593</v>
      </c>
      <c r="G2141" s="121" t="s">
        <v>9929</v>
      </c>
      <c r="H2141" s="121" t="s">
        <v>23168</v>
      </c>
      <c r="I2141" s="120" t="s">
        <v>16243</v>
      </c>
      <c r="J2141" s="121" t="s">
        <v>7453</v>
      </c>
    </row>
    <row r="2142" spans="1:10" ht="15.75" hidden="1" customHeight="1">
      <c r="A2142" s="119">
        <v>2135</v>
      </c>
      <c r="B2142" s="238" t="s">
        <v>29335</v>
      </c>
      <c r="C2142" s="121" t="s">
        <v>7492</v>
      </c>
      <c r="D2142" s="119">
        <v>2025</v>
      </c>
      <c r="E2142" s="121">
        <v>6200036471</v>
      </c>
      <c r="F2142" s="237">
        <v>45530</v>
      </c>
      <c r="G2142" s="121" t="s">
        <v>9930</v>
      </c>
      <c r="H2142" s="121" t="s">
        <v>23169</v>
      </c>
      <c r="I2142" s="120" t="s">
        <v>16244</v>
      </c>
      <c r="J2142" s="121" t="s">
        <v>7453</v>
      </c>
    </row>
    <row r="2143" spans="1:10" ht="15.75" hidden="1" customHeight="1">
      <c r="A2143" s="119">
        <v>2136</v>
      </c>
      <c r="B2143" s="238" t="s">
        <v>29336</v>
      </c>
      <c r="C2143" s="121" t="s">
        <v>7478</v>
      </c>
      <c r="D2143" s="119">
        <v>2025</v>
      </c>
      <c r="E2143" s="121">
        <v>6100106757</v>
      </c>
      <c r="F2143" s="237">
        <v>45540</v>
      </c>
      <c r="G2143" s="121" t="s">
        <v>9931</v>
      </c>
      <c r="H2143" s="121" t="s">
        <v>23170</v>
      </c>
      <c r="I2143" s="120" t="s">
        <v>16245</v>
      </c>
      <c r="J2143" s="121" t="s">
        <v>7451</v>
      </c>
    </row>
    <row r="2144" spans="1:10" ht="15.75" hidden="1" customHeight="1">
      <c r="A2144" s="119">
        <v>2137</v>
      </c>
      <c r="B2144" s="238" t="s">
        <v>29337</v>
      </c>
      <c r="C2144" s="121" t="s">
        <v>7511</v>
      </c>
      <c r="D2144" s="119">
        <v>2025</v>
      </c>
      <c r="E2144" s="121">
        <v>6300019966</v>
      </c>
      <c r="F2144" s="237">
        <v>45569</v>
      </c>
      <c r="G2144" s="121" t="s">
        <v>9932</v>
      </c>
      <c r="H2144" s="121" t="s">
        <v>23171</v>
      </c>
      <c r="I2144" s="120" t="s">
        <v>16246</v>
      </c>
      <c r="J2144" s="121" t="s">
        <v>7454</v>
      </c>
    </row>
    <row r="2145" spans="1:10" ht="15.75" hidden="1" customHeight="1">
      <c r="A2145" s="119">
        <v>2138</v>
      </c>
      <c r="B2145" s="238" t="s">
        <v>29338</v>
      </c>
      <c r="C2145" s="121" t="s">
        <v>7496</v>
      </c>
      <c r="D2145" s="119">
        <v>2025</v>
      </c>
      <c r="E2145" s="121">
        <v>6100106579</v>
      </c>
      <c r="F2145" s="237">
        <v>45532</v>
      </c>
      <c r="G2145" s="121" t="s">
        <v>9933</v>
      </c>
      <c r="H2145" s="121" t="s">
        <v>23172</v>
      </c>
      <c r="I2145" s="120" t="s">
        <v>16247</v>
      </c>
      <c r="J2145" s="121" t="s">
        <v>7451</v>
      </c>
    </row>
    <row r="2146" spans="1:10" ht="15.75" hidden="1" customHeight="1">
      <c r="A2146" s="119">
        <v>2139</v>
      </c>
      <c r="B2146" s="238" t="s">
        <v>29339</v>
      </c>
      <c r="C2146" s="121" t="s">
        <v>7478</v>
      </c>
      <c r="D2146" s="119">
        <v>2025</v>
      </c>
      <c r="E2146" s="121">
        <v>6100106516</v>
      </c>
      <c r="F2146" s="237">
        <v>45530</v>
      </c>
      <c r="G2146" s="121" t="s">
        <v>9934</v>
      </c>
      <c r="H2146" s="121" t="s">
        <v>23173</v>
      </c>
      <c r="I2146" s="120" t="s">
        <v>16248</v>
      </c>
      <c r="J2146" s="121" t="s">
        <v>7451</v>
      </c>
    </row>
    <row r="2147" spans="1:10" ht="15.75" hidden="1" customHeight="1">
      <c r="A2147" s="119">
        <v>2140</v>
      </c>
      <c r="B2147" s="238" t="s">
        <v>29340</v>
      </c>
      <c r="C2147" s="121" t="s">
        <v>7501</v>
      </c>
      <c r="D2147" s="119">
        <v>2025</v>
      </c>
      <c r="E2147" s="121">
        <v>6200036490</v>
      </c>
      <c r="F2147" s="237">
        <v>45546</v>
      </c>
      <c r="G2147" s="121" t="s">
        <v>9935</v>
      </c>
      <c r="H2147" s="121" t="s">
        <v>23174</v>
      </c>
      <c r="I2147" s="120" t="s">
        <v>16249</v>
      </c>
      <c r="J2147" s="121" t="s">
        <v>7453</v>
      </c>
    </row>
    <row r="2148" spans="1:10" ht="15.75" hidden="1" customHeight="1">
      <c r="A2148" s="119">
        <v>2141</v>
      </c>
      <c r="B2148" s="238" t="s">
        <v>29341</v>
      </c>
      <c r="C2148" s="121" t="s">
        <v>7488</v>
      </c>
      <c r="D2148" s="119">
        <v>2025</v>
      </c>
      <c r="E2148" s="121">
        <v>6100106580</v>
      </c>
      <c r="F2148" s="237">
        <v>45533</v>
      </c>
      <c r="G2148" s="121" t="s">
        <v>9936</v>
      </c>
      <c r="H2148" s="121" t="s">
        <v>23175</v>
      </c>
      <c r="I2148" s="120" t="s">
        <v>16250</v>
      </c>
      <c r="J2148" s="121" t="s">
        <v>7451</v>
      </c>
    </row>
    <row r="2149" spans="1:10" ht="15.75" hidden="1" customHeight="1">
      <c r="A2149" s="119">
        <v>2142</v>
      </c>
      <c r="B2149" s="238" t="s">
        <v>29342</v>
      </c>
      <c r="C2149" s="121" t="s">
        <v>7478</v>
      </c>
      <c r="D2149" s="119">
        <v>2025</v>
      </c>
      <c r="E2149" s="121">
        <v>6100106496</v>
      </c>
      <c r="F2149" s="237">
        <v>45544</v>
      </c>
      <c r="G2149" s="121" t="s">
        <v>9937</v>
      </c>
      <c r="H2149" s="121" t="s">
        <v>23176</v>
      </c>
      <c r="I2149" s="120" t="s">
        <v>16251</v>
      </c>
      <c r="J2149" s="121" t="s">
        <v>7451</v>
      </c>
    </row>
    <row r="2150" spans="1:10" ht="15.75" hidden="1" customHeight="1">
      <c r="A2150" s="119">
        <v>2143</v>
      </c>
      <c r="B2150" s="238" t="s">
        <v>29343</v>
      </c>
      <c r="C2150" s="121" t="s">
        <v>7488</v>
      </c>
      <c r="D2150" s="119">
        <v>2025</v>
      </c>
      <c r="E2150" s="121">
        <v>6100106606</v>
      </c>
      <c r="F2150" s="237">
        <v>45533</v>
      </c>
      <c r="G2150" s="121" t="s">
        <v>9938</v>
      </c>
      <c r="H2150" s="121" t="s">
        <v>23177</v>
      </c>
      <c r="I2150" s="120" t="s">
        <v>16252</v>
      </c>
      <c r="J2150" s="121" t="s">
        <v>7451</v>
      </c>
    </row>
    <row r="2151" spans="1:10" ht="15.75" hidden="1" customHeight="1">
      <c r="A2151" s="119">
        <v>2144</v>
      </c>
      <c r="B2151" s="238" t="s">
        <v>29344</v>
      </c>
      <c r="C2151" s="121" t="s">
        <v>7478</v>
      </c>
      <c r="D2151" s="119">
        <v>2025</v>
      </c>
      <c r="E2151" s="121">
        <v>6100106753</v>
      </c>
      <c r="F2151" s="237">
        <v>45539</v>
      </c>
      <c r="G2151" s="121" t="s">
        <v>9939</v>
      </c>
      <c r="H2151" s="121" t="s">
        <v>23178</v>
      </c>
      <c r="I2151" s="120" t="s">
        <v>16253</v>
      </c>
      <c r="J2151" s="121" t="s">
        <v>7451</v>
      </c>
    </row>
    <row r="2152" spans="1:10" ht="15.75" hidden="1" customHeight="1">
      <c r="A2152" s="119">
        <v>2145</v>
      </c>
      <c r="B2152" s="238" t="s">
        <v>7569</v>
      </c>
      <c r="C2152" s="121" t="s">
        <v>7478</v>
      </c>
      <c r="D2152" s="119">
        <v>2025</v>
      </c>
      <c r="E2152" s="121">
        <v>6100106509</v>
      </c>
      <c r="F2152" s="237">
        <v>45544</v>
      </c>
      <c r="G2152" s="121" t="s">
        <v>9940</v>
      </c>
      <c r="H2152" s="121" t="s">
        <v>23179</v>
      </c>
      <c r="I2152" s="120" t="s">
        <v>16254</v>
      </c>
      <c r="J2152" s="121" t="s">
        <v>7451</v>
      </c>
    </row>
    <row r="2153" spans="1:10" ht="15.75" hidden="1" customHeight="1">
      <c r="A2153" s="119">
        <v>2146</v>
      </c>
      <c r="B2153" s="238" t="s">
        <v>7569</v>
      </c>
      <c r="C2153" s="121" t="s">
        <v>7478</v>
      </c>
      <c r="D2153" s="119">
        <v>2025</v>
      </c>
      <c r="E2153" s="121">
        <v>6100106491</v>
      </c>
      <c r="F2153" s="237">
        <v>45544</v>
      </c>
      <c r="G2153" s="121" t="s">
        <v>9940</v>
      </c>
      <c r="H2153" s="121" t="s">
        <v>23180</v>
      </c>
      <c r="I2153" s="120" t="s">
        <v>16255</v>
      </c>
      <c r="J2153" s="121" t="s">
        <v>7451</v>
      </c>
    </row>
    <row r="2154" spans="1:10" ht="15.75" hidden="1" customHeight="1">
      <c r="A2154" s="119">
        <v>2147</v>
      </c>
      <c r="B2154" s="238" t="s">
        <v>29345</v>
      </c>
      <c r="C2154" s="121" t="s">
        <v>7501</v>
      </c>
      <c r="D2154" s="119">
        <v>2025</v>
      </c>
      <c r="E2154" s="121">
        <v>6200036676</v>
      </c>
      <c r="F2154" s="237">
        <v>45558</v>
      </c>
      <c r="G2154" s="121" t="s">
        <v>9941</v>
      </c>
      <c r="H2154" s="121"/>
      <c r="I2154" s="120" t="s">
        <v>16256</v>
      </c>
      <c r="J2154" s="121" t="s">
        <v>7453</v>
      </c>
    </row>
    <row r="2155" spans="1:10" ht="15.75" hidden="1" customHeight="1">
      <c r="A2155" s="119">
        <v>2148</v>
      </c>
      <c r="B2155" s="238" t="s">
        <v>29132</v>
      </c>
      <c r="C2155" s="121" t="s">
        <v>7478</v>
      </c>
      <c r="D2155" s="119">
        <v>2025</v>
      </c>
      <c r="E2155" s="121">
        <v>6100106535</v>
      </c>
      <c r="F2155" s="237">
        <v>45530</v>
      </c>
      <c r="G2155" s="121" t="s">
        <v>9942</v>
      </c>
      <c r="H2155" s="121" t="s">
        <v>23181</v>
      </c>
      <c r="I2155" s="120" t="s">
        <v>16257</v>
      </c>
      <c r="J2155" s="121" t="s">
        <v>7451</v>
      </c>
    </row>
    <row r="2156" spans="1:10" ht="15.75" hidden="1" customHeight="1">
      <c r="A2156" s="119">
        <v>2149</v>
      </c>
      <c r="B2156" s="238" t="s">
        <v>29346</v>
      </c>
      <c r="C2156" s="121" t="s">
        <v>7496</v>
      </c>
      <c r="D2156" s="119">
        <v>2025</v>
      </c>
      <c r="E2156" s="121">
        <v>6100106680</v>
      </c>
      <c r="F2156" s="237">
        <v>45537</v>
      </c>
      <c r="G2156" s="121" t="s">
        <v>9943</v>
      </c>
      <c r="H2156" s="121" t="s">
        <v>23182</v>
      </c>
      <c r="I2156" s="120" t="s">
        <v>16258</v>
      </c>
      <c r="J2156" s="121" t="s">
        <v>7451</v>
      </c>
    </row>
    <row r="2157" spans="1:10" ht="15.75" hidden="1" customHeight="1">
      <c r="A2157" s="119">
        <v>2150</v>
      </c>
      <c r="B2157" s="238" t="s">
        <v>29347</v>
      </c>
      <c r="C2157" s="121" t="s">
        <v>7478</v>
      </c>
      <c r="D2157" s="119">
        <v>2025</v>
      </c>
      <c r="E2157" s="121">
        <v>6100106533</v>
      </c>
      <c r="F2157" s="237">
        <v>45534</v>
      </c>
      <c r="G2157" s="121" t="s">
        <v>9944</v>
      </c>
      <c r="H2157" s="121" t="s">
        <v>23183</v>
      </c>
      <c r="I2157" s="120" t="s">
        <v>16259</v>
      </c>
      <c r="J2157" s="121" t="s">
        <v>7451</v>
      </c>
    </row>
    <row r="2158" spans="1:10" ht="15.75" hidden="1" customHeight="1">
      <c r="A2158" s="119">
        <v>2151</v>
      </c>
      <c r="B2158" s="238" t="s">
        <v>29348</v>
      </c>
      <c r="C2158" s="121" t="s">
        <v>7491</v>
      </c>
      <c r="D2158" s="119">
        <v>2025</v>
      </c>
      <c r="E2158" s="121">
        <v>6100106525</v>
      </c>
      <c r="F2158" s="237">
        <v>45532</v>
      </c>
      <c r="G2158" s="121" t="s">
        <v>9945</v>
      </c>
      <c r="H2158" s="121" t="s">
        <v>23184</v>
      </c>
      <c r="I2158" s="120" t="s">
        <v>16260</v>
      </c>
      <c r="J2158" s="121" t="s">
        <v>7451</v>
      </c>
    </row>
    <row r="2159" spans="1:10" ht="15.75" hidden="1" customHeight="1">
      <c r="A2159" s="119">
        <v>2152</v>
      </c>
      <c r="B2159" s="238" t="s">
        <v>29349</v>
      </c>
      <c r="C2159" s="121" t="s">
        <v>7481</v>
      </c>
      <c r="D2159" s="119">
        <v>2025</v>
      </c>
      <c r="E2159" s="121">
        <v>6000039662</v>
      </c>
      <c r="F2159" s="237">
        <v>45532</v>
      </c>
      <c r="G2159" s="121" t="s">
        <v>9946</v>
      </c>
      <c r="H2159" s="121" t="s">
        <v>23185</v>
      </c>
      <c r="I2159" s="120" t="s">
        <v>16261</v>
      </c>
      <c r="J2159" s="121" t="s">
        <v>7452</v>
      </c>
    </row>
    <row r="2160" spans="1:10" ht="15.75" hidden="1" customHeight="1">
      <c r="A2160" s="119">
        <v>2153</v>
      </c>
      <c r="B2160" s="238" t="s">
        <v>7932</v>
      </c>
      <c r="C2160" s="121" t="s">
        <v>7478</v>
      </c>
      <c r="D2160" s="119">
        <v>2025</v>
      </c>
      <c r="E2160" s="121">
        <v>6100106849</v>
      </c>
      <c r="F2160" s="237">
        <v>45541</v>
      </c>
      <c r="G2160" s="121" t="s">
        <v>9947</v>
      </c>
      <c r="H2160" s="121" t="s">
        <v>23186</v>
      </c>
      <c r="I2160" s="120" t="s">
        <v>16262</v>
      </c>
      <c r="J2160" s="121" t="s">
        <v>7451</v>
      </c>
    </row>
    <row r="2161" spans="1:10" ht="15.75" hidden="1" customHeight="1">
      <c r="A2161" s="119">
        <v>2154</v>
      </c>
      <c r="B2161" s="238" t="s">
        <v>7582</v>
      </c>
      <c r="C2161" s="121" t="s">
        <v>7478</v>
      </c>
      <c r="D2161" s="119">
        <v>2025</v>
      </c>
      <c r="E2161" s="121">
        <v>6100106531</v>
      </c>
      <c r="F2161" s="237">
        <v>45530</v>
      </c>
      <c r="G2161" s="121" t="s">
        <v>9948</v>
      </c>
      <c r="H2161" s="121" t="s">
        <v>23187</v>
      </c>
      <c r="I2161" s="120" t="s">
        <v>16263</v>
      </c>
      <c r="J2161" s="121" t="s">
        <v>7451</v>
      </c>
    </row>
    <row r="2162" spans="1:10" ht="15.75" hidden="1" customHeight="1">
      <c r="A2162" s="119">
        <v>2155</v>
      </c>
      <c r="B2162" s="238" t="s">
        <v>29350</v>
      </c>
      <c r="C2162" s="121" t="s">
        <v>7492</v>
      </c>
      <c r="D2162" s="119">
        <v>2025</v>
      </c>
      <c r="E2162" s="121">
        <v>6200036448</v>
      </c>
      <c r="F2162" s="237">
        <v>45530</v>
      </c>
      <c r="G2162" s="121" t="s">
        <v>9949</v>
      </c>
      <c r="H2162" s="121" t="s">
        <v>23188</v>
      </c>
      <c r="I2162" s="120" t="s">
        <v>16264</v>
      </c>
      <c r="J2162" s="121" t="s">
        <v>7453</v>
      </c>
    </row>
    <row r="2163" spans="1:10" ht="15.75" hidden="1" customHeight="1">
      <c r="A2163" s="119">
        <v>2156</v>
      </c>
      <c r="B2163" s="238" t="s">
        <v>7932</v>
      </c>
      <c r="C2163" s="121" t="s">
        <v>7478</v>
      </c>
      <c r="D2163" s="119">
        <v>2025</v>
      </c>
      <c r="E2163" s="121">
        <v>6100106524</v>
      </c>
      <c r="F2163" s="237">
        <v>45533</v>
      </c>
      <c r="G2163" s="121" t="s">
        <v>9950</v>
      </c>
      <c r="H2163" s="121" t="s">
        <v>23189</v>
      </c>
      <c r="I2163" s="120" t="s">
        <v>16265</v>
      </c>
      <c r="J2163" s="121" t="s">
        <v>7451</v>
      </c>
    </row>
    <row r="2164" spans="1:10" ht="15.75" hidden="1" customHeight="1">
      <c r="A2164" s="119">
        <v>2157</v>
      </c>
      <c r="B2164" s="238" t="s">
        <v>7818</v>
      </c>
      <c r="C2164" s="121" t="s">
        <v>7478</v>
      </c>
      <c r="D2164" s="119">
        <v>2025</v>
      </c>
      <c r="E2164" s="121">
        <v>6100106609</v>
      </c>
      <c r="F2164" s="237">
        <v>45533</v>
      </c>
      <c r="G2164" s="121" t="s">
        <v>9951</v>
      </c>
      <c r="H2164" s="121" t="s">
        <v>23190</v>
      </c>
      <c r="I2164" s="120" t="s">
        <v>16266</v>
      </c>
      <c r="J2164" s="121" t="s">
        <v>7451</v>
      </c>
    </row>
    <row r="2165" spans="1:10" ht="15.75" hidden="1" customHeight="1">
      <c r="A2165" s="119">
        <v>2158</v>
      </c>
      <c r="B2165" s="238" t="s">
        <v>29351</v>
      </c>
      <c r="C2165" s="121" t="s">
        <v>7492</v>
      </c>
      <c r="D2165" s="119">
        <v>2025</v>
      </c>
      <c r="E2165" s="121">
        <v>6200036449</v>
      </c>
      <c r="F2165" s="237">
        <v>45530</v>
      </c>
      <c r="G2165" s="121" t="s">
        <v>9952</v>
      </c>
      <c r="H2165" s="121" t="s">
        <v>23191</v>
      </c>
      <c r="I2165" s="120" t="s">
        <v>16267</v>
      </c>
      <c r="J2165" s="121" t="s">
        <v>7453</v>
      </c>
    </row>
    <row r="2166" spans="1:10" ht="15.75" hidden="1" customHeight="1">
      <c r="A2166" s="119">
        <v>2159</v>
      </c>
      <c r="B2166" s="238" t="s">
        <v>29205</v>
      </c>
      <c r="C2166" s="121" t="s">
        <v>7492</v>
      </c>
      <c r="D2166" s="119">
        <v>2025</v>
      </c>
      <c r="E2166" s="121">
        <v>6200036486</v>
      </c>
      <c r="F2166" s="237">
        <v>45531</v>
      </c>
      <c r="G2166" s="121" t="s">
        <v>9953</v>
      </c>
      <c r="H2166" s="121" t="s">
        <v>23192</v>
      </c>
      <c r="I2166" s="120" t="s">
        <v>16268</v>
      </c>
      <c r="J2166" s="121" t="s">
        <v>7453</v>
      </c>
    </row>
    <row r="2167" spans="1:10" ht="15.75" hidden="1" customHeight="1">
      <c r="A2167" s="119">
        <v>2160</v>
      </c>
      <c r="B2167" s="238" t="s">
        <v>29350</v>
      </c>
      <c r="C2167" s="121" t="s">
        <v>7492</v>
      </c>
      <c r="D2167" s="119">
        <v>2025</v>
      </c>
      <c r="E2167" s="121">
        <v>6200036450</v>
      </c>
      <c r="F2167" s="237">
        <v>45530</v>
      </c>
      <c r="G2167" s="121" t="s">
        <v>9954</v>
      </c>
      <c r="H2167" s="121" t="s">
        <v>23193</v>
      </c>
      <c r="I2167" s="120" t="s">
        <v>16269</v>
      </c>
      <c r="J2167" s="121" t="s">
        <v>7453</v>
      </c>
    </row>
    <row r="2168" spans="1:10" ht="15.75" hidden="1" customHeight="1">
      <c r="A2168" s="119">
        <v>2161</v>
      </c>
      <c r="B2168" s="238" t="s">
        <v>29352</v>
      </c>
      <c r="C2168" s="121" t="s">
        <v>7478</v>
      </c>
      <c r="D2168" s="119">
        <v>2025</v>
      </c>
      <c r="E2168" s="121">
        <v>6100108688</v>
      </c>
      <c r="F2168" s="237">
        <v>45607</v>
      </c>
      <c r="G2168" s="121" t="s">
        <v>9955</v>
      </c>
      <c r="H2168" s="121" t="s">
        <v>23194</v>
      </c>
      <c r="I2168" s="120" t="s">
        <v>16270</v>
      </c>
      <c r="J2168" s="121" t="s">
        <v>7451</v>
      </c>
    </row>
    <row r="2169" spans="1:10" ht="15.75" hidden="1" customHeight="1">
      <c r="A2169" s="119">
        <v>2162</v>
      </c>
      <c r="B2169" s="238" t="s">
        <v>29353</v>
      </c>
      <c r="C2169" s="121" t="s">
        <v>7496</v>
      </c>
      <c r="D2169" s="119">
        <v>2025</v>
      </c>
      <c r="E2169" s="121">
        <v>6100106649</v>
      </c>
      <c r="F2169" s="237">
        <v>45533</v>
      </c>
      <c r="G2169" s="121" t="s">
        <v>9956</v>
      </c>
      <c r="H2169" s="121" t="s">
        <v>23195</v>
      </c>
      <c r="I2169" s="120" t="s">
        <v>16271</v>
      </c>
      <c r="J2169" s="121" t="s">
        <v>7451</v>
      </c>
    </row>
    <row r="2170" spans="1:10" ht="15.75" hidden="1" customHeight="1">
      <c r="A2170" s="119">
        <v>2163</v>
      </c>
      <c r="B2170" s="238" t="s">
        <v>29354</v>
      </c>
      <c r="C2170" s="121" t="s">
        <v>7478</v>
      </c>
      <c r="D2170" s="119">
        <v>2025</v>
      </c>
      <c r="E2170" s="121">
        <v>6100106840</v>
      </c>
      <c r="F2170" s="237">
        <v>45544</v>
      </c>
      <c r="G2170" s="121" t="s">
        <v>9957</v>
      </c>
      <c r="H2170" s="121" t="s">
        <v>23196</v>
      </c>
      <c r="I2170" s="120" t="s">
        <v>16272</v>
      </c>
      <c r="J2170" s="121" t="s">
        <v>7451</v>
      </c>
    </row>
    <row r="2171" spans="1:10" ht="15.75" hidden="1" customHeight="1">
      <c r="A2171" s="119">
        <v>2164</v>
      </c>
      <c r="B2171" s="238" t="s">
        <v>29355</v>
      </c>
      <c r="C2171" s="121" t="s">
        <v>7489</v>
      </c>
      <c r="D2171" s="119">
        <v>2025</v>
      </c>
      <c r="E2171" s="121">
        <v>6200036856</v>
      </c>
      <c r="F2171" s="237">
        <v>45562</v>
      </c>
      <c r="G2171" s="121" t="s">
        <v>9958</v>
      </c>
      <c r="H2171" s="121" t="s">
        <v>23197</v>
      </c>
      <c r="I2171" s="120" t="s">
        <v>16273</v>
      </c>
      <c r="J2171" s="121" t="s">
        <v>7453</v>
      </c>
    </row>
    <row r="2172" spans="1:10" ht="15.75" hidden="1" customHeight="1">
      <c r="A2172" s="119">
        <v>2165</v>
      </c>
      <c r="B2172" s="238" t="s">
        <v>7569</v>
      </c>
      <c r="C2172" s="121" t="s">
        <v>7478</v>
      </c>
      <c r="D2172" s="119">
        <v>2025</v>
      </c>
      <c r="E2172" s="121">
        <v>6100106550</v>
      </c>
      <c r="F2172" s="237">
        <v>45551</v>
      </c>
      <c r="G2172" s="121" t="s">
        <v>9959</v>
      </c>
      <c r="H2172" s="121" t="s">
        <v>23198</v>
      </c>
      <c r="I2172" s="120" t="s">
        <v>16274</v>
      </c>
      <c r="J2172" s="121" t="s">
        <v>7451</v>
      </c>
    </row>
    <row r="2173" spans="1:10" ht="15.75" hidden="1" customHeight="1">
      <c r="A2173" s="119">
        <v>2166</v>
      </c>
      <c r="B2173" s="238" t="s">
        <v>29356</v>
      </c>
      <c r="C2173" s="121" t="s">
        <v>7501</v>
      </c>
      <c r="D2173" s="119">
        <v>2025</v>
      </c>
      <c r="E2173" s="121">
        <v>6200036798</v>
      </c>
      <c r="F2173" s="237">
        <v>45558</v>
      </c>
      <c r="G2173" s="121" t="s">
        <v>9960</v>
      </c>
      <c r="H2173" s="121"/>
      <c r="I2173" s="120" t="s">
        <v>16275</v>
      </c>
      <c r="J2173" s="121" t="s">
        <v>7453</v>
      </c>
    </row>
    <row r="2174" spans="1:10" ht="15.75" hidden="1" customHeight="1">
      <c r="A2174" s="119">
        <v>2167</v>
      </c>
      <c r="B2174" s="238" t="s">
        <v>7934</v>
      </c>
      <c r="C2174" s="121" t="s">
        <v>7479</v>
      </c>
      <c r="D2174" s="119">
        <v>2025</v>
      </c>
      <c r="E2174" s="121">
        <v>6100106747</v>
      </c>
      <c r="F2174" s="237">
        <v>45539</v>
      </c>
      <c r="G2174" s="121" t="s">
        <v>9961</v>
      </c>
      <c r="H2174" s="121" t="s">
        <v>23199</v>
      </c>
      <c r="I2174" s="120" t="s">
        <v>16276</v>
      </c>
      <c r="J2174" s="121" t="s">
        <v>7451</v>
      </c>
    </row>
    <row r="2175" spans="1:10" ht="15.75" hidden="1" customHeight="1">
      <c r="A2175" s="119">
        <v>2168</v>
      </c>
      <c r="B2175" s="238" t="s">
        <v>29357</v>
      </c>
      <c r="C2175" s="121" t="s">
        <v>7479</v>
      </c>
      <c r="D2175" s="119">
        <v>2025</v>
      </c>
      <c r="E2175" s="121">
        <v>6100106583</v>
      </c>
      <c r="F2175" s="237">
        <v>45532</v>
      </c>
      <c r="G2175" s="121" t="s">
        <v>9962</v>
      </c>
      <c r="H2175" s="121" t="s">
        <v>23200</v>
      </c>
      <c r="I2175" s="120" t="s">
        <v>16277</v>
      </c>
      <c r="J2175" s="121" t="s">
        <v>7451</v>
      </c>
    </row>
    <row r="2176" spans="1:10" ht="15.75" hidden="1" customHeight="1">
      <c r="A2176" s="119">
        <v>2169</v>
      </c>
      <c r="B2176" s="238" t="s">
        <v>29358</v>
      </c>
      <c r="C2176" s="121" t="s">
        <v>7496</v>
      </c>
      <c r="D2176" s="119">
        <v>2025</v>
      </c>
      <c r="E2176" s="121">
        <v>6100106783</v>
      </c>
      <c r="F2176" s="237">
        <v>45539</v>
      </c>
      <c r="G2176" s="121" t="s">
        <v>9963</v>
      </c>
      <c r="H2176" s="121" t="s">
        <v>23201</v>
      </c>
      <c r="I2176" s="120" t="s">
        <v>16278</v>
      </c>
      <c r="J2176" s="121" t="s">
        <v>7451</v>
      </c>
    </row>
    <row r="2177" spans="1:10" ht="15.75" hidden="1" customHeight="1">
      <c r="A2177" s="119">
        <v>2170</v>
      </c>
      <c r="B2177" s="238" t="s">
        <v>29359</v>
      </c>
      <c r="C2177" s="121" t="s">
        <v>7488</v>
      </c>
      <c r="D2177" s="119">
        <v>2025</v>
      </c>
      <c r="E2177" s="121">
        <v>6100106838</v>
      </c>
      <c r="F2177" s="237">
        <v>45545</v>
      </c>
      <c r="G2177" s="121" t="s">
        <v>9964</v>
      </c>
      <c r="H2177" s="121" t="s">
        <v>23202</v>
      </c>
      <c r="I2177" s="120" t="s">
        <v>16279</v>
      </c>
      <c r="J2177" s="121" t="s">
        <v>7451</v>
      </c>
    </row>
    <row r="2178" spans="1:10" ht="15.75" hidden="1" customHeight="1">
      <c r="A2178" s="119">
        <v>2171</v>
      </c>
      <c r="B2178" s="238" t="s">
        <v>29360</v>
      </c>
      <c r="C2178" s="121" t="s">
        <v>7478</v>
      </c>
      <c r="D2178" s="119">
        <v>2025</v>
      </c>
      <c r="E2178" s="121">
        <v>6100106549</v>
      </c>
      <c r="F2178" s="237">
        <v>45532</v>
      </c>
      <c r="G2178" s="121" t="s">
        <v>9965</v>
      </c>
      <c r="H2178" s="121" t="s">
        <v>23203</v>
      </c>
      <c r="I2178" s="120" t="s">
        <v>16280</v>
      </c>
      <c r="J2178" s="121" t="s">
        <v>7451</v>
      </c>
    </row>
    <row r="2179" spans="1:10" ht="15.75" hidden="1" customHeight="1">
      <c r="A2179" s="119">
        <v>2172</v>
      </c>
      <c r="B2179" s="238" t="s">
        <v>29361</v>
      </c>
      <c r="C2179" s="121" t="s">
        <v>7478</v>
      </c>
      <c r="D2179" s="119">
        <v>2025</v>
      </c>
      <c r="E2179" s="121">
        <v>6100106585</v>
      </c>
      <c r="F2179" s="237">
        <v>45532</v>
      </c>
      <c r="G2179" s="121" t="s">
        <v>9966</v>
      </c>
      <c r="H2179" s="121" t="s">
        <v>23204</v>
      </c>
      <c r="I2179" s="120" t="s">
        <v>16281</v>
      </c>
      <c r="J2179" s="121" t="s">
        <v>7451</v>
      </c>
    </row>
    <row r="2180" spans="1:10" ht="15.75" hidden="1" customHeight="1">
      <c r="A2180" s="119">
        <v>2173</v>
      </c>
      <c r="B2180" s="121" t="s">
        <v>33308</v>
      </c>
      <c r="C2180" s="121" t="s">
        <v>7504</v>
      </c>
      <c r="D2180" s="119">
        <v>2025</v>
      </c>
      <c r="E2180" s="121">
        <v>6300019854</v>
      </c>
      <c r="F2180" s="237">
        <v>45537</v>
      </c>
      <c r="G2180" s="121" t="s">
        <v>9967</v>
      </c>
      <c r="H2180" s="121" t="s">
        <v>23205</v>
      </c>
      <c r="I2180" s="120" t="s">
        <v>16282</v>
      </c>
      <c r="J2180" s="121" t="s">
        <v>7454</v>
      </c>
    </row>
    <row r="2181" spans="1:10" ht="15.75" hidden="1" customHeight="1">
      <c r="A2181" s="119">
        <v>2174</v>
      </c>
      <c r="B2181" s="238" t="s">
        <v>7925</v>
      </c>
      <c r="C2181" s="121" t="s">
        <v>7478</v>
      </c>
      <c r="D2181" s="119">
        <v>2025</v>
      </c>
      <c r="E2181" s="121">
        <v>6100106561</v>
      </c>
      <c r="F2181" s="237">
        <v>45540</v>
      </c>
      <c r="G2181" s="121" t="s">
        <v>7136</v>
      </c>
      <c r="H2181" s="121" t="s">
        <v>23206</v>
      </c>
      <c r="I2181" s="120" t="s">
        <v>7351</v>
      </c>
      <c r="J2181" s="121" t="s">
        <v>7451</v>
      </c>
    </row>
    <row r="2182" spans="1:10" ht="15.75" hidden="1" customHeight="1">
      <c r="A2182" s="119">
        <v>2175</v>
      </c>
      <c r="B2182" s="238" t="s">
        <v>29362</v>
      </c>
      <c r="C2182" s="121" t="s">
        <v>7489</v>
      </c>
      <c r="D2182" s="119">
        <v>2025</v>
      </c>
      <c r="E2182" s="121">
        <v>6200036470</v>
      </c>
      <c r="F2182" s="237">
        <v>45530</v>
      </c>
      <c r="G2182" s="121" t="s">
        <v>9968</v>
      </c>
      <c r="H2182" s="121" t="s">
        <v>23207</v>
      </c>
      <c r="I2182" s="120" t="s">
        <v>16283</v>
      </c>
      <c r="J2182" s="121" t="s">
        <v>7453</v>
      </c>
    </row>
    <row r="2183" spans="1:10" ht="15.75" hidden="1" customHeight="1">
      <c r="A2183" s="119">
        <v>2176</v>
      </c>
      <c r="B2183" s="238" t="s">
        <v>29363</v>
      </c>
      <c r="C2183" s="121" t="s">
        <v>7484</v>
      </c>
      <c r="D2183" s="119">
        <v>2025</v>
      </c>
      <c r="E2183" s="121">
        <v>6100106577</v>
      </c>
      <c r="F2183" s="237">
        <v>45531</v>
      </c>
      <c r="G2183" s="121" t="s">
        <v>9969</v>
      </c>
      <c r="H2183" s="121" t="s">
        <v>23208</v>
      </c>
      <c r="I2183" s="120" t="s">
        <v>16284</v>
      </c>
      <c r="J2183" s="121" t="s">
        <v>7451</v>
      </c>
    </row>
    <row r="2184" spans="1:10" ht="15.75" hidden="1" customHeight="1">
      <c r="A2184" s="119">
        <v>2177</v>
      </c>
      <c r="B2184" s="238" t="s">
        <v>29364</v>
      </c>
      <c r="C2184" s="121" t="s">
        <v>7479</v>
      </c>
      <c r="D2184" s="119">
        <v>2025</v>
      </c>
      <c r="E2184" s="121">
        <v>6100106772</v>
      </c>
      <c r="F2184" s="237">
        <v>45539</v>
      </c>
      <c r="G2184" s="121" t="s">
        <v>9970</v>
      </c>
      <c r="H2184" s="121" t="s">
        <v>23209</v>
      </c>
      <c r="I2184" s="120" t="s">
        <v>16285</v>
      </c>
      <c r="J2184" s="121" t="s">
        <v>7451</v>
      </c>
    </row>
    <row r="2185" spans="1:10" ht="15.75" hidden="1" customHeight="1">
      <c r="A2185" s="119">
        <v>2178</v>
      </c>
      <c r="B2185" s="238" t="s">
        <v>29296</v>
      </c>
      <c r="C2185" s="121" t="s">
        <v>7478</v>
      </c>
      <c r="D2185" s="119">
        <v>2025</v>
      </c>
      <c r="E2185" s="121">
        <v>6100106616</v>
      </c>
      <c r="F2185" s="237">
        <v>45533</v>
      </c>
      <c r="G2185" s="121" t="s">
        <v>9971</v>
      </c>
      <c r="H2185" s="121" t="s">
        <v>23210</v>
      </c>
      <c r="I2185" s="120" t="s">
        <v>16286</v>
      </c>
      <c r="J2185" s="121" t="s">
        <v>7451</v>
      </c>
    </row>
    <row r="2186" spans="1:10" ht="15.75" hidden="1" customHeight="1">
      <c r="A2186" s="119">
        <v>2179</v>
      </c>
      <c r="B2186" s="238" t="s">
        <v>29365</v>
      </c>
      <c r="C2186" s="121" t="s">
        <v>7485</v>
      </c>
      <c r="D2186" s="119">
        <v>2025</v>
      </c>
      <c r="E2186" s="121">
        <v>6000039812</v>
      </c>
      <c r="F2186" s="237">
        <v>45547</v>
      </c>
      <c r="G2186" s="121" t="s">
        <v>7226</v>
      </c>
      <c r="H2186" s="121" t="s">
        <v>23211</v>
      </c>
      <c r="I2186" s="120" t="s">
        <v>16287</v>
      </c>
      <c r="J2186" s="121" t="s">
        <v>7452</v>
      </c>
    </row>
    <row r="2187" spans="1:10" ht="15.75" hidden="1" customHeight="1">
      <c r="A2187" s="119">
        <v>2180</v>
      </c>
      <c r="B2187" s="238" t="s">
        <v>29071</v>
      </c>
      <c r="C2187" s="121" t="s">
        <v>7492</v>
      </c>
      <c r="D2187" s="119">
        <v>2025</v>
      </c>
      <c r="E2187" s="121">
        <v>6200036488</v>
      </c>
      <c r="F2187" s="237">
        <v>45534</v>
      </c>
      <c r="G2187" s="121" t="s">
        <v>9972</v>
      </c>
      <c r="H2187" s="121" t="s">
        <v>23212</v>
      </c>
      <c r="I2187" s="120" t="s">
        <v>16288</v>
      </c>
      <c r="J2187" s="121" t="s">
        <v>7453</v>
      </c>
    </row>
    <row r="2188" spans="1:10" ht="15.75" hidden="1" customHeight="1">
      <c r="A2188" s="119">
        <v>2181</v>
      </c>
      <c r="B2188" s="238" t="s">
        <v>29210</v>
      </c>
      <c r="C2188" s="121" t="s">
        <v>7478</v>
      </c>
      <c r="D2188" s="119">
        <v>2025</v>
      </c>
      <c r="E2188" s="121">
        <v>6100106630</v>
      </c>
      <c r="F2188" s="237">
        <v>45538</v>
      </c>
      <c r="G2188" s="121" t="s">
        <v>9973</v>
      </c>
      <c r="H2188" s="121" t="s">
        <v>23213</v>
      </c>
      <c r="I2188" s="120" t="s">
        <v>16289</v>
      </c>
      <c r="J2188" s="121" t="s">
        <v>7451</v>
      </c>
    </row>
    <row r="2189" spans="1:10" ht="15.75" hidden="1" customHeight="1">
      <c r="A2189" s="119">
        <v>2182</v>
      </c>
      <c r="B2189" s="121" t="s">
        <v>28010</v>
      </c>
      <c r="C2189" s="121" t="s">
        <v>7485</v>
      </c>
      <c r="D2189" s="119">
        <v>2025</v>
      </c>
      <c r="E2189" s="121">
        <v>6000039702</v>
      </c>
      <c r="F2189" s="237">
        <v>45537</v>
      </c>
      <c r="G2189" s="121" t="s">
        <v>9974</v>
      </c>
      <c r="H2189" s="121" t="s">
        <v>23214</v>
      </c>
      <c r="I2189" s="120" t="s">
        <v>16290</v>
      </c>
      <c r="J2189" s="121" t="s">
        <v>7452</v>
      </c>
    </row>
    <row r="2190" spans="1:10" ht="15.75" hidden="1" customHeight="1">
      <c r="A2190" s="119">
        <v>2183</v>
      </c>
      <c r="B2190" s="238" t="s">
        <v>7553</v>
      </c>
      <c r="C2190" s="121" t="s">
        <v>7491</v>
      </c>
      <c r="D2190" s="119">
        <v>2025</v>
      </c>
      <c r="E2190" s="121">
        <v>6100106636</v>
      </c>
      <c r="F2190" s="237">
        <v>45537</v>
      </c>
      <c r="G2190" s="121" t="s">
        <v>9975</v>
      </c>
      <c r="H2190" s="121" t="s">
        <v>23215</v>
      </c>
      <c r="I2190" s="120" t="s">
        <v>16291</v>
      </c>
      <c r="J2190" s="121" t="s">
        <v>7451</v>
      </c>
    </row>
    <row r="2191" spans="1:10" ht="15.75" hidden="1" customHeight="1">
      <c r="A2191" s="119">
        <v>2184</v>
      </c>
      <c r="B2191" s="238" t="s">
        <v>29366</v>
      </c>
      <c r="C2191" s="121" t="s">
        <v>7484</v>
      </c>
      <c r="D2191" s="119">
        <v>2025</v>
      </c>
      <c r="E2191" s="121">
        <v>6100106633</v>
      </c>
      <c r="F2191" s="237">
        <v>45534</v>
      </c>
      <c r="G2191" s="121" t="s">
        <v>9976</v>
      </c>
      <c r="H2191" s="121" t="s">
        <v>23216</v>
      </c>
      <c r="I2191" s="120" t="s">
        <v>16292</v>
      </c>
      <c r="J2191" s="121" t="s">
        <v>7451</v>
      </c>
    </row>
    <row r="2192" spans="1:10" ht="15.75" hidden="1" customHeight="1">
      <c r="A2192" s="119">
        <v>2185</v>
      </c>
      <c r="B2192" s="238" t="s">
        <v>29367</v>
      </c>
      <c r="C2192" s="121" t="s">
        <v>7490</v>
      </c>
      <c r="D2192" s="119">
        <v>2025</v>
      </c>
      <c r="E2192" s="121">
        <v>6200036489</v>
      </c>
      <c r="F2192" s="237">
        <v>45531</v>
      </c>
      <c r="G2192" s="121" t="s">
        <v>9977</v>
      </c>
      <c r="H2192" s="121" t="s">
        <v>23217</v>
      </c>
      <c r="I2192" s="120" t="s">
        <v>7364</v>
      </c>
      <c r="J2192" s="121" t="s">
        <v>7453</v>
      </c>
    </row>
    <row r="2193" spans="1:10" ht="15.75" hidden="1" customHeight="1">
      <c r="A2193" s="119">
        <v>2186</v>
      </c>
      <c r="B2193" s="238" t="s">
        <v>29368</v>
      </c>
      <c r="C2193" s="121" t="s">
        <v>7489</v>
      </c>
      <c r="D2193" s="119">
        <v>2025</v>
      </c>
      <c r="E2193" s="121">
        <v>6200036480</v>
      </c>
      <c r="F2193" s="237">
        <v>45532</v>
      </c>
      <c r="G2193" s="121" t="s">
        <v>9978</v>
      </c>
      <c r="H2193" s="121" t="s">
        <v>23218</v>
      </c>
      <c r="I2193" s="120" t="s">
        <v>16293</v>
      </c>
      <c r="J2193" s="121" t="s">
        <v>7453</v>
      </c>
    </row>
    <row r="2194" spans="1:10" ht="15.75" hidden="1" customHeight="1">
      <c r="A2194" s="119">
        <v>2187</v>
      </c>
      <c r="B2194" s="238" t="s">
        <v>29369</v>
      </c>
      <c r="C2194" s="121" t="s">
        <v>7496</v>
      </c>
      <c r="D2194" s="119">
        <v>2025</v>
      </c>
      <c r="E2194" s="121">
        <v>6100106595</v>
      </c>
      <c r="F2194" s="237">
        <v>45533</v>
      </c>
      <c r="G2194" s="121" t="s">
        <v>9956</v>
      </c>
      <c r="H2194" s="121" t="s">
        <v>23219</v>
      </c>
      <c r="I2194" s="120" t="s">
        <v>16294</v>
      </c>
      <c r="J2194" s="121" t="s">
        <v>7451</v>
      </c>
    </row>
    <row r="2195" spans="1:10" ht="15.75" hidden="1" customHeight="1">
      <c r="A2195" s="119">
        <v>2188</v>
      </c>
      <c r="B2195" s="238" t="s">
        <v>29300</v>
      </c>
      <c r="C2195" s="121" t="s">
        <v>7478</v>
      </c>
      <c r="D2195" s="119">
        <v>2025</v>
      </c>
      <c r="E2195" s="121">
        <v>6100106631</v>
      </c>
      <c r="F2195" s="237">
        <v>45532</v>
      </c>
      <c r="G2195" s="121" t="s">
        <v>9979</v>
      </c>
      <c r="H2195" s="121" t="s">
        <v>23220</v>
      </c>
      <c r="I2195" s="120" t="s">
        <v>16295</v>
      </c>
      <c r="J2195" s="121" t="s">
        <v>7451</v>
      </c>
    </row>
    <row r="2196" spans="1:10" ht="15.75" hidden="1" customHeight="1">
      <c r="A2196" s="119">
        <v>2189</v>
      </c>
      <c r="B2196" s="238" t="s">
        <v>29370</v>
      </c>
      <c r="C2196" s="121" t="s">
        <v>7478</v>
      </c>
      <c r="D2196" s="119">
        <v>2025</v>
      </c>
      <c r="E2196" s="121">
        <v>6100106617</v>
      </c>
      <c r="F2196" s="237">
        <v>45532</v>
      </c>
      <c r="G2196" s="121" t="s">
        <v>9980</v>
      </c>
      <c r="H2196" s="121" t="s">
        <v>23221</v>
      </c>
      <c r="I2196" s="120" t="s">
        <v>16296</v>
      </c>
      <c r="J2196" s="121" t="s">
        <v>7451</v>
      </c>
    </row>
    <row r="2197" spans="1:10" ht="15.75" hidden="1" customHeight="1">
      <c r="A2197" s="119">
        <v>2190</v>
      </c>
      <c r="B2197" s="238" t="s">
        <v>29371</v>
      </c>
      <c r="C2197" s="121" t="s">
        <v>7482</v>
      </c>
      <c r="D2197" s="119">
        <v>2025</v>
      </c>
      <c r="E2197" s="121">
        <v>6100106623</v>
      </c>
      <c r="F2197" s="237">
        <v>45537</v>
      </c>
      <c r="G2197" s="121" t="s">
        <v>9981</v>
      </c>
      <c r="H2197" s="121" t="s">
        <v>23222</v>
      </c>
      <c r="I2197" s="120" t="s">
        <v>16297</v>
      </c>
      <c r="J2197" s="121" t="s">
        <v>7451</v>
      </c>
    </row>
    <row r="2198" spans="1:10" ht="15.75" hidden="1" customHeight="1">
      <c r="A2198" s="119">
        <v>2191</v>
      </c>
      <c r="B2198" s="238" t="s">
        <v>29372</v>
      </c>
      <c r="C2198" s="121" t="s">
        <v>7484</v>
      </c>
      <c r="D2198" s="119">
        <v>2025</v>
      </c>
      <c r="E2198" s="121">
        <v>6100106727</v>
      </c>
      <c r="F2198" s="237">
        <v>45537</v>
      </c>
      <c r="G2198" s="121" t="s">
        <v>9982</v>
      </c>
      <c r="H2198" s="121" t="s">
        <v>23223</v>
      </c>
      <c r="I2198" s="120" t="s">
        <v>16298</v>
      </c>
      <c r="J2198" s="121" t="s">
        <v>7451</v>
      </c>
    </row>
    <row r="2199" spans="1:10" ht="15.75" hidden="1" customHeight="1">
      <c r="A2199" s="119">
        <v>2192</v>
      </c>
      <c r="B2199" s="238" t="s">
        <v>7828</v>
      </c>
      <c r="C2199" s="121" t="s">
        <v>7478</v>
      </c>
      <c r="D2199" s="119">
        <v>2025</v>
      </c>
      <c r="E2199" s="121">
        <v>6100106835</v>
      </c>
      <c r="F2199" s="237">
        <v>45545</v>
      </c>
      <c r="G2199" s="121" t="s">
        <v>9983</v>
      </c>
      <c r="H2199" s="121" t="s">
        <v>23224</v>
      </c>
      <c r="I2199" s="120" t="s">
        <v>16299</v>
      </c>
      <c r="J2199" s="121" t="s">
        <v>7451</v>
      </c>
    </row>
    <row r="2200" spans="1:10" ht="15.75" hidden="1" customHeight="1">
      <c r="A2200" s="119">
        <v>2193</v>
      </c>
      <c r="B2200" s="238" t="s">
        <v>29175</v>
      </c>
      <c r="C2200" s="121" t="s">
        <v>7478</v>
      </c>
      <c r="D2200" s="119">
        <v>2025</v>
      </c>
      <c r="E2200" s="121">
        <v>6100106626</v>
      </c>
      <c r="F2200" s="237">
        <v>45532</v>
      </c>
      <c r="G2200" s="121" t="s">
        <v>9984</v>
      </c>
      <c r="H2200" s="121" t="s">
        <v>23225</v>
      </c>
      <c r="I2200" s="120" t="s">
        <v>16300</v>
      </c>
      <c r="J2200" s="121" t="s">
        <v>7451</v>
      </c>
    </row>
    <row r="2201" spans="1:10" ht="15.75" hidden="1" customHeight="1">
      <c r="A2201" s="119">
        <v>2194</v>
      </c>
      <c r="B2201" s="238" t="s">
        <v>29373</v>
      </c>
      <c r="C2201" s="121" t="s">
        <v>7478</v>
      </c>
      <c r="D2201" s="119">
        <v>2025</v>
      </c>
      <c r="E2201" s="121">
        <v>6100106667</v>
      </c>
      <c r="F2201" s="237">
        <v>45547</v>
      </c>
      <c r="G2201" s="121" t="s">
        <v>9985</v>
      </c>
      <c r="H2201" s="121" t="s">
        <v>23226</v>
      </c>
      <c r="I2201" s="120" t="s">
        <v>16301</v>
      </c>
      <c r="J2201" s="121" t="s">
        <v>7451</v>
      </c>
    </row>
    <row r="2202" spans="1:10" ht="15.75" hidden="1" customHeight="1">
      <c r="A2202" s="119">
        <v>2195</v>
      </c>
      <c r="B2202" s="238" t="s">
        <v>29374</v>
      </c>
      <c r="C2202" s="121" t="s">
        <v>7478</v>
      </c>
      <c r="D2202" s="119">
        <v>2025</v>
      </c>
      <c r="E2202" s="121">
        <v>6100106660</v>
      </c>
      <c r="F2202" s="237">
        <v>45538</v>
      </c>
      <c r="G2202" s="121" t="s">
        <v>9986</v>
      </c>
      <c r="H2202" s="121" t="s">
        <v>23227</v>
      </c>
      <c r="I2202" s="120" t="s">
        <v>16302</v>
      </c>
      <c r="J2202" s="121" t="s">
        <v>7451</v>
      </c>
    </row>
    <row r="2203" spans="1:10" ht="15.75" hidden="1" customHeight="1">
      <c r="A2203" s="119">
        <v>2196</v>
      </c>
      <c r="B2203" s="238" t="s">
        <v>29375</v>
      </c>
      <c r="C2203" s="121" t="s">
        <v>7478</v>
      </c>
      <c r="D2203" s="119">
        <v>2025</v>
      </c>
      <c r="E2203" s="121">
        <v>6100106661</v>
      </c>
      <c r="F2203" s="237">
        <v>45537</v>
      </c>
      <c r="G2203" s="121" t="s">
        <v>9987</v>
      </c>
      <c r="H2203" s="121" t="s">
        <v>23228</v>
      </c>
      <c r="I2203" s="120" t="s">
        <v>16303</v>
      </c>
      <c r="J2203" s="121" t="s">
        <v>7451</v>
      </c>
    </row>
    <row r="2204" spans="1:10" ht="15.75" hidden="1" customHeight="1">
      <c r="A2204" s="119">
        <v>2197</v>
      </c>
      <c r="B2204" s="121" t="s">
        <v>28011</v>
      </c>
      <c r="C2204" s="121" t="s">
        <v>7492</v>
      </c>
      <c r="D2204" s="119">
        <v>2025</v>
      </c>
      <c r="E2204" s="121">
        <v>6200036561</v>
      </c>
      <c r="F2204" s="237">
        <v>45537</v>
      </c>
      <c r="G2204" s="121" t="s">
        <v>9988</v>
      </c>
      <c r="H2204" s="121" t="s">
        <v>23229</v>
      </c>
      <c r="I2204" s="120" t="s">
        <v>16304</v>
      </c>
      <c r="J2204" s="121" t="s">
        <v>7453</v>
      </c>
    </row>
    <row r="2205" spans="1:10" ht="15.75" hidden="1" customHeight="1">
      <c r="A2205" s="119">
        <v>2198</v>
      </c>
      <c r="B2205" s="238" t="s">
        <v>7800</v>
      </c>
      <c r="C2205" s="121" t="s">
        <v>7478</v>
      </c>
      <c r="D2205" s="119">
        <v>2025</v>
      </c>
      <c r="E2205" s="121">
        <v>6100107024</v>
      </c>
      <c r="F2205" s="237">
        <v>45553</v>
      </c>
      <c r="G2205" s="121" t="s">
        <v>9989</v>
      </c>
      <c r="H2205" s="121" t="s">
        <v>23230</v>
      </c>
      <c r="I2205" s="120" t="s">
        <v>16305</v>
      </c>
      <c r="J2205" s="121" t="s">
        <v>7451</v>
      </c>
    </row>
    <row r="2206" spans="1:10" ht="15.75" hidden="1" customHeight="1">
      <c r="A2206" s="119">
        <v>2199</v>
      </c>
      <c r="B2206" s="238" t="s">
        <v>7923</v>
      </c>
      <c r="C2206" s="121" t="s">
        <v>7478</v>
      </c>
      <c r="D2206" s="119">
        <v>2025</v>
      </c>
      <c r="E2206" s="121">
        <v>6100106802</v>
      </c>
      <c r="F2206" s="237">
        <v>45544</v>
      </c>
      <c r="G2206" s="121" t="s">
        <v>9990</v>
      </c>
      <c r="H2206" s="121" t="s">
        <v>23231</v>
      </c>
      <c r="I2206" s="120" t="s">
        <v>16306</v>
      </c>
      <c r="J2206" s="121" t="s">
        <v>7451</v>
      </c>
    </row>
    <row r="2207" spans="1:10" ht="15.75" hidden="1" customHeight="1">
      <c r="A2207" s="119">
        <v>2200</v>
      </c>
      <c r="B2207" s="238" t="s">
        <v>7632</v>
      </c>
      <c r="C2207" s="121" t="s">
        <v>7478</v>
      </c>
      <c r="D2207" s="119">
        <v>2025</v>
      </c>
      <c r="E2207" s="121">
        <v>6100106716</v>
      </c>
      <c r="F2207" s="237">
        <v>45537</v>
      </c>
      <c r="G2207" s="121" t="s">
        <v>9991</v>
      </c>
      <c r="H2207" s="121" t="s">
        <v>23232</v>
      </c>
      <c r="I2207" s="120" t="s">
        <v>16307</v>
      </c>
      <c r="J2207" s="121" t="s">
        <v>7451</v>
      </c>
    </row>
    <row r="2208" spans="1:10" ht="15.75" hidden="1" customHeight="1">
      <c r="A2208" s="119">
        <v>2201</v>
      </c>
      <c r="B2208" s="238" t="s">
        <v>29376</v>
      </c>
      <c r="C2208" s="121" t="s">
        <v>7491</v>
      </c>
      <c r="D2208" s="119">
        <v>2025</v>
      </c>
      <c r="E2208" s="121">
        <v>6100106696</v>
      </c>
      <c r="F2208" s="237">
        <v>45538</v>
      </c>
      <c r="G2208" s="121" t="s">
        <v>9992</v>
      </c>
      <c r="H2208" s="121" t="s">
        <v>23233</v>
      </c>
      <c r="I2208" s="120" t="s">
        <v>16308</v>
      </c>
      <c r="J2208" s="121" t="s">
        <v>7451</v>
      </c>
    </row>
    <row r="2209" spans="1:10" ht="15.75" hidden="1" customHeight="1">
      <c r="A2209" s="119">
        <v>2202</v>
      </c>
      <c r="B2209" s="238" t="s">
        <v>29377</v>
      </c>
      <c r="C2209" s="121" t="s">
        <v>7496</v>
      </c>
      <c r="D2209" s="119">
        <v>2025</v>
      </c>
      <c r="E2209" s="121">
        <v>6100107212</v>
      </c>
      <c r="F2209" s="237">
        <v>45561</v>
      </c>
      <c r="G2209" s="121" t="s">
        <v>9993</v>
      </c>
      <c r="H2209" s="121" t="s">
        <v>23234</v>
      </c>
      <c r="I2209" s="120" t="s">
        <v>16309</v>
      </c>
      <c r="J2209" s="121" t="s">
        <v>7451</v>
      </c>
    </row>
    <row r="2210" spans="1:10" ht="15.75" hidden="1" customHeight="1">
      <c r="A2210" s="119">
        <v>2203</v>
      </c>
      <c r="B2210" s="238" t="s">
        <v>29378</v>
      </c>
      <c r="C2210" s="121" t="s">
        <v>7507</v>
      </c>
      <c r="D2210" s="119">
        <v>2025</v>
      </c>
      <c r="E2210" s="121">
        <v>6400022704</v>
      </c>
      <c r="F2210" s="237">
        <v>45532</v>
      </c>
      <c r="G2210" s="121" t="s">
        <v>9994</v>
      </c>
      <c r="H2210" s="121" t="s">
        <v>23235</v>
      </c>
      <c r="I2210" s="120" t="s">
        <v>16310</v>
      </c>
      <c r="J2210" s="121" t="s">
        <v>7455</v>
      </c>
    </row>
    <row r="2211" spans="1:10" ht="15.75" hidden="1" customHeight="1">
      <c r="A2211" s="119">
        <v>2204</v>
      </c>
      <c r="B2211" s="238" t="s">
        <v>29379</v>
      </c>
      <c r="C2211" s="121" t="s">
        <v>7478</v>
      </c>
      <c r="D2211" s="119">
        <v>2025</v>
      </c>
      <c r="E2211" s="121">
        <v>6100106890</v>
      </c>
      <c r="F2211" s="237">
        <v>45541</v>
      </c>
      <c r="G2211" s="121" t="s">
        <v>9995</v>
      </c>
      <c r="H2211" s="121" t="s">
        <v>23236</v>
      </c>
      <c r="I2211" s="120" t="s">
        <v>16311</v>
      </c>
      <c r="J2211" s="121" t="s">
        <v>7451</v>
      </c>
    </row>
    <row r="2212" spans="1:10" ht="15.75" hidden="1" customHeight="1">
      <c r="A2212" s="119">
        <v>2205</v>
      </c>
      <c r="B2212" s="238" t="s">
        <v>29379</v>
      </c>
      <c r="C2212" s="121" t="s">
        <v>7478</v>
      </c>
      <c r="D2212" s="119">
        <v>2025</v>
      </c>
      <c r="E2212" s="121">
        <v>6100106889</v>
      </c>
      <c r="F2212" s="237">
        <v>45545</v>
      </c>
      <c r="G2212" s="121" t="s">
        <v>9995</v>
      </c>
      <c r="H2212" s="121" t="s">
        <v>23237</v>
      </c>
      <c r="I2212" s="120" t="s">
        <v>16311</v>
      </c>
      <c r="J2212" s="121" t="s">
        <v>7451</v>
      </c>
    </row>
    <row r="2213" spans="1:10" ht="15.75" hidden="1" customHeight="1">
      <c r="A2213" s="119">
        <v>2206</v>
      </c>
      <c r="B2213" s="238" t="s">
        <v>29380</v>
      </c>
      <c r="C2213" s="121" t="s">
        <v>7496</v>
      </c>
      <c r="D2213" s="119">
        <v>2025</v>
      </c>
      <c r="E2213" s="121">
        <v>6100106652</v>
      </c>
      <c r="F2213" s="237">
        <v>45537</v>
      </c>
      <c r="G2213" s="121" t="s">
        <v>9996</v>
      </c>
      <c r="H2213" s="121" t="s">
        <v>23238</v>
      </c>
      <c r="I2213" s="120" t="s">
        <v>16312</v>
      </c>
      <c r="J2213" s="121" t="s">
        <v>7451</v>
      </c>
    </row>
    <row r="2214" spans="1:10" ht="15.75" hidden="1" customHeight="1">
      <c r="A2214" s="119">
        <v>2207</v>
      </c>
      <c r="B2214" s="238" t="s">
        <v>29381</v>
      </c>
      <c r="C2214" s="121" t="s">
        <v>7478</v>
      </c>
      <c r="D2214" s="119">
        <v>2025</v>
      </c>
      <c r="E2214" s="121">
        <v>6100106969</v>
      </c>
      <c r="F2214" s="237">
        <v>45547</v>
      </c>
      <c r="G2214" s="121" t="s">
        <v>9997</v>
      </c>
      <c r="H2214" s="121" t="s">
        <v>23239</v>
      </c>
      <c r="I2214" s="120" t="s">
        <v>16313</v>
      </c>
      <c r="J2214" s="121" t="s">
        <v>7451</v>
      </c>
    </row>
    <row r="2215" spans="1:10" ht="15.75" hidden="1" customHeight="1">
      <c r="A2215" s="119">
        <v>2208</v>
      </c>
      <c r="B2215" s="238" t="s">
        <v>29382</v>
      </c>
      <c r="C2215" s="121" t="s">
        <v>7496</v>
      </c>
      <c r="D2215" s="119">
        <v>2025</v>
      </c>
      <c r="E2215" s="121">
        <v>6100106720</v>
      </c>
      <c r="F2215" s="237">
        <v>45537</v>
      </c>
      <c r="G2215" s="121" t="s">
        <v>9998</v>
      </c>
      <c r="H2215" s="121" t="s">
        <v>23240</v>
      </c>
      <c r="I2215" s="120" t="s">
        <v>16314</v>
      </c>
      <c r="J2215" s="121" t="s">
        <v>7451</v>
      </c>
    </row>
    <row r="2216" spans="1:10" ht="15.75" hidden="1" customHeight="1">
      <c r="A2216" s="119">
        <v>2209</v>
      </c>
      <c r="B2216" s="238" t="s">
        <v>29383</v>
      </c>
      <c r="C2216" s="121" t="s">
        <v>7492</v>
      </c>
      <c r="D2216" s="119">
        <v>2025</v>
      </c>
      <c r="E2216" s="121">
        <v>6200036553</v>
      </c>
      <c r="F2216" s="237">
        <v>45534</v>
      </c>
      <c r="G2216" s="121" t="s">
        <v>9999</v>
      </c>
      <c r="H2216" s="121" t="s">
        <v>23241</v>
      </c>
      <c r="I2216" s="120" t="s">
        <v>16315</v>
      </c>
      <c r="J2216" s="121" t="s">
        <v>7453</v>
      </c>
    </row>
    <row r="2217" spans="1:10" ht="15.75" hidden="1" customHeight="1">
      <c r="A2217" s="119">
        <v>2210</v>
      </c>
      <c r="B2217" s="238" t="s">
        <v>7928</v>
      </c>
      <c r="C2217" s="121" t="s">
        <v>7479</v>
      </c>
      <c r="D2217" s="119">
        <v>2025</v>
      </c>
      <c r="E2217" s="121">
        <v>6100106846</v>
      </c>
      <c r="F2217" s="237">
        <v>45540</v>
      </c>
      <c r="G2217" s="121" t="s">
        <v>7111</v>
      </c>
      <c r="H2217" s="121" t="s">
        <v>23242</v>
      </c>
      <c r="I2217" s="120" t="s">
        <v>16316</v>
      </c>
      <c r="J2217" s="121" t="s">
        <v>7451</v>
      </c>
    </row>
    <row r="2218" spans="1:10" ht="15.75" hidden="1" customHeight="1">
      <c r="A2218" s="119">
        <v>2211</v>
      </c>
      <c r="B2218" s="238" t="s">
        <v>7593</v>
      </c>
      <c r="C2218" s="121" t="s">
        <v>7478</v>
      </c>
      <c r="D2218" s="119">
        <v>2025</v>
      </c>
      <c r="E2218" s="121">
        <v>6100107037</v>
      </c>
      <c r="F2218" s="237">
        <v>45552</v>
      </c>
      <c r="G2218" s="121" t="s">
        <v>10000</v>
      </c>
      <c r="H2218" s="121" t="s">
        <v>23243</v>
      </c>
      <c r="I2218" s="120" t="s">
        <v>16317</v>
      </c>
      <c r="J2218" s="121" t="s">
        <v>7451</v>
      </c>
    </row>
    <row r="2219" spans="1:10" ht="15.75" hidden="1" customHeight="1">
      <c r="A2219" s="119">
        <v>2212</v>
      </c>
      <c r="B2219" s="238" t="s">
        <v>29384</v>
      </c>
      <c r="C2219" s="121" t="s">
        <v>7501</v>
      </c>
      <c r="D2219" s="119">
        <v>2025</v>
      </c>
      <c r="E2219" s="121">
        <v>6200036562</v>
      </c>
      <c r="F2219" s="237">
        <v>45537</v>
      </c>
      <c r="G2219" s="121" t="s">
        <v>10001</v>
      </c>
      <c r="H2219" s="121" t="s">
        <v>23244</v>
      </c>
      <c r="I2219" s="120" t="s">
        <v>16318</v>
      </c>
      <c r="J2219" s="121" t="s">
        <v>7453</v>
      </c>
    </row>
    <row r="2220" spans="1:10" ht="15.75" hidden="1" customHeight="1">
      <c r="A2220" s="119">
        <v>2213</v>
      </c>
      <c r="B2220" s="238" t="s">
        <v>7784</v>
      </c>
      <c r="C2220" s="121" t="s">
        <v>7482</v>
      </c>
      <c r="D2220" s="119">
        <v>2025</v>
      </c>
      <c r="E2220" s="121">
        <v>6100106769</v>
      </c>
      <c r="F2220" s="237">
        <v>45537</v>
      </c>
      <c r="G2220" s="121" t="s">
        <v>10002</v>
      </c>
      <c r="H2220" s="121" t="s">
        <v>23245</v>
      </c>
      <c r="I2220" s="120" t="s">
        <v>16319</v>
      </c>
      <c r="J2220" s="121" t="s">
        <v>7451</v>
      </c>
    </row>
    <row r="2221" spans="1:10" ht="15.75" hidden="1" customHeight="1">
      <c r="A2221" s="119">
        <v>2214</v>
      </c>
      <c r="B2221" s="238" t="s">
        <v>29385</v>
      </c>
      <c r="C2221" s="121" t="s">
        <v>7484</v>
      </c>
      <c r="D2221" s="119">
        <v>2025</v>
      </c>
      <c r="E2221" s="121">
        <v>6100106688</v>
      </c>
      <c r="F2221" s="237">
        <v>45538</v>
      </c>
      <c r="G2221" s="121" t="s">
        <v>10003</v>
      </c>
      <c r="H2221" s="121" t="s">
        <v>23246</v>
      </c>
      <c r="I2221" s="120" t="s">
        <v>16320</v>
      </c>
      <c r="J2221" s="121" t="s">
        <v>7451</v>
      </c>
    </row>
    <row r="2222" spans="1:10" ht="15.75" hidden="1" customHeight="1">
      <c r="A2222" s="119">
        <v>2215</v>
      </c>
      <c r="B2222" s="238" t="s">
        <v>29386</v>
      </c>
      <c r="C2222" s="121" t="s">
        <v>7508</v>
      </c>
      <c r="D2222" s="119">
        <v>2025</v>
      </c>
      <c r="E2222" s="121">
        <v>6400022886</v>
      </c>
      <c r="F2222" s="237">
        <v>45539</v>
      </c>
      <c r="G2222" s="121" t="s">
        <v>10004</v>
      </c>
      <c r="H2222" s="121" t="s">
        <v>23247</v>
      </c>
      <c r="I2222" s="120" t="s">
        <v>16321</v>
      </c>
      <c r="J2222" s="121" t="s">
        <v>7455</v>
      </c>
    </row>
    <row r="2223" spans="1:10" ht="15.75" hidden="1" customHeight="1">
      <c r="A2223" s="119">
        <v>2216</v>
      </c>
      <c r="B2223" s="238" t="s">
        <v>29387</v>
      </c>
      <c r="C2223" s="121" t="s">
        <v>7503</v>
      </c>
      <c r="D2223" s="119">
        <v>2025</v>
      </c>
      <c r="E2223" s="121">
        <v>6100106940</v>
      </c>
      <c r="F2223" s="237">
        <v>45546</v>
      </c>
      <c r="G2223" s="121" t="s">
        <v>10005</v>
      </c>
      <c r="H2223" s="121" t="s">
        <v>23248</v>
      </c>
      <c r="I2223" s="120" t="s">
        <v>16322</v>
      </c>
      <c r="J2223" s="121" t="s">
        <v>7451</v>
      </c>
    </row>
    <row r="2224" spans="1:10" ht="15.75" hidden="1" customHeight="1">
      <c r="A2224" s="119">
        <v>2217</v>
      </c>
      <c r="B2224" s="238" t="s">
        <v>29388</v>
      </c>
      <c r="C2224" s="121" t="s">
        <v>7479</v>
      </c>
      <c r="D2224" s="119">
        <v>2025</v>
      </c>
      <c r="E2224" s="121">
        <v>6100106687</v>
      </c>
      <c r="F2224" s="237">
        <v>45537</v>
      </c>
      <c r="G2224" s="121" t="s">
        <v>10006</v>
      </c>
      <c r="H2224" s="121" t="s">
        <v>23249</v>
      </c>
      <c r="I2224" s="120" t="s">
        <v>16323</v>
      </c>
      <c r="J2224" s="121" t="s">
        <v>7451</v>
      </c>
    </row>
    <row r="2225" spans="1:10" ht="15.75" hidden="1" customHeight="1">
      <c r="A2225" s="119">
        <v>2218</v>
      </c>
      <c r="B2225" s="238" t="s">
        <v>29389</v>
      </c>
      <c r="C2225" s="121" t="s">
        <v>7496</v>
      </c>
      <c r="D2225" s="119">
        <v>2025</v>
      </c>
      <c r="E2225" s="121">
        <v>6100107351</v>
      </c>
      <c r="F2225" s="237">
        <v>45560</v>
      </c>
      <c r="G2225" s="121" t="s">
        <v>10007</v>
      </c>
      <c r="H2225" s="121" t="s">
        <v>23250</v>
      </c>
      <c r="I2225" s="120" t="s">
        <v>16324</v>
      </c>
      <c r="J2225" s="121" t="s">
        <v>7451</v>
      </c>
    </row>
    <row r="2226" spans="1:10" ht="15.75" hidden="1" customHeight="1">
      <c r="A2226" s="119">
        <v>2219</v>
      </c>
      <c r="B2226" s="238" t="s">
        <v>7826</v>
      </c>
      <c r="C2226" s="121" t="s">
        <v>7479</v>
      </c>
      <c r="D2226" s="119">
        <v>2025</v>
      </c>
      <c r="E2226" s="121">
        <v>6100107036</v>
      </c>
      <c r="F2226" s="237">
        <v>45551</v>
      </c>
      <c r="G2226" s="121" t="s">
        <v>10008</v>
      </c>
      <c r="H2226" s="121" t="s">
        <v>23251</v>
      </c>
      <c r="I2226" s="120" t="s">
        <v>16325</v>
      </c>
      <c r="J2226" s="121" t="s">
        <v>7451</v>
      </c>
    </row>
    <row r="2227" spans="1:10" ht="15.75" hidden="1" customHeight="1">
      <c r="A2227" s="119">
        <v>2220</v>
      </c>
      <c r="B2227" s="238" t="s">
        <v>29354</v>
      </c>
      <c r="C2227" s="121" t="s">
        <v>7478</v>
      </c>
      <c r="D2227" s="119">
        <v>2025</v>
      </c>
      <c r="E2227" s="121">
        <v>6100106719</v>
      </c>
      <c r="F2227" s="237">
        <v>45540</v>
      </c>
      <c r="G2227" s="121" t="s">
        <v>10009</v>
      </c>
      <c r="H2227" s="121" t="s">
        <v>23252</v>
      </c>
      <c r="I2227" s="120" t="s">
        <v>16326</v>
      </c>
      <c r="J2227" s="121" t="s">
        <v>7451</v>
      </c>
    </row>
    <row r="2228" spans="1:10" ht="15.75" hidden="1" customHeight="1">
      <c r="A2228" s="119">
        <v>2221</v>
      </c>
      <c r="B2228" s="238" t="s">
        <v>7641</v>
      </c>
      <c r="C2228" s="121" t="s">
        <v>7478</v>
      </c>
      <c r="D2228" s="119">
        <v>2025</v>
      </c>
      <c r="E2228" s="121">
        <v>6100106722</v>
      </c>
      <c r="F2228" s="237">
        <v>45538</v>
      </c>
      <c r="G2228" s="121" t="s">
        <v>10010</v>
      </c>
      <c r="H2228" s="121" t="s">
        <v>23253</v>
      </c>
      <c r="I2228" s="120" t="s">
        <v>7316</v>
      </c>
      <c r="J2228" s="121" t="s">
        <v>7451</v>
      </c>
    </row>
    <row r="2229" spans="1:10" ht="15.75" hidden="1" customHeight="1">
      <c r="A2229" s="119">
        <v>2222</v>
      </c>
      <c r="B2229" s="238" t="s">
        <v>7924</v>
      </c>
      <c r="C2229" s="121" t="s">
        <v>7478</v>
      </c>
      <c r="D2229" s="119">
        <v>2025</v>
      </c>
      <c r="E2229" s="121">
        <v>6100107057</v>
      </c>
      <c r="F2229" s="237">
        <v>45551</v>
      </c>
      <c r="G2229" s="121" t="s">
        <v>10011</v>
      </c>
      <c r="H2229" s="121" t="s">
        <v>23254</v>
      </c>
      <c r="I2229" s="120" t="s">
        <v>16327</v>
      </c>
      <c r="J2229" s="121" t="s">
        <v>7451</v>
      </c>
    </row>
    <row r="2230" spans="1:10" ht="15.75" hidden="1" customHeight="1">
      <c r="A2230" s="119">
        <v>2223</v>
      </c>
      <c r="B2230" s="238" t="s">
        <v>29390</v>
      </c>
      <c r="C2230" s="121" t="s">
        <v>7496</v>
      </c>
      <c r="D2230" s="119">
        <v>2025</v>
      </c>
      <c r="E2230" s="121">
        <v>6100106808</v>
      </c>
      <c r="F2230" s="237">
        <v>45539</v>
      </c>
      <c r="G2230" s="121" t="s">
        <v>10012</v>
      </c>
      <c r="H2230" s="121" t="s">
        <v>23255</v>
      </c>
      <c r="I2230" s="120" t="s">
        <v>16328</v>
      </c>
      <c r="J2230" s="121" t="s">
        <v>7451</v>
      </c>
    </row>
    <row r="2231" spans="1:10" ht="15.75" hidden="1" customHeight="1">
      <c r="A2231" s="119">
        <v>2224</v>
      </c>
      <c r="B2231" s="238" t="s">
        <v>29391</v>
      </c>
      <c r="C2231" s="121" t="s">
        <v>7496</v>
      </c>
      <c r="D2231" s="119">
        <v>2025</v>
      </c>
      <c r="E2231" s="121">
        <v>6100106815</v>
      </c>
      <c r="F2231" s="237">
        <v>45545</v>
      </c>
      <c r="G2231" s="121" t="s">
        <v>10013</v>
      </c>
      <c r="H2231" s="121" t="s">
        <v>23256</v>
      </c>
      <c r="I2231" s="120" t="s">
        <v>16329</v>
      </c>
      <c r="J2231" s="121" t="s">
        <v>7451</v>
      </c>
    </row>
    <row r="2232" spans="1:10" ht="15.75" hidden="1" customHeight="1">
      <c r="A2232" s="119">
        <v>2225</v>
      </c>
      <c r="B2232" s="238" t="s">
        <v>7553</v>
      </c>
      <c r="C2232" s="121" t="s">
        <v>7478</v>
      </c>
      <c r="D2232" s="119">
        <v>2025</v>
      </c>
      <c r="E2232" s="121">
        <v>6100106917</v>
      </c>
      <c r="F2232" s="237">
        <v>45545</v>
      </c>
      <c r="G2232" s="121" t="s">
        <v>10014</v>
      </c>
      <c r="H2232" s="121" t="s">
        <v>23257</v>
      </c>
      <c r="I2232" s="120" t="s">
        <v>7330</v>
      </c>
      <c r="J2232" s="121" t="s">
        <v>7451</v>
      </c>
    </row>
    <row r="2233" spans="1:10" ht="15.75" hidden="1" customHeight="1">
      <c r="A2233" s="119">
        <v>2226</v>
      </c>
      <c r="B2233" s="238" t="s">
        <v>29392</v>
      </c>
      <c r="C2233" s="121" t="s">
        <v>7511</v>
      </c>
      <c r="D2233" s="119">
        <v>2025</v>
      </c>
      <c r="E2233" s="121">
        <v>6300019915</v>
      </c>
      <c r="F2233" s="237">
        <v>45553</v>
      </c>
      <c r="G2233" s="121" t="s">
        <v>7105</v>
      </c>
      <c r="H2233" s="121"/>
      <c r="I2233" s="120" t="s">
        <v>16330</v>
      </c>
      <c r="J2233" s="121" t="s">
        <v>7454</v>
      </c>
    </row>
    <row r="2234" spans="1:10" ht="15.75" hidden="1" customHeight="1">
      <c r="A2234" s="119">
        <v>2227</v>
      </c>
      <c r="B2234" s="238" t="s">
        <v>29201</v>
      </c>
      <c r="C2234" s="121" t="s">
        <v>7500</v>
      </c>
      <c r="D2234" s="119">
        <v>2025</v>
      </c>
      <c r="E2234" s="121">
        <v>6200036566</v>
      </c>
      <c r="F2234" s="237">
        <v>45537</v>
      </c>
      <c r="G2234" s="121" t="s">
        <v>10015</v>
      </c>
      <c r="H2234" s="121" t="s">
        <v>23258</v>
      </c>
      <c r="I2234" s="120" t="s">
        <v>16331</v>
      </c>
      <c r="J2234" s="121" t="s">
        <v>7453</v>
      </c>
    </row>
    <row r="2235" spans="1:10" ht="15.75" hidden="1" customHeight="1">
      <c r="A2235" s="119">
        <v>2228</v>
      </c>
      <c r="B2235" s="238" t="s">
        <v>29393</v>
      </c>
      <c r="C2235" s="121" t="s">
        <v>7503</v>
      </c>
      <c r="D2235" s="119">
        <v>2025</v>
      </c>
      <c r="E2235" s="121">
        <v>6100107052</v>
      </c>
      <c r="F2235" s="237">
        <v>45548</v>
      </c>
      <c r="G2235" s="121" t="s">
        <v>10016</v>
      </c>
      <c r="H2235" s="121" t="s">
        <v>23259</v>
      </c>
      <c r="I2235" s="120" t="s">
        <v>16332</v>
      </c>
      <c r="J2235" s="121" t="s">
        <v>7451</v>
      </c>
    </row>
    <row r="2236" spans="1:10" ht="15.75" hidden="1" customHeight="1">
      <c r="A2236" s="119">
        <v>2229</v>
      </c>
      <c r="B2236" s="238" t="s">
        <v>29201</v>
      </c>
      <c r="C2236" s="121" t="s">
        <v>7500</v>
      </c>
      <c r="D2236" s="119">
        <v>2025</v>
      </c>
      <c r="E2236" s="121">
        <v>6200036565</v>
      </c>
      <c r="F2236" s="237">
        <v>45537</v>
      </c>
      <c r="G2236" s="121" t="s">
        <v>10017</v>
      </c>
      <c r="H2236" s="121" t="s">
        <v>23260</v>
      </c>
      <c r="I2236" s="120" t="s">
        <v>16333</v>
      </c>
      <c r="J2236" s="121" t="s">
        <v>7453</v>
      </c>
    </row>
    <row r="2237" spans="1:10" ht="15.75" hidden="1" customHeight="1">
      <c r="A2237" s="119">
        <v>2230</v>
      </c>
      <c r="B2237" s="238" t="s">
        <v>7645</v>
      </c>
      <c r="C2237" s="121" t="s">
        <v>7478</v>
      </c>
      <c r="D2237" s="119">
        <v>2025</v>
      </c>
      <c r="E2237" s="121">
        <v>6100107078</v>
      </c>
      <c r="F2237" s="237">
        <v>45551</v>
      </c>
      <c r="G2237" s="121" t="s">
        <v>10018</v>
      </c>
      <c r="H2237" s="121" t="s">
        <v>23261</v>
      </c>
      <c r="I2237" s="120" t="s">
        <v>16334</v>
      </c>
      <c r="J2237" s="121" t="s">
        <v>7451</v>
      </c>
    </row>
    <row r="2238" spans="1:10" ht="15.75" hidden="1" customHeight="1">
      <c r="A2238" s="119">
        <v>2231</v>
      </c>
      <c r="B2238" s="238" t="s">
        <v>7683</v>
      </c>
      <c r="C2238" s="121" t="s">
        <v>7496</v>
      </c>
      <c r="D2238" s="119">
        <v>2025</v>
      </c>
      <c r="E2238" s="121">
        <v>6100106982</v>
      </c>
      <c r="F2238" s="237">
        <v>45547</v>
      </c>
      <c r="G2238" s="121" t="s">
        <v>10019</v>
      </c>
      <c r="H2238" s="121" t="s">
        <v>23262</v>
      </c>
      <c r="I2238" s="120" t="s">
        <v>16335</v>
      </c>
      <c r="J2238" s="121" t="s">
        <v>7451</v>
      </c>
    </row>
    <row r="2239" spans="1:10" ht="15.75" hidden="1" customHeight="1">
      <c r="A2239" s="119">
        <v>2232</v>
      </c>
      <c r="B2239" s="238" t="s">
        <v>29394</v>
      </c>
      <c r="C2239" s="121" t="s">
        <v>7478</v>
      </c>
      <c r="D2239" s="119">
        <v>2025</v>
      </c>
      <c r="E2239" s="121">
        <v>6100106763</v>
      </c>
      <c r="F2239" s="237">
        <v>45538</v>
      </c>
      <c r="G2239" s="121" t="s">
        <v>10020</v>
      </c>
      <c r="H2239" s="121" t="s">
        <v>23263</v>
      </c>
      <c r="I2239" s="120" t="s">
        <v>16336</v>
      </c>
      <c r="J2239" s="121" t="s">
        <v>7451</v>
      </c>
    </row>
    <row r="2240" spans="1:10" ht="15.75" hidden="1" customHeight="1">
      <c r="A2240" s="119">
        <v>2233</v>
      </c>
      <c r="B2240" s="238" t="s">
        <v>29395</v>
      </c>
      <c r="C2240" s="121" t="s">
        <v>7478</v>
      </c>
      <c r="D2240" s="119">
        <v>2025</v>
      </c>
      <c r="E2240" s="121">
        <v>6100106767</v>
      </c>
      <c r="F2240" s="237">
        <v>45539</v>
      </c>
      <c r="G2240" s="121" t="s">
        <v>10021</v>
      </c>
      <c r="H2240" s="121" t="s">
        <v>23264</v>
      </c>
      <c r="I2240" s="120" t="s">
        <v>16337</v>
      </c>
      <c r="J2240" s="121" t="s">
        <v>7451</v>
      </c>
    </row>
    <row r="2241" spans="1:10" ht="15.75" hidden="1" customHeight="1">
      <c r="A2241" s="119">
        <v>2234</v>
      </c>
      <c r="B2241" s="238" t="s">
        <v>29396</v>
      </c>
      <c r="C2241" s="121" t="s">
        <v>7503</v>
      </c>
      <c r="D2241" s="119">
        <v>2025</v>
      </c>
      <c r="E2241" s="121">
        <v>6100106759</v>
      </c>
      <c r="F2241" s="237">
        <v>45539</v>
      </c>
      <c r="G2241" s="121" t="s">
        <v>10022</v>
      </c>
      <c r="H2241" s="121" t="s">
        <v>23265</v>
      </c>
      <c r="I2241" s="120" t="s">
        <v>16338</v>
      </c>
      <c r="J2241" s="121" t="s">
        <v>7451</v>
      </c>
    </row>
    <row r="2242" spans="1:10" ht="15.75" hidden="1" customHeight="1">
      <c r="A2242" s="119">
        <v>2235</v>
      </c>
      <c r="B2242" s="238" t="s">
        <v>7683</v>
      </c>
      <c r="C2242" s="121" t="s">
        <v>7496</v>
      </c>
      <c r="D2242" s="119">
        <v>2025</v>
      </c>
      <c r="E2242" s="121">
        <v>6100106784</v>
      </c>
      <c r="F2242" s="237">
        <v>45545</v>
      </c>
      <c r="G2242" s="121" t="s">
        <v>10023</v>
      </c>
      <c r="H2242" s="121" t="s">
        <v>23266</v>
      </c>
      <c r="I2242" s="120" t="s">
        <v>16339</v>
      </c>
      <c r="J2242" s="121" t="s">
        <v>7451</v>
      </c>
    </row>
    <row r="2243" spans="1:10" ht="15.75" hidden="1" customHeight="1">
      <c r="A2243" s="119">
        <v>2236</v>
      </c>
      <c r="B2243" s="238" t="s">
        <v>29397</v>
      </c>
      <c r="C2243" s="121" t="s">
        <v>7500</v>
      </c>
      <c r="D2243" s="119">
        <v>2025</v>
      </c>
      <c r="E2243" s="121">
        <v>6200036807</v>
      </c>
      <c r="F2243" s="237">
        <v>45552</v>
      </c>
      <c r="G2243" s="121" t="s">
        <v>10024</v>
      </c>
      <c r="H2243" s="121" t="s">
        <v>23267</v>
      </c>
      <c r="I2243" s="120" t="s">
        <v>16340</v>
      </c>
      <c r="J2243" s="121" t="s">
        <v>7453</v>
      </c>
    </row>
    <row r="2244" spans="1:10" ht="15.75" hidden="1" customHeight="1">
      <c r="A2244" s="119">
        <v>2237</v>
      </c>
      <c r="B2244" s="238" t="s">
        <v>29398</v>
      </c>
      <c r="C2244" s="121" t="s">
        <v>7478</v>
      </c>
      <c r="D2244" s="119">
        <v>2025</v>
      </c>
      <c r="E2244" s="121">
        <v>6100106777</v>
      </c>
      <c r="F2244" s="237">
        <v>45538</v>
      </c>
      <c r="G2244" s="121" t="s">
        <v>10025</v>
      </c>
      <c r="H2244" s="121" t="s">
        <v>23268</v>
      </c>
      <c r="I2244" s="120" t="s">
        <v>16341</v>
      </c>
      <c r="J2244" s="121" t="s">
        <v>7451</v>
      </c>
    </row>
    <row r="2245" spans="1:10" ht="15.75" hidden="1" customHeight="1">
      <c r="A2245" s="119">
        <v>2238</v>
      </c>
      <c r="B2245" s="238" t="s">
        <v>29399</v>
      </c>
      <c r="C2245" s="121" t="s">
        <v>7478</v>
      </c>
      <c r="D2245" s="119">
        <v>2025</v>
      </c>
      <c r="E2245" s="121">
        <v>6100107326</v>
      </c>
      <c r="F2245" s="237">
        <v>45565</v>
      </c>
      <c r="G2245" s="121" t="s">
        <v>10026</v>
      </c>
      <c r="H2245" s="121" t="s">
        <v>23269</v>
      </c>
      <c r="I2245" s="120" t="s">
        <v>16342</v>
      </c>
      <c r="J2245" s="121" t="s">
        <v>7451</v>
      </c>
    </row>
    <row r="2246" spans="1:10" ht="15.75" hidden="1" customHeight="1">
      <c r="A2246" s="119">
        <v>2239</v>
      </c>
      <c r="B2246" s="238" t="s">
        <v>29400</v>
      </c>
      <c r="C2246" s="121" t="s">
        <v>7478</v>
      </c>
      <c r="D2246" s="119">
        <v>2025</v>
      </c>
      <c r="E2246" s="121">
        <v>6100106768</v>
      </c>
      <c r="F2246" s="237">
        <v>45541</v>
      </c>
      <c r="G2246" s="121" t="s">
        <v>10027</v>
      </c>
      <c r="H2246" s="121" t="s">
        <v>23270</v>
      </c>
      <c r="I2246" s="120" t="s">
        <v>16343</v>
      </c>
      <c r="J2246" s="121" t="s">
        <v>7451</v>
      </c>
    </row>
    <row r="2247" spans="1:10" ht="15.75" hidden="1" customHeight="1">
      <c r="A2247" s="119">
        <v>2240</v>
      </c>
      <c r="B2247" s="238" t="s">
        <v>29401</v>
      </c>
      <c r="C2247" s="121" t="s">
        <v>7504</v>
      </c>
      <c r="D2247" s="119">
        <v>2025</v>
      </c>
      <c r="E2247" s="121">
        <v>6300019961</v>
      </c>
      <c r="F2247" s="237">
        <v>45568</v>
      </c>
      <c r="G2247" s="121" t="s">
        <v>10028</v>
      </c>
      <c r="H2247" s="121" t="s">
        <v>23271</v>
      </c>
      <c r="I2247" s="120" t="s">
        <v>16344</v>
      </c>
      <c r="J2247" s="121" t="s">
        <v>7454</v>
      </c>
    </row>
    <row r="2248" spans="1:10" ht="15.75" hidden="1" customHeight="1">
      <c r="A2248" s="119">
        <v>2241</v>
      </c>
      <c r="B2248" s="238" t="s">
        <v>7927</v>
      </c>
      <c r="C2248" s="121" t="s">
        <v>7497</v>
      </c>
      <c r="D2248" s="119">
        <v>2025</v>
      </c>
      <c r="E2248" s="121">
        <v>6100107015</v>
      </c>
      <c r="F2248" s="237">
        <v>45552</v>
      </c>
      <c r="G2248" s="121" t="s">
        <v>10029</v>
      </c>
      <c r="H2248" s="121" t="s">
        <v>23272</v>
      </c>
      <c r="I2248" s="120" t="s">
        <v>16345</v>
      </c>
      <c r="J2248" s="121" t="s">
        <v>7451</v>
      </c>
    </row>
    <row r="2249" spans="1:10" ht="15.75" hidden="1" customHeight="1">
      <c r="A2249" s="119">
        <v>2242</v>
      </c>
      <c r="B2249" s="238" t="s">
        <v>29402</v>
      </c>
      <c r="C2249" s="121" t="s">
        <v>7508</v>
      </c>
      <c r="D2249" s="119">
        <v>2025</v>
      </c>
      <c r="E2249" s="121">
        <v>6400022882</v>
      </c>
      <c r="F2249" s="237">
        <v>45541</v>
      </c>
      <c r="G2249" s="121" t="s">
        <v>10030</v>
      </c>
      <c r="H2249" s="121" t="s">
        <v>23273</v>
      </c>
      <c r="I2249" s="120" t="s">
        <v>16346</v>
      </c>
      <c r="J2249" s="121" t="s">
        <v>7455</v>
      </c>
    </row>
    <row r="2250" spans="1:10" ht="15.75" hidden="1" customHeight="1">
      <c r="A2250" s="119">
        <v>2243</v>
      </c>
      <c r="B2250" s="238" t="s">
        <v>7602</v>
      </c>
      <c r="C2250" s="121" t="s">
        <v>7478</v>
      </c>
      <c r="D2250" s="119">
        <v>2025</v>
      </c>
      <c r="E2250" s="121">
        <v>6100106775</v>
      </c>
      <c r="F2250" s="237">
        <v>45539</v>
      </c>
      <c r="G2250" s="121" t="s">
        <v>10031</v>
      </c>
      <c r="H2250" s="121" t="s">
        <v>23274</v>
      </c>
      <c r="I2250" s="120" t="s">
        <v>16347</v>
      </c>
      <c r="J2250" s="121" t="s">
        <v>7451</v>
      </c>
    </row>
    <row r="2251" spans="1:10" ht="15.75" hidden="1" customHeight="1">
      <c r="A2251" s="119">
        <v>2244</v>
      </c>
      <c r="B2251" s="238" t="s">
        <v>7578</v>
      </c>
      <c r="C2251" s="121" t="s">
        <v>7478</v>
      </c>
      <c r="D2251" s="119">
        <v>2025</v>
      </c>
      <c r="E2251" s="121">
        <v>6100107011</v>
      </c>
      <c r="F2251" s="237">
        <v>45548</v>
      </c>
      <c r="G2251" s="121" t="s">
        <v>10032</v>
      </c>
      <c r="H2251" s="121" t="s">
        <v>23275</v>
      </c>
      <c r="I2251" s="120" t="s">
        <v>16348</v>
      </c>
      <c r="J2251" s="121" t="s">
        <v>7451</v>
      </c>
    </row>
    <row r="2252" spans="1:10" ht="15.75" hidden="1" customHeight="1">
      <c r="A2252" s="119">
        <v>2245</v>
      </c>
      <c r="B2252" s="238" t="s">
        <v>29403</v>
      </c>
      <c r="C2252" s="121" t="s">
        <v>7484</v>
      </c>
      <c r="D2252" s="119">
        <v>2025</v>
      </c>
      <c r="E2252" s="121">
        <v>6100106921</v>
      </c>
      <c r="F2252" s="237">
        <v>45544</v>
      </c>
      <c r="G2252" s="121" t="s">
        <v>10033</v>
      </c>
      <c r="H2252" s="121" t="s">
        <v>23276</v>
      </c>
      <c r="I2252" s="120" t="s">
        <v>16349</v>
      </c>
      <c r="J2252" s="121" t="s">
        <v>7451</v>
      </c>
    </row>
    <row r="2253" spans="1:10" ht="15.75" hidden="1" customHeight="1">
      <c r="A2253" s="119">
        <v>2246</v>
      </c>
      <c r="B2253" s="238" t="s">
        <v>29404</v>
      </c>
      <c r="C2253" s="121" t="s">
        <v>7479</v>
      </c>
      <c r="D2253" s="119">
        <v>2025</v>
      </c>
      <c r="E2253" s="121">
        <v>6100106799</v>
      </c>
      <c r="F2253" s="237">
        <v>45539</v>
      </c>
      <c r="G2253" s="121" t="s">
        <v>10034</v>
      </c>
      <c r="H2253" s="121" t="s">
        <v>23277</v>
      </c>
      <c r="I2253" s="120" t="s">
        <v>16350</v>
      </c>
      <c r="J2253" s="121" t="s">
        <v>7451</v>
      </c>
    </row>
    <row r="2254" spans="1:10" ht="15.75" hidden="1" customHeight="1">
      <c r="A2254" s="119">
        <v>2247</v>
      </c>
      <c r="B2254" s="238" t="s">
        <v>7580</v>
      </c>
      <c r="C2254" s="121" t="s">
        <v>7478</v>
      </c>
      <c r="D2254" s="119">
        <v>2025</v>
      </c>
      <c r="E2254" s="121">
        <v>6100106879</v>
      </c>
      <c r="F2254" s="237">
        <v>45540</v>
      </c>
      <c r="G2254" s="121" t="s">
        <v>10035</v>
      </c>
      <c r="H2254" s="121" t="s">
        <v>23278</v>
      </c>
      <c r="I2254" s="120" t="s">
        <v>16351</v>
      </c>
      <c r="J2254" s="121" t="s">
        <v>7451</v>
      </c>
    </row>
    <row r="2255" spans="1:10" ht="15.75" hidden="1" customHeight="1">
      <c r="A2255" s="119">
        <v>2248</v>
      </c>
      <c r="B2255" s="238" t="s">
        <v>29405</v>
      </c>
      <c r="C2255" s="121" t="s">
        <v>7496</v>
      </c>
      <c r="D2255" s="119">
        <v>2025</v>
      </c>
      <c r="E2255" s="121">
        <v>6100106967</v>
      </c>
      <c r="F2255" s="237">
        <v>45548</v>
      </c>
      <c r="G2255" s="121" t="s">
        <v>10036</v>
      </c>
      <c r="H2255" s="121" t="s">
        <v>23279</v>
      </c>
      <c r="I2255" s="120" t="s">
        <v>16352</v>
      </c>
      <c r="J2255" s="121" t="s">
        <v>7451</v>
      </c>
    </row>
    <row r="2256" spans="1:10" ht="15.75" hidden="1" customHeight="1">
      <c r="A2256" s="119">
        <v>2249</v>
      </c>
      <c r="B2256" s="238" t="s">
        <v>29406</v>
      </c>
      <c r="C2256" s="121" t="s">
        <v>7479</v>
      </c>
      <c r="D2256" s="119">
        <v>2025</v>
      </c>
      <c r="E2256" s="121">
        <v>6100106803</v>
      </c>
      <c r="F2256" s="237">
        <v>45539</v>
      </c>
      <c r="G2256" s="121" t="s">
        <v>10037</v>
      </c>
      <c r="H2256" s="121" t="s">
        <v>23280</v>
      </c>
      <c r="I2256" s="120" t="s">
        <v>16353</v>
      </c>
      <c r="J2256" s="121" t="s">
        <v>7451</v>
      </c>
    </row>
    <row r="2257" spans="1:10" ht="15.75" hidden="1" customHeight="1">
      <c r="A2257" s="119">
        <v>2250</v>
      </c>
      <c r="B2257" s="238" t="s">
        <v>29407</v>
      </c>
      <c r="C2257" s="121" t="s">
        <v>7484</v>
      </c>
      <c r="D2257" s="119">
        <v>2025</v>
      </c>
      <c r="E2257" s="121">
        <v>6100106924</v>
      </c>
      <c r="F2257" s="237">
        <v>45546</v>
      </c>
      <c r="G2257" s="121" t="s">
        <v>10038</v>
      </c>
      <c r="H2257" s="121" t="s">
        <v>23281</v>
      </c>
      <c r="I2257" s="120" t="s">
        <v>16354</v>
      </c>
      <c r="J2257" s="121" t="s">
        <v>7451</v>
      </c>
    </row>
    <row r="2258" spans="1:10" ht="15.75" hidden="1" customHeight="1">
      <c r="A2258" s="119">
        <v>2251</v>
      </c>
      <c r="B2258" s="238" t="s">
        <v>29408</v>
      </c>
      <c r="C2258" s="121" t="s">
        <v>7479</v>
      </c>
      <c r="D2258" s="119">
        <v>2025</v>
      </c>
      <c r="E2258" s="121">
        <v>6100106801</v>
      </c>
      <c r="F2258" s="237">
        <v>45545</v>
      </c>
      <c r="G2258" s="121" t="s">
        <v>10039</v>
      </c>
      <c r="H2258" s="121" t="s">
        <v>23282</v>
      </c>
      <c r="I2258" s="120" t="s">
        <v>16355</v>
      </c>
      <c r="J2258" s="121" t="s">
        <v>7451</v>
      </c>
    </row>
    <row r="2259" spans="1:10" ht="15.75" hidden="1" customHeight="1">
      <c r="A2259" s="119">
        <v>2252</v>
      </c>
      <c r="B2259" s="238" t="s">
        <v>29409</v>
      </c>
      <c r="C2259" s="121" t="s">
        <v>7489</v>
      </c>
      <c r="D2259" s="119">
        <v>2025</v>
      </c>
      <c r="E2259" s="121">
        <v>6200036603</v>
      </c>
      <c r="F2259" s="237">
        <v>45538</v>
      </c>
      <c r="G2259" s="121" t="s">
        <v>10040</v>
      </c>
      <c r="H2259" s="121" t="s">
        <v>23283</v>
      </c>
      <c r="I2259" s="120" t="s">
        <v>16356</v>
      </c>
      <c r="J2259" s="121" t="s">
        <v>7453</v>
      </c>
    </row>
    <row r="2260" spans="1:10" ht="15.75" hidden="1" customHeight="1">
      <c r="A2260" s="119">
        <v>2253</v>
      </c>
      <c r="B2260" s="121" t="s">
        <v>33309</v>
      </c>
      <c r="C2260" s="121" t="s">
        <v>7495</v>
      </c>
      <c r="D2260" s="119">
        <v>2025</v>
      </c>
      <c r="E2260" s="121">
        <v>6300019905</v>
      </c>
      <c r="F2260" s="237">
        <v>45548</v>
      </c>
      <c r="G2260" s="121" t="s">
        <v>10041</v>
      </c>
      <c r="H2260" s="121" t="s">
        <v>23284</v>
      </c>
      <c r="I2260" s="120" t="s">
        <v>16357</v>
      </c>
      <c r="J2260" s="121" t="s">
        <v>7454</v>
      </c>
    </row>
    <row r="2261" spans="1:10" ht="15.75" hidden="1" customHeight="1">
      <c r="A2261" s="119">
        <v>2254</v>
      </c>
      <c r="B2261" s="238" t="s">
        <v>29410</v>
      </c>
      <c r="C2261" s="121" t="s">
        <v>7496</v>
      </c>
      <c r="D2261" s="119">
        <v>2025</v>
      </c>
      <c r="E2261" s="121">
        <v>6100106920</v>
      </c>
      <c r="F2261" s="237">
        <v>45545</v>
      </c>
      <c r="G2261" s="121" t="s">
        <v>10042</v>
      </c>
      <c r="H2261" s="121" t="s">
        <v>23285</v>
      </c>
      <c r="I2261" s="120" t="s">
        <v>16358</v>
      </c>
      <c r="J2261" s="121" t="s">
        <v>7451</v>
      </c>
    </row>
    <row r="2262" spans="1:10" ht="15.75" hidden="1" customHeight="1">
      <c r="A2262" s="119">
        <v>2255</v>
      </c>
      <c r="B2262" s="238" t="s">
        <v>29411</v>
      </c>
      <c r="C2262" s="121" t="s">
        <v>7478</v>
      </c>
      <c r="D2262" s="119">
        <v>2025</v>
      </c>
      <c r="E2262" s="121">
        <v>6100106980</v>
      </c>
      <c r="F2262" s="237">
        <v>45551</v>
      </c>
      <c r="G2262" s="121" t="s">
        <v>10043</v>
      </c>
      <c r="H2262" s="121" t="s">
        <v>23286</v>
      </c>
      <c r="I2262" s="120" t="s">
        <v>16359</v>
      </c>
      <c r="J2262" s="121" t="s">
        <v>7451</v>
      </c>
    </row>
    <row r="2263" spans="1:10" ht="15.75" hidden="1" customHeight="1">
      <c r="A2263" s="119">
        <v>2256</v>
      </c>
      <c r="B2263" s="238" t="s">
        <v>29412</v>
      </c>
      <c r="C2263" s="121" t="s">
        <v>7501</v>
      </c>
      <c r="D2263" s="119">
        <v>2025</v>
      </c>
      <c r="E2263" s="121">
        <v>6200036637</v>
      </c>
      <c r="F2263" s="237">
        <v>45540</v>
      </c>
      <c r="G2263" s="121" t="s">
        <v>10044</v>
      </c>
      <c r="H2263" s="121" t="s">
        <v>23287</v>
      </c>
      <c r="I2263" s="120" t="s">
        <v>16360</v>
      </c>
      <c r="J2263" s="121" t="s">
        <v>7453</v>
      </c>
    </row>
    <row r="2264" spans="1:10" ht="15.75" hidden="1" customHeight="1">
      <c r="A2264" s="119">
        <v>2257</v>
      </c>
      <c r="B2264" s="238" t="s">
        <v>29413</v>
      </c>
      <c r="C2264" s="121" t="s">
        <v>7496</v>
      </c>
      <c r="D2264" s="119">
        <v>2025</v>
      </c>
      <c r="E2264" s="121">
        <v>6100106983</v>
      </c>
      <c r="F2264" s="237">
        <v>45551</v>
      </c>
      <c r="G2264" s="121" t="s">
        <v>10045</v>
      </c>
      <c r="H2264" s="121" t="s">
        <v>23288</v>
      </c>
      <c r="I2264" s="120" t="s">
        <v>16361</v>
      </c>
      <c r="J2264" s="121" t="s">
        <v>7451</v>
      </c>
    </row>
    <row r="2265" spans="1:10" ht="15.75" hidden="1" customHeight="1">
      <c r="A2265" s="119">
        <v>2258</v>
      </c>
      <c r="B2265" s="238" t="s">
        <v>29414</v>
      </c>
      <c r="C2265" s="121" t="s">
        <v>7490</v>
      </c>
      <c r="D2265" s="119">
        <v>2025</v>
      </c>
      <c r="E2265" s="121">
        <v>6200036602</v>
      </c>
      <c r="F2265" s="237">
        <v>45538</v>
      </c>
      <c r="G2265" s="121" t="s">
        <v>10046</v>
      </c>
      <c r="H2265" s="121" t="s">
        <v>23289</v>
      </c>
      <c r="I2265" s="120" t="s">
        <v>16362</v>
      </c>
      <c r="J2265" s="121" t="s">
        <v>7453</v>
      </c>
    </row>
    <row r="2266" spans="1:10" ht="15.75" hidden="1" customHeight="1">
      <c r="A2266" s="119">
        <v>2259</v>
      </c>
      <c r="B2266" s="238" t="s">
        <v>7818</v>
      </c>
      <c r="C2266" s="121" t="s">
        <v>7478</v>
      </c>
      <c r="D2266" s="119">
        <v>2025</v>
      </c>
      <c r="E2266" s="121">
        <v>6100106819</v>
      </c>
      <c r="F2266" s="237">
        <v>45541</v>
      </c>
      <c r="G2266" s="121" t="s">
        <v>10047</v>
      </c>
      <c r="H2266" s="121" t="s">
        <v>23290</v>
      </c>
      <c r="I2266" s="120" t="s">
        <v>16363</v>
      </c>
      <c r="J2266" s="121" t="s">
        <v>7451</v>
      </c>
    </row>
    <row r="2267" spans="1:10" ht="15.75" hidden="1" customHeight="1">
      <c r="A2267" s="119">
        <v>2260</v>
      </c>
      <c r="B2267" s="238" t="s">
        <v>7584</v>
      </c>
      <c r="C2267" s="121" t="s">
        <v>7478</v>
      </c>
      <c r="D2267" s="119">
        <v>2025</v>
      </c>
      <c r="E2267" s="121">
        <v>6100106795</v>
      </c>
      <c r="F2267" s="237">
        <v>45539</v>
      </c>
      <c r="G2267" s="121" t="s">
        <v>10048</v>
      </c>
      <c r="H2267" s="121" t="s">
        <v>23291</v>
      </c>
      <c r="I2267" s="120" t="s">
        <v>16364</v>
      </c>
      <c r="J2267" s="121" t="s">
        <v>7451</v>
      </c>
    </row>
    <row r="2268" spans="1:10" ht="15.75" hidden="1" customHeight="1">
      <c r="A2268" s="119">
        <v>2261</v>
      </c>
      <c r="B2268" s="238" t="s">
        <v>29415</v>
      </c>
      <c r="C2268" s="121" t="s">
        <v>7497</v>
      </c>
      <c r="D2268" s="119">
        <v>2025</v>
      </c>
      <c r="E2268" s="121">
        <v>6100107380</v>
      </c>
      <c r="F2268" s="237">
        <v>45566</v>
      </c>
      <c r="G2268" s="121" t="s">
        <v>10049</v>
      </c>
      <c r="H2268" s="121" t="s">
        <v>23292</v>
      </c>
      <c r="I2268" s="120" t="s">
        <v>16365</v>
      </c>
      <c r="J2268" s="121" t="s">
        <v>7451</v>
      </c>
    </row>
    <row r="2269" spans="1:10" ht="15.75" hidden="1" customHeight="1">
      <c r="A2269" s="119">
        <v>2262</v>
      </c>
      <c r="B2269" s="238" t="s">
        <v>7539</v>
      </c>
      <c r="C2269" s="121" t="s">
        <v>7478</v>
      </c>
      <c r="D2269" s="119">
        <v>2025</v>
      </c>
      <c r="E2269" s="121">
        <v>6100107042</v>
      </c>
      <c r="F2269" s="237">
        <v>45551</v>
      </c>
      <c r="G2269" s="121" t="s">
        <v>10050</v>
      </c>
      <c r="H2269" s="121" t="s">
        <v>23293</v>
      </c>
      <c r="I2269" s="120" t="s">
        <v>16366</v>
      </c>
      <c r="J2269" s="121" t="s">
        <v>7451</v>
      </c>
    </row>
    <row r="2270" spans="1:10" ht="15.75" hidden="1" customHeight="1">
      <c r="A2270" s="119">
        <v>2263</v>
      </c>
      <c r="B2270" s="238" t="s">
        <v>7573</v>
      </c>
      <c r="C2270" s="121" t="s">
        <v>7478</v>
      </c>
      <c r="D2270" s="119">
        <v>2025</v>
      </c>
      <c r="E2270" s="121">
        <v>6100106925</v>
      </c>
      <c r="F2270" s="237">
        <v>45546</v>
      </c>
      <c r="G2270" s="121" t="s">
        <v>10051</v>
      </c>
      <c r="H2270" s="121" t="s">
        <v>23294</v>
      </c>
      <c r="I2270" s="120" t="s">
        <v>16367</v>
      </c>
      <c r="J2270" s="121" t="s">
        <v>7451</v>
      </c>
    </row>
    <row r="2271" spans="1:10" ht="15.75" hidden="1" customHeight="1">
      <c r="A2271" s="119">
        <v>2264</v>
      </c>
      <c r="B2271" s="238" t="s">
        <v>29416</v>
      </c>
      <c r="C2271" s="121" t="s">
        <v>7482</v>
      </c>
      <c r="D2271" s="119">
        <v>2025</v>
      </c>
      <c r="E2271" s="121">
        <v>6100107189</v>
      </c>
      <c r="F2271" s="237">
        <v>45553</v>
      </c>
      <c r="G2271" s="121" t="s">
        <v>10052</v>
      </c>
      <c r="H2271" s="121" t="s">
        <v>23295</v>
      </c>
      <c r="I2271" s="120" t="s">
        <v>16368</v>
      </c>
      <c r="J2271" s="121" t="s">
        <v>7451</v>
      </c>
    </row>
    <row r="2272" spans="1:10" ht="15.75" hidden="1" customHeight="1">
      <c r="A2272" s="119">
        <v>2265</v>
      </c>
      <c r="B2272" s="238" t="s">
        <v>29417</v>
      </c>
      <c r="C2272" s="121" t="s">
        <v>7488</v>
      </c>
      <c r="D2272" s="119">
        <v>2025</v>
      </c>
      <c r="E2272" s="121">
        <v>6100106845</v>
      </c>
      <c r="F2272" s="237">
        <v>45544</v>
      </c>
      <c r="G2272" s="121" t="s">
        <v>10053</v>
      </c>
      <c r="H2272" s="121" t="s">
        <v>23296</v>
      </c>
      <c r="I2272" s="120" t="s">
        <v>16369</v>
      </c>
      <c r="J2272" s="121" t="s">
        <v>7451</v>
      </c>
    </row>
    <row r="2273" spans="1:10" ht="15.75" hidden="1" customHeight="1">
      <c r="A2273" s="119">
        <v>2266</v>
      </c>
      <c r="B2273" s="238" t="s">
        <v>29418</v>
      </c>
      <c r="C2273" s="121" t="s">
        <v>7492</v>
      </c>
      <c r="D2273" s="119">
        <v>2025</v>
      </c>
      <c r="E2273" s="121">
        <v>6200036777</v>
      </c>
      <c r="F2273" s="237">
        <v>45552</v>
      </c>
      <c r="G2273" s="121" t="s">
        <v>10054</v>
      </c>
      <c r="H2273" s="121"/>
      <c r="I2273" s="120" t="s">
        <v>16370</v>
      </c>
      <c r="J2273" s="121" t="s">
        <v>7453</v>
      </c>
    </row>
    <row r="2274" spans="1:10" ht="15.75" hidden="1" customHeight="1">
      <c r="A2274" s="119">
        <v>2267</v>
      </c>
      <c r="B2274" s="238" t="s">
        <v>29419</v>
      </c>
      <c r="C2274" s="121" t="s">
        <v>7487</v>
      </c>
      <c r="D2274" s="119">
        <v>2025</v>
      </c>
      <c r="E2274" s="121">
        <v>6100107718</v>
      </c>
      <c r="F2274" s="237">
        <v>45574</v>
      </c>
      <c r="G2274" s="121" t="s">
        <v>10055</v>
      </c>
      <c r="H2274" s="121" t="s">
        <v>23297</v>
      </c>
      <c r="I2274" s="120" t="s">
        <v>16371</v>
      </c>
      <c r="J2274" s="121" t="s">
        <v>7451</v>
      </c>
    </row>
    <row r="2275" spans="1:10" ht="15.75" hidden="1" customHeight="1">
      <c r="A2275" s="119">
        <v>2268</v>
      </c>
      <c r="B2275" s="238" t="s">
        <v>29420</v>
      </c>
      <c r="C2275" s="121" t="s">
        <v>7478</v>
      </c>
      <c r="D2275" s="119">
        <v>2025</v>
      </c>
      <c r="E2275" s="121">
        <v>6100107056</v>
      </c>
      <c r="F2275" s="237">
        <v>45551</v>
      </c>
      <c r="G2275" s="121" t="s">
        <v>10056</v>
      </c>
      <c r="H2275" s="121" t="s">
        <v>23298</v>
      </c>
      <c r="I2275" s="120" t="s">
        <v>16372</v>
      </c>
      <c r="J2275" s="121" t="s">
        <v>7451</v>
      </c>
    </row>
    <row r="2276" spans="1:10" ht="15.75" hidden="1" customHeight="1">
      <c r="A2276" s="119">
        <v>2269</v>
      </c>
      <c r="B2276" s="238" t="s">
        <v>29421</v>
      </c>
      <c r="C2276" s="121" t="s">
        <v>7478</v>
      </c>
      <c r="D2276" s="119">
        <v>2025</v>
      </c>
      <c r="E2276" s="121">
        <v>6100106843</v>
      </c>
      <c r="F2276" s="237">
        <v>45546</v>
      </c>
      <c r="G2276" s="121" t="s">
        <v>10057</v>
      </c>
      <c r="H2276" s="121" t="s">
        <v>23299</v>
      </c>
      <c r="I2276" s="120" t="s">
        <v>16373</v>
      </c>
      <c r="J2276" s="121" t="s">
        <v>7451</v>
      </c>
    </row>
    <row r="2277" spans="1:10" ht="15.75" hidden="1" customHeight="1">
      <c r="A2277" s="119">
        <v>2270</v>
      </c>
      <c r="B2277" s="238" t="s">
        <v>29422</v>
      </c>
      <c r="C2277" s="121" t="s">
        <v>7479</v>
      </c>
      <c r="D2277" s="119">
        <v>2025</v>
      </c>
      <c r="E2277" s="121">
        <v>6100106848</v>
      </c>
      <c r="F2277" s="237">
        <v>45544</v>
      </c>
      <c r="G2277" s="121" t="s">
        <v>10058</v>
      </c>
      <c r="H2277" s="121" t="s">
        <v>23300</v>
      </c>
      <c r="I2277" s="120" t="s">
        <v>16374</v>
      </c>
      <c r="J2277" s="121" t="s">
        <v>7451</v>
      </c>
    </row>
    <row r="2278" spans="1:10" ht="15.75" hidden="1" customHeight="1">
      <c r="A2278" s="119">
        <v>2271</v>
      </c>
      <c r="B2278" s="238" t="s">
        <v>29423</v>
      </c>
      <c r="C2278" s="121" t="s">
        <v>7496</v>
      </c>
      <c r="D2278" s="119">
        <v>2025</v>
      </c>
      <c r="E2278" s="121">
        <v>6100106847</v>
      </c>
      <c r="F2278" s="237">
        <v>45546</v>
      </c>
      <c r="G2278" s="121" t="s">
        <v>10059</v>
      </c>
      <c r="H2278" s="121" t="s">
        <v>23301</v>
      </c>
      <c r="I2278" s="120" t="s">
        <v>16375</v>
      </c>
      <c r="J2278" s="121" t="s">
        <v>7451</v>
      </c>
    </row>
    <row r="2279" spans="1:10" ht="15.75" hidden="1" customHeight="1">
      <c r="A2279" s="119">
        <v>2272</v>
      </c>
      <c r="B2279" s="238" t="s">
        <v>29354</v>
      </c>
      <c r="C2279" s="121" t="s">
        <v>7478</v>
      </c>
      <c r="D2279" s="119">
        <v>2025</v>
      </c>
      <c r="E2279" s="121">
        <v>6100106836</v>
      </c>
      <c r="F2279" s="237">
        <v>45541</v>
      </c>
      <c r="G2279" s="121" t="s">
        <v>10060</v>
      </c>
      <c r="H2279" s="121" t="s">
        <v>23302</v>
      </c>
      <c r="I2279" s="120" t="s">
        <v>16376</v>
      </c>
      <c r="J2279" s="121" t="s">
        <v>7451</v>
      </c>
    </row>
    <row r="2280" spans="1:10" ht="15.75" hidden="1" customHeight="1">
      <c r="A2280" s="119">
        <v>2273</v>
      </c>
      <c r="B2280" s="238" t="s">
        <v>29424</v>
      </c>
      <c r="C2280" s="121" t="s">
        <v>7479</v>
      </c>
      <c r="D2280" s="119">
        <v>2025</v>
      </c>
      <c r="E2280" s="121">
        <v>6100107003</v>
      </c>
      <c r="F2280" s="237">
        <v>45548</v>
      </c>
      <c r="G2280" s="121" t="s">
        <v>10061</v>
      </c>
      <c r="H2280" s="121" t="s">
        <v>23303</v>
      </c>
      <c r="I2280" s="120" t="s">
        <v>16377</v>
      </c>
      <c r="J2280" s="121" t="s">
        <v>7451</v>
      </c>
    </row>
    <row r="2281" spans="1:10" ht="15.75" hidden="1" customHeight="1">
      <c r="A2281" s="119">
        <v>2274</v>
      </c>
      <c r="B2281" s="238" t="s">
        <v>7873</v>
      </c>
      <c r="C2281" s="121" t="s">
        <v>7483</v>
      </c>
      <c r="D2281" s="119">
        <v>2025</v>
      </c>
      <c r="E2281" s="121">
        <v>6100107408</v>
      </c>
      <c r="F2281" s="237">
        <v>45562</v>
      </c>
      <c r="G2281" s="121" t="s">
        <v>10062</v>
      </c>
      <c r="H2281" s="121" t="s">
        <v>23304</v>
      </c>
      <c r="I2281" s="120" t="s">
        <v>16378</v>
      </c>
      <c r="J2281" s="121" t="s">
        <v>7451</v>
      </c>
    </row>
    <row r="2282" spans="1:10" ht="15.75" hidden="1" customHeight="1">
      <c r="A2282" s="119">
        <v>2275</v>
      </c>
      <c r="B2282" s="238" t="s">
        <v>29425</v>
      </c>
      <c r="C2282" s="121" t="s">
        <v>7478</v>
      </c>
      <c r="D2282" s="119">
        <v>2025</v>
      </c>
      <c r="E2282" s="121">
        <v>6100107013</v>
      </c>
      <c r="F2282" s="237">
        <v>45548</v>
      </c>
      <c r="G2282" s="121" t="s">
        <v>10063</v>
      </c>
      <c r="H2282" s="121" t="s">
        <v>23305</v>
      </c>
      <c r="I2282" s="120" t="s">
        <v>16379</v>
      </c>
      <c r="J2282" s="121" t="s">
        <v>7451</v>
      </c>
    </row>
    <row r="2283" spans="1:10" ht="15.75" hidden="1" customHeight="1">
      <c r="A2283" s="119">
        <v>2276</v>
      </c>
      <c r="B2283" s="238" t="s">
        <v>29426</v>
      </c>
      <c r="C2283" s="121" t="s">
        <v>7478</v>
      </c>
      <c r="D2283" s="119">
        <v>2025</v>
      </c>
      <c r="E2283" s="121">
        <v>6100107012</v>
      </c>
      <c r="F2283" s="237">
        <v>45548</v>
      </c>
      <c r="G2283" s="121" t="s">
        <v>10064</v>
      </c>
      <c r="H2283" s="121" t="s">
        <v>23306</v>
      </c>
      <c r="I2283" s="120" t="s">
        <v>16380</v>
      </c>
      <c r="J2283" s="121" t="s">
        <v>7451</v>
      </c>
    </row>
    <row r="2284" spans="1:10" ht="15.75" hidden="1" customHeight="1">
      <c r="A2284" s="119">
        <v>2277</v>
      </c>
      <c r="B2284" s="238" t="s">
        <v>7597</v>
      </c>
      <c r="C2284" s="121" t="s">
        <v>7478</v>
      </c>
      <c r="D2284" s="119">
        <v>2025</v>
      </c>
      <c r="E2284" s="121">
        <v>6100106938</v>
      </c>
      <c r="F2284" s="237">
        <v>45547</v>
      </c>
      <c r="G2284" s="121" t="s">
        <v>10065</v>
      </c>
      <c r="H2284" s="121" t="s">
        <v>23307</v>
      </c>
      <c r="I2284" s="120" t="s">
        <v>16381</v>
      </c>
      <c r="J2284" s="121" t="s">
        <v>7451</v>
      </c>
    </row>
    <row r="2285" spans="1:10" ht="15.75" hidden="1" customHeight="1">
      <c r="A2285" s="119">
        <v>2278</v>
      </c>
      <c r="B2285" s="238" t="s">
        <v>29427</v>
      </c>
      <c r="C2285" s="121" t="s">
        <v>7491</v>
      </c>
      <c r="D2285" s="119">
        <v>2025</v>
      </c>
      <c r="E2285" s="121">
        <v>6100106888</v>
      </c>
      <c r="F2285" s="237">
        <v>45546</v>
      </c>
      <c r="G2285" s="121" t="s">
        <v>10066</v>
      </c>
      <c r="H2285" s="121" t="s">
        <v>23308</v>
      </c>
      <c r="I2285" s="120" t="s">
        <v>16382</v>
      </c>
      <c r="J2285" s="121" t="s">
        <v>7451</v>
      </c>
    </row>
    <row r="2286" spans="1:10" ht="15.75" hidden="1" customHeight="1">
      <c r="A2286" s="119">
        <v>2279</v>
      </c>
      <c r="B2286" s="238" t="s">
        <v>29164</v>
      </c>
      <c r="C2286" s="121" t="s">
        <v>7478</v>
      </c>
      <c r="D2286" s="119">
        <v>2025</v>
      </c>
      <c r="E2286" s="121">
        <v>6100106862</v>
      </c>
      <c r="F2286" s="237">
        <v>45541</v>
      </c>
      <c r="G2286" s="121" t="s">
        <v>9917</v>
      </c>
      <c r="H2286" s="121" t="s">
        <v>23309</v>
      </c>
      <c r="I2286" s="120" t="s">
        <v>7322</v>
      </c>
      <c r="J2286" s="121" t="s">
        <v>7451</v>
      </c>
    </row>
    <row r="2287" spans="1:10" ht="15.75" hidden="1" customHeight="1">
      <c r="A2287" s="119">
        <v>2280</v>
      </c>
      <c r="B2287" s="238" t="s">
        <v>29428</v>
      </c>
      <c r="C2287" s="121" t="s">
        <v>7479</v>
      </c>
      <c r="D2287" s="119">
        <v>2025</v>
      </c>
      <c r="E2287" s="121">
        <v>6100107145</v>
      </c>
      <c r="F2287" s="237">
        <v>45553</v>
      </c>
      <c r="G2287" s="121" t="s">
        <v>10067</v>
      </c>
      <c r="H2287" s="121" t="s">
        <v>23310</v>
      </c>
      <c r="I2287" s="120" t="s">
        <v>16383</v>
      </c>
      <c r="J2287" s="121" t="s">
        <v>7451</v>
      </c>
    </row>
    <row r="2288" spans="1:10" ht="15.75" hidden="1" customHeight="1">
      <c r="A2288" s="119">
        <v>2281</v>
      </c>
      <c r="B2288" s="238" t="s">
        <v>29429</v>
      </c>
      <c r="C2288" s="121" t="s">
        <v>7492</v>
      </c>
      <c r="D2288" s="119">
        <v>2025</v>
      </c>
      <c r="E2288" s="121">
        <v>6200036711</v>
      </c>
      <c r="F2288" s="237">
        <v>45551</v>
      </c>
      <c r="G2288" s="121" t="s">
        <v>10068</v>
      </c>
      <c r="H2288" s="121" t="s">
        <v>23311</v>
      </c>
      <c r="I2288" s="120" t="s">
        <v>16384</v>
      </c>
      <c r="J2288" s="121" t="s">
        <v>7453</v>
      </c>
    </row>
    <row r="2289" spans="1:10" ht="15.75" hidden="1" customHeight="1">
      <c r="A2289" s="119">
        <v>2282</v>
      </c>
      <c r="B2289" s="238" t="s">
        <v>29430</v>
      </c>
      <c r="C2289" s="121" t="s">
        <v>7496</v>
      </c>
      <c r="D2289" s="119">
        <v>2025</v>
      </c>
      <c r="E2289" s="121">
        <v>6100106864</v>
      </c>
      <c r="F2289" s="237">
        <v>45547</v>
      </c>
      <c r="G2289" s="121" t="s">
        <v>10069</v>
      </c>
      <c r="H2289" s="121" t="s">
        <v>23312</v>
      </c>
      <c r="I2289" s="120" t="s">
        <v>16385</v>
      </c>
      <c r="J2289" s="121" t="s">
        <v>7451</v>
      </c>
    </row>
    <row r="2290" spans="1:10" ht="15.75" hidden="1" customHeight="1">
      <c r="A2290" s="119">
        <v>2283</v>
      </c>
      <c r="B2290" s="238" t="s">
        <v>29431</v>
      </c>
      <c r="C2290" s="121" t="s">
        <v>7484</v>
      </c>
      <c r="D2290" s="119">
        <v>2025</v>
      </c>
      <c r="E2290" s="121">
        <v>6100106886</v>
      </c>
      <c r="F2290" s="237">
        <v>45546</v>
      </c>
      <c r="G2290" s="121" t="s">
        <v>10070</v>
      </c>
      <c r="H2290" s="121" t="s">
        <v>23313</v>
      </c>
      <c r="I2290" s="120" t="s">
        <v>16386</v>
      </c>
      <c r="J2290" s="121" t="s">
        <v>7451</v>
      </c>
    </row>
    <row r="2291" spans="1:10" ht="15.75" hidden="1" customHeight="1">
      <c r="A2291" s="119">
        <v>2284</v>
      </c>
      <c r="B2291" s="238" t="s">
        <v>29432</v>
      </c>
      <c r="C2291" s="121" t="s">
        <v>7478</v>
      </c>
      <c r="D2291" s="119">
        <v>2025</v>
      </c>
      <c r="E2291" s="121">
        <v>6100106975</v>
      </c>
      <c r="F2291" s="237">
        <v>45553</v>
      </c>
      <c r="G2291" s="121" t="s">
        <v>10071</v>
      </c>
      <c r="H2291" s="121" t="s">
        <v>23314</v>
      </c>
      <c r="I2291" s="120" t="s">
        <v>16387</v>
      </c>
      <c r="J2291" s="121" t="s">
        <v>7451</v>
      </c>
    </row>
    <row r="2292" spans="1:10" ht="15.75" hidden="1" customHeight="1">
      <c r="A2292" s="119">
        <v>2285</v>
      </c>
      <c r="B2292" s="238" t="s">
        <v>29433</v>
      </c>
      <c r="C2292" s="121" t="s">
        <v>7509</v>
      </c>
      <c r="D2292" s="119">
        <v>2025</v>
      </c>
      <c r="E2292" s="121">
        <v>6400022888</v>
      </c>
      <c r="F2292" s="237">
        <v>45540</v>
      </c>
      <c r="G2292" s="121" t="s">
        <v>10072</v>
      </c>
      <c r="H2292" s="121" t="s">
        <v>23315</v>
      </c>
      <c r="I2292" s="120" t="s">
        <v>16388</v>
      </c>
      <c r="J2292" s="121" t="s">
        <v>7455</v>
      </c>
    </row>
    <row r="2293" spans="1:10" ht="15.75" hidden="1" customHeight="1">
      <c r="A2293" s="119">
        <v>2286</v>
      </c>
      <c r="B2293" s="238" t="s">
        <v>29434</v>
      </c>
      <c r="C2293" s="121" t="s">
        <v>7492</v>
      </c>
      <c r="D2293" s="119">
        <v>2025</v>
      </c>
      <c r="E2293" s="121">
        <v>6200036713</v>
      </c>
      <c r="F2293" s="237">
        <v>45547</v>
      </c>
      <c r="G2293" s="121" t="s">
        <v>10073</v>
      </c>
      <c r="H2293" s="121" t="s">
        <v>23316</v>
      </c>
      <c r="I2293" s="120" t="s">
        <v>16389</v>
      </c>
      <c r="J2293" s="121" t="s">
        <v>7453</v>
      </c>
    </row>
    <row r="2294" spans="1:10" ht="15.75" hidden="1" customHeight="1">
      <c r="A2294" s="119">
        <v>2287</v>
      </c>
      <c r="B2294" s="238" t="s">
        <v>29435</v>
      </c>
      <c r="C2294" s="121" t="s">
        <v>7478</v>
      </c>
      <c r="D2294" s="119">
        <v>2025</v>
      </c>
      <c r="E2294" s="121">
        <v>6100106868</v>
      </c>
      <c r="F2294" s="237">
        <v>45544</v>
      </c>
      <c r="G2294" s="121" t="s">
        <v>10074</v>
      </c>
      <c r="H2294" s="121" t="s">
        <v>23317</v>
      </c>
      <c r="I2294" s="120" t="s">
        <v>16390</v>
      </c>
      <c r="J2294" s="121" t="s">
        <v>7451</v>
      </c>
    </row>
    <row r="2295" spans="1:10" ht="15.75" hidden="1" customHeight="1">
      <c r="A2295" s="119">
        <v>2288</v>
      </c>
      <c r="B2295" s="238" t="s">
        <v>29436</v>
      </c>
      <c r="C2295" s="121" t="s">
        <v>7490</v>
      </c>
      <c r="D2295" s="119">
        <v>2025</v>
      </c>
      <c r="E2295" s="121">
        <v>6200036635</v>
      </c>
      <c r="F2295" s="237">
        <v>45541</v>
      </c>
      <c r="G2295" s="121" t="s">
        <v>7146</v>
      </c>
      <c r="H2295" s="121" t="s">
        <v>23318</v>
      </c>
      <c r="I2295" s="120" t="s">
        <v>7364</v>
      </c>
      <c r="J2295" s="121" t="s">
        <v>7453</v>
      </c>
    </row>
    <row r="2296" spans="1:10" ht="15.75" hidden="1" customHeight="1">
      <c r="A2296" s="119">
        <v>2289</v>
      </c>
      <c r="B2296" s="238" t="s">
        <v>29437</v>
      </c>
      <c r="C2296" s="121" t="s">
        <v>7489</v>
      </c>
      <c r="D2296" s="119">
        <v>2025</v>
      </c>
      <c r="E2296" s="121">
        <v>6200036632</v>
      </c>
      <c r="F2296" s="237">
        <v>45541</v>
      </c>
      <c r="G2296" s="121" t="s">
        <v>10075</v>
      </c>
      <c r="H2296" s="121" t="s">
        <v>23319</v>
      </c>
      <c r="I2296" s="120" t="s">
        <v>16391</v>
      </c>
      <c r="J2296" s="121" t="s">
        <v>7453</v>
      </c>
    </row>
    <row r="2297" spans="1:10" ht="15.75" hidden="1" customHeight="1">
      <c r="A2297" s="119">
        <v>2290</v>
      </c>
      <c r="B2297" s="238" t="s">
        <v>29438</v>
      </c>
      <c r="C2297" s="121" t="s">
        <v>7479</v>
      </c>
      <c r="D2297" s="119">
        <v>2025</v>
      </c>
      <c r="E2297" s="121">
        <v>6100107505</v>
      </c>
      <c r="F2297" s="237">
        <v>45568</v>
      </c>
      <c r="G2297" s="121" t="s">
        <v>10076</v>
      </c>
      <c r="H2297" s="121" t="s">
        <v>23320</v>
      </c>
      <c r="I2297" s="120" t="s">
        <v>16392</v>
      </c>
      <c r="J2297" s="121" t="s">
        <v>7451</v>
      </c>
    </row>
    <row r="2298" spans="1:10" ht="15.75" hidden="1" customHeight="1">
      <c r="A2298" s="119">
        <v>2291</v>
      </c>
      <c r="B2298" s="238" t="s">
        <v>28982</v>
      </c>
      <c r="C2298" s="121" t="s">
        <v>7496</v>
      </c>
      <c r="D2298" s="119">
        <v>2025</v>
      </c>
      <c r="E2298" s="121">
        <v>6100106866</v>
      </c>
      <c r="F2298" s="237">
        <v>45558</v>
      </c>
      <c r="G2298" s="121" t="s">
        <v>10077</v>
      </c>
      <c r="H2298" s="121" t="s">
        <v>23321</v>
      </c>
      <c r="I2298" s="120" t="s">
        <v>16393</v>
      </c>
      <c r="J2298" s="121" t="s">
        <v>7451</v>
      </c>
    </row>
    <row r="2299" spans="1:10" ht="15.75" hidden="1" customHeight="1">
      <c r="A2299" s="119">
        <v>2292</v>
      </c>
      <c r="B2299" s="238" t="s">
        <v>7807</v>
      </c>
      <c r="C2299" s="121" t="s">
        <v>7494</v>
      </c>
      <c r="D2299" s="119">
        <v>2025</v>
      </c>
      <c r="E2299" s="121">
        <v>6000039902</v>
      </c>
      <c r="F2299" s="237">
        <v>45555</v>
      </c>
      <c r="G2299" s="121" t="s">
        <v>10078</v>
      </c>
      <c r="H2299" s="121" t="s">
        <v>23322</v>
      </c>
      <c r="I2299" s="120" t="s">
        <v>16394</v>
      </c>
      <c r="J2299" s="121" t="s">
        <v>7452</v>
      </c>
    </row>
    <row r="2300" spans="1:10" ht="15.75" hidden="1" customHeight="1">
      <c r="A2300" s="119">
        <v>2293</v>
      </c>
      <c r="B2300" s="238" t="s">
        <v>29439</v>
      </c>
      <c r="C2300" s="121" t="s">
        <v>7479</v>
      </c>
      <c r="D2300" s="119">
        <v>2025</v>
      </c>
      <c r="E2300" s="121">
        <v>6100107260</v>
      </c>
      <c r="F2300" s="237">
        <v>45558</v>
      </c>
      <c r="G2300" s="121" t="s">
        <v>10079</v>
      </c>
      <c r="H2300" s="121" t="s">
        <v>23323</v>
      </c>
      <c r="I2300" s="120" t="s">
        <v>16395</v>
      </c>
      <c r="J2300" s="121" t="s">
        <v>7451</v>
      </c>
    </row>
    <row r="2301" spans="1:10" ht="15.75" hidden="1" customHeight="1">
      <c r="A2301" s="119">
        <v>2294</v>
      </c>
      <c r="B2301" s="238" t="s">
        <v>7635</v>
      </c>
      <c r="C2301" s="121" t="s">
        <v>7478</v>
      </c>
      <c r="D2301" s="119">
        <v>2025</v>
      </c>
      <c r="E2301" s="121">
        <v>6100107388</v>
      </c>
      <c r="F2301" s="237">
        <v>45575</v>
      </c>
      <c r="G2301" s="121" t="s">
        <v>10080</v>
      </c>
      <c r="H2301" s="121" t="s">
        <v>23324</v>
      </c>
      <c r="I2301" s="120" t="s">
        <v>16396</v>
      </c>
      <c r="J2301" s="121" t="s">
        <v>7451</v>
      </c>
    </row>
    <row r="2302" spans="1:10" ht="15.75" hidden="1" customHeight="1">
      <c r="A2302" s="119">
        <v>2295</v>
      </c>
      <c r="B2302" s="238" t="s">
        <v>29440</v>
      </c>
      <c r="C2302" s="121" t="s">
        <v>7496</v>
      </c>
      <c r="D2302" s="119">
        <v>2025</v>
      </c>
      <c r="E2302" s="121">
        <v>6100106911</v>
      </c>
      <c r="F2302" s="237">
        <v>45547</v>
      </c>
      <c r="G2302" s="121" t="s">
        <v>10081</v>
      </c>
      <c r="H2302" s="121" t="s">
        <v>23325</v>
      </c>
      <c r="I2302" s="120" t="s">
        <v>16397</v>
      </c>
      <c r="J2302" s="121" t="s">
        <v>7451</v>
      </c>
    </row>
    <row r="2303" spans="1:10" ht="15.75" hidden="1" customHeight="1">
      <c r="A2303" s="119">
        <v>2296</v>
      </c>
      <c r="B2303" s="238" t="s">
        <v>7932</v>
      </c>
      <c r="C2303" s="121" t="s">
        <v>7478</v>
      </c>
      <c r="D2303" s="119">
        <v>2025</v>
      </c>
      <c r="E2303" s="121">
        <v>6100106971</v>
      </c>
      <c r="F2303" s="237">
        <v>45546</v>
      </c>
      <c r="G2303" s="121" t="s">
        <v>10082</v>
      </c>
      <c r="H2303" s="121" t="s">
        <v>23326</v>
      </c>
      <c r="I2303" s="120" t="s">
        <v>16398</v>
      </c>
      <c r="J2303" s="121" t="s">
        <v>7451</v>
      </c>
    </row>
    <row r="2304" spans="1:10" ht="15.75" hidden="1" customHeight="1">
      <c r="A2304" s="119">
        <v>2297</v>
      </c>
      <c r="B2304" s="238" t="s">
        <v>29441</v>
      </c>
      <c r="C2304" s="121" t="s">
        <v>7478</v>
      </c>
      <c r="D2304" s="119">
        <v>2025</v>
      </c>
      <c r="E2304" s="121">
        <v>6100107288</v>
      </c>
      <c r="F2304" s="237">
        <v>45559</v>
      </c>
      <c r="G2304" s="121" t="s">
        <v>10083</v>
      </c>
      <c r="H2304" s="121" t="s">
        <v>23327</v>
      </c>
      <c r="I2304" s="120" t="s">
        <v>16399</v>
      </c>
      <c r="J2304" s="121" t="s">
        <v>7451</v>
      </c>
    </row>
    <row r="2305" spans="1:10" ht="15.75" hidden="1" customHeight="1">
      <c r="A2305" s="119">
        <v>2298</v>
      </c>
      <c r="B2305" s="238" t="s">
        <v>29442</v>
      </c>
      <c r="C2305" s="121" t="s">
        <v>7478</v>
      </c>
      <c r="D2305" s="119">
        <v>2025</v>
      </c>
      <c r="E2305" s="121">
        <v>6100106923</v>
      </c>
      <c r="F2305" s="237">
        <v>45546</v>
      </c>
      <c r="G2305" s="121" t="s">
        <v>10084</v>
      </c>
      <c r="H2305" s="121" t="s">
        <v>23328</v>
      </c>
      <c r="I2305" s="120" t="s">
        <v>16400</v>
      </c>
      <c r="J2305" s="121" t="s">
        <v>7451</v>
      </c>
    </row>
    <row r="2306" spans="1:10" ht="15.75" hidden="1" customHeight="1">
      <c r="A2306" s="119">
        <v>2299</v>
      </c>
      <c r="B2306" s="238" t="s">
        <v>29443</v>
      </c>
      <c r="C2306" s="121" t="s">
        <v>7492</v>
      </c>
      <c r="D2306" s="119">
        <v>2025</v>
      </c>
      <c r="E2306" s="121">
        <v>6200036645</v>
      </c>
      <c r="F2306" s="237">
        <v>45544</v>
      </c>
      <c r="G2306" s="121" t="s">
        <v>10085</v>
      </c>
      <c r="H2306" s="121" t="s">
        <v>23329</v>
      </c>
      <c r="I2306" s="120" t="s">
        <v>16401</v>
      </c>
      <c r="J2306" s="121" t="s">
        <v>7453</v>
      </c>
    </row>
    <row r="2307" spans="1:10" ht="15.75" hidden="1" customHeight="1">
      <c r="A2307" s="119">
        <v>2300</v>
      </c>
      <c r="B2307" s="238" t="s">
        <v>29109</v>
      </c>
      <c r="C2307" s="121" t="s">
        <v>7478</v>
      </c>
      <c r="D2307" s="119">
        <v>2025</v>
      </c>
      <c r="E2307" s="121">
        <v>6100107208</v>
      </c>
      <c r="F2307" s="237">
        <v>45560</v>
      </c>
      <c r="G2307" s="121" t="s">
        <v>10086</v>
      </c>
      <c r="H2307" s="121" t="s">
        <v>23330</v>
      </c>
      <c r="I2307" s="120" t="s">
        <v>16402</v>
      </c>
      <c r="J2307" s="121" t="s">
        <v>7451</v>
      </c>
    </row>
    <row r="2308" spans="1:10" ht="15.75" hidden="1" customHeight="1">
      <c r="A2308" s="119">
        <v>2301</v>
      </c>
      <c r="B2308" s="238" t="s">
        <v>28655</v>
      </c>
      <c r="C2308" s="121" t="s">
        <v>7496</v>
      </c>
      <c r="D2308" s="119">
        <v>2025</v>
      </c>
      <c r="E2308" s="121">
        <v>6100107123</v>
      </c>
      <c r="F2308" s="237">
        <v>45558</v>
      </c>
      <c r="G2308" s="121" t="s">
        <v>10087</v>
      </c>
      <c r="H2308" s="121" t="s">
        <v>23331</v>
      </c>
      <c r="I2308" s="120" t="s">
        <v>16403</v>
      </c>
      <c r="J2308" s="121" t="s">
        <v>7451</v>
      </c>
    </row>
    <row r="2309" spans="1:10" ht="15.75" hidden="1" customHeight="1">
      <c r="A2309" s="119">
        <v>2302</v>
      </c>
      <c r="B2309" s="238" t="s">
        <v>29444</v>
      </c>
      <c r="C2309" s="121" t="s">
        <v>7491</v>
      </c>
      <c r="D2309" s="119">
        <v>2025</v>
      </c>
      <c r="E2309" s="121">
        <v>6100106913</v>
      </c>
      <c r="F2309" s="237">
        <v>45545</v>
      </c>
      <c r="G2309" s="121" t="s">
        <v>10088</v>
      </c>
      <c r="H2309" s="121" t="s">
        <v>23332</v>
      </c>
      <c r="I2309" s="120" t="s">
        <v>16404</v>
      </c>
      <c r="J2309" s="121" t="s">
        <v>7451</v>
      </c>
    </row>
    <row r="2310" spans="1:10" ht="15.75" hidden="1" customHeight="1">
      <c r="A2310" s="119">
        <v>2303</v>
      </c>
      <c r="B2310" s="238" t="s">
        <v>7552</v>
      </c>
      <c r="C2310" s="121" t="s">
        <v>7478</v>
      </c>
      <c r="D2310" s="119">
        <v>2025</v>
      </c>
      <c r="E2310" s="121">
        <v>6100106919</v>
      </c>
      <c r="F2310" s="237">
        <v>45544</v>
      </c>
      <c r="G2310" s="121" t="s">
        <v>10089</v>
      </c>
      <c r="H2310" s="121" t="s">
        <v>23333</v>
      </c>
      <c r="I2310" s="120" t="s">
        <v>16405</v>
      </c>
      <c r="J2310" s="121" t="s">
        <v>7451</v>
      </c>
    </row>
    <row r="2311" spans="1:10" ht="15.75" hidden="1" customHeight="1">
      <c r="A2311" s="119">
        <v>2304</v>
      </c>
      <c r="B2311" s="238" t="s">
        <v>29445</v>
      </c>
      <c r="C2311" s="121" t="s">
        <v>7501</v>
      </c>
      <c r="D2311" s="119">
        <v>2025</v>
      </c>
      <c r="E2311" s="121">
        <v>6200036644</v>
      </c>
      <c r="F2311" s="237">
        <v>45541</v>
      </c>
      <c r="G2311" s="121" t="s">
        <v>10090</v>
      </c>
      <c r="H2311" s="121" t="s">
        <v>23334</v>
      </c>
      <c r="I2311" s="120" t="s">
        <v>16406</v>
      </c>
      <c r="J2311" s="121" t="s">
        <v>7453</v>
      </c>
    </row>
    <row r="2312" spans="1:10" ht="15.75" hidden="1" customHeight="1">
      <c r="A2312" s="119">
        <v>2305</v>
      </c>
      <c r="B2312" s="238" t="s">
        <v>29446</v>
      </c>
      <c r="C2312" s="121" t="s">
        <v>7492</v>
      </c>
      <c r="D2312" s="119">
        <v>2025</v>
      </c>
      <c r="E2312" s="121">
        <v>6200036821</v>
      </c>
      <c r="F2312" s="237">
        <v>45553</v>
      </c>
      <c r="G2312" s="121" t="s">
        <v>10091</v>
      </c>
      <c r="H2312" s="121" t="s">
        <v>23335</v>
      </c>
      <c r="I2312" s="120" t="s">
        <v>16407</v>
      </c>
      <c r="J2312" s="121" t="s">
        <v>7453</v>
      </c>
    </row>
    <row r="2313" spans="1:10" ht="15.75" hidden="1" customHeight="1">
      <c r="A2313" s="119">
        <v>2306</v>
      </c>
      <c r="B2313" s="238" t="s">
        <v>7591</v>
      </c>
      <c r="C2313" s="121" t="s">
        <v>7478</v>
      </c>
      <c r="D2313" s="119">
        <v>2025</v>
      </c>
      <c r="E2313" s="121">
        <v>6100106993</v>
      </c>
      <c r="F2313" s="237">
        <v>45560</v>
      </c>
      <c r="G2313" s="121" t="s">
        <v>10092</v>
      </c>
      <c r="H2313" s="121" t="s">
        <v>23336</v>
      </c>
      <c r="I2313" s="120" t="s">
        <v>16408</v>
      </c>
      <c r="J2313" s="121" t="s">
        <v>7451</v>
      </c>
    </row>
    <row r="2314" spans="1:10" ht="15.75" hidden="1" customHeight="1">
      <c r="A2314" s="119">
        <v>2307</v>
      </c>
      <c r="B2314" s="238" t="s">
        <v>7698</v>
      </c>
      <c r="C2314" s="121" t="s">
        <v>7478</v>
      </c>
      <c r="D2314" s="119">
        <v>2025</v>
      </c>
      <c r="E2314" s="121">
        <v>6100107045</v>
      </c>
      <c r="F2314" s="237">
        <v>45551</v>
      </c>
      <c r="G2314" s="121" t="s">
        <v>10093</v>
      </c>
      <c r="H2314" s="121" t="s">
        <v>23337</v>
      </c>
      <c r="I2314" s="120" t="s">
        <v>7348</v>
      </c>
      <c r="J2314" s="121" t="s">
        <v>7451</v>
      </c>
    </row>
    <row r="2315" spans="1:10" ht="15.75" hidden="1" customHeight="1">
      <c r="A2315" s="119">
        <v>2308</v>
      </c>
      <c r="B2315" s="238" t="s">
        <v>7676</v>
      </c>
      <c r="C2315" s="121" t="s">
        <v>7478</v>
      </c>
      <c r="D2315" s="119">
        <v>2025</v>
      </c>
      <c r="E2315" s="121">
        <v>6100107054</v>
      </c>
      <c r="F2315" s="237">
        <v>45551</v>
      </c>
      <c r="G2315" s="121" t="s">
        <v>10094</v>
      </c>
      <c r="H2315" s="121" t="s">
        <v>23338</v>
      </c>
      <c r="I2315" s="120" t="s">
        <v>16409</v>
      </c>
      <c r="J2315" s="121" t="s">
        <v>7451</v>
      </c>
    </row>
    <row r="2316" spans="1:10" ht="15.75" hidden="1" customHeight="1">
      <c r="A2316" s="119">
        <v>2309</v>
      </c>
      <c r="B2316" s="238" t="s">
        <v>29447</v>
      </c>
      <c r="C2316" s="121" t="s">
        <v>7490</v>
      </c>
      <c r="D2316" s="119">
        <v>2025</v>
      </c>
      <c r="E2316" s="121">
        <v>6200036811</v>
      </c>
      <c r="F2316" s="237">
        <v>45553</v>
      </c>
      <c r="G2316" s="121" t="s">
        <v>10095</v>
      </c>
      <c r="H2316" s="121" t="s">
        <v>23339</v>
      </c>
      <c r="I2316" s="120" t="s">
        <v>16410</v>
      </c>
      <c r="J2316" s="121" t="s">
        <v>7453</v>
      </c>
    </row>
    <row r="2317" spans="1:10" ht="15.75" hidden="1" customHeight="1">
      <c r="A2317" s="119">
        <v>2310</v>
      </c>
      <c r="B2317" s="238" t="s">
        <v>7934</v>
      </c>
      <c r="C2317" s="121" t="s">
        <v>7479</v>
      </c>
      <c r="D2317" s="119">
        <v>2025</v>
      </c>
      <c r="E2317" s="121">
        <v>6100106918</v>
      </c>
      <c r="F2317" s="237">
        <v>45544</v>
      </c>
      <c r="G2317" s="121" t="s">
        <v>10096</v>
      </c>
      <c r="H2317" s="121" t="s">
        <v>23340</v>
      </c>
      <c r="I2317" s="120" t="s">
        <v>7447</v>
      </c>
      <c r="J2317" s="121" t="s">
        <v>7451</v>
      </c>
    </row>
    <row r="2318" spans="1:10" ht="15.75" hidden="1" customHeight="1">
      <c r="A2318" s="119">
        <v>2311</v>
      </c>
      <c r="B2318" s="238" t="s">
        <v>29448</v>
      </c>
      <c r="C2318" s="121" t="s">
        <v>7509</v>
      </c>
      <c r="D2318" s="119">
        <v>2025</v>
      </c>
      <c r="E2318" s="121">
        <v>6400022900</v>
      </c>
      <c r="F2318" s="237">
        <v>45539</v>
      </c>
      <c r="G2318" s="121" t="s">
        <v>10097</v>
      </c>
      <c r="H2318" s="121" t="s">
        <v>23341</v>
      </c>
      <c r="I2318" s="120" t="s">
        <v>16411</v>
      </c>
      <c r="J2318" s="121" t="s">
        <v>7455</v>
      </c>
    </row>
    <row r="2319" spans="1:10" ht="15.75" hidden="1" customHeight="1">
      <c r="A2319" s="119">
        <v>2312</v>
      </c>
      <c r="B2319" s="238" t="s">
        <v>29449</v>
      </c>
      <c r="C2319" s="121" t="s">
        <v>7478</v>
      </c>
      <c r="D2319" s="119">
        <v>2025</v>
      </c>
      <c r="E2319" s="121">
        <v>6100106946</v>
      </c>
      <c r="F2319" s="237">
        <v>45551</v>
      </c>
      <c r="G2319" s="121" t="s">
        <v>10098</v>
      </c>
      <c r="H2319" s="121" t="s">
        <v>7461</v>
      </c>
      <c r="I2319" s="120" t="s">
        <v>16412</v>
      </c>
      <c r="J2319" s="121" t="s">
        <v>7451</v>
      </c>
    </row>
    <row r="2320" spans="1:10" ht="15.75" hidden="1" customHeight="1">
      <c r="A2320" s="119">
        <v>2313</v>
      </c>
      <c r="B2320" s="238" t="s">
        <v>7923</v>
      </c>
      <c r="C2320" s="121" t="s">
        <v>7478</v>
      </c>
      <c r="D2320" s="119">
        <v>2025</v>
      </c>
      <c r="E2320" s="121">
        <v>6100107001</v>
      </c>
      <c r="F2320" s="237">
        <v>45547</v>
      </c>
      <c r="G2320" s="121" t="s">
        <v>10099</v>
      </c>
      <c r="H2320" s="121" t="s">
        <v>23342</v>
      </c>
      <c r="I2320" s="120" t="s">
        <v>7427</v>
      </c>
      <c r="J2320" s="121" t="s">
        <v>7451</v>
      </c>
    </row>
    <row r="2321" spans="1:10" ht="15.75" hidden="1" customHeight="1">
      <c r="A2321" s="119">
        <v>2314</v>
      </c>
      <c r="B2321" s="238" t="s">
        <v>7577</v>
      </c>
      <c r="C2321" s="121" t="s">
        <v>7478</v>
      </c>
      <c r="D2321" s="119">
        <v>2025</v>
      </c>
      <c r="E2321" s="121">
        <v>6100107183</v>
      </c>
      <c r="F2321" s="237">
        <v>45554</v>
      </c>
      <c r="G2321" s="121" t="s">
        <v>10100</v>
      </c>
      <c r="H2321" s="121" t="s">
        <v>23343</v>
      </c>
      <c r="I2321" s="120" t="s">
        <v>16413</v>
      </c>
      <c r="J2321" s="121" t="s">
        <v>7451</v>
      </c>
    </row>
    <row r="2322" spans="1:10" ht="15.75" hidden="1" customHeight="1">
      <c r="A2322" s="119">
        <v>2315</v>
      </c>
      <c r="B2322" s="238" t="s">
        <v>29450</v>
      </c>
      <c r="C2322" s="121" t="s">
        <v>7478</v>
      </c>
      <c r="D2322" s="119">
        <v>2025</v>
      </c>
      <c r="E2322" s="121">
        <v>6100107089</v>
      </c>
      <c r="F2322" s="237">
        <v>45552</v>
      </c>
      <c r="G2322" s="121" t="s">
        <v>10101</v>
      </c>
      <c r="H2322" s="121" t="s">
        <v>23344</v>
      </c>
      <c r="I2322" s="120" t="s">
        <v>16414</v>
      </c>
      <c r="J2322" s="121" t="s">
        <v>7451</v>
      </c>
    </row>
    <row r="2323" spans="1:10" ht="15.75" hidden="1" customHeight="1">
      <c r="A2323" s="119">
        <v>2316</v>
      </c>
      <c r="B2323" s="238" t="s">
        <v>29132</v>
      </c>
      <c r="C2323" s="121" t="s">
        <v>7478</v>
      </c>
      <c r="D2323" s="119">
        <v>2025</v>
      </c>
      <c r="E2323" s="121">
        <v>6100106939</v>
      </c>
      <c r="F2323" s="237">
        <v>45546</v>
      </c>
      <c r="G2323" s="121" t="s">
        <v>10102</v>
      </c>
      <c r="H2323" s="121" t="s">
        <v>23345</v>
      </c>
      <c r="I2323" s="120" t="s">
        <v>16415</v>
      </c>
      <c r="J2323" s="121" t="s">
        <v>7451</v>
      </c>
    </row>
    <row r="2324" spans="1:10" ht="15.75" hidden="1" customHeight="1">
      <c r="A2324" s="119">
        <v>2317</v>
      </c>
      <c r="B2324" s="238" t="s">
        <v>7766</v>
      </c>
      <c r="C2324" s="121" t="s">
        <v>7479</v>
      </c>
      <c r="D2324" s="119">
        <v>2025</v>
      </c>
      <c r="E2324" s="121">
        <v>6100106952</v>
      </c>
      <c r="F2324" s="237">
        <v>45553</v>
      </c>
      <c r="G2324" s="121" t="s">
        <v>10103</v>
      </c>
      <c r="H2324" s="121" t="s">
        <v>23346</v>
      </c>
      <c r="I2324" s="120" t="s">
        <v>16416</v>
      </c>
      <c r="J2324" s="121" t="s">
        <v>7451</v>
      </c>
    </row>
    <row r="2325" spans="1:10" ht="15.75" hidden="1" customHeight="1">
      <c r="A2325" s="119">
        <v>2318</v>
      </c>
      <c r="B2325" s="238" t="s">
        <v>29451</v>
      </c>
      <c r="C2325" s="121" t="s">
        <v>7484</v>
      </c>
      <c r="D2325" s="119">
        <v>2025</v>
      </c>
      <c r="E2325" s="121">
        <v>6100106957</v>
      </c>
      <c r="F2325" s="237">
        <v>45545</v>
      </c>
      <c r="G2325" s="121" t="s">
        <v>10104</v>
      </c>
      <c r="H2325" s="121" t="s">
        <v>23347</v>
      </c>
      <c r="I2325" s="120" t="s">
        <v>16417</v>
      </c>
      <c r="J2325" s="121" t="s">
        <v>7451</v>
      </c>
    </row>
    <row r="2326" spans="1:10" ht="15.75" hidden="1" customHeight="1">
      <c r="A2326" s="119">
        <v>2319</v>
      </c>
      <c r="B2326" s="238" t="s">
        <v>29452</v>
      </c>
      <c r="C2326" s="121" t="s">
        <v>7489</v>
      </c>
      <c r="D2326" s="119">
        <v>2025</v>
      </c>
      <c r="E2326" s="121">
        <v>6200036662</v>
      </c>
      <c r="F2326" s="237">
        <v>45569</v>
      </c>
      <c r="G2326" s="121" t="s">
        <v>10105</v>
      </c>
      <c r="H2326" s="121" t="s">
        <v>23348</v>
      </c>
      <c r="I2326" s="120" t="s">
        <v>16418</v>
      </c>
      <c r="J2326" s="121" t="s">
        <v>7453</v>
      </c>
    </row>
    <row r="2327" spans="1:10" ht="15.75" hidden="1" customHeight="1">
      <c r="A2327" s="119">
        <v>2320</v>
      </c>
      <c r="B2327" s="238" t="s">
        <v>29453</v>
      </c>
      <c r="C2327" s="121" t="s">
        <v>7504</v>
      </c>
      <c r="D2327" s="119">
        <v>2025</v>
      </c>
      <c r="E2327" s="121">
        <v>6300019889</v>
      </c>
      <c r="F2327" s="237">
        <v>45551</v>
      </c>
      <c r="G2327" s="121" t="s">
        <v>10106</v>
      </c>
      <c r="H2327" s="121" t="s">
        <v>23349</v>
      </c>
      <c r="I2327" s="120" t="s">
        <v>16419</v>
      </c>
      <c r="J2327" s="121" t="s">
        <v>7454</v>
      </c>
    </row>
    <row r="2328" spans="1:10" ht="15.75" hidden="1" customHeight="1">
      <c r="A2328" s="119">
        <v>2321</v>
      </c>
      <c r="B2328" s="238" t="s">
        <v>29454</v>
      </c>
      <c r="C2328" s="121" t="s">
        <v>7478</v>
      </c>
      <c r="D2328" s="119">
        <v>2025</v>
      </c>
      <c r="E2328" s="121">
        <v>6100107043</v>
      </c>
      <c r="F2328" s="237">
        <v>45551</v>
      </c>
      <c r="G2328" s="121" t="s">
        <v>10107</v>
      </c>
      <c r="H2328" s="121" t="s">
        <v>23350</v>
      </c>
      <c r="I2328" s="120" t="s">
        <v>16420</v>
      </c>
      <c r="J2328" s="121" t="s">
        <v>7451</v>
      </c>
    </row>
    <row r="2329" spans="1:10" ht="15.75" hidden="1" customHeight="1">
      <c r="A2329" s="119">
        <v>2322</v>
      </c>
      <c r="B2329" s="238" t="s">
        <v>29455</v>
      </c>
      <c r="C2329" s="121" t="s">
        <v>7489</v>
      </c>
      <c r="D2329" s="119">
        <v>2025</v>
      </c>
      <c r="E2329" s="121">
        <v>6200036658</v>
      </c>
      <c r="F2329" s="237">
        <v>45548</v>
      </c>
      <c r="G2329" s="121" t="s">
        <v>10108</v>
      </c>
      <c r="H2329" s="121" t="s">
        <v>23351</v>
      </c>
      <c r="I2329" s="120" t="s">
        <v>16421</v>
      </c>
      <c r="J2329" s="121" t="s">
        <v>7453</v>
      </c>
    </row>
    <row r="2330" spans="1:10" ht="15.75" hidden="1" customHeight="1">
      <c r="A2330" s="119">
        <v>2323</v>
      </c>
      <c r="B2330" s="238" t="s">
        <v>29103</v>
      </c>
      <c r="C2330" s="121" t="s">
        <v>7478</v>
      </c>
      <c r="D2330" s="119">
        <v>2025</v>
      </c>
      <c r="E2330" s="121">
        <v>6100106984</v>
      </c>
      <c r="F2330" s="237">
        <v>45547</v>
      </c>
      <c r="G2330" s="121" t="s">
        <v>10109</v>
      </c>
      <c r="H2330" s="121" t="s">
        <v>23352</v>
      </c>
      <c r="I2330" s="120" t="s">
        <v>15922</v>
      </c>
      <c r="J2330" s="121" t="s">
        <v>7451</v>
      </c>
    </row>
    <row r="2331" spans="1:10" ht="15.75" hidden="1" customHeight="1">
      <c r="A2331" s="119">
        <v>2324</v>
      </c>
      <c r="B2331" s="238" t="s">
        <v>29456</v>
      </c>
      <c r="C2331" s="121" t="s">
        <v>7479</v>
      </c>
      <c r="D2331" s="119">
        <v>2025</v>
      </c>
      <c r="E2331" s="121">
        <v>6100106973</v>
      </c>
      <c r="F2331" s="237">
        <v>45547</v>
      </c>
      <c r="G2331" s="121" t="s">
        <v>10110</v>
      </c>
      <c r="H2331" s="121" t="s">
        <v>23353</v>
      </c>
      <c r="I2331" s="120" t="s">
        <v>16422</v>
      </c>
      <c r="J2331" s="121" t="s">
        <v>7451</v>
      </c>
    </row>
    <row r="2332" spans="1:10" ht="15.75" hidden="1" customHeight="1">
      <c r="A2332" s="119">
        <v>2325</v>
      </c>
      <c r="B2332" s="238" t="s">
        <v>29457</v>
      </c>
      <c r="C2332" s="121" t="s">
        <v>7489</v>
      </c>
      <c r="D2332" s="119">
        <v>2025</v>
      </c>
      <c r="E2332" s="121">
        <v>6200036710</v>
      </c>
      <c r="F2332" s="237">
        <v>45547</v>
      </c>
      <c r="G2332" s="121" t="s">
        <v>10111</v>
      </c>
      <c r="H2332" s="121" t="s">
        <v>23354</v>
      </c>
      <c r="I2332" s="120" t="s">
        <v>16423</v>
      </c>
      <c r="J2332" s="121" t="s">
        <v>7453</v>
      </c>
    </row>
    <row r="2333" spans="1:10" ht="15.75" hidden="1" customHeight="1">
      <c r="A2333" s="119">
        <v>2326</v>
      </c>
      <c r="B2333" s="238" t="s">
        <v>7562</v>
      </c>
      <c r="C2333" s="121" t="s">
        <v>7478</v>
      </c>
      <c r="D2333" s="119">
        <v>2025</v>
      </c>
      <c r="E2333" s="121">
        <v>6100107934</v>
      </c>
      <c r="F2333" s="237">
        <v>45581</v>
      </c>
      <c r="G2333" s="121" t="s">
        <v>10112</v>
      </c>
      <c r="H2333" s="121" t="s">
        <v>23355</v>
      </c>
      <c r="I2333" s="120" t="s">
        <v>16424</v>
      </c>
      <c r="J2333" s="121" t="s">
        <v>7451</v>
      </c>
    </row>
    <row r="2334" spans="1:10" ht="15.75" hidden="1" customHeight="1">
      <c r="A2334" s="119">
        <v>2327</v>
      </c>
      <c r="B2334" s="238" t="s">
        <v>7673</v>
      </c>
      <c r="C2334" s="121" t="s">
        <v>7478</v>
      </c>
      <c r="D2334" s="119">
        <v>2025</v>
      </c>
      <c r="E2334" s="121">
        <v>6100107375</v>
      </c>
      <c r="F2334" s="237">
        <v>45573</v>
      </c>
      <c r="G2334" s="121" t="s">
        <v>10113</v>
      </c>
      <c r="H2334" s="121" t="s">
        <v>23356</v>
      </c>
      <c r="I2334" s="120" t="s">
        <v>16425</v>
      </c>
      <c r="J2334" s="121" t="s">
        <v>7451</v>
      </c>
    </row>
    <row r="2335" spans="1:10" ht="15.75" hidden="1" customHeight="1">
      <c r="A2335" s="119">
        <v>2328</v>
      </c>
      <c r="B2335" s="238" t="s">
        <v>29458</v>
      </c>
      <c r="C2335" s="121" t="s">
        <v>7478</v>
      </c>
      <c r="D2335" s="119">
        <v>2025</v>
      </c>
      <c r="E2335" s="121">
        <v>6100106970</v>
      </c>
      <c r="F2335" s="237">
        <v>45552</v>
      </c>
      <c r="G2335" s="121" t="s">
        <v>7284</v>
      </c>
      <c r="H2335" s="121" t="s">
        <v>23357</v>
      </c>
      <c r="I2335" s="120" t="s">
        <v>16426</v>
      </c>
      <c r="J2335" s="121" t="s">
        <v>7451</v>
      </c>
    </row>
    <row r="2336" spans="1:10" ht="15.75" hidden="1" customHeight="1">
      <c r="A2336" s="119">
        <v>2329</v>
      </c>
      <c r="B2336" s="238" t="s">
        <v>29459</v>
      </c>
      <c r="C2336" s="121" t="s">
        <v>7489</v>
      </c>
      <c r="D2336" s="119">
        <v>2025</v>
      </c>
      <c r="E2336" s="121">
        <v>6200036670</v>
      </c>
      <c r="F2336" s="237">
        <v>45544</v>
      </c>
      <c r="G2336" s="121" t="s">
        <v>10114</v>
      </c>
      <c r="H2336" s="121" t="s">
        <v>23358</v>
      </c>
      <c r="I2336" s="120" t="s">
        <v>16427</v>
      </c>
      <c r="J2336" s="121" t="s">
        <v>7453</v>
      </c>
    </row>
    <row r="2337" spans="1:10" ht="15.75" hidden="1" customHeight="1">
      <c r="A2337" s="119">
        <v>2330</v>
      </c>
      <c r="B2337" s="238" t="s">
        <v>29460</v>
      </c>
      <c r="C2337" s="121" t="s">
        <v>7497</v>
      </c>
      <c r="D2337" s="119">
        <v>2025</v>
      </c>
      <c r="E2337" s="121">
        <v>6100107200</v>
      </c>
      <c r="F2337" s="237">
        <v>45558</v>
      </c>
      <c r="G2337" s="121" t="s">
        <v>10115</v>
      </c>
      <c r="H2337" s="121" t="s">
        <v>23359</v>
      </c>
      <c r="I2337" s="120" t="s">
        <v>16428</v>
      </c>
      <c r="J2337" s="121" t="s">
        <v>7451</v>
      </c>
    </row>
    <row r="2338" spans="1:10" ht="15.75" hidden="1" customHeight="1">
      <c r="A2338" s="119">
        <v>2331</v>
      </c>
      <c r="B2338" s="238" t="s">
        <v>29461</v>
      </c>
      <c r="C2338" s="121" t="s">
        <v>7486</v>
      </c>
      <c r="D2338" s="119">
        <v>2025</v>
      </c>
      <c r="E2338" s="121">
        <v>6200036955</v>
      </c>
      <c r="F2338" s="237">
        <v>45567</v>
      </c>
      <c r="G2338" s="121" t="s">
        <v>10116</v>
      </c>
      <c r="H2338" s="121" t="s">
        <v>23360</v>
      </c>
      <c r="I2338" s="120" t="s">
        <v>16429</v>
      </c>
      <c r="J2338" s="121" t="s">
        <v>7453</v>
      </c>
    </row>
    <row r="2339" spans="1:10" ht="15.75" hidden="1" customHeight="1">
      <c r="A2339" s="119">
        <v>2332</v>
      </c>
      <c r="B2339" s="238" t="s">
        <v>29462</v>
      </c>
      <c r="C2339" s="121" t="s">
        <v>7501</v>
      </c>
      <c r="D2339" s="119">
        <v>2025</v>
      </c>
      <c r="E2339" s="121">
        <v>6200036771</v>
      </c>
      <c r="F2339" s="237">
        <v>45553</v>
      </c>
      <c r="G2339" s="121" t="s">
        <v>10117</v>
      </c>
      <c r="H2339" s="121"/>
      <c r="I2339" s="120" t="s">
        <v>16430</v>
      </c>
      <c r="J2339" s="121" t="s">
        <v>7453</v>
      </c>
    </row>
    <row r="2340" spans="1:10" ht="15.75" hidden="1" customHeight="1">
      <c r="A2340" s="119">
        <v>2333</v>
      </c>
      <c r="B2340" s="238" t="s">
        <v>29463</v>
      </c>
      <c r="C2340" s="121" t="s">
        <v>7490</v>
      </c>
      <c r="D2340" s="119">
        <v>2025</v>
      </c>
      <c r="E2340" s="121">
        <v>6200036708</v>
      </c>
      <c r="F2340" s="237">
        <v>45547</v>
      </c>
      <c r="G2340" s="121" t="s">
        <v>10118</v>
      </c>
      <c r="H2340" s="121" t="s">
        <v>23361</v>
      </c>
      <c r="I2340" s="120" t="s">
        <v>16431</v>
      </c>
      <c r="J2340" s="121" t="s">
        <v>7453</v>
      </c>
    </row>
    <row r="2341" spans="1:10" ht="15.75" hidden="1" customHeight="1">
      <c r="A2341" s="119">
        <v>2334</v>
      </c>
      <c r="B2341" s="238" t="s">
        <v>29464</v>
      </c>
      <c r="C2341" s="121" t="s">
        <v>7479</v>
      </c>
      <c r="D2341" s="119">
        <v>2025</v>
      </c>
      <c r="E2341" s="121">
        <v>6100107016</v>
      </c>
      <c r="F2341" s="237">
        <v>45547</v>
      </c>
      <c r="G2341" s="121" t="s">
        <v>10119</v>
      </c>
      <c r="H2341" s="121" t="s">
        <v>23362</v>
      </c>
      <c r="I2341" s="120" t="s">
        <v>16432</v>
      </c>
      <c r="J2341" s="121" t="s">
        <v>7451</v>
      </c>
    </row>
    <row r="2342" spans="1:10" ht="15.75" hidden="1" customHeight="1">
      <c r="A2342" s="119">
        <v>2335</v>
      </c>
      <c r="B2342" s="238" t="s">
        <v>29465</v>
      </c>
      <c r="C2342" s="121" t="s">
        <v>7478</v>
      </c>
      <c r="D2342" s="119">
        <v>2025</v>
      </c>
      <c r="E2342" s="121">
        <v>6100107008</v>
      </c>
      <c r="F2342" s="237">
        <v>45547</v>
      </c>
      <c r="G2342" s="121" t="s">
        <v>10120</v>
      </c>
      <c r="H2342" s="121" t="s">
        <v>23363</v>
      </c>
      <c r="I2342" s="120" t="s">
        <v>16433</v>
      </c>
      <c r="J2342" s="121" t="s">
        <v>7451</v>
      </c>
    </row>
    <row r="2343" spans="1:10" ht="15.75" hidden="1" customHeight="1">
      <c r="A2343" s="119">
        <v>2336</v>
      </c>
      <c r="B2343" s="238" t="s">
        <v>7636</v>
      </c>
      <c r="C2343" s="121" t="s">
        <v>7478</v>
      </c>
      <c r="D2343" s="119">
        <v>2025</v>
      </c>
      <c r="E2343" s="121">
        <v>6100106996</v>
      </c>
      <c r="F2343" s="237">
        <v>45551</v>
      </c>
      <c r="G2343" s="121" t="s">
        <v>10121</v>
      </c>
      <c r="H2343" s="121" t="s">
        <v>23364</v>
      </c>
      <c r="I2343" s="120" t="s">
        <v>16434</v>
      </c>
      <c r="J2343" s="121" t="s">
        <v>7451</v>
      </c>
    </row>
    <row r="2344" spans="1:10" ht="15.75" hidden="1" customHeight="1">
      <c r="A2344" s="119">
        <v>2337</v>
      </c>
      <c r="B2344" s="238" t="s">
        <v>29466</v>
      </c>
      <c r="C2344" s="121" t="s">
        <v>7508</v>
      </c>
      <c r="D2344" s="119">
        <v>2025</v>
      </c>
      <c r="E2344" s="121">
        <v>6400022916</v>
      </c>
      <c r="F2344" s="237">
        <v>45546</v>
      </c>
      <c r="G2344" s="121" t="s">
        <v>10122</v>
      </c>
      <c r="H2344" s="121" t="s">
        <v>23365</v>
      </c>
      <c r="I2344" s="120" t="s">
        <v>16435</v>
      </c>
      <c r="J2344" s="121" t="s">
        <v>7455</v>
      </c>
    </row>
    <row r="2345" spans="1:10" ht="15.75" hidden="1" customHeight="1">
      <c r="A2345" s="119">
        <v>2338</v>
      </c>
      <c r="B2345" s="238" t="s">
        <v>29467</v>
      </c>
      <c r="C2345" s="121" t="s">
        <v>7492</v>
      </c>
      <c r="D2345" s="119">
        <v>2025</v>
      </c>
      <c r="E2345" s="121">
        <v>6200036712</v>
      </c>
      <c r="F2345" s="237">
        <v>45548</v>
      </c>
      <c r="G2345" s="121" t="s">
        <v>10123</v>
      </c>
      <c r="H2345" s="121" t="s">
        <v>23366</v>
      </c>
      <c r="I2345" s="120" t="s">
        <v>16436</v>
      </c>
      <c r="J2345" s="121" t="s">
        <v>7453</v>
      </c>
    </row>
    <row r="2346" spans="1:10" ht="15.75" hidden="1" customHeight="1">
      <c r="A2346" s="119">
        <v>2339</v>
      </c>
      <c r="B2346" s="238" t="s">
        <v>29468</v>
      </c>
      <c r="C2346" s="121" t="s">
        <v>7496</v>
      </c>
      <c r="D2346" s="119">
        <v>2025</v>
      </c>
      <c r="E2346" s="121">
        <v>6100107017</v>
      </c>
      <c r="F2346" s="237">
        <v>45548</v>
      </c>
      <c r="G2346" s="121" t="s">
        <v>10124</v>
      </c>
      <c r="H2346" s="121" t="s">
        <v>23367</v>
      </c>
      <c r="I2346" s="120" t="s">
        <v>16437</v>
      </c>
      <c r="J2346" s="121" t="s">
        <v>7451</v>
      </c>
    </row>
    <row r="2347" spans="1:10" ht="15.75" hidden="1" customHeight="1">
      <c r="A2347" s="119">
        <v>2340</v>
      </c>
      <c r="B2347" s="238" t="s">
        <v>29469</v>
      </c>
      <c r="C2347" s="121" t="s">
        <v>7479</v>
      </c>
      <c r="D2347" s="119">
        <v>2025</v>
      </c>
      <c r="E2347" s="121">
        <v>6100107944</v>
      </c>
      <c r="F2347" s="237">
        <v>45623</v>
      </c>
      <c r="G2347" s="121" t="s">
        <v>7143</v>
      </c>
      <c r="H2347" s="121" t="s">
        <v>23368</v>
      </c>
      <c r="I2347" s="120" t="s">
        <v>16438</v>
      </c>
      <c r="J2347" s="121" t="s">
        <v>7451</v>
      </c>
    </row>
    <row r="2348" spans="1:10" ht="15.75" hidden="1" customHeight="1">
      <c r="A2348" s="119">
        <v>2341</v>
      </c>
      <c r="B2348" s="238" t="s">
        <v>29470</v>
      </c>
      <c r="C2348" s="121" t="s">
        <v>7508</v>
      </c>
      <c r="D2348" s="119">
        <v>2025</v>
      </c>
      <c r="E2348" s="121">
        <v>6400022915</v>
      </c>
      <c r="F2348" s="237">
        <v>45547</v>
      </c>
      <c r="G2348" s="121" t="s">
        <v>10125</v>
      </c>
      <c r="H2348" s="121" t="s">
        <v>23369</v>
      </c>
      <c r="I2348" s="120" t="s">
        <v>16439</v>
      </c>
      <c r="J2348" s="121" t="s">
        <v>7455</v>
      </c>
    </row>
    <row r="2349" spans="1:10" ht="15.75" hidden="1" customHeight="1">
      <c r="A2349" s="119">
        <v>2342</v>
      </c>
      <c r="B2349" s="238" t="s">
        <v>29471</v>
      </c>
      <c r="C2349" s="121" t="s">
        <v>7496</v>
      </c>
      <c r="D2349" s="119">
        <v>2025</v>
      </c>
      <c r="E2349" s="121">
        <v>6100107006</v>
      </c>
      <c r="F2349" s="237">
        <v>45547</v>
      </c>
      <c r="G2349" s="121" t="s">
        <v>10126</v>
      </c>
      <c r="H2349" s="121" t="s">
        <v>23370</v>
      </c>
      <c r="I2349" s="120" t="s">
        <v>16440</v>
      </c>
      <c r="J2349" s="121" t="s">
        <v>7451</v>
      </c>
    </row>
    <row r="2350" spans="1:10" ht="15.75" hidden="1" customHeight="1">
      <c r="A2350" s="119">
        <v>2343</v>
      </c>
      <c r="B2350" s="238" t="s">
        <v>29472</v>
      </c>
      <c r="C2350" s="121" t="s">
        <v>7490</v>
      </c>
      <c r="D2350" s="119">
        <v>2025</v>
      </c>
      <c r="E2350" s="121">
        <v>6200036608</v>
      </c>
      <c r="F2350" s="237">
        <v>45541</v>
      </c>
      <c r="G2350" s="121" t="s">
        <v>10127</v>
      </c>
      <c r="H2350" s="121"/>
      <c r="I2350" s="120" t="s">
        <v>16441</v>
      </c>
      <c r="J2350" s="121" t="s">
        <v>7453</v>
      </c>
    </row>
    <row r="2351" spans="1:10" ht="15.75" hidden="1" customHeight="1">
      <c r="A2351" s="119">
        <v>2344</v>
      </c>
      <c r="B2351" s="238" t="s">
        <v>29473</v>
      </c>
      <c r="C2351" s="121" t="s">
        <v>7492</v>
      </c>
      <c r="D2351" s="119">
        <v>2025</v>
      </c>
      <c r="E2351" s="121">
        <v>6200036714</v>
      </c>
      <c r="F2351" s="237">
        <v>45546</v>
      </c>
      <c r="G2351" s="121" t="s">
        <v>10128</v>
      </c>
      <c r="H2351" s="121" t="s">
        <v>23371</v>
      </c>
      <c r="I2351" s="120" t="s">
        <v>16442</v>
      </c>
      <c r="J2351" s="121" t="s">
        <v>7453</v>
      </c>
    </row>
    <row r="2352" spans="1:10" ht="15.75" hidden="1" customHeight="1">
      <c r="A2352" s="119">
        <v>2345</v>
      </c>
      <c r="B2352" s="238" t="s">
        <v>29474</v>
      </c>
      <c r="C2352" s="121" t="s">
        <v>7491</v>
      </c>
      <c r="D2352" s="119">
        <v>2025</v>
      </c>
      <c r="E2352" s="121">
        <v>6100107018</v>
      </c>
      <c r="F2352" s="237">
        <v>45567</v>
      </c>
      <c r="G2352" s="121" t="s">
        <v>10129</v>
      </c>
      <c r="H2352" s="121" t="s">
        <v>23372</v>
      </c>
      <c r="I2352" s="120" t="s">
        <v>16443</v>
      </c>
      <c r="J2352" s="121" t="s">
        <v>7451</v>
      </c>
    </row>
    <row r="2353" spans="1:10" ht="15.75" hidden="1" customHeight="1">
      <c r="A2353" s="119">
        <v>2346</v>
      </c>
      <c r="B2353" s="238" t="s">
        <v>29475</v>
      </c>
      <c r="C2353" s="121" t="s">
        <v>7490</v>
      </c>
      <c r="D2353" s="119">
        <v>2025</v>
      </c>
      <c r="E2353" s="121">
        <v>6200036810</v>
      </c>
      <c r="F2353" s="237">
        <v>45555</v>
      </c>
      <c r="G2353" s="121" t="s">
        <v>7248</v>
      </c>
      <c r="H2353" s="121" t="s">
        <v>23373</v>
      </c>
      <c r="I2353" s="120" t="s">
        <v>16444</v>
      </c>
      <c r="J2353" s="121" t="s">
        <v>7453</v>
      </c>
    </row>
    <row r="2354" spans="1:10" ht="15.75" hidden="1" customHeight="1">
      <c r="A2354" s="119">
        <v>2347</v>
      </c>
      <c r="B2354" s="238" t="s">
        <v>28416</v>
      </c>
      <c r="C2354" s="121" t="s">
        <v>7479</v>
      </c>
      <c r="D2354" s="119">
        <v>2025</v>
      </c>
      <c r="E2354" s="121">
        <v>6100107219</v>
      </c>
      <c r="F2354" s="237">
        <v>45555</v>
      </c>
      <c r="G2354" s="121" t="s">
        <v>10130</v>
      </c>
      <c r="H2354" s="121" t="s">
        <v>23374</v>
      </c>
      <c r="I2354" s="120" t="s">
        <v>16445</v>
      </c>
      <c r="J2354" s="121" t="s">
        <v>7451</v>
      </c>
    </row>
    <row r="2355" spans="1:10" ht="15.75" hidden="1" customHeight="1">
      <c r="A2355" s="119">
        <v>2348</v>
      </c>
      <c r="B2355" s="238" t="s">
        <v>29476</v>
      </c>
      <c r="C2355" s="121" t="s">
        <v>7490</v>
      </c>
      <c r="D2355" s="119">
        <v>2025</v>
      </c>
      <c r="E2355" s="121">
        <v>6200036772</v>
      </c>
      <c r="F2355" s="237">
        <v>45552</v>
      </c>
      <c r="G2355" s="121" t="s">
        <v>10131</v>
      </c>
      <c r="H2355" s="121" t="s">
        <v>23375</v>
      </c>
      <c r="I2355" s="120" t="s">
        <v>16446</v>
      </c>
      <c r="J2355" s="121" t="s">
        <v>7453</v>
      </c>
    </row>
    <row r="2356" spans="1:10" ht="15.75" hidden="1" customHeight="1">
      <c r="A2356" s="119">
        <v>2349</v>
      </c>
      <c r="B2356" s="238" t="s">
        <v>29477</v>
      </c>
      <c r="C2356" s="121" t="s">
        <v>7480</v>
      </c>
      <c r="D2356" s="119">
        <v>2025</v>
      </c>
      <c r="E2356" s="121">
        <v>6000039822</v>
      </c>
      <c r="F2356" s="237">
        <v>45545</v>
      </c>
      <c r="G2356" s="121" t="s">
        <v>10132</v>
      </c>
      <c r="H2356" s="121"/>
      <c r="I2356" s="120" t="s">
        <v>16447</v>
      </c>
      <c r="J2356" s="121" t="s">
        <v>7452</v>
      </c>
    </row>
    <row r="2357" spans="1:10" ht="15.75" hidden="1" customHeight="1">
      <c r="A2357" s="119">
        <v>2350</v>
      </c>
      <c r="B2357" s="238" t="s">
        <v>29478</v>
      </c>
      <c r="C2357" s="121" t="s">
        <v>7494</v>
      </c>
      <c r="D2357" s="119">
        <v>2025</v>
      </c>
      <c r="E2357" s="121">
        <v>6000040028</v>
      </c>
      <c r="F2357" s="237">
        <v>45568</v>
      </c>
      <c r="G2357" s="121" t="s">
        <v>10133</v>
      </c>
      <c r="H2357" s="121" t="s">
        <v>23376</v>
      </c>
      <c r="I2357" s="120" t="s">
        <v>16448</v>
      </c>
      <c r="J2357" s="121" t="s">
        <v>7452</v>
      </c>
    </row>
    <row r="2358" spans="1:10" ht="15.75" hidden="1" customHeight="1">
      <c r="A2358" s="119">
        <v>2351</v>
      </c>
      <c r="B2358" s="238" t="s">
        <v>7602</v>
      </c>
      <c r="C2358" s="121" t="s">
        <v>7478</v>
      </c>
      <c r="D2358" s="119">
        <v>2025</v>
      </c>
      <c r="E2358" s="121">
        <v>6100107848</v>
      </c>
      <c r="F2358" s="237">
        <v>45579</v>
      </c>
      <c r="G2358" s="121" t="s">
        <v>10134</v>
      </c>
      <c r="H2358" s="121" t="s">
        <v>23377</v>
      </c>
      <c r="I2358" s="120" t="s">
        <v>16449</v>
      </c>
      <c r="J2358" s="121" t="s">
        <v>7451</v>
      </c>
    </row>
    <row r="2359" spans="1:10" ht="15.75" hidden="1" customHeight="1">
      <c r="A2359" s="119">
        <v>2352</v>
      </c>
      <c r="B2359" s="238" t="s">
        <v>29065</v>
      </c>
      <c r="C2359" s="121" t="s">
        <v>7482</v>
      </c>
      <c r="D2359" s="119">
        <v>2025</v>
      </c>
      <c r="E2359" s="121">
        <v>6100107046</v>
      </c>
      <c r="F2359" s="237">
        <v>45559</v>
      </c>
      <c r="G2359" s="121" t="s">
        <v>7110</v>
      </c>
      <c r="H2359" s="121" t="s">
        <v>23378</v>
      </c>
      <c r="I2359" s="120" t="s">
        <v>16450</v>
      </c>
      <c r="J2359" s="121" t="s">
        <v>7451</v>
      </c>
    </row>
    <row r="2360" spans="1:10" ht="15.75" hidden="1" customHeight="1">
      <c r="A2360" s="119">
        <v>2353</v>
      </c>
      <c r="B2360" s="238" t="s">
        <v>29479</v>
      </c>
      <c r="C2360" s="121" t="s">
        <v>7479</v>
      </c>
      <c r="D2360" s="119">
        <v>2025</v>
      </c>
      <c r="E2360" s="121">
        <v>6100107050</v>
      </c>
      <c r="F2360" s="237">
        <v>45551</v>
      </c>
      <c r="G2360" s="121" t="s">
        <v>10135</v>
      </c>
      <c r="H2360" s="121" t="s">
        <v>23379</v>
      </c>
      <c r="I2360" s="120" t="s">
        <v>16451</v>
      </c>
      <c r="J2360" s="121" t="s">
        <v>7451</v>
      </c>
    </row>
    <row r="2361" spans="1:10" ht="15.75" hidden="1" customHeight="1">
      <c r="A2361" s="119">
        <v>2354</v>
      </c>
      <c r="B2361" s="238" t="s">
        <v>7915</v>
      </c>
      <c r="C2361" s="121" t="s">
        <v>7489</v>
      </c>
      <c r="D2361" s="119">
        <v>2025</v>
      </c>
      <c r="E2361" s="121">
        <v>6200036726</v>
      </c>
      <c r="F2361" s="237">
        <v>45551</v>
      </c>
      <c r="G2361" s="121" t="s">
        <v>7279</v>
      </c>
      <c r="H2361" s="121" t="s">
        <v>23380</v>
      </c>
      <c r="I2361" s="120" t="s">
        <v>16452</v>
      </c>
      <c r="J2361" s="121" t="s">
        <v>7453</v>
      </c>
    </row>
    <row r="2362" spans="1:10" ht="15.75" hidden="1" customHeight="1">
      <c r="A2362" s="119">
        <v>2355</v>
      </c>
      <c r="B2362" s="238" t="s">
        <v>29480</v>
      </c>
      <c r="C2362" s="121" t="s">
        <v>7496</v>
      </c>
      <c r="D2362" s="119">
        <v>2025</v>
      </c>
      <c r="E2362" s="121">
        <v>6100107359</v>
      </c>
      <c r="F2362" s="237">
        <v>45565</v>
      </c>
      <c r="G2362" s="121" t="s">
        <v>10136</v>
      </c>
      <c r="H2362" s="121" t="s">
        <v>23381</v>
      </c>
      <c r="I2362" s="120" t="s">
        <v>16453</v>
      </c>
      <c r="J2362" s="121" t="s">
        <v>7451</v>
      </c>
    </row>
    <row r="2363" spans="1:10" ht="15.75" hidden="1" customHeight="1">
      <c r="A2363" s="119">
        <v>2356</v>
      </c>
      <c r="B2363" s="238" t="s">
        <v>29479</v>
      </c>
      <c r="C2363" s="121" t="s">
        <v>7479</v>
      </c>
      <c r="D2363" s="119">
        <v>2025</v>
      </c>
      <c r="E2363" s="121">
        <v>6100107040</v>
      </c>
      <c r="F2363" s="237">
        <v>45551</v>
      </c>
      <c r="G2363" s="121" t="s">
        <v>10137</v>
      </c>
      <c r="H2363" s="121" t="s">
        <v>23382</v>
      </c>
      <c r="I2363" s="120" t="s">
        <v>16451</v>
      </c>
      <c r="J2363" s="121" t="s">
        <v>7451</v>
      </c>
    </row>
    <row r="2364" spans="1:10" ht="15.75" hidden="1" customHeight="1">
      <c r="A2364" s="119">
        <v>2357</v>
      </c>
      <c r="B2364" s="238" t="s">
        <v>29481</v>
      </c>
      <c r="C2364" s="121" t="s">
        <v>7478</v>
      </c>
      <c r="D2364" s="119">
        <v>2025</v>
      </c>
      <c r="E2364" s="121">
        <v>6100107051</v>
      </c>
      <c r="F2364" s="237">
        <v>45548</v>
      </c>
      <c r="G2364" s="121" t="s">
        <v>10138</v>
      </c>
      <c r="H2364" s="121" t="s">
        <v>23383</v>
      </c>
      <c r="I2364" s="120" t="s">
        <v>16454</v>
      </c>
      <c r="J2364" s="121" t="s">
        <v>7451</v>
      </c>
    </row>
    <row r="2365" spans="1:10" ht="15.75" hidden="1" customHeight="1">
      <c r="A2365" s="119">
        <v>2358</v>
      </c>
      <c r="B2365" s="238" t="s">
        <v>29482</v>
      </c>
      <c r="C2365" s="121" t="s">
        <v>7492</v>
      </c>
      <c r="D2365" s="119">
        <v>2025</v>
      </c>
      <c r="E2365" s="121">
        <v>6200036709</v>
      </c>
      <c r="F2365" s="237">
        <v>45548</v>
      </c>
      <c r="G2365" s="121" t="s">
        <v>10139</v>
      </c>
      <c r="H2365" s="121" t="s">
        <v>23384</v>
      </c>
      <c r="I2365" s="120" t="s">
        <v>16455</v>
      </c>
      <c r="J2365" s="121" t="s">
        <v>7453</v>
      </c>
    </row>
    <row r="2366" spans="1:10" ht="15.75" hidden="1" customHeight="1">
      <c r="A2366" s="119">
        <v>2359</v>
      </c>
      <c r="B2366" s="238" t="s">
        <v>29483</v>
      </c>
      <c r="C2366" s="121" t="s">
        <v>7501</v>
      </c>
      <c r="D2366" s="119">
        <v>2025</v>
      </c>
      <c r="E2366" s="121">
        <v>6200036809</v>
      </c>
      <c r="F2366" s="237">
        <v>45554</v>
      </c>
      <c r="G2366" s="121" t="s">
        <v>10140</v>
      </c>
      <c r="H2366" s="121" t="s">
        <v>23385</v>
      </c>
      <c r="I2366" s="120" t="s">
        <v>16456</v>
      </c>
      <c r="J2366" s="121" t="s">
        <v>7453</v>
      </c>
    </row>
    <row r="2367" spans="1:10" ht="15.75" hidden="1" customHeight="1">
      <c r="A2367" s="119">
        <v>2360</v>
      </c>
      <c r="B2367" s="238" t="s">
        <v>29484</v>
      </c>
      <c r="C2367" s="121" t="s">
        <v>7478</v>
      </c>
      <c r="D2367" s="119">
        <v>2025</v>
      </c>
      <c r="E2367" s="121">
        <v>6100107251</v>
      </c>
      <c r="F2367" s="237">
        <v>45558</v>
      </c>
      <c r="G2367" s="121" t="s">
        <v>10141</v>
      </c>
      <c r="H2367" s="121" t="s">
        <v>23386</v>
      </c>
      <c r="I2367" s="120" t="s">
        <v>16457</v>
      </c>
      <c r="J2367" s="121" t="s">
        <v>7451</v>
      </c>
    </row>
    <row r="2368" spans="1:10" ht="15.75" hidden="1" customHeight="1">
      <c r="A2368" s="119">
        <v>2361</v>
      </c>
      <c r="B2368" s="238" t="s">
        <v>29485</v>
      </c>
      <c r="C2368" s="121" t="s">
        <v>7482</v>
      </c>
      <c r="D2368" s="119">
        <v>2025</v>
      </c>
      <c r="E2368" s="121">
        <v>6100107630</v>
      </c>
      <c r="F2368" s="237">
        <v>45597</v>
      </c>
      <c r="G2368" s="121" t="s">
        <v>10142</v>
      </c>
      <c r="H2368" s="121" t="s">
        <v>23387</v>
      </c>
      <c r="I2368" s="120" t="s">
        <v>16458</v>
      </c>
      <c r="J2368" s="121" t="s">
        <v>7451</v>
      </c>
    </row>
    <row r="2369" spans="1:10" ht="15.75" hidden="1" customHeight="1">
      <c r="A2369" s="119">
        <v>2362</v>
      </c>
      <c r="B2369" s="238" t="s">
        <v>29486</v>
      </c>
      <c r="C2369" s="121" t="s">
        <v>7492</v>
      </c>
      <c r="D2369" s="119">
        <v>2025</v>
      </c>
      <c r="E2369" s="121">
        <v>6200036727</v>
      </c>
      <c r="F2369" s="237">
        <v>45548</v>
      </c>
      <c r="G2369" s="121" t="s">
        <v>10143</v>
      </c>
      <c r="H2369" s="121" t="s">
        <v>23388</v>
      </c>
      <c r="I2369" s="120" t="s">
        <v>16459</v>
      </c>
      <c r="J2369" s="121" t="s">
        <v>7453</v>
      </c>
    </row>
    <row r="2370" spans="1:10" ht="15.75" hidden="1" customHeight="1">
      <c r="A2370" s="119">
        <v>2363</v>
      </c>
      <c r="B2370" s="238" t="s">
        <v>7845</v>
      </c>
      <c r="C2370" s="121" t="s">
        <v>7491</v>
      </c>
      <c r="D2370" s="119">
        <v>2025</v>
      </c>
      <c r="E2370" s="121">
        <v>6100107080</v>
      </c>
      <c r="F2370" s="237">
        <v>45551</v>
      </c>
      <c r="G2370" s="121" t="s">
        <v>10144</v>
      </c>
      <c r="H2370" s="121" t="s">
        <v>23389</v>
      </c>
      <c r="I2370" s="120" t="s">
        <v>16460</v>
      </c>
      <c r="J2370" s="121" t="s">
        <v>7451</v>
      </c>
    </row>
    <row r="2371" spans="1:10" ht="15.75" hidden="1" customHeight="1">
      <c r="A2371" s="119">
        <v>2364</v>
      </c>
      <c r="B2371" s="238" t="s">
        <v>29487</v>
      </c>
      <c r="C2371" s="121" t="s">
        <v>7513</v>
      </c>
      <c r="D2371" s="119">
        <v>2025</v>
      </c>
      <c r="E2371" s="121">
        <v>6400022910</v>
      </c>
      <c r="F2371" s="237">
        <v>45566</v>
      </c>
      <c r="G2371" s="121" t="s">
        <v>10145</v>
      </c>
      <c r="H2371" s="121" t="s">
        <v>23390</v>
      </c>
      <c r="I2371" s="120" t="s">
        <v>16461</v>
      </c>
      <c r="J2371" s="121" t="s">
        <v>7455</v>
      </c>
    </row>
    <row r="2372" spans="1:10" ht="15.75" hidden="1" customHeight="1">
      <c r="A2372" s="119">
        <v>2365</v>
      </c>
      <c r="B2372" s="238" t="s">
        <v>7573</v>
      </c>
      <c r="C2372" s="121" t="s">
        <v>7478</v>
      </c>
      <c r="D2372" s="119">
        <v>2025</v>
      </c>
      <c r="E2372" s="121">
        <v>6100107073</v>
      </c>
      <c r="F2372" s="237">
        <v>45552</v>
      </c>
      <c r="G2372" s="121" t="s">
        <v>10146</v>
      </c>
      <c r="H2372" s="121" t="s">
        <v>23391</v>
      </c>
      <c r="I2372" s="120" t="s">
        <v>16462</v>
      </c>
      <c r="J2372" s="121" t="s">
        <v>7451</v>
      </c>
    </row>
    <row r="2373" spans="1:10" ht="15.75" hidden="1" customHeight="1">
      <c r="A2373" s="119">
        <v>2366</v>
      </c>
      <c r="B2373" s="238" t="s">
        <v>29488</v>
      </c>
      <c r="C2373" s="121" t="s">
        <v>7507</v>
      </c>
      <c r="D2373" s="119">
        <v>2025</v>
      </c>
      <c r="E2373" s="121">
        <v>6400022935</v>
      </c>
      <c r="F2373" s="237">
        <v>45565</v>
      </c>
      <c r="G2373" s="121" t="s">
        <v>10147</v>
      </c>
      <c r="H2373" s="121" t="s">
        <v>23392</v>
      </c>
      <c r="I2373" s="120" t="s">
        <v>16463</v>
      </c>
      <c r="J2373" s="121" t="s">
        <v>7455</v>
      </c>
    </row>
    <row r="2374" spans="1:10" ht="15.75" hidden="1" customHeight="1">
      <c r="A2374" s="119">
        <v>2367</v>
      </c>
      <c r="B2374" s="238" t="s">
        <v>7624</v>
      </c>
      <c r="C2374" s="121" t="s">
        <v>7478</v>
      </c>
      <c r="D2374" s="119">
        <v>2025</v>
      </c>
      <c r="E2374" s="121">
        <v>6100107085</v>
      </c>
      <c r="F2374" s="237">
        <v>45554</v>
      </c>
      <c r="G2374" s="121" t="s">
        <v>10148</v>
      </c>
      <c r="H2374" s="121" t="s">
        <v>23393</v>
      </c>
      <c r="I2374" s="120" t="s">
        <v>16464</v>
      </c>
      <c r="J2374" s="121" t="s">
        <v>7451</v>
      </c>
    </row>
    <row r="2375" spans="1:10" ht="15.75" hidden="1" customHeight="1">
      <c r="A2375" s="119">
        <v>2368</v>
      </c>
      <c r="B2375" s="238" t="s">
        <v>29489</v>
      </c>
      <c r="C2375" s="121" t="s">
        <v>7488</v>
      </c>
      <c r="D2375" s="119">
        <v>2025</v>
      </c>
      <c r="E2375" s="121">
        <v>6100108750</v>
      </c>
      <c r="F2375" s="237">
        <v>45617</v>
      </c>
      <c r="G2375" s="121" t="s">
        <v>10149</v>
      </c>
      <c r="H2375" s="121" t="s">
        <v>23394</v>
      </c>
      <c r="I2375" s="120" t="s">
        <v>16465</v>
      </c>
      <c r="J2375" s="121" t="s">
        <v>7451</v>
      </c>
    </row>
    <row r="2376" spans="1:10" ht="15.75" hidden="1" customHeight="1">
      <c r="A2376" s="119">
        <v>2369</v>
      </c>
      <c r="B2376" s="238" t="s">
        <v>29490</v>
      </c>
      <c r="C2376" s="121" t="s">
        <v>7483</v>
      </c>
      <c r="D2376" s="119">
        <v>2025</v>
      </c>
      <c r="E2376" s="121">
        <v>6100107432</v>
      </c>
      <c r="F2376" s="237">
        <v>45562</v>
      </c>
      <c r="G2376" s="121" t="s">
        <v>10150</v>
      </c>
      <c r="H2376" s="121" t="s">
        <v>23395</v>
      </c>
      <c r="I2376" s="120" t="s">
        <v>16466</v>
      </c>
      <c r="J2376" s="121" t="s">
        <v>7451</v>
      </c>
    </row>
    <row r="2377" spans="1:10" ht="15.75" hidden="1" customHeight="1">
      <c r="A2377" s="119">
        <v>2370</v>
      </c>
      <c r="B2377" s="238" t="s">
        <v>28515</v>
      </c>
      <c r="C2377" s="121" t="s">
        <v>7478</v>
      </c>
      <c r="D2377" s="119">
        <v>2025</v>
      </c>
      <c r="E2377" s="121">
        <v>6100107083</v>
      </c>
      <c r="F2377" s="237">
        <v>45551</v>
      </c>
      <c r="G2377" s="121" t="s">
        <v>10151</v>
      </c>
      <c r="H2377" s="121" t="s">
        <v>23396</v>
      </c>
      <c r="I2377" s="120" t="s">
        <v>15794</v>
      </c>
      <c r="J2377" s="121" t="s">
        <v>7451</v>
      </c>
    </row>
    <row r="2378" spans="1:10" ht="15.75" hidden="1" customHeight="1">
      <c r="A2378" s="119">
        <v>2371</v>
      </c>
      <c r="B2378" s="238" t="s">
        <v>29491</v>
      </c>
      <c r="C2378" s="121" t="s">
        <v>7501</v>
      </c>
      <c r="D2378" s="119">
        <v>2025</v>
      </c>
      <c r="E2378" s="121">
        <v>6200036987</v>
      </c>
      <c r="F2378" s="237">
        <v>45568</v>
      </c>
      <c r="G2378" s="121" t="s">
        <v>10152</v>
      </c>
      <c r="H2378" s="121" t="s">
        <v>23397</v>
      </c>
      <c r="I2378" s="120" t="s">
        <v>16467</v>
      </c>
      <c r="J2378" s="121" t="s">
        <v>7453</v>
      </c>
    </row>
    <row r="2379" spans="1:10" ht="15.75" hidden="1" customHeight="1">
      <c r="A2379" s="119">
        <v>2372</v>
      </c>
      <c r="B2379" s="238" t="s">
        <v>28673</v>
      </c>
      <c r="C2379" s="121" t="s">
        <v>7478</v>
      </c>
      <c r="D2379" s="119">
        <v>2025</v>
      </c>
      <c r="E2379" s="121">
        <v>6100107303</v>
      </c>
      <c r="F2379" s="237">
        <v>45560</v>
      </c>
      <c r="G2379" s="121" t="s">
        <v>10153</v>
      </c>
      <c r="H2379" s="121" t="s">
        <v>23398</v>
      </c>
      <c r="I2379" s="120" t="s">
        <v>16468</v>
      </c>
      <c r="J2379" s="121" t="s">
        <v>7451</v>
      </c>
    </row>
    <row r="2380" spans="1:10" ht="15.75" hidden="1" customHeight="1">
      <c r="A2380" s="119">
        <v>2373</v>
      </c>
      <c r="B2380" s="238" t="s">
        <v>29492</v>
      </c>
      <c r="C2380" s="121" t="s">
        <v>7495</v>
      </c>
      <c r="D2380" s="119">
        <v>2025</v>
      </c>
      <c r="E2380" s="121">
        <v>6300019923</v>
      </c>
      <c r="F2380" s="237">
        <v>45553</v>
      </c>
      <c r="G2380" s="121" t="s">
        <v>10154</v>
      </c>
      <c r="H2380" s="121" t="s">
        <v>23399</v>
      </c>
      <c r="I2380" s="120" t="s">
        <v>16469</v>
      </c>
      <c r="J2380" s="121" t="s">
        <v>7454</v>
      </c>
    </row>
    <row r="2381" spans="1:10" ht="15.75" hidden="1" customHeight="1">
      <c r="A2381" s="119">
        <v>2374</v>
      </c>
      <c r="B2381" s="238" t="s">
        <v>29493</v>
      </c>
      <c r="C2381" s="121" t="s">
        <v>7492</v>
      </c>
      <c r="D2381" s="119">
        <v>2025</v>
      </c>
      <c r="E2381" s="121">
        <v>6200036819</v>
      </c>
      <c r="F2381" s="237">
        <v>45555</v>
      </c>
      <c r="G2381" s="121" t="s">
        <v>10155</v>
      </c>
      <c r="H2381" s="121" t="s">
        <v>23400</v>
      </c>
      <c r="I2381" s="120" t="s">
        <v>16470</v>
      </c>
      <c r="J2381" s="121" t="s">
        <v>7453</v>
      </c>
    </row>
    <row r="2382" spans="1:10" ht="15.75" hidden="1" customHeight="1">
      <c r="A2382" s="119">
        <v>2375</v>
      </c>
      <c r="B2382" s="238" t="s">
        <v>7630</v>
      </c>
      <c r="C2382" s="121" t="s">
        <v>7478</v>
      </c>
      <c r="D2382" s="119">
        <v>2025</v>
      </c>
      <c r="E2382" s="121">
        <v>6100107112</v>
      </c>
      <c r="F2382" s="237">
        <v>45554</v>
      </c>
      <c r="G2382" s="121" t="s">
        <v>7125</v>
      </c>
      <c r="H2382" s="121" t="s">
        <v>23401</v>
      </c>
      <c r="I2382" s="120" t="s">
        <v>7322</v>
      </c>
      <c r="J2382" s="121" t="s">
        <v>7451</v>
      </c>
    </row>
    <row r="2383" spans="1:10" ht="15.75" hidden="1" customHeight="1">
      <c r="A2383" s="119">
        <v>2376</v>
      </c>
      <c r="B2383" s="238" t="s">
        <v>29494</v>
      </c>
      <c r="C2383" s="121" t="s">
        <v>7491</v>
      </c>
      <c r="D2383" s="119">
        <v>2025</v>
      </c>
      <c r="E2383" s="121">
        <v>6100107143</v>
      </c>
      <c r="F2383" s="237">
        <v>45555</v>
      </c>
      <c r="G2383" s="121" t="s">
        <v>10156</v>
      </c>
      <c r="H2383" s="121" t="s">
        <v>23402</v>
      </c>
      <c r="I2383" s="120" t="s">
        <v>16471</v>
      </c>
      <c r="J2383" s="121" t="s">
        <v>7451</v>
      </c>
    </row>
    <row r="2384" spans="1:10" ht="15.75" hidden="1" customHeight="1">
      <c r="A2384" s="119">
        <v>2377</v>
      </c>
      <c r="B2384" s="238" t="s">
        <v>29495</v>
      </c>
      <c r="C2384" s="121" t="s">
        <v>7478</v>
      </c>
      <c r="D2384" s="119">
        <v>2025</v>
      </c>
      <c r="E2384" s="121">
        <v>6100108095</v>
      </c>
      <c r="F2384" s="237">
        <v>45589</v>
      </c>
      <c r="G2384" s="121" t="s">
        <v>10157</v>
      </c>
      <c r="H2384" s="121" t="s">
        <v>23403</v>
      </c>
      <c r="I2384" s="120" t="s">
        <v>16472</v>
      </c>
      <c r="J2384" s="121" t="s">
        <v>7451</v>
      </c>
    </row>
    <row r="2385" spans="1:10" ht="15.75" hidden="1" customHeight="1">
      <c r="A2385" s="119">
        <v>2378</v>
      </c>
      <c r="B2385" s="238" t="s">
        <v>29496</v>
      </c>
      <c r="C2385" s="121" t="s">
        <v>7490</v>
      </c>
      <c r="D2385" s="119">
        <v>2025</v>
      </c>
      <c r="E2385" s="121">
        <v>6200036747</v>
      </c>
      <c r="F2385" s="237">
        <v>45552</v>
      </c>
      <c r="G2385" s="121" t="s">
        <v>10158</v>
      </c>
      <c r="H2385" s="121" t="s">
        <v>23404</v>
      </c>
      <c r="I2385" s="120" t="s">
        <v>16473</v>
      </c>
      <c r="J2385" s="121" t="s">
        <v>7453</v>
      </c>
    </row>
    <row r="2386" spans="1:10" ht="15.75" hidden="1" customHeight="1">
      <c r="A2386" s="119">
        <v>2379</v>
      </c>
      <c r="B2386" s="238" t="s">
        <v>29497</v>
      </c>
      <c r="C2386" s="121" t="s">
        <v>7492</v>
      </c>
      <c r="D2386" s="119">
        <v>2025</v>
      </c>
      <c r="E2386" s="121">
        <v>6200036745</v>
      </c>
      <c r="F2386" s="237">
        <v>45552</v>
      </c>
      <c r="G2386" s="121" t="s">
        <v>10159</v>
      </c>
      <c r="H2386" s="121" t="s">
        <v>23405</v>
      </c>
      <c r="I2386" s="120" t="s">
        <v>16474</v>
      </c>
      <c r="J2386" s="121" t="s">
        <v>7453</v>
      </c>
    </row>
    <row r="2387" spans="1:10" ht="15.75" hidden="1" customHeight="1">
      <c r="A2387" s="119">
        <v>2380</v>
      </c>
      <c r="B2387" s="238" t="s">
        <v>29498</v>
      </c>
      <c r="C2387" s="121" t="s">
        <v>7478</v>
      </c>
      <c r="D2387" s="119">
        <v>2025</v>
      </c>
      <c r="E2387" s="121">
        <v>6100107506</v>
      </c>
      <c r="F2387" s="237">
        <v>45568</v>
      </c>
      <c r="G2387" s="121" t="s">
        <v>10160</v>
      </c>
      <c r="H2387" s="121" t="s">
        <v>23406</v>
      </c>
      <c r="I2387" s="120" t="s">
        <v>16475</v>
      </c>
      <c r="J2387" s="121" t="s">
        <v>7451</v>
      </c>
    </row>
    <row r="2388" spans="1:10" ht="15.75" hidden="1" customHeight="1">
      <c r="A2388" s="119">
        <v>2381</v>
      </c>
      <c r="B2388" s="238" t="s">
        <v>29499</v>
      </c>
      <c r="C2388" s="121" t="s">
        <v>7490</v>
      </c>
      <c r="D2388" s="119">
        <v>2025</v>
      </c>
      <c r="E2388" s="121">
        <v>6200036829</v>
      </c>
      <c r="F2388" s="237">
        <v>45554</v>
      </c>
      <c r="G2388" s="121" t="s">
        <v>10161</v>
      </c>
      <c r="H2388" s="121" t="s">
        <v>23407</v>
      </c>
      <c r="I2388" s="120" t="s">
        <v>16476</v>
      </c>
      <c r="J2388" s="121" t="s">
        <v>7453</v>
      </c>
    </row>
    <row r="2389" spans="1:10" ht="15.75" hidden="1" customHeight="1">
      <c r="A2389" s="119">
        <v>2382</v>
      </c>
      <c r="B2389" s="238" t="s">
        <v>29500</v>
      </c>
      <c r="C2389" s="121" t="s">
        <v>7479</v>
      </c>
      <c r="D2389" s="119">
        <v>2025</v>
      </c>
      <c r="E2389" s="121">
        <v>6100108384</v>
      </c>
      <c r="F2389" s="237">
        <v>45596</v>
      </c>
      <c r="G2389" s="121" t="s">
        <v>10162</v>
      </c>
      <c r="H2389" s="121" t="s">
        <v>23408</v>
      </c>
      <c r="I2389" s="120" t="s">
        <v>16477</v>
      </c>
      <c r="J2389" s="121" t="s">
        <v>7451</v>
      </c>
    </row>
    <row r="2390" spans="1:10" ht="15.75" hidden="1" customHeight="1">
      <c r="A2390" s="119">
        <v>2383</v>
      </c>
      <c r="B2390" s="238" t="s">
        <v>28655</v>
      </c>
      <c r="C2390" s="121" t="s">
        <v>7496</v>
      </c>
      <c r="D2390" s="119">
        <v>2025</v>
      </c>
      <c r="E2390" s="121">
        <v>6100107313</v>
      </c>
      <c r="F2390" s="237">
        <v>45560</v>
      </c>
      <c r="G2390" s="121" t="s">
        <v>10163</v>
      </c>
      <c r="H2390" s="121" t="s">
        <v>23409</v>
      </c>
      <c r="I2390" s="120" t="s">
        <v>16478</v>
      </c>
      <c r="J2390" s="121" t="s">
        <v>7451</v>
      </c>
    </row>
    <row r="2391" spans="1:10" ht="15.75" hidden="1" customHeight="1">
      <c r="A2391" s="119">
        <v>2384</v>
      </c>
      <c r="B2391" s="238" t="s">
        <v>7618</v>
      </c>
      <c r="C2391" s="121" t="s">
        <v>7478</v>
      </c>
      <c r="D2391" s="119">
        <v>2025</v>
      </c>
      <c r="E2391" s="121">
        <v>6100107113</v>
      </c>
      <c r="F2391" s="237">
        <v>45554</v>
      </c>
      <c r="G2391" s="121" t="s">
        <v>10164</v>
      </c>
      <c r="H2391" s="121" t="s">
        <v>23410</v>
      </c>
      <c r="I2391" s="120" t="s">
        <v>7409</v>
      </c>
      <c r="J2391" s="121" t="s">
        <v>7451</v>
      </c>
    </row>
    <row r="2392" spans="1:10" ht="15.75" hidden="1" customHeight="1">
      <c r="A2392" s="119">
        <v>2385</v>
      </c>
      <c r="B2392" s="238" t="s">
        <v>28515</v>
      </c>
      <c r="C2392" s="121" t="s">
        <v>7478</v>
      </c>
      <c r="D2392" s="119">
        <v>2025</v>
      </c>
      <c r="E2392" s="121">
        <v>6100107257</v>
      </c>
      <c r="F2392" s="237">
        <v>45554</v>
      </c>
      <c r="G2392" s="121" t="s">
        <v>10165</v>
      </c>
      <c r="H2392" s="121" t="s">
        <v>23411</v>
      </c>
      <c r="I2392" s="120" t="s">
        <v>16479</v>
      </c>
      <c r="J2392" s="121" t="s">
        <v>7451</v>
      </c>
    </row>
    <row r="2393" spans="1:10" ht="15.75" hidden="1" customHeight="1">
      <c r="A2393" s="119">
        <v>2386</v>
      </c>
      <c r="B2393" s="238" t="s">
        <v>28515</v>
      </c>
      <c r="C2393" s="121" t="s">
        <v>7478</v>
      </c>
      <c r="D2393" s="119">
        <v>2025</v>
      </c>
      <c r="E2393" s="121">
        <v>6100107217</v>
      </c>
      <c r="F2393" s="237">
        <v>45555</v>
      </c>
      <c r="G2393" s="121" t="s">
        <v>10166</v>
      </c>
      <c r="H2393" s="121" t="s">
        <v>23412</v>
      </c>
      <c r="I2393" s="120" t="s">
        <v>16480</v>
      </c>
      <c r="J2393" s="121" t="s">
        <v>7451</v>
      </c>
    </row>
    <row r="2394" spans="1:10" ht="15.75" hidden="1" customHeight="1">
      <c r="A2394" s="119">
        <v>2387</v>
      </c>
      <c r="B2394" s="238" t="s">
        <v>7668</v>
      </c>
      <c r="C2394" s="121" t="s">
        <v>7491</v>
      </c>
      <c r="D2394" s="119">
        <v>2025</v>
      </c>
      <c r="E2394" s="121">
        <v>6100107360</v>
      </c>
      <c r="F2394" s="237">
        <v>45561</v>
      </c>
      <c r="G2394" s="121" t="s">
        <v>10167</v>
      </c>
      <c r="H2394" s="121" t="s">
        <v>23413</v>
      </c>
      <c r="I2394" s="120" t="s">
        <v>16481</v>
      </c>
      <c r="J2394" s="121" t="s">
        <v>7451</v>
      </c>
    </row>
    <row r="2395" spans="1:10" ht="15.75" hidden="1" customHeight="1">
      <c r="A2395" s="119">
        <v>2388</v>
      </c>
      <c r="B2395" s="238" t="s">
        <v>29501</v>
      </c>
      <c r="C2395" s="121" t="s">
        <v>7492</v>
      </c>
      <c r="D2395" s="119">
        <v>2025</v>
      </c>
      <c r="E2395" s="121">
        <v>6200036780</v>
      </c>
      <c r="F2395" s="237">
        <v>45552</v>
      </c>
      <c r="G2395" s="121" t="s">
        <v>10168</v>
      </c>
      <c r="H2395" s="121" t="s">
        <v>23414</v>
      </c>
      <c r="I2395" s="120" t="s">
        <v>16482</v>
      </c>
      <c r="J2395" s="121" t="s">
        <v>7453</v>
      </c>
    </row>
    <row r="2396" spans="1:10" ht="15.75" hidden="1" customHeight="1">
      <c r="A2396" s="119">
        <v>2389</v>
      </c>
      <c r="B2396" s="238" t="s">
        <v>29502</v>
      </c>
      <c r="C2396" s="121" t="s">
        <v>7490</v>
      </c>
      <c r="D2396" s="119">
        <v>2025</v>
      </c>
      <c r="E2396" s="121">
        <v>6200036770</v>
      </c>
      <c r="F2396" s="237">
        <v>45552</v>
      </c>
      <c r="G2396" s="121" t="s">
        <v>10169</v>
      </c>
      <c r="H2396" s="121" t="s">
        <v>23415</v>
      </c>
      <c r="I2396" s="120" t="s">
        <v>16483</v>
      </c>
      <c r="J2396" s="121" t="s">
        <v>7453</v>
      </c>
    </row>
    <row r="2397" spans="1:10" ht="15.75" hidden="1" customHeight="1">
      <c r="A2397" s="119">
        <v>2390</v>
      </c>
      <c r="B2397" s="238" t="s">
        <v>7604</v>
      </c>
      <c r="C2397" s="121" t="s">
        <v>7478</v>
      </c>
      <c r="D2397" s="119">
        <v>2025</v>
      </c>
      <c r="E2397" s="121">
        <v>6100107344</v>
      </c>
      <c r="F2397" s="237">
        <v>45560</v>
      </c>
      <c r="G2397" s="121" t="s">
        <v>10170</v>
      </c>
      <c r="H2397" s="121" t="s">
        <v>23416</v>
      </c>
      <c r="I2397" s="120" t="s">
        <v>7363</v>
      </c>
      <c r="J2397" s="121" t="s">
        <v>7451</v>
      </c>
    </row>
    <row r="2398" spans="1:10" ht="15.75" hidden="1" customHeight="1">
      <c r="A2398" s="119">
        <v>2391</v>
      </c>
      <c r="B2398" s="238" t="s">
        <v>29503</v>
      </c>
      <c r="C2398" s="121" t="s">
        <v>7479</v>
      </c>
      <c r="D2398" s="119">
        <v>2025</v>
      </c>
      <c r="E2398" s="121">
        <v>6100107267</v>
      </c>
      <c r="F2398" s="237">
        <v>45559</v>
      </c>
      <c r="G2398" s="121" t="s">
        <v>10171</v>
      </c>
      <c r="H2398" s="121" t="s">
        <v>23417</v>
      </c>
      <c r="I2398" s="120" t="s">
        <v>16484</v>
      </c>
      <c r="J2398" s="121" t="s">
        <v>7451</v>
      </c>
    </row>
    <row r="2399" spans="1:10" ht="15.75" hidden="1" customHeight="1">
      <c r="A2399" s="119">
        <v>2392</v>
      </c>
      <c r="B2399" s="238" t="s">
        <v>29504</v>
      </c>
      <c r="C2399" s="121" t="s">
        <v>7488</v>
      </c>
      <c r="D2399" s="119">
        <v>2025</v>
      </c>
      <c r="E2399" s="121">
        <v>6100107707</v>
      </c>
      <c r="F2399" s="237">
        <v>45575</v>
      </c>
      <c r="G2399" s="121" t="s">
        <v>10172</v>
      </c>
      <c r="H2399" s="121" t="s">
        <v>23418</v>
      </c>
      <c r="I2399" s="120" t="s">
        <v>16485</v>
      </c>
      <c r="J2399" s="121" t="s">
        <v>7451</v>
      </c>
    </row>
    <row r="2400" spans="1:10" ht="15.75" hidden="1" customHeight="1">
      <c r="A2400" s="119">
        <v>2393</v>
      </c>
      <c r="B2400" s="238" t="s">
        <v>29505</v>
      </c>
      <c r="C2400" s="121" t="s">
        <v>7492</v>
      </c>
      <c r="D2400" s="119">
        <v>2025</v>
      </c>
      <c r="E2400" s="121">
        <v>6200036820</v>
      </c>
      <c r="F2400" s="237">
        <v>45553</v>
      </c>
      <c r="G2400" s="121" t="s">
        <v>10173</v>
      </c>
      <c r="H2400" s="121" t="s">
        <v>23419</v>
      </c>
      <c r="I2400" s="120" t="s">
        <v>16486</v>
      </c>
      <c r="J2400" s="121" t="s">
        <v>7453</v>
      </c>
    </row>
    <row r="2401" spans="1:10" ht="15.75" hidden="1" customHeight="1">
      <c r="A2401" s="119">
        <v>2394</v>
      </c>
      <c r="B2401" s="238" t="s">
        <v>7811</v>
      </c>
      <c r="C2401" s="121" t="s">
        <v>7478</v>
      </c>
      <c r="D2401" s="119">
        <v>2025</v>
      </c>
      <c r="E2401" s="121">
        <v>6100107248</v>
      </c>
      <c r="F2401" s="237">
        <v>45559</v>
      </c>
      <c r="G2401" s="121" t="s">
        <v>10174</v>
      </c>
      <c r="H2401" s="121" t="s">
        <v>23420</v>
      </c>
      <c r="I2401" s="120" t="s">
        <v>16487</v>
      </c>
      <c r="J2401" s="121" t="s">
        <v>7451</v>
      </c>
    </row>
    <row r="2402" spans="1:10" ht="15.75" hidden="1" customHeight="1">
      <c r="A2402" s="119">
        <v>2395</v>
      </c>
      <c r="B2402" s="238" t="s">
        <v>7724</v>
      </c>
      <c r="C2402" s="121" t="s">
        <v>7478</v>
      </c>
      <c r="D2402" s="119">
        <v>2025</v>
      </c>
      <c r="E2402" s="121">
        <v>6100107179</v>
      </c>
      <c r="F2402" s="237">
        <v>45554</v>
      </c>
      <c r="G2402" s="121" t="s">
        <v>10175</v>
      </c>
      <c r="H2402" s="121" t="s">
        <v>23421</v>
      </c>
      <c r="I2402" s="120" t="s">
        <v>16488</v>
      </c>
      <c r="J2402" s="121" t="s">
        <v>7451</v>
      </c>
    </row>
    <row r="2403" spans="1:10" ht="15.75" hidden="1" customHeight="1">
      <c r="A2403" s="119">
        <v>2396</v>
      </c>
      <c r="B2403" s="121" t="s">
        <v>28012</v>
      </c>
      <c r="C2403" s="121" t="s">
        <v>7498</v>
      </c>
      <c r="D2403" s="119">
        <v>2025</v>
      </c>
      <c r="E2403" s="121">
        <v>6200036894</v>
      </c>
      <c r="F2403" s="237">
        <v>45561</v>
      </c>
      <c r="G2403" s="121" t="s">
        <v>10176</v>
      </c>
      <c r="H2403" s="121" t="s">
        <v>23422</v>
      </c>
      <c r="I2403" s="120" t="s">
        <v>16489</v>
      </c>
      <c r="J2403" s="121" t="s">
        <v>7453</v>
      </c>
    </row>
    <row r="2404" spans="1:10" ht="15.75" hidden="1" customHeight="1">
      <c r="A2404" s="119">
        <v>2397</v>
      </c>
      <c r="B2404" s="238" t="s">
        <v>29506</v>
      </c>
      <c r="C2404" s="121" t="s">
        <v>7491</v>
      </c>
      <c r="D2404" s="119">
        <v>2025</v>
      </c>
      <c r="E2404" s="121">
        <v>6100107256</v>
      </c>
      <c r="F2404" s="237">
        <v>45558</v>
      </c>
      <c r="G2404" s="121" t="s">
        <v>10177</v>
      </c>
      <c r="H2404" s="121" t="s">
        <v>23423</v>
      </c>
      <c r="I2404" s="120" t="s">
        <v>16490</v>
      </c>
      <c r="J2404" s="121" t="s">
        <v>7451</v>
      </c>
    </row>
    <row r="2405" spans="1:10" ht="15.75" hidden="1" customHeight="1">
      <c r="A2405" s="119">
        <v>2398</v>
      </c>
      <c r="B2405" s="238" t="s">
        <v>29507</v>
      </c>
      <c r="C2405" s="121" t="s">
        <v>7479</v>
      </c>
      <c r="D2405" s="119">
        <v>2025</v>
      </c>
      <c r="E2405" s="121">
        <v>6100107840</v>
      </c>
      <c r="F2405" s="237">
        <v>45580</v>
      </c>
      <c r="G2405" s="121" t="s">
        <v>10178</v>
      </c>
      <c r="H2405" s="121" t="s">
        <v>23424</v>
      </c>
      <c r="I2405" s="120" t="s">
        <v>16491</v>
      </c>
      <c r="J2405" s="121" t="s">
        <v>7451</v>
      </c>
    </row>
    <row r="2406" spans="1:10" ht="15.75" hidden="1" customHeight="1">
      <c r="A2406" s="119">
        <v>2399</v>
      </c>
      <c r="B2406" s="238" t="s">
        <v>29508</v>
      </c>
      <c r="C2406" s="121" t="s">
        <v>7478</v>
      </c>
      <c r="D2406" s="119">
        <v>2025</v>
      </c>
      <c r="E2406" s="121">
        <v>6100107181</v>
      </c>
      <c r="F2406" s="237">
        <v>45554</v>
      </c>
      <c r="G2406" s="121" t="s">
        <v>10179</v>
      </c>
      <c r="H2406" s="121" t="s">
        <v>23425</v>
      </c>
      <c r="I2406" s="120" t="s">
        <v>16492</v>
      </c>
      <c r="J2406" s="121" t="s">
        <v>7451</v>
      </c>
    </row>
    <row r="2407" spans="1:10" ht="15.75" hidden="1" customHeight="1">
      <c r="A2407" s="119">
        <v>2400</v>
      </c>
      <c r="B2407" s="238" t="s">
        <v>29509</v>
      </c>
      <c r="C2407" s="121" t="s">
        <v>7488</v>
      </c>
      <c r="D2407" s="119">
        <v>2025</v>
      </c>
      <c r="E2407" s="121">
        <v>6100107177</v>
      </c>
      <c r="F2407" s="237">
        <v>45554</v>
      </c>
      <c r="G2407" s="121" t="s">
        <v>10180</v>
      </c>
      <c r="H2407" s="121" t="s">
        <v>23426</v>
      </c>
      <c r="I2407" s="120" t="s">
        <v>16493</v>
      </c>
      <c r="J2407" s="121" t="s">
        <v>7451</v>
      </c>
    </row>
    <row r="2408" spans="1:10" ht="15.75" hidden="1" customHeight="1">
      <c r="A2408" s="119">
        <v>2401</v>
      </c>
      <c r="B2408" s="238" t="s">
        <v>29510</v>
      </c>
      <c r="C2408" s="121" t="s">
        <v>7501</v>
      </c>
      <c r="D2408" s="119">
        <v>2025</v>
      </c>
      <c r="E2408" s="121">
        <v>6200036828</v>
      </c>
      <c r="F2408" s="237">
        <v>45554</v>
      </c>
      <c r="G2408" s="121" t="s">
        <v>10181</v>
      </c>
      <c r="H2408" s="121" t="s">
        <v>23427</v>
      </c>
      <c r="I2408" s="120" t="s">
        <v>16494</v>
      </c>
      <c r="J2408" s="121" t="s">
        <v>7453</v>
      </c>
    </row>
    <row r="2409" spans="1:10" ht="15.75" hidden="1" customHeight="1">
      <c r="A2409" s="119">
        <v>2402</v>
      </c>
      <c r="B2409" s="238" t="s">
        <v>7565</v>
      </c>
      <c r="C2409" s="121" t="s">
        <v>7479</v>
      </c>
      <c r="D2409" s="119">
        <v>2025</v>
      </c>
      <c r="E2409" s="121">
        <v>6100107180</v>
      </c>
      <c r="F2409" s="237">
        <v>45558</v>
      </c>
      <c r="G2409" s="121" t="s">
        <v>7105</v>
      </c>
      <c r="H2409" s="121"/>
      <c r="I2409" s="120" t="s">
        <v>16495</v>
      </c>
      <c r="J2409" s="121" t="s">
        <v>7451</v>
      </c>
    </row>
    <row r="2410" spans="1:10" ht="15.75" hidden="1" customHeight="1">
      <c r="A2410" s="119">
        <v>2403</v>
      </c>
      <c r="B2410" s="238" t="s">
        <v>29103</v>
      </c>
      <c r="C2410" s="121" t="s">
        <v>7478</v>
      </c>
      <c r="D2410" s="119">
        <v>2025</v>
      </c>
      <c r="E2410" s="121">
        <v>6100107222</v>
      </c>
      <c r="F2410" s="237">
        <v>45555</v>
      </c>
      <c r="G2410" s="121" t="s">
        <v>10182</v>
      </c>
      <c r="H2410" s="121" t="s">
        <v>23428</v>
      </c>
      <c r="I2410" s="120" t="s">
        <v>16496</v>
      </c>
      <c r="J2410" s="121" t="s">
        <v>7451</v>
      </c>
    </row>
    <row r="2411" spans="1:10" ht="15.75" hidden="1" customHeight="1">
      <c r="A2411" s="119">
        <v>2404</v>
      </c>
      <c r="B2411" s="238" t="s">
        <v>29511</v>
      </c>
      <c r="C2411" s="121" t="s">
        <v>7490</v>
      </c>
      <c r="D2411" s="119">
        <v>2025</v>
      </c>
      <c r="E2411" s="121">
        <v>6200036808</v>
      </c>
      <c r="F2411" s="237">
        <v>45554</v>
      </c>
      <c r="G2411" s="121" t="s">
        <v>10183</v>
      </c>
      <c r="H2411" s="121" t="s">
        <v>23429</v>
      </c>
      <c r="I2411" s="120" t="s">
        <v>16497</v>
      </c>
      <c r="J2411" s="121" t="s">
        <v>7453</v>
      </c>
    </row>
    <row r="2412" spans="1:10" ht="15.75" hidden="1" customHeight="1">
      <c r="A2412" s="119">
        <v>2405</v>
      </c>
      <c r="B2412" s="238" t="s">
        <v>29512</v>
      </c>
      <c r="C2412" s="121" t="s">
        <v>7488</v>
      </c>
      <c r="D2412" s="119">
        <v>2025</v>
      </c>
      <c r="E2412" s="121">
        <v>6100107435</v>
      </c>
      <c r="F2412" s="237">
        <v>45569</v>
      </c>
      <c r="G2412" s="121" t="s">
        <v>7120</v>
      </c>
      <c r="H2412" s="121" t="s">
        <v>23430</v>
      </c>
      <c r="I2412" s="120" t="s">
        <v>16498</v>
      </c>
      <c r="J2412" s="121" t="s">
        <v>7451</v>
      </c>
    </row>
    <row r="2413" spans="1:10" ht="15.75" hidden="1" customHeight="1">
      <c r="A2413" s="119">
        <v>2406</v>
      </c>
      <c r="B2413" s="238" t="s">
        <v>7618</v>
      </c>
      <c r="C2413" s="121" t="s">
        <v>7478</v>
      </c>
      <c r="D2413" s="119">
        <v>2025</v>
      </c>
      <c r="E2413" s="121">
        <v>6100107197</v>
      </c>
      <c r="F2413" s="237">
        <v>45560</v>
      </c>
      <c r="G2413" s="121" t="s">
        <v>10184</v>
      </c>
      <c r="H2413" s="121" t="s">
        <v>23431</v>
      </c>
      <c r="I2413" s="120" t="s">
        <v>7358</v>
      </c>
      <c r="J2413" s="121" t="s">
        <v>7451</v>
      </c>
    </row>
    <row r="2414" spans="1:10" ht="15.75" hidden="1" customHeight="1">
      <c r="A2414" s="119">
        <v>2407</v>
      </c>
      <c r="B2414" s="238" t="s">
        <v>29513</v>
      </c>
      <c r="C2414" s="121" t="s">
        <v>7488</v>
      </c>
      <c r="D2414" s="119">
        <v>2025</v>
      </c>
      <c r="E2414" s="121">
        <v>6100107637</v>
      </c>
      <c r="F2414" s="237">
        <v>45573</v>
      </c>
      <c r="G2414" s="121" t="s">
        <v>10185</v>
      </c>
      <c r="H2414" s="121" t="s">
        <v>23432</v>
      </c>
      <c r="I2414" s="120" t="s">
        <v>16499</v>
      </c>
      <c r="J2414" s="121" t="s">
        <v>7451</v>
      </c>
    </row>
    <row r="2415" spans="1:10" ht="15.75" hidden="1" customHeight="1">
      <c r="A2415" s="119">
        <v>2408</v>
      </c>
      <c r="B2415" s="238" t="s">
        <v>29514</v>
      </c>
      <c r="C2415" s="121" t="s">
        <v>7483</v>
      </c>
      <c r="D2415" s="119">
        <v>2025</v>
      </c>
      <c r="E2415" s="121">
        <v>6100107480</v>
      </c>
      <c r="F2415" s="237">
        <v>45565</v>
      </c>
      <c r="G2415" s="121" t="s">
        <v>10186</v>
      </c>
      <c r="H2415" s="121" t="s">
        <v>23433</v>
      </c>
      <c r="I2415" s="120" t="s">
        <v>16500</v>
      </c>
      <c r="J2415" s="121" t="s">
        <v>7451</v>
      </c>
    </row>
    <row r="2416" spans="1:10" ht="15.75" hidden="1" customHeight="1">
      <c r="A2416" s="119">
        <v>2409</v>
      </c>
      <c r="B2416" s="238" t="s">
        <v>7624</v>
      </c>
      <c r="C2416" s="121" t="s">
        <v>7478</v>
      </c>
      <c r="D2416" s="119">
        <v>2025</v>
      </c>
      <c r="E2416" s="121">
        <v>6100107376</v>
      </c>
      <c r="F2416" s="237">
        <v>45559</v>
      </c>
      <c r="G2416" s="121" t="s">
        <v>10187</v>
      </c>
      <c r="H2416" s="121" t="s">
        <v>23434</v>
      </c>
      <c r="I2416" s="120" t="s">
        <v>16501</v>
      </c>
      <c r="J2416" s="121" t="s">
        <v>7451</v>
      </c>
    </row>
    <row r="2417" spans="1:10" ht="15.75" hidden="1" customHeight="1">
      <c r="A2417" s="119">
        <v>2410</v>
      </c>
      <c r="B2417" s="238" t="s">
        <v>29515</v>
      </c>
      <c r="C2417" s="121" t="s">
        <v>7490</v>
      </c>
      <c r="D2417" s="119">
        <v>2025</v>
      </c>
      <c r="E2417" s="121">
        <v>6200036812</v>
      </c>
      <c r="F2417" s="237">
        <v>45554</v>
      </c>
      <c r="G2417" s="121" t="s">
        <v>7158</v>
      </c>
      <c r="H2417" s="121" t="s">
        <v>23435</v>
      </c>
      <c r="I2417" s="120" t="s">
        <v>16502</v>
      </c>
      <c r="J2417" s="121" t="s">
        <v>7453</v>
      </c>
    </row>
    <row r="2418" spans="1:10" ht="15.75" hidden="1" customHeight="1">
      <c r="A2418" s="119">
        <v>2411</v>
      </c>
      <c r="B2418" s="238" t="s">
        <v>7636</v>
      </c>
      <c r="C2418" s="121" t="s">
        <v>7478</v>
      </c>
      <c r="D2418" s="119">
        <v>2025</v>
      </c>
      <c r="E2418" s="121">
        <v>6100107968</v>
      </c>
      <c r="F2418" s="237">
        <v>45587</v>
      </c>
      <c r="G2418" s="121" t="s">
        <v>10188</v>
      </c>
      <c r="H2418" s="121" t="s">
        <v>23436</v>
      </c>
      <c r="I2418" s="120" t="s">
        <v>16503</v>
      </c>
      <c r="J2418" s="121" t="s">
        <v>7451</v>
      </c>
    </row>
    <row r="2419" spans="1:10" ht="15.75" hidden="1" customHeight="1">
      <c r="A2419" s="119">
        <v>2412</v>
      </c>
      <c r="B2419" s="238" t="s">
        <v>29515</v>
      </c>
      <c r="C2419" s="121" t="s">
        <v>7490</v>
      </c>
      <c r="D2419" s="119">
        <v>2025</v>
      </c>
      <c r="E2419" s="121">
        <v>6200036813</v>
      </c>
      <c r="F2419" s="237">
        <v>45554</v>
      </c>
      <c r="G2419" s="121" t="s">
        <v>7158</v>
      </c>
      <c r="H2419" s="121" t="s">
        <v>23437</v>
      </c>
      <c r="I2419" s="120" t="s">
        <v>16504</v>
      </c>
      <c r="J2419" s="121" t="s">
        <v>7453</v>
      </c>
    </row>
    <row r="2420" spans="1:10" ht="15.75" hidden="1" customHeight="1">
      <c r="A2420" s="119">
        <v>2413</v>
      </c>
      <c r="B2420" s="238" t="s">
        <v>29516</v>
      </c>
      <c r="C2420" s="121" t="s">
        <v>7479</v>
      </c>
      <c r="D2420" s="119">
        <v>2025</v>
      </c>
      <c r="E2420" s="121">
        <v>6100107356</v>
      </c>
      <c r="F2420" s="237">
        <v>45560</v>
      </c>
      <c r="G2420" s="121" t="s">
        <v>10189</v>
      </c>
      <c r="H2420" s="121" t="s">
        <v>23438</v>
      </c>
      <c r="I2420" s="120" t="s">
        <v>16505</v>
      </c>
      <c r="J2420" s="121" t="s">
        <v>7451</v>
      </c>
    </row>
    <row r="2421" spans="1:10" ht="15.75" hidden="1" customHeight="1">
      <c r="A2421" s="119">
        <v>2414</v>
      </c>
      <c r="B2421" s="238" t="s">
        <v>29517</v>
      </c>
      <c r="C2421" s="121" t="s">
        <v>7496</v>
      </c>
      <c r="D2421" s="119">
        <v>2025</v>
      </c>
      <c r="E2421" s="121">
        <v>6100107306</v>
      </c>
      <c r="F2421" s="237">
        <v>45559</v>
      </c>
      <c r="G2421" s="121" t="s">
        <v>10190</v>
      </c>
      <c r="H2421" s="121" t="s">
        <v>23439</v>
      </c>
      <c r="I2421" s="120" t="s">
        <v>16506</v>
      </c>
      <c r="J2421" s="121" t="s">
        <v>7451</v>
      </c>
    </row>
    <row r="2422" spans="1:10" ht="15.75" hidden="1" customHeight="1">
      <c r="A2422" s="119">
        <v>2415</v>
      </c>
      <c r="B2422" s="238" t="s">
        <v>29518</v>
      </c>
      <c r="C2422" s="121" t="s">
        <v>7478</v>
      </c>
      <c r="D2422" s="119">
        <v>2025</v>
      </c>
      <c r="E2422" s="121">
        <v>6100107336</v>
      </c>
      <c r="F2422" s="237">
        <v>45562</v>
      </c>
      <c r="G2422" s="121" t="s">
        <v>10191</v>
      </c>
      <c r="H2422" s="121" t="s">
        <v>23440</v>
      </c>
      <c r="I2422" s="120" t="s">
        <v>16507</v>
      </c>
      <c r="J2422" s="121" t="s">
        <v>7451</v>
      </c>
    </row>
    <row r="2423" spans="1:10" ht="15.75" hidden="1" customHeight="1">
      <c r="A2423" s="119">
        <v>2416</v>
      </c>
      <c r="B2423" s="238" t="s">
        <v>7652</v>
      </c>
      <c r="C2423" s="121" t="s">
        <v>7478</v>
      </c>
      <c r="D2423" s="119">
        <v>2025</v>
      </c>
      <c r="E2423" s="121">
        <v>6100107214</v>
      </c>
      <c r="F2423" s="237">
        <v>45554</v>
      </c>
      <c r="G2423" s="121" t="s">
        <v>10192</v>
      </c>
      <c r="H2423" s="121" t="s">
        <v>23441</v>
      </c>
      <c r="I2423" s="120" t="s">
        <v>16508</v>
      </c>
      <c r="J2423" s="121" t="s">
        <v>7451</v>
      </c>
    </row>
    <row r="2424" spans="1:10" ht="15.75" hidden="1" customHeight="1">
      <c r="A2424" s="119">
        <v>2417</v>
      </c>
      <c r="B2424" s="238" t="s">
        <v>29519</v>
      </c>
      <c r="C2424" s="121" t="s">
        <v>7479</v>
      </c>
      <c r="D2424" s="119">
        <v>2025</v>
      </c>
      <c r="E2424" s="121">
        <v>6100107846</v>
      </c>
      <c r="F2424" s="237">
        <v>45580</v>
      </c>
      <c r="G2424" s="121" t="s">
        <v>10193</v>
      </c>
      <c r="H2424" s="121" t="s">
        <v>23442</v>
      </c>
      <c r="I2424" s="120" t="s">
        <v>16509</v>
      </c>
      <c r="J2424" s="121" t="s">
        <v>7451</v>
      </c>
    </row>
    <row r="2425" spans="1:10" ht="15.75" hidden="1" customHeight="1">
      <c r="A2425" s="119">
        <v>2418</v>
      </c>
      <c r="B2425" s="238" t="s">
        <v>29520</v>
      </c>
      <c r="C2425" s="121" t="s">
        <v>7490</v>
      </c>
      <c r="D2425" s="119">
        <v>2025</v>
      </c>
      <c r="E2425" s="121">
        <v>6200036840</v>
      </c>
      <c r="F2425" s="237">
        <v>45559</v>
      </c>
      <c r="G2425" s="121" t="s">
        <v>10194</v>
      </c>
      <c r="H2425" s="121" t="s">
        <v>23443</v>
      </c>
      <c r="I2425" s="120" t="s">
        <v>16510</v>
      </c>
      <c r="J2425" s="121" t="s">
        <v>7453</v>
      </c>
    </row>
    <row r="2426" spans="1:10" ht="15.75" hidden="1" customHeight="1">
      <c r="A2426" s="119">
        <v>2419</v>
      </c>
      <c r="B2426" s="238" t="s">
        <v>28095</v>
      </c>
      <c r="C2426" s="121" t="s">
        <v>7500</v>
      </c>
      <c r="D2426" s="119">
        <v>2025</v>
      </c>
      <c r="E2426" s="121">
        <v>6200037355</v>
      </c>
      <c r="F2426" s="237">
        <v>45603</v>
      </c>
      <c r="G2426" s="121" t="s">
        <v>10195</v>
      </c>
      <c r="H2426" s="121" t="s">
        <v>23444</v>
      </c>
      <c r="I2426" s="120" t="s">
        <v>16511</v>
      </c>
      <c r="J2426" s="121" t="s">
        <v>7453</v>
      </c>
    </row>
    <row r="2427" spans="1:10" ht="15.75" hidden="1" customHeight="1">
      <c r="A2427" s="119">
        <v>2420</v>
      </c>
      <c r="B2427" s="238" t="s">
        <v>29521</v>
      </c>
      <c r="C2427" s="121" t="s">
        <v>7481</v>
      </c>
      <c r="D2427" s="119">
        <v>2025</v>
      </c>
      <c r="E2427" s="121">
        <v>6000039922</v>
      </c>
      <c r="F2427" s="237">
        <v>45560</v>
      </c>
      <c r="G2427" s="121" t="s">
        <v>10196</v>
      </c>
      <c r="H2427" s="121" t="s">
        <v>23445</v>
      </c>
      <c r="I2427" s="120" t="s">
        <v>16512</v>
      </c>
      <c r="J2427" s="121" t="s">
        <v>7452</v>
      </c>
    </row>
    <row r="2428" spans="1:10" ht="15.75" hidden="1" customHeight="1">
      <c r="A2428" s="119">
        <v>2421</v>
      </c>
      <c r="B2428" s="238" t="s">
        <v>29522</v>
      </c>
      <c r="C2428" s="121" t="s">
        <v>7490</v>
      </c>
      <c r="D2428" s="119">
        <v>2025</v>
      </c>
      <c r="E2428" s="121">
        <v>6200037029</v>
      </c>
      <c r="F2428" s="237">
        <v>45580</v>
      </c>
      <c r="G2428" s="121" t="s">
        <v>10197</v>
      </c>
      <c r="H2428" s="121" t="s">
        <v>23446</v>
      </c>
      <c r="I2428" s="120" t="s">
        <v>16513</v>
      </c>
      <c r="J2428" s="121" t="s">
        <v>7453</v>
      </c>
    </row>
    <row r="2429" spans="1:10" ht="15.75" hidden="1" customHeight="1">
      <c r="A2429" s="119">
        <v>2422</v>
      </c>
      <c r="B2429" s="238" t="s">
        <v>29523</v>
      </c>
      <c r="C2429" s="121" t="s">
        <v>7484</v>
      </c>
      <c r="D2429" s="119">
        <v>2025</v>
      </c>
      <c r="E2429" s="121">
        <v>6100107243</v>
      </c>
      <c r="F2429" s="237">
        <v>45558</v>
      </c>
      <c r="G2429" s="121" t="s">
        <v>10198</v>
      </c>
      <c r="H2429" s="121" t="s">
        <v>23447</v>
      </c>
      <c r="I2429" s="120" t="s">
        <v>16514</v>
      </c>
      <c r="J2429" s="121" t="s">
        <v>7451</v>
      </c>
    </row>
    <row r="2430" spans="1:10" ht="15.75" hidden="1" customHeight="1">
      <c r="A2430" s="119">
        <v>2423</v>
      </c>
      <c r="B2430" s="238" t="s">
        <v>7624</v>
      </c>
      <c r="C2430" s="121" t="s">
        <v>7478</v>
      </c>
      <c r="D2430" s="119">
        <v>2025</v>
      </c>
      <c r="E2430" s="121">
        <v>6100107437</v>
      </c>
      <c r="F2430" s="237">
        <v>45569</v>
      </c>
      <c r="G2430" s="121" t="s">
        <v>10199</v>
      </c>
      <c r="H2430" s="121" t="s">
        <v>23448</v>
      </c>
      <c r="I2430" s="120" t="s">
        <v>16515</v>
      </c>
      <c r="J2430" s="121" t="s">
        <v>7451</v>
      </c>
    </row>
    <row r="2431" spans="1:10" ht="15.75" hidden="1" customHeight="1">
      <c r="A2431" s="119">
        <v>2424</v>
      </c>
      <c r="B2431" s="238" t="s">
        <v>7623</v>
      </c>
      <c r="C2431" s="121" t="s">
        <v>7478</v>
      </c>
      <c r="D2431" s="119">
        <v>2025</v>
      </c>
      <c r="E2431" s="121">
        <v>6100107537</v>
      </c>
      <c r="F2431" s="237">
        <v>45569</v>
      </c>
      <c r="G2431" s="121" t="s">
        <v>10200</v>
      </c>
      <c r="H2431" s="121" t="s">
        <v>23449</v>
      </c>
      <c r="I2431" s="120" t="s">
        <v>16516</v>
      </c>
      <c r="J2431" s="121" t="s">
        <v>7451</v>
      </c>
    </row>
    <row r="2432" spans="1:10" ht="15.75" hidden="1" customHeight="1">
      <c r="A2432" s="119">
        <v>2425</v>
      </c>
      <c r="B2432" s="238" t="s">
        <v>29524</v>
      </c>
      <c r="C2432" s="121" t="s">
        <v>7496</v>
      </c>
      <c r="D2432" s="119">
        <v>2025</v>
      </c>
      <c r="E2432" s="121">
        <v>6100107598</v>
      </c>
      <c r="F2432" s="237">
        <v>45572</v>
      </c>
      <c r="G2432" s="121" t="s">
        <v>10201</v>
      </c>
      <c r="H2432" s="121" t="s">
        <v>23450</v>
      </c>
      <c r="I2432" s="120" t="s">
        <v>16517</v>
      </c>
      <c r="J2432" s="121" t="s">
        <v>7451</v>
      </c>
    </row>
    <row r="2433" spans="1:10" ht="15.75" hidden="1" customHeight="1">
      <c r="A2433" s="119">
        <v>2426</v>
      </c>
      <c r="B2433" s="238" t="s">
        <v>7624</v>
      </c>
      <c r="C2433" s="121" t="s">
        <v>7478</v>
      </c>
      <c r="D2433" s="119">
        <v>2025</v>
      </c>
      <c r="E2433" s="121">
        <v>6100107242</v>
      </c>
      <c r="F2433" s="237">
        <v>45562</v>
      </c>
      <c r="G2433" s="121" t="s">
        <v>10202</v>
      </c>
      <c r="H2433" s="121" t="s">
        <v>23451</v>
      </c>
      <c r="I2433" s="120" t="s">
        <v>7332</v>
      </c>
      <c r="J2433" s="121" t="s">
        <v>7451</v>
      </c>
    </row>
    <row r="2434" spans="1:10" ht="15.75" hidden="1" customHeight="1">
      <c r="A2434" s="119">
        <v>2427</v>
      </c>
      <c r="B2434" s="238" t="s">
        <v>29525</v>
      </c>
      <c r="C2434" s="121" t="s">
        <v>7478</v>
      </c>
      <c r="D2434" s="119">
        <v>2025</v>
      </c>
      <c r="E2434" s="121">
        <v>6100107244</v>
      </c>
      <c r="F2434" s="237">
        <v>45559</v>
      </c>
      <c r="G2434" s="121" t="s">
        <v>10203</v>
      </c>
      <c r="H2434" s="121" t="s">
        <v>23452</v>
      </c>
      <c r="I2434" s="120" t="s">
        <v>16518</v>
      </c>
      <c r="J2434" s="121" t="s">
        <v>7451</v>
      </c>
    </row>
    <row r="2435" spans="1:10" ht="15.75" hidden="1" customHeight="1">
      <c r="A2435" s="119">
        <v>2428</v>
      </c>
      <c r="B2435" s="238" t="s">
        <v>29526</v>
      </c>
      <c r="C2435" s="121" t="s">
        <v>7494</v>
      </c>
      <c r="D2435" s="119">
        <v>2025</v>
      </c>
      <c r="E2435" s="121">
        <v>6000039952</v>
      </c>
      <c r="F2435" s="237">
        <v>45562</v>
      </c>
      <c r="G2435" s="121" t="s">
        <v>10204</v>
      </c>
      <c r="H2435" s="121" t="s">
        <v>23453</v>
      </c>
      <c r="I2435" s="120" t="s">
        <v>16519</v>
      </c>
      <c r="J2435" s="121" t="s">
        <v>7452</v>
      </c>
    </row>
    <row r="2436" spans="1:10" ht="15.75" hidden="1" customHeight="1">
      <c r="A2436" s="119">
        <v>2429</v>
      </c>
      <c r="B2436" s="121" t="s">
        <v>33310</v>
      </c>
      <c r="C2436" s="121" t="s">
        <v>7502</v>
      </c>
      <c r="D2436" s="119">
        <v>2025</v>
      </c>
      <c r="E2436" s="121">
        <v>6300019972</v>
      </c>
      <c r="F2436" s="237">
        <v>45573</v>
      </c>
      <c r="G2436" s="121" t="s">
        <v>10205</v>
      </c>
      <c r="H2436" s="121" t="s">
        <v>23454</v>
      </c>
      <c r="I2436" s="120" t="s">
        <v>16520</v>
      </c>
      <c r="J2436" s="121" t="s">
        <v>7454</v>
      </c>
    </row>
    <row r="2437" spans="1:10" ht="15.75" hidden="1" customHeight="1">
      <c r="A2437" s="119">
        <v>2430</v>
      </c>
      <c r="B2437" s="238" t="s">
        <v>7934</v>
      </c>
      <c r="C2437" s="121" t="s">
        <v>7479</v>
      </c>
      <c r="D2437" s="119">
        <v>2025</v>
      </c>
      <c r="E2437" s="121">
        <v>6100107572</v>
      </c>
      <c r="F2437" s="237">
        <v>45569</v>
      </c>
      <c r="G2437" s="121" t="s">
        <v>10206</v>
      </c>
      <c r="H2437" s="121" t="s">
        <v>23455</v>
      </c>
      <c r="I2437" s="120" t="s">
        <v>7422</v>
      </c>
      <c r="J2437" s="121" t="s">
        <v>7451</v>
      </c>
    </row>
    <row r="2438" spans="1:10" ht="15.75" hidden="1" customHeight="1">
      <c r="A2438" s="119">
        <v>2431</v>
      </c>
      <c r="B2438" s="238" t="s">
        <v>29527</v>
      </c>
      <c r="C2438" s="121" t="s">
        <v>7491</v>
      </c>
      <c r="D2438" s="119">
        <v>2025</v>
      </c>
      <c r="E2438" s="121">
        <v>6100107241</v>
      </c>
      <c r="F2438" s="237">
        <v>45559</v>
      </c>
      <c r="G2438" s="121" t="s">
        <v>10207</v>
      </c>
      <c r="H2438" s="121" t="s">
        <v>23456</v>
      </c>
      <c r="I2438" s="120" t="s">
        <v>16521</v>
      </c>
      <c r="J2438" s="121" t="s">
        <v>7451</v>
      </c>
    </row>
    <row r="2439" spans="1:10" ht="15.75" hidden="1" customHeight="1">
      <c r="A2439" s="119">
        <v>2432</v>
      </c>
      <c r="B2439" s="238" t="s">
        <v>29528</v>
      </c>
      <c r="C2439" s="121" t="s">
        <v>7492</v>
      </c>
      <c r="D2439" s="119">
        <v>2025</v>
      </c>
      <c r="E2439" s="121">
        <v>6200036877</v>
      </c>
      <c r="F2439" s="237">
        <v>45562</v>
      </c>
      <c r="G2439" s="121" t="s">
        <v>7272</v>
      </c>
      <c r="H2439" s="121" t="s">
        <v>23457</v>
      </c>
      <c r="I2439" s="120" t="s">
        <v>16522</v>
      </c>
      <c r="J2439" s="121" t="s">
        <v>7453</v>
      </c>
    </row>
    <row r="2440" spans="1:10" ht="15.75" hidden="1" customHeight="1">
      <c r="A2440" s="119">
        <v>2433</v>
      </c>
      <c r="B2440" s="238" t="s">
        <v>7570</v>
      </c>
      <c r="C2440" s="121" t="s">
        <v>7478</v>
      </c>
      <c r="D2440" s="119">
        <v>2025</v>
      </c>
      <c r="E2440" s="121">
        <v>6100107504</v>
      </c>
      <c r="F2440" s="237">
        <v>45568</v>
      </c>
      <c r="G2440" s="121" t="s">
        <v>10208</v>
      </c>
      <c r="H2440" s="121" t="s">
        <v>23458</v>
      </c>
      <c r="I2440" s="120" t="s">
        <v>16523</v>
      </c>
      <c r="J2440" s="121" t="s">
        <v>7451</v>
      </c>
    </row>
    <row r="2441" spans="1:10" ht="15.75" hidden="1" customHeight="1">
      <c r="A2441" s="119">
        <v>2434</v>
      </c>
      <c r="B2441" s="238" t="s">
        <v>29529</v>
      </c>
      <c r="C2441" s="121" t="s">
        <v>7478</v>
      </c>
      <c r="D2441" s="119">
        <v>2025</v>
      </c>
      <c r="E2441" s="121">
        <v>6100107310</v>
      </c>
      <c r="F2441" s="237">
        <v>45561</v>
      </c>
      <c r="G2441" s="121" t="s">
        <v>10209</v>
      </c>
      <c r="H2441" s="121" t="s">
        <v>23459</v>
      </c>
      <c r="I2441" s="120" t="s">
        <v>16524</v>
      </c>
      <c r="J2441" s="121" t="s">
        <v>7451</v>
      </c>
    </row>
    <row r="2442" spans="1:10" ht="15.75" hidden="1" customHeight="1">
      <c r="A2442" s="119">
        <v>2435</v>
      </c>
      <c r="B2442" s="238" t="s">
        <v>29530</v>
      </c>
      <c r="C2442" s="121" t="s">
        <v>7479</v>
      </c>
      <c r="D2442" s="119">
        <v>2025</v>
      </c>
      <c r="E2442" s="121">
        <v>6100107549</v>
      </c>
      <c r="F2442" s="237">
        <v>45569</v>
      </c>
      <c r="G2442" s="121" t="s">
        <v>10210</v>
      </c>
      <c r="H2442" s="121" t="s">
        <v>23460</v>
      </c>
      <c r="I2442" s="120" t="s">
        <v>16525</v>
      </c>
      <c r="J2442" s="121" t="s">
        <v>7451</v>
      </c>
    </row>
    <row r="2443" spans="1:10" ht="15.75" hidden="1" customHeight="1">
      <c r="A2443" s="119">
        <v>2436</v>
      </c>
      <c r="B2443" s="238" t="s">
        <v>29531</v>
      </c>
      <c r="C2443" s="121" t="s">
        <v>7508</v>
      </c>
      <c r="D2443" s="119">
        <v>2025</v>
      </c>
      <c r="E2443" s="121">
        <v>6400022987</v>
      </c>
      <c r="F2443" s="237">
        <v>45565</v>
      </c>
      <c r="G2443" s="121" t="s">
        <v>10211</v>
      </c>
      <c r="H2443" s="121" t="s">
        <v>23461</v>
      </c>
      <c r="I2443" s="120" t="s">
        <v>7415</v>
      </c>
      <c r="J2443" s="121" t="s">
        <v>7455</v>
      </c>
    </row>
    <row r="2444" spans="1:10" ht="15.75" hidden="1" customHeight="1">
      <c r="A2444" s="119">
        <v>2437</v>
      </c>
      <c r="B2444" s="238" t="s">
        <v>7673</v>
      </c>
      <c r="C2444" s="121" t="s">
        <v>7478</v>
      </c>
      <c r="D2444" s="119">
        <v>2025</v>
      </c>
      <c r="E2444" s="121">
        <v>6100107308</v>
      </c>
      <c r="F2444" s="237">
        <v>45559</v>
      </c>
      <c r="G2444" s="121" t="s">
        <v>10212</v>
      </c>
      <c r="H2444" s="121" t="s">
        <v>23462</v>
      </c>
      <c r="I2444" s="120" t="s">
        <v>7373</v>
      </c>
      <c r="J2444" s="121" t="s">
        <v>7451</v>
      </c>
    </row>
    <row r="2445" spans="1:10" ht="15.75" hidden="1" customHeight="1">
      <c r="A2445" s="119">
        <v>2438</v>
      </c>
      <c r="B2445" s="238" t="s">
        <v>29532</v>
      </c>
      <c r="C2445" s="121" t="s">
        <v>7488</v>
      </c>
      <c r="D2445" s="119">
        <v>2025</v>
      </c>
      <c r="E2445" s="121">
        <v>6100107307</v>
      </c>
      <c r="F2445" s="237">
        <v>45558</v>
      </c>
      <c r="G2445" s="121" t="s">
        <v>10213</v>
      </c>
      <c r="H2445" s="121" t="s">
        <v>23463</v>
      </c>
      <c r="I2445" s="120" t="s">
        <v>16526</v>
      </c>
      <c r="J2445" s="121" t="s">
        <v>7451</v>
      </c>
    </row>
    <row r="2446" spans="1:10" ht="15.75" hidden="1" customHeight="1">
      <c r="A2446" s="119">
        <v>2439</v>
      </c>
      <c r="B2446" s="238" t="s">
        <v>29533</v>
      </c>
      <c r="C2446" s="121" t="s">
        <v>7479</v>
      </c>
      <c r="D2446" s="119">
        <v>2025</v>
      </c>
      <c r="E2446" s="121">
        <v>6100107300</v>
      </c>
      <c r="F2446" s="237">
        <v>45558</v>
      </c>
      <c r="G2446" s="121" t="s">
        <v>10214</v>
      </c>
      <c r="H2446" s="121" t="s">
        <v>23464</v>
      </c>
      <c r="I2446" s="120" t="s">
        <v>16527</v>
      </c>
      <c r="J2446" s="121" t="s">
        <v>7451</v>
      </c>
    </row>
    <row r="2447" spans="1:10" ht="15.75" hidden="1" customHeight="1">
      <c r="A2447" s="119">
        <v>2440</v>
      </c>
      <c r="B2447" s="238" t="s">
        <v>29534</v>
      </c>
      <c r="C2447" s="121" t="s">
        <v>7478</v>
      </c>
      <c r="D2447" s="119">
        <v>2025</v>
      </c>
      <c r="E2447" s="121">
        <v>6100107431</v>
      </c>
      <c r="F2447" s="237">
        <v>45562</v>
      </c>
      <c r="G2447" s="121" t="s">
        <v>7273</v>
      </c>
      <c r="H2447" s="121" t="s">
        <v>23465</v>
      </c>
      <c r="I2447" s="120" t="s">
        <v>16528</v>
      </c>
      <c r="J2447" s="121" t="s">
        <v>7451</v>
      </c>
    </row>
    <row r="2448" spans="1:10" ht="15.75" hidden="1" customHeight="1">
      <c r="A2448" s="119">
        <v>2441</v>
      </c>
      <c r="B2448" s="238" t="s">
        <v>7699</v>
      </c>
      <c r="C2448" s="121" t="s">
        <v>7496</v>
      </c>
      <c r="D2448" s="119">
        <v>2025</v>
      </c>
      <c r="E2448" s="121">
        <v>6100107381</v>
      </c>
      <c r="F2448" s="237">
        <v>45561</v>
      </c>
      <c r="G2448" s="121" t="s">
        <v>10215</v>
      </c>
      <c r="H2448" s="121" t="s">
        <v>23466</v>
      </c>
      <c r="I2448" s="120" t="s">
        <v>16529</v>
      </c>
      <c r="J2448" s="121" t="s">
        <v>7451</v>
      </c>
    </row>
    <row r="2449" spans="1:10" ht="15.75" hidden="1" customHeight="1">
      <c r="A2449" s="119">
        <v>2442</v>
      </c>
      <c r="B2449" s="238" t="s">
        <v>29535</v>
      </c>
      <c r="C2449" s="121" t="s">
        <v>7478</v>
      </c>
      <c r="D2449" s="119">
        <v>2025</v>
      </c>
      <c r="E2449" s="121">
        <v>6100107296</v>
      </c>
      <c r="F2449" s="237">
        <v>45558</v>
      </c>
      <c r="G2449" s="121" t="s">
        <v>10216</v>
      </c>
      <c r="H2449" s="121" t="s">
        <v>23467</v>
      </c>
      <c r="I2449" s="120" t="s">
        <v>16530</v>
      </c>
      <c r="J2449" s="121" t="s">
        <v>7451</v>
      </c>
    </row>
    <row r="2450" spans="1:10" ht="15.75" hidden="1" customHeight="1">
      <c r="A2450" s="119">
        <v>2443</v>
      </c>
      <c r="B2450" s="238" t="s">
        <v>29536</v>
      </c>
      <c r="C2450" s="121" t="s">
        <v>7504</v>
      </c>
      <c r="D2450" s="119">
        <v>2025</v>
      </c>
      <c r="E2450" s="121">
        <v>6300019951</v>
      </c>
      <c r="F2450" s="237">
        <v>45558</v>
      </c>
      <c r="G2450" s="121" t="s">
        <v>10217</v>
      </c>
      <c r="H2450" s="121" t="s">
        <v>23468</v>
      </c>
      <c r="I2450" s="120" t="s">
        <v>16531</v>
      </c>
      <c r="J2450" s="121" t="s">
        <v>7454</v>
      </c>
    </row>
    <row r="2451" spans="1:10" ht="15.75" hidden="1" customHeight="1">
      <c r="A2451" s="119">
        <v>2444</v>
      </c>
      <c r="B2451" s="238" t="s">
        <v>29109</v>
      </c>
      <c r="C2451" s="121" t="s">
        <v>7478</v>
      </c>
      <c r="D2451" s="119">
        <v>2025</v>
      </c>
      <c r="E2451" s="121">
        <v>6100107369</v>
      </c>
      <c r="F2451" s="237">
        <v>45560</v>
      </c>
      <c r="G2451" s="121" t="s">
        <v>7136</v>
      </c>
      <c r="H2451" s="121" t="s">
        <v>23469</v>
      </c>
      <c r="I2451" s="120" t="s">
        <v>16532</v>
      </c>
      <c r="J2451" s="121" t="s">
        <v>7451</v>
      </c>
    </row>
    <row r="2452" spans="1:10" ht="15.75" hidden="1" customHeight="1">
      <c r="A2452" s="119">
        <v>2445</v>
      </c>
      <c r="B2452" s="238" t="s">
        <v>7746</v>
      </c>
      <c r="C2452" s="121" t="s">
        <v>7478</v>
      </c>
      <c r="D2452" s="119">
        <v>2025</v>
      </c>
      <c r="E2452" s="121">
        <v>6100107449</v>
      </c>
      <c r="F2452" s="237">
        <v>45565</v>
      </c>
      <c r="G2452" s="121" t="s">
        <v>10218</v>
      </c>
      <c r="H2452" s="121" t="s">
        <v>23470</v>
      </c>
      <c r="I2452" s="120" t="s">
        <v>16533</v>
      </c>
      <c r="J2452" s="121" t="s">
        <v>7451</v>
      </c>
    </row>
    <row r="2453" spans="1:10" ht="15.75" hidden="1" customHeight="1">
      <c r="A2453" s="119">
        <v>2446</v>
      </c>
      <c r="B2453" s="238" t="s">
        <v>29537</v>
      </c>
      <c r="C2453" s="121" t="s">
        <v>7478</v>
      </c>
      <c r="D2453" s="119">
        <v>2025</v>
      </c>
      <c r="E2453" s="121">
        <v>6100107474</v>
      </c>
      <c r="F2453" s="237">
        <v>45565</v>
      </c>
      <c r="G2453" s="121" t="s">
        <v>10219</v>
      </c>
      <c r="H2453" s="121" t="s">
        <v>23471</v>
      </c>
      <c r="I2453" s="120" t="s">
        <v>16534</v>
      </c>
      <c r="J2453" s="121" t="s">
        <v>7451</v>
      </c>
    </row>
    <row r="2454" spans="1:10" ht="15.75" hidden="1" customHeight="1">
      <c r="A2454" s="119">
        <v>2447</v>
      </c>
      <c r="B2454" s="238" t="s">
        <v>29538</v>
      </c>
      <c r="C2454" s="121" t="s">
        <v>7482</v>
      </c>
      <c r="D2454" s="119">
        <v>2025</v>
      </c>
      <c r="E2454" s="121">
        <v>6100107409</v>
      </c>
      <c r="F2454" s="237">
        <v>45567</v>
      </c>
      <c r="G2454" s="121" t="s">
        <v>10220</v>
      </c>
      <c r="H2454" s="121" t="s">
        <v>23472</v>
      </c>
      <c r="I2454" s="120" t="s">
        <v>16535</v>
      </c>
      <c r="J2454" s="121" t="s">
        <v>7451</v>
      </c>
    </row>
    <row r="2455" spans="1:10" ht="15.75" hidden="1" customHeight="1">
      <c r="A2455" s="119">
        <v>2448</v>
      </c>
      <c r="B2455" s="238" t="s">
        <v>7771</v>
      </c>
      <c r="C2455" s="121" t="s">
        <v>7479</v>
      </c>
      <c r="D2455" s="119">
        <v>2025</v>
      </c>
      <c r="E2455" s="121">
        <v>6100107401</v>
      </c>
      <c r="F2455" s="237">
        <v>45561</v>
      </c>
      <c r="G2455" s="121" t="s">
        <v>10221</v>
      </c>
      <c r="H2455" s="121" t="s">
        <v>23473</v>
      </c>
      <c r="I2455" s="120" t="s">
        <v>16536</v>
      </c>
      <c r="J2455" s="121" t="s">
        <v>7451</v>
      </c>
    </row>
    <row r="2456" spans="1:10" ht="15.75" hidden="1" customHeight="1">
      <c r="A2456" s="119">
        <v>2449</v>
      </c>
      <c r="B2456" s="238" t="s">
        <v>7645</v>
      </c>
      <c r="C2456" s="121" t="s">
        <v>7478</v>
      </c>
      <c r="D2456" s="119">
        <v>2025</v>
      </c>
      <c r="E2456" s="121">
        <v>6100107318</v>
      </c>
      <c r="F2456" s="237">
        <v>45573</v>
      </c>
      <c r="G2456" s="121" t="s">
        <v>10222</v>
      </c>
      <c r="H2456" s="121" t="s">
        <v>23474</v>
      </c>
      <c r="I2456" s="120" t="s">
        <v>16537</v>
      </c>
      <c r="J2456" s="121" t="s">
        <v>7451</v>
      </c>
    </row>
    <row r="2457" spans="1:10" ht="15.75" hidden="1" customHeight="1">
      <c r="A2457" s="119">
        <v>2450</v>
      </c>
      <c r="B2457" s="238" t="s">
        <v>29539</v>
      </c>
      <c r="C2457" s="121" t="s">
        <v>7489</v>
      </c>
      <c r="D2457" s="119">
        <v>2025</v>
      </c>
      <c r="E2457" s="121">
        <v>6200036866</v>
      </c>
      <c r="F2457" s="237">
        <v>45562</v>
      </c>
      <c r="G2457" s="121" t="s">
        <v>10223</v>
      </c>
      <c r="H2457" s="121" t="s">
        <v>23475</v>
      </c>
      <c r="I2457" s="120" t="s">
        <v>16538</v>
      </c>
      <c r="J2457" s="121" t="s">
        <v>7453</v>
      </c>
    </row>
    <row r="2458" spans="1:10" ht="15.75" hidden="1" customHeight="1">
      <c r="A2458" s="119">
        <v>2451</v>
      </c>
      <c r="B2458" s="238" t="s">
        <v>7645</v>
      </c>
      <c r="C2458" s="121" t="s">
        <v>7478</v>
      </c>
      <c r="D2458" s="119">
        <v>2025</v>
      </c>
      <c r="E2458" s="121">
        <v>6100107311</v>
      </c>
      <c r="F2458" s="237">
        <v>45573</v>
      </c>
      <c r="G2458" s="121" t="s">
        <v>10224</v>
      </c>
      <c r="H2458" s="121" t="s">
        <v>23476</v>
      </c>
      <c r="I2458" s="120" t="s">
        <v>16539</v>
      </c>
      <c r="J2458" s="121" t="s">
        <v>7451</v>
      </c>
    </row>
    <row r="2459" spans="1:10" ht="15.75" hidden="1" customHeight="1">
      <c r="A2459" s="119">
        <v>2452</v>
      </c>
      <c r="B2459" s="238" t="s">
        <v>7588</v>
      </c>
      <c r="C2459" s="121" t="s">
        <v>7483</v>
      </c>
      <c r="D2459" s="119">
        <v>2025</v>
      </c>
      <c r="E2459" s="121">
        <v>6100107774</v>
      </c>
      <c r="F2459" s="237">
        <v>45576</v>
      </c>
      <c r="G2459" s="121" t="s">
        <v>10225</v>
      </c>
      <c r="H2459" s="121" t="s">
        <v>23477</v>
      </c>
      <c r="I2459" s="120" t="s">
        <v>16540</v>
      </c>
      <c r="J2459" s="121" t="s">
        <v>7451</v>
      </c>
    </row>
    <row r="2460" spans="1:10" ht="15.75" hidden="1" customHeight="1">
      <c r="A2460" s="119">
        <v>2453</v>
      </c>
      <c r="B2460" s="238" t="s">
        <v>29540</v>
      </c>
      <c r="C2460" s="121" t="s">
        <v>7501</v>
      </c>
      <c r="D2460" s="119">
        <v>2025</v>
      </c>
      <c r="E2460" s="121">
        <v>6200036855</v>
      </c>
      <c r="F2460" s="237">
        <v>45558</v>
      </c>
      <c r="G2460" s="121" t="s">
        <v>10226</v>
      </c>
      <c r="H2460" s="121" t="s">
        <v>23478</v>
      </c>
      <c r="I2460" s="120" t="s">
        <v>16541</v>
      </c>
      <c r="J2460" s="121" t="s">
        <v>7453</v>
      </c>
    </row>
    <row r="2461" spans="1:10" ht="15.75" hidden="1" customHeight="1">
      <c r="A2461" s="119">
        <v>2454</v>
      </c>
      <c r="B2461" s="238" t="s">
        <v>7567</v>
      </c>
      <c r="C2461" s="121" t="s">
        <v>7483</v>
      </c>
      <c r="D2461" s="119">
        <v>2025</v>
      </c>
      <c r="E2461" s="121">
        <v>6100107675</v>
      </c>
      <c r="F2461" s="237">
        <v>45573</v>
      </c>
      <c r="G2461" s="121" t="s">
        <v>10227</v>
      </c>
      <c r="H2461" s="121" t="s">
        <v>23479</v>
      </c>
      <c r="I2461" s="120" t="s">
        <v>16542</v>
      </c>
      <c r="J2461" s="121" t="s">
        <v>7451</v>
      </c>
    </row>
    <row r="2462" spans="1:10" ht="15.75" hidden="1" customHeight="1">
      <c r="A2462" s="119">
        <v>2455</v>
      </c>
      <c r="B2462" s="238" t="s">
        <v>29541</v>
      </c>
      <c r="C2462" s="121" t="s">
        <v>7512</v>
      </c>
      <c r="D2462" s="119">
        <v>2025</v>
      </c>
      <c r="E2462" s="121">
        <v>6400022958</v>
      </c>
      <c r="F2462" s="237">
        <v>45561</v>
      </c>
      <c r="G2462" s="121" t="s">
        <v>7105</v>
      </c>
      <c r="H2462" s="121"/>
      <c r="I2462" s="120" t="s">
        <v>16543</v>
      </c>
      <c r="J2462" s="121" t="s">
        <v>7455</v>
      </c>
    </row>
    <row r="2463" spans="1:10" ht="15.75" hidden="1" customHeight="1">
      <c r="A2463" s="119">
        <v>2456</v>
      </c>
      <c r="B2463" s="238" t="s">
        <v>29542</v>
      </c>
      <c r="C2463" s="121" t="s">
        <v>7479</v>
      </c>
      <c r="D2463" s="119">
        <v>2025</v>
      </c>
      <c r="E2463" s="121">
        <v>6100107403</v>
      </c>
      <c r="F2463" s="237">
        <v>45566</v>
      </c>
      <c r="G2463" s="121" t="s">
        <v>10228</v>
      </c>
      <c r="H2463" s="121" t="s">
        <v>23480</v>
      </c>
      <c r="I2463" s="120" t="s">
        <v>16544</v>
      </c>
      <c r="J2463" s="121" t="s">
        <v>7451</v>
      </c>
    </row>
    <row r="2464" spans="1:10" ht="15.75" hidden="1" customHeight="1">
      <c r="A2464" s="119">
        <v>2457</v>
      </c>
      <c r="B2464" s="238" t="s">
        <v>29543</v>
      </c>
      <c r="C2464" s="121" t="s">
        <v>7483</v>
      </c>
      <c r="D2464" s="119">
        <v>2025</v>
      </c>
      <c r="E2464" s="121">
        <v>6100108050</v>
      </c>
      <c r="F2464" s="237">
        <v>45588</v>
      </c>
      <c r="G2464" s="121" t="s">
        <v>10229</v>
      </c>
      <c r="H2464" s="121" t="s">
        <v>23481</v>
      </c>
      <c r="I2464" s="120" t="s">
        <v>16545</v>
      </c>
      <c r="J2464" s="121" t="s">
        <v>7451</v>
      </c>
    </row>
    <row r="2465" spans="1:10" ht="15.75" hidden="1" customHeight="1">
      <c r="A2465" s="119">
        <v>2458</v>
      </c>
      <c r="B2465" s="238" t="s">
        <v>29544</v>
      </c>
      <c r="C2465" s="121" t="s">
        <v>7489</v>
      </c>
      <c r="D2465" s="119">
        <v>2025</v>
      </c>
      <c r="E2465" s="121">
        <v>6200036858</v>
      </c>
      <c r="F2465" s="237">
        <v>45555</v>
      </c>
      <c r="G2465" s="121" t="s">
        <v>10230</v>
      </c>
      <c r="H2465" s="121" t="s">
        <v>23482</v>
      </c>
      <c r="I2465" s="120" t="s">
        <v>16546</v>
      </c>
      <c r="J2465" s="121" t="s">
        <v>7453</v>
      </c>
    </row>
    <row r="2466" spans="1:10" ht="15.75" hidden="1" customHeight="1">
      <c r="A2466" s="119">
        <v>2459</v>
      </c>
      <c r="B2466" s="238" t="s">
        <v>7597</v>
      </c>
      <c r="C2466" s="121" t="s">
        <v>7478</v>
      </c>
      <c r="D2466" s="119">
        <v>2025</v>
      </c>
      <c r="E2466" s="121">
        <v>6100107479</v>
      </c>
      <c r="F2466" s="237">
        <v>45565</v>
      </c>
      <c r="G2466" s="121" t="s">
        <v>10231</v>
      </c>
      <c r="H2466" s="121" t="s">
        <v>23483</v>
      </c>
      <c r="I2466" s="120" t="s">
        <v>16547</v>
      </c>
      <c r="J2466" s="121" t="s">
        <v>7451</v>
      </c>
    </row>
    <row r="2467" spans="1:10" ht="15.75" hidden="1" customHeight="1">
      <c r="A2467" s="119">
        <v>2460</v>
      </c>
      <c r="B2467" s="238" t="s">
        <v>29545</v>
      </c>
      <c r="C2467" s="121" t="s">
        <v>7492</v>
      </c>
      <c r="D2467" s="119">
        <v>2025</v>
      </c>
      <c r="E2467" s="121">
        <v>6200037060</v>
      </c>
      <c r="F2467" s="237">
        <v>45587</v>
      </c>
      <c r="G2467" s="121" t="s">
        <v>10232</v>
      </c>
      <c r="H2467" s="121" t="s">
        <v>23484</v>
      </c>
      <c r="I2467" s="120" t="s">
        <v>16548</v>
      </c>
      <c r="J2467" s="121" t="s">
        <v>7453</v>
      </c>
    </row>
    <row r="2468" spans="1:10" ht="15.75" hidden="1" customHeight="1">
      <c r="A2468" s="119">
        <v>2461</v>
      </c>
      <c r="B2468" s="238" t="s">
        <v>29546</v>
      </c>
      <c r="C2468" s="121" t="s">
        <v>7496</v>
      </c>
      <c r="D2468" s="119">
        <v>2025</v>
      </c>
      <c r="E2468" s="121">
        <v>6100107427</v>
      </c>
      <c r="F2468" s="237">
        <v>45565</v>
      </c>
      <c r="G2468" s="121" t="s">
        <v>10233</v>
      </c>
      <c r="H2468" s="121" t="s">
        <v>23485</v>
      </c>
      <c r="I2468" s="120" t="s">
        <v>16549</v>
      </c>
      <c r="J2468" s="121" t="s">
        <v>7451</v>
      </c>
    </row>
    <row r="2469" spans="1:10" ht="15.75" hidden="1" customHeight="1">
      <c r="A2469" s="119">
        <v>2462</v>
      </c>
      <c r="B2469" s="238" t="s">
        <v>7618</v>
      </c>
      <c r="C2469" s="121" t="s">
        <v>7478</v>
      </c>
      <c r="D2469" s="119">
        <v>2025</v>
      </c>
      <c r="E2469" s="121">
        <v>6100107332</v>
      </c>
      <c r="F2469" s="237">
        <v>45565</v>
      </c>
      <c r="G2469" s="121" t="s">
        <v>7121</v>
      </c>
      <c r="H2469" s="121" t="s">
        <v>23486</v>
      </c>
      <c r="I2469" s="120" t="s">
        <v>7324</v>
      </c>
      <c r="J2469" s="121" t="s">
        <v>7451</v>
      </c>
    </row>
    <row r="2470" spans="1:10" ht="15.75" hidden="1" customHeight="1">
      <c r="A2470" s="119">
        <v>2463</v>
      </c>
      <c r="B2470" s="238" t="s">
        <v>28338</v>
      </c>
      <c r="C2470" s="121" t="s">
        <v>7500</v>
      </c>
      <c r="D2470" s="119">
        <v>2025</v>
      </c>
      <c r="E2470" s="121">
        <v>6200036905</v>
      </c>
      <c r="F2470" s="237">
        <v>45562</v>
      </c>
      <c r="G2470" s="121" t="s">
        <v>10234</v>
      </c>
      <c r="H2470" s="121" t="s">
        <v>23487</v>
      </c>
      <c r="I2470" s="120" t="s">
        <v>16550</v>
      </c>
      <c r="J2470" s="121" t="s">
        <v>7453</v>
      </c>
    </row>
    <row r="2471" spans="1:10" ht="15.75" hidden="1" customHeight="1">
      <c r="A2471" s="119">
        <v>2464</v>
      </c>
      <c r="B2471" s="238" t="s">
        <v>7630</v>
      </c>
      <c r="C2471" s="121" t="s">
        <v>7478</v>
      </c>
      <c r="D2471" s="119">
        <v>2025</v>
      </c>
      <c r="E2471" s="121">
        <v>6100107329</v>
      </c>
      <c r="F2471" s="237">
        <v>45565</v>
      </c>
      <c r="G2471" s="121" t="s">
        <v>7121</v>
      </c>
      <c r="H2471" s="121" t="s">
        <v>23488</v>
      </c>
      <c r="I2471" s="120" t="s">
        <v>16551</v>
      </c>
      <c r="J2471" s="121" t="s">
        <v>7451</v>
      </c>
    </row>
    <row r="2472" spans="1:10" ht="15.75" hidden="1" customHeight="1">
      <c r="A2472" s="119">
        <v>2465</v>
      </c>
      <c r="B2472" s="238" t="s">
        <v>7620</v>
      </c>
      <c r="C2472" s="121" t="s">
        <v>7478</v>
      </c>
      <c r="D2472" s="119">
        <v>2025</v>
      </c>
      <c r="E2472" s="121">
        <v>6100107602</v>
      </c>
      <c r="F2472" s="237">
        <v>45573</v>
      </c>
      <c r="G2472" s="121" t="s">
        <v>10235</v>
      </c>
      <c r="H2472" s="121" t="s">
        <v>23489</v>
      </c>
      <c r="I2472" s="120" t="s">
        <v>16552</v>
      </c>
      <c r="J2472" s="121" t="s">
        <v>7451</v>
      </c>
    </row>
    <row r="2473" spans="1:10" ht="15.75" hidden="1" customHeight="1">
      <c r="A2473" s="119">
        <v>2466</v>
      </c>
      <c r="B2473" s="238" t="s">
        <v>29547</v>
      </c>
      <c r="C2473" s="121" t="s">
        <v>7492</v>
      </c>
      <c r="D2473" s="119">
        <v>2025</v>
      </c>
      <c r="E2473" s="121">
        <v>6200036837</v>
      </c>
      <c r="F2473" s="237">
        <v>45561</v>
      </c>
      <c r="G2473" s="121" t="s">
        <v>7105</v>
      </c>
      <c r="H2473" s="121"/>
      <c r="I2473" s="120" t="s">
        <v>16553</v>
      </c>
      <c r="J2473" s="121" t="s">
        <v>7453</v>
      </c>
    </row>
    <row r="2474" spans="1:10" ht="15.75" hidden="1" customHeight="1">
      <c r="A2474" s="119">
        <v>2467</v>
      </c>
      <c r="B2474" s="238" t="s">
        <v>29548</v>
      </c>
      <c r="C2474" s="121" t="s">
        <v>7504</v>
      </c>
      <c r="D2474" s="119">
        <v>2025</v>
      </c>
      <c r="E2474" s="121">
        <v>6300019957</v>
      </c>
      <c r="F2474" s="237">
        <v>45572</v>
      </c>
      <c r="G2474" s="121" t="s">
        <v>7105</v>
      </c>
      <c r="H2474" s="121"/>
      <c r="I2474" s="120" t="s">
        <v>16554</v>
      </c>
      <c r="J2474" s="121" t="s">
        <v>7454</v>
      </c>
    </row>
    <row r="2475" spans="1:10" ht="15.75" hidden="1" customHeight="1">
      <c r="A2475" s="119">
        <v>2468</v>
      </c>
      <c r="B2475" s="238" t="s">
        <v>29549</v>
      </c>
      <c r="C2475" s="121" t="s">
        <v>7479</v>
      </c>
      <c r="D2475" s="119">
        <v>2025</v>
      </c>
      <c r="E2475" s="121">
        <v>6100107348</v>
      </c>
      <c r="F2475" s="237">
        <v>45562</v>
      </c>
      <c r="G2475" s="121" t="s">
        <v>10236</v>
      </c>
      <c r="H2475" s="121" t="s">
        <v>23490</v>
      </c>
      <c r="I2475" s="120" t="s">
        <v>16555</v>
      </c>
      <c r="J2475" s="121" t="s">
        <v>7451</v>
      </c>
    </row>
    <row r="2476" spans="1:10" ht="15.75" hidden="1" customHeight="1">
      <c r="A2476" s="119">
        <v>2469</v>
      </c>
      <c r="B2476" s="238" t="s">
        <v>29550</v>
      </c>
      <c r="C2476" s="121" t="s">
        <v>7489</v>
      </c>
      <c r="D2476" s="119">
        <v>2025</v>
      </c>
      <c r="E2476" s="121">
        <v>6200037122</v>
      </c>
      <c r="F2476" s="237">
        <v>45588</v>
      </c>
      <c r="G2476" s="121" t="s">
        <v>10237</v>
      </c>
      <c r="H2476" s="121" t="s">
        <v>23491</v>
      </c>
      <c r="I2476" s="120" t="s">
        <v>16556</v>
      </c>
      <c r="J2476" s="121" t="s">
        <v>7453</v>
      </c>
    </row>
    <row r="2477" spans="1:10" ht="15.75" hidden="1" customHeight="1">
      <c r="A2477" s="119">
        <v>2470</v>
      </c>
      <c r="B2477" s="238" t="s">
        <v>7591</v>
      </c>
      <c r="C2477" s="121" t="s">
        <v>7478</v>
      </c>
      <c r="D2477" s="119">
        <v>2025</v>
      </c>
      <c r="E2477" s="121">
        <v>6100107330</v>
      </c>
      <c r="F2477" s="237">
        <v>45559</v>
      </c>
      <c r="G2477" s="121" t="s">
        <v>10238</v>
      </c>
      <c r="H2477" s="121" t="s">
        <v>23492</v>
      </c>
      <c r="I2477" s="120" t="s">
        <v>16557</v>
      </c>
      <c r="J2477" s="121" t="s">
        <v>7451</v>
      </c>
    </row>
    <row r="2478" spans="1:10" ht="15.75" hidden="1" customHeight="1">
      <c r="A2478" s="119">
        <v>2471</v>
      </c>
      <c r="B2478" s="238" t="s">
        <v>7591</v>
      </c>
      <c r="C2478" s="121" t="s">
        <v>7478</v>
      </c>
      <c r="D2478" s="119">
        <v>2025</v>
      </c>
      <c r="E2478" s="121">
        <v>6100107466</v>
      </c>
      <c r="F2478" s="237">
        <v>45562</v>
      </c>
      <c r="G2478" s="121" t="s">
        <v>10239</v>
      </c>
      <c r="H2478" s="121" t="s">
        <v>23493</v>
      </c>
      <c r="I2478" s="120" t="s">
        <v>16558</v>
      </c>
      <c r="J2478" s="121" t="s">
        <v>7451</v>
      </c>
    </row>
    <row r="2479" spans="1:10" ht="15.75" hidden="1" customHeight="1">
      <c r="A2479" s="119">
        <v>2472</v>
      </c>
      <c r="B2479" s="238" t="s">
        <v>29551</v>
      </c>
      <c r="C2479" s="121" t="s">
        <v>7490</v>
      </c>
      <c r="D2479" s="119">
        <v>2025</v>
      </c>
      <c r="E2479" s="121">
        <v>6200036911</v>
      </c>
      <c r="F2479" s="237">
        <v>45562</v>
      </c>
      <c r="G2479" s="121" t="s">
        <v>10240</v>
      </c>
      <c r="H2479" s="121" t="s">
        <v>23494</v>
      </c>
      <c r="I2479" s="120" t="s">
        <v>16559</v>
      </c>
      <c r="J2479" s="121" t="s">
        <v>7453</v>
      </c>
    </row>
    <row r="2480" spans="1:10" ht="15.75" hidden="1" customHeight="1">
      <c r="A2480" s="119">
        <v>2473</v>
      </c>
      <c r="B2480" s="238" t="s">
        <v>29552</v>
      </c>
      <c r="C2480" s="121" t="s">
        <v>7478</v>
      </c>
      <c r="D2480" s="119">
        <v>2025</v>
      </c>
      <c r="E2480" s="121">
        <v>6100107357</v>
      </c>
      <c r="F2480" s="237">
        <v>45560</v>
      </c>
      <c r="G2480" s="121" t="s">
        <v>10241</v>
      </c>
      <c r="H2480" s="121" t="s">
        <v>23495</v>
      </c>
      <c r="I2480" s="120" t="s">
        <v>16560</v>
      </c>
      <c r="J2480" s="121" t="s">
        <v>7451</v>
      </c>
    </row>
    <row r="2481" spans="1:10" ht="15.75" hidden="1" customHeight="1">
      <c r="A2481" s="119">
        <v>2474</v>
      </c>
      <c r="B2481" s="238" t="s">
        <v>29553</v>
      </c>
      <c r="C2481" s="121" t="s">
        <v>7492</v>
      </c>
      <c r="D2481" s="119">
        <v>2025</v>
      </c>
      <c r="E2481" s="121">
        <v>6200036838</v>
      </c>
      <c r="F2481" s="237">
        <v>45565</v>
      </c>
      <c r="G2481" s="121" t="s">
        <v>7105</v>
      </c>
      <c r="H2481" s="121"/>
      <c r="I2481" s="120" t="s">
        <v>16561</v>
      </c>
      <c r="J2481" s="121" t="s">
        <v>7453</v>
      </c>
    </row>
    <row r="2482" spans="1:10" ht="15.75" hidden="1" customHeight="1">
      <c r="A2482" s="119">
        <v>2475</v>
      </c>
      <c r="B2482" s="238" t="s">
        <v>29554</v>
      </c>
      <c r="C2482" s="121" t="s">
        <v>7478</v>
      </c>
      <c r="D2482" s="119">
        <v>2025</v>
      </c>
      <c r="E2482" s="121">
        <v>6100107532</v>
      </c>
      <c r="F2482" s="237">
        <v>45569</v>
      </c>
      <c r="G2482" s="121" t="s">
        <v>10242</v>
      </c>
      <c r="H2482" s="121" t="s">
        <v>23496</v>
      </c>
      <c r="I2482" s="120" t="s">
        <v>16562</v>
      </c>
      <c r="J2482" s="121" t="s">
        <v>7451</v>
      </c>
    </row>
    <row r="2483" spans="1:10" ht="15.75" hidden="1" customHeight="1">
      <c r="A2483" s="119">
        <v>2476</v>
      </c>
      <c r="B2483" s="238" t="s">
        <v>29555</v>
      </c>
      <c r="C2483" s="121" t="s">
        <v>7504</v>
      </c>
      <c r="D2483" s="119">
        <v>2025</v>
      </c>
      <c r="E2483" s="121">
        <v>6300019943</v>
      </c>
      <c r="F2483" s="237">
        <v>45562</v>
      </c>
      <c r="G2483" s="121" t="s">
        <v>10243</v>
      </c>
      <c r="H2483" s="121" t="s">
        <v>23497</v>
      </c>
      <c r="I2483" s="120" t="s">
        <v>16563</v>
      </c>
      <c r="J2483" s="121" t="s">
        <v>7454</v>
      </c>
    </row>
    <row r="2484" spans="1:10" ht="15.75" hidden="1" customHeight="1">
      <c r="A2484" s="119">
        <v>2477</v>
      </c>
      <c r="B2484" s="238" t="s">
        <v>29556</v>
      </c>
      <c r="C2484" s="121" t="s">
        <v>7484</v>
      </c>
      <c r="D2484" s="119">
        <v>2025</v>
      </c>
      <c r="E2484" s="121">
        <v>6100108190</v>
      </c>
      <c r="F2484" s="237">
        <v>45590</v>
      </c>
      <c r="G2484" s="121" t="s">
        <v>10244</v>
      </c>
      <c r="H2484" s="121" t="s">
        <v>23498</v>
      </c>
      <c r="I2484" s="120" t="s">
        <v>16564</v>
      </c>
      <c r="J2484" s="121" t="s">
        <v>7451</v>
      </c>
    </row>
    <row r="2485" spans="1:10" ht="15.75" hidden="1" customHeight="1">
      <c r="A2485" s="119">
        <v>2478</v>
      </c>
      <c r="B2485" s="238" t="s">
        <v>29557</v>
      </c>
      <c r="C2485" s="121" t="s">
        <v>7479</v>
      </c>
      <c r="D2485" s="119">
        <v>2025</v>
      </c>
      <c r="E2485" s="121">
        <v>6100109138</v>
      </c>
      <c r="F2485" s="237">
        <v>45625</v>
      </c>
      <c r="G2485" s="121" t="s">
        <v>10245</v>
      </c>
      <c r="H2485" s="121" t="s">
        <v>23499</v>
      </c>
      <c r="I2485" s="120" t="s">
        <v>16565</v>
      </c>
      <c r="J2485" s="121" t="s">
        <v>7451</v>
      </c>
    </row>
    <row r="2486" spans="1:10" ht="15.75" hidden="1" customHeight="1">
      <c r="A2486" s="119">
        <v>2479</v>
      </c>
      <c r="B2486" s="238" t="s">
        <v>7673</v>
      </c>
      <c r="C2486" s="121" t="s">
        <v>7478</v>
      </c>
      <c r="D2486" s="119">
        <v>2025</v>
      </c>
      <c r="E2486" s="121">
        <v>6100107372</v>
      </c>
      <c r="F2486" s="237">
        <v>45560</v>
      </c>
      <c r="G2486" s="121" t="s">
        <v>10246</v>
      </c>
      <c r="H2486" s="121" t="s">
        <v>23500</v>
      </c>
      <c r="I2486" s="120" t="s">
        <v>16566</v>
      </c>
      <c r="J2486" s="121" t="s">
        <v>7451</v>
      </c>
    </row>
    <row r="2487" spans="1:10" ht="15.75" hidden="1" customHeight="1">
      <c r="A2487" s="119">
        <v>2480</v>
      </c>
      <c r="B2487" s="238" t="s">
        <v>29558</v>
      </c>
      <c r="C2487" s="121" t="s">
        <v>7479</v>
      </c>
      <c r="D2487" s="119">
        <v>2025</v>
      </c>
      <c r="E2487" s="121">
        <v>6100107472</v>
      </c>
      <c r="F2487" s="237">
        <v>45566</v>
      </c>
      <c r="G2487" s="121" t="s">
        <v>10247</v>
      </c>
      <c r="H2487" s="121" t="s">
        <v>23501</v>
      </c>
      <c r="I2487" s="120" t="s">
        <v>16567</v>
      </c>
      <c r="J2487" s="121" t="s">
        <v>7451</v>
      </c>
    </row>
    <row r="2488" spans="1:10" ht="15.75" hidden="1" customHeight="1">
      <c r="A2488" s="119">
        <v>2481</v>
      </c>
      <c r="B2488" s="238" t="s">
        <v>7602</v>
      </c>
      <c r="C2488" s="121" t="s">
        <v>7478</v>
      </c>
      <c r="D2488" s="119">
        <v>2025</v>
      </c>
      <c r="E2488" s="121">
        <v>6100108093</v>
      </c>
      <c r="F2488" s="237">
        <v>45588</v>
      </c>
      <c r="G2488" s="121" t="s">
        <v>10248</v>
      </c>
      <c r="H2488" s="121" t="s">
        <v>23502</v>
      </c>
      <c r="I2488" s="120" t="s">
        <v>16568</v>
      </c>
      <c r="J2488" s="121" t="s">
        <v>7451</v>
      </c>
    </row>
    <row r="2489" spans="1:10" ht="15.75" hidden="1" customHeight="1">
      <c r="A2489" s="119">
        <v>2482</v>
      </c>
      <c r="B2489" s="238" t="s">
        <v>29559</v>
      </c>
      <c r="C2489" s="121" t="s">
        <v>7489</v>
      </c>
      <c r="D2489" s="119">
        <v>2025</v>
      </c>
      <c r="E2489" s="121">
        <v>6200037213</v>
      </c>
      <c r="F2489" s="237">
        <v>45593</v>
      </c>
      <c r="G2489" s="121" t="s">
        <v>10249</v>
      </c>
      <c r="H2489" s="121" t="s">
        <v>23503</v>
      </c>
      <c r="I2489" s="120" t="s">
        <v>16569</v>
      </c>
      <c r="J2489" s="121" t="s">
        <v>7453</v>
      </c>
    </row>
    <row r="2490" spans="1:10" ht="15.75" hidden="1" customHeight="1">
      <c r="A2490" s="119">
        <v>2483</v>
      </c>
      <c r="B2490" s="238" t="s">
        <v>29560</v>
      </c>
      <c r="C2490" s="121" t="s">
        <v>7490</v>
      </c>
      <c r="D2490" s="119">
        <v>2025</v>
      </c>
      <c r="E2490" s="121">
        <v>6200036864</v>
      </c>
      <c r="F2490" s="237">
        <v>45566</v>
      </c>
      <c r="G2490" s="121" t="s">
        <v>7222</v>
      </c>
      <c r="H2490" s="121" t="s">
        <v>23504</v>
      </c>
      <c r="I2490" s="120" t="s">
        <v>16570</v>
      </c>
      <c r="J2490" s="121" t="s">
        <v>7453</v>
      </c>
    </row>
    <row r="2491" spans="1:10" ht="15.75" hidden="1" customHeight="1">
      <c r="A2491" s="119">
        <v>2484</v>
      </c>
      <c r="B2491" s="238" t="s">
        <v>29561</v>
      </c>
      <c r="C2491" s="121" t="s">
        <v>7489</v>
      </c>
      <c r="D2491" s="119">
        <v>2025</v>
      </c>
      <c r="E2491" s="121">
        <v>6200036934</v>
      </c>
      <c r="F2491" s="237">
        <v>45568</v>
      </c>
      <c r="G2491" s="121" t="s">
        <v>10250</v>
      </c>
      <c r="H2491" s="121" t="s">
        <v>23505</v>
      </c>
      <c r="I2491" s="120" t="s">
        <v>16571</v>
      </c>
      <c r="J2491" s="121" t="s">
        <v>7453</v>
      </c>
    </row>
    <row r="2492" spans="1:10" ht="15.75" hidden="1" customHeight="1">
      <c r="A2492" s="119">
        <v>2485</v>
      </c>
      <c r="B2492" s="238" t="s">
        <v>29562</v>
      </c>
      <c r="C2492" s="121" t="s">
        <v>7478</v>
      </c>
      <c r="D2492" s="119">
        <v>2025</v>
      </c>
      <c r="E2492" s="121">
        <v>6100107373</v>
      </c>
      <c r="F2492" s="237">
        <v>45562</v>
      </c>
      <c r="G2492" s="121" t="s">
        <v>10251</v>
      </c>
      <c r="H2492" s="121" t="s">
        <v>23506</v>
      </c>
      <c r="I2492" s="120" t="s">
        <v>16572</v>
      </c>
      <c r="J2492" s="121" t="s">
        <v>7451</v>
      </c>
    </row>
    <row r="2493" spans="1:10" ht="15.75" hidden="1" customHeight="1">
      <c r="A2493" s="119">
        <v>2486</v>
      </c>
      <c r="B2493" s="238" t="s">
        <v>29563</v>
      </c>
      <c r="C2493" s="121" t="s">
        <v>7502</v>
      </c>
      <c r="D2493" s="119">
        <v>2025</v>
      </c>
      <c r="E2493" s="121">
        <v>6300019997</v>
      </c>
      <c r="F2493" s="237">
        <v>45587</v>
      </c>
      <c r="G2493" s="121" t="s">
        <v>7297</v>
      </c>
      <c r="H2493" s="121" t="s">
        <v>23507</v>
      </c>
      <c r="I2493" s="120" t="s">
        <v>16573</v>
      </c>
      <c r="J2493" s="121" t="s">
        <v>7454</v>
      </c>
    </row>
    <row r="2494" spans="1:10" ht="15.75" hidden="1" customHeight="1">
      <c r="A2494" s="119">
        <v>2487</v>
      </c>
      <c r="B2494" s="238" t="s">
        <v>29564</v>
      </c>
      <c r="C2494" s="121" t="s">
        <v>7490</v>
      </c>
      <c r="D2494" s="119">
        <v>2025</v>
      </c>
      <c r="E2494" s="121">
        <v>6200036868</v>
      </c>
      <c r="F2494" s="237">
        <v>45561</v>
      </c>
      <c r="G2494" s="121" t="s">
        <v>10252</v>
      </c>
      <c r="H2494" s="121" t="s">
        <v>23508</v>
      </c>
      <c r="I2494" s="120" t="s">
        <v>16574</v>
      </c>
      <c r="J2494" s="121" t="s">
        <v>7453</v>
      </c>
    </row>
    <row r="2495" spans="1:10" ht="15.75" hidden="1" customHeight="1">
      <c r="A2495" s="119">
        <v>2488</v>
      </c>
      <c r="B2495" s="238" t="s">
        <v>29565</v>
      </c>
      <c r="C2495" s="121" t="s">
        <v>7483</v>
      </c>
      <c r="D2495" s="119">
        <v>2025</v>
      </c>
      <c r="E2495" s="121">
        <v>6100108341</v>
      </c>
      <c r="F2495" s="237">
        <v>45602</v>
      </c>
      <c r="G2495" s="121" t="s">
        <v>10253</v>
      </c>
      <c r="H2495" s="121" t="s">
        <v>23509</v>
      </c>
      <c r="I2495" s="120" t="s">
        <v>16575</v>
      </c>
      <c r="J2495" s="121" t="s">
        <v>7451</v>
      </c>
    </row>
    <row r="2496" spans="1:10" ht="15.75" hidden="1" customHeight="1">
      <c r="A2496" s="119">
        <v>2489</v>
      </c>
      <c r="B2496" s="238" t="s">
        <v>7709</v>
      </c>
      <c r="C2496" s="121" t="s">
        <v>7478</v>
      </c>
      <c r="D2496" s="119">
        <v>2025</v>
      </c>
      <c r="E2496" s="121">
        <v>6100107406</v>
      </c>
      <c r="F2496" s="237">
        <v>45561</v>
      </c>
      <c r="G2496" s="121" t="s">
        <v>10254</v>
      </c>
      <c r="H2496" s="121" t="s">
        <v>23510</v>
      </c>
      <c r="I2496" s="120" t="s">
        <v>15783</v>
      </c>
      <c r="J2496" s="121" t="s">
        <v>7451</v>
      </c>
    </row>
    <row r="2497" spans="1:10" ht="15.75" hidden="1" customHeight="1">
      <c r="A2497" s="119">
        <v>2490</v>
      </c>
      <c r="B2497" s="238" t="s">
        <v>7715</v>
      </c>
      <c r="C2497" s="121" t="s">
        <v>7496</v>
      </c>
      <c r="D2497" s="119">
        <v>2025</v>
      </c>
      <c r="E2497" s="121">
        <v>6100107397</v>
      </c>
      <c r="F2497" s="237">
        <v>45562</v>
      </c>
      <c r="G2497" s="121" t="s">
        <v>10255</v>
      </c>
      <c r="H2497" s="121" t="s">
        <v>23511</v>
      </c>
      <c r="I2497" s="120" t="s">
        <v>16576</v>
      </c>
      <c r="J2497" s="121" t="s">
        <v>7451</v>
      </c>
    </row>
    <row r="2498" spans="1:10" ht="15.75" hidden="1" customHeight="1">
      <c r="A2498" s="119">
        <v>2491</v>
      </c>
      <c r="B2498" s="238" t="s">
        <v>29566</v>
      </c>
      <c r="C2498" s="121" t="s">
        <v>7478</v>
      </c>
      <c r="D2498" s="119">
        <v>2025</v>
      </c>
      <c r="E2498" s="121">
        <v>6100107399</v>
      </c>
      <c r="F2498" s="237">
        <v>45561</v>
      </c>
      <c r="G2498" s="121" t="s">
        <v>10256</v>
      </c>
      <c r="H2498" s="121" t="s">
        <v>23512</v>
      </c>
      <c r="I2498" s="120" t="s">
        <v>16577</v>
      </c>
      <c r="J2498" s="121" t="s">
        <v>7451</v>
      </c>
    </row>
    <row r="2499" spans="1:10" ht="15.75" hidden="1" customHeight="1">
      <c r="A2499" s="119">
        <v>2492</v>
      </c>
      <c r="B2499" s="238" t="s">
        <v>29567</v>
      </c>
      <c r="C2499" s="121" t="s">
        <v>7494</v>
      </c>
      <c r="D2499" s="119">
        <v>2025</v>
      </c>
      <c r="E2499" s="121">
        <v>6000040032</v>
      </c>
      <c r="F2499" s="237">
        <v>45567</v>
      </c>
      <c r="G2499" s="121" t="s">
        <v>10257</v>
      </c>
      <c r="H2499" s="121" t="s">
        <v>23513</v>
      </c>
      <c r="I2499" s="120" t="s">
        <v>16578</v>
      </c>
      <c r="J2499" s="121" t="s">
        <v>7452</v>
      </c>
    </row>
    <row r="2500" spans="1:10" ht="15.75" hidden="1" customHeight="1">
      <c r="A2500" s="119">
        <v>2493</v>
      </c>
      <c r="B2500" s="238" t="s">
        <v>7699</v>
      </c>
      <c r="C2500" s="121" t="s">
        <v>7496</v>
      </c>
      <c r="D2500" s="119">
        <v>2025</v>
      </c>
      <c r="E2500" s="121">
        <v>6100107708</v>
      </c>
      <c r="F2500" s="237">
        <v>45579</v>
      </c>
      <c r="G2500" s="121" t="s">
        <v>10258</v>
      </c>
      <c r="H2500" s="121" t="s">
        <v>23514</v>
      </c>
      <c r="I2500" s="120" t="s">
        <v>16579</v>
      </c>
      <c r="J2500" s="121" t="s">
        <v>7451</v>
      </c>
    </row>
    <row r="2501" spans="1:10" ht="15.75" hidden="1" customHeight="1">
      <c r="A2501" s="119">
        <v>2494</v>
      </c>
      <c r="B2501" s="238" t="s">
        <v>29568</v>
      </c>
      <c r="C2501" s="121" t="s">
        <v>7492</v>
      </c>
      <c r="D2501" s="119">
        <v>2025</v>
      </c>
      <c r="E2501" s="121">
        <v>6200036917</v>
      </c>
      <c r="F2501" s="237">
        <v>45561</v>
      </c>
      <c r="G2501" s="121" t="s">
        <v>10259</v>
      </c>
      <c r="H2501" s="121" t="s">
        <v>23515</v>
      </c>
      <c r="I2501" s="120" t="s">
        <v>16580</v>
      </c>
      <c r="J2501" s="121" t="s">
        <v>7453</v>
      </c>
    </row>
    <row r="2502" spans="1:10" ht="15.75" hidden="1" customHeight="1">
      <c r="A2502" s="119">
        <v>2495</v>
      </c>
      <c r="B2502" s="238" t="s">
        <v>7550</v>
      </c>
      <c r="C2502" s="121" t="s">
        <v>7478</v>
      </c>
      <c r="D2502" s="119">
        <v>2025</v>
      </c>
      <c r="E2502" s="121">
        <v>6100107538</v>
      </c>
      <c r="F2502" s="237">
        <v>45569</v>
      </c>
      <c r="G2502" s="121" t="s">
        <v>10260</v>
      </c>
      <c r="H2502" s="121" t="s">
        <v>23516</v>
      </c>
      <c r="I2502" s="120" t="s">
        <v>16581</v>
      </c>
      <c r="J2502" s="121" t="s">
        <v>7451</v>
      </c>
    </row>
    <row r="2503" spans="1:10" ht="15.75" hidden="1" customHeight="1">
      <c r="A2503" s="119">
        <v>2496</v>
      </c>
      <c r="B2503" s="238" t="s">
        <v>29569</v>
      </c>
      <c r="C2503" s="121" t="s">
        <v>7478</v>
      </c>
      <c r="D2503" s="119">
        <v>2025</v>
      </c>
      <c r="E2503" s="121">
        <v>6100107396</v>
      </c>
      <c r="F2503" s="237">
        <v>45566</v>
      </c>
      <c r="G2503" s="121" t="s">
        <v>10261</v>
      </c>
      <c r="H2503" s="121" t="s">
        <v>23517</v>
      </c>
      <c r="I2503" s="120" t="s">
        <v>16582</v>
      </c>
      <c r="J2503" s="121" t="s">
        <v>7451</v>
      </c>
    </row>
    <row r="2504" spans="1:10" ht="15.75" hidden="1" customHeight="1">
      <c r="A2504" s="119">
        <v>2497</v>
      </c>
      <c r="B2504" s="238" t="s">
        <v>29570</v>
      </c>
      <c r="C2504" s="121" t="s">
        <v>7478</v>
      </c>
      <c r="D2504" s="119">
        <v>2025</v>
      </c>
      <c r="E2504" s="121">
        <v>6100107410</v>
      </c>
      <c r="F2504" s="237">
        <v>45561</v>
      </c>
      <c r="G2504" s="121" t="s">
        <v>10262</v>
      </c>
      <c r="H2504" s="121" t="s">
        <v>23518</v>
      </c>
      <c r="I2504" s="120" t="s">
        <v>16583</v>
      </c>
      <c r="J2504" s="121" t="s">
        <v>7451</v>
      </c>
    </row>
    <row r="2505" spans="1:10" ht="15.75" hidden="1" customHeight="1">
      <c r="A2505" s="119">
        <v>2498</v>
      </c>
      <c r="B2505" s="238" t="s">
        <v>28764</v>
      </c>
      <c r="C2505" s="121" t="s">
        <v>7479</v>
      </c>
      <c r="D2505" s="119">
        <v>2025</v>
      </c>
      <c r="E2505" s="121">
        <v>6100107400</v>
      </c>
      <c r="F2505" s="237">
        <v>45562</v>
      </c>
      <c r="G2505" s="121" t="s">
        <v>10263</v>
      </c>
      <c r="H2505" s="121" t="s">
        <v>23519</v>
      </c>
      <c r="I2505" s="120" t="s">
        <v>16584</v>
      </c>
      <c r="J2505" s="121" t="s">
        <v>7451</v>
      </c>
    </row>
    <row r="2506" spans="1:10" ht="15.75" hidden="1" customHeight="1">
      <c r="A2506" s="119">
        <v>2499</v>
      </c>
      <c r="B2506" s="238" t="s">
        <v>29571</v>
      </c>
      <c r="C2506" s="121" t="s">
        <v>7489</v>
      </c>
      <c r="D2506" s="119">
        <v>2025</v>
      </c>
      <c r="E2506" s="121">
        <v>6200037462</v>
      </c>
      <c r="F2506" s="237">
        <v>45610</v>
      </c>
      <c r="G2506" s="121" t="s">
        <v>10264</v>
      </c>
      <c r="H2506" s="121" t="s">
        <v>23520</v>
      </c>
      <c r="I2506" s="120" t="s">
        <v>16585</v>
      </c>
      <c r="J2506" s="121" t="s">
        <v>7453</v>
      </c>
    </row>
    <row r="2507" spans="1:10" ht="15.75" hidden="1" customHeight="1">
      <c r="A2507" s="119">
        <v>2500</v>
      </c>
      <c r="B2507" s="238" t="s">
        <v>7609</v>
      </c>
      <c r="C2507" s="121" t="s">
        <v>7478</v>
      </c>
      <c r="D2507" s="119">
        <v>2025</v>
      </c>
      <c r="E2507" s="121">
        <v>6100108118</v>
      </c>
      <c r="F2507" s="237">
        <v>45593</v>
      </c>
      <c r="G2507" s="121" t="s">
        <v>10265</v>
      </c>
      <c r="H2507" s="121" t="s">
        <v>23521</v>
      </c>
      <c r="I2507" s="120" t="s">
        <v>16577</v>
      </c>
      <c r="J2507" s="121" t="s">
        <v>7451</v>
      </c>
    </row>
    <row r="2508" spans="1:10" ht="15.75" hidden="1" customHeight="1">
      <c r="A2508" s="119">
        <v>2501</v>
      </c>
      <c r="B2508" s="238" t="s">
        <v>29572</v>
      </c>
      <c r="C2508" s="121" t="s">
        <v>7490</v>
      </c>
      <c r="D2508" s="119">
        <v>2025</v>
      </c>
      <c r="E2508" s="121">
        <v>6200036892</v>
      </c>
      <c r="F2508" s="237">
        <v>45565</v>
      </c>
      <c r="G2508" s="121" t="s">
        <v>10266</v>
      </c>
      <c r="H2508" s="121" t="s">
        <v>23522</v>
      </c>
      <c r="I2508" s="120" t="s">
        <v>16586</v>
      </c>
      <c r="J2508" s="121" t="s">
        <v>7453</v>
      </c>
    </row>
    <row r="2509" spans="1:10" ht="15.75" hidden="1" customHeight="1">
      <c r="A2509" s="119">
        <v>2502</v>
      </c>
      <c r="B2509" s="238" t="s">
        <v>7635</v>
      </c>
      <c r="C2509" s="121" t="s">
        <v>7478</v>
      </c>
      <c r="D2509" s="119">
        <v>2025</v>
      </c>
      <c r="E2509" s="121">
        <v>6100107709</v>
      </c>
      <c r="F2509" s="237">
        <v>45576</v>
      </c>
      <c r="G2509" s="121" t="s">
        <v>10267</v>
      </c>
      <c r="H2509" s="121" t="s">
        <v>23523</v>
      </c>
      <c r="I2509" s="120" t="s">
        <v>16587</v>
      </c>
      <c r="J2509" s="121" t="s">
        <v>7451</v>
      </c>
    </row>
    <row r="2510" spans="1:10" ht="15.75" hidden="1" customHeight="1">
      <c r="A2510" s="119">
        <v>2503</v>
      </c>
      <c r="B2510" s="238" t="s">
        <v>7668</v>
      </c>
      <c r="C2510" s="121" t="s">
        <v>7491</v>
      </c>
      <c r="D2510" s="119">
        <v>2025</v>
      </c>
      <c r="E2510" s="121">
        <v>6100107404</v>
      </c>
      <c r="F2510" s="237">
        <v>45562</v>
      </c>
      <c r="G2510" s="121" t="s">
        <v>10268</v>
      </c>
      <c r="H2510" s="121" t="s">
        <v>23524</v>
      </c>
      <c r="I2510" s="120" t="s">
        <v>16588</v>
      </c>
      <c r="J2510" s="121" t="s">
        <v>7451</v>
      </c>
    </row>
    <row r="2511" spans="1:10" ht="15.75" hidden="1" customHeight="1">
      <c r="A2511" s="119">
        <v>2504</v>
      </c>
      <c r="B2511" s="238" t="s">
        <v>29573</v>
      </c>
      <c r="C2511" s="121" t="s">
        <v>7478</v>
      </c>
      <c r="D2511" s="119">
        <v>2025</v>
      </c>
      <c r="E2511" s="121">
        <v>6100107535</v>
      </c>
      <c r="F2511" s="237">
        <v>45568</v>
      </c>
      <c r="G2511" s="121" t="s">
        <v>10269</v>
      </c>
      <c r="H2511" s="121" t="s">
        <v>23525</v>
      </c>
      <c r="I2511" s="120" t="s">
        <v>16589</v>
      </c>
      <c r="J2511" s="121" t="s">
        <v>7451</v>
      </c>
    </row>
    <row r="2512" spans="1:10" ht="15.75" hidden="1" customHeight="1">
      <c r="A2512" s="119">
        <v>2505</v>
      </c>
      <c r="B2512" s="121" t="s">
        <v>33311</v>
      </c>
      <c r="C2512" s="121" t="s">
        <v>7511</v>
      </c>
      <c r="D2512" s="119">
        <v>2025</v>
      </c>
      <c r="E2512" s="121">
        <v>6300019994</v>
      </c>
      <c r="F2512" s="237">
        <v>45568</v>
      </c>
      <c r="G2512" s="121" t="s">
        <v>10270</v>
      </c>
      <c r="H2512" s="121" t="s">
        <v>23526</v>
      </c>
      <c r="I2512" s="120" t="s">
        <v>16590</v>
      </c>
      <c r="J2512" s="121" t="s">
        <v>7454</v>
      </c>
    </row>
    <row r="2513" spans="1:10" ht="15.75" hidden="1" customHeight="1">
      <c r="A2513" s="119">
        <v>2506</v>
      </c>
      <c r="B2513" s="238" t="s">
        <v>29574</v>
      </c>
      <c r="C2513" s="121" t="s">
        <v>7478</v>
      </c>
      <c r="D2513" s="119">
        <v>2025</v>
      </c>
      <c r="E2513" s="121">
        <v>6100107440</v>
      </c>
      <c r="F2513" s="237">
        <v>45562</v>
      </c>
      <c r="G2513" s="121" t="s">
        <v>10271</v>
      </c>
      <c r="H2513" s="121" t="s">
        <v>23527</v>
      </c>
      <c r="I2513" s="120" t="s">
        <v>16591</v>
      </c>
      <c r="J2513" s="121" t="s">
        <v>7451</v>
      </c>
    </row>
    <row r="2514" spans="1:10" ht="15.75" hidden="1" customHeight="1">
      <c r="A2514" s="119">
        <v>2507</v>
      </c>
      <c r="B2514" s="238" t="s">
        <v>29575</v>
      </c>
      <c r="C2514" s="121" t="s">
        <v>7496</v>
      </c>
      <c r="D2514" s="119">
        <v>2025</v>
      </c>
      <c r="E2514" s="121">
        <v>6100107441</v>
      </c>
      <c r="F2514" s="237">
        <v>45566</v>
      </c>
      <c r="G2514" s="121" t="s">
        <v>10272</v>
      </c>
      <c r="H2514" s="121" t="s">
        <v>23528</v>
      </c>
      <c r="I2514" s="120" t="s">
        <v>16592</v>
      </c>
      <c r="J2514" s="121" t="s">
        <v>7451</v>
      </c>
    </row>
    <row r="2515" spans="1:10" ht="15.75" hidden="1" customHeight="1">
      <c r="A2515" s="119">
        <v>2508</v>
      </c>
      <c r="B2515" s="238" t="s">
        <v>7588</v>
      </c>
      <c r="C2515" s="121" t="s">
        <v>7483</v>
      </c>
      <c r="D2515" s="119">
        <v>2025</v>
      </c>
      <c r="E2515" s="121">
        <v>6100107424</v>
      </c>
      <c r="F2515" s="237">
        <v>45566</v>
      </c>
      <c r="G2515" s="121" t="s">
        <v>10273</v>
      </c>
      <c r="H2515" s="121" t="s">
        <v>23529</v>
      </c>
      <c r="I2515" s="120" t="s">
        <v>7329</v>
      </c>
      <c r="J2515" s="121" t="s">
        <v>7451</v>
      </c>
    </row>
    <row r="2516" spans="1:10" ht="15.75" hidden="1" customHeight="1">
      <c r="A2516" s="119">
        <v>2509</v>
      </c>
      <c r="B2516" s="238" t="s">
        <v>29576</v>
      </c>
      <c r="C2516" s="121" t="s">
        <v>7479</v>
      </c>
      <c r="D2516" s="119">
        <v>2025</v>
      </c>
      <c r="E2516" s="121">
        <v>6100107603</v>
      </c>
      <c r="F2516" s="237">
        <v>45572</v>
      </c>
      <c r="G2516" s="121" t="s">
        <v>10274</v>
      </c>
      <c r="H2516" s="121" t="s">
        <v>23530</v>
      </c>
      <c r="I2516" s="120" t="s">
        <v>16593</v>
      </c>
      <c r="J2516" s="121" t="s">
        <v>7451</v>
      </c>
    </row>
    <row r="2517" spans="1:10" ht="15.75" hidden="1" customHeight="1">
      <c r="A2517" s="119">
        <v>2510</v>
      </c>
      <c r="B2517" s="238" t="s">
        <v>29577</v>
      </c>
      <c r="C2517" s="121" t="s">
        <v>7490</v>
      </c>
      <c r="D2517" s="119">
        <v>2025</v>
      </c>
      <c r="E2517" s="121">
        <v>6200037030</v>
      </c>
      <c r="F2517" s="237">
        <v>45573</v>
      </c>
      <c r="G2517" s="121" t="s">
        <v>10275</v>
      </c>
      <c r="H2517" s="121" t="s">
        <v>23531</v>
      </c>
      <c r="I2517" s="120" t="s">
        <v>16594</v>
      </c>
      <c r="J2517" s="121" t="s">
        <v>7453</v>
      </c>
    </row>
    <row r="2518" spans="1:10" ht="15.75" hidden="1" customHeight="1">
      <c r="A2518" s="119">
        <v>2511</v>
      </c>
      <c r="B2518" s="238" t="s">
        <v>29578</v>
      </c>
      <c r="C2518" s="121" t="s">
        <v>7492</v>
      </c>
      <c r="D2518" s="119">
        <v>2025</v>
      </c>
      <c r="E2518" s="121">
        <v>6200036957</v>
      </c>
      <c r="F2518" s="237">
        <v>45569</v>
      </c>
      <c r="G2518" s="121" t="s">
        <v>10276</v>
      </c>
      <c r="H2518" s="121" t="s">
        <v>23532</v>
      </c>
      <c r="I2518" s="120" t="s">
        <v>16595</v>
      </c>
      <c r="J2518" s="121" t="s">
        <v>7453</v>
      </c>
    </row>
    <row r="2519" spans="1:10" ht="15.75" hidden="1" customHeight="1">
      <c r="A2519" s="119">
        <v>2512</v>
      </c>
      <c r="B2519" s="238" t="s">
        <v>7645</v>
      </c>
      <c r="C2519" s="121" t="s">
        <v>7478</v>
      </c>
      <c r="D2519" s="119">
        <v>2025</v>
      </c>
      <c r="E2519" s="121">
        <v>6100107421</v>
      </c>
      <c r="F2519" s="237">
        <v>45573</v>
      </c>
      <c r="G2519" s="121" t="s">
        <v>10277</v>
      </c>
      <c r="H2519" s="121" t="s">
        <v>23533</v>
      </c>
      <c r="I2519" s="120" t="s">
        <v>16596</v>
      </c>
      <c r="J2519" s="121" t="s">
        <v>7451</v>
      </c>
    </row>
    <row r="2520" spans="1:10" ht="15.75" hidden="1" customHeight="1">
      <c r="A2520" s="119">
        <v>2513</v>
      </c>
      <c r="B2520" s="238" t="s">
        <v>7848</v>
      </c>
      <c r="C2520" s="121" t="s">
        <v>7496</v>
      </c>
      <c r="D2520" s="119">
        <v>2025</v>
      </c>
      <c r="E2520" s="121">
        <v>6100107417</v>
      </c>
      <c r="F2520" s="237">
        <v>45567</v>
      </c>
      <c r="G2520" s="121" t="s">
        <v>10278</v>
      </c>
      <c r="H2520" s="121" t="s">
        <v>23534</v>
      </c>
      <c r="I2520" s="120" t="s">
        <v>16597</v>
      </c>
      <c r="J2520" s="121" t="s">
        <v>7451</v>
      </c>
    </row>
    <row r="2521" spans="1:10" ht="15.75" hidden="1" customHeight="1">
      <c r="A2521" s="119">
        <v>2514</v>
      </c>
      <c r="B2521" s="238" t="s">
        <v>29579</v>
      </c>
      <c r="C2521" s="121" t="s">
        <v>7478</v>
      </c>
      <c r="D2521" s="119">
        <v>2025</v>
      </c>
      <c r="E2521" s="121">
        <v>6100107423</v>
      </c>
      <c r="F2521" s="237">
        <v>45566</v>
      </c>
      <c r="G2521" s="121" t="s">
        <v>10279</v>
      </c>
      <c r="H2521" s="121" t="s">
        <v>23535</v>
      </c>
      <c r="I2521" s="120" t="s">
        <v>16598</v>
      </c>
      <c r="J2521" s="121" t="s">
        <v>7451</v>
      </c>
    </row>
    <row r="2522" spans="1:10" ht="15.75" hidden="1" customHeight="1">
      <c r="A2522" s="119">
        <v>2515</v>
      </c>
      <c r="B2522" s="238" t="s">
        <v>29580</v>
      </c>
      <c r="C2522" s="121" t="s">
        <v>7487</v>
      </c>
      <c r="D2522" s="119">
        <v>2025</v>
      </c>
      <c r="E2522" s="121">
        <v>6100108136</v>
      </c>
      <c r="F2522" s="237">
        <v>45595</v>
      </c>
      <c r="G2522" s="121" t="s">
        <v>10280</v>
      </c>
      <c r="H2522" s="121" t="s">
        <v>23536</v>
      </c>
      <c r="I2522" s="120" t="s">
        <v>16599</v>
      </c>
      <c r="J2522" s="121" t="s">
        <v>7451</v>
      </c>
    </row>
    <row r="2523" spans="1:10" ht="15.75" hidden="1" customHeight="1">
      <c r="A2523" s="119">
        <v>2516</v>
      </c>
      <c r="B2523" s="238" t="s">
        <v>7602</v>
      </c>
      <c r="C2523" s="121" t="s">
        <v>7478</v>
      </c>
      <c r="D2523" s="119">
        <v>2025</v>
      </c>
      <c r="E2523" s="121">
        <v>6100107473</v>
      </c>
      <c r="F2523" s="237">
        <v>45567</v>
      </c>
      <c r="G2523" s="121" t="s">
        <v>10281</v>
      </c>
      <c r="H2523" s="121" t="s">
        <v>23537</v>
      </c>
      <c r="I2523" s="120" t="s">
        <v>16600</v>
      </c>
      <c r="J2523" s="121" t="s">
        <v>7451</v>
      </c>
    </row>
    <row r="2524" spans="1:10" ht="15.75" hidden="1" customHeight="1">
      <c r="A2524" s="119">
        <v>2517</v>
      </c>
      <c r="B2524" s="238" t="s">
        <v>29581</v>
      </c>
      <c r="C2524" s="121" t="s">
        <v>7488</v>
      </c>
      <c r="D2524" s="119">
        <v>2025</v>
      </c>
      <c r="E2524" s="121">
        <v>6100107529</v>
      </c>
      <c r="F2524" s="237">
        <v>45569</v>
      </c>
      <c r="G2524" s="121" t="s">
        <v>10282</v>
      </c>
      <c r="H2524" s="121" t="s">
        <v>23538</v>
      </c>
      <c r="I2524" s="120" t="s">
        <v>16601</v>
      </c>
      <c r="J2524" s="121" t="s">
        <v>7451</v>
      </c>
    </row>
    <row r="2525" spans="1:10" ht="15.75" hidden="1" customHeight="1">
      <c r="A2525" s="119">
        <v>2518</v>
      </c>
      <c r="B2525" s="238" t="s">
        <v>29582</v>
      </c>
      <c r="C2525" s="121" t="s">
        <v>7491</v>
      </c>
      <c r="D2525" s="119">
        <v>2025</v>
      </c>
      <c r="E2525" s="121">
        <v>6100107467</v>
      </c>
      <c r="F2525" s="237">
        <v>45565</v>
      </c>
      <c r="G2525" s="121" t="s">
        <v>10283</v>
      </c>
      <c r="H2525" s="121" t="s">
        <v>23539</v>
      </c>
      <c r="I2525" s="120" t="s">
        <v>16602</v>
      </c>
      <c r="J2525" s="121" t="s">
        <v>7451</v>
      </c>
    </row>
    <row r="2526" spans="1:10" ht="15.75" hidden="1" customHeight="1">
      <c r="A2526" s="119">
        <v>2519</v>
      </c>
      <c r="B2526" s="238" t="s">
        <v>29583</v>
      </c>
      <c r="C2526" s="121" t="s">
        <v>7491</v>
      </c>
      <c r="D2526" s="119">
        <v>2025</v>
      </c>
      <c r="E2526" s="121">
        <v>6100107485</v>
      </c>
      <c r="F2526" s="237">
        <v>45565</v>
      </c>
      <c r="G2526" s="121" t="s">
        <v>10284</v>
      </c>
      <c r="H2526" s="121" t="s">
        <v>23540</v>
      </c>
      <c r="I2526" s="120" t="s">
        <v>16603</v>
      </c>
      <c r="J2526" s="121" t="s">
        <v>7451</v>
      </c>
    </row>
    <row r="2527" spans="1:10" ht="15.75" hidden="1" customHeight="1">
      <c r="A2527" s="119">
        <v>2520</v>
      </c>
      <c r="B2527" s="238" t="s">
        <v>29471</v>
      </c>
      <c r="C2527" s="121" t="s">
        <v>7496</v>
      </c>
      <c r="D2527" s="119">
        <v>2025</v>
      </c>
      <c r="E2527" s="121">
        <v>6100107552</v>
      </c>
      <c r="F2527" s="237">
        <v>45569</v>
      </c>
      <c r="G2527" s="121" t="s">
        <v>10285</v>
      </c>
      <c r="H2527" s="121" t="s">
        <v>23541</v>
      </c>
      <c r="I2527" s="120" t="s">
        <v>16604</v>
      </c>
      <c r="J2527" s="121" t="s">
        <v>7451</v>
      </c>
    </row>
    <row r="2528" spans="1:10" ht="15.75" hidden="1" customHeight="1">
      <c r="A2528" s="119">
        <v>2521</v>
      </c>
      <c r="B2528" s="238" t="s">
        <v>29584</v>
      </c>
      <c r="C2528" s="121" t="s">
        <v>7496</v>
      </c>
      <c r="D2528" s="119">
        <v>2025</v>
      </c>
      <c r="E2528" s="121">
        <v>6100107477</v>
      </c>
      <c r="F2528" s="237">
        <v>45566</v>
      </c>
      <c r="G2528" s="121" t="s">
        <v>10286</v>
      </c>
      <c r="H2528" s="121" t="s">
        <v>23542</v>
      </c>
      <c r="I2528" s="120" t="s">
        <v>16605</v>
      </c>
      <c r="J2528" s="121" t="s">
        <v>7451</v>
      </c>
    </row>
    <row r="2529" spans="1:10" ht="15.75" hidden="1" customHeight="1">
      <c r="A2529" s="119">
        <v>2522</v>
      </c>
      <c r="B2529" s="238" t="s">
        <v>29585</v>
      </c>
      <c r="C2529" s="121" t="s">
        <v>7501</v>
      </c>
      <c r="D2529" s="119">
        <v>2025</v>
      </c>
      <c r="E2529" s="121">
        <v>6200036948</v>
      </c>
      <c r="F2529" s="237">
        <v>45567</v>
      </c>
      <c r="G2529" s="121" t="s">
        <v>10287</v>
      </c>
      <c r="H2529" s="121" t="s">
        <v>23543</v>
      </c>
      <c r="I2529" s="120" t="s">
        <v>16606</v>
      </c>
      <c r="J2529" s="121" t="s">
        <v>7453</v>
      </c>
    </row>
    <row r="2530" spans="1:10" ht="15.75" hidden="1" customHeight="1">
      <c r="A2530" s="119">
        <v>2523</v>
      </c>
      <c r="B2530" s="238" t="s">
        <v>29586</v>
      </c>
      <c r="C2530" s="121" t="s">
        <v>7502</v>
      </c>
      <c r="D2530" s="119">
        <v>2025</v>
      </c>
      <c r="E2530" s="121">
        <v>6300020016</v>
      </c>
      <c r="F2530" s="237">
        <v>45567</v>
      </c>
      <c r="G2530" s="121" t="s">
        <v>10288</v>
      </c>
      <c r="H2530" s="121" t="s">
        <v>23544</v>
      </c>
      <c r="I2530" s="120" t="s">
        <v>16607</v>
      </c>
      <c r="J2530" s="121" t="s">
        <v>7454</v>
      </c>
    </row>
    <row r="2531" spans="1:10" ht="15.75" hidden="1" customHeight="1">
      <c r="A2531" s="119">
        <v>2524</v>
      </c>
      <c r="B2531" s="238" t="s">
        <v>29587</v>
      </c>
      <c r="C2531" s="121" t="s">
        <v>7489</v>
      </c>
      <c r="D2531" s="119">
        <v>2025</v>
      </c>
      <c r="E2531" s="121">
        <v>6200036953</v>
      </c>
      <c r="F2531" s="237">
        <v>45566</v>
      </c>
      <c r="G2531" s="121" t="s">
        <v>10289</v>
      </c>
      <c r="H2531" s="121" t="s">
        <v>23545</v>
      </c>
      <c r="I2531" s="120" t="s">
        <v>16608</v>
      </c>
      <c r="J2531" s="121" t="s">
        <v>7453</v>
      </c>
    </row>
    <row r="2532" spans="1:10" ht="15.75" hidden="1" customHeight="1">
      <c r="A2532" s="119">
        <v>2525</v>
      </c>
      <c r="B2532" s="238" t="s">
        <v>29588</v>
      </c>
      <c r="C2532" s="121" t="s">
        <v>7478</v>
      </c>
      <c r="D2532" s="119">
        <v>2025</v>
      </c>
      <c r="E2532" s="121">
        <v>6100107614</v>
      </c>
      <c r="F2532" s="237">
        <v>45601</v>
      </c>
      <c r="G2532" s="121" t="s">
        <v>10290</v>
      </c>
      <c r="H2532" s="121" t="s">
        <v>23546</v>
      </c>
      <c r="I2532" s="120" t="s">
        <v>16609</v>
      </c>
      <c r="J2532" s="121" t="s">
        <v>7451</v>
      </c>
    </row>
    <row r="2533" spans="1:10" ht="15.75" hidden="1" customHeight="1">
      <c r="A2533" s="119">
        <v>2526</v>
      </c>
      <c r="B2533" s="238" t="s">
        <v>7585</v>
      </c>
      <c r="C2533" s="121" t="s">
        <v>7478</v>
      </c>
      <c r="D2533" s="119">
        <v>2025</v>
      </c>
      <c r="E2533" s="121">
        <v>6100107478</v>
      </c>
      <c r="F2533" s="237">
        <v>45566</v>
      </c>
      <c r="G2533" s="121" t="s">
        <v>10291</v>
      </c>
      <c r="H2533" s="121" t="s">
        <v>23547</v>
      </c>
      <c r="I2533" s="120" t="s">
        <v>16610</v>
      </c>
      <c r="J2533" s="121" t="s">
        <v>7451</v>
      </c>
    </row>
    <row r="2534" spans="1:10" ht="15.75" hidden="1" customHeight="1">
      <c r="A2534" s="119">
        <v>2527</v>
      </c>
      <c r="B2534" s="238" t="s">
        <v>29570</v>
      </c>
      <c r="C2534" s="121" t="s">
        <v>7478</v>
      </c>
      <c r="D2534" s="119">
        <v>2025</v>
      </c>
      <c r="E2534" s="121">
        <v>6100108337</v>
      </c>
      <c r="F2534" s="237">
        <v>45594</v>
      </c>
      <c r="G2534" s="121" t="s">
        <v>10292</v>
      </c>
      <c r="H2534" s="121" t="s">
        <v>23548</v>
      </c>
      <c r="I2534" s="120" t="s">
        <v>16611</v>
      </c>
      <c r="J2534" s="121" t="s">
        <v>7451</v>
      </c>
    </row>
    <row r="2535" spans="1:10" ht="15.75" hidden="1" customHeight="1">
      <c r="A2535" s="119">
        <v>2528</v>
      </c>
      <c r="B2535" s="238" t="s">
        <v>29589</v>
      </c>
      <c r="C2535" s="121" t="s">
        <v>7483</v>
      </c>
      <c r="D2535" s="119">
        <v>2025</v>
      </c>
      <c r="E2535" s="121">
        <v>6100108011</v>
      </c>
      <c r="F2535" s="237">
        <v>45583</v>
      </c>
      <c r="G2535" s="121" t="s">
        <v>9564</v>
      </c>
      <c r="H2535" s="121" t="s">
        <v>23549</v>
      </c>
      <c r="I2535" s="120" t="s">
        <v>16612</v>
      </c>
      <c r="J2535" s="121" t="s">
        <v>7451</v>
      </c>
    </row>
    <row r="2536" spans="1:10" ht="15.75" hidden="1" customHeight="1">
      <c r="A2536" s="119">
        <v>2529</v>
      </c>
      <c r="B2536" s="238" t="s">
        <v>29590</v>
      </c>
      <c r="C2536" s="121" t="s">
        <v>7479</v>
      </c>
      <c r="D2536" s="119">
        <v>2025</v>
      </c>
      <c r="E2536" s="121">
        <v>6100107906</v>
      </c>
      <c r="F2536" s="237">
        <v>45583</v>
      </c>
      <c r="G2536" s="121" t="s">
        <v>10293</v>
      </c>
      <c r="H2536" s="121" t="s">
        <v>23550</v>
      </c>
      <c r="I2536" s="120" t="s">
        <v>16613</v>
      </c>
      <c r="J2536" s="121" t="s">
        <v>7451</v>
      </c>
    </row>
    <row r="2537" spans="1:10" ht="15.75" hidden="1" customHeight="1">
      <c r="A2537" s="119">
        <v>2530</v>
      </c>
      <c r="B2537" s="238" t="s">
        <v>7782</v>
      </c>
      <c r="C2537" s="121" t="s">
        <v>7483</v>
      </c>
      <c r="D2537" s="119">
        <v>2025</v>
      </c>
      <c r="E2537" s="121">
        <v>6100107503</v>
      </c>
      <c r="F2537" s="237">
        <v>45565</v>
      </c>
      <c r="G2537" s="121" t="s">
        <v>10294</v>
      </c>
      <c r="H2537" s="121" t="s">
        <v>23551</v>
      </c>
      <c r="I2537" s="120" t="s">
        <v>16614</v>
      </c>
      <c r="J2537" s="121" t="s">
        <v>7451</v>
      </c>
    </row>
    <row r="2538" spans="1:10" ht="15.75" hidden="1" customHeight="1">
      <c r="A2538" s="119">
        <v>2531</v>
      </c>
      <c r="B2538" s="238" t="s">
        <v>29591</v>
      </c>
      <c r="C2538" s="121" t="s">
        <v>7488</v>
      </c>
      <c r="D2538" s="119">
        <v>2025</v>
      </c>
      <c r="E2538" s="121">
        <v>6100107593</v>
      </c>
      <c r="F2538" s="237">
        <v>45572</v>
      </c>
      <c r="G2538" s="121" t="s">
        <v>10295</v>
      </c>
      <c r="H2538" s="121" t="s">
        <v>23552</v>
      </c>
      <c r="I2538" s="120" t="s">
        <v>16615</v>
      </c>
      <c r="J2538" s="121" t="s">
        <v>7451</v>
      </c>
    </row>
    <row r="2539" spans="1:10" ht="15.75" hidden="1" customHeight="1">
      <c r="A2539" s="119">
        <v>2532</v>
      </c>
      <c r="B2539" s="238" t="s">
        <v>29592</v>
      </c>
      <c r="C2539" s="121" t="s">
        <v>7489</v>
      </c>
      <c r="D2539" s="119">
        <v>2025</v>
      </c>
      <c r="E2539" s="121">
        <v>6200036944</v>
      </c>
      <c r="F2539" s="237">
        <v>45566</v>
      </c>
      <c r="G2539" s="121" t="s">
        <v>8441</v>
      </c>
      <c r="H2539" s="121"/>
      <c r="I2539" s="120" t="s">
        <v>16616</v>
      </c>
      <c r="J2539" s="121" t="s">
        <v>7453</v>
      </c>
    </row>
    <row r="2540" spans="1:10" ht="15.75" hidden="1" customHeight="1">
      <c r="A2540" s="119">
        <v>2533</v>
      </c>
      <c r="B2540" s="238" t="s">
        <v>29593</v>
      </c>
      <c r="C2540" s="121" t="s">
        <v>7479</v>
      </c>
      <c r="D2540" s="119">
        <v>2025</v>
      </c>
      <c r="E2540" s="121">
        <v>6100108096</v>
      </c>
      <c r="F2540" s="237">
        <v>45594</v>
      </c>
      <c r="G2540" s="121" t="s">
        <v>10296</v>
      </c>
      <c r="H2540" s="121" t="s">
        <v>23553</v>
      </c>
      <c r="I2540" s="120" t="s">
        <v>16617</v>
      </c>
      <c r="J2540" s="121" t="s">
        <v>7451</v>
      </c>
    </row>
    <row r="2541" spans="1:10" ht="15.75" hidden="1" customHeight="1">
      <c r="A2541" s="119">
        <v>2534</v>
      </c>
      <c r="B2541" s="238" t="s">
        <v>29594</v>
      </c>
      <c r="C2541" s="121" t="s">
        <v>7501</v>
      </c>
      <c r="D2541" s="119">
        <v>2025</v>
      </c>
      <c r="E2541" s="121">
        <v>6200036960</v>
      </c>
      <c r="F2541" s="237">
        <v>45565</v>
      </c>
      <c r="G2541" s="121" t="s">
        <v>10297</v>
      </c>
      <c r="H2541" s="121" t="s">
        <v>23554</v>
      </c>
      <c r="I2541" s="120" t="s">
        <v>16618</v>
      </c>
      <c r="J2541" s="121" t="s">
        <v>7453</v>
      </c>
    </row>
    <row r="2542" spans="1:10" ht="15.75" hidden="1" customHeight="1">
      <c r="A2542" s="119">
        <v>2535</v>
      </c>
      <c r="B2542" s="238" t="s">
        <v>29595</v>
      </c>
      <c r="C2542" s="121" t="s">
        <v>7479</v>
      </c>
      <c r="D2542" s="119">
        <v>2025</v>
      </c>
      <c r="E2542" s="121">
        <v>6100107554</v>
      </c>
      <c r="F2542" s="237">
        <v>45569</v>
      </c>
      <c r="G2542" s="121" t="s">
        <v>10298</v>
      </c>
      <c r="H2542" s="121" t="s">
        <v>23555</v>
      </c>
      <c r="I2542" s="120" t="s">
        <v>16619</v>
      </c>
      <c r="J2542" s="121" t="s">
        <v>7451</v>
      </c>
    </row>
    <row r="2543" spans="1:10" ht="15.75" hidden="1" customHeight="1">
      <c r="A2543" s="119">
        <v>2536</v>
      </c>
      <c r="B2543" s="238" t="s">
        <v>28555</v>
      </c>
      <c r="C2543" s="121" t="s">
        <v>7479</v>
      </c>
      <c r="D2543" s="119">
        <v>2025</v>
      </c>
      <c r="E2543" s="121">
        <v>6100107674</v>
      </c>
      <c r="F2543" s="237">
        <v>45573</v>
      </c>
      <c r="G2543" s="121" t="s">
        <v>10299</v>
      </c>
      <c r="H2543" s="121" t="s">
        <v>23556</v>
      </c>
      <c r="I2543" s="120" t="s">
        <v>16620</v>
      </c>
      <c r="J2543" s="121" t="s">
        <v>7451</v>
      </c>
    </row>
    <row r="2544" spans="1:10" ht="15.75" hidden="1" customHeight="1">
      <c r="A2544" s="119">
        <v>2537</v>
      </c>
      <c r="B2544" s="238" t="s">
        <v>29596</v>
      </c>
      <c r="C2544" s="121" t="s">
        <v>7479</v>
      </c>
      <c r="D2544" s="119">
        <v>2025</v>
      </c>
      <c r="E2544" s="121">
        <v>6100107943</v>
      </c>
      <c r="F2544" s="237">
        <v>45586</v>
      </c>
      <c r="G2544" s="121" t="s">
        <v>10300</v>
      </c>
      <c r="H2544" s="121" t="s">
        <v>23557</v>
      </c>
      <c r="I2544" s="120" t="s">
        <v>16621</v>
      </c>
      <c r="J2544" s="121" t="s">
        <v>7451</v>
      </c>
    </row>
    <row r="2545" spans="1:10" ht="15.75" hidden="1" customHeight="1">
      <c r="A2545" s="119">
        <v>2538</v>
      </c>
      <c r="B2545" s="238" t="s">
        <v>29597</v>
      </c>
      <c r="C2545" s="121" t="s">
        <v>7484</v>
      </c>
      <c r="D2545" s="119">
        <v>2025</v>
      </c>
      <c r="E2545" s="121">
        <v>6100107610</v>
      </c>
      <c r="F2545" s="237">
        <v>45575</v>
      </c>
      <c r="G2545" s="121" t="s">
        <v>10301</v>
      </c>
      <c r="H2545" s="121" t="s">
        <v>23558</v>
      </c>
      <c r="I2545" s="120" t="s">
        <v>16622</v>
      </c>
      <c r="J2545" s="121" t="s">
        <v>7451</v>
      </c>
    </row>
    <row r="2546" spans="1:10" ht="15.75" hidden="1" customHeight="1">
      <c r="A2546" s="119">
        <v>2539</v>
      </c>
      <c r="B2546" s="238" t="s">
        <v>29598</v>
      </c>
      <c r="C2546" s="121" t="s">
        <v>7500</v>
      </c>
      <c r="D2546" s="119">
        <v>2025</v>
      </c>
      <c r="E2546" s="121">
        <v>6200037120</v>
      </c>
      <c r="F2546" s="237">
        <v>45581</v>
      </c>
      <c r="G2546" s="121" t="s">
        <v>10302</v>
      </c>
      <c r="H2546" s="121" t="s">
        <v>23559</v>
      </c>
      <c r="I2546" s="120" t="s">
        <v>16623</v>
      </c>
      <c r="J2546" s="121" t="s">
        <v>7453</v>
      </c>
    </row>
    <row r="2547" spans="1:10" ht="15.75" hidden="1" customHeight="1">
      <c r="A2547" s="119">
        <v>2540</v>
      </c>
      <c r="B2547" s="238" t="s">
        <v>28804</v>
      </c>
      <c r="C2547" s="121" t="s">
        <v>7478</v>
      </c>
      <c r="D2547" s="119">
        <v>2025</v>
      </c>
      <c r="E2547" s="121">
        <v>6100107531</v>
      </c>
      <c r="F2547" s="237">
        <v>45567</v>
      </c>
      <c r="G2547" s="121" t="s">
        <v>10303</v>
      </c>
      <c r="H2547" s="121" t="s">
        <v>23560</v>
      </c>
      <c r="I2547" s="120" t="s">
        <v>16624</v>
      </c>
      <c r="J2547" s="121" t="s">
        <v>7451</v>
      </c>
    </row>
    <row r="2548" spans="1:10" ht="15.75" hidden="1" customHeight="1">
      <c r="A2548" s="119">
        <v>2541</v>
      </c>
      <c r="B2548" s="238" t="s">
        <v>29599</v>
      </c>
      <c r="C2548" s="121" t="s">
        <v>7479</v>
      </c>
      <c r="D2548" s="119">
        <v>2025</v>
      </c>
      <c r="E2548" s="121">
        <v>6100107963</v>
      </c>
      <c r="F2548" s="237">
        <v>45621</v>
      </c>
      <c r="G2548" s="121" t="s">
        <v>7131</v>
      </c>
      <c r="H2548" s="121"/>
      <c r="I2548" s="120" t="s">
        <v>16625</v>
      </c>
      <c r="J2548" s="121" t="s">
        <v>7451</v>
      </c>
    </row>
    <row r="2549" spans="1:10" ht="15.75" hidden="1" customHeight="1">
      <c r="A2549" s="119">
        <v>2542</v>
      </c>
      <c r="B2549" s="238" t="s">
        <v>29600</v>
      </c>
      <c r="C2549" s="121" t="s">
        <v>7490</v>
      </c>
      <c r="D2549" s="119">
        <v>2025</v>
      </c>
      <c r="E2549" s="121">
        <v>6200036959</v>
      </c>
      <c r="F2549" s="237">
        <v>45568</v>
      </c>
      <c r="G2549" s="121" t="s">
        <v>10304</v>
      </c>
      <c r="H2549" s="121" t="s">
        <v>23561</v>
      </c>
      <c r="I2549" s="120" t="s">
        <v>16626</v>
      </c>
      <c r="J2549" s="121" t="s">
        <v>7453</v>
      </c>
    </row>
    <row r="2550" spans="1:10" ht="15.75" hidden="1" customHeight="1">
      <c r="A2550" s="119">
        <v>2543</v>
      </c>
      <c r="B2550" s="238" t="s">
        <v>29601</v>
      </c>
      <c r="C2550" s="121" t="s">
        <v>7501</v>
      </c>
      <c r="D2550" s="119">
        <v>2025</v>
      </c>
      <c r="E2550" s="121">
        <v>6200037000</v>
      </c>
      <c r="F2550" s="237">
        <v>45572</v>
      </c>
      <c r="G2550" s="121" t="s">
        <v>10305</v>
      </c>
      <c r="H2550" s="121" t="s">
        <v>23562</v>
      </c>
      <c r="I2550" s="120" t="s">
        <v>16627</v>
      </c>
      <c r="J2550" s="121" t="s">
        <v>7453</v>
      </c>
    </row>
    <row r="2551" spans="1:10" ht="15.75" hidden="1" customHeight="1">
      <c r="A2551" s="119">
        <v>2544</v>
      </c>
      <c r="B2551" s="238" t="s">
        <v>29602</v>
      </c>
      <c r="C2551" s="121" t="s">
        <v>7488</v>
      </c>
      <c r="D2551" s="119">
        <v>2025</v>
      </c>
      <c r="E2551" s="121">
        <v>6100108910</v>
      </c>
      <c r="F2551" s="237">
        <v>45618</v>
      </c>
      <c r="G2551" s="121" t="s">
        <v>10306</v>
      </c>
      <c r="H2551" s="121" t="s">
        <v>23563</v>
      </c>
      <c r="I2551" s="120" t="s">
        <v>16628</v>
      </c>
      <c r="J2551" s="121" t="s">
        <v>7451</v>
      </c>
    </row>
    <row r="2552" spans="1:10" ht="15.75" hidden="1" customHeight="1">
      <c r="A2552" s="119">
        <v>2545</v>
      </c>
      <c r="B2552" s="121" t="s">
        <v>28013</v>
      </c>
      <c r="C2552" s="121" t="s">
        <v>7486</v>
      </c>
      <c r="D2552" s="119">
        <v>2025</v>
      </c>
      <c r="E2552" s="121">
        <v>6200036950</v>
      </c>
      <c r="F2552" s="237">
        <v>45567</v>
      </c>
      <c r="G2552" s="121" t="s">
        <v>10307</v>
      </c>
      <c r="H2552" s="121" t="s">
        <v>23564</v>
      </c>
      <c r="I2552" s="120" t="s">
        <v>16629</v>
      </c>
      <c r="J2552" s="121" t="s">
        <v>7453</v>
      </c>
    </row>
    <row r="2553" spans="1:10" ht="15.75" hidden="1" customHeight="1">
      <c r="A2553" s="119">
        <v>2546</v>
      </c>
      <c r="B2553" s="238" t="s">
        <v>29603</v>
      </c>
      <c r="C2553" s="121" t="s">
        <v>7495</v>
      </c>
      <c r="D2553" s="119">
        <v>2025</v>
      </c>
      <c r="E2553" s="121">
        <v>6300020089</v>
      </c>
      <c r="F2553" s="237">
        <v>45583</v>
      </c>
      <c r="G2553" s="121" t="s">
        <v>10308</v>
      </c>
      <c r="H2553" s="121" t="s">
        <v>23565</v>
      </c>
      <c r="I2553" s="120" t="s">
        <v>16630</v>
      </c>
      <c r="J2553" s="121" t="s">
        <v>7454</v>
      </c>
    </row>
    <row r="2554" spans="1:10" ht="15.75" hidden="1" customHeight="1">
      <c r="A2554" s="119">
        <v>2547</v>
      </c>
      <c r="B2554" s="238" t="s">
        <v>29076</v>
      </c>
      <c r="C2554" s="121" t="s">
        <v>7478</v>
      </c>
      <c r="D2554" s="119">
        <v>2025</v>
      </c>
      <c r="E2554" s="121">
        <v>6100107412</v>
      </c>
      <c r="F2554" s="237">
        <v>45566</v>
      </c>
      <c r="G2554" s="121" t="s">
        <v>8312</v>
      </c>
      <c r="H2554" s="121" t="s">
        <v>23566</v>
      </c>
      <c r="I2554" s="120" t="s">
        <v>16631</v>
      </c>
      <c r="J2554" s="121" t="s">
        <v>7451</v>
      </c>
    </row>
    <row r="2555" spans="1:10" ht="15.75" hidden="1" customHeight="1">
      <c r="A2555" s="119">
        <v>2548</v>
      </c>
      <c r="B2555" s="238" t="s">
        <v>29604</v>
      </c>
      <c r="C2555" s="121" t="s">
        <v>7496</v>
      </c>
      <c r="D2555" s="119">
        <v>2025</v>
      </c>
      <c r="E2555" s="121">
        <v>6100107654</v>
      </c>
      <c r="F2555" s="237">
        <v>45573</v>
      </c>
      <c r="G2555" s="121" t="s">
        <v>10309</v>
      </c>
      <c r="H2555" s="121" t="s">
        <v>23567</v>
      </c>
      <c r="I2555" s="120" t="s">
        <v>16632</v>
      </c>
      <c r="J2555" s="121" t="s">
        <v>7451</v>
      </c>
    </row>
    <row r="2556" spans="1:10" ht="15.75" hidden="1" customHeight="1">
      <c r="A2556" s="119">
        <v>2549</v>
      </c>
      <c r="B2556" s="238" t="s">
        <v>7727</v>
      </c>
      <c r="C2556" s="121" t="s">
        <v>7496</v>
      </c>
      <c r="D2556" s="119">
        <v>2025</v>
      </c>
      <c r="E2556" s="121">
        <v>6100109029</v>
      </c>
      <c r="F2556" s="237">
        <v>45623</v>
      </c>
      <c r="G2556" s="121" t="s">
        <v>10310</v>
      </c>
      <c r="H2556" s="121" t="s">
        <v>23568</v>
      </c>
      <c r="I2556" s="120" t="s">
        <v>16633</v>
      </c>
      <c r="J2556" s="121" t="s">
        <v>7451</v>
      </c>
    </row>
    <row r="2557" spans="1:10" ht="15.75" hidden="1" customHeight="1">
      <c r="A2557" s="119">
        <v>2550</v>
      </c>
      <c r="B2557" s="238" t="s">
        <v>29103</v>
      </c>
      <c r="C2557" s="121" t="s">
        <v>7478</v>
      </c>
      <c r="D2557" s="119">
        <v>2025</v>
      </c>
      <c r="E2557" s="121">
        <v>6100107565</v>
      </c>
      <c r="F2557" s="237">
        <v>45573</v>
      </c>
      <c r="G2557" s="121" t="s">
        <v>10311</v>
      </c>
      <c r="H2557" s="121" t="s">
        <v>23569</v>
      </c>
      <c r="I2557" s="120" t="s">
        <v>16634</v>
      </c>
      <c r="J2557" s="121" t="s">
        <v>7451</v>
      </c>
    </row>
    <row r="2558" spans="1:10" ht="15.75" hidden="1" customHeight="1">
      <c r="A2558" s="119">
        <v>2551</v>
      </c>
      <c r="B2558" s="238" t="s">
        <v>29605</v>
      </c>
      <c r="C2558" s="121" t="s">
        <v>7504</v>
      </c>
      <c r="D2558" s="119">
        <v>2025</v>
      </c>
      <c r="E2558" s="121">
        <v>6300020005</v>
      </c>
      <c r="F2558" s="237">
        <v>45572</v>
      </c>
      <c r="G2558" s="121" t="s">
        <v>7304</v>
      </c>
      <c r="H2558" s="121" t="s">
        <v>7477</v>
      </c>
      <c r="I2558" s="120" t="s">
        <v>16635</v>
      </c>
      <c r="J2558" s="121" t="s">
        <v>7454</v>
      </c>
    </row>
    <row r="2559" spans="1:10" ht="15.75" hidden="1" customHeight="1">
      <c r="A2559" s="119">
        <v>2552</v>
      </c>
      <c r="B2559" s="238" t="s">
        <v>29606</v>
      </c>
      <c r="C2559" s="121" t="s">
        <v>7479</v>
      </c>
      <c r="D2559" s="119">
        <v>2025</v>
      </c>
      <c r="E2559" s="121">
        <v>6100107559</v>
      </c>
      <c r="F2559" s="237">
        <v>45572</v>
      </c>
      <c r="G2559" s="121" t="s">
        <v>10312</v>
      </c>
      <c r="H2559" s="121" t="s">
        <v>23570</v>
      </c>
      <c r="I2559" s="120" t="s">
        <v>16636</v>
      </c>
      <c r="J2559" s="121" t="s">
        <v>7451</v>
      </c>
    </row>
    <row r="2560" spans="1:10" ht="15.75" hidden="1" customHeight="1">
      <c r="A2560" s="119">
        <v>2553</v>
      </c>
      <c r="B2560" s="238" t="s">
        <v>7624</v>
      </c>
      <c r="C2560" s="121" t="s">
        <v>7478</v>
      </c>
      <c r="D2560" s="119">
        <v>2025</v>
      </c>
      <c r="E2560" s="121">
        <v>6100107935</v>
      </c>
      <c r="F2560" s="237">
        <v>45582</v>
      </c>
      <c r="G2560" s="121" t="s">
        <v>10313</v>
      </c>
      <c r="H2560" s="121" t="s">
        <v>23571</v>
      </c>
      <c r="I2560" s="120" t="s">
        <v>16637</v>
      </c>
      <c r="J2560" s="121" t="s">
        <v>7451</v>
      </c>
    </row>
    <row r="2561" spans="1:10" ht="15.75" hidden="1" customHeight="1">
      <c r="A2561" s="119">
        <v>2554</v>
      </c>
      <c r="B2561" s="238" t="s">
        <v>7687</v>
      </c>
      <c r="C2561" s="121" t="s">
        <v>7478</v>
      </c>
      <c r="D2561" s="119">
        <v>2025</v>
      </c>
      <c r="E2561" s="121">
        <v>6100107651</v>
      </c>
      <c r="F2561" s="237">
        <v>45573</v>
      </c>
      <c r="G2561" s="121" t="s">
        <v>10314</v>
      </c>
      <c r="H2561" s="121" t="s">
        <v>23572</v>
      </c>
      <c r="I2561" s="120" t="s">
        <v>16638</v>
      </c>
      <c r="J2561" s="121" t="s">
        <v>7451</v>
      </c>
    </row>
    <row r="2562" spans="1:10" ht="15.75" hidden="1" customHeight="1">
      <c r="A2562" s="119">
        <v>2555</v>
      </c>
      <c r="B2562" s="238" t="s">
        <v>29607</v>
      </c>
      <c r="C2562" s="121" t="s">
        <v>7482</v>
      </c>
      <c r="D2562" s="119">
        <v>2025</v>
      </c>
      <c r="E2562" s="121">
        <v>6100107546</v>
      </c>
      <c r="F2562" s="237">
        <v>45572</v>
      </c>
      <c r="G2562" s="121" t="s">
        <v>10315</v>
      </c>
      <c r="H2562" s="121" t="s">
        <v>23573</v>
      </c>
      <c r="I2562" s="120" t="s">
        <v>16639</v>
      </c>
      <c r="J2562" s="121" t="s">
        <v>7451</v>
      </c>
    </row>
    <row r="2563" spans="1:10" ht="15.75" hidden="1" customHeight="1">
      <c r="A2563" s="119">
        <v>2556</v>
      </c>
      <c r="B2563" s="238" t="s">
        <v>29608</v>
      </c>
      <c r="C2563" s="121" t="s">
        <v>7494</v>
      </c>
      <c r="D2563" s="119">
        <v>2025</v>
      </c>
      <c r="E2563" s="121">
        <v>6000040303</v>
      </c>
      <c r="F2563" s="237">
        <v>45602</v>
      </c>
      <c r="G2563" s="121" t="s">
        <v>8441</v>
      </c>
      <c r="H2563" s="121"/>
      <c r="I2563" s="120" t="s">
        <v>16640</v>
      </c>
      <c r="J2563" s="121" t="s">
        <v>7452</v>
      </c>
    </row>
    <row r="2564" spans="1:10" ht="15.75" hidden="1" customHeight="1">
      <c r="A2564" s="119">
        <v>2557</v>
      </c>
      <c r="B2564" s="121" t="s">
        <v>33312</v>
      </c>
      <c r="C2564" s="121" t="s">
        <v>7504</v>
      </c>
      <c r="D2564" s="119">
        <v>2025</v>
      </c>
      <c r="E2564" s="121">
        <v>6300020038</v>
      </c>
      <c r="F2564" s="237">
        <v>45582</v>
      </c>
      <c r="G2564" s="121" t="s">
        <v>9483</v>
      </c>
      <c r="H2564" s="121" t="s">
        <v>23574</v>
      </c>
      <c r="I2564" s="120" t="s">
        <v>16641</v>
      </c>
      <c r="J2564" s="121" t="s">
        <v>7454</v>
      </c>
    </row>
    <row r="2565" spans="1:10" ht="15.75" hidden="1" customHeight="1">
      <c r="A2565" s="119">
        <v>2558</v>
      </c>
      <c r="B2565" s="238" t="s">
        <v>7618</v>
      </c>
      <c r="C2565" s="121" t="s">
        <v>7478</v>
      </c>
      <c r="D2565" s="119">
        <v>2025</v>
      </c>
      <c r="E2565" s="121">
        <v>6100107544</v>
      </c>
      <c r="F2565" s="237">
        <v>45572</v>
      </c>
      <c r="G2565" s="121" t="s">
        <v>10316</v>
      </c>
      <c r="H2565" s="121" t="s">
        <v>23575</v>
      </c>
      <c r="I2565" s="120" t="s">
        <v>16642</v>
      </c>
      <c r="J2565" s="121" t="s">
        <v>7451</v>
      </c>
    </row>
    <row r="2566" spans="1:10" ht="15.75" hidden="1" customHeight="1">
      <c r="A2566" s="119">
        <v>2559</v>
      </c>
      <c r="B2566" s="238" t="s">
        <v>7744</v>
      </c>
      <c r="C2566" s="121" t="s">
        <v>7478</v>
      </c>
      <c r="D2566" s="119">
        <v>2025</v>
      </c>
      <c r="E2566" s="121">
        <v>6100107907</v>
      </c>
      <c r="F2566" s="237">
        <v>45582</v>
      </c>
      <c r="G2566" s="121" t="s">
        <v>10317</v>
      </c>
      <c r="H2566" s="121" t="s">
        <v>23576</v>
      </c>
      <c r="I2566" s="120" t="s">
        <v>16643</v>
      </c>
      <c r="J2566" s="121" t="s">
        <v>7451</v>
      </c>
    </row>
    <row r="2567" spans="1:10" ht="15.75" hidden="1" customHeight="1">
      <c r="A2567" s="119">
        <v>2560</v>
      </c>
      <c r="B2567" s="238" t="s">
        <v>29609</v>
      </c>
      <c r="C2567" s="121" t="s">
        <v>7496</v>
      </c>
      <c r="D2567" s="119">
        <v>2025</v>
      </c>
      <c r="E2567" s="121">
        <v>6100107567</v>
      </c>
      <c r="F2567" s="237">
        <v>45572</v>
      </c>
      <c r="G2567" s="121" t="s">
        <v>7224</v>
      </c>
      <c r="H2567" s="121" t="s">
        <v>23577</v>
      </c>
      <c r="I2567" s="120" t="s">
        <v>16644</v>
      </c>
      <c r="J2567" s="121" t="s">
        <v>7451</v>
      </c>
    </row>
    <row r="2568" spans="1:10" ht="15.75" hidden="1" customHeight="1">
      <c r="A2568" s="119">
        <v>2561</v>
      </c>
      <c r="B2568" s="238" t="s">
        <v>29610</v>
      </c>
      <c r="C2568" s="121" t="s">
        <v>7501</v>
      </c>
      <c r="D2568" s="119">
        <v>2025</v>
      </c>
      <c r="E2568" s="121">
        <v>6200037234</v>
      </c>
      <c r="F2568" s="237">
        <v>45597</v>
      </c>
      <c r="G2568" s="121" t="s">
        <v>10318</v>
      </c>
      <c r="H2568" s="121" t="s">
        <v>23578</v>
      </c>
      <c r="I2568" s="120" t="s">
        <v>16645</v>
      </c>
      <c r="J2568" s="121" t="s">
        <v>7453</v>
      </c>
    </row>
    <row r="2569" spans="1:10" ht="15.75" hidden="1" customHeight="1">
      <c r="A2569" s="119">
        <v>2562</v>
      </c>
      <c r="B2569" s="238" t="s">
        <v>29611</v>
      </c>
      <c r="C2569" s="121" t="s">
        <v>7483</v>
      </c>
      <c r="D2569" s="119">
        <v>2025</v>
      </c>
      <c r="E2569" s="121">
        <v>6100107595</v>
      </c>
      <c r="F2569" s="237">
        <v>45581</v>
      </c>
      <c r="G2569" s="121" t="s">
        <v>10319</v>
      </c>
      <c r="H2569" s="121" t="s">
        <v>23579</v>
      </c>
      <c r="I2569" s="120" t="s">
        <v>16646</v>
      </c>
      <c r="J2569" s="121" t="s">
        <v>7451</v>
      </c>
    </row>
    <row r="2570" spans="1:10" ht="15.75" hidden="1" customHeight="1">
      <c r="A2570" s="119">
        <v>2563</v>
      </c>
      <c r="B2570" s="238" t="s">
        <v>7729</v>
      </c>
      <c r="C2570" s="121" t="s">
        <v>7484</v>
      </c>
      <c r="D2570" s="119">
        <v>2025</v>
      </c>
      <c r="E2570" s="121">
        <v>6100107773</v>
      </c>
      <c r="F2570" s="237">
        <v>45576</v>
      </c>
      <c r="G2570" s="121" t="s">
        <v>10320</v>
      </c>
      <c r="H2570" s="121" t="s">
        <v>23580</v>
      </c>
      <c r="I2570" s="120" t="s">
        <v>16647</v>
      </c>
      <c r="J2570" s="121" t="s">
        <v>7451</v>
      </c>
    </row>
    <row r="2571" spans="1:10" ht="15.75" hidden="1" customHeight="1">
      <c r="A2571" s="119">
        <v>2564</v>
      </c>
      <c r="B2571" s="238" t="s">
        <v>29612</v>
      </c>
      <c r="C2571" s="121" t="s">
        <v>7492</v>
      </c>
      <c r="D2571" s="119">
        <v>2025</v>
      </c>
      <c r="E2571" s="121">
        <v>6200036881</v>
      </c>
      <c r="F2571" s="237">
        <v>45561</v>
      </c>
      <c r="G2571" s="121" t="s">
        <v>8441</v>
      </c>
      <c r="H2571" s="121"/>
      <c r="I2571" s="120" t="s">
        <v>16648</v>
      </c>
      <c r="J2571" s="121" t="s">
        <v>7453</v>
      </c>
    </row>
    <row r="2572" spans="1:10" ht="15.75" hidden="1" customHeight="1">
      <c r="A2572" s="119">
        <v>2565</v>
      </c>
      <c r="B2572" s="238" t="s">
        <v>29613</v>
      </c>
      <c r="C2572" s="121" t="s">
        <v>7479</v>
      </c>
      <c r="D2572" s="119">
        <v>2025</v>
      </c>
      <c r="E2572" s="121">
        <v>6100108012</v>
      </c>
      <c r="F2572" s="237">
        <v>45586</v>
      </c>
      <c r="G2572" s="121" t="s">
        <v>10321</v>
      </c>
      <c r="H2572" s="121" t="s">
        <v>23581</v>
      </c>
      <c r="I2572" s="120" t="s">
        <v>16649</v>
      </c>
      <c r="J2572" s="121" t="s">
        <v>7451</v>
      </c>
    </row>
    <row r="2573" spans="1:10" ht="15.75" hidden="1" customHeight="1">
      <c r="A2573" s="119">
        <v>2566</v>
      </c>
      <c r="B2573" s="238" t="s">
        <v>29614</v>
      </c>
      <c r="C2573" s="121" t="s">
        <v>7492</v>
      </c>
      <c r="D2573" s="119">
        <v>2025</v>
      </c>
      <c r="E2573" s="121">
        <v>6200036962</v>
      </c>
      <c r="F2573" s="237">
        <v>45569</v>
      </c>
      <c r="G2573" s="121" t="s">
        <v>10322</v>
      </c>
      <c r="H2573" s="121" t="s">
        <v>23582</v>
      </c>
      <c r="I2573" s="120" t="s">
        <v>16650</v>
      </c>
      <c r="J2573" s="121" t="s">
        <v>7453</v>
      </c>
    </row>
    <row r="2574" spans="1:10" ht="15.75" hidden="1" customHeight="1">
      <c r="A2574" s="119">
        <v>2567</v>
      </c>
      <c r="B2574" s="238" t="s">
        <v>29615</v>
      </c>
      <c r="C2574" s="121" t="s">
        <v>7504</v>
      </c>
      <c r="D2574" s="119">
        <v>2025</v>
      </c>
      <c r="E2574" s="121">
        <v>6300020025</v>
      </c>
      <c r="F2574" s="237">
        <v>45572</v>
      </c>
      <c r="G2574" s="121" t="s">
        <v>10323</v>
      </c>
      <c r="H2574" s="121" t="s">
        <v>23583</v>
      </c>
      <c r="I2574" s="120" t="s">
        <v>16651</v>
      </c>
      <c r="J2574" s="121" t="s">
        <v>7454</v>
      </c>
    </row>
    <row r="2575" spans="1:10" ht="15.75" customHeight="1">
      <c r="A2575" s="119">
        <v>2568</v>
      </c>
      <c r="B2575" s="121" t="s">
        <v>33313</v>
      </c>
      <c r="C2575" s="121" t="s">
        <v>7510</v>
      </c>
      <c r="D2575" s="119">
        <v>2025</v>
      </c>
      <c r="E2575" s="121">
        <v>6300020040</v>
      </c>
      <c r="F2575" s="237">
        <v>45575</v>
      </c>
      <c r="G2575" s="121" t="s">
        <v>7191</v>
      </c>
      <c r="H2575" s="121" t="s">
        <v>7465</v>
      </c>
      <c r="I2575" s="120" t="s">
        <v>7391</v>
      </c>
      <c r="J2575" s="121" t="s">
        <v>7454</v>
      </c>
    </row>
    <row r="2576" spans="1:10" ht="15.75" hidden="1" customHeight="1">
      <c r="A2576" s="119">
        <v>2569</v>
      </c>
      <c r="B2576" s="238" t="s">
        <v>29616</v>
      </c>
      <c r="C2576" s="121" t="s">
        <v>7478</v>
      </c>
      <c r="D2576" s="119">
        <v>2025</v>
      </c>
      <c r="E2576" s="121">
        <v>6100107670</v>
      </c>
      <c r="F2576" s="237">
        <v>45576</v>
      </c>
      <c r="G2576" s="121" t="s">
        <v>10324</v>
      </c>
      <c r="H2576" s="121" t="s">
        <v>23584</v>
      </c>
      <c r="I2576" s="120" t="s">
        <v>16652</v>
      </c>
      <c r="J2576" s="121" t="s">
        <v>7451</v>
      </c>
    </row>
    <row r="2577" spans="1:10" ht="15.75" hidden="1" customHeight="1">
      <c r="A2577" s="119">
        <v>2570</v>
      </c>
      <c r="B2577" s="238" t="s">
        <v>29617</v>
      </c>
      <c r="C2577" s="121" t="s">
        <v>7492</v>
      </c>
      <c r="D2577" s="119">
        <v>2025</v>
      </c>
      <c r="E2577" s="121">
        <v>6200037102</v>
      </c>
      <c r="F2577" s="237">
        <v>45582</v>
      </c>
      <c r="G2577" s="121" t="s">
        <v>10325</v>
      </c>
      <c r="H2577" s="121" t="s">
        <v>23585</v>
      </c>
      <c r="I2577" s="120" t="s">
        <v>16653</v>
      </c>
      <c r="J2577" s="121" t="s">
        <v>7453</v>
      </c>
    </row>
    <row r="2578" spans="1:10" ht="15.75" hidden="1" customHeight="1">
      <c r="A2578" s="119">
        <v>2571</v>
      </c>
      <c r="B2578" s="238" t="s">
        <v>29618</v>
      </c>
      <c r="C2578" s="121" t="s">
        <v>7479</v>
      </c>
      <c r="D2578" s="119">
        <v>2025</v>
      </c>
      <c r="E2578" s="121">
        <v>6100108530</v>
      </c>
      <c r="F2578" s="237">
        <v>45602</v>
      </c>
      <c r="G2578" s="121" t="s">
        <v>10326</v>
      </c>
      <c r="H2578" s="121" t="s">
        <v>23586</v>
      </c>
      <c r="I2578" s="120" t="s">
        <v>16654</v>
      </c>
      <c r="J2578" s="121" t="s">
        <v>7451</v>
      </c>
    </row>
    <row r="2579" spans="1:10" ht="15.75" hidden="1" customHeight="1">
      <c r="A2579" s="119">
        <v>2572</v>
      </c>
      <c r="B2579" s="238" t="s">
        <v>29619</v>
      </c>
      <c r="C2579" s="121" t="s">
        <v>7492</v>
      </c>
      <c r="D2579" s="119">
        <v>2025</v>
      </c>
      <c r="E2579" s="121">
        <v>6200036875</v>
      </c>
      <c r="F2579" s="237">
        <v>45566</v>
      </c>
      <c r="G2579" s="121" t="s">
        <v>10327</v>
      </c>
      <c r="H2579" s="121"/>
      <c r="I2579" s="120" t="s">
        <v>16655</v>
      </c>
      <c r="J2579" s="121" t="s">
        <v>7453</v>
      </c>
    </row>
    <row r="2580" spans="1:10" ht="15.75" hidden="1" customHeight="1">
      <c r="A2580" s="119">
        <v>2573</v>
      </c>
      <c r="B2580" s="121" t="s">
        <v>28014</v>
      </c>
      <c r="C2580" s="121" t="s">
        <v>7489</v>
      </c>
      <c r="D2580" s="119">
        <v>2025</v>
      </c>
      <c r="E2580" s="121">
        <v>6200037619</v>
      </c>
      <c r="F2580" s="237">
        <v>45630</v>
      </c>
      <c r="G2580" s="121" t="s">
        <v>10328</v>
      </c>
      <c r="H2580" s="121" t="s">
        <v>23587</v>
      </c>
      <c r="I2580" s="120" t="s">
        <v>16656</v>
      </c>
      <c r="J2580" s="121" t="s">
        <v>7453</v>
      </c>
    </row>
    <row r="2581" spans="1:10" ht="15.75" hidden="1" customHeight="1">
      <c r="A2581" s="119">
        <v>2574</v>
      </c>
      <c r="B2581" s="238" t="s">
        <v>28515</v>
      </c>
      <c r="C2581" s="121" t="s">
        <v>7478</v>
      </c>
      <c r="D2581" s="119">
        <v>2025</v>
      </c>
      <c r="E2581" s="121">
        <v>6100107801</v>
      </c>
      <c r="F2581" s="237">
        <v>45580</v>
      </c>
      <c r="G2581" s="121" t="s">
        <v>10329</v>
      </c>
      <c r="H2581" s="121" t="s">
        <v>23588</v>
      </c>
      <c r="I2581" s="120" t="s">
        <v>16157</v>
      </c>
      <c r="J2581" s="121" t="s">
        <v>7451</v>
      </c>
    </row>
    <row r="2582" spans="1:10" ht="15.75" hidden="1" customHeight="1">
      <c r="A2582" s="119">
        <v>2575</v>
      </c>
      <c r="B2582" s="238" t="s">
        <v>29620</v>
      </c>
      <c r="C2582" s="121" t="s">
        <v>7496</v>
      </c>
      <c r="D2582" s="119">
        <v>2025</v>
      </c>
      <c r="E2582" s="121">
        <v>6100107604</v>
      </c>
      <c r="F2582" s="237">
        <v>45575</v>
      </c>
      <c r="G2582" s="121" t="s">
        <v>10330</v>
      </c>
      <c r="H2582" s="121" t="s">
        <v>23589</v>
      </c>
      <c r="I2582" s="120" t="s">
        <v>16657</v>
      </c>
      <c r="J2582" s="121" t="s">
        <v>7451</v>
      </c>
    </row>
    <row r="2583" spans="1:10" ht="15.75" hidden="1" customHeight="1">
      <c r="A2583" s="119">
        <v>2576</v>
      </c>
      <c r="B2583" s="238" t="s">
        <v>29621</v>
      </c>
      <c r="C2583" s="121" t="s">
        <v>7501</v>
      </c>
      <c r="D2583" s="119">
        <v>2025</v>
      </c>
      <c r="E2583" s="121">
        <v>6200037233</v>
      </c>
      <c r="F2583" s="237">
        <v>45597</v>
      </c>
      <c r="G2583" s="121" t="s">
        <v>10318</v>
      </c>
      <c r="H2583" s="121" t="s">
        <v>23590</v>
      </c>
      <c r="I2583" s="120" t="s">
        <v>16658</v>
      </c>
      <c r="J2583" s="121" t="s">
        <v>7453</v>
      </c>
    </row>
    <row r="2584" spans="1:10" ht="15.75" hidden="1" customHeight="1">
      <c r="A2584" s="119">
        <v>2577</v>
      </c>
      <c r="B2584" s="238" t="s">
        <v>29622</v>
      </c>
      <c r="C2584" s="121" t="s">
        <v>7496</v>
      </c>
      <c r="D2584" s="119">
        <v>2025</v>
      </c>
      <c r="E2584" s="121">
        <v>6100107805</v>
      </c>
      <c r="F2584" s="237">
        <v>45580</v>
      </c>
      <c r="G2584" s="121" t="s">
        <v>10331</v>
      </c>
      <c r="H2584" s="121" t="s">
        <v>23591</v>
      </c>
      <c r="I2584" s="120" t="s">
        <v>16659</v>
      </c>
      <c r="J2584" s="121" t="s">
        <v>7451</v>
      </c>
    </row>
    <row r="2585" spans="1:10" ht="15.75" hidden="1" customHeight="1">
      <c r="A2585" s="119">
        <v>2578</v>
      </c>
      <c r="B2585" s="238" t="s">
        <v>29623</v>
      </c>
      <c r="C2585" s="121" t="s">
        <v>7490</v>
      </c>
      <c r="D2585" s="119">
        <v>2025</v>
      </c>
      <c r="E2585" s="121">
        <v>6200036961</v>
      </c>
      <c r="F2585" s="237">
        <v>45562</v>
      </c>
      <c r="G2585" s="121" t="s">
        <v>10332</v>
      </c>
      <c r="H2585" s="121" t="s">
        <v>23592</v>
      </c>
      <c r="I2585" s="120" t="s">
        <v>16660</v>
      </c>
      <c r="J2585" s="121" t="s">
        <v>7453</v>
      </c>
    </row>
    <row r="2586" spans="1:10" ht="15.75" hidden="1" customHeight="1">
      <c r="A2586" s="119">
        <v>2579</v>
      </c>
      <c r="B2586" s="238" t="s">
        <v>7620</v>
      </c>
      <c r="C2586" s="121" t="s">
        <v>7478</v>
      </c>
      <c r="D2586" s="119">
        <v>2025</v>
      </c>
      <c r="E2586" s="121">
        <v>6100107589</v>
      </c>
      <c r="F2586" s="237">
        <v>45569</v>
      </c>
      <c r="G2586" s="121" t="s">
        <v>10333</v>
      </c>
      <c r="H2586" s="121" t="s">
        <v>23593</v>
      </c>
      <c r="I2586" s="120" t="s">
        <v>16661</v>
      </c>
      <c r="J2586" s="121" t="s">
        <v>7451</v>
      </c>
    </row>
    <row r="2587" spans="1:10" ht="15.75" hidden="1" customHeight="1">
      <c r="A2587" s="119">
        <v>2580</v>
      </c>
      <c r="B2587" s="238" t="s">
        <v>29624</v>
      </c>
      <c r="C2587" s="121" t="s">
        <v>7496</v>
      </c>
      <c r="D2587" s="119">
        <v>2025</v>
      </c>
      <c r="E2587" s="121">
        <v>6100107588</v>
      </c>
      <c r="F2587" s="237">
        <v>45573</v>
      </c>
      <c r="G2587" s="121" t="s">
        <v>10334</v>
      </c>
      <c r="H2587" s="121" t="s">
        <v>23594</v>
      </c>
      <c r="I2587" s="120" t="s">
        <v>16662</v>
      </c>
      <c r="J2587" s="121" t="s">
        <v>7451</v>
      </c>
    </row>
    <row r="2588" spans="1:10" ht="15.75" hidden="1" customHeight="1">
      <c r="A2588" s="119">
        <v>2581</v>
      </c>
      <c r="B2588" s="238" t="s">
        <v>29625</v>
      </c>
      <c r="C2588" s="121" t="s">
        <v>7479</v>
      </c>
      <c r="D2588" s="119">
        <v>2025</v>
      </c>
      <c r="E2588" s="121">
        <v>6100107613</v>
      </c>
      <c r="F2588" s="237">
        <v>45569</v>
      </c>
      <c r="G2588" s="121" t="s">
        <v>10335</v>
      </c>
      <c r="H2588" s="121" t="s">
        <v>23595</v>
      </c>
      <c r="I2588" s="120" t="s">
        <v>16663</v>
      </c>
      <c r="J2588" s="121" t="s">
        <v>7451</v>
      </c>
    </row>
    <row r="2589" spans="1:10" ht="15.75" hidden="1" customHeight="1">
      <c r="A2589" s="119">
        <v>2582</v>
      </c>
      <c r="B2589" s="238" t="s">
        <v>28416</v>
      </c>
      <c r="C2589" s="121" t="s">
        <v>7479</v>
      </c>
      <c r="D2589" s="119">
        <v>2025</v>
      </c>
      <c r="E2589" s="121">
        <v>6100107608</v>
      </c>
      <c r="F2589" s="237">
        <v>45572</v>
      </c>
      <c r="G2589" s="121" t="s">
        <v>10336</v>
      </c>
      <c r="H2589" s="121" t="s">
        <v>23596</v>
      </c>
      <c r="I2589" s="120" t="s">
        <v>16664</v>
      </c>
      <c r="J2589" s="121" t="s">
        <v>7451</v>
      </c>
    </row>
    <row r="2590" spans="1:10" ht="15.75" hidden="1" customHeight="1">
      <c r="A2590" s="119">
        <v>2583</v>
      </c>
      <c r="B2590" s="238" t="s">
        <v>7795</v>
      </c>
      <c r="C2590" s="121" t="s">
        <v>7479</v>
      </c>
      <c r="D2590" s="119">
        <v>2025</v>
      </c>
      <c r="E2590" s="121">
        <v>6100107726</v>
      </c>
      <c r="F2590" s="237">
        <v>45574</v>
      </c>
      <c r="G2590" s="121" t="s">
        <v>10337</v>
      </c>
      <c r="H2590" s="121" t="s">
        <v>23597</v>
      </c>
      <c r="I2590" s="120" t="s">
        <v>14685</v>
      </c>
      <c r="J2590" s="121" t="s">
        <v>7451</v>
      </c>
    </row>
    <row r="2591" spans="1:10" ht="15.75" hidden="1" customHeight="1">
      <c r="A2591" s="119">
        <v>2584</v>
      </c>
      <c r="B2591" s="238" t="s">
        <v>29626</v>
      </c>
      <c r="C2591" s="121" t="s">
        <v>7479</v>
      </c>
      <c r="D2591" s="119">
        <v>2025</v>
      </c>
      <c r="E2591" s="121">
        <v>6100107722</v>
      </c>
      <c r="F2591" s="237">
        <v>45575</v>
      </c>
      <c r="G2591" s="121" t="s">
        <v>10338</v>
      </c>
      <c r="H2591" s="121" t="s">
        <v>23598</v>
      </c>
      <c r="I2591" s="120" t="s">
        <v>16665</v>
      </c>
      <c r="J2591" s="121" t="s">
        <v>7451</v>
      </c>
    </row>
    <row r="2592" spans="1:10" ht="15.75" hidden="1" customHeight="1">
      <c r="A2592" s="119">
        <v>2585</v>
      </c>
      <c r="B2592" s="238" t="s">
        <v>29627</v>
      </c>
      <c r="C2592" s="121" t="s">
        <v>7479</v>
      </c>
      <c r="D2592" s="119">
        <v>2025</v>
      </c>
      <c r="E2592" s="121">
        <v>6100108102</v>
      </c>
      <c r="F2592" s="237">
        <v>45586</v>
      </c>
      <c r="G2592" s="121" t="s">
        <v>10339</v>
      </c>
      <c r="H2592" s="121" t="s">
        <v>23599</v>
      </c>
      <c r="I2592" s="120" t="s">
        <v>16666</v>
      </c>
      <c r="J2592" s="121" t="s">
        <v>7451</v>
      </c>
    </row>
    <row r="2593" spans="1:10" ht="15.75" hidden="1" customHeight="1">
      <c r="A2593" s="119">
        <v>2586</v>
      </c>
      <c r="B2593" s="238" t="s">
        <v>7620</v>
      </c>
      <c r="C2593" s="121" t="s">
        <v>7478</v>
      </c>
      <c r="D2593" s="119">
        <v>2025</v>
      </c>
      <c r="E2593" s="121">
        <v>6100108141</v>
      </c>
      <c r="F2593" s="237">
        <v>45589</v>
      </c>
      <c r="G2593" s="121" t="s">
        <v>10340</v>
      </c>
      <c r="H2593" s="121" t="s">
        <v>23600</v>
      </c>
      <c r="I2593" s="120" t="s">
        <v>16667</v>
      </c>
      <c r="J2593" s="121" t="s">
        <v>7451</v>
      </c>
    </row>
    <row r="2594" spans="1:10" ht="15.75" hidden="1" customHeight="1">
      <c r="A2594" s="119">
        <v>2587</v>
      </c>
      <c r="B2594" s="238" t="s">
        <v>29628</v>
      </c>
      <c r="C2594" s="121" t="s">
        <v>7512</v>
      </c>
      <c r="D2594" s="119">
        <v>2025</v>
      </c>
      <c r="E2594" s="121">
        <v>6400023036</v>
      </c>
      <c r="F2594" s="237">
        <v>45587</v>
      </c>
      <c r="G2594" s="121" t="s">
        <v>10341</v>
      </c>
      <c r="H2594" s="121" t="s">
        <v>23601</v>
      </c>
      <c r="I2594" s="120" t="s">
        <v>16668</v>
      </c>
      <c r="J2594" s="121" t="s">
        <v>7455</v>
      </c>
    </row>
    <row r="2595" spans="1:10" ht="15.75" hidden="1" customHeight="1">
      <c r="A2595" s="119">
        <v>2588</v>
      </c>
      <c r="B2595" s="238" t="s">
        <v>28764</v>
      </c>
      <c r="C2595" s="121" t="s">
        <v>7479</v>
      </c>
      <c r="D2595" s="119">
        <v>2025</v>
      </c>
      <c r="E2595" s="121">
        <v>6100107715</v>
      </c>
      <c r="F2595" s="237">
        <v>45575</v>
      </c>
      <c r="G2595" s="121" t="s">
        <v>10342</v>
      </c>
      <c r="H2595" s="121" t="s">
        <v>23602</v>
      </c>
      <c r="I2595" s="120" t="s">
        <v>7375</v>
      </c>
      <c r="J2595" s="121" t="s">
        <v>7451</v>
      </c>
    </row>
    <row r="2596" spans="1:10" ht="15.75" hidden="1" customHeight="1">
      <c r="A2596" s="119">
        <v>2589</v>
      </c>
      <c r="B2596" s="238" t="s">
        <v>29629</v>
      </c>
      <c r="C2596" s="121" t="s">
        <v>7492</v>
      </c>
      <c r="D2596" s="119">
        <v>2025</v>
      </c>
      <c r="E2596" s="121">
        <v>6200037055</v>
      </c>
      <c r="F2596" s="237">
        <v>45573</v>
      </c>
      <c r="G2596" s="121" t="s">
        <v>10343</v>
      </c>
      <c r="H2596" s="121" t="s">
        <v>23603</v>
      </c>
      <c r="I2596" s="120" t="s">
        <v>16669</v>
      </c>
      <c r="J2596" s="121" t="s">
        <v>7453</v>
      </c>
    </row>
    <row r="2597" spans="1:10" ht="15.75" hidden="1" customHeight="1">
      <c r="A2597" s="119">
        <v>2590</v>
      </c>
      <c r="B2597" s="238" t="s">
        <v>28471</v>
      </c>
      <c r="C2597" s="121" t="s">
        <v>7479</v>
      </c>
      <c r="D2597" s="119">
        <v>2025</v>
      </c>
      <c r="E2597" s="121">
        <v>6100107639</v>
      </c>
      <c r="F2597" s="237">
        <v>45575</v>
      </c>
      <c r="G2597" s="121" t="s">
        <v>10344</v>
      </c>
      <c r="H2597" s="121" t="s">
        <v>23604</v>
      </c>
      <c r="I2597" s="120" t="s">
        <v>16670</v>
      </c>
      <c r="J2597" s="121" t="s">
        <v>7451</v>
      </c>
    </row>
    <row r="2598" spans="1:10" ht="15.75" hidden="1" customHeight="1">
      <c r="A2598" s="119">
        <v>2591</v>
      </c>
      <c r="B2598" s="238" t="s">
        <v>28764</v>
      </c>
      <c r="C2598" s="121" t="s">
        <v>7479</v>
      </c>
      <c r="D2598" s="119">
        <v>2025</v>
      </c>
      <c r="E2598" s="121">
        <v>6100107713</v>
      </c>
      <c r="F2598" s="237">
        <v>45576</v>
      </c>
      <c r="G2598" s="121" t="s">
        <v>10345</v>
      </c>
      <c r="H2598" s="121" t="s">
        <v>23605</v>
      </c>
      <c r="I2598" s="120" t="s">
        <v>7375</v>
      </c>
      <c r="J2598" s="121" t="s">
        <v>7451</v>
      </c>
    </row>
    <row r="2599" spans="1:10" ht="15.75" hidden="1" customHeight="1">
      <c r="A2599" s="119">
        <v>2592</v>
      </c>
      <c r="B2599" s="238" t="s">
        <v>29630</v>
      </c>
      <c r="C2599" s="121" t="s">
        <v>7501</v>
      </c>
      <c r="D2599" s="119">
        <v>2025</v>
      </c>
      <c r="E2599" s="121">
        <v>6200037177</v>
      </c>
      <c r="F2599" s="237">
        <v>45587</v>
      </c>
      <c r="G2599" s="121" t="s">
        <v>10346</v>
      </c>
      <c r="H2599" s="121"/>
      <c r="I2599" s="120" t="s">
        <v>16671</v>
      </c>
      <c r="J2599" s="121" t="s">
        <v>7453</v>
      </c>
    </row>
    <row r="2600" spans="1:10" ht="15.75" hidden="1" customHeight="1">
      <c r="A2600" s="119">
        <v>2593</v>
      </c>
      <c r="B2600" s="238" t="s">
        <v>29631</v>
      </c>
      <c r="C2600" s="121" t="s">
        <v>7501</v>
      </c>
      <c r="D2600" s="119">
        <v>2025</v>
      </c>
      <c r="E2600" s="121">
        <v>6200037211</v>
      </c>
      <c r="F2600" s="237">
        <v>45589</v>
      </c>
      <c r="G2600" s="121" t="s">
        <v>10347</v>
      </c>
      <c r="H2600" s="121" t="s">
        <v>23606</v>
      </c>
      <c r="I2600" s="120" t="s">
        <v>16672</v>
      </c>
      <c r="J2600" s="121" t="s">
        <v>7453</v>
      </c>
    </row>
    <row r="2601" spans="1:10" ht="15.75" hidden="1" customHeight="1">
      <c r="A2601" s="119">
        <v>2594</v>
      </c>
      <c r="B2601" s="238" t="s">
        <v>29632</v>
      </c>
      <c r="C2601" s="121" t="s">
        <v>7478</v>
      </c>
      <c r="D2601" s="119">
        <v>2025</v>
      </c>
      <c r="E2601" s="121">
        <v>6100107638</v>
      </c>
      <c r="F2601" s="237">
        <v>45572</v>
      </c>
      <c r="G2601" s="121" t="s">
        <v>10348</v>
      </c>
      <c r="H2601" s="121" t="s">
        <v>23607</v>
      </c>
      <c r="I2601" s="120" t="s">
        <v>16673</v>
      </c>
      <c r="J2601" s="121" t="s">
        <v>7451</v>
      </c>
    </row>
    <row r="2602" spans="1:10" ht="15.75" hidden="1" customHeight="1">
      <c r="A2602" s="119">
        <v>2595</v>
      </c>
      <c r="B2602" s="238" t="s">
        <v>29633</v>
      </c>
      <c r="C2602" s="121" t="s">
        <v>7478</v>
      </c>
      <c r="D2602" s="119">
        <v>2025</v>
      </c>
      <c r="E2602" s="121">
        <v>6100107933</v>
      </c>
      <c r="F2602" s="237">
        <v>45588</v>
      </c>
      <c r="G2602" s="121" t="s">
        <v>10349</v>
      </c>
      <c r="H2602" s="121" t="s">
        <v>23608</v>
      </c>
      <c r="I2602" s="120" t="s">
        <v>7352</v>
      </c>
      <c r="J2602" s="121" t="s">
        <v>7451</v>
      </c>
    </row>
    <row r="2603" spans="1:10" ht="15.75" hidden="1" customHeight="1">
      <c r="A2603" s="119">
        <v>2596</v>
      </c>
      <c r="B2603" s="238" t="s">
        <v>7777</v>
      </c>
      <c r="C2603" s="121" t="s">
        <v>7479</v>
      </c>
      <c r="D2603" s="119">
        <v>2025</v>
      </c>
      <c r="E2603" s="121">
        <v>6100107975</v>
      </c>
      <c r="F2603" s="237">
        <v>45583</v>
      </c>
      <c r="G2603" s="121" t="s">
        <v>10350</v>
      </c>
      <c r="H2603" s="121" t="s">
        <v>23609</v>
      </c>
      <c r="I2603" s="120" t="s">
        <v>16674</v>
      </c>
      <c r="J2603" s="121" t="s">
        <v>7451</v>
      </c>
    </row>
    <row r="2604" spans="1:10" ht="15.75" hidden="1" customHeight="1">
      <c r="A2604" s="119">
        <v>2597</v>
      </c>
      <c r="B2604" s="238" t="s">
        <v>29634</v>
      </c>
      <c r="C2604" s="121" t="s">
        <v>7479</v>
      </c>
      <c r="D2604" s="119">
        <v>2025</v>
      </c>
      <c r="E2604" s="121">
        <v>6100107766</v>
      </c>
      <c r="F2604" s="237">
        <v>45579</v>
      </c>
      <c r="G2604" s="121" t="s">
        <v>10351</v>
      </c>
      <c r="H2604" s="121" t="s">
        <v>23610</v>
      </c>
      <c r="I2604" s="120" t="s">
        <v>16675</v>
      </c>
      <c r="J2604" s="121" t="s">
        <v>7451</v>
      </c>
    </row>
    <row r="2605" spans="1:10" ht="15.75" hidden="1" customHeight="1">
      <c r="A2605" s="119">
        <v>2598</v>
      </c>
      <c r="B2605" s="238" t="s">
        <v>29635</v>
      </c>
      <c r="C2605" s="121" t="s">
        <v>7496</v>
      </c>
      <c r="D2605" s="119">
        <v>2025</v>
      </c>
      <c r="E2605" s="121">
        <v>6100109203</v>
      </c>
      <c r="F2605" s="237">
        <v>45629</v>
      </c>
      <c r="G2605" s="121" t="s">
        <v>10352</v>
      </c>
      <c r="H2605" s="121" t="s">
        <v>23611</v>
      </c>
      <c r="I2605" s="120" t="s">
        <v>16676</v>
      </c>
      <c r="J2605" s="121" t="s">
        <v>7451</v>
      </c>
    </row>
    <row r="2606" spans="1:10" ht="15.75" hidden="1" customHeight="1">
      <c r="A2606" s="119">
        <v>2599</v>
      </c>
      <c r="B2606" s="121" t="s">
        <v>28015</v>
      </c>
      <c r="C2606" s="121" t="s">
        <v>7492</v>
      </c>
      <c r="D2606" s="119">
        <v>2025</v>
      </c>
      <c r="E2606" s="121">
        <v>6200037025</v>
      </c>
      <c r="F2606" s="237">
        <v>45574</v>
      </c>
      <c r="G2606" s="121" t="s">
        <v>10353</v>
      </c>
      <c r="H2606" s="121" t="s">
        <v>23612</v>
      </c>
      <c r="I2606" s="120" t="s">
        <v>16677</v>
      </c>
      <c r="J2606" s="121" t="s">
        <v>7453</v>
      </c>
    </row>
    <row r="2607" spans="1:10" ht="15.75" hidden="1" customHeight="1">
      <c r="A2607" s="119">
        <v>2600</v>
      </c>
      <c r="B2607" s="238" t="s">
        <v>29636</v>
      </c>
      <c r="C2607" s="121" t="s">
        <v>7478</v>
      </c>
      <c r="D2607" s="119">
        <v>2025</v>
      </c>
      <c r="E2607" s="121">
        <v>6100107662</v>
      </c>
      <c r="F2607" s="237">
        <v>45574</v>
      </c>
      <c r="G2607" s="121" t="s">
        <v>10354</v>
      </c>
      <c r="H2607" s="121" t="s">
        <v>23613</v>
      </c>
      <c r="I2607" s="120" t="s">
        <v>16678</v>
      </c>
      <c r="J2607" s="121" t="s">
        <v>7451</v>
      </c>
    </row>
    <row r="2608" spans="1:10" ht="15.75" hidden="1" customHeight="1">
      <c r="A2608" s="119">
        <v>2601</v>
      </c>
      <c r="B2608" s="238" t="s">
        <v>29637</v>
      </c>
      <c r="C2608" s="121" t="s">
        <v>7491</v>
      </c>
      <c r="D2608" s="119">
        <v>2025</v>
      </c>
      <c r="E2608" s="121">
        <v>6100107684</v>
      </c>
      <c r="F2608" s="237">
        <v>45575</v>
      </c>
      <c r="G2608" s="121" t="s">
        <v>10355</v>
      </c>
      <c r="H2608" s="121" t="s">
        <v>23614</v>
      </c>
      <c r="I2608" s="120" t="s">
        <v>16679</v>
      </c>
      <c r="J2608" s="121" t="s">
        <v>7451</v>
      </c>
    </row>
    <row r="2609" spans="1:10" ht="15.75" hidden="1" customHeight="1">
      <c r="A2609" s="119">
        <v>2602</v>
      </c>
      <c r="B2609" s="238" t="s">
        <v>29638</v>
      </c>
      <c r="C2609" s="121" t="s">
        <v>7492</v>
      </c>
      <c r="D2609" s="119">
        <v>2025</v>
      </c>
      <c r="E2609" s="121">
        <v>6200037095</v>
      </c>
      <c r="F2609" s="237">
        <v>45579</v>
      </c>
      <c r="G2609" s="121" t="s">
        <v>10356</v>
      </c>
      <c r="H2609" s="121"/>
      <c r="I2609" s="120" t="s">
        <v>16680</v>
      </c>
      <c r="J2609" s="121" t="s">
        <v>7453</v>
      </c>
    </row>
    <row r="2610" spans="1:10" ht="15.75" hidden="1" customHeight="1">
      <c r="A2610" s="119">
        <v>2603</v>
      </c>
      <c r="B2610" s="238" t="s">
        <v>29639</v>
      </c>
      <c r="C2610" s="121" t="s">
        <v>7478</v>
      </c>
      <c r="D2610" s="119">
        <v>2025</v>
      </c>
      <c r="E2610" s="121">
        <v>6100108007</v>
      </c>
      <c r="F2610" s="237">
        <v>45586</v>
      </c>
      <c r="G2610" s="121" t="s">
        <v>10357</v>
      </c>
      <c r="H2610" s="121" t="s">
        <v>23615</v>
      </c>
      <c r="I2610" s="120" t="s">
        <v>16681</v>
      </c>
      <c r="J2610" s="121" t="s">
        <v>7451</v>
      </c>
    </row>
    <row r="2611" spans="1:10" ht="15.75" hidden="1" customHeight="1">
      <c r="A2611" s="119">
        <v>2604</v>
      </c>
      <c r="B2611" s="238" t="s">
        <v>7645</v>
      </c>
      <c r="C2611" s="121" t="s">
        <v>7478</v>
      </c>
      <c r="D2611" s="119">
        <v>2025</v>
      </c>
      <c r="E2611" s="121">
        <v>6100107787</v>
      </c>
      <c r="F2611" s="237">
        <v>45604</v>
      </c>
      <c r="G2611" s="121" t="s">
        <v>10358</v>
      </c>
      <c r="H2611" s="121" t="s">
        <v>23616</v>
      </c>
      <c r="I2611" s="120" t="s">
        <v>16682</v>
      </c>
      <c r="J2611" s="121" t="s">
        <v>7451</v>
      </c>
    </row>
    <row r="2612" spans="1:10" ht="15.75" hidden="1" customHeight="1">
      <c r="A2612" s="119">
        <v>2605</v>
      </c>
      <c r="B2612" s="238" t="s">
        <v>7605</v>
      </c>
      <c r="C2612" s="121" t="s">
        <v>7479</v>
      </c>
      <c r="D2612" s="119">
        <v>2025</v>
      </c>
      <c r="E2612" s="121">
        <v>6100107806</v>
      </c>
      <c r="F2612" s="237">
        <v>45579</v>
      </c>
      <c r="G2612" s="121" t="s">
        <v>10359</v>
      </c>
      <c r="H2612" s="121" t="s">
        <v>23617</v>
      </c>
      <c r="I2612" s="120" t="s">
        <v>7375</v>
      </c>
      <c r="J2612" s="121" t="s">
        <v>7451</v>
      </c>
    </row>
    <row r="2613" spans="1:10" ht="15.75" hidden="1" customHeight="1">
      <c r="A2613" s="119">
        <v>2606</v>
      </c>
      <c r="B2613" s="238" t="s">
        <v>29137</v>
      </c>
      <c r="C2613" s="121" t="s">
        <v>7491</v>
      </c>
      <c r="D2613" s="119">
        <v>2025</v>
      </c>
      <c r="E2613" s="121">
        <v>6100107661</v>
      </c>
      <c r="F2613" s="237">
        <v>45574</v>
      </c>
      <c r="G2613" s="121" t="s">
        <v>10360</v>
      </c>
      <c r="H2613" s="121" t="s">
        <v>23618</v>
      </c>
      <c r="I2613" s="120" t="s">
        <v>16683</v>
      </c>
      <c r="J2613" s="121" t="s">
        <v>7451</v>
      </c>
    </row>
    <row r="2614" spans="1:10" ht="15.75" hidden="1" customHeight="1">
      <c r="A2614" s="119">
        <v>2607</v>
      </c>
      <c r="B2614" s="238" t="s">
        <v>29640</v>
      </c>
      <c r="C2614" s="121" t="s">
        <v>7479</v>
      </c>
      <c r="D2614" s="119">
        <v>2025</v>
      </c>
      <c r="E2614" s="121">
        <v>6100108388</v>
      </c>
      <c r="F2614" s="237">
        <v>45603</v>
      </c>
      <c r="G2614" s="121" t="s">
        <v>10361</v>
      </c>
      <c r="H2614" s="121" t="s">
        <v>23619</v>
      </c>
      <c r="I2614" s="120" t="s">
        <v>16684</v>
      </c>
      <c r="J2614" s="121" t="s">
        <v>7451</v>
      </c>
    </row>
    <row r="2615" spans="1:10" ht="15.75" hidden="1" customHeight="1">
      <c r="A2615" s="119">
        <v>2608</v>
      </c>
      <c r="B2615" s="238" t="s">
        <v>29641</v>
      </c>
      <c r="C2615" s="121" t="s">
        <v>7492</v>
      </c>
      <c r="D2615" s="119">
        <v>2025</v>
      </c>
      <c r="E2615" s="121">
        <v>6200037164</v>
      </c>
      <c r="F2615" s="237">
        <v>45582</v>
      </c>
      <c r="G2615" s="121" t="s">
        <v>10362</v>
      </c>
      <c r="H2615" s="121" t="s">
        <v>23620</v>
      </c>
      <c r="I2615" s="120" t="s">
        <v>16685</v>
      </c>
      <c r="J2615" s="121" t="s">
        <v>7453</v>
      </c>
    </row>
    <row r="2616" spans="1:10" ht="15.75" hidden="1" customHeight="1">
      <c r="A2616" s="119">
        <v>2609</v>
      </c>
      <c r="B2616" s="238" t="s">
        <v>29642</v>
      </c>
      <c r="C2616" s="121" t="s">
        <v>7479</v>
      </c>
      <c r="D2616" s="119">
        <v>2025</v>
      </c>
      <c r="E2616" s="121">
        <v>6100107673</v>
      </c>
      <c r="F2616" s="237">
        <v>45582</v>
      </c>
      <c r="G2616" s="121" t="s">
        <v>10363</v>
      </c>
      <c r="H2616" s="121" t="s">
        <v>23621</v>
      </c>
      <c r="I2616" s="120" t="s">
        <v>16686</v>
      </c>
      <c r="J2616" s="121" t="s">
        <v>7451</v>
      </c>
    </row>
    <row r="2617" spans="1:10" ht="15.75" hidden="1" customHeight="1">
      <c r="A2617" s="119">
        <v>2610</v>
      </c>
      <c r="B2617" s="238" t="s">
        <v>29643</v>
      </c>
      <c r="C2617" s="121" t="s">
        <v>7492</v>
      </c>
      <c r="D2617" s="119">
        <v>2025</v>
      </c>
      <c r="E2617" s="121">
        <v>6200037020</v>
      </c>
      <c r="F2617" s="237">
        <v>45572</v>
      </c>
      <c r="G2617" s="121" t="s">
        <v>10364</v>
      </c>
      <c r="H2617" s="121" t="s">
        <v>23622</v>
      </c>
      <c r="I2617" s="120" t="s">
        <v>16687</v>
      </c>
      <c r="J2617" s="121" t="s">
        <v>7453</v>
      </c>
    </row>
    <row r="2618" spans="1:10" ht="15.75" hidden="1" customHeight="1">
      <c r="A2618" s="119">
        <v>2611</v>
      </c>
      <c r="B2618" s="238" t="s">
        <v>29644</v>
      </c>
      <c r="C2618" s="121" t="s">
        <v>7501</v>
      </c>
      <c r="D2618" s="119">
        <v>2025</v>
      </c>
      <c r="E2618" s="121">
        <v>6200037107</v>
      </c>
      <c r="F2618" s="237">
        <v>45579</v>
      </c>
      <c r="G2618" s="121" t="s">
        <v>10365</v>
      </c>
      <c r="H2618" s="121" t="s">
        <v>23623</v>
      </c>
      <c r="I2618" s="120" t="s">
        <v>16688</v>
      </c>
      <c r="J2618" s="121" t="s">
        <v>7453</v>
      </c>
    </row>
    <row r="2619" spans="1:10" ht="15.75" hidden="1" customHeight="1">
      <c r="A2619" s="119">
        <v>2612</v>
      </c>
      <c r="B2619" s="238" t="s">
        <v>29645</v>
      </c>
      <c r="C2619" s="121" t="s">
        <v>7507</v>
      </c>
      <c r="D2619" s="119">
        <v>2025</v>
      </c>
      <c r="E2619" s="121">
        <v>6400023029</v>
      </c>
      <c r="F2619" s="237">
        <v>45574</v>
      </c>
      <c r="G2619" s="121" t="s">
        <v>10366</v>
      </c>
      <c r="H2619" s="121" t="s">
        <v>23624</v>
      </c>
      <c r="I2619" s="120" t="s">
        <v>16689</v>
      </c>
      <c r="J2619" s="121" t="s">
        <v>7455</v>
      </c>
    </row>
    <row r="2620" spans="1:10" ht="15.75" hidden="1" customHeight="1">
      <c r="A2620" s="119">
        <v>2613</v>
      </c>
      <c r="B2620" s="238" t="s">
        <v>29646</v>
      </c>
      <c r="C2620" s="121" t="s">
        <v>7490</v>
      </c>
      <c r="D2620" s="119">
        <v>2025</v>
      </c>
      <c r="E2620" s="121">
        <v>6200037476</v>
      </c>
      <c r="F2620" s="237">
        <v>45630</v>
      </c>
      <c r="G2620" s="121" t="s">
        <v>10367</v>
      </c>
      <c r="H2620" s="121" t="s">
        <v>23625</v>
      </c>
      <c r="I2620" s="120" t="s">
        <v>16690</v>
      </c>
      <c r="J2620" s="121" t="s">
        <v>7453</v>
      </c>
    </row>
    <row r="2621" spans="1:10" ht="15.75" hidden="1" customHeight="1">
      <c r="A2621" s="119">
        <v>2614</v>
      </c>
      <c r="B2621" s="238" t="s">
        <v>29647</v>
      </c>
      <c r="C2621" s="121" t="s">
        <v>7479</v>
      </c>
      <c r="D2621" s="119">
        <v>2025</v>
      </c>
      <c r="E2621" s="121">
        <v>6100107969</v>
      </c>
      <c r="F2621" s="237">
        <v>45588</v>
      </c>
      <c r="G2621" s="121" t="s">
        <v>10368</v>
      </c>
      <c r="H2621" s="121" t="s">
        <v>23626</v>
      </c>
      <c r="I2621" s="120" t="s">
        <v>16691</v>
      </c>
      <c r="J2621" s="121" t="s">
        <v>7451</v>
      </c>
    </row>
    <row r="2622" spans="1:10" ht="15.75" hidden="1" customHeight="1">
      <c r="A2622" s="119">
        <v>2615</v>
      </c>
      <c r="B2622" s="238" t="s">
        <v>29648</v>
      </c>
      <c r="C2622" s="121" t="s">
        <v>7492</v>
      </c>
      <c r="D2622" s="119">
        <v>2025</v>
      </c>
      <c r="E2622" s="121">
        <v>6200037003</v>
      </c>
      <c r="F2622" s="237">
        <v>45569</v>
      </c>
      <c r="G2622" s="121" t="s">
        <v>10369</v>
      </c>
      <c r="H2622" s="121" t="s">
        <v>23627</v>
      </c>
      <c r="I2622" s="120" t="s">
        <v>16692</v>
      </c>
      <c r="J2622" s="121" t="s">
        <v>7453</v>
      </c>
    </row>
    <row r="2623" spans="1:10" ht="15.75" hidden="1" customHeight="1">
      <c r="A2623" s="119">
        <v>2616</v>
      </c>
      <c r="B2623" s="238" t="s">
        <v>7552</v>
      </c>
      <c r="C2623" s="121" t="s">
        <v>7478</v>
      </c>
      <c r="D2623" s="119">
        <v>2025</v>
      </c>
      <c r="E2623" s="121">
        <v>6100107908</v>
      </c>
      <c r="F2623" s="237">
        <v>45583</v>
      </c>
      <c r="G2623" s="121" t="s">
        <v>10370</v>
      </c>
      <c r="H2623" s="121" t="s">
        <v>23628</v>
      </c>
      <c r="I2623" s="120" t="s">
        <v>16693</v>
      </c>
      <c r="J2623" s="121" t="s">
        <v>7451</v>
      </c>
    </row>
    <row r="2624" spans="1:10" ht="15.75" hidden="1" customHeight="1">
      <c r="A2624" s="119">
        <v>2617</v>
      </c>
      <c r="B2624" s="238" t="s">
        <v>29649</v>
      </c>
      <c r="C2624" s="121" t="s">
        <v>7484</v>
      </c>
      <c r="D2624" s="119">
        <v>2025</v>
      </c>
      <c r="E2624" s="121">
        <v>6100107725</v>
      </c>
      <c r="F2624" s="237">
        <v>45575</v>
      </c>
      <c r="G2624" s="121" t="s">
        <v>10371</v>
      </c>
      <c r="H2624" s="121" t="s">
        <v>23629</v>
      </c>
      <c r="I2624" s="120" t="s">
        <v>16694</v>
      </c>
      <c r="J2624" s="121" t="s">
        <v>7451</v>
      </c>
    </row>
    <row r="2625" spans="1:10" ht="15.75" hidden="1" customHeight="1">
      <c r="A2625" s="119">
        <v>2618</v>
      </c>
      <c r="B2625" s="238" t="s">
        <v>7618</v>
      </c>
      <c r="C2625" s="121" t="s">
        <v>7478</v>
      </c>
      <c r="D2625" s="119">
        <v>2025</v>
      </c>
      <c r="E2625" s="121">
        <v>6100107705</v>
      </c>
      <c r="F2625" s="237">
        <v>45575</v>
      </c>
      <c r="G2625" s="121" t="s">
        <v>10372</v>
      </c>
      <c r="H2625" s="121" t="s">
        <v>23630</v>
      </c>
      <c r="I2625" s="120" t="s">
        <v>7358</v>
      </c>
      <c r="J2625" s="121" t="s">
        <v>7451</v>
      </c>
    </row>
    <row r="2626" spans="1:10" ht="15.75" hidden="1" customHeight="1">
      <c r="A2626" s="119">
        <v>2619</v>
      </c>
      <c r="B2626" s="238" t="s">
        <v>29650</v>
      </c>
      <c r="C2626" s="121" t="s">
        <v>7479</v>
      </c>
      <c r="D2626" s="119">
        <v>2025</v>
      </c>
      <c r="E2626" s="121">
        <v>6100107799</v>
      </c>
      <c r="F2626" s="237">
        <v>45576</v>
      </c>
      <c r="G2626" s="121" t="s">
        <v>10373</v>
      </c>
      <c r="H2626" s="121" t="s">
        <v>23631</v>
      </c>
      <c r="I2626" s="120" t="s">
        <v>7375</v>
      </c>
      <c r="J2626" s="121" t="s">
        <v>7451</v>
      </c>
    </row>
    <row r="2627" spans="1:10" ht="15.75" hidden="1" customHeight="1">
      <c r="A2627" s="119">
        <v>2620</v>
      </c>
      <c r="B2627" s="238" t="s">
        <v>29651</v>
      </c>
      <c r="C2627" s="121" t="s">
        <v>7497</v>
      </c>
      <c r="D2627" s="119">
        <v>2025</v>
      </c>
      <c r="E2627" s="121">
        <v>6100107711</v>
      </c>
      <c r="F2627" s="237">
        <v>45575</v>
      </c>
      <c r="G2627" s="121" t="s">
        <v>10374</v>
      </c>
      <c r="H2627" s="121" t="s">
        <v>23632</v>
      </c>
      <c r="I2627" s="120" t="s">
        <v>16695</v>
      </c>
      <c r="J2627" s="121" t="s">
        <v>7451</v>
      </c>
    </row>
    <row r="2628" spans="1:10" ht="15.75" hidden="1" customHeight="1">
      <c r="A2628" s="119">
        <v>2621</v>
      </c>
      <c r="B2628" s="238" t="s">
        <v>29103</v>
      </c>
      <c r="C2628" s="121" t="s">
        <v>7478</v>
      </c>
      <c r="D2628" s="119">
        <v>2025</v>
      </c>
      <c r="E2628" s="121">
        <v>6100107733</v>
      </c>
      <c r="F2628" s="237">
        <v>45579</v>
      </c>
      <c r="G2628" s="121" t="s">
        <v>10375</v>
      </c>
      <c r="H2628" s="121" t="s">
        <v>23633</v>
      </c>
      <c r="I2628" s="120" t="s">
        <v>16696</v>
      </c>
      <c r="J2628" s="121" t="s">
        <v>7451</v>
      </c>
    </row>
    <row r="2629" spans="1:10" ht="15.75" hidden="1" customHeight="1">
      <c r="A2629" s="119">
        <v>2622</v>
      </c>
      <c r="B2629" s="238" t="s">
        <v>29652</v>
      </c>
      <c r="C2629" s="121" t="s">
        <v>7490</v>
      </c>
      <c r="D2629" s="119">
        <v>2025</v>
      </c>
      <c r="E2629" s="121">
        <v>6200037033</v>
      </c>
      <c r="F2629" s="237">
        <v>45572</v>
      </c>
      <c r="G2629" s="121" t="s">
        <v>7110</v>
      </c>
      <c r="H2629" s="121" t="s">
        <v>23634</v>
      </c>
      <c r="I2629" s="120" t="s">
        <v>16697</v>
      </c>
      <c r="J2629" s="121" t="s">
        <v>7453</v>
      </c>
    </row>
    <row r="2630" spans="1:10" ht="15.75" hidden="1" customHeight="1">
      <c r="A2630" s="119">
        <v>2623</v>
      </c>
      <c r="B2630" s="238" t="s">
        <v>29653</v>
      </c>
      <c r="C2630" s="121" t="s">
        <v>7490</v>
      </c>
      <c r="D2630" s="119">
        <v>2025</v>
      </c>
      <c r="E2630" s="121">
        <v>6200037019</v>
      </c>
      <c r="F2630" s="237">
        <v>45573</v>
      </c>
      <c r="G2630" s="121" t="s">
        <v>10376</v>
      </c>
      <c r="H2630" s="121" t="s">
        <v>23635</v>
      </c>
      <c r="I2630" s="120" t="s">
        <v>16698</v>
      </c>
      <c r="J2630" s="121" t="s">
        <v>7453</v>
      </c>
    </row>
    <row r="2631" spans="1:10" ht="15.75" hidden="1" customHeight="1">
      <c r="A2631" s="119">
        <v>2624</v>
      </c>
      <c r="B2631" s="238" t="s">
        <v>7726</v>
      </c>
      <c r="C2631" s="121" t="s">
        <v>7478</v>
      </c>
      <c r="D2631" s="119">
        <v>2025</v>
      </c>
      <c r="E2631" s="121">
        <v>6100107723</v>
      </c>
      <c r="F2631" s="237">
        <v>45576</v>
      </c>
      <c r="G2631" s="121" t="s">
        <v>8379</v>
      </c>
      <c r="H2631" s="121" t="s">
        <v>23636</v>
      </c>
      <c r="I2631" s="120" t="s">
        <v>7408</v>
      </c>
      <c r="J2631" s="121" t="s">
        <v>7451</v>
      </c>
    </row>
    <row r="2632" spans="1:10" ht="15.75" hidden="1" customHeight="1">
      <c r="A2632" s="119">
        <v>2625</v>
      </c>
      <c r="B2632" s="238" t="s">
        <v>29654</v>
      </c>
      <c r="C2632" s="121" t="s">
        <v>7479</v>
      </c>
      <c r="D2632" s="119">
        <v>2025</v>
      </c>
      <c r="E2632" s="121">
        <v>6100107803</v>
      </c>
      <c r="F2632" s="237">
        <v>45576</v>
      </c>
      <c r="G2632" s="121" t="s">
        <v>10377</v>
      </c>
      <c r="H2632" s="121" t="s">
        <v>23637</v>
      </c>
      <c r="I2632" s="120" t="s">
        <v>16699</v>
      </c>
      <c r="J2632" s="121" t="s">
        <v>7451</v>
      </c>
    </row>
    <row r="2633" spans="1:10" ht="15.75" hidden="1" customHeight="1">
      <c r="A2633" s="119">
        <v>2626</v>
      </c>
      <c r="B2633" s="238" t="s">
        <v>29655</v>
      </c>
      <c r="C2633" s="121" t="s">
        <v>7494</v>
      </c>
      <c r="D2633" s="119">
        <v>2025</v>
      </c>
      <c r="E2633" s="121">
        <v>6000040091</v>
      </c>
      <c r="F2633" s="237">
        <v>45575</v>
      </c>
      <c r="G2633" s="121" t="s">
        <v>10378</v>
      </c>
      <c r="H2633" s="121" t="s">
        <v>23638</v>
      </c>
      <c r="I2633" s="120" t="s">
        <v>16700</v>
      </c>
      <c r="J2633" s="121" t="s">
        <v>7452</v>
      </c>
    </row>
    <row r="2634" spans="1:10" ht="15.75" hidden="1" customHeight="1">
      <c r="A2634" s="119">
        <v>2627</v>
      </c>
      <c r="B2634" s="238" t="s">
        <v>29656</v>
      </c>
      <c r="C2634" s="121" t="s">
        <v>7483</v>
      </c>
      <c r="D2634" s="119">
        <v>2025</v>
      </c>
      <c r="E2634" s="121">
        <v>6100107857</v>
      </c>
      <c r="F2634" s="237">
        <v>45594</v>
      </c>
      <c r="G2634" s="121" t="s">
        <v>10379</v>
      </c>
      <c r="H2634" s="121" t="s">
        <v>23639</v>
      </c>
      <c r="I2634" s="120" t="s">
        <v>16701</v>
      </c>
      <c r="J2634" s="121" t="s">
        <v>7451</v>
      </c>
    </row>
    <row r="2635" spans="1:10" ht="15.75" hidden="1" customHeight="1">
      <c r="A2635" s="119">
        <v>2628</v>
      </c>
      <c r="B2635" s="238" t="s">
        <v>29111</v>
      </c>
      <c r="C2635" s="121" t="s">
        <v>7479</v>
      </c>
      <c r="D2635" s="119">
        <v>2025</v>
      </c>
      <c r="E2635" s="121">
        <v>6100107729</v>
      </c>
      <c r="F2635" s="237">
        <v>45579</v>
      </c>
      <c r="G2635" s="121" t="s">
        <v>10380</v>
      </c>
      <c r="H2635" s="121" t="s">
        <v>23640</v>
      </c>
      <c r="I2635" s="120" t="s">
        <v>16702</v>
      </c>
      <c r="J2635" s="121" t="s">
        <v>7451</v>
      </c>
    </row>
    <row r="2636" spans="1:10" ht="15.75" hidden="1" customHeight="1">
      <c r="A2636" s="119">
        <v>2629</v>
      </c>
      <c r="B2636" s="238" t="s">
        <v>29657</v>
      </c>
      <c r="C2636" s="121" t="s">
        <v>7478</v>
      </c>
      <c r="D2636" s="119">
        <v>2025</v>
      </c>
      <c r="E2636" s="121">
        <v>6100107836</v>
      </c>
      <c r="F2636" s="237">
        <v>45579</v>
      </c>
      <c r="G2636" s="121" t="s">
        <v>10381</v>
      </c>
      <c r="H2636" s="121" t="s">
        <v>23641</v>
      </c>
      <c r="I2636" s="120" t="s">
        <v>16703</v>
      </c>
      <c r="J2636" s="121" t="s">
        <v>7451</v>
      </c>
    </row>
    <row r="2637" spans="1:10" ht="15.75" hidden="1" customHeight="1">
      <c r="A2637" s="119">
        <v>2630</v>
      </c>
      <c r="B2637" s="238" t="s">
        <v>29658</v>
      </c>
      <c r="C2637" s="121" t="s">
        <v>7478</v>
      </c>
      <c r="D2637" s="119">
        <v>2025</v>
      </c>
      <c r="E2637" s="121">
        <v>6100107728</v>
      </c>
      <c r="F2637" s="237">
        <v>45580</v>
      </c>
      <c r="G2637" s="121" t="s">
        <v>10382</v>
      </c>
      <c r="H2637" s="121" t="s">
        <v>23642</v>
      </c>
      <c r="I2637" s="120" t="s">
        <v>16704</v>
      </c>
      <c r="J2637" s="121" t="s">
        <v>7451</v>
      </c>
    </row>
    <row r="2638" spans="1:10" ht="15.75" hidden="1" customHeight="1">
      <c r="A2638" s="119">
        <v>2631</v>
      </c>
      <c r="B2638" s="238" t="s">
        <v>29659</v>
      </c>
      <c r="C2638" s="121" t="s">
        <v>7493</v>
      </c>
      <c r="D2638" s="119">
        <v>2025</v>
      </c>
      <c r="E2638" s="121">
        <v>6000040089</v>
      </c>
      <c r="F2638" s="237">
        <v>45576</v>
      </c>
      <c r="G2638" s="121" t="s">
        <v>10383</v>
      </c>
      <c r="H2638" s="121" t="s">
        <v>23643</v>
      </c>
      <c r="I2638" s="120" t="s">
        <v>16705</v>
      </c>
      <c r="J2638" s="121" t="s">
        <v>7452</v>
      </c>
    </row>
    <row r="2639" spans="1:10" ht="15.75" hidden="1" customHeight="1">
      <c r="A2639" s="119">
        <v>2632</v>
      </c>
      <c r="B2639" s="238" t="s">
        <v>7535</v>
      </c>
      <c r="C2639" s="121" t="s">
        <v>7478</v>
      </c>
      <c r="D2639" s="119">
        <v>2025</v>
      </c>
      <c r="E2639" s="121">
        <v>6100107703</v>
      </c>
      <c r="F2639" s="237">
        <v>45574</v>
      </c>
      <c r="G2639" s="121" t="s">
        <v>10384</v>
      </c>
      <c r="H2639" s="121" t="s">
        <v>23644</v>
      </c>
      <c r="I2639" s="120" t="s">
        <v>16706</v>
      </c>
      <c r="J2639" s="121" t="s">
        <v>7451</v>
      </c>
    </row>
    <row r="2640" spans="1:10" ht="15.75" hidden="1" customHeight="1">
      <c r="A2640" s="119">
        <v>2633</v>
      </c>
      <c r="B2640" s="238" t="s">
        <v>7886</v>
      </c>
      <c r="C2640" s="121" t="s">
        <v>7488</v>
      </c>
      <c r="D2640" s="119">
        <v>2025</v>
      </c>
      <c r="E2640" s="121">
        <v>6100107849</v>
      </c>
      <c r="F2640" s="237">
        <v>45580</v>
      </c>
      <c r="G2640" s="121" t="s">
        <v>10385</v>
      </c>
      <c r="H2640" s="121" t="s">
        <v>23645</v>
      </c>
      <c r="I2640" s="120" t="s">
        <v>16707</v>
      </c>
      <c r="J2640" s="121" t="s">
        <v>7451</v>
      </c>
    </row>
    <row r="2641" spans="1:10" ht="15.75" hidden="1" customHeight="1">
      <c r="A2641" s="119">
        <v>2634</v>
      </c>
      <c r="B2641" s="238" t="s">
        <v>29660</v>
      </c>
      <c r="C2641" s="121" t="s">
        <v>7478</v>
      </c>
      <c r="D2641" s="119">
        <v>2025</v>
      </c>
      <c r="E2641" s="121">
        <v>6100107702</v>
      </c>
      <c r="F2641" s="237">
        <v>45573</v>
      </c>
      <c r="G2641" s="121" t="s">
        <v>10386</v>
      </c>
      <c r="H2641" s="121" t="s">
        <v>23646</v>
      </c>
      <c r="I2641" s="120" t="s">
        <v>16708</v>
      </c>
      <c r="J2641" s="121" t="s">
        <v>7451</v>
      </c>
    </row>
    <row r="2642" spans="1:10" ht="15.75" hidden="1" customHeight="1">
      <c r="A2642" s="119">
        <v>2635</v>
      </c>
      <c r="B2642" s="238" t="s">
        <v>7624</v>
      </c>
      <c r="C2642" s="121" t="s">
        <v>7478</v>
      </c>
      <c r="D2642" s="119">
        <v>2025</v>
      </c>
      <c r="E2642" s="121">
        <v>6100107795</v>
      </c>
      <c r="F2642" s="237">
        <v>45580</v>
      </c>
      <c r="G2642" s="121" t="s">
        <v>10387</v>
      </c>
      <c r="H2642" s="121" t="s">
        <v>23647</v>
      </c>
      <c r="I2642" s="120" t="s">
        <v>7360</v>
      </c>
      <c r="J2642" s="121" t="s">
        <v>7451</v>
      </c>
    </row>
    <row r="2643" spans="1:10" ht="15.75" hidden="1" customHeight="1">
      <c r="A2643" s="119">
        <v>2636</v>
      </c>
      <c r="B2643" s="238" t="s">
        <v>29661</v>
      </c>
      <c r="C2643" s="121" t="s">
        <v>7478</v>
      </c>
      <c r="D2643" s="119">
        <v>2025</v>
      </c>
      <c r="E2643" s="121">
        <v>6100107730</v>
      </c>
      <c r="F2643" s="237">
        <v>45575</v>
      </c>
      <c r="G2643" s="121" t="s">
        <v>10388</v>
      </c>
      <c r="H2643" s="121" t="s">
        <v>23648</v>
      </c>
      <c r="I2643" s="120" t="s">
        <v>16709</v>
      </c>
      <c r="J2643" s="121" t="s">
        <v>7451</v>
      </c>
    </row>
    <row r="2644" spans="1:10" ht="15.75" hidden="1" customHeight="1">
      <c r="A2644" s="119">
        <v>2637</v>
      </c>
      <c r="B2644" s="238" t="s">
        <v>29662</v>
      </c>
      <c r="C2644" s="121" t="s">
        <v>7490</v>
      </c>
      <c r="D2644" s="119">
        <v>2025</v>
      </c>
      <c r="E2644" s="121">
        <v>6200037092</v>
      </c>
      <c r="F2644" s="237">
        <v>45586</v>
      </c>
      <c r="G2644" s="121" t="s">
        <v>10389</v>
      </c>
      <c r="H2644" s="121" t="s">
        <v>23649</v>
      </c>
      <c r="I2644" s="120" t="s">
        <v>16710</v>
      </c>
      <c r="J2644" s="121" t="s">
        <v>7453</v>
      </c>
    </row>
    <row r="2645" spans="1:10" ht="15.75" hidden="1" customHeight="1">
      <c r="A2645" s="119">
        <v>2638</v>
      </c>
      <c r="B2645" s="238" t="s">
        <v>29663</v>
      </c>
      <c r="C2645" s="121" t="s">
        <v>7489</v>
      </c>
      <c r="D2645" s="119">
        <v>2025</v>
      </c>
      <c r="E2645" s="121">
        <v>6200037026</v>
      </c>
      <c r="F2645" s="237">
        <v>45575</v>
      </c>
      <c r="G2645" s="121" t="s">
        <v>10390</v>
      </c>
      <c r="H2645" s="121" t="s">
        <v>23650</v>
      </c>
      <c r="I2645" s="120" t="s">
        <v>16711</v>
      </c>
      <c r="J2645" s="121" t="s">
        <v>7453</v>
      </c>
    </row>
    <row r="2646" spans="1:10" ht="15.75" hidden="1" customHeight="1">
      <c r="A2646" s="119">
        <v>2639</v>
      </c>
      <c r="B2646" s="238" t="s">
        <v>7623</v>
      </c>
      <c r="C2646" s="121" t="s">
        <v>7478</v>
      </c>
      <c r="D2646" s="119">
        <v>2025</v>
      </c>
      <c r="E2646" s="121">
        <v>6100107780</v>
      </c>
      <c r="F2646" s="237">
        <v>45575</v>
      </c>
      <c r="G2646" s="121" t="s">
        <v>10391</v>
      </c>
      <c r="H2646" s="121" t="s">
        <v>23651</v>
      </c>
      <c r="I2646" s="120" t="s">
        <v>16712</v>
      </c>
      <c r="J2646" s="121" t="s">
        <v>7451</v>
      </c>
    </row>
    <row r="2647" spans="1:10" ht="15.75" hidden="1" customHeight="1">
      <c r="A2647" s="119">
        <v>2640</v>
      </c>
      <c r="B2647" s="238" t="s">
        <v>29664</v>
      </c>
      <c r="C2647" s="121" t="s">
        <v>7490</v>
      </c>
      <c r="D2647" s="119">
        <v>2025</v>
      </c>
      <c r="E2647" s="121">
        <v>6200037091</v>
      </c>
      <c r="F2647" s="237">
        <v>45579</v>
      </c>
      <c r="G2647" s="121" t="s">
        <v>10392</v>
      </c>
      <c r="H2647" s="121" t="s">
        <v>23652</v>
      </c>
      <c r="I2647" s="120" t="s">
        <v>16713</v>
      </c>
      <c r="J2647" s="121" t="s">
        <v>7453</v>
      </c>
    </row>
    <row r="2648" spans="1:10" ht="15.75" hidden="1" customHeight="1">
      <c r="A2648" s="119">
        <v>2641</v>
      </c>
      <c r="B2648" s="238" t="s">
        <v>29665</v>
      </c>
      <c r="C2648" s="121" t="s">
        <v>7482</v>
      </c>
      <c r="D2648" s="119">
        <v>2025</v>
      </c>
      <c r="E2648" s="121">
        <v>6100107781</v>
      </c>
      <c r="F2648" s="237">
        <v>45575</v>
      </c>
      <c r="G2648" s="121" t="s">
        <v>10393</v>
      </c>
      <c r="H2648" s="121" t="s">
        <v>23653</v>
      </c>
      <c r="I2648" s="120" t="s">
        <v>16714</v>
      </c>
      <c r="J2648" s="121" t="s">
        <v>7451</v>
      </c>
    </row>
    <row r="2649" spans="1:10" ht="15.75" hidden="1" customHeight="1">
      <c r="A2649" s="119">
        <v>2642</v>
      </c>
      <c r="B2649" s="238" t="s">
        <v>29666</v>
      </c>
      <c r="C2649" s="121" t="s">
        <v>7479</v>
      </c>
      <c r="D2649" s="119">
        <v>2025</v>
      </c>
      <c r="E2649" s="121">
        <v>6100107777</v>
      </c>
      <c r="F2649" s="237">
        <v>45581</v>
      </c>
      <c r="G2649" s="121" t="s">
        <v>10394</v>
      </c>
      <c r="H2649" s="121" t="s">
        <v>23654</v>
      </c>
      <c r="I2649" s="120" t="s">
        <v>16715</v>
      </c>
      <c r="J2649" s="121" t="s">
        <v>7451</v>
      </c>
    </row>
    <row r="2650" spans="1:10" ht="15.75" hidden="1" customHeight="1">
      <c r="A2650" s="119">
        <v>2643</v>
      </c>
      <c r="B2650" s="238" t="s">
        <v>7902</v>
      </c>
      <c r="C2650" s="121" t="s">
        <v>7491</v>
      </c>
      <c r="D2650" s="119">
        <v>2025</v>
      </c>
      <c r="E2650" s="121">
        <v>6100107758</v>
      </c>
      <c r="F2650" s="237">
        <v>45582</v>
      </c>
      <c r="G2650" s="121" t="s">
        <v>10395</v>
      </c>
      <c r="H2650" s="121" t="s">
        <v>23655</v>
      </c>
      <c r="I2650" s="120" t="s">
        <v>16716</v>
      </c>
      <c r="J2650" s="121" t="s">
        <v>7451</v>
      </c>
    </row>
    <row r="2651" spans="1:10" ht="15.75" hidden="1" customHeight="1">
      <c r="A2651" s="119">
        <v>2644</v>
      </c>
      <c r="B2651" s="238" t="s">
        <v>29667</v>
      </c>
      <c r="C2651" s="121" t="s">
        <v>7484</v>
      </c>
      <c r="D2651" s="119">
        <v>2025</v>
      </c>
      <c r="E2651" s="121">
        <v>6100107852</v>
      </c>
      <c r="F2651" s="237">
        <v>45576</v>
      </c>
      <c r="G2651" s="121" t="s">
        <v>10396</v>
      </c>
      <c r="H2651" s="121" t="s">
        <v>23656</v>
      </c>
      <c r="I2651" s="120" t="s">
        <v>16717</v>
      </c>
      <c r="J2651" s="121" t="s">
        <v>7451</v>
      </c>
    </row>
    <row r="2652" spans="1:10" ht="15.75" hidden="1" customHeight="1">
      <c r="A2652" s="119">
        <v>2645</v>
      </c>
      <c r="B2652" s="238" t="s">
        <v>7636</v>
      </c>
      <c r="C2652" s="121" t="s">
        <v>7478</v>
      </c>
      <c r="D2652" s="119">
        <v>2025</v>
      </c>
      <c r="E2652" s="121">
        <v>6100107832</v>
      </c>
      <c r="F2652" s="237">
        <v>45579</v>
      </c>
      <c r="G2652" s="121" t="s">
        <v>10397</v>
      </c>
      <c r="H2652" s="121" t="s">
        <v>23657</v>
      </c>
      <c r="I2652" s="120" t="s">
        <v>16718</v>
      </c>
      <c r="J2652" s="121" t="s">
        <v>7451</v>
      </c>
    </row>
    <row r="2653" spans="1:10" ht="15.75" hidden="1" customHeight="1">
      <c r="A2653" s="119">
        <v>2646</v>
      </c>
      <c r="B2653" s="238" t="s">
        <v>29668</v>
      </c>
      <c r="C2653" s="121" t="s">
        <v>7490</v>
      </c>
      <c r="D2653" s="119">
        <v>2025</v>
      </c>
      <c r="E2653" s="121">
        <v>6200037023</v>
      </c>
      <c r="F2653" s="237">
        <v>45572</v>
      </c>
      <c r="G2653" s="121" t="s">
        <v>10398</v>
      </c>
      <c r="H2653" s="121" t="s">
        <v>23658</v>
      </c>
      <c r="I2653" s="120" t="s">
        <v>16719</v>
      </c>
      <c r="J2653" s="121" t="s">
        <v>7453</v>
      </c>
    </row>
    <row r="2654" spans="1:10" ht="15.75" hidden="1" customHeight="1">
      <c r="A2654" s="119">
        <v>2647</v>
      </c>
      <c r="B2654" s="238" t="s">
        <v>29669</v>
      </c>
      <c r="C2654" s="121" t="s">
        <v>7483</v>
      </c>
      <c r="D2654" s="119">
        <v>2025</v>
      </c>
      <c r="E2654" s="121">
        <v>6100107779</v>
      </c>
      <c r="F2654" s="237">
        <v>45579</v>
      </c>
      <c r="G2654" s="121" t="s">
        <v>10399</v>
      </c>
      <c r="H2654" s="121" t="s">
        <v>23659</v>
      </c>
      <c r="I2654" s="120" t="s">
        <v>16720</v>
      </c>
      <c r="J2654" s="121" t="s">
        <v>7451</v>
      </c>
    </row>
    <row r="2655" spans="1:10" ht="15.75" hidden="1" customHeight="1">
      <c r="A2655" s="119">
        <v>2648</v>
      </c>
      <c r="B2655" s="238" t="s">
        <v>29670</v>
      </c>
      <c r="C2655" s="121" t="s">
        <v>7489</v>
      </c>
      <c r="D2655" s="119">
        <v>2025</v>
      </c>
      <c r="E2655" s="121">
        <v>6200037036</v>
      </c>
      <c r="F2655" s="237">
        <v>45574</v>
      </c>
      <c r="G2655" s="121" t="s">
        <v>10400</v>
      </c>
      <c r="H2655" s="121" t="s">
        <v>23660</v>
      </c>
      <c r="I2655" s="120" t="s">
        <v>16721</v>
      </c>
      <c r="J2655" s="121" t="s">
        <v>7453</v>
      </c>
    </row>
    <row r="2656" spans="1:10" ht="15.75" hidden="1" customHeight="1">
      <c r="A2656" s="119">
        <v>2649</v>
      </c>
      <c r="B2656" s="238" t="s">
        <v>7530</v>
      </c>
      <c r="C2656" s="121" t="s">
        <v>7478</v>
      </c>
      <c r="D2656" s="119">
        <v>2025</v>
      </c>
      <c r="E2656" s="121">
        <v>6100108382</v>
      </c>
      <c r="F2656" s="237">
        <v>45596</v>
      </c>
      <c r="G2656" s="121" t="s">
        <v>10401</v>
      </c>
      <c r="H2656" s="121" t="s">
        <v>23661</v>
      </c>
      <c r="I2656" s="120" t="s">
        <v>16722</v>
      </c>
      <c r="J2656" s="121" t="s">
        <v>7451</v>
      </c>
    </row>
    <row r="2657" spans="1:10" ht="15.75" hidden="1" customHeight="1">
      <c r="A2657" s="119">
        <v>2650</v>
      </c>
      <c r="B2657" s="121" t="s">
        <v>28016</v>
      </c>
      <c r="C2657" s="121" t="s">
        <v>7485</v>
      </c>
      <c r="D2657" s="119">
        <v>2025</v>
      </c>
      <c r="E2657" s="121">
        <v>6000040209</v>
      </c>
      <c r="F2657" s="237">
        <v>45588</v>
      </c>
      <c r="G2657" s="121" t="s">
        <v>10402</v>
      </c>
      <c r="H2657" s="121" t="s">
        <v>23662</v>
      </c>
      <c r="I2657" s="120" t="s">
        <v>16723</v>
      </c>
      <c r="J2657" s="121" t="s">
        <v>7452</v>
      </c>
    </row>
    <row r="2658" spans="1:10" ht="15.75" hidden="1" customHeight="1">
      <c r="A2658" s="119">
        <v>2651</v>
      </c>
      <c r="B2658" s="238" t="s">
        <v>7553</v>
      </c>
      <c r="C2658" s="121" t="s">
        <v>7478</v>
      </c>
      <c r="D2658" s="119">
        <v>2025</v>
      </c>
      <c r="E2658" s="121">
        <v>6100108098</v>
      </c>
      <c r="F2658" s="237">
        <v>45587</v>
      </c>
      <c r="G2658" s="121" t="s">
        <v>10403</v>
      </c>
      <c r="H2658" s="121" t="s">
        <v>23663</v>
      </c>
      <c r="I2658" s="120" t="s">
        <v>7318</v>
      </c>
      <c r="J2658" s="121" t="s">
        <v>7451</v>
      </c>
    </row>
    <row r="2659" spans="1:10" ht="15.75" hidden="1" customHeight="1">
      <c r="A2659" s="119">
        <v>2652</v>
      </c>
      <c r="B2659" s="238" t="s">
        <v>7636</v>
      </c>
      <c r="C2659" s="121" t="s">
        <v>7478</v>
      </c>
      <c r="D2659" s="119">
        <v>2025</v>
      </c>
      <c r="E2659" s="121">
        <v>6100107783</v>
      </c>
      <c r="F2659" s="237">
        <v>45579</v>
      </c>
      <c r="G2659" s="121" t="s">
        <v>10404</v>
      </c>
      <c r="H2659" s="121" t="s">
        <v>23664</v>
      </c>
      <c r="I2659" s="120" t="s">
        <v>16724</v>
      </c>
      <c r="J2659" s="121" t="s">
        <v>7451</v>
      </c>
    </row>
    <row r="2660" spans="1:10" ht="15.75" hidden="1" customHeight="1">
      <c r="A2660" s="119">
        <v>2653</v>
      </c>
      <c r="B2660" s="238" t="s">
        <v>29671</v>
      </c>
      <c r="C2660" s="121" t="s">
        <v>7505</v>
      </c>
      <c r="D2660" s="119">
        <v>2025</v>
      </c>
      <c r="E2660" s="121">
        <v>6400023043</v>
      </c>
      <c r="F2660" s="237">
        <v>45579</v>
      </c>
      <c r="G2660" s="121" t="s">
        <v>10405</v>
      </c>
      <c r="H2660" s="121" t="s">
        <v>23665</v>
      </c>
      <c r="I2660" s="120" t="s">
        <v>16725</v>
      </c>
      <c r="J2660" s="121" t="s">
        <v>7455</v>
      </c>
    </row>
    <row r="2661" spans="1:10" ht="15.75" hidden="1" customHeight="1">
      <c r="A2661" s="119">
        <v>2654</v>
      </c>
      <c r="B2661" s="238" t="s">
        <v>29672</v>
      </c>
      <c r="C2661" s="121" t="s">
        <v>7489</v>
      </c>
      <c r="D2661" s="119">
        <v>2025</v>
      </c>
      <c r="E2661" s="121">
        <v>6200037037</v>
      </c>
      <c r="F2661" s="237">
        <v>45586</v>
      </c>
      <c r="G2661" s="121" t="s">
        <v>10406</v>
      </c>
      <c r="H2661" s="121" t="s">
        <v>23666</v>
      </c>
      <c r="I2661" s="120" t="s">
        <v>16726</v>
      </c>
      <c r="J2661" s="121" t="s">
        <v>7453</v>
      </c>
    </row>
    <row r="2662" spans="1:10" ht="15.75" hidden="1" customHeight="1">
      <c r="A2662" s="119">
        <v>2655</v>
      </c>
      <c r="B2662" s="238" t="s">
        <v>29673</v>
      </c>
      <c r="C2662" s="121" t="s">
        <v>7478</v>
      </c>
      <c r="D2662" s="119">
        <v>2025</v>
      </c>
      <c r="E2662" s="121">
        <v>6100107765</v>
      </c>
      <c r="F2662" s="237">
        <v>45579</v>
      </c>
      <c r="G2662" s="121" t="s">
        <v>8856</v>
      </c>
      <c r="H2662" s="121" t="s">
        <v>23667</v>
      </c>
      <c r="I2662" s="120" t="s">
        <v>16727</v>
      </c>
      <c r="J2662" s="121" t="s">
        <v>7451</v>
      </c>
    </row>
    <row r="2663" spans="1:10" ht="15.75" hidden="1" customHeight="1">
      <c r="A2663" s="119">
        <v>2656</v>
      </c>
      <c r="B2663" s="238" t="s">
        <v>29674</v>
      </c>
      <c r="C2663" s="121" t="s">
        <v>7478</v>
      </c>
      <c r="D2663" s="119">
        <v>2025</v>
      </c>
      <c r="E2663" s="121">
        <v>6100108213</v>
      </c>
      <c r="F2663" s="237">
        <v>45598</v>
      </c>
      <c r="G2663" s="121" t="s">
        <v>9049</v>
      </c>
      <c r="H2663" s="121" t="s">
        <v>23668</v>
      </c>
      <c r="I2663" s="120" t="s">
        <v>16728</v>
      </c>
      <c r="J2663" s="121" t="s">
        <v>7451</v>
      </c>
    </row>
    <row r="2664" spans="1:10" ht="15.75" hidden="1" customHeight="1">
      <c r="A2664" s="119">
        <v>2657</v>
      </c>
      <c r="B2664" s="238" t="s">
        <v>7662</v>
      </c>
      <c r="C2664" s="121" t="s">
        <v>7478</v>
      </c>
      <c r="D2664" s="119">
        <v>2025</v>
      </c>
      <c r="E2664" s="121">
        <v>6100107913</v>
      </c>
      <c r="F2664" s="237">
        <v>45579</v>
      </c>
      <c r="G2664" s="121" t="s">
        <v>10407</v>
      </c>
      <c r="H2664" s="121" t="s">
        <v>23669</v>
      </c>
      <c r="I2664" s="120" t="s">
        <v>16729</v>
      </c>
      <c r="J2664" s="121" t="s">
        <v>7451</v>
      </c>
    </row>
    <row r="2665" spans="1:10" ht="15.75" hidden="1" customHeight="1">
      <c r="A2665" s="119">
        <v>2658</v>
      </c>
      <c r="B2665" s="238" t="s">
        <v>7704</v>
      </c>
      <c r="C2665" s="121" t="s">
        <v>7484</v>
      </c>
      <c r="D2665" s="119">
        <v>2025</v>
      </c>
      <c r="E2665" s="121">
        <v>6100107772</v>
      </c>
      <c r="F2665" s="237">
        <v>45575</v>
      </c>
      <c r="G2665" s="121" t="s">
        <v>10408</v>
      </c>
      <c r="H2665" s="121" t="s">
        <v>23670</v>
      </c>
      <c r="I2665" s="120" t="s">
        <v>16730</v>
      </c>
      <c r="J2665" s="121" t="s">
        <v>7451</v>
      </c>
    </row>
    <row r="2666" spans="1:10" ht="15.75" hidden="1" customHeight="1">
      <c r="A2666" s="119">
        <v>2659</v>
      </c>
      <c r="B2666" s="238" t="s">
        <v>7873</v>
      </c>
      <c r="C2666" s="121" t="s">
        <v>7483</v>
      </c>
      <c r="D2666" s="119">
        <v>2025</v>
      </c>
      <c r="E2666" s="121">
        <v>6100108009</v>
      </c>
      <c r="F2666" s="237">
        <v>45586</v>
      </c>
      <c r="G2666" s="121" t="s">
        <v>10409</v>
      </c>
      <c r="H2666" s="121" t="s">
        <v>23671</v>
      </c>
      <c r="I2666" s="120" t="s">
        <v>16731</v>
      </c>
      <c r="J2666" s="121" t="s">
        <v>7451</v>
      </c>
    </row>
    <row r="2667" spans="1:10" ht="15.75" hidden="1" customHeight="1">
      <c r="A2667" s="119">
        <v>2660</v>
      </c>
      <c r="B2667" s="238" t="s">
        <v>29675</v>
      </c>
      <c r="C2667" s="121" t="s">
        <v>7490</v>
      </c>
      <c r="D2667" s="119">
        <v>2025</v>
      </c>
      <c r="E2667" s="121">
        <v>6200037032</v>
      </c>
      <c r="F2667" s="237">
        <v>45572</v>
      </c>
      <c r="G2667" s="121" t="s">
        <v>10410</v>
      </c>
      <c r="H2667" s="121" t="s">
        <v>23672</v>
      </c>
      <c r="I2667" s="120" t="s">
        <v>16732</v>
      </c>
      <c r="J2667" s="121" t="s">
        <v>7453</v>
      </c>
    </row>
    <row r="2668" spans="1:10" ht="15.75" hidden="1" customHeight="1">
      <c r="A2668" s="119">
        <v>2661</v>
      </c>
      <c r="B2668" s="238" t="s">
        <v>29676</v>
      </c>
      <c r="C2668" s="121" t="s">
        <v>7479</v>
      </c>
      <c r="D2668" s="119">
        <v>2025</v>
      </c>
      <c r="E2668" s="121">
        <v>6100107904</v>
      </c>
      <c r="F2668" s="237">
        <v>45582</v>
      </c>
      <c r="G2668" s="121" t="s">
        <v>10411</v>
      </c>
      <c r="H2668" s="121" t="s">
        <v>23673</v>
      </c>
      <c r="I2668" s="120" t="s">
        <v>16733</v>
      </c>
      <c r="J2668" s="121" t="s">
        <v>7451</v>
      </c>
    </row>
    <row r="2669" spans="1:10" ht="15.75" hidden="1" customHeight="1">
      <c r="A2669" s="119">
        <v>2662</v>
      </c>
      <c r="B2669" s="238" t="s">
        <v>29677</v>
      </c>
      <c r="C2669" s="121" t="s">
        <v>7478</v>
      </c>
      <c r="D2669" s="119">
        <v>2025</v>
      </c>
      <c r="E2669" s="121">
        <v>6100107794</v>
      </c>
      <c r="F2669" s="237">
        <v>45576</v>
      </c>
      <c r="G2669" s="121" t="s">
        <v>10412</v>
      </c>
      <c r="H2669" s="121" t="s">
        <v>23674</v>
      </c>
      <c r="I2669" s="120" t="s">
        <v>16734</v>
      </c>
      <c r="J2669" s="121" t="s">
        <v>7451</v>
      </c>
    </row>
    <row r="2670" spans="1:10" ht="15.75" hidden="1" customHeight="1">
      <c r="A2670" s="119">
        <v>2663</v>
      </c>
      <c r="B2670" s="238" t="s">
        <v>7650</v>
      </c>
      <c r="C2670" s="121" t="s">
        <v>7479</v>
      </c>
      <c r="D2670" s="119">
        <v>2025</v>
      </c>
      <c r="E2670" s="121">
        <v>6100107974</v>
      </c>
      <c r="F2670" s="237">
        <v>45581</v>
      </c>
      <c r="G2670" s="121" t="s">
        <v>10413</v>
      </c>
      <c r="H2670" s="121" t="s">
        <v>23675</v>
      </c>
      <c r="I2670" s="120" t="s">
        <v>16735</v>
      </c>
      <c r="J2670" s="121" t="s">
        <v>7451</v>
      </c>
    </row>
    <row r="2671" spans="1:10" ht="15.75" hidden="1" customHeight="1">
      <c r="A2671" s="119">
        <v>2664</v>
      </c>
      <c r="B2671" s="238" t="s">
        <v>29678</v>
      </c>
      <c r="C2671" s="121" t="s">
        <v>7494</v>
      </c>
      <c r="D2671" s="119">
        <v>2025</v>
      </c>
      <c r="E2671" s="121">
        <v>6000040168</v>
      </c>
      <c r="F2671" s="237">
        <v>45581</v>
      </c>
      <c r="G2671" s="121" t="s">
        <v>10414</v>
      </c>
      <c r="H2671" s="121" t="s">
        <v>23676</v>
      </c>
      <c r="I2671" s="120" t="s">
        <v>16736</v>
      </c>
      <c r="J2671" s="121" t="s">
        <v>7452</v>
      </c>
    </row>
    <row r="2672" spans="1:10" ht="15.75" hidden="1" customHeight="1">
      <c r="A2672" s="119">
        <v>2665</v>
      </c>
      <c r="B2672" s="238" t="s">
        <v>29679</v>
      </c>
      <c r="C2672" s="121" t="s">
        <v>7478</v>
      </c>
      <c r="D2672" s="119">
        <v>2025</v>
      </c>
      <c r="E2672" s="121">
        <v>6100107786</v>
      </c>
      <c r="F2672" s="237">
        <v>45580</v>
      </c>
      <c r="G2672" s="121" t="s">
        <v>10415</v>
      </c>
      <c r="H2672" s="121" t="s">
        <v>23677</v>
      </c>
      <c r="I2672" s="120" t="s">
        <v>16737</v>
      </c>
      <c r="J2672" s="121" t="s">
        <v>7451</v>
      </c>
    </row>
    <row r="2673" spans="1:10" ht="15.75" hidden="1" customHeight="1">
      <c r="A2673" s="119">
        <v>2666</v>
      </c>
      <c r="B2673" s="238" t="s">
        <v>7645</v>
      </c>
      <c r="C2673" s="121" t="s">
        <v>7478</v>
      </c>
      <c r="D2673" s="119">
        <v>2025</v>
      </c>
      <c r="E2673" s="121">
        <v>6100108001</v>
      </c>
      <c r="F2673" s="237">
        <v>45589</v>
      </c>
      <c r="G2673" s="121" t="s">
        <v>10416</v>
      </c>
      <c r="H2673" s="121" t="s">
        <v>23678</v>
      </c>
      <c r="I2673" s="120" t="s">
        <v>7405</v>
      </c>
      <c r="J2673" s="121" t="s">
        <v>7451</v>
      </c>
    </row>
    <row r="2674" spans="1:10" ht="15.75" hidden="1" customHeight="1">
      <c r="A2674" s="119">
        <v>2667</v>
      </c>
      <c r="B2674" s="238" t="s">
        <v>29680</v>
      </c>
      <c r="C2674" s="121" t="s">
        <v>7490</v>
      </c>
      <c r="D2674" s="119">
        <v>2025</v>
      </c>
      <c r="E2674" s="121">
        <v>6200037130</v>
      </c>
      <c r="F2674" s="237">
        <v>45581</v>
      </c>
      <c r="G2674" s="121" t="s">
        <v>10197</v>
      </c>
      <c r="H2674" s="121" t="s">
        <v>23679</v>
      </c>
      <c r="I2674" s="120" t="s">
        <v>16738</v>
      </c>
      <c r="J2674" s="121" t="s">
        <v>7453</v>
      </c>
    </row>
    <row r="2675" spans="1:10" ht="15.75" hidden="1" customHeight="1">
      <c r="A2675" s="119">
        <v>2668</v>
      </c>
      <c r="B2675" s="238" t="s">
        <v>29681</v>
      </c>
      <c r="C2675" s="121" t="s">
        <v>7494</v>
      </c>
      <c r="D2675" s="119">
        <v>2025</v>
      </c>
      <c r="E2675" s="121">
        <v>6000040206</v>
      </c>
      <c r="F2675" s="237">
        <v>45586</v>
      </c>
      <c r="G2675" s="121" t="s">
        <v>10417</v>
      </c>
      <c r="H2675" s="121" t="s">
        <v>23680</v>
      </c>
      <c r="I2675" s="120" t="s">
        <v>16739</v>
      </c>
      <c r="J2675" s="121" t="s">
        <v>7452</v>
      </c>
    </row>
    <row r="2676" spans="1:10" ht="15.75" hidden="1" customHeight="1">
      <c r="A2676" s="119">
        <v>2669</v>
      </c>
      <c r="B2676" s="238" t="s">
        <v>7597</v>
      </c>
      <c r="C2676" s="121" t="s">
        <v>7478</v>
      </c>
      <c r="D2676" s="119">
        <v>2025</v>
      </c>
      <c r="E2676" s="121">
        <v>6100108465</v>
      </c>
      <c r="F2676" s="237">
        <v>45602</v>
      </c>
      <c r="G2676" s="121" t="s">
        <v>10418</v>
      </c>
      <c r="H2676" s="121" t="s">
        <v>23681</v>
      </c>
      <c r="I2676" s="120" t="s">
        <v>16740</v>
      </c>
      <c r="J2676" s="121" t="s">
        <v>7451</v>
      </c>
    </row>
    <row r="2677" spans="1:10" ht="15.75" hidden="1" customHeight="1">
      <c r="A2677" s="119">
        <v>2670</v>
      </c>
      <c r="B2677" s="238" t="s">
        <v>29682</v>
      </c>
      <c r="C2677" s="121" t="s">
        <v>7496</v>
      </c>
      <c r="D2677" s="119">
        <v>2025</v>
      </c>
      <c r="E2677" s="121">
        <v>6100107802</v>
      </c>
      <c r="F2677" s="237">
        <v>45576</v>
      </c>
      <c r="G2677" s="121" t="s">
        <v>10419</v>
      </c>
      <c r="H2677" s="121" t="s">
        <v>23682</v>
      </c>
      <c r="I2677" s="120" t="s">
        <v>16741</v>
      </c>
      <c r="J2677" s="121" t="s">
        <v>7451</v>
      </c>
    </row>
    <row r="2678" spans="1:10" ht="15.75" hidden="1" customHeight="1">
      <c r="A2678" s="119">
        <v>2671</v>
      </c>
      <c r="B2678" s="238" t="s">
        <v>29683</v>
      </c>
      <c r="C2678" s="121" t="s">
        <v>7492</v>
      </c>
      <c r="D2678" s="119">
        <v>2025</v>
      </c>
      <c r="E2678" s="121">
        <v>6200037066</v>
      </c>
      <c r="F2678" s="237">
        <v>45574</v>
      </c>
      <c r="G2678" s="121" t="s">
        <v>10420</v>
      </c>
      <c r="H2678" s="121" t="s">
        <v>23683</v>
      </c>
      <c r="I2678" s="120" t="s">
        <v>16742</v>
      </c>
      <c r="J2678" s="121" t="s">
        <v>7453</v>
      </c>
    </row>
    <row r="2679" spans="1:10" ht="15.75" hidden="1" customHeight="1">
      <c r="A2679" s="119">
        <v>2672</v>
      </c>
      <c r="B2679" s="238" t="s">
        <v>7618</v>
      </c>
      <c r="C2679" s="121" t="s">
        <v>7478</v>
      </c>
      <c r="D2679" s="119">
        <v>2025</v>
      </c>
      <c r="E2679" s="121">
        <v>6100107837</v>
      </c>
      <c r="F2679" s="237">
        <v>45580</v>
      </c>
      <c r="G2679" s="121" t="s">
        <v>10421</v>
      </c>
      <c r="H2679" s="121" t="s">
        <v>23684</v>
      </c>
      <c r="I2679" s="120" t="s">
        <v>16743</v>
      </c>
      <c r="J2679" s="121" t="s">
        <v>7451</v>
      </c>
    </row>
    <row r="2680" spans="1:10" ht="15.75" hidden="1" customHeight="1">
      <c r="A2680" s="119">
        <v>2673</v>
      </c>
      <c r="B2680" s="238" t="s">
        <v>29562</v>
      </c>
      <c r="C2680" s="121" t="s">
        <v>7478</v>
      </c>
      <c r="D2680" s="119">
        <v>2025</v>
      </c>
      <c r="E2680" s="121">
        <v>6100107856</v>
      </c>
      <c r="F2680" s="237">
        <v>45587</v>
      </c>
      <c r="G2680" s="121" t="s">
        <v>10422</v>
      </c>
      <c r="H2680" s="121" t="s">
        <v>23685</v>
      </c>
      <c r="I2680" s="120" t="s">
        <v>16744</v>
      </c>
      <c r="J2680" s="121" t="s">
        <v>7451</v>
      </c>
    </row>
    <row r="2681" spans="1:10" ht="15.75" hidden="1" customHeight="1">
      <c r="A2681" s="119">
        <v>2674</v>
      </c>
      <c r="B2681" s="238" t="s">
        <v>29562</v>
      </c>
      <c r="C2681" s="121" t="s">
        <v>7478</v>
      </c>
      <c r="D2681" s="119">
        <v>2025</v>
      </c>
      <c r="E2681" s="121">
        <v>6100107845</v>
      </c>
      <c r="F2681" s="237">
        <v>45587</v>
      </c>
      <c r="G2681" s="121" t="s">
        <v>10422</v>
      </c>
      <c r="H2681" s="121" t="s">
        <v>23686</v>
      </c>
      <c r="I2681" s="120" t="s">
        <v>16744</v>
      </c>
      <c r="J2681" s="121" t="s">
        <v>7451</v>
      </c>
    </row>
    <row r="2682" spans="1:10" ht="15.75" hidden="1" customHeight="1">
      <c r="A2682" s="119">
        <v>2675</v>
      </c>
      <c r="B2682" s="238" t="s">
        <v>28953</v>
      </c>
      <c r="C2682" s="121" t="s">
        <v>7479</v>
      </c>
      <c r="D2682" s="119">
        <v>2025</v>
      </c>
      <c r="E2682" s="121">
        <v>6100107942</v>
      </c>
      <c r="F2682" s="237">
        <v>45582</v>
      </c>
      <c r="G2682" s="121" t="s">
        <v>10423</v>
      </c>
      <c r="H2682" s="121" t="s">
        <v>23687</v>
      </c>
      <c r="I2682" s="120" t="s">
        <v>16745</v>
      </c>
      <c r="J2682" s="121" t="s">
        <v>7451</v>
      </c>
    </row>
    <row r="2683" spans="1:10" ht="15.75" hidden="1" customHeight="1">
      <c r="A2683" s="119">
        <v>2676</v>
      </c>
      <c r="B2683" s="238" t="s">
        <v>7602</v>
      </c>
      <c r="C2683" s="121" t="s">
        <v>7478</v>
      </c>
      <c r="D2683" s="119">
        <v>2025</v>
      </c>
      <c r="E2683" s="121">
        <v>6100108338</v>
      </c>
      <c r="F2683" s="237">
        <v>45594</v>
      </c>
      <c r="G2683" s="121" t="s">
        <v>8676</v>
      </c>
      <c r="H2683" s="121" t="s">
        <v>23688</v>
      </c>
      <c r="I2683" s="120" t="s">
        <v>7418</v>
      </c>
      <c r="J2683" s="121" t="s">
        <v>7451</v>
      </c>
    </row>
    <row r="2684" spans="1:10" ht="15.75" hidden="1" customHeight="1">
      <c r="A2684" s="119">
        <v>2677</v>
      </c>
      <c r="B2684" s="238" t="s">
        <v>7662</v>
      </c>
      <c r="C2684" s="121" t="s">
        <v>7478</v>
      </c>
      <c r="D2684" s="119">
        <v>2025</v>
      </c>
      <c r="E2684" s="121">
        <v>6100108049</v>
      </c>
      <c r="F2684" s="237">
        <v>45586</v>
      </c>
      <c r="G2684" s="121" t="s">
        <v>10424</v>
      </c>
      <c r="H2684" s="121" t="s">
        <v>23689</v>
      </c>
      <c r="I2684" s="120" t="s">
        <v>16746</v>
      </c>
      <c r="J2684" s="121" t="s">
        <v>7451</v>
      </c>
    </row>
    <row r="2685" spans="1:10" ht="15.75" hidden="1" customHeight="1">
      <c r="A2685" s="119">
        <v>2678</v>
      </c>
      <c r="B2685" s="238" t="s">
        <v>29684</v>
      </c>
      <c r="C2685" s="121" t="s">
        <v>7490</v>
      </c>
      <c r="D2685" s="119">
        <v>2025</v>
      </c>
      <c r="E2685" s="121">
        <v>6200037059</v>
      </c>
      <c r="F2685" s="237">
        <v>45574</v>
      </c>
      <c r="G2685" s="121" t="s">
        <v>7242</v>
      </c>
      <c r="H2685" s="121" t="s">
        <v>23690</v>
      </c>
      <c r="I2685" s="120" t="s">
        <v>16747</v>
      </c>
      <c r="J2685" s="121" t="s">
        <v>7453</v>
      </c>
    </row>
    <row r="2686" spans="1:10" ht="15.75" hidden="1" customHeight="1">
      <c r="A2686" s="119">
        <v>2679</v>
      </c>
      <c r="B2686" s="238" t="s">
        <v>29685</v>
      </c>
      <c r="C2686" s="121" t="s">
        <v>7497</v>
      </c>
      <c r="D2686" s="119">
        <v>2025</v>
      </c>
      <c r="E2686" s="121">
        <v>6100107965</v>
      </c>
      <c r="F2686" s="237">
        <v>45582</v>
      </c>
      <c r="G2686" s="121" t="s">
        <v>10425</v>
      </c>
      <c r="H2686" s="121" t="s">
        <v>23691</v>
      </c>
      <c r="I2686" s="120" t="s">
        <v>16748</v>
      </c>
      <c r="J2686" s="121" t="s">
        <v>7451</v>
      </c>
    </row>
    <row r="2687" spans="1:10" ht="15.75" hidden="1" customHeight="1">
      <c r="A2687" s="119">
        <v>2680</v>
      </c>
      <c r="B2687" s="238" t="s">
        <v>29686</v>
      </c>
      <c r="C2687" s="121" t="s">
        <v>7499</v>
      </c>
      <c r="D2687" s="119">
        <v>2025</v>
      </c>
      <c r="E2687" s="121">
        <v>6000040149</v>
      </c>
      <c r="F2687" s="237">
        <v>45582</v>
      </c>
      <c r="G2687" s="121" t="s">
        <v>10426</v>
      </c>
      <c r="H2687" s="121" t="s">
        <v>23692</v>
      </c>
      <c r="I2687" s="120" t="s">
        <v>16749</v>
      </c>
      <c r="J2687" s="121" t="s">
        <v>7452</v>
      </c>
    </row>
    <row r="2688" spans="1:10" ht="15.75" hidden="1" customHeight="1">
      <c r="A2688" s="119">
        <v>2681</v>
      </c>
      <c r="B2688" s="238" t="s">
        <v>29687</v>
      </c>
      <c r="C2688" s="121" t="s">
        <v>7490</v>
      </c>
      <c r="D2688" s="119">
        <v>2025</v>
      </c>
      <c r="E2688" s="121">
        <v>6200037131</v>
      </c>
      <c r="F2688" s="237">
        <v>45581</v>
      </c>
      <c r="G2688" s="121" t="s">
        <v>10427</v>
      </c>
      <c r="H2688" s="121" t="s">
        <v>23693</v>
      </c>
      <c r="I2688" s="120" t="s">
        <v>16750</v>
      </c>
      <c r="J2688" s="121" t="s">
        <v>7453</v>
      </c>
    </row>
    <row r="2689" spans="1:10" ht="15.75" hidden="1" customHeight="1">
      <c r="A2689" s="119">
        <v>2682</v>
      </c>
      <c r="B2689" s="121" t="s">
        <v>28017</v>
      </c>
      <c r="C2689" s="121" t="s">
        <v>7485</v>
      </c>
      <c r="D2689" s="119">
        <v>2025</v>
      </c>
      <c r="E2689" s="121">
        <v>6000040176</v>
      </c>
      <c r="F2689" s="237">
        <v>45582</v>
      </c>
      <c r="G2689" s="121" t="s">
        <v>10428</v>
      </c>
      <c r="H2689" s="121"/>
      <c r="I2689" s="120" t="s">
        <v>16751</v>
      </c>
      <c r="J2689" s="121" t="s">
        <v>7452</v>
      </c>
    </row>
    <row r="2690" spans="1:10" ht="15.75" hidden="1" customHeight="1">
      <c r="A2690" s="119">
        <v>2683</v>
      </c>
      <c r="B2690" s="238" t="s">
        <v>29688</v>
      </c>
      <c r="C2690" s="121" t="s">
        <v>7478</v>
      </c>
      <c r="D2690" s="119">
        <v>2025</v>
      </c>
      <c r="E2690" s="121">
        <v>6100107835</v>
      </c>
      <c r="F2690" s="237">
        <v>45579</v>
      </c>
      <c r="G2690" s="121" t="s">
        <v>10429</v>
      </c>
      <c r="H2690" s="121" t="s">
        <v>23694</v>
      </c>
      <c r="I2690" s="120" t="s">
        <v>16752</v>
      </c>
      <c r="J2690" s="121" t="s">
        <v>7451</v>
      </c>
    </row>
    <row r="2691" spans="1:10" ht="15.75" hidden="1" customHeight="1">
      <c r="A2691" s="119">
        <v>2684</v>
      </c>
      <c r="B2691" s="238" t="s">
        <v>29681</v>
      </c>
      <c r="C2691" s="121" t="s">
        <v>7494</v>
      </c>
      <c r="D2691" s="119">
        <v>2025</v>
      </c>
      <c r="E2691" s="121">
        <v>6000040122</v>
      </c>
      <c r="F2691" s="237">
        <v>45579</v>
      </c>
      <c r="G2691" s="121" t="s">
        <v>10430</v>
      </c>
      <c r="H2691" s="121" t="s">
        <v>23695</v>
      </c>
      <c r="I2691" s="120" t="s">
        <v>16753</v>
      </c>
      <c r="J2691" s="121" t="s">
        <v>7452</v>
      </c>
    </row>
    <row r="2692" spans="1:10" ht="15.75" hidden="1" customHeight="1">
      <c r="A2692" s="119">
        <v>2685</v>
      </c>
      <c r="B2692" s="238" t="s">
        <v>29611</v>
      </c>
      <c r="C2692" s="121" t="s">
        <v>7483</v>
      </c>
      <c r="D2692" s="119">
        <v>2025</v>
      </c>
      <c r="E2692" s="121">
        <v>6100108420</v>
      </c>
      <c r="F2692" s="237">
        <v>45596</v>
      </c>
      <c r="G2692" s="121" t="s">
        <v>10431</v>
      </c>
      <c r="H2692" s="121" t="s">
        <v>23696</v>
      </c>
      <c r="I2692" s="120" t="s">
        <v>16754</v>
      </c>
      <c r="J2692" s="121" t="s">
        <v>7451</v>
      </c>
    </row>
    <row r="2693" spans="1:10" ht="15.75" hidden="1" customHeight="1">
      <c r="A2693" s="119">
        <v>2686</v>
      </c>
      <c r="B2693" s="238" t="s">
        <v>29689</v>
      </c>
      <c r="C2693" s="121" t="s">
        <v>7483</v>
      </c>
      <c r="D2693" s="119">
        <v>2025</v>
      </c>
      <c r="E2693" s="121">
        <v>6100107952</v>
      </c>
      <c r="F2693" s="237">
        <v>45582</v>
      </c>
      <c r="G2693" s="121" t="s">
        <v>10432</v>
      </c>
      <c r="H2693" s="121" t="s">
        <v>23697</v>
      </c>
      <c r="I2693" s="120" t="s">
        <v>16755</v>
      </c>
      <c r="J2693" s="121" t="s">
        <v>7451</v>
      </c>
    </row>
    <row r="2694" spans="1:10" ht="15.75" hidden="1" customHeight="1">
      <c r="A2694" s="119">
        <v>2687</v>
      </c>
      <c r="B2694" s="238" t="s">
        <v>29690</v>
      </c>
      <c r="C2694" s="121" t="s">
        <v>7497</v>
      </c>
      <c r="D2694" s="119">
        <v>2025</v>
      </c>
      <c r="E2694" s="121">
        <v>6100108207</v>
      </c>
      <c r="F2694" s="237">
        <v>45593</v>
      </c>
      <c r="G2694" s="121" t="s">
        <v>10433</v>
      </c>
      <c r="H2694" s="121" t="s">
        <v>23698</v>
      </c>
      <c r="I2694" s="120" t="s">
        <v>16756</v>
      </c>
      <c r="J2694" s="121" t="s">
        <v>7451</v>
      </c>
    </row>
    <row r="2695" spans="1:10" ht="15.75" hidden="1" customHeight="1">
      <c r="A2695" s="119">
        <v>2688</v>
      </c>
      <c r="B2695" s="238" t="s">
        <v>29691</v>
      </c>
      <c r="C2695" s="121" t="s">
        <v>7497</v>
      </c>
      <c r="D2695" s="119">
        <v>2025</v>
      </c>
      <c r="E2695" s="121">
        <v>6100108208</v>
      </c>
      <c r="F2695" s="237">
        <v>45593</v>
      </c>
      <c r="G2695" s="121" t="s">
        <v>10434</v>
      </c>
      <c r="H2695" s="121" t="s">
        <v>23699</v>
      </c>
      <c r="I2695" s="120" t="s">
        <v>16757</v>
      </c>
      <c r="J2695" s="121" t="s">
        <v>7451</v>
      </c>
    </row>
    <row r="2696" spans="1:10" ht="15.75" hidden="1" customHeight="1">
      <c r="A2696" s="119">
        <v>2689</v>
      </c>
      <c r="B2696" s="238" t="s">
        <v>29692</v>
      </c>
      <c r="C2696" s="121" t="s">
        <v>7479</v>
      </c>
      <c r="D2696" s="119">
        <v>2025</v>
      </c>
      <c r="E2696" s="121">
        <v>6100107989</v>
      </c>
      <c r="F2696" s="237">
        <v>45586</v>
      </c>
      <c r="G2696" s="121" t="s">
        <v>10435</v>
      </c>
      <c r="H2696" s="121" t="s">
        <v>23700</v>
      </c>
      <c r="I2696" s="120" t="s">
        <v>16758</v>
      </c>
      <c r="J2696" s="121" t="s">
        <v>7451</v>
      </c>
    </row>
    <row r="2697" spans="1:10" ht="15.75" hidden="1" customHeight="1">
      <c r="A2697" s="119">
        <v>2690</v>
      </c>
      <c r="B2697" s="238" t="s">
        <v>29693</v>
      </c>
      <c r="C2697" s="121" t="s">
        <v>7501</v>
      </c>
      <c r="D2697" s="119">
        <v>2025</v>
      </c>
      <c r="E2697" s="121">
        <v>6200037075</v>
      </c>
      <c r="F2697" s="237">
        <v>45576</v>
      </c>
      <c r="G2697" s="121" t="s">
        <v>7193</v>
      </c>
      <c r="H2697" s="121" t="s">
        <v>23701</v>
      </c>
      <c r="I2697" s="120" t="s">
        <v>16759</v>
      </c>
      <c r="J2697" s="121" t="s">
        <v>7453</v>
      </c>
    </row>
    <row r="2698" spans="1:10" ht="15.75" hidden="1" customHeight="1">
      <c r="A2698" s="119">
        <v>2691</v>
      </c>
      <c r="B2698" s="238" t="s">
        <v>28426</v>
      </c>
      <c r="C2698" s="121" t="s">
        <v>7496</v>
      </c>
      <c r="D2698" s="119">
        <v>2025</v>
      </c>
      <c r="E2698" s="121">
        <v>6100108654</v>
      </c>
      <c r="F2698" s="237">
        <v>45616</v>
      </c>
      <c r="G2698" s="121" t="s">
        <v>10436</v>
      </c>
      <c r="H2698" s="121" t="s">
        <v>23702</v>
      </c>
      <c r="I2698" s="120" t="s">
        <v>16760</v>
      </c>
      <c r="J2698" s="121" t="s">
        <v>7451</v>
      </c>
    </row>
    <row r="2699" spans="1:10" ht="15.75" hidden="1" customHeight="1">
      <c r="A2699" s="119">
        <v>2692</v>
      </c>
      <c r="B2699" s="238" t="s">
        <v>29694</v>
      </c>
      <c r="C2699" s="121" t="s">
        <v>7493</v>
      </c>
      <c r="D2699" s="119">
        <v>2025</v>
      </c>
      <c r="E2699" s="121">
        <v>6000040147</v>
      </c>
      <c r="F2699" s="237">
        <v>45580</v>
      </c>
      <c r="G2699" s="121" t="s">
        <v>10437</v>
      </c>
      <c r="H2699" s="121" t="s">
        <v>23703</v>
      </c>
      <c r="I2699" s="120" t="s">
        <v>16761</v>
      </c>
      <c r="J2699" s="121" t="s">
        <v>7452</v>
      </c>
    </row>
    <row r="2700" spans="1:10" ht="15.75" hidden="1" customHeight="1">
      <c r="A2700" s="119">
        <v>2693</v>
      </c>
      <c r="B2700" s="238" t="s">
        <v>29695</v>
      </c>
      <c r="C2700" s="121" t="s">
        <v>7501</v>
      </c>
      <c r="D2700" s="119">
        <v>2025</v>
      </c>
      <c r="E2700" s="121">
        <v>6200037097</v>
      </c>
      <c r="F2700" s="237">
        <v>45579</v>
      </c>
      <c r="G2700" s="121" t="s">
        <v>10438</v>
      </c>
      <c r="H2700" s="121" t="s">
        <v>23704</v>
      </c>
      <c r="I2700" s="120" t="s">
        <v>16762</v>
      </c>
      <c r="J2700" s="121" t="s">
        <v>7453</v>
      </c>
    </row>
    <row r="2701" spans="1:10" ht="15.75" hidden="1" customHeight="1">
      <c r="A2701" s="119">
        <v>2694</v>
      </c>
      <c r="B2701" s="238" t="s">
        <v>29696</v>
      </c>
      <c r="C2701" s="121" t="s">
        <v>7478</v>
      </c>
      <c r="D2701" s="119">
        <v>2025</v>
      </c>
      <c r="E2701" s="121">
        <v>6100107910</v>
      </c>
      <c r="F2701" s="237">
        <v>45580</v>
      </c>
      <c r="G2701" s="121" t="s">
        <v>10439</v>
      </c>
      <c r="H2701" s="121" t="s">
        <v>23705</v>
      </c>
      <c r="I2701" s="120" t="s">
        <v>16763</v>
      </c>
      <c r="J2701" s="121" t="s">
        <v>7451</v>
      </c>
    </row>
    <row r="2702" spans="1:10" ht="15.75" hidden="1" customHeight="1">
      <c r="A2702" s="119">
        <v>2695</v>
      </c>
      <c r="B2702" s="238" t="s">
        <v>29697</v>
      </c>
      <c r="C2702" s="121" t="s">
        <v>7502</v>
      </c>
      <c r="D2702" s="119">
        <v>2025</v>
      </c>
      <c r="E2702" s="121">
        <v>6300020062</v>
      </c>
      <c r="F2702" s="237">
        <v>45586</v>
      </c>
      <c r="G2702" s="121" t="s">
        <v>7127</v>
      </c>
      <c r="H2702" s="121" t="s">
        <v>23706</v>
      </c>
      <c r="I2702" s="120" t="s">
        <v>16764</v>
      </c>
      <c r="J2702" s="121" t="s">
        <v>7454</v>
      </c>
    </row>
    <row r="2703" spans="1:10" ht="15.75" hidden="1" customHeight="1">
      <c r="A2703" s="119">
        <v>2696</v>
      </c>
      <c r="B2703" s="238" t="s">
        <v>29698</v>
      </c>
      <c r="C2703" s="121" t="s">
        <v>7492</v>
      </c>
      <c r="D2703" s="119">
        <v>2025</v>
      </c>
      <c r="E2703" s="121">
        <v>6200037356</v>
      </c>
      <c r="F2703" s="237">
        <v>45602</v>
      </c>
      <c r="G2703" s="121" t="s">
        <v>10440</v>
      </c>
      <c r="H2703" s="121" t="s">
        <v>23707</v>
      </c>
      <c r="I2703" s="120" t="s">
        <v>16765</v>
      </c>
      <c r="J2703" s="121" t="s">
        <v>7453</v>
      </c>
    </row>
    <row r="2704" spans="1:10" ht="15.75" hidden="1" customHeight="1">
      <c r="A2704" s="119">
        <v>2697</v>
      </c>
      <c r="B2704" s="238" t="s">
        <v>29699</v>
      </c>
      <c r="C2704" s="121" t="s">
        <v>7491</v>
      </c>
      <c r="D2704" s="119">
        <v>2025</v>
      </c>
      <c r="E2704" s="121">
        <v>6100107884</v>
      </c>
      <c r="F2704" s="237">
        <v>45716</v>
      </c>
      <c r="G2704" s="121" t="s">
        <v>10441</v>
      </c>
      <c r="H2704" s="121" t="s">
        <v>23708</v>
      </c>
      <c r="I2704" s="120" t="s">
        <v>16766</v>
      </c>
      <c r="J2704" s="121" t="s">
        <v>7451</v>
      </c>
    </row>
    <row r="2705" spans="1:10" ht="15.75" hidden="1" customHeight="1">
      <c r="A2705" s="119">
        <v>2698</v>
      </c>
      <c r="B2705" s="238" t="s">
        <v>29700</v>
      </c>
      <c r="C2705" s="121" t="s">
        <v>7500</v>
      </c>
      <c r="D2705" s="119">
        <v>2025</v>
      </c>
      <c r="E2705" s="121">
        <v>6200037141</v>
      </c>
      <c r="F2705" s="237">
        <v>45582</v>
      </c>
      <c r="G2705" s="121" t="s">
        <v>10442</v>
      </c>
      <c r="H2705" s="121" t="s">
        <v>23709</v>
      </c>
      <c r="I2705" s="120" t="s">
        <v>16767</v>
      </c>
      <c r="J2705" s="121" t="s">
        <v>7453</v>
      </c>
    </row>
    <row r="2706" spans="1:10" ht="15.75" hidden="1" customHeight="1">
      <c r="A2706" s="119">
        <v>2699</v>
      </c>
      <c r="B2706" s="238" t="s">
        <v>28849</v>
      </c>
      <c r="C2706" s="121" t="s">
        <v>7479</v>
      </c>
      <c r="D2706" s="119">
        <v>2025</v>
      </c>
      <c r="E2706" s="121">
        <v>6100107911</v>
      </c>
      <c r="F2706" s="237">
        <v>45581</v>
      </c>
      <c r="G2706" s="121" t="s">
        <v>10443</v>
      </c>
      <c r="H2706" s="121" t="s">
        <v>23710</v>
      </c>
      <c r="I2706" s="120" t="s">
        <v>16768</v>
      </c>
      <c r="J2706" s="121" t="s">
        <v>7451</v>
      </c>
    </row>
    <row r="2707" spans="1:10" ht="15.75" hidden="1" customHeight="1">
      <c r="A2707" s="119">
        <v>2700</v>
      </c>
      <c r="B2707" s="238" t="s">
        <v>29701</v>
      </c>
      <c r="C2707" s="121" t="s">
        <v>7481</v>
      </c>
      <c r="D2707" s="119">
        <v>2025</v>
      </c>
      <c r="E2707" s="121">
        <v>6000040160</v>
      </c>
      <c r="F2707" s="237">
        <v>45593</v>
      </c>
      <c r="G2707" s="121" t="s">
        <v>7105</v>
      </c>
      <c r="H2707" s="121"/>
      <c r="I2707" s="120" t="s">
        <v>16769</v>
      </c>
      <c r="J2707" s="121" t="s">
        <v>7452</v>
      </c>
    </row>
    <row r="2708" spans="1:10" ht="15.75" hidden="1" customHeight="1">
      <c r="A2708" s="119">
        <v>2701</v>
      </c>
      <c r="B2708" s="238" t="s">
        <v>29702</v>
      </c>
      <c r="C2708" s="121" t="s">
        <v>7503</v>
      </c>
      <c r="D2708" s="119">
        <v>2025</v>
      </c>
      <c r="E2708" s="121">
        <v>6100108046</v>
      </c>
      <c r="F2708" s="237">
        <v>45586</v>
      </c>
      <c r="G2708" s="121" t="s">
        <v>10444</v>
      </c>
      <c r="H2708" s="121" t="s">
        <v>23711</v>
      </c>
      <c r="I2708" s="120" t="s">
        <v>16770</v>
      </c>
      <c r="J2708" s="121" t="s">
        <v>7451</v>
      </c>
    </row>
    <row r="2709" spans="1:10" ht="15.75" hidden="1" customHeight="1">
      <c r="A2709" s="119">
        <v>2702</v>
      </c>
      <c r="B2709" s="238" t="s">
        <v>29703</v>
      </c>
      <c r="C2709" s="121" t="s">
        <v>7492</v>
      </c>
      <c r="D2709" s="119">
        <v>2025</v>
      </c>
      <c r="E2709" s="121">
        <v>6200037093</v>
      </c>
      <c r="F2709" s="237">
        <v>45581</v>
      </c>
      <c r="G2709" s="121" t="s">
        <v>10445</v>
      </c>
      <c r="H2709" s="121"/>
      <c r="I2709" s="120" t="s">
        <v>16771</v>
      </c>
      <c r="J2709" s="121" t="s">
        <v>7453</v>
      </c>
    </row>
    <row r="2710" spans="1:10" ht="15.75" hidden="1" customHeight="1">
      <c r="A2710" s="119">
        <v>2703</v>
      </c>
      <c r="B2710" s="238" t="s">
        <v>29704</v>
      </c>
      <c r="C2710" s="121" t="s">
        <v>7488</v>
      </c>
      <c r="D2710" s="119">
        <v>2025</v>
      </c>
      <c r="E2710" s="121">
        <v>6100108418</v>
      </c>
      <c r="F2710" s="237">
        <v>45597</v>
      </c>
      <c r="G2710" s="121" t="s">
        <v>10446</v>
      </c>
      <c r="H2710" s="121" t="s">
        <v>23712</v>
      </c>
      <c r="I2710" s="120" t="s">
        <v>16772</v>
      </c>
      <c r="J2710" s="121" t="s">
        <v>7451</v>
      </c>
    </row>
    <row r="2711" spans="1:10" ht="15.75" hidden="1" customHeight="1">
      <c r="A2711" s="119">
        <v>2704</v>
      </c>
      <c r="B2711" s="238" t="s">
        <v>29705</v>
      </c>
      <c r="C2711" s="121" t="s">
        <v>7490</v>
      </c>
      <c r="D2711" s="119">
        <v>2025</v>
      </c>
      <c r="E2711" s="121">
        <v>6200037042</v>
      </c>
      <c r="F2711" s="237">
        <v>45574</v>
      </c>
      <c r="G2711" s="121" t="s">
        <v>7127</v>
      </c>
      <c r="H2711" s="121" t="s">
        <v>23713</v>
      </c>
      <c r="I2711" s="120" t="s">
        <v>16773</v>
      </c>
      <c r="J2711" s="121" t="s">
        <v>7453</v>
      </c>
    </row>
    <row r="2712" spans="1:10" ht="15.75" hidden="1" customHeight="1">
      <c r="A2712" s="119">
        <v>2705</v>
      </c>
      <c r="B2712" s="238" t="s">
        <v>29706</v>
      </c>
      <c r="C2712" s="121" t="s">
        <v>7490</v>
      </c>
      <c r="D2712" s="119">
        <v>2025</v>
      </c>
      <c r="E2712" s="121">
        <v>6200037206</v>
      </c>
      <c r="F2712" s="237">
        <v>45595</v>
      </c>
      <c r="G2712" s="121" t="s">
        <v>10447</v>
      </c>
      <c r="H2712" s="121" t="s">
        <v>23714</v>
      </c>
      <c r="I2712" s="120" t="s">
        <v>16774</v>
      </c>
      <c r="J2712" s="121" t="s">
        <v>7453</v>
      </c>
    </row>
    <row r="2713" spans="1:10" ht="15.75" hidden="1" customHeight="1">
      <c r="A2713" s="119">
        <v>2706</v>
      </c>
      <c r="B2713" s="238" t="s">
        <v>29707</v>
      </c>
      <c r="C2713" s="121" t="s">
        <v>7478</v>
      </c>
      <c r="D2713" s="119">
        <v>2025</v>
      </c>
      <c r="E2713" s="121">
        <v>6100108002</v>
      </c>
      <c r="F2713" s="237">
        <v>45586</v>
      </c>
      <c r="G2713" s="121" t="s">
        <v>10448</v>
      </c>
      <c r="H2713" s="121" t="s">
        <v>23715</v>
      </c>
      <c r="I2713" s="120" t="s">
        <v>16775</v>
      </c>
      <c r="J2713" s="121" t="s">
        <v>7451</v>
      </c>
    </row>
    <row r="2714" spans="1:10" ht="15.75" hidden="1" customHeight="1">
      <c r="A2714" s="119">
        <v>2707</v>
      </c>
      <c r="B2714" s="238" t="s">
        <v>29708</v>
      </c>
      <c r="C2714" s="121" t="s">
        <v>7496</v>
      </c>
      <c r="D2714" s="119">
        <v>2025</v>
      </c>
      <c r="E2714" s="121">
        <v>6100108494</v>
      </c>
      <c r="F2714" s="237">
        <v>45601</v>
      </c>
      <c r="G2714" s="121" t="s">
        <v>10449</v>
      </c>
      <c r="H2714" s="121" t="s">
        <v>23716</v>
      </c>
      <c r="I2714" s="120" t="s">
        <v>16776</v>
      </c>
      <c r="J2714" s="121" t="s">
        <v>7451</v>
      </c>
    </row>
    <row r="2715" spans="1:10" ht="15.75" hidden="1" customHeight="1">
      <c r="A2715" s="119">
        <v>2708</v>
      </c>
      <c r="B2715" s="238" t="s">
        <v>29709</v>
      </c>
      <c r="C2715" s="121" t="s">
        <v>7478</v>
      </c>
      <c r="D2715" s="119">
        <v>2025</v>
      </c>
      <c r="E2715" s="121">
        <v>6100108175</v>
      </c>
      <c r="F2715" s="237">
        <v>45589</v>
      </c>
      <c r="G2715" s="121" t="s">
        <v>10450</v>
      </c>
      <c r="H2715" s="121" t="s">
        <v>23717</v>
      </c>
      <c r="I2715" s="120" t="s">
        <v>16777</v>
      </c>
      <c r="J2715" s="121" t="s">
        <v>7451</v>
      </c>
    </row>
    <row r="2716" spans="1:10" ht="15.75" hidden="1" customHeight="1">
      <c r="A2716" s="119">
        <v>2709</v>
      </c>
      <c r="B2716" s="238" t="s">
        <v>29710</v>
      </c>
      <c r="C2716" s="121" t="s">
        <v>7513</v>
      </c>
      <c r="D2716" s="119">
        <v>2025</v>
      </c>
      <c r="E2716" s="121">
        <v>6400023076</v>
      </c>
      <c r="F2716" s="237">
        <v>45580</v>
      </c>
      <c r="G2716" s="121" t="s">
        <v>10451</v>
      </c>
      <c r="H2716" s="121" t="s">
        <v>23718</v>
      </c>
      <c r="I2716" s="120" t="s">
        <v>16778</v>
      </c>
      <c r="J2716" s="121" t="s">
        <v>7455</v>
      </c>
    </row>
    <row r="2717" spans="1:10" ht="15.75" hidden="1" customHeight="1">
      <c r="A2717" s="119">
        <v>2710</v>
      </c>
      <c r="B2717" s="238" t="s">
        <v>29711</v>
      </c>
      <c r="C2717" s="121" t="s">
        <v>7502</v>
      </c>
      <c r="D2717" s="119">
        <v>2025</v>
      </c>
      <c r="E2717" s="121">
        <v>6300020066</v>
      </c>
      <c r="F2717" s="237">
        <v>45602</v>
      </c>
      <c r="G2717" s="121" t="s">
        <v>10452</v>
      </c>
      <c r="H2717" s="121" t="s">
        <v>23719</v>
      </c>
      <c r="I2717" s="120" t="s">
        <v>16779</v>
      </c>
      <c r="J2717" s="121" t="s">
        <v>7454</v>
      </c>
    </row>
    <row r="2718" spans="1:10" ht="15.75" hidden="1" customHeight="1">
      <c r="A2718" s="119">
        <v>2711</v>
      </c>
      <c r="B2718" s="238" t="s">
        <v>29712</v>
      </c>
      <c r="C2718" s="121" t="s">
        <v>7494</v>
      </c>
      <c r="D2718" s="119">
        <v>2025</v>
      </c>
      <c r="E2718" s="121">
        <v>6000040221</v>
      </c>
      <c r="F2718" s="237">
        <v>45589</v>
      </c>
      <c r="G2718" s="121" t="s">
        <v>10453</v>
      </c>
      <c r="H2718" s="121" t="s">
        <v>23720</v>
      </c>
      <c r="I2718" s="120" t="s">
        <v>7406</v>
      </c>
      <c r="J2718" s="121" t="s">
        <v>7452</v>
      </c>
    </row>
    <row r="2719" spans="1:10" ht="15.75" hidden="1" customHeight="1">
      <c r="A2719" s="119">
        <v>2712</v>
      </c>
      <c r="B2719" s="238" t="s">
        <v>29713</v>
      </c>
      <c r="C2719" s="121" t="s">
        <v>7501</v>
      </c>
      <c r="D2719" s="119">
        <v>2025</v>
      </c>
      <c r="E2719" s="121">
        <v>6200037103</v>
      </c>
      <c r="F2719" s="237">
        <v>45579</v>
      </c>
      <c r="G2719" s="121" t="s">
        <v>10454</v>
      </c>
      <c r="H2719" s="121" t="s">
        <v>23721</v>
      </c>
      <c r="I2719" s="120" t="s">
        <v>16780</v>
      </c>
      <c r="J2719" s="121" t="s">
        <v>7453</v>
      </c>
    </row>
    <row r="2720" spans="1:10" ht="15.75" hidden="1" customHeight="1">
      <c r="A2720" s="119">
        <v>2713</v>
      </c>
      <c r="B2720" s="238" t="s">
        <v>29714</v>
      </c>
      <c r="C2720" s="121" t="s">
        <v>7492</v>
      </c>
      <c r="D2720" s="119">
        <v>2025</v>
      </c>
      <c r="E2720" s="121">
        <v>6200037101</v>
      </c>
      <c r="F2720" s="237">
        <v>45579</v>
      </c>
      <c r="G2720" s="121" t="s">
        <v>10455</v>
      </c>
      <c r="H2720" s="121" t="s">
        <v>23722</v>
      </c>
      <c r="I2720" s="120" t="s">
        <v>16781</v>
      </c>
      <c r="J2720" s="121" t="s">
        <v>7453</v>
      </c>
    </row>
    <row r="2721" spans="1:10" ht="15.75" hidden="1" customHeight="1">
      <c r="A2721" s="119">
        <v>2714</v>
      </c>
      <c r="B2721" s="238" t="s">
        <v>29715</v>
      </c>
      <c r="C2721" s="121" t="s">
        <v>7489</v>
      </c>
      <c r="D2721" s="119">
        <v>2025</v>
      </c>
      <c r="E2721" s="121">
        <v>6200037126</v>
      </c>
      <c r="F2721" s="237">
        <v>45580</v>
      </c>
      <c r="G2721" s="121" t="s">
        <v>10456</v>
      </c>
      <c r="H2721" s="121" t="s">
        <v>23723</v>
      </c>
      <c r="I2721" s="120" t="s">
        <v>16782</v>
      </c>
      <c r="J2721" s="121" t="s">
        <v>7453</v>
      </c>
    </row>
    <row r="2722" spans="1:10" ht="15.75" hidden="1" customHeight="1">
      <c r="A2722" s="119">
        <v>2715</v>
      </c>
      <c r="B2722" s="238" t="s">
        <v>29716</v>
      </c>
      <c r="C2722" s="121" t="s">
        <v>7491</v>
      </c>
      <c r="D2722" s="119">
        <v>2025</v>
      </c>
      <c r="E2722" s="121">
        <v>6100108078</v>
      </c>
      <c r="F2722" s="237">
        <v>45587</v>
      </c>
      <c r="G2722" s="121" t="s">
        <v>10457</v>
      </c>
      <c r="H2722" s="121" t="s">
        <v>23724</v>
      </c>
      <c r="I2722" s="120" t="s">
        <v>16783</v>
      </c>
      <c r="J2722" s="121" t="s">
        <v>7451</v>
      </c>
    </row>
    <row r="2723" spans="1:10" ht="15.75" hidden="1" customHeight="1">
      <c r="A2723" s="119">
        <v>2716</v>
      </c>
      <c r="B2723" s="238" t="s">
        <v>29717</v>
      </c>
      <c r="C2723" s="121" t="s">
        <v>7498</v>
      </c>
      <c r="D2723" s="119">
        <v>2025</v>
      </c>
      <c r="E2723" s="121">
        <v>6200037106</v>
      </c>
      <c r="F2723" s="237">
        <v>45582</v>
      </c>
      <c r="G2723" s="121" t="s">
        <v>10458</v>
      </c>
      <c r="H2723" s="121" t="s">
        <v>23725</v>
      </c>
      <c r="I2723" s="120" t="s">
        <v>16784</v>
      </c>
      <c r="J2723" s="121" t="s">
        <v>7453</v>
      </c>
    </row>
    <row r="2724" spans="1:10" ht="15.75" hidden="1" customHeight="1">
      <c r="A2724" s="119">
        <v>2717</v>
      </c>
      <c r="B2724" s="238" t="s">
        <v>29718</v>
      </c>
      <c r="C2724" s="121" t="s">
        <v>7497</v>
      </c>
      <c r="D2724" s="119">
        <v>2025</v>
      </c>
      <c r="E2724" s="121">
        <v>6100108134</v>
      </c>
      <c r="F2724" s="237">
        <v>45590</v>
      </c>
      <c r="G2724" s="121" t="s">
        <v>10459</v>
      </c>
      <c r="H2724" s="121" t="s">
        <v>23726</v>
      </c>
      <c r="I2724" s="120" t="s">
        <v>16785</v>
      </c>
      <c r="J2724" s="121" t="s">
        <v>7451</v>
      </c>
    </row>
    <row r="2725" spans="1:10" ht="15.75" hidden="1" customHeight="1">
      <c r="A2725" s="119">
        <v>2718</v>
      </c>
      <c r="B2725" s="238" t="s">
        <v>29719</v>
      </c>
      <c r="C2725" s="121" t="s">
        <v>7492</v>
      </c>
      <c r="D2725" s="119">
        <v>2025</v>
      </c>
      <c r="E2725" s="121">
        <v>6200038189</v>
      </c>
      <c r="F2725" s="237">
        <v>45693</v>
      </c>
      <c r="G2725" s="121" t="s">
        <v>10460</v>
      </c>
      <c r="H2725" s="121" t="s">
        <v>23727</v>
      </c>
      <c r="I2725" s="120" t="s">
        <v>16786</v>
      </c>
      <c r="J2725" s="121" t="s">
        <v>7453</v>
      </c>
    </row>
    <row r="2726" spans="1:10" ht="15.75" hidden="1" customHeight="1">
      <c r="A2726" s="119">
        <v>2719</v>
      </c>
      <c r="B2726" s="238" t="s">
        <v>29720</v>
      </c>
      <c r="C2726" s="121" t="s">
        <v>7479</v>
      </c>
      <c r="D2726" s="119">
        <v>2025</v>
      </c>
      <c r="E2726" s="121">
        <v>6100107996</v>
      </c>
      <c r="F2726" s="237">
        <v>45589</v>
      </c>
      <c r="G2726" s="121" t="s">
        <v>10461</v>
      </c>
      <c r="H2726" s="121" t="s">
        <v>23728</v>
      </c>
      <c r="I2726" s="120" t="s">
        <v>16787</v>
      </c>
      <c r="J2726" s="121" t="s">
        <v>7451</v>
      </c>
    </row>
    <row r="2727" spans="1:10" ht="15.75" hidden="1" customHeight="1">
      <c r="A2727" s="119">
        <v>2720</v>
      </c>
      <c r="B2727" s="238" t="s">
        <v>7590</v>
      </c>
      <c r="C2727" s="121" t="s">
        <v>7479</v>
      </c>
      <c r="D2727" s="119">
        <v>2025</v>
      </c>
      <c r="E2727" s="121">
        <v>6100108221</v>
      </c>
      <c r="F2727" s="237">
        <v>45590</v>
      </c>
      <c r="G2727" s="121" t="s">
        <v>10462</v>
      </c>
      <c r="H2727" s="121" t="s">
        <v>23729</v>
      </c>
      <c r="I2727" s="120" t="s">
        <v>16788</v>
      </c>
      <c r="J2727" s="121" t="s">
        <v>7451</v>
      </c>
    </row>
    <row r="2728" spans="1:10" ht="15.75" hidden="1" customHeight="1">
      <c r="A2728" s="119">
        <v>2721</v>
      </c>
      <c r="B2728" s="238" t="s">
        <v>29721</v>
      </c>
      <c r="C2728" s="121" t="s">
        <v>7493</v>
      </c>
      <c r="D2728" s="119">
        <v>2025</v>
      </c>
      <c r="E2728" s="121">
        <v>6000040177</v>
      </c>
      <c r="F2728" s="237">
        <v>45582</v>
      </c>
      <c r="G2728" s="121" t="s">
        <v>10463</v>
      </c>
      <c r="H2728" s="121" t="s">
        <v>23730</v>
      </c>
      <c r="I2728" s="120" t="s">
        <v>16789</v>
      </c>
      <c r="J2728" s="121" t="s">
        <v>7452</v>
      </c>
    </row>
    <row r="2729" spans="1:10" ht="15.75" hidden="1" customHeight="1">
      <c r="A2729" s="119">
        <v>2722</v>
      </c>
      <c r="B2729" s="238" t="s">
        <v>7937</v>
      </c>
      <c r="C2729" s="121" t="s">
        <v>7496</v>
      </c>
      <c r="D2729" s="119">
        <v>2025</v>
      </c>
      <c r="E2729" s="121">
        <v>6100107970</v>
      </c>
      <c r="F2729" s="237">
        <v>45583</v>
      </c>
      <c r="G2729" s="121" t="s">
        <v>10464</v>
      </c>
      <c r="H2729" s="121" t="s">
        <v>23731</v>
      </c>
      <c r="I2729" s="120" t="s">
        <v>16790</v>
      </c>
      <c r="J2729" s="121" t="s">
        <v>7451</v>
      </c>
    </row>
    <row r="2730" spans="1:10" ht="15.75" hidden="1" customHeight="1">
      <c r="A2730" s="119">
        <v>2723</v>
      </c>
      <c r="B2730" s="238" t="s">
        <v>29722</v>
      </c>
      <c r="C2730" s="121" t="s">
        <v>7502</v>
      </c>
      <c r="D2730" s="119">
        <v>2025</v>
      </c>
      <c r="E2730" s="121">
        <v>6300020082</v>
      </c>
      <c r="F2730" s="237">
        <v>45590</v>
      </c>
      <c r="G2730" s="121" t="s">
        <v>10465</v>
      </c>
      <c r="H2730" s="121" t="s">
        <v>23732</v>
      </c>
      <c r="I2730" s="120" t="s">
        <v>16791</v>
      </c>
      <c r="J2730" s="121" t="s">
        <v>7454</v>
      </c>
    </row>
    <row r="2731" spans="1:10" ht="15.75" hidden="1" customHeight="1">
      <c r="A2731" s="119">
        <v>2724</v>
      </c>
      <c r="B2731" s="238" t="s">
        <v>7602</v>
      </c>
      <c r="C2731" s="121" t="s">
        <v>7478</v>
      </c>
      <c r="D2731" s="119">
        <v>2025</v>
      </c>
      <c r="E2731" s="121">
        <v>6100108106</v>
      </c>
      <c r="F2731" s="237">
        <v>45588</v>
      </c>
      <c r="G2731" s="121" t="s">
        <v>10466</v>
      </c>
      <c r="H2731" s="121" t="s">
        <v>23733</v>
      </c>
      <c r="I2731" s="120" t="s">
        <v>16792</v>
      </c>
      <c r="J2731" s="121" t="s">
        <v>7451</v>
      </c>
    </row>
    <row r="2732" spans="1:10" ht="15.75" hidden="1" customHeight="1">
      <c r="A2732" s="119">
        <v>2725</v>
      </c>
      <c r="B2732" s="238" t="s">
        <v>29723</v>
      </c>
      <c r="C2732" s="121" t="s">
        <v>7494</v>
      </c>
      <c r="D2732" s="119">
        <v>2025</v>
      </c>
      <c r="E2732" s="121">
        <v>6000040318</v>
      </c>
      <c r="F2732" s="237">
        <v>45601</v>
      </c>
      <c r="G2732" s="121" t="s">
        <v>10467</v>
      </c>
      <c r="H2732" s="121" t="s">
        <v>23734</v>
      </c>
      <c r="I2732" s="120" t="s">
        <v>16793</v>
      </c>
      <c r="J2732" s="121" t="s">
        <v>7452</v>
      </c>
    </row>
    <row r="2733" spans="1:10" ht="15.75" hidden="1" customHeight="1">
      <c r="A2733" s="119">
        <v>2726</v>
      </c>
      <c r="B2733" s="238" t="s">
        <v>29724</v>
      </c>
      <c r="C2733" s="121" t="s">
        <v>7512</v>
      </c>
      <c r="D2733" s="119">
        <v>2025</v>
      </c>
      <c r="E2733" s="121">
        <v>6400023082</v>
      </c>
      <c r="F2733" s="237">
        <v>45581</v>
      </c>
      <c r="G2733" s="121" t="s">
        <v>7232</v>
      </c>
      <c r="H2733" s="121" t="s">
        <v>23735</v>
      </c>
      <c r="I2733" s="120" t="s">
        <v>16794</v>
      </c>
      <c r="J2733" s="121" t="s">
        <v>7455</v>
      </c>
    </row>
    <row r="2734" spans="1:10" ht="15.75" hidden="1" customHeight="1">
      <c r="A2734" s="119">
        <v>2727</v>
      </c>
      <c r="B2734" s="238" t="s">
        <v>29725</v>
      </c>
      <c r="C2734" s="121" t="s">
        <v>7496</v>
      </c>
      <c r="D2734" s="119">
        <v>2025</v>
      </c>
      <c r="E2734" s="121">
        <v>6100108108</v>
      </c>
      <c r="F2734" s="237">
        <v>45589</v>
      </c>
      <c r="G2734" s="121" t="s">
        <v>10468</v>
      </c>
      <c r="H2734" s="121" t="s">
        <v>23736</v>
      </c>
      <c r="I2734" s="120" t="s">
        <v>16795</v>
      </c>
      <c r="J2734" s="121" t="s">
        <v>7451</v>
      </c>
    </row>
    <row r="2735" spans="1:10" ht="15.75" hidden="1" customHeight="1">
      <c r="A2735" s="119">
        <v>2728</v>
      </c>
      <c r="B2735" s="238" t="s">
        <v>29726</v>
      </c>
      <c r="C2735" s="121" t="s">
        <v>7497</v>
      </c>
      <c r="D2735" s="119">
        <v>2025</v>
      </c>
      <c r="E2735" s="121">
        <v>6100107956</v>
      </c>
      <c r="F2735" s="237">
        <v>45772</v>
      </c>
      <c r="G2735" s="121" t="s">
        <v>10469</v>
      </c>
      <c r="H2735" s="121" t="s">
        <v>23737</v>
      </c>
      <c r="I2735" s="120" t="s">
        <v>16796</v>
      </c>
      <c r="J2735" s="121" t="s">
        <v>7451</v>
      </c>
    </row>
    <row r="2736" spans="1:10" ht="15.75" hidden="1" customHeight="1">
      <c r="A2736" s="119">
        <v>2729</v>
      </c>
      <c r="B2736" s="238" t="s">
        <v>7636</v>
      </c>
      <c r="C2736" s="121" t="s">
        <v>7478</v>
      </c>
      <c r="D2736" s="119">
        <v>2025</v>
      </c>
      <c r="E2736" s="121">
        <v>6100108816</v>
      </c>
      <c r="F2736" s="237">
        <v>45614</v>
      </c>
      <c r="G2736" s="121" t="s">
        <v>10470</v>
      </c>
      <c r="H2736" s="121" t="s">
        <v>23738</v>
      </c>
      <c r="I2736" s="120" t="s">
        <v>16797</v>
      </c>
      <c r="J2736" s="121" t="s">
        <v>7451</v>
      </c>
    </row>
    <row r="2737" spans="1:10" ht="15.75" hidden="1" customHeight="1">
      <c r="A2737" s="119">
        <v>2730</v>
      </c>
      <c r="B2737" s="238" t="s">
        <v>29727</v>
      </c>
      <c r="C2737" s="121" t="s">
        <v>7496</v>
      </c>
      <c r="D2737" s="119">
        <v>2025</v>
      </c>
      <c r="E2737" s="121">
        <v>6100107971</v>
      </c>
      <c r="F2737" s="237">
        <v>45582</v>
      </c>
      <c r="G2737" s="121" t="s">
        <v>10471</v>
      </c>
      <c r="H2737" s="121" t="s">
        <v>23739</v>
      </c>
      <c r="I2737" s="120" t="s">
        <v>16798</v>
      </c>
      <c r="J2737" s="121" t="s">
        <v>7451</v>
      </c>
    </row>
    <row r="2738" spans="1:10" ht="15.75" hidden="1" customHeight="1">
      <c r="A2738" s="119">
        <v>2731</v>
      </c>
      <c r="B2738" s="238" t="s">
        <v>29728</v>
      </c>
      <c r="C2738" s="121" t="s">
        <v>7497</v>
      </c>
      <c r="D2738" s="119">
        <v>2025</v>
      </c>
      <c r="E2738" s="121">
        <v>6100108484</v>
      </c>
      <c r="F2738" s="237">
        <v>45601</v>
      </c>
      <c r="G2738" s="121" t="s">
        <v>10472</v>
      </c>
      <c r="H2738" s="121" t="s">
        <v>23740</v>
      </c>
      <c r="I2738" s="120" t="s">
        <v>16799</v>
      </c>
      <c r="J2738" s="121" t="s">
        <v>7451</v>
      </c>
    </row>
    <row r="2739" spans="1:10" ht="15.75" hidden="1" customHeight="1">
      <c r="A2739" s="119">
        <v>2732</v>
      </c>
      <c r="B2739" s="238" t="s">
        <v>7848</v>
      </c>
      <c r="C2739" s="121" t="s">
        <v>7496</v>
      </c>
      <c r="D2739" s="119">
        <v>2025</v>
      </c>
      <c r="E2739" s="121">
        <v>6100108048</v>
      </c>
      <c r="F2739" s="237">
        <v>45586</v>
      </c>
      <c r="G2739" s="121" t="s">
        <v>10473</v>
      </c>
      <c r="H2739" s="121" t="s">
        <v>23741</v>
      </c>
      <c r="I2739" s="120" t="s">
        <v>16800</v>
      </c>
      <c r="J2739" s="121" t="s">
        <v>7451</v>
      </c>
    </row>
    <row r="2740" spans="1:10" ht="15.75" hidden="1" customHeight="1">
      <c r="A2740" s="119">
        <v>2733</v>
      </c>
      <c r="B2740" s="238" t="s">
        <v>29729</v>
      </c>
      <c r="C2740" s="121" t="s">
        <v>7492</v>
      </c>
      <c r="D2740" s="119">
        <v>2025</v>
      </c>
      <c r="E2740" s="121">
        <v>6200037128</v>
      </c>
      <c r="F2740" s="237">
        <v>45582</v>
      </c>
      <c r="G2740" s="121" t="s">
        <v>10474</v>
      </c>
      <c r="H2740" s="121"/>
      <c r="I2740" s="120" t="s">
        <v>16801</v>
      </c>
      <c r="J2740" s="121" t="s">
        <v>7453</v>
      </c>
    </row>
    <row r="2741" spans="1:10" ht="15.75" hidden="1" customHeight="1">
      <c r="A2741" s="119">
        <v>2734</v>
      </c>
      <c r="B2741" s="238" t="s">
        <v>29730</v>
      </c>
      <c r="C2741" s="121" t="s">
        <v>7483</v>
      </c>
      <c r="D2741" s="119">
        <v>2025</v>
      </c>
      <c r="E2741" s="121">
        <v>6100108114</v>
      </c>
      <c r="F2741" s="237">
        <v>45588</v>
      </c>
      <c r="G2741" s="121" t="s">
        <v>10475</v>
      </c>
      <c r="H2741" s="121" t="s">
        <v>23742</v>
      </c>
      <c r="I2741" s="120" t="s">
        <v>16802</v>
      </c>
      <c r="J2741" s="121" t="s">
        <v>7451</v>
      </c>
    </row>
    <row r="2742" spans="1:10" ht="15.75" hidden="1" customHeight="1">
      <c r="A2742" s="119">
        <v>2735</v>
      </c>
      <c r="B2742" s="238" t="s">
        <v>28764</v>
      </c>
      <c r="C2742" s="121" t="s">
        <v>7479</v>
      </c>
      <c r="D2742" s="119">
        <v>2025</v>
      </c>
      <c r="E2742" s="121">
        <v>6100107961</v>
      </c>
      <c r="F2742" s="237">
        <v>45583</v>
      </c>
      <c r="G2742" s="121" t="s">
        <v>10476</v>
      </c>
      <c r="H2742" s="121" t="s">
        <v>23743</v>
      </c>
      <c r="I2742" s="120" t="s">
        <v>7375</v>
      </c>
      <c r="J2742" s="121" t="s">
        <v>7451</v>
      </c>
    </row>
    <row r="2743" spans="1:10" ht="15.75" hidden="1" customHeight="1">
      <c r="A2743" s="119">
        <v>2736</v>
      </c>
      <c r="B2743" s="238" t="s">
        <v>29731</v>
      </c>
      <c r="C2743" s="121" t="s">
        <v>7478</v>
      </c>
      <c r="D2743" s="119">
        <v>2025</v>
      </c>
      <c r="E2743" s="121">
        <v>6100108043</v>
      </c>
      <c r="F2743" s="237">
        <v>45586</v>
      </c>
      <c r="G2743" s="121" t="s">
        <v>10477</v>
      </c>
      <c r="H2743" s="121" t="s">
        <v>23744</v>
      </c>
      <c r="I2743" s="120" t="s">
        <v>16803</v>
      </c>
      <c r="J2743" s="121" t="s">
        <v>7451</v>
      </c>
    </row>
    <row r="2744" spans="1:10" ht="15.75" hidden="1" customHeight="1">
      <c r="A2744" s="119">
        <v>2737</v>
      </c>
      <c r="B2744" s="238" t="s">
        <v>7650</v>
      </c>
      <c r="C2744" s="121" t="s">
        <v>7479</v>
      </c>
      <c r="D2744" s="119">
        <v>2025</v>
      </c>
      <c r="E2744" s="121">
        <v>6100108107</v>
      </c>
      <c r="F2744" s="237">
        <v>45587</v>
      </c>
      <c r="G2744" s="121" t="s">
        <v>10478</v>
      </c>
      <c r="H2744" s="121" t="s">
        <v>23745</v>
      </c>
      <c r="I2744" s="120" t="s">
        <v>16804</v>
      </c>
      <c r="J2744" s="121" t="s">
        <v>7451</v>
      </c>
    </row>
    <row r="2745" spans="1:10" ht="15.75" hidden="1" customHeight="1">
      <c r="A2745" s="119">
        <v>2738</v>
      </c>
      <c r="B2745" s="238" t="s">
        <v>7747</v>
      </c>
      <c r="C2745" s="121" t="s">
        <v>7496</v>
      </c>
      <c r="D2745" s="119">
        <v>2025</v>
      </c>
      <c r="E2745" s="121">
        <v>6100108016</v>
      </c>
      <c r="F2745" s="237">
        <v>45589</v>
      </c>
      <c r="G2745" s="121" t="s">
        <v>10479</v>
      </c>
      <c r="H2745" s="121" t="s">
        <v>23746</v>
      </c>
      <c r="I2745" s="120" t="s">
        <v>16805</v>
      </c>
      <c r="J2745" s="121" t="s">
        <v>7451</v>
      </c>
    </row>
    <row r="2746" spans="1:10" ht="15.75" hidden="1" customHeight="1">
      <c r="A2746" s="119">
        <v>2739</v>
      </c>
      <c r="B2746" s="238" t="s">
        <v>29732</v>
      </c>
      <c r="C2746" s="121" t="s">
        <v>7484</v>
      </c>
      <c r="D2746" s="119">
        <v>2025</v>
      </c>
      <c r="E2746" s="121">
        <v>6100108014</v>
      </c>
      <c r="F2746" s="237">
        <v>45586</v>
      </c>
      <c r="G2746" s="121" t="s">
        <v>9848</v>
      </c>
      <c r="H2746" s="121" t="s">
        <v>23747</v>
      </c>
      <c r="I2746" s="120" t="s">
        <v>16806</v>
      </c>
      <c r="J2746" s="121" t="s">
        <v>7451</v>
      </c>
    </row>
    <row r="2747" spans="1:10" ht="15.75" hidden="1" customHeight="1">
      <c r="A2747" s="119">
        <v>2740</v>
      </c>
      <c r="B2747" s="238" t="s">
        <v>29733</v>
      </c>
      <c r="C2747" s="121" t="s">
        <v>7492</v>
      </c>
      <c r="D2747" s="119">
        <v>2025</v>
      </c>
      <c r="E2747" s="121">
        <v>6200037132</v>
      </c>
      <c r="F2747" s="237">
        <v>45581</v>
      </c>
      <c r="G2747" s="121" t="s">
        <v>10480</v>
      </c>
      <c r="H2747" s="121" t="s">
        <v>23748</v>
      </c>
      <c r="I2747" s="120" t="s">
        <v>16807</v>
      </c>
      <c r="J2747" s="121" t="s">
        <v>7453</v>
      </c>
    </row>
    <row r="2748" spans="1:10" ht="15.75" hidden="1" customHeight="1">
      <c r="A2748" s="119">
        <v>2741</v>
      </c>
      <c r="B2748" s="238" t="s">
        <v>7645</v>
      </c>
      <c r="C2748" s="121" t="s">
        <v>7478</v>
      </c>
      <c r="D2748" s="119">
        <v>2025</v>
      </c>
      <c r="E2748" s="121">
        <v>6100108017</v>
      </c>
      <c r="F2748" s="237">
        <v>45588</v>
      </c>
      <c r="G2748" s="121" t="s">
        <v>10481</v>
      </c>
      <c r="H2748" s="121" t="s">
        <v>23749</v>
      </c>
      <c r="I2748" s="120" t="s">
        <v>7378</v>
      </c>
      <c r="J2748" s="121" t="s">
        <v>7451</v>
      </c>
    </row>
    <row r="2749" spans="1:10" ht="15.75" hidden="1" customHeight="1">
      <c r="A2749" s="119">
        <v>2742</v>
      </c>
      <c r="B2749" s="238" t="s">
        <v>29734</v>
      </c>
      <c r="C2749" s="121" t="s">
        <v>7478</v>
      </c>
      <c r="D2749" s="119">
        <v>2025</v>
      </c>
      <c r="E2749" s="121">
        <v>6100108447</v>
      </c>
      <c r="F2749" s="237">
        <v>45608</v>
      </c>
      <c r="G2749" s="121" t="s">
        <v>10482</v>
      </c>
      <c r="H2749" s="121" t="s">
        <v>23750</v>
      </c>
      <c r="I2749" s="120" t="s">
        <v>16808</v>
      </c>
      <c r="J2749" s="121" t="s">
        <v>7451</v>
      </c>
    </row>
    <row r="2750" spans="1:10" ht="15.75" hidden="1" customHeight="1">
      <c r="A2750" s="119">
        <v>2743</v>
      </c>
      <c r="B2750" s="238" t="s">
        <v>7652</v>
      </c>
      <c r="C2750" s="121" t="s">
        <v>7478</v>
      </c>
      <c r="D2750" s="119">
        <v>2025</v>
      </c>
      <c r="E2750" s="121">
        <v>6100108169</v>
      </c>
      <c r="F2750" s="237">
        <v>45589</v>
      </c>
      <c r="G2750" s="121" t="s">
        <v>10483</v>
      </c>
      <c r="H2750" s="121" t="s">
        <v>23751</v>
      </c>
      <c r="I2750" s="120" t="s">
        <v>16809</v>
      </c>
      <c r="J2750" s="121" t="s">
        <v>7451</v>
      </c>
    </row>
    <row r="2751" spans="1:10" ht="15.75" hidden="1" customHeight="1">
      <c r="A2751" s="119">
        <v>2744</v>
      </c>
      <c r="B2751" s="238" t="s">
        <v>29735</v>
      </c>
      <c r="C2751" s="121" t="s">
        <v>7479</v>
      </c>
      <c r="D2751" s="119">
        <v>2025</v>
      </c>
      <c r="E2751" s="121">
        <v>6100108330</v>
      </c>
      <c r="F2751" s="237">
        <v>45594</v>
      </c>
      <c r="G2751" s="121" t="s">
        <v>10484</v>
      </c>
      <c r="H2751" s="121" t="s">
        <v>23752</v>
      </c>
      <c r="I2751" s="120" t="s">
        <v>16810</v>
      </c>
      <c r="J2751" s="121" t="s">
        <v>7451</v>
      </c>
    </row>
    <row r="2752" spans="1:10" ht="15.75" hidden="1" customHeight="1">
      <c r="A2752" s="119">
        <v>2745</v>
      </c>
      <c r="B2752" s="238" t="s">
        <v>29736</v>
      </c>
      <c r="C2752" s="121" t="s">
        <v>7509</v>
      </c>
      <c r="D2752" s="119">
        <v>2025</v>
      </c>
      <c r="E2752" s="121">
        <v>6400023084</v>
      </c>
      <c r="F2752" s="237">
        <v>45586</v>
      </c>
      <c r="G2752" s="121" t="s">
        <v>7280</v>
      </c>
      <c r="H2752" s="121"/>
      <c r="I2752" s="120" t="s">
        <v>16811</v>
      </c>
      <c r="J2752" s="121" t="s">
        <v>7455</v>
      </c>
    </row>
    <row r="2753" spans="1:10" ht="15.75" hidden="1" customHeight="1">
      <c r="A2753" s="119">
        <v>2746</v>
      </c>
      <c r="B2753" s="238" t="s">
        <v>29737</v>
      </c>
      <c r="C2753" s="121" t="s">
        <v>7501</v>
      </c>
      <c r="D2753" s="119">
        <v>2025</v>
      </c>
      <c r="E2753" s="121">
        <v>6200037136</v>
      </c>
      <c r="F2753" s="237">
        <v>45581</v>
      </c>
      <c r="G2753" s="121" t="s">
        <v>10485</v>
      </c>
      <c r="H2753" s="121" t="s">
        <v>23753</v>
      </c>
      <c r="I2753" s="120" t="s">
        <v>16812</v>
      </c>
      <c r="J2753" s="121" t="s">
        <v>7453</v>
      </c>
    </row>
    <row r="2754" spans="1:10" ht="15.75" hidden="1" customHeight="1">
      <c r="A2754" s="119">
        <v>2747</v>
      </c>
      <c r="B2754" s="238" t="s">
        <v>29738</v>
      </c>
      <c r="C2754" s="121" t="s">
        <v>7479</v>
      </c>
      <c r="D2754" s="119">
        <v>2025</v>
      </c>
      <c r="E2754" s="121">
        <v>6100108021</v>
      </c>
      <c r="F2754" s="237">
        <v>45586</v>
      </c>
      <c r="G2754" s="121" t="s">
        <v>10486</v>
      </c>
      <c r="H2754" s="121" t="s">
        <v>23754</v>
      </c>
      <c r="I2754" s="120" t="s">
        <v>16813</v>
      </c>
      <c r="J2754" s="121" t="s">
        <v>7451</v>
      </c>
    </row>
    <row r="2755" spans="1:10" ht="15.75" hidden="1" customHeight="1">
      <c r="A2755" s="119">
        <v>2748</v>
      </c>
      <c r="B2755" s="238" t="s">
        <v>29739</v>
      </c>
      <c r="C2755" s="121" t="s">
        <v>7488</v>
      </c>
      <c r="D2755" s="119">
        <v>2025</v>
      </c>
      <c r="E2755" s="121">
        <v>6100108314</v>
      </c>
      <c r="F2755" s="237">
        <v>45603</v>
      </c>
      <c r="G2755" s="121" t="s">
        <v>10487</v>
      </c>
      <c r="H2755" s="121" t="s">
        <v>23755</v>
      </c>
      <c r="I2755" s="120" t="s">
        <v>16814</v>
      </c>
      <c r="J2755" s="121" t="s">
        <v>7451</v>
      </c>
    </row>
    <row r="2756" spans="1:10" ht="15.75" hidden="1" customHeight="1">
      <c r="A2756" s="119">
        <v>2749</v>
      </c>
      <c r="B2756" s="238" t="s">
        <v>29740</v>
      </c>
      <c r="C2756" s="121" t="s">
        <v>7479</v>
      </c>
      <c r="D2756" s="119">
        <v>2025</v>
      </c>
      <c r="E2756" s="121">
        <v>6100108085</v>
      </c>
      <c r="F2756" s="237">
        <v>45588</v>
      </c>
      <c r="G2756" s="121" t="s">
        <v>10488</v>
      </c>
      <c r="H2756" s="121" t="s">
        <v>23756</v>
      </c>
      <c r="I2756" s="120" t="s">
        <v>16815</v>
      </c>
      <c r="J2756" s="121" t="s">
        <v>7451</v>
      </c>
    </row>
    <row r="2757" spans="1:10" ht="15.75" hidden="1" customHeight="1">
      <c r="A2757" s="119">
        <v>2750</v>
      </c>
      <c r="B2757" s="238" t="s">
        <v>29741</v>
      </c>
      <c r="C2757" s="121" t="s">
        <v>7488</v>
      </c>
      <c r="D2757" s="119">
        <v>2025</v>
      </c>
      <c r="E2757" s="121">
        <v>6100108212</v>
      </c>
      <c r="F2757" s="237">
        <v>45590</v>
      </c>
      <c r="G2757" s="121" t="s">
        <v>10489</v>
      </c>
      <c r="H2757" s="121" t="s">
        <v>23757</v>
      </c>
      <c r="I2757" s="120" t="s">
        <v>16816</v>
      </c>
      <c r="J2757" s="121" t="s">
        <v>7451</v>
      </c>
    </row>
    <row r="2758" spans="1:10" ht="15.75" hidden="1" customHeight="1">
      <c r="A2758" s="119">
        <v>2751</v>
      </c>
      <c r="B2758" s="238" t="s">
        <v>29742</v>
      </c>
      <c r="C2758" s="121" t="s">
        <v>7483</v>
      </c>
      <c r="D2758" s="119">
        <v>2025</v>
      </c>
      <c r="E2758" s="121">
        <v>6100108671</v>
      </c>
      <c r="F2758" s="237">
        <v>45608</v>
      </c>
      <c r="G2758" s="121" t="s">
        <v>10490</v>
      </c>
      <c r="H2758" s="121" t="s">
        <v>23758</v>
      </c>
      <c r="I2758" s="120" t="s">
        <v>7346</v>
      </c>
      <c r="J2758" s="121" t="s">
        <v>7451</v>
      </c>
    </row>
    <row r="2759" spans="1:10" ht="15.75" hidden="1" customHeight="1">
      <c r="A2759" s="119">
        <v>2752</v>
      </c>
      <c r="B2759" s="238" t="s">
        <v>28286</v>
      </c>
      <c r="C2759" s="121" t="s">
        <v>7479</v>
      </c>
      <c r="D2759" s="119">
        <v>2025</v>
      </c>
      <c r="E2759" s="121">
        <v>6100108057</v>
      </c>
      <c r="F2759" s="237">
        <v>45586</v>
      </c>
      <c r="G2759" s="121" t="s">
        <v>10491</v>
      </c>
      <c r="H2759" s="121" t="s">
        <v>23759</v>
      </c>
      <c r="I2759" s="120" t="s">
        <v>16817</v>
      </c>
      <c r="J2759" s="121" t="s">
        <v>7451</v>
      </c>
    </row>
    <row r="2760" spans="1:10" ht="15.75" hidden="1" customHeight="1">
      <c r="A2760" s="119">
        <v>2753</v>
      </c>
      <c r="B2760" s="238" t="s">
        <v>29195</v>
      </c>
      <c r="C2760" s="121" t="s">
        <v>7483</v>
      </c>
      <c r="D2760" s="119">
        <v>2025</v>
      </c>
      <c r="E2760" s="121">
        <v>6100108222</v>
      </c>
      <c r="F2760" s="237">
        <v>45595</v>
      </c>
      <c r="G2760" s="121" t="s">
        <v>10492</v>
      </c>
      <c r="H2760" s="121" t="s">
        <v>23760</v>
      </c>
      <c r="I2760" s="120" t="s">
        <v>16818</v>
      </c>
      <c r="J2760" s="121" t="s">
        <v>7451</v>
      </c>
    </row>
    <row r="2761" spans="1:10" ht="15.75" hidden="1" customHeight="1">
      <c r="A2761" s="119">
        <v>2754</v>
      </c>
      <c r="B2761" s="238" t="s">
        <v>29743</v>
      </c>
      <c r="C2761" s="121" t="s">
        <v>7491</v>
      </c>
      <c r="D2761" s="119">
        <v>2025</v>
      </c>
      <c r="E2761" s="121">
        <v>6100108128</v>
      </c>
      <c r="F2761" s="237">
        <v>45587</v>
      </c>
      <c r="G2761" s="121" t="s">
        <v>10493</v>
      </c>
      <c r="H2761" s="121" t="s">
        <v>23761</v>
      </c>
      <c r="I2761" s="120" t="s">
        <v>16819</v>
      </c>
      <c r="J2761" s="121" t="s">
        <v>7451</v>
      </c>
    </row>
    <row r="2762" spans="1:10" ht="15.75" hidden="1" customHeight="1">
      <c r="A2762" s="119">
        <v>2755</v>
      </c>
      <c r="B2762" s="238" t="s">
        <v>7766</v>
      </c>
      <c r="C2762" s="121" t="s">
        <v>7479</v>
      </c>
      <c r="D2762" s="119">
        <v>2025</v>
      </c>
      <c r="E2762" s="121">
        <v>6100108223</v>
      </c>
      <c r="F2762" s="237">
        <v>45590</v>
      </c>
      <c r="G2762" s="121" t="s">
        <v>10494</v>
      </c>
      <c r="H2762" s="121" t="s">
        <v>23762</v>
      </c>
      <c r="I2762" s="120" t="s">
        <v>16820</v>
      </c>
      <c r="J2762" s="121" t="s">
        <v>7451</v>
      </c>
    </row>
    <row r="2763" spans="1:10" ht="15.75" hidden="1" customHeight="1">
      <c r="A2763" s="119">
        <v>2756</v>
      </c>
      <c r="B2763" s="238" t="s">
        <v>7755</v>
      </c>
      <c r="C2763" s="121" t="s">
        <v>7483</v>
      </c>
      <c r="D2763" s="119">
        <v>2025</v>
      </c>
      <c r="E2763" s="121">
        <v>6100109303</v>
      </c>
      <c r="F2763" s="237">
        <v>45635</v>
      </c>
      <c r="G2763" s="121" t="s">
        <v>10495</v>
      </c>
      <c r="H2763" s="121" t="s">
        <v>23763</v>
      </c>
      <c r="I2763" s="120" t="s">
        <v>16821</v>
      </c>
      <c r="J2763" s="121" t="s">
        <v>7451</v>
      </c>
    </row>
    <row r="2764" spans="1:10" ht="15.75" hidden="1" customHeight="1">
      <c r="A2764" s="119">
        <v>2757</v>
      </c>
      <c r="B2764" s="238" t="s">
        <v>29120</v>
      </c>
      <c r="C2764" s="121" t="s">
        <v>7482</v>
      </c>
      <c r="D2764" s="119">
        <v>2025</v>
      </c>
      <c r="E2764" s="121">
        <v>6100108624</v>
      </c>
      <c r="F2764" s="237">
        <v>45607</v>
      </c>
      <c r="G2764" s="121" t="s">
        <v>10496</v>
      </c>
      <c r="H2764" s="121" t="s">
        <v>23764</v>
      </c>
      <c r="I2764" s="120" t="s">
        <v>16822</v>
      </c>
      <c r="J2764" s="121" t="s">
        <v>7451</v>
      </c>
    </row>
    <row r="2765" spans="1:10" ht="15.75" hidden="1" customHeight="1">
      <c r="A2765" s="119">
        <v>2758</v>
      </c>
      <c r="B2765" s="238" t="s">
        <v>29744</v>
      </c>
      <c r="C2765" s="121" t="s">
        <v>7501</v>
      </c>
      <c r="D2765" s="119">
        <v>2025</v>
      </c>
      <c r="E2765" s="121">
        <v>6200037137</v>
      </c>
      <c r="F2765" s="237">
        <v>45582</v>
      </c>
      <c r="G2765" s="121" t="s">
        <v>10497</v>
      </c>
      <c r="H2765" s="121" t="s">
        <v>23765</v>
      </c>
      <c r="I2765" s="120" t="s">
        <v>16823</v>
      </c>
      <c r="J2765" s="121" t="s">
        <v>7453</v>
      </c>
    </row>
    <row r="2766" spans="1:10" ht="15.75" hidden="1" customHeight="1">
      <c r="A2766" s="119">
        <v>2759</v>
      </c>
      <c r="B2766" s="238" t="s">
        <v>29745</v>
      </c>
      <c r="C2766" s="121" t="s">
        <v>7491</v>
      </c>
      <c r="D2766" s="119">
        <v>2025</v>
      </c>
      <c r="E2766" s="121">
        <v>6100108067</v>
      </c>
      <c r="F2766" s="237">
        <v>45589</v>
      </c>
      <c r="G2766" s="121" t="s">
        <v>10498</v>
      </c>
      <c r="H2766" s="121" t="s">
        <v>23766</v>
      </c>
      <c r="I2766" s="120" t="s">
        <v>16824</v>
      </c>
      <c r="J2766" s="121" t="s">
        <v>7451</v>
      </c>
    </row>
    <row r="2767" spans="1:10" ht="15.75" hidden="1" customHeight="1">
      <c r="A2767" s="119">
        <v>2760</v>
      </c>
      <c r="B2767" s="238" t="s">
        <v>7834</v>
      </c>
      <c r="C2767" s="121" t="s">
        <v>7491</v>
      </c>
      <c r="D2767" s="119">
        <v>2025</v>
      </c>
      <c r="E2767" s="121">
        <v>6100108132</v>
      </c>
      <c r="F2767" s="237">
        <v>45588</v>
      </c>
      <c r="G2767" s="121" t="s">
        <v>10499</v>
      </c>
      <c r="H2767" s="121" t="s">
        <v>23767</v>
      </c>
      <c r="I2767" s="120" t="s">
        <v>16825</v>
      </c>
      <c r="J2767" s="121" t="s">
        <v>7451</v>
      </c>
    </row>
    <row r="2768" spans="1:10" ht="15.75" hidden="1" customHeight="1">
      <c r="A2768" s="119">
        <v>2761</v>
      </c>
      <c r="B2768" s="238" t="s">
        <v>29746</v>
      </c>
      <c r="C2768" s="121" t="s">
        <v>7489</v>
      </c>
      <c r="D2768" s="119">
        <v>2025</v>
      </c>
      <c r="E2768" s="121">
        <v>6200037432</v>
      </c>
      <c r="F2768" s="237">
        <v>45636</v>
      </c>
      <c r="G2768" s="121" t="s">
        <v>10500</v>
      </c>
      <c r="H2768" s="121" t="s">
        <v>23768</v>
      </c>
      <c r="I2768" s="120" t="s">
        <v>16826</v>
      </c>
      <c r="J2768" s="121" t="s">
        <v>7453</v>
      </c>
    </row>
    <row r="2769" spans="1:10" ht="15.75" hidden="1" customHeight="1">
      <c r="A2769" s="119">
        <v>2762</v>
      </c>
      <c r="B2769" s="238" t="s">
        <v>7581</v>
      </c>
      <c r="C2769" s="121" t="s">
        <v>7478</v>
      </c>
      <c r="D2769" s="119">
        <v>2025</v>
      </c>
      <c r="E2769" s="121">
        <v>6100108040</v>
      </c>
      <c r="F2769" s="237">
        <v>45587</v>
      </c>
      <c r="G2769" s="121" t="s">
        <v>10501</v>
      </c>
      <c r="H2769" s="121" t="s">
        <v>23769</v>
      </c>
      <c r="I2769" s="120" t="s">
        <v>16827</v>
      </c>
      <c r="J2769" s="121" t="s">
        <v>7451</v>
      </c>
    </row>
    <row r="2770" spans="1:10" ht="15.75" hidden="1" customHeight="1">
      <c r="A2770" s="119">
        <v>2763</v>
      </c>
      <c r="B2770" s="238" t="s">
        <v>7624</v>
      </c>
      <c r="C2770" s="121" t="s">
        <v>7478</v>
      </c>
      <c r="D2770" s="119">
        <v>2025</v>
      </c>
      <c r="E2770" s="121">
        <v>6100108178</v>
      </c>
      <c r="F2770" s="237">
        <v>45593</v>
      </c>
      <c r="G2770" s="121" t="s">
        <v>10502</v>
      </c>
      <c r="H2770" s="121" t="s">
        <v>23770</v>
      </c>
      <c r="I2770" s="120" t="s">
        <v>16828</v>
      </c>
      <c r="J2770" s="121" t="s">
        <v>7451</v>
      </c>
    </row>
    <row r="2771" spans="1:10" ht="15.75" hidden="1" customHeight="1">
      <c r="A2771" s="119">
        <v>2764</v>
      </c>
      <c r="B2771" s="238" t="s">
        <v>29747</v>
      </c>
      <c r="C2771" s="121" t="s">
        <v>7497</v>
      </c>
      <c r="D2771" s="119">
        <v>2025</v>
      </c>
      <c r="E2771" s="121">
        <v>6100108068</v>
      </c>
      <c r="F2771" s="237">
        <v>45586</v>
      </c>
      <c r="G2771" s="121" t="s">
        <v>10503</v>
      </c>
      <c r="H2771" s="121" t="s">
        <v>23771</v>
      </c>
      <c r="I2771" s="120" t="s">
        <v>16829</v>
      </c>
      <c r="J2771" s="121" t="s">
        <v>7451</v>
      </c>
    </row>
    <row r="2772" spans="1:10" ht="15.75" hidden="1" customHeight="1">
      <c r="A2772" s="119">
        <v>2765</v>
      </c>
      <c r="B2772" s="238" t="s">
        <v>29748</v>
      </c>
      <c r="C2772" s="121" t="s">
        <v>7494</v>
      </c>
      <c r="D2772" s="119">
        <v>2025</v>
      </c>
      <c r="E2772" s="121">
        <v>6000040259</v>
      </c>
      <c r="F2772" s="237">
        <v>45593</v>
      </c>
      <c r="G2772" s="121" t="s">
        <v>10504</v>
      </c>
      <c r="H2772" s="121" t="s">
        <v>23772</v>
      </c>
      <c r="I2772" s="120" t="s">
        <v>16830</v>
      </c>
      <c r="J2772" s="121" t="s">
        <v>7452</v>
      </c>
    </row>
    <row r="2773" spans="1:10" ht="15.75" hidden="1" customHeight="1">
      <c r="A2773" s="119">
        <v>2766</v>
      </c>
      <c r="B2773" s="238" t="s">
        <v>7818</v>
      </c>
      <c r="C2773" s="121" t="s">
        <v>7478</v>
      </c>
      <c r="D2773" s="119">
        <v>2025</v>
      </c>
      <c r="E2773" s="121">
        <v>6100108168</v>
      </c>
      <c r="F2773" s="237">
        <v>45590</v>
      </c>
      <c r="G2773" s="121" t="s">
        <v>10505</v>
      </c>
      <c r="H2773" s="121" t="s">
        <v>23773</v>
      </c>
      <c r="I2773" s="120" t="s">
        <v>16300</v>
      </c>
      <c r="J2773" s="121" t="s">
        <v>7451</v>
      </c>
    </row>
    <row r="2774" spans="1:10" ht="15.75" hidden="1" customHeight="1">
      <c r="A2774" s="119">
        <v>2767</v>
      </c>
      <c r="B2774" s="238" t="s">
        <v>29749</v>
      </c>
      <c r="C2774" s="121" t="s">
        <v>7492</v>
      </c>
      <c r="D2774" s="119">
        <v>2025</v>
      </c>
      <c r="E2774" s="121">
        <v>6200037172</v>
      </c>
      <c r="F2774" s="237">
        <v>45593</v>
      </c>
      <c r="G2774" s="121" t="s">
        <v>7101</v>
      </c>
      <c r="H2774" s="121" t="s">
        <v>23774</v>
      </c>
      <c r="I2774" s="120" t="s">
        <v>16831</v>
      </c>
      <c r="J2774" s="121" t="s">
        <v>7453</v>
      </c>
    </row>
    <row r="2775" spans="1:10" ht="15.75" hidden="1" customHeight="1">
      <c r="A2775" s="119">
        <v>2768</v>
      </c>
      <c r="B2775" s="238" t="s">
        <v>29750</v>
      </c>
      <c r="C2775" s="121" t="s">
        <v>7491</v>
      </c>
      <c r="D2775" s="119">
        <v>2025</v>
      </c>
      <c r="E2775" s="121">
        <v>6100108099</v>
      </c>
      <c r="F2775" s="237">
        <v>45588</v>
      </c>
      <c r="G2775" s="121" t="s">
        <v>10506</v>
      </c>
      <c r="H2775" s="121" t="s">
        <v>23775</v>
      </c>
      <c r="I2775" s="120" t="s">
        <v>16832</v>
      </c>
      <c r="J2775" s="121" t="s">
        <v>7451</v>
      </c>
    </row>
    <row r="2776" spans="1:10" ht="15.75" hidden="1" customHeight="1">
      <c r="A2776" s="119">
        <v>2769</v>
      </c>
      <c r="B2776" s="238" t="s">
        <v>29751</v>
      </c>
      <c r="C2776" s="121" t="s">
        <v>7478</v>
      </c>
      <c r="D2776" s="119">
        <v>2025</v>
      </c>
      <c r="E2776" s="121">
        <v>6100108101</v>
      </c>
      <c r="F2776" s="237">
        <v>45593</v>
      </c>
      <c r="G2776" s="121" t="s">
        <v>10507</v>
      </c>
      <c r="H2776" s="121" t="s">
        <v>23776</v>
      </c>
      <c r="I2776" s="120" t="s">
        <v>16833</v>
      </c>
      <c r="J2776" s="121" t="s">
        <v>7451</v>
      </c>
    </row>
    <row r="2777" spans="1:10" ht="15.75" hidden="1" customHeight="1">
      <c r="A2777" s="119">
        <v>2770</v>
      </c>
      <c r="B2777" s="238" t="s">
        <v>29752</v>
      </c>
      <c r="C2777" s="121" t="s">
        <v>7496</v>
      </c>
      <c r="D2777" s="119">
        <v>2025</v>
      </c>
      <c r="E2777" s="121">
        <v>6100108092</v>
      </c>
      <c r="F2777" s="237">
        <v>45588</v>
      </c>
      <c r="G2777" s="121" t="s">
        <v>10508</v>
      </c>
      <c r="H2777" s="121" t="s">
        <v>23777</v>
      </c>
      <c r="I2777" s="120" t="s">
        <v>16834</v>
      </c>
      <c r="J2777" s="121" t="s">
        <v>7451</v>
      </c>
    </row>
    <row r="2778" spans="1:10" ht="15.75" hidden="1" customHeight="1">
      <c r="A2778" s="119">
        <v>2771</v>
      </c>
      <c r="B2778" s="238" t="s">
        <v>7602</v>
      </c>
      <c r="C2778" s="121" t="s">
        <v>7478</v>
      </c>
      <c r="D2778" s="119">
        <v>2025</v>
      </c>
      <c r="E2778" s="121">
        <v>6100108176</v>
      </c>
      <c r="F2778" s="237">
        <v>45593</v>
      </c>
      <c r="G2778" s="121" t="s">
        <v>10509</v>
      </c>
      <c r="H2778" s="121" t="s">
        <v>23778</v>
      </c>
      <c r="I2778" s="120" t="s">
        <v>16835</v>
      </c>
      <c r="J2778" s="121" t="s">
        <v>7451</v>
      </c>
    </row>
    <row r="2779" spans="1:10" ht="15.75" hidden="1" customHeight="1">
      <c r="A2779" s="119">
        <v>2772</v>
      </c>
      <c r="B2779" s="238" t="s">
        <v>29748</v>
      </c>
      <c r="C2779" s="121" t="s">
        <v>7494</v>
      </c>
      <c r="D2779" s="119">
        <v>2025</v>
      </c>
      <c r="E2779" s="121">
        <v>6000040219</v>
      </c>
      <c r="F2779" s="237">
        <v>45593</v>
      </c>
      <c r="G2779" s="121" t="s">
        <v>10510</v>
      </c>
      <c r="H2779" s="121" t="s">
        <v>23779</v>
      </c>
      <c r="I2779" s="120" t="s">
        <v>16836</v>
      </c>
      <c r="J2779" s="121" t="s">
        <v>7452</v>
      </c>
    </row>
    <row r="2780" spans="1:10" ht="15.75" hidden="1" customHeight="1">
      <c r="A2780" s="119">
        <v>2773</v>
      </c>
      <c r="B2780" s="238" t="s">
        <v>29753</v>
      </c>
      <c r="C2780" s="121" t="s">
        <v>7496</v>
      </c>
      <c r="D2780" s="119">
        <v>2025</v>
      </c>
      <c r="E2780" s="121">
        <v>6100108100</v>
      </c>
      <c r="F2780" s="237">
        <v>45587</v>
      </c>
      <c r="G2780" s="121" t="s">
        <v>10511</v>
      </c>
      <c r="H2780" s="121" t="s">
        <v>23780</v>
      </c>
      <c r="I2780" s="120" t="s">
        <v>16837</v>
      </c>
      <c r="J2780" s="121" t="s">
        <v>7451</v>
      </c>
    </row>
    <row r="2781" spans="1:10" ht="15.75" hidden="1" customHeight="1">
      <c r="A2781" s="119">
        <v>2774</v>
      </c>
      <c r="B2781" s="238" t="s">
        <v>29754</v>
      </c>
      <c r="C2781" s="121" t="s">
        <v>7490</v>
      </c>
      <c r="D2781" s="119">
        <v>2025</v>
      </c>
      <c r="E2781" s="121">
        <v>6200037214</v>
      </c>
      <c r="F2781" s="237">
        <v>45588</v>
      </c>
      <c r="G2781" s="121" t="s">
        <v>10512</v>
      </c>
      <c r="H2781" s="121" t="s">
        <v>23781</v>
      </c>
      <c r="I2781" s="120" t="s">
        <v>16838</v>
      </c>
      <c r="J2781" s="121" t="s">
        <v>7453</v>
      </c>
    </row>
    <row r="2782" spans="1:10" ht="15.75" hidden="1" customHeight="1">
      <c r="A2782" s="119">
        <v>2775</v>
      </c>
      <c r="B2782" s="238" t="s">
        <v>7590</v>
      </c>
      <c r="C2782" s="121" t="s">
        <v>7479</v>
      </c>
      <c r="D2782" s="119">
        <v>2025</v>
      </c>
      <c r="E2782" s="121">
        <v>6100108532</v>
      </c>
      <c r="F2782" s="237">
        <v>45609</v>
      </c>
      <c r="G2782" s="121" t="s">
        <v>10513</v>
      </c>
      <c r="H2782" s="121" t="s">
        <v>23782</v>
      </c>
      <c r="I2782" s="120" t="s">
        <v>16839</v>
      </c>
      <c r="J2782" s="121" t="s">
        <v>7451</v>
      </c>
    </row>
    <row r="2783" spans="1:10" ht="15.75" hidden="1" customHeight="1">
      <c r="A2783" s="119">
        <v>2776</v>
      </c>
      <c r="B2783" s="238" t="s">
        <v>29755</v>
      </c>
      <c r="C2783" s="121" t="s">
        <v>7489</v>
      </c>
      <c r="D2783" s="119">
        <v>2025</v>
      </c>
      <c r="E2783" s="121">
        <v>6200037168</v>
      </c>
      <c r="F2783" s="237">
        <v>45586</v>
      </c>
      <c r="G2783" s="121" t="s">
        <v>10514</v>
      </c>
      <c r="H2783" s="121" t="s">
        <v>23783</v>
      </c>
      <c r="I2783" s="120" t="s">
        <v>16840</v>
      </c>
      <c r="J2783" s="121" t="s">
        <v>7453</v>
      </c>
    </row>
    <row r="2784" spans="1:10" ht="15.75" hidden="1" customHeight="1">
      <c r="A2784" s="119">
        <v>2777</v>
      </c>
      <c r="B2784" s="238" t="s">
        <v>29756</v>
      </c>
      <c r="C2784" s="121" t="s">
        <v>7492</v>
      </c>
      <c r="D2784" s="119">
        <v>2025</v>
      </c>
      <c r="E2784" s="121">
        <v>6200037166</v>
      </c>
      <c r="F2784" s="237">
        <v>45587</v>
      </c>
      <c r="G2784" s="121" t="s">
        <v>10515</v>
      </c>
      <c r="H2784" s="121" t="s">
        <v>23784</v>
      </c>
      <c r="I2784" s="120" t="s">
        <v>16841</v>
      </c>
      <c r="J2784" s="121" t="s">
        <v>7453</v>
      </c>
    </row>
    <row r="2785" spans="1:10" ht="15.75" hidden="1" customHeight="1">
      <c r="A2785" s="119">
        <v>2778</v>
      </c>
      <c r="B2785" s="238" t="s">
        <v>29757</v>
      </c>
      <c r="C2785" s="121" t="s">
        <v>7479</v>
      </c>
      <c r="D2785" s="119">
        <v>2025</v>
      </c>
      <c r="E2785" s="121">
        <v>6100108290</v>
      </c>
      <c r="F2785" s="237">
        <v>45593</v>
      </c>
      <c r="G2785" s="121" t="s">
        <v>10516</v>
      </c>
      <c r="H2785" s="121" t="s">
        <v>23785</v>
      </c>
      <c r="I2785" s="120" t="s">
        <v>16842</v>
      </c>
      <c r="J2785" s="121" t="s">
        <v>7451</v>
      </c>
    </row>
    <row r="2786" spans="1:10" ht="15.75" hidden="1" customHeight="1">
      <c r="A2786" s="119">
        <v>2779</v>
      </c>
      <c r="B2786" s="238" t="s">
        <v>29758</v>
      </c>
      <c r="C2786" s="121" t="s">
        <v>7496</v>
      </c>
      <c r="D2786" s="119">
        <v>2025</v>
      </c>
      <c r="E2786" s="121">
        <v>6100108079</v>
      </c>
      <c r="F2786" s="237">
        <v>45593</v>
      </c>
      <c r="G2786" s="121" t="s">
        <v>10517</v>
      </c>
      <c r="H2786" s="121" t="s">
        <v>23786</v>
      </c>
      <c r="I2786" s="120" t="s">
        <v>16843</v>
      </c>
      <c r="J2786" s="121" t="s">
        <v>7451</v>
      </c>
    </row>
    <row r="2787" spans="1:10" ht="15.75" hidden="1" customHeight="1">
      <c r="A2787" s="119">
        <v>2780</v>
      </c>
      <c r="B2787" s="238" t="s">
        <v>7735</v>
      </c>
      <c r="C2787" s="121" t="s">
        <v>7478</v>
      </c>
      <c r="D2787" s="119">
        <v>2025</v>
      </c>
      <c r="E2787" s="121">
        <v>6100108116</v>
      </c>
      <c r="F2787" s="237">
        <v>45588</v>
      </c>
      <c r="G2787" s="121" t="s">
        <v>10518</v>
      </c>
      <c r="H2787" s="121" t="s">
        <v>23787</v>
      </c>
      <c r="I2787" s="120" t="s">
        <v>16844</v>
      </c>
      <c r="J2787" s="121" t="s">
        <v>7451</v>
      </c>
    </row>
    <row r="2788" spans="1:10" ht="15.75" hidden="1" customHeight="1">
      <c r="A2788" s="119">
        <v>2781</v>
      </c>
      <c r="B2788" s="238" t="s">
        <v>29759</v>
      </c>
      <c r="C2788" s="121" t="s">
        <v>7484</v>
      </c>
      <c r="D2788" s="119">
        <v>2025</v>
      </c>
      <c r="E2788" s="121">
        <v>6100108182</v>
      </c>
      <c r="F2788" s="237">
        <v>45589</v>
      </c>
      <c r="G2788" s="121" t="s">
        <v>10519</v>
      </c>
      <c r="H2788" s="121" t="s">
        <v>23788</v>
      </c>
      <c r="I2788" s="120" t="s">
        <v>16845</v>
      </c>
      <c r="J2788" s="121" t="s">
        <v>7451</v>
      </c>
    </row>
    <row r="2789" spans="1:10" ht="15.75" hidden="1" customHeight="1">
      <c r="A2789" s="119">
        <v>2782</v>
      </c>
      <c r="B2789" s="238" t="s">
        <v>7554</v>
      </c>
      <c r="C2789" s="121" t="s">
        <v>7478</v>
      </c>
      <c r="D2789" s="119">
        <v>2025</v>
      </c>
      <c r="E2789" s="121">
        <v>6100108665</v>
      </c>
      <c r="F2789" s="237">
        <v>45609</v>
      </c>
      <c r="G2789" s="121" t="s">
        <v>10520</v>
      </c>
      <c r="H2789" s="121" t="s">
        <v>23789</v>
      </c>
      <c r="I2789" s="120" t="s">
        <v>16846</v>
      </c>
      <c r="J2789" s="121" t="s">
        <v>7451</v>
      </c>
    </row>
    <row r="2790" spans="1:10" ht="15.75" hidden="1" customHeight="1">
      <c r="A2790" s="119">
        <v>2783</v>
      </c>
      <c r="B2790" s="238" t="s">
        <v>29760</v>
      </c>
      <c r="C2790" s="121" t="s">
        <v>7496</v>
      </c>
      <c r="D2790" s="119">
        <v>2025</v>
      </c>
      <c r="E2790" s="121">
        <v>6100108138</v>
      </c>
      <c r="F2790" s="237">
        <v>45589</v>
      </c>
      <c r="G2790" s="121" t="s">
        <v>10521</v>
      </c>
      <c r="H2790" s="121" t="s">
        <v>23790</v>
      </c>
      <c r="I2790" s="120" t="s">
        <v>16847</v>
      </c>
      <c r="J2790" s="121" t="s">
        <v>7451</v>
      </c>
    </row>
    <row r="2791" spans="1:10" ht="15.75" hidden="1" customHeight="1">
      <c r="A2791" s="119">
        <v>2784</v>
      </c>
      <c r="B2791" s="238" t="s">
        <v>7550</v>
      </c>
      <c r="C2791" s="121" t="s">
        <v>7478</v>
      </c>
      <c r="D2791" s="119">
        <v>2025</v>
      </c>
      <c r="E2791" s="121">
        <v>6100108425</v>
      </c>
      <c r="F2791" s="237">
        <v>45601</v>
      </c>
      <c r="G2791" s="121" t="s">
        <v>10522</v>
      </c>
      <c r="H2791" s="121" t="s">
        <v>23791</v>
      </c>
      <c r="I2791" s="120" t="s">
        <v>7337</v>
      </c>
      <c r="J2791" s="121" t="s">
        <v>7451</v>
      </c>
    </row>
    <row r="2792" spans="1:10" ht="15.75" hidden="1" customHeight="1">
      <c r="A2792" s="119">
        <v>2785</v>
      </c>
      <c r="B2792" s="238" t="s">
        <v>29761</v>
      </c>
      <c r="C2792" s="121" t="s">
        <v>7483</v>
      </c>
      <c r="D2792" s="119">
        <v>2025</v>
      </c>
      <c r="E2792" s="121">
        <v>6100108653</v>
      </c>
      <c r="F2792" s="237">
        <v>45608</v>
      </c>
      <c r="G2792" s="121" t="s">
        <v>10523</v>
      </c>
      <c r="H2792" s="121" t="s">
        <v>23792</v>
      </c>
      <c r="I2792" s="120" t="s">
        <v>16848</v>
      </c>
      <c r="J2792" s="121" t="s">
        <v>7451</v>
      </c>
    </row>
    <row r="2793" spans="1:10" ht="15.75" hidden="1" customHeight="1">
      <c r="A2793" s="119">
        <v>2786</v>
      </c>
      <c r="B2793" s="238" t="s">
        <v>7818</v>
      </c>
      <c r="C2793" s="121" t="s">
        <v>7478</v>
      </c>
      <c r="D2793" s="119">
        <v>2025</v>
      </c>
      <c r="E2793" s="121">
        <v>6100108119</v>
      </c>
      <c r="F2793" s="237">
        <v>45588</v>
      </c>
      <c r="G2793" s="121" t="s">
        <v>10524</v>
      </c>
      <c r="H2793" s="121" t="s">
        <v>23793</v>
      </c>
      <c r="I2793" s="120" t="s">
        <v>16300</v>
      </c>
      <c r="J2793" s="121" t="s">
        <v>7451</v>
      </c>
    </row>
    <row r="2794" spans="1:10" ht="15.75" hidden="1" customHeight="1">
      <c r="A2794" s="119">
        <v>2787</v>
      </c>
      <c r="B2794" s="238" t="s">
        <v>7901</v>
      </c>
      <c r="C2794" s="121" t="s">
        <v>7483</v>
      </c>
      <c r="D2794" s="119">
        <v>2025</v>
      </c>
      <c r="E2794" s="121">
        <v>6100108142</v>
      </c>
      <c r="F2794" s="237">
        <v>45588</v>
      </c>
      <c r="G2794" s="121" t="s">
        <v>10525</v>
      </c>
      <c r="H2794" s="121" t="s">
        <v>23794</v>
      </c>
      <c r="I2794" s="120" t="s">
        <v>16849</v>
      </c>
      <c r="J2794" s="121" t="s">
        <v>7451</v>
      </c>
    </row>
    <row r="2795" spans="1:10" ht="15.75" hidden="1" customHeight="1">
      <c r="A2795" s="119">
        <v>2788</v>
      </c>
      <c r="B2795" s="238" t="s">
        <v>29762</v>
      </c>
      <c r="C2795" s="121" t="s">
        <v>7489</v>
      </c>
      <c r="D2795" s="119">
        <v>2025</v>
      </c>
      <c r="E2795" s="121">
        <v>6200037423</v>
      </c>
      <c r="F2795" s="237">
        <v>45609</v>
      </c>
      <c r="G2795" s="121" t="s">
        <v>10526</v>
      </c>
      <c r="H2795" s="121"/>
      <c r="I2795" s="120" t="s">
        <v>16850</v>
      </c>
      <c r="J2795" s="121" t="s">
        <v>7453</v>
      </c>
    </row>
    <row r="2796" spans="1:10" ht="15.75" hidden="1" customHeight="1">
      <c r="A2796" s="119">
        <v>2789</v>
      </c>
      <c r="B2796" s="238" t="s">
        <v>29763</v>
      </c>
      <c r="C2796" s="121" t="s">
        <v>7489</v>
      </c>
      <c r="D2796" s="119">
        <v>2025</v>
      </c>
      <c r="E2796" s="121">
        <v>6200037251</v>
      </c>
      <c r="F2796" s="237">
        <v>45594</v>
      </c>
      <c r="G2796" s="121" t="s">
        <v>7292</v>
      </c>
      <c r="H2796" s="121" t="s">
        <v>23795</v>
      </c>
      <c r="I2796" s="120" t="s">
        <v>7446</v>
      </c>
      <c r="J2796" s="121" t="s">
        <v>7453</v>
      </c>
    </row>
    <row r="2797" spans="1:10" ht="15.75" hidden="1" customHeight="1">
      <c r="A2797" s="119">
        <v>2790</v>
      </c>
      <c r="B2797" s="238" t="s">
        <v>7801</v>
      </c>
      <c r="C2797" s="121" t="s">
        <v>7478</v>
      </c>
      <c r="D2797" s="119">
        <v>2025</v>
      </c>
      <c r="E2797" s="121">
        <v>6100108149</v>
      </c>
      <c r="F2797" s="237">
        <v>45595</v>
      </c>
      <c r="G2797" s="121" t="s">
        <v>7207</v>
      </c>
      <c r="H2797" s="121" t="s">
        <v>23796</v>
      </c>
      <c r="I2797" s="120" t="s">
        <v>16851</v>
      </c>
      <c r="J2797" s="121" t="s">
        <v>7451</v>
      </c>
    </row>
    <row r="2798" spans="1:10" ht="15.75" hidden="1" customHeight="1">
      <c r="A2798" s="119">
        <v>2791</v>
      </c>
      <c r="B2798" s="238" t="s">
        <v>29764</v>
      </c>
      <c r="C2798" s="121" t="s">
        <v>7479</v>
      </c>
      <c r="D2798" s="119">
        <v>2025</v>
      </c>
      <c r="E2798" s="121">
        <v>6100108841</v>
      </c>
      <c r="F2798" s="237">
        <v>45614</v>
      </c>
      <c r="G2798" s="121" t="s">
        <v>10527</v>
      </c>
      <c r="H2798" s="121" t="s">
        <v>23797</v>
      </c>
      <c r="I2798" s="120" t="s">
        <v>16852</v>
      </c>
      <c r="J2798" s="121" t="s">
        <v>7451</v>
      </c>
    </row>
    <row r="2799" spans="1:10" ht="15.75" hidden="1" customHeight="1">
      <c r="A2799" s="119">
        <v>2792</v>
      </c>
      <c r="B2799" s="238" t="s">
        <v>29765</v>
      </c>
      <c r="C2799" s="121" t="s">
        <v>7483</v>
      </c>
      <c r="D2799" s="119">
        <v>2025</v>
      </c>
      <c r="E2799" s="121">
        <v>6100108235</v>
      </c>
      <c r="F2799" s="237">
        <v>45590</v>
      </c>
      <c r="G2799" s="121" t="s">
        <v>10528</v>
      </c>
      <c r="H2799" s="121" t="s">
        <v>23798</v>
      </c>
      <c r="I2799" s="120" t="s">
        <v>16853</v>
      </c>
      <c r="J2799" s="121" t="s">
        <v>7451</v>
      </c>
    </row>
    <row r="2800" spans="1:10" ht="15.75" hidden="1" customHeight="1">
      <c r="A2800" s="119">
        <v>2793</v>
      </c>
      <c r="B2800" s="238" t="s">
        <v>29766</v>
      </c>
      <c r="C2800" s="121" t="s">
        <v>7478</v>
      </c>
      <c r="D2800" s="119">
        <v>2025</v>
      </c>
      <c r="E2800" s="121">
        <v>6100108214</v>
      </c>
      <c r="F2800" s="237">
        <v>45593</v>
      </c>
      <c r="G2800" s="121" t="s">
        <v>10529</v>
      </c>
      <c r="H2800" s="121" t="s">
        <v>23799</v>
      </c>
      <c r="I2800" s="120" t="s">
        <v>16854</v>
      </c>
      <c r="J2800" s="121" t="s">
        <v>7451</v>
      </c>
    </row>
    <row r="2801" spans="1:10" ht="15.75" hidden="1" customHeight="1">
      <c r="A2801" s="119">
        <v>2794</v>
      </c>
      <c r="B2801" s="238" t="s">
        <v>28464</v>
      </c>
      <c r="C2801" s="121" t="s">
        <v>7479</v>
      </c>
      <c r="D2801" s="119">
        <v>2025</v>
      </c>
      <c r="E2801" s="121">
        <v>6100108144</v>
      </c>
      <c r="F2801" s="237">
        <v>45593</v>
      </c>
      <c r="G2801" s="121" t="s">
        <v>10530</v>
      </c>
      <c r="H2801" s="121" t="s">
        <v>23800</v>
      </c>
      <c r="I2801" s="120" t="s">
        <v>16855</v>
      </c>
      <c r="J2801" s="121" t="s">
        <v>7451</v>
      </c>
    </row>
    <row r="2802" spans="1:10" ht="15.75" hidden="1" customHeight="1">
      <c r="A2802" s="119">
        <v>2795</v>
      </c>
      <c r="B2802" s="238" t="s">
        <v>29767</v>
      </c>
      <c r="C2802" s="121" t="s">
        <v>7478</v>
      </c>
      <c r="D2802" s="119">
        <v>2025</v>
      </c>
      <c r="E2802" s="121">
        <v>6100108157</v>
      </c>
      <c r="F2802" s="237">
        <v>45590</v>
      </c>
      <c r="G2802" s="121" t="s">
        <v>10531</v>
      </c>
      <c r="H2802" s="121" t="s">
        <v>23801</v>
      </c>
      <c r="I2802" s="120" t="s">
        <v>16856</v>
      </c>
      <c r="J2802" s="121" t="s">
        <v>7451</v>
      </c>
    </row>
    <row r="2803" spans="1:10" ht="15.75" hidden="1" customHeight="1">
      <c r="A2803" s="119">
        <v>2796</v>
      </c>
      <c r="B2803" s="238" t="s">
        <v>7545</v>
      </c>
      <c r="C2803" s="121" t="s">
        <v>7478</v>
      </c>
      <c r="D2803" s="119">
        <v>2025</v>
      </c>
      <c r="E2803" s="121">
        <v>6100108322</v>
      </c>
      <c r="F2803" s="237">
        <v>45597</v>
      </c>
      <c r="G2803" s="121" t="s">
        <v>10532</v>
      </c>
      <c r="H2803" s="121" t="s">
        <v>23802</v>
      </c>
      <c r="I2803" s="120" t="s">
        <v>16857</v>
      </c>
      <c r="J2803" s="121" t="s">
        <v>7451</v>
      </c>
    </row>
    <row r="2804" spans="1:10" ht="15.75" hidden="1" customHeight="1">
      <c r="A2804" s="119">
        <v>2797</v>
      </c>
      <c r="B2804" s="238" t="s">
        <v>29050</v>
      </c>
      <c r="C2804" s="121" t="s">
        <v>7478</v>
      </c>
      <c r="D2804" s="119">
        <v>2025</v>
      </c>
      <c r="E2804" s="121">
        <v>6100108181</v>
      </c>
      <c r="F2804" s="237">
        <v>45589</v>
      </c>
      <c r="G2804" s="121" t="s">
        <v>10533</v>
      </c>
      <c r="H2804" s="121" t="s">
        <v>23803</v>
      </c>
      <c r="I2804" s="120" t="s">
        <v>16858</v>
      </c>
      <c r="J2804" s="121" t="s">
        <v>7451</v>
      </c>
    </row>
    <row r="2805" spans="1:10" ht="15.75" hidden="1" customHeight="1">
      <c r="A2805" s="119">
        <v>2798</v>
      </c>
      <c r="B2805" s="238" t="s">
        <v>29768</v>
      </c>
      <c r="C2805" s="121" t="s">
        <v>7486</v>
      </c>
      <c r="D2805" s="119">
        <v>2025</v>
      </c>
      <c r="E2805" s="121">
        <v>6200037208</v>
      </c>
      <c r="F2805" s="237">
        <v>45589</v>
      </c>
      <c r="G2805" s="121" t="s">
        <v>10534</v>
      </c>
      <c r="H2805" s="121" t="s">
        <v>23804</v>
      </c>
      <c r="I2805" s="120" t="s">
        <v>16859</v>
      </c>
      <c r="J2805" s="121" t="s">
        <v>7453</v>
      </c>
    </row>
    <row r="2806" spans="1:10" ht="15.75" hidden="1" customHeight="1">
      <c r="A2806" s="119">
        <v>2799</v>
      </c>
      <c r="B2806" s="238" t="s">
        <v>29769</v>
      </c>
      <c r="C2806" s="121" t="s">
        <v>7483</v>
      </c>
      <c r="D2806" s="119">
        <v>2025</v>
      </c>
      <c r="E2806" s="121">
        <v>6100108417</v>
      </c>
      <c r="F2806" s="237">
        <v>45601</v>
      </c>
      <c r="G2806" s="121" t="s">
        <v>10535</v>
      </c>
      <c r="H2806" s="121" t="s">
        <v>23805</v>
      </c>
      <c r="I2806" s="120" t="s">
        <v>16860</v>
      </c>
      <c r="J2806" s="121" t="s">
        <v>7451</v>
      </c>
    </row>
    <row r="2807" spans="1:10" ht="15.75" hidden="1" customHeight="1">
      <c r="A2807" s="119">
        <v>2800</v>
      </c>
      <c r="B2807" s="238" t="s">
        <v>29694</v>
      </c>
      <c r="C2807" s="121" t="s">
        <v>7493</v>
      </c>
      <c r="D2807" s="119">
        <v>2025</v>
      </c>
      <c r="E2807" s="121">
        <v>6000040299</v>
      </c>
      <c r="F2807" s="237">
        <v>45598</v>
      </c>
      <c r="G2807" s="121" t="s">
        <v>10536</v>
      </c>
      <c r="H2807" s="121" t="s">
        <v>23806</v>
      </c>
      <c r="I2807" s="120" t="s">
        <v>16861</v>
      </c>
      <c r="J2807" s="121" t="s">
        <v>7452</v>
      </c>
    </row>
    <row r="2808" spans="1:10" ht="15.75" hidden="1" customHeight="1">
      <c r="A2808" s="119">
        <v>2801</v>
      </c>
      <c r="B2808" s="121" t="s">
        <v>28018</v>
      </c>
      <c r="C2808" s="121" t="s">
        <v>7481</v>
      </c>
      <c r="D2808" s="119">
        <v>2025</v>
      </c>
      <c r="E2808" s="121">
        <v>6000040406</v>
      </c>
      <c r="F2808" s="237">
        <v>45608</v>
      </c>
      <c r="G2808" s="121" t="s">
        <v>7240</v>
      </c>
      <c r="H2808" s="121" t="s">
        <v>7470</v>
      </c>
      <c r="I2808" s="120" t="s">
        <v>16862</v>
      </c>
      <c r="J2808" s="121" t="s">
        <v>7452</v>
      </c>
    </row>
    <row r="2809" spans="1:10" ht="15.75" hidden="1" customHeight="1">
      <c r="A2809" s="119">
        <v>2802</v>
      </c>
      <c r="B2809" s="238" t="s">
        <v>29770</v>
      </c>
      <c r="C2809" s="121" t="s">
        <v>7485</v>
      </c>
      <c r="D2809" s="119">
        <v>2025</v>
      </c>
      <c r="E2809" s="121">
        <v>6000040248</v>
      </c>
      <c r="F2809" s="237">
        <v>45590</v>
      </c>
      <c r="G2809" s="121" t="s">
        <v>10537</v>
      </c>
      <c r="H2809" s="121" t="s">
        <v>23807</v>
      </c>
      <c r="I2809" s="120" t="s">
        <v>16863</v>
      </c>
      <c r="J2809" s="121" t="s">
        <v>7452</v>
      </c>
    </row>
    <row r="2810" spans="1:10" ht="15.75" hidden="1" customHeight="1">
      <c r="A2810" s="119">
        <v>2803</v>
      </c>
      <c r="B2810" s="238" t="s">
        <v>29771</v>
      </c>
      <c r="C2810" s="121" t="s">
        <v>7496</v>
      </c>
      <c r="D2810" s="119">
        <v>2025</v>
      </c>
      <c r="E2810" s="121">
        <v>6100108378</v>
      </c>
      <c r="F2810" s="237">
        <v>45596</v>
      </c>
      <c r="G2810" s="121" t="s">
        <v>10538</v>
      </c>
      <c r="H2810" s="121" t="s">
        <v>23808</v>
      </c>
      <c r="I2810" s="120" t="s">
        <v>16864</v>
      </c>
      <c r="J2810" s="121" t="s">
        <v>7451</v>
      </c>
    </row>
    <row r="2811" spans="1:10" ht="15.75" hidden="1" customHeight="1">
      <c r="A2811" s="119">
        <v>2804</v>
      </c>
      <c r="B2811" s="238" t="s">
        <v>7614</v>
      </c>
      <c r="C2811" s="121" t="s">
        <v>7478</v>
      </c>
      <c r="D2811" s="119">
        <v>2025</v>
      </c>
      <c r="E2811" s="121">
        <v>6100108180</v>
      </c>
      <c r="F2811" s="237">
        <v>45593</v>
      </c>
      <c r="G2811" s="121" t="s">
        <v>10539</v>
      </c>
      <c r="H2811" s="121" t="s">
        <v>23809</v>
      </c>
      <c r="I2811" s="120" t="s">
        <v>16865</v>
      </c>
      <c r="J2811" s="121" t="s">
        <v>7451</v>
      </c>
    </row>
    <row r="2812" spans="1:10" ht="15.75" hidden="1" customHeight="1">
      <c r="A2812" s="119">
        <v>2805</v>
      </c>
      <c r="B2812" s="121" t="s">
        <v>28019</v>
      </c>
      <c r="C2812" s="121" t="s">
        <v>7481</v>
      </c>
      <c r="D2812" s="119">
        <v>2025</v>
      </c>
      <c r="E2812" s="121">
        <v>6000040405</v>
      </c>
      <c r="F2812" s="237">
        <v>45608</v>
      </c>
      <c r="G2812" s="121" t="s">
        <v>7240</v>
      </c>
      <c r="H2812" s="121" t="s">
        <v>23810</v>
      </c>
      <c r="I2812" s="120" t="s">
        <v>16866</v>
      </c>
      <c r="J2812" s="121" t="s">
        <v>7452</v>
      </c>
    </row>
    <row r="2813" spans="1:10" ht="15.75" hidden="1" customHeight="1">
      <c r="A2813" s="119">
        <v>2806</v>
      </c>
      <c r="B2813" s="238" t="s">
        <v>29772</v>
      </c>
      <c r="C2813" s="121" t="s">
        <v>7484</v>
      </c>
      <c r="D2813" s="119">
        <v>2025</v>
      </c>
      <c r="E2813" s="121">
        <v>6100108475</v>
      </c>
      <c r="F2813" s="237">
        <v>45598</v>
      </c>
      <c r="G2813" s="121" t="s">
        <v>10540</v>
      </c>
      <c r="H2813" s="121" t="s">
        <v>23811</v>
      </c>
      <c r="I2813" s="120" t="s">
        <v>16867</v>
      </c>
      <c r="J2813" s="121" t="s">
        <v>7451</v>
      </c>
    </row>
    <row r="2814" spans="1:10" ht="15.75" hidden="1" customHeight="1">
      <c r="A2814" s="119">
        <v>2807</v>
      </c>
      <c r="B2814" s="238" t="s">
        <v>29773</v>
      </c>
      <c r="C2814" s="121" t="s">
        <v>7496</v>
      </c>
      <c r="D2814" s="119">
        <v>2025</v>
      </c>
      <c r="E2814" s="121">
        <v>6100108177</v>
      </c>
      <c r="F2814" s="237">
        <v>45590</v>
      </c>
      <c r="G2814" s="121" t="s">
        <v>10541</v>
      </c>
      <c r="H2814" s="121" t="s">
        <v>23812</v>
      </c>
      <c r="I2814" s="120" t="s">
        <v>16868</v>
      </c>
      <c r="J2814" s="121" t="s">
        <v>7451</v>
      </c>
    </row>
    <row r="2815" spans="1:10" ht="15.75" hidden="1" customHeight="1">
      <c r="A2815" s="119">
        <v>2808</v>
      </c>
      <c r="B2815" s="238" t="s">
        <v>7522</v>
      </c>
      <c r="C2815" s="121" t="s">
        <v>7491</v>
      </c>
      <c r="D2815" s="119">
        <v>2025</v>
      </c>
      <c r="E2815" s="121">
        <v>6100108173</v>
      </c>
      <c r="F2815" s="237">
        <v>45595</v>
      </c>
      <c r="G2815" s="121" t="s">
        <v>10542</v>
      </c>
      <c r="H2815" s="121" t="s">
        <v>23813</v>
      </c>
      <c r="I2815" s="120" t="s">
        <v>16869</v>
      </c>
      <c r="J2815" s="121" t="s">
        <v>7451</v>
      </c>
    </row>
    <row r="2816" spans="1:10" ht="15.75" hidden="1" customHeight="1">
      <c r="A2816" s="119">
        <v>2809</v>
      </c>
      <c r="B2816" s="238" t="s">
        <v>29103</v>
      </c>
      <c r="C2816" s="121" t="s">
        <v>7478</v>
      </c>
      <c r="D2816" s="119">
        <v>2025</v>
      </c>
      <c r="E2816" s="121">
        <v>6100108187</v>
      </c>
      <c r="F2816" s="237">
        <v>45590</v>
      </c>
      <c r="G2816" s="121" t="s">
        <v>10543</v>
      </c>
      <c r="H2816" s="121" t="s">
        <v>23814</v>
      </c>
      <c r="I2816" s="120" t="s">
        <v>16870</v>
      </c>
      <c r="J2816" s="121" t="s">
        <v>7451</v>
      </c>
    </row>
    <row r="2817" spans="1:10" ht="15.75" hidden="1" customHeight="1">
      <c r="A2817" s="119">
        <v>2810</v>
      </c>
      <c r="B2817" s="238" t="s">
        <v>29774</v>
      </c>
      <c r="C2817" s="121" t="s">
        <v>7504</v>
      </c>
      <c r="D2817" s="119">
        <v>2025</v>
      </c>
      <c r="E2817" s="121">
        <v>6300020117</v>
      </c>
      <c r="F2817" s="237">
        <v>45593</v>
      </c>
      <c r="G2817" s="121" t="s">
        <v>10544</v>
      </c>
      <c r="H2817" s="121" t="s">
        <v>23815</v>
      </c>
      <c r="I2817" s="120" t="s">
        <v>16871</v>
      </c>
      <c r="J2817" s="121" t="s">
        <v>7454</v>
      </c>
    </row>
    <row r="2818" spans="1:10" ht="15.75" hidden="1" customHeight="1">
      <c r="A2818" s="119">
        <v>2811</v>
      </c>
      <c r="B2818" s="238" t="s">
        <v>29775</v>
      </c>
      <c r="C2818" s="121" t="s">
        <v>7478</v>
      </c>
      <c r="D2818" s="119">
        <v>2025</v>
      </c>
      <c r="E2818" s="121">
        <v>6100108167</v>
      </c>
      <c r="F2818" s="237">
        <v>45589</v>
      </c>
      <c r="G2818" s="121" t="s">
        <v>10545</v>
      </c>
      <c r="H2818" s="121" t="s">
        <v>23816</v>
      </c>
      <c r="I2818" s="120" t="s">
        <v>16872</v>
      </c>
      <c r="J2818" s="121" t="s">
        <v>7451</v>
      </c>
    </row>
    <row r="2819" spans="1:10" ht="15.75" hidden="1" customHeight="1">
      <c r="A2819" s="119">
        <v>2812</v>
      </c>
      <c r="B2819" s="121" t="s">
        <v>28020</v>
      </c>
      <c r="C2819" s="121" t="s">
        <v>7509</v>
      </c>
      <c r="D2819" s="119">
        <v>2025</v>
      </c>
      <c r="E2819" s="121">
        <v>6400023111</v>
      </c>
      <c r="F2819" s="237">
        <v>45587</v>
      </c>
      <c r="G2819" s="121" t="s">
        <v>7243</v>
      </c>
      <c r="H2819" s="121" t="s">
        <v>23817</v>
      </c>
      <c r="I2819" s="120" t="s">
        <v>16873</v>
      </c>
      <c r="J2819" s="121" t="s">
        <v>7455</v>
      </c>
    </row>
    <row r="2820" spans="1:10" ht="15.75" hidden="1" customHeight="1">
      <c r="A2820" s="119">
        <v>2813</v>
      </c>
      <c r="B2820" s="238" t="s">
        <v>7517</v>
      </c>
      <c r="C2820" s="121" t="s">
        <v>7491</v>
      </c>
      <c r="D2820" s="119">
        <v>2025</v>
      </c>
      <c r="E2820" s="121">
        <v>6100108461</v>
      </c>
      <c r="F2820" s="237">
        <v>45597</v>
      </c>
      <c r="G2820" s="121" t="s">
        <v>10546</v>
      </c>
      <c r="H2820" s="121" t="s">
        <v>23818</v>
      </c>
      <c r="I2820" s="120" t="s">
        <v>16874</v>
      </c>
      <c r="J2820" s="121" t="s">
        <v>7451</v>
      </c>
    </row>
    <row r="2821" spans="1:10" ht="15.75" hidden="1" customHeight="1">
      <c r="A2821" s="119">
        <v>2814</v>
      </c>
      <c r="B2821" s="238" t="s">
        <v>29776</v>
      </c>
      <c r="C2821" s="121" t="s">
        <v>7482</v>
      </c>
      <c r="D2821" s="119">
        <v>2025</v>
      </c>
      <c r="E2821" s="121">
        <v>6100108405</v>
      </c>
      <c r="F2821" s="237">
        <v>45596</v>
      </c>
      <c r="G2821" s="121" t="s">
        <v>10547</v>
      </c>
      <c r="H2821" s="121" t="s">
        <v>23819</v>
      </c>
      <c r="I2821" s="120" t="s">
        <v>16875</v>
      </c>
      <c r="J2821" s="121" t="s">
        <v>7451</v>
      </c>
    </row>
    <row r="2822" spans="1:10" ht="15.75" hidden="1" customHeight="1">
      <c r="A2822" s="119">
        <v>2815</v>
      </c>
      <c r="B2822" s="238" t="s">
        <v>28686</v>
      </c>
      <c r="C2822" s="121" t="s">
        <v>7501</v>
      </c>
      <c r="D2822" s="119">
        <v>2025</v>
      </c>
      <c r="E2822" s="121">
        <v>6200037340</v>
      </c>
      <c r="F2822" s="237">
        <v>45601</v>
      </c>
      <c r="G2822" s="121" t="s">
        <v>10548</v>
      </c>
      <c r="H2822" s="121" t="s">
        <v>23820</v>
      </c>
      <c r="I2822" s="120" t="s">
        <v>16876</v>
      </c>
      <c r="J2822" s="121" t="s">
        <v>7453</v>
      </c>
    </row>
    <row r="2823" spans="1:10" ht="15.75" hidden="1" customHeight="1">
      <c r="A2823" s="119">
        <v>2816</v>
      </c>
      <c r="B2823" s="238" t="s">
        <v>7620</v>
      </c>
      <c r="C2823" s="121" t="s">
        <v>7478</v>
      </c>
      <c r="D2823" s="119">
        <v>2025</v>
      </c>
      <c r="E2823" s="121">
        <v>6100108220</v>
      </c>
      <c r="F2823" s="237">
        <v>45593</v>
      </c>
      <c r="G2823" s="121" t="s">
        <v>7239</v>
      </c>
      <c r="H2823" s="121" t="s">
        <v>23821</v>
      </c>
      <c r="I2823" s="120" t="s">
        <v>16877</v>
      </c>
      <c r="J2823" s="121" t="s">
        <v>7451</v>
      </c>
    </row>
    <row r="2824" spans="1:10" ht="15.75" hidden="1" customHeight="1">
      <c r="A2824" s="119">
        <v>2817</v>
      </c>
      <c r="B2824" s="238" t="s">
        <v>29777</v>
      </c>
      <c r="C2824" s="121" t="s">
        <v>7479</v>
      </c>
      <c r="D2824" s="119">
        <v>2025</v>
      </c>
      <c r="E2824" s="121">
        <v>6100108386</v>
      </c>
      <c r="F2824" s="237">
        <v>45596</v>
      </c>
      <c r="G2824" s="121" t="s">
        <v>10549</v>
      </c>
      <c r="H2824" s="121" t="s">
        <v>23822</v>
      </c>
      <c r="I2824" s="120" t="s">
        <v>16878</v>
      </c>
      <c r="J2824" s="121" t="s">
        <v>7451</v>
      </c>
    </row>
    <row r="2825" spans="1:10" ht="15.75" hidden="1" customHeight="1">
      <c r="A2825" s="119">
        <v>2818</v>
      </c>
      <c r="B2825" s="238" t="s">
        <v>7749</v>
      </c>
      <c r="C2825" s="121" t="s">
        <v>7483</v>
      </c>
      <c r="D2825" s="119">
        <v>2025</v>
      </c>
      <c r="E2825" s="121">
        <v>6100108331</v>
      </c>
      <c r="F2825" s="237">
        <v>45595</v>
      </c>
      <c r="G2825" s="121" t="s">
        <v>7294</v>
      </c>
      <c r="H2825" s="121" t="s">
        <v>23823</v>
      </c>
      <c r="I2825" s="120" t="s">
        <v>16879</v>
      </c>
      <c r="J2825" s="121" t="s">
        <v>7451</v>
      </c>
    </row>
    <row r="2826" spans="1:10" ht="15.75" hidden="1" customHeight="1">
      <c r="A2826" s="119">
        <v>2819</v>
      </c>
      <c r="B2826" s="238" t="s">
        <v>7620</v>
      </c>
      <c r="C2826" s="121" t="s">
        <v>7478</v>
      </c>
      <c r="D2826" s="119">
        <v>2025</v>
      </c>
      <c r="E2826" s="121">
        <v>6100108218</v>
      </c>
      <c r="F2826" s="237">
        <v>45593</v>
      </c>
      <c r="G2826" s="121" t="s">
        <v>7239</v>
      </c>
      <c r="H2826" s="121" t="s">
        <v>23824</v>
      </c>
      <c r="I2826" s="120" t="s">
        <v>16880</v>
      </c>
      <c r="J2826" s="121" t="s">
        <v>7451</v>
      </c>
    </row>
    <row r="2827" spans="1:10" ht="15.75" hidden="1" customHeight="1">
      <c r="A2827" s="119">
        <v>2820</v>
      </c>
      <c r="B2827" s="238" t="s">
        <v>29778</v>
      </c>
      <c r="C2827" s="121" t="s">
        <v>7483</v>
      </c>
      <c r="D2827" s="119">
        <v>2025</v>
      </c>
      <c r="E2827" s="121">
        <v>6100108632</v>
      </c>
      <c r="F2827" s="237">
        <v>45609</v>
      </c>
      <c r="G2827" s="121" t="s">
        <v>10550</v>
      </c>
      <c r="H2827" s="121" t="s">
        <v>23825</v>
      </c>
      <c r="I2827" s="120" t="s">
        <v>16881</v>
      </c>
      <c r="J2827" s="121" t="s">
        <v>7451</v>
      </c>
    </row>
    <row r="2828" spans="1:10" ht="15.75" hidden="1" customHeight="1">
      <c r="A2828" s="119">
        <v>2821</v>
      </c>
      <c r="B2828" s="238" t="s">
        <v>7620</v>
      </c>
      <c r="C2828" s="121" t="s">
        <v>7478</v>
      </c>
      <c r="D2828" s="119">
        <v>2025</v>
      </c>
      <c r="E2828" s="121">
        <v>6100108224</v>
      </c>
      <c r="F2828" s="237">
        <v>45593</v>
      </c>
      <c r="G2828" s="121" t="s">
        <v>7239</v>
      </c>
      <c r="H2828" s="121" t="s">
        <v>23826</v>
      </c>
      <c r="I2828" s="120" t="s">
        <v>16877</v>
      </c>
      <c r="J2828" s="121" t="s">
        <v>7451</v>
      </c>
    </row>
    <row r="2829" spans="1:10" ht="15.75" hidden="1" customHeight="1">
      <c r="A2829" s="119">
        <v>2822</v>
      </c>
      <c r="B2829" s="238" t="s">
        <v>7632</v>
      </c>
      <c r="C2829" s="121" t="s">
        <v>7478</v>
      </c>
      <c r="D2829" s="119">
        <v>2025</v>
      </c>
      <c r="E2829" s="121">
        <v>6100108217</v>
      </c>
      <c r="F2829" s="237">
        <v>45593</v>
      </c>
      <c r="G2829" s="121" t="s">
        <v>10551</v>
      </c>
      <c r="H2829" s="121" t="s">
        <v>23827</v>
      </c>
      <c r="I2829" s="120" t="s">
        <v>16882</v>
      </c>
      <c r="J2829" s="121" t="s">
        <v>7451</v>
      </c>
    </row>
    <row r="2830" spans="1:10" ht="15.75" hidden="1" customHeight="1">
      <c r="A2830" s="119">
        <v>2823</v>
      </c>
      <c r="B2830" s="238" t="s">
        <v>29779</v>
      </c>
      <c r="C2830" s="121" t="s">
        <v>7490</v>
      </c>
      <c r="D2830" s="119">
        <v>2025</v>
      </c>
      <c r="E2830" s="121">
        <v>6200037212</v>
      </c>
      <c r="F2830" s="237">
        <v>45588</v>
      </c>
      <c r="G2830" s="121" t="s">
        <v>10552</v>
      </c>
      <c r="H2830" s="121" t="s">
        <v>23828</v>
      </c>
      <c r="I2830" s="120" t="s">
        <v>16883</v>
      </c>
      <c r="J2830" s="121" t="s">
        <v>7453</v>
      </c>
    </row>
    <row r="2831" spans="1:10" ht="15.75" hidden="1" customHeight="1">
      <c r="A2831" s="119">
        <v>2824</v>
      </c>
      <c r="B2831" s="238" t="s">
        <v>29780</v>
      </c>
      <c r="C2831" s="121" t="s">
        <v>7491</v>
      </c>
      <c r="D2831" s="119">
        <v>2025</v>
      </c>
      <c r="E2831" s="121">
        <v>6100108210</v>
      </c>
      <c r="F2831" s="237">
        <v>45593</v>
      </c>
      <c r="G2831" s="121" t="s">
        <v>10553</v>
      </c>
      <c r="H2831" s="121" t="s">
        <v>23829</v>
      </c>
      <c r="I2831" s="120" t="s">
        <v>16884</v>
      </c>
      <c r="J2831" s="121" t="s">
        <v>7451</v>
      </c>
    </row>
    <row r="2832" spans="1:10" ht="15.75" hidden="1" customHeight="1">
      <c r="A2832" s="119">
        <v>2825</v>
      </c>
      <c r="B2832" s="238" t="s">
        <v>29781</v>
      </c>
      <c r="C2832" s="121" t="s">
        <v>7513</v>
      </c>
      <c r="D2832" s="119">
        <v>2025</v>
      </c>
      <c r="E2832" s="121">
        <v>6400023133</v>
      </c>
      <c r="F2832" s="237">
        <v>45593</v>
      </c>
      <c r="G2832" s="121" t="s">
        <v>10554</v>
      </c>
      <c r="H2832" s="121" t="s">
        <v>23830</v>
      </c>
      <c r="I2832" s="120" t="s">
        <v>16885</v>
      </c>
      <c r="J2832" s="121" t="s">
        <v>7455</v>
      </c>
    </row>
    <row r="2833" spans="1:10" ht="15.75" hidden="1" customHeight="1">
      <c r="A2833" s="119">
        <v>2826</v>
      </c>
      <c r="B2833" s="238" t="s">
        <v>29782</v>
      </c>
      <c r="C2833" s="121" t="s">
        <v>7501</v>
      </c>
      <c r="D2833" s="119">
        <v>2025</v>
      </c>
      <c r="E2833" s="121">
        <v>6200037733</v>
      </c>
      <c r="F2833" s="237">
        <v>45635</v>
      </c>
      <c r="G2833" s="121" t="s">
        <v>10555</v>
      </c>
      <c r="H2833" s="121" t="s">
        <v>23831</v>
      </c>
      <c r="I2833" s="120" t="s">
        <v>16886</v>
      </c>
      <c r="J2833" s="121" t="s">
        <v>7453</v>
      </c>
    </row>
    <row r="2834" spans="1:10" ht="15.75" hidden="1" customHeight="1">
      <c r="A2834" s="119">
        <v>2827</v>
      </c>
      <c r="B2834" s="238" t="s">
        <v>7552</v>
      </c>
      <c r="C2834" s="121" t="s">
        <v>7478</v>
      </c>
      <c r="D2834" s="119">
        <v>2025</v>
      </c>
      <c r="E2834" s="121">
        <v>6100108320</v>
      </c>
      <c r="F2834" s="237">
        <v>45596</v>
      </c>
      <c r="G2834" s="121" t="s">
        <v>10556</v>
      </c>
      <c r="H2834" s="121" t="s">
        <v>23832</v>
      </c>
      <c r="I2834" s="120" t="s">
        <v>16887</v>
      </c>
      <c r="J2834" s="121" t="s">
        <v>7451</v>
      </c>
    </row>
    <row r="2835" spans="1:10" ht="15.75" hidden="1" customHeight="1">
      <c r="A2835" s="119">
        <v>2828</v>
      </c>
      <c r="B2835" s="238" t="s">
        <v>29783</v>
      </c>
      <c r="C2835" s="121" t="s">
        <v>7493</v>
      </c>
      <c r="D2835" s="119">
        <v>2025</v>
      </c>
      <c r="E2835" s="121">
        <v>6000040213</v>
      </c>
      <c r="F2835" s="237">
        <v>45631</v>
      </c>
      <c r="G2835" s="121" t="s">
        <v>9046</v>
      </c>
      <c r="H2835" s="121" t="s">
        <v>22233</v>
      </c>
      <c r="I2835" s="120" t="s">
        <v>15389</v>
      </c>
      <c r="J2835" s="121" t="s">
        <v>7452</v>
      </c>
    </row>
    <row r="2836" spans="1:10" ht="15.75" hidden="1" customHeight="1">
      <c r="A2836" s="119">
        <v>2829</v>
      </c>
      <c r="B2836" s="238" t="s">
        <v>29784</v>
      </c>
      <c r="C2836" s="121" t="s">
        <v>7501</v>
      </c>
      <c r="D2836" s="119">
        <v>2025</v>
      </c>
      <c r="E2836" s="121">
        <v>6200037209</v>
      </c>
      <c r="F2836" s="237">
        <v>45588</v>
      </c>
      <c r="G2836" s="121" t="s">
        <v>10557</v>
      </c>
      <c r="H2836" s="121"/>
      <c r="I2836" s="120" t="s">
        <v>16888</v>
      </c>
      <c r="J2836" s="121" t="s">
        <v>7453</v>
      </c>
    </row>
    <row r="2837" spans="1:10" ht="15.75" hidden="1" customHeight="1">
      <c r="A2837" s="119">
        <v>2830</v>
      </c>
      <c r="B2837" s="238" t="s">
        <v>29785</v>
      </c>
      <c r="C2837" s="121" t="s">
        <v>7501</v>
      </c>
      <c r="D2837" s="119">
        <v>2025</v>
      </c>
      <c r="E2837" s="121">
        <v>6200037226</v>
      </c>
      <c r="F2837" s="237">
        <v>45590</v>
      </c>
      <c r="G2837" s="121" t="s">
        <v>10558</v>
      </c>
      <c r="H2837" s="121" t="s">
        <v>23833</v>
      </c>
      <c r="I2837" s="120" t="s">
        <v>16889</v>
      </c>
      <c r="J2837" s="121" t="s">
        <v>7453</v>
      </c>
    </row>
    <row r="2838" spans="1:10" ht="15.75" hidden="1" customHeight="1">
      <c r="A2838" s="119">
        <v>2831</v>
      </c>
      <c r="B2838" s="238" t="s">
        <v>29786</v>
      </c>
      <c r="C2838" s="121" t="s">
        <v>7490</v>
      </c>
      <c r="D2838" s="119">
        <v>2025</v>
      </c>
      <c r="E2838" s="121">
        <v>6200037347</v>
      </c>
      <c r="F2838" s="237">
        <v>45603</v>
      </c>
      <c r="G2838" s="121" t="s">
        <v>10559</v>
      </c>
      <c r="H2838" s="121" t="s">
        <v>23834</v>
      </c>
      <c r="I2838" s="120" t="s">
        <v>16890</v>
      </c>
      <c r="J2838" s="121" t="s">
        <v>7453</v>
      </c>
    </row>
    <row r="2839" spans="1:10" ht="15.75" customHeight="1">
      <c r="A2839" s="119">
        <v>2832</v>
      </c>
      <c r="B2839" s="121" t="s">
        <v>33314</v>
      </c>
      <c r="C2839" s="121" t="s">
        <v>7510</v>
      </c>
      <c r="D2839" s="119">
        <v>2025</v>
      </c>
      <c r="E2839" s="121">
        <v>6300020270</v>
      </c>
      <c r="F2839" s="237">
        <v>45614</v>
      </c>
      <c r="G2839" s="121" t="s">
        <v>10560</v>
      </c>
      <c r="H2839" s="121" t="s">
        <v>23835</v>
      </c>
      <c r="I2839" s="120" t="s">
        <v>16891</v>
      </c>
      <c r="J2839" s="121" t="s">
        <v>7454</v>
      </c>
    </row>
    <row r="2840" spans="1:10" ht="15.75" hidden="1" customHeight="1">
      <c r="A2840" s="119">
        <v>2833</v>
      </c>
      <c r="B2840" s="238" t="s">
        <v>29787</v>
      </c>
      <c r="C2840" s="121" t="s">
        <v>7497</v>
      </c>
      <c r="D2840" s="119">
        <v>2025</v>
      </c>
      <c r="E2840" s="121">
        <v>6100108923</v>
      </c>
      <c r="F2840" s="237">
        <v>45621</v>
      </c>
      <c r="G2840" s="121" t="s">
        <v>10561</v>
      </c>
      <c r="H2840" s="121" t="s">
        <v>23836</v>
      </c>
      <c r="I2840" s="120" t="s">
        <v>16892</v>
      </c>
      <c r="J2840" s="121" t="s">
        <v>7451</v>
      </c>
    </row>
    <row r="2841" spans="1:10" ht="15.75" hidden="1" customHeight="1">
      <c r="A2841" s="119">
        <v>2834</v>
      </c>
      <c r="B2841" s="238" t="s">
        <v>29788</v>
      </c>
      <c r="C2841" s="121" t="s">
        <v>7479</v>
      </c>
      <c r="D2841" s="119">
        <v>2025</v>
      </c>
      <c r="E2841" s="121">
        <v>6100108490</v>
      </c>
      <c r="F2841" s="237">
        <v>45604</v>
      </c>
      <c r="G2841" s="121" t="s">
        <v>10562</v>
      </c>
      <c r="H2841" s="121" t="s">
        <v>23837</v>
      </c>
      <c r="I2841" s="120" t="s">
        <v>16893</v>
      </c>
      <c r="J2841" s="121" t="s">
        <v>7451</v>
      </c>
    </row>
    <row r="2842" spans="1:10" ht="15.75" hidden="1" customHeight="1">
      <c r="A2842" s="119">
        <v>2835</v>
      </c>
      <c r="B2842" s="238" t="s">
        <v>29786</v>
      </c>
      <c r="C2842" s="121" t="s">
        <v>7490</v>
      </c>
      <c r="D2842" s="119">
        <v>2025</v>
      </c>
      <c r="E2842" s="121">
        <v>6200037346</v>
      </c>
      <c r="F2842" s="237">
        <v>45603</v>
      </c>
      <c r="G2842" s="121" t="s">
        <v>10559</v>
      </c>
      <c r="H2842" s="121" t="s">
        <v>23838</v>
      </c>
      <c r="I2842" s="120" t="s">
        <v>16894</v>
      </c>
      <c r="J2842" s="121" t="s">
        <v>7453</v>
      </c>
    </row>
    <row r="2843" spans="1:10" ht="15.75" hidden="1" customHeight="1">
      <c r="A2843" s="119">
        <v>2836</v>
      </c>
      <c r="B2843" s="238" t="s">
        <v>29789</v>
      </c>
      <c r="C2843" s="121" t="s">
        <v>7490</v>
      </c>
      <c r="D2843" s="119">
        <v>2025</v>
      </c>
      <c r="E2843" s="121">
        <v>6200037345</v>
      </c>
      <c r="F2843" s="237">
        <v>45603</v>
      </c>
      <c r="G2843" s="121" t="s">
        <v>10559</v>
      </c>
      <c r="H2843" s="121" t="s">
        <v>23839</v>
      </c>
      <c r="I2843" s="120" t="s">
        <v>16895</v>
      </c>
      <c r="J2843" s="121" t="s">
        <v>7453</v>
      </c>
    </row>
    <row r="2844" spans="1:10" ht="15.75" hidden="1" customHeight="1">
      <c r="A2844" s="119">
        <v>2837</v>
      </c>
      <c r="B2844" s="238" t="s">
        <v>29790</v>
      </c>
      <c r="C2844" s="121" t="s">
        <v>7489</v>
      </c>
      <c r="D2844" s="119">
        <v>2025</v>
      </c>
      <c r="E2844" s="121">
        <v>6200037247</v>
      </c>
      <c r="F2844" s="237">
        <v>45593</v>
      </c>
      <c r="G2844" s="121" t="s">
        <v>10563</v>
      </c>
      <c r="H2844" s="121" t="s">
        <v>23840</v>
      </c>
      <c r="I2844" s="120" t="s">
        <v>16896</v>
      </c>
      <c r="J2844" s="121" t="s">
        <v>7453</v>
      </c>
    </row>
    <row r="2845" spans="1:10" ht="15.75" hidden="1" customHeight="1">
      <c r="A2845" s="119">
        <v>2838</v>
      </c>
      <c r="B2845" s="238" t="s">
        <v>29525</v>
      </c>
      <c r="C2845" s="121" t="s">
        <v>7478</v>
      </c>
      <c r="D2845" s="119">
        <v>2025</v>
      </c>
      <c r="E2845" s="121">
        <v>6100108537</v>
      </c>
      <c r="F2845" s="237">
        <v>45603</v>
      </c>
      <c r="G2845" s="121" t="s">
        <v>10564</v>
      </c>
      <c r="H2845" s="121" t="s">
        <v>23841</v>
      </c>
      <c r="I2845" s="120" t="s">
        <v>16897</v>
      </c>
      <c r="J2845" s="121" t="s">
        <v>7451</v>
      </c>
    </row>
    <row r="2846" spans="1:10" ht="15.75" hidden="1" customHeight="1">
      <c r="A2846" s="119">
        <v>2839</v>
      </c>
      <c r="B2846" s="238" t="s">
        <v>29791</v>
      </c>
      <c r="C2846" s="121" t="s">
        <v>7479</v>
      </c>
      <c r="D2846" s="119">
        <v>2025</v>
      </c>
      <c r="E2846" s="121">
        <v>6100108621</v>
      </c>
      <c r="F2846" s="237">
        <v>45604</v>
      </c>
      <c r="G2846" s="121" t="s">
        <v>10565</v>
      </c>
      <c r="H2846" s="121" t="s">
        <v>23842</v>
      </c>
      <c r="I2846" s="120" t="s">
        <v>16898</v>
      </c>
      <c r="J2846" s="121" t="s">
        <v>7451</v>
      </c>
    </row>
    <row r="2847" spans="1:10" ht="15.75" hidden="1" customHeight="1">
      <c r="A2847" s="119">
        <v>2840</v>
      </c>
      <c r="B2847" s="238" t="s">
        <v>29792</v>
      </c>
      <c r="C2847" s="121" t="s">
        <v>7482</v>
      </c>
      <c r="D2847" s="119">
        <v>2025</v>
      </c>
      <c r="E2847" s="121">
        <v>6100109015</v>
      </c>
      <c r="F2847" s="237">
        <v>45621</v>
      </c>
      <c r="G2847" s="121" t="s">
        <v>10566</v>
      </c>
      <c r="H2847" s="121" t="s">
        <v>23843</v>
      </c>
      <c r="I2847" s="120" t="s">
        <v>16899</v>
      </c>
      <c r="J2847" s="121" t="s">
        <v>7451</v>
      </c>
    </row>
    <row r="2848" spans="1:10" ht="15.75" hidden="1" customHeight="1">
      <c r="A2848" s="119">
        <v>2841</v>
      </c>
      <c r="B2848" s="238" t="s">
        <v>7659</v>
      </c>
      <c r="C2848" s="121" t="s">
        <v>7496</v>
      </c>
      <c r="D2848" s="119">
        <v>2025</v>
      </c>
      <c r="E2848" s="121">
        <v>6100108897</v>
      </c>
      <c r="F2848" s="237">
        <v>45625</v>
      </c>
      <c r="G2848" s="121" t="s">
        <v>10567</v>
      </c>
      <c r="H2848" s="121" t="s">
        <v>23844</v>
      </c>
      <c r="I2848" s="120" t="s">
        <v>16900</v>
      </c>
      <c r="J2848" s="121" t="s">
        <v>7451</v>
      </c>
    </row>
    <row r="2849" spans="1:10" ht="15.75" hidden="1" customHeight="1">
      <c r="A2849" s="119">
        <v>2842</v>
      </c>
      <c r="B2849" s="238" t="s">
        <v>7551</v>
      </c>
      <c r="C2849" s="121" t="s">
        <v>7479</v>
      </c>
      <c r="D2849" s="119">
        <v>2025</v>
      </c>
      <c r="E2849" s="121">
        <v>6100108757</v>
      </c>
      <c r="F2849" s="237">
        <v>45610</v>
      </c>
      <c r="G2849" s="121" t="s">
        <v>10568</v>
      </c>
      <c r="H2849" s="121" t="s">
        <v>23845</v>
      </c>
      <c r="I2849" s="120" t="s">
        <v>16901</v>
      </c>
      <c r="J2849" s="121" t="s">
        <v>7451</v>
      </c>
    </row>
    <row r="2850" spans="1:10" ht="15.75" hidden="1" customHeight="1">
      <c r="A2850" s="119">
        <v>2843</v>
      </c>
      <c r="B2850" s="238" t="s">
        <v>29793</v>
      </c>
      <c r="C2850" s="121" t="s">
        <v>7479</v>
      </c>
      <c r="D2850" s="119">
        <v>2025</v>
      </c>
      <c r="E2850" s="121">
        <v>6100108781</v>
      </c>
      <c r="F2850" s="237">
        <v>45614</v>
      </c>
      <c r="G2850" s="121" t="s">
        <v>10569</v>
      </c>
      <c r="H2850" s="121" t="s">
        <v>23846</v>
      </c>
      <c r="I2850" s="120" t="s">
        <v>16902</v>
      </c>
      <c r="J2850" s="121" t="s">
        <v>7451</v>
      </c>
    </row>
    <row r="2851" spans="1:10" ht="15.75" hidden="1" customHeight="1">
      <c r="A2851" s="119">
        <v>2844</v>
      </c>
      <c r="B2851" s="238" t="s">
        <v>29794</v>
      </c>
      <c r="C2851" s="121" t="s">
        <v>7496</v>
      </c>
      <c r="D2851" s="119">
        <v>2025</v>
      </c>
      <c r="E2851" s="121">
        <v>6100108286</v>
      </c>
      <c r="F2851" s="237">
        <v>45596</v>
      </c>
      <c r="G2851" s="121" t="s">
        <v>10570</v>
      </c>
      <c r="H2851" s="121" t="s">
        <v>23847</v>
      </c>
      <c r="I2851" s="120" t="s">
        <v>16903</v>
      </c>
      <c r="J2851" s="121" t="s">
        <v>7451</v>
      </c>
    </row>
    <row r="2852" spans="1:10" ht="15.75" hidden="1" customHeight="1">
      <c r="A2852" s="119">
        <v>2845</v>
      </c>
      <c r="B2852" s="238" t="s">
        <v>29795</v>
      </c>
      <c r="C2852" s="121" t="s">
        <v>7482</v>
      </c>
      <c r="D2852" s="119">
        <v>2025</v>
      </c>
      <c r="E2852" s="121">
        <v>6100108284</v>
      </c>
      <c r="F2852" s="237">
        <v>45593</v>
      </c>
      <c r="G2852" s="121" t="s">
        <v>10571</v>
      </c>
      <c r="H2852" s="121" t="s">
        <v>23848</v>
      </c>
      <c r="I2852" s="120" t="s">
        <v>16904</v>
      </c>
      <c r="J2852" s="121" t="s">
        <v>7451</v>
      </c>
    </row>
    <row r="2853" spans="1:10" ht="15.75" hidden="1" customHeight="1">
      <c r="A2853" s="119">
        <v>2846</v>
      </c>
      <c r="B2853" s="238" t="s">
        <v>7710</v>
      </c>
      <c r="C2853" s="121" t="s">
        <v>7503</v>
      </c>
      <c r="D2853" s="119">
        <v>2025</v>
      </c>
      <c r="E2853" s="121">
        <v>6100109085</v>
      </c>
      <c r="F2853" s="237">
        <v>45622</v>
      </c>
      <c r="G2853" s="121" t="s">
        <v>10572</v>
      </c>
      <c r="H2853" s="121" t="s">
        <v>23849</v>
      </c>
      <c r="I2853" s="120" t="s">
        <v>16905</v>
      </c>
      <c r="J2853" s="121" t="s">
        <v>7451</v>
      </c>
    </row>
    <row r="2854" spans="1:10" ht="15.75" hidden="1" customHeight="1">
      <c r="A2854" s="119">
        <v>2847</v>
      </c>
      <c r="B2854" s="238" t="s">
        <v>7721</v>
      </c>
      <c r="C2854" s="121" t="s">
        <v>7496</v>
      </c>
      <c r="D2854" s="119">
        <v>2025</v>
      </c>
      <c r="E2854" s="121">
        <v>6100108450</v>
      </c>
      <c r="F2854" s="237">
        <v>45598</v>
      </c>
      <c r="G2854" s="121" t="s">
        <v>10573</v>
      </c>
      <c r="H2854" s="121" t="s">
        <v>23850</v>
      </c>
      <c r="I2854" s="120" t="s">
        <v>16906</v>
      </c>
      <c r="J2854" s="121" t="s">
        <v>7451</v>
      </c>
    </row>
    <row r="2855" spans="1:10" ht="15.75" hidden="1" customHeight="1">
      <c r="A2855" s="119">
        <v>2848</v>
      </c>
      <c r="B2855" s="238" t="s">
        <v>29796</v>
      </c>
      <c r="C2855" s="121" t="s">
        <v>7479</v>
      </c>
      <c r="D2855" s="119">
        <v>2025</v>
      </c>
      <c r="E2855" s="121">
        <v>6100108462</v>
      </c>
      <c r="F2855" s="237">
        <v>45601</v>
      </c>
      <c r="G2855" s="121" t="s">
        <v>10574</v>
      </c>
      <c r="H2855" s="121" t="s">
        <v>23851</v>
      </c>
      <c r="I2855" s="120" t="s">
        <v>16907</v>
      </c>
      <c r="J2855" s="121" t="s">
        <v>7451</v>
      </c>
    </row>
    <row r="2856" spans="1:10" ht="15.75" hidden="1" customHeight="1">
      <c r="A2856" s="119">
        <v>2849</v>
      </c>
      <c r="B2856" s="238" t="s">
        <v>29797</v>
      </c>
      <c r="C2856" s="121" t="s">
        <v>7479</v>
      </c>
      <c r="D2856" s="119">
        <v>2025</v>
      </c>
      <c r="E2856" s="121">
        <v>6100108454</v>
      </c>
      <c r="F2856" s="237">
        <v>45604</v>
      </c>
      <c r="G2856" s="121" t="s">
        <v>10575</v>
      </c>
      <c r="H2856" s="121" t="s">
        <v>23852</v>
      </c>
      <c r="I2856" s="120" t="s">
        <v>16908</v>
      </c>
      <c r="J2856" s="121" t="s">
        <v>7451</v>
      </c>
    </row>
    <row r="2857" spans="1:10" ht="15.75" hidden="1" customHeight="1">
      <c r="A2857" s="119">
        <v>2850</v>
      </c>
      <c r="B2857" s="238" t="s">
        <v>7635</v>
      </c>
      <c r="C2857" s="121" t="s">
        <v>7478</v>
      </c>
      <c r="D2857" s="119">
        <v>2025</v>
      </c>
      <c r="E2857" s="121">
        <v>6100108321</v>
      </c>
      <c r="F2857" s="237">
        <v>45598</v>
      </c>
      <c r="G2857" s="121" t="s">
        <v>10576</v>
      </c>
      <c r="H2857" s="121" t="s">
        <v>23853</v>
      </c>
      <c r="I2857" s="120" t="s">
        <v>16909</v>
      </c>
      <c r="J2857" s="121" t="s">
        <v>7451</v>
      </c>
    </row>
    <row r="2858" spans="1:10" ht="15.75" hidden="1" customHeight="1">
      <c r="A2858" s="119">
        <v>2851</v>
      </c>
      <c r="B2858" s="238" t="s">
        <v>29798</v>
      </c>
      <c r="C2858" s="121" t="s">
        <v>7488</v>
      </c>
      <c r="D2858" s="119">
        <v>2025</v>
      </c>
      <c r="E2858" s="121">
        <v>6100108407</v>
      </c>
      <c r="F2858" s="237">
        <v>45597</v>
      </c>
      <c r="G2858" s="121" t="s">
        <v>10577</v>
      </c>
      <c r="H2858" s="121" t="s">
        <v>23854</v>
      </c>
      <c r="I2858" s="120" t="s">
        <v>16910</v>
      </c>
      <c r="J2858" s="121" t="s">
        <v>7451</v>
      </c>
    </row>
    <row r="2859" spans="1:10" ht="15.75" hidden="1" customHeight="1">
      <c r="A2859" s="119">
        <v>2852</v>
      </c>
      <c r="B2859" s="238" t="s">
        <v>7523</v>
      </c>
      <c r="C2859" s="121" t="s">
        <v>7482</v>
      </c>
      <c r="D2859" s="119">
        <v>2025</v>
      </c>
      <c r="E2859" s="121">
        <v>6100108719</v>
      </c>
      <c r="F2859" s="237">
        <v>45614</v>
      </c>
      <c r="G2859" s="121" t="s">
        <v>10578</v>
      </c>
      <c r="H2859" s="121" t="s">
        <v>23855</v>
      </c>
      <c r="I2859" s="120" t="s">
        <v>7395</v>
      </c>
      <c r="J2859" s="121" t="s">
        <v>7451</v>
      </c>
    </row>
    <row r="2860" spans="1:10" ht="15.75" hidden="1" customHeight="1">
      <c r="A2860" s="119">
        <v>2853</v>
      </c>
      <c r="B2860" s="238" t="s">
        <v>7602</v>
      </c>
      <c r="C2860" s="121" t="s">
        <v>7478</v>
      </c>
      <c r="D2860" s="119">
        <v>2025</v>
      </c>
      <c r="E2860" s="121">
        <v>6100108323</v>
      </c>
      <c r="F2860" s="237">
        <v>45597</v>
      </c>
      <c r="G2860" s="121" t="s">
        <v>10579</v>
      </c>
      <c r="H2860" s="121" t="s">
        <v>23856</v>
      </c>
      <c r="I2860" s="120" t="s">
        <v>16911</v>
      </c>
      <c r="J2860" s="121" t="s">
        <v>7451</v>
      </c>
    </row>
    <row r="2861" spans="1:10" ht="15.75" hidden="1" customHeight="1">
      <c r="A2861" s="119">
        <v>2854</v>
      </c>
      <c r="B2861" s="238" t="s">
        <v>28446</v>
      </c>
      <c r="C2861" s="121" t="s">
        <v>7478</v>
      </c>
      <c r="D2861" s="119">
        <v>2025</v>
      </c>
      <c r="E2861" s="121">
        <v>6100108513</v>
      </c>
      <c r="F2861" s="237">
        <v>45601</v>
      </c>
      <c r="G2861" s="121" t="s">
        <v>10580</v>
      </c>
      <c r="H2861" s="121" t="s">
        <v>23857</v>
      </c>
      <c r="I2861" s="120" t="s">
        <v>16912</v>
      </c>
      <c r="J2861" s="121" t="s">
        <v>7451</v>
      </c>
    </row>
    <row r="2862" spans="1:10" ht="15.75" hidden="1" customHeight="1">
      <c r="A2862" s="119">
        <v>2855</v>
      </c>
      <c r="B2862" s="238" t="s">
        <v>29799</v>
      </c>
      <c r="C2862" s="121" t="s">
        <v>7478</v>
      </c>
      <c r="D2862" s="119">
        <v>2025</v>
      </c>
      <c r="E2862" s="121">
        <v>6100109175</v>
      </c>
      <c r="F2862" s="237">
        <v>45625</v>
      </c>
      <c r="G2862" s="121" t="s">
        <v>10581</v>
      </c>
      <c r="H2862" s="121" t="s">
        <v>23858</v>
      </c>
      <c r="I2862" s="120" t="s">
        <v>16913</v>
      </c>
      <c r="J2862" s="121" t="s">
        <v>7451</v>
      </c>
    </row>
    <row r="2863" spans="1:10" ht="15.75" hidden="1" customHeight="1">
      <c r="A2863" s="119">
        <v>2856</v>
      </c>
      <c r="B2863" s="238" t="s">
        <v>29800</v>
      </c>
      <c r="C2863" s="121" t="s">
        <v>7493</v>
      </c>
      <c r="D2863" s="119">
        <v>2025</v>
      </c>
      <c r="E2863" s="121">
        <v>6000040489</v>
      </c>
      <c r="F2863" s="237">
        <v>45621</v>
      </c>
      <c r="G2863" s="121" t="s">
        <v>10582</v>
      </c>
      <c r="H2863" s="121" t="s">
        <v>23859</v>
      </c>
      <c r="I2863" s="120" t="s">
        <v>16914</v>
      </c>
      <c r="J2863" s="121" t="s">
        <v>7452</v>
      </c>
    </row>
    <row r="2864" spans="1:10" ht="15.75" hidden="1" customHeight="1">
      <c r="A2864" s="119">
        <v>2857</v>
      </c>
      <c r="B2864" s="238" t="s">
        <v>29801</v>
      </c>
      <c r="C2864" s="121" t="s">
        <v>7489</v>
      </c>
      <c r="D2864" s="119">
        <v>2025</v>
      </c>
      <c r="E2864" s="121">
        <v>6200037509</v>
      </c>
      <c r="F2864" s="237">
        <v>45615</v>
      </c>
      <c r="G2864" s="121" t="s">
        <v>10583</v>
      </c>
      <c r="H2864" s="121" t="s">
        <v>23860</v>
      </c>
      <c r="I2864" s="120" t="s">
        <v>16915</v>
      </c>
      <c r="J2864" s="121" t="s">
        <v>7453</v>
      </c>
    </row>
    <row r="2865" spans="1:10" ht="15.75" hidden="1" customHeight="1">
      <c r="A2865" s="119">
        <v>2858</v>
      </c>
      <c r="B2865" s="238" t="s">
        <v>29802</v>
      </c>
      <c r="C2865" s="121" t="s">
        <v>7501</v>
      </c>
      <c r="D2865" s="119">
        <v>2025</v>
      </c>
      <c r="E2865" s="121">
        <v>6200037232</v>
      </c>
      <c r="F2865" s="237">
        <v>45593</v>
      </c>
      <c r="G2865" s="121" t="s">
        <v>10584</v>
      </c>
      <c r="H2865" s="121"/>
      <c r="I2865" s="120" t="s">
        <v>16916</v>
      </c>
      <c r="J2865" s="121" t="s">
        <v>7453</v>
      </c>
    </row>
    <row r="2866" spans="1:10" ht="15.75" hidden="1" customHeight="1">
      <c r="A2866" s="119">
        <v>2859</v>
      </c>
      <c r="B2866" s="238" t="s">
        <v>29803</v>
      </c>
      <c r="C2866" s="121" t="s">
        <v>7478</v>
      </c>
      <c r="D2866" s="119">
        <v>2025</v>
      </c>
      <c r="E2866" s="121">
        <v>6100108522</v>
      </c>
      <c r="F2866" s="237">
        <v>45601</v>
      </c>
      <c r="G2866" s="121" t="s">
        <v>10585</v>
      </c>
      <c r="H2866" s="121" t="s">
        <v>23861</v>
      </c>
      <c r="I2866" s="120" t="s">
        <v>16917</v>
      </c>
      <c r="J2866" s="121" t="s">
        <v>7451</v>
      </c>
    </row>
    <row r="2867" spans="1:10" ht="15.75" hidden="1" customHeight="1">
      <c r="A2867" s="119">
        <v>2860</v>
      </c>
      <c r="B2867" s="238" t="s">
        <v>7635</v>
      </c>
      <c r="C2867" s="121" t="s">
        <v>7478</v>
      </c>
      <c r="D2867" s="119">
        <v>2025</v>
      </c>
      <c r="E2867" s="121">
        <v>6100108689</v>
      </c>
      <c r="F2867" s="237">
        <v>45608</v>
      </c>
      <c r="G2867" s="121" t="s">
        <v>10586</v>
      </c>
      <c r="H2867" s="121" t="s">
        <v>23862</v>
      </c>
      <c r="I2867" s="120" t="s">
        <v>16918</v>
      </c>
      <c r="J2867" s="121" t="s">
        <v>7451</v>
      </c>
    </row>
    <row r="2868" spans="1:10" ht="15.75" hidden="1" customHeight="1">
      <c r="A2868" s="119">
        <v>2861</v>
      </c>
      <c r="B2868" s="238" t="s">
        <v>29804</v>
      </c>
      <c r="C2868" s="121" t="s">
        <v>7478</v>
      </c>
      <c r="D2868" s="119">
        <v>2025</v>
      </c>
      <c r="E2868" s="121">
        <v>6100108334</v>
      </c>
      <c r="F2868" s="237">
        <v>45597</v>
      </c>
      <c r="G2868" s="121" t="s">
        <v>10587</v>
      </c>
      <c r="H2868" s="121" t="s">
        <v>23863</v>
      </c>
      <c r="I2868" s="120" t="s">
        <v>16919</v>
      </c>
      <c r="J2868" s="121" t="s">
        <v>7451</v>
      </c>
    </row>
    <row r="2869" spans="1:10" ht="15.75" hidden="1" customHeight="1">
      <c r="A2869" s="119">
        <v>2862</v>
      </c>
      <c r="B2869" s="238" t="s">
        <v>7623</v>
      </c>
      <c r="C2869" s="121" t="s">
        <v>7478</v>
      </c>
      <c r="D2869" s="119">
        <v>2025</v>
      </c>
      <c r="E2869" s="121">
        <v>6100108339</v>
      </c>
      <c r="F2869" s="237">
        <v>45595</v>
      </c>
      <c r="G2869" s="121" t="s">
        <v>10588</v>
      </c>
      <c r="H2869" s="121" t="s">
        <v>23864</v>
      </c>
      <c r="I2869" s="120" t="s">
        <v>16920</v>
      </c>
      <c r="J2869" s="121" t="s">
        <v>7451</v>
      </c>
    </row>
    <row r="2870" spans="1:10" ht="15.75" hidden="1" customHeight="1">
      <c r="A2870" s="119">
        <v>2863</v>
      </c>
      <c r="B2870" s="238" t="s">
        <v>29805</v>
      </c>
      <c r="C2870" s="121" t="s">
        <v>7501</v>
      </c>
      <c r="D2870" s="119">
        <v>2025</v>
      </c>
      <c r="E2870" s="121">
        <v>6200037394</v>
      </c>
      <c r="F2870" s="237">
        <v>45607</v>
      </c>
      <c r="G2870" s="121" t="s">
        <v>10589</v>
      </c>
      <c r="H2870" s="121" t="s">
        <v>23865</v>
      </c>
      <c r="I2870" s="120" t="s">
        <v>16921</v>
      </c>
      <c r="J2870" s="121" t="s">
        <v>7453</v>
      </c>
    </row>
    <row r="2871" spans="1:10" ht="15.75" hidden="1" customHeight="1">
      <c r="A2871" s="119">
        <v>2864</v>
      </c>
      <c r="B2871" s="238" t="s">
        <v>29806</v>
      </c>
      <c r="C2871" s="121" t="s">
        <v>7489</v>
      </c>
      <c r="D2871" s="119">
        <v>2025</v>
      </c>
      <c r="E2871" s="121">
        <v>6200037258</v>
      </c>
      <c r="F2871" s="237">
        <v>45601</v>
      </c>
      <c r="G2871" s="121" t="s">
        <v>7105</v>
      </c>
      <c r="H2871" s="121" t="s">
        <v>23866</v>
      </c>
      <c r="I2871" s="120" t="s">
        <v>16922</v>
      </c>
      <c r="J2871" s="121" t="s">
        <v>7453</v>
      </c>
    </row>
    <row r="2872" spans="1:10" ht="15.75" hidden="1" customHeight="1">
      <c r="A2872" s="119">
        <v>2865</v>
      </c>
      <c r="B2872" s="238" t="s">
        <v>29807</v>
      </c>
      <c r="C2872" s="121" t="s">
        <v>7492</v>
      </c>
      <c r="D2872" s="119">
        <v>2025</v>
      </c>
      <c r="E2872" s="121">
        <v>6200037335</v>
      </c>
      <c r="F2872" s="237">
        <v>45601</v>
      </c>
      <c r="G2872" s="121" t="s">
        <v>10590</v>
      </c>
      <c r="H2872" s="121" t="s">
        <v>23867</v>
      </c>
      <c r="I2872" s="120" t="s">
        <v>16923</v>
      </c>
      <c r="J2872" s="121" t="s">
        <v>7453</v>
      </c>
    </row>
    <row r="2873" spans="1:10" ht="15.75" hidden="1" customHeight="1">
      <c r="A2873" s="119">
        <v>2866</v>
      </c>
      <c r="B2873" s="238" t="s">
        <v>29808</v>
      </c>
      <c r="C2873" s="121" t="s">
        <v>7489</v>
      </c>
      <c r="D2873" s="119">
        <v>2025</v>
      </c>
      <c r="E2873" s="121">
        <v>6200037289</v>
      </c>
      <c r="F2873" s="237">
        <v>45597</v>
      </c>
      <c r="G2873" s="121" t="s">
        <v>10591</v>
      </c>
      <c r="H2873" s="121" t="s">
        <v>23868</v>
      </c>
      <c r="I2873" s="120" t="s">
        <v>16924</v>
      </c>
      <c r="J2873" s="121" t="s">
        <v>7453</v>
      </c>
    </row>
    <row r="2874" spans="1:10" ht="15.75" hidden="1" customHeight="1">
      <c r="A2874" s="119">
        <v>2867</v>
      </c>
      <c r="B2874" s="121" t="s">
        <v>33315</v>
      </c>
      <c r="C2874" s="121" t="s">
        <v>7495</v>
      </c>
      <c r="D2874" s="119">
        <v>2025</v>
      </c>
      <c r="E2874" s="121">
        <v>6300020125</v>
      </c>
      <c r="F2874" s="237">
        <v>45615</v>
      </c>
      <c r="G2874" s="121" t="s">
        <v>10592</v>
      </c>
      <c r="H2874" s="121" t="s">
        <v>23869</v>
      </c>
      <c r="I2874" s="120" t="s">
        <v>16925</v>
      </c>
      <c r="J2874" s="121" t="s">
        <v>7454</v>
      </c>
    </row>
    <row r="2875" spans="1:10" ht="15.75" hidden="1" customHeight="1">
      <c r="A2875" s="119">
        <v>2868</v>
      </c>
      <c r="B2875" s="238" t="s">
        <v>7564</v>
      </c>
      <c r="C2875" s="121" t="s">
        <v>7496</v>
      </c>
      <c r="D2875" s="119">
        <v>2025</v>
      </c>
      <c r="E2875" s="121">
        <v>6100108554</v>
      </c>
      <c r="F2875" s="237">
        <v>45604</v>
      </c>
      <c r="G2875" s="121" t="s">
        <v>10593</v>
      </c>
      <c r="H2875" s="121" t="s">
        <v>23870</v>
      </c>
      <c r="I2875" s="120" t="s">
        <v>16926</v>
      </c>
      <c r="J2875" s="121" t="s">
        <v>7451</v>
      </c>
    </row>
    <row r="2876" spans="1:10" ht="15.75" hidden="1" customHeight="1">
      <c r="A2876" s="119">
        <v>2869</v>
      </c>
      <c r="B2876" s="238" t="s">
        <v>29809</v>
      </c>
      <c r="C2876" s="121" t="s">
        <v>7479</v>
      </c>
      <c r="D2876" s="119">
        <v>2025</v>
      </c>
      <c r="E2876" s="121">
        <v>6100108387</v>
      </c>
      <c r="F2876" s="237">
        <v>45596</v>
      </c>
      <c r="G2876" s="121" t="s">
        <v>10594</v>
      </c>
      <c r="H2876" s="121" t="s">
        <v>23871</v>
      </c>
      <c r="I2876" s="120" t="s">
        <v>16927</v>
      </c>
      <c r="J2876" s="121" t="s">
        <v>7451</v>
      </c>
    </row>
    <row r="2877" spans="1:10" ht="15.75" hidden="1" customHeight="1">
      <c r="A2877" s="119">
        <v>2870</v>
      </c>
      <c r="B2877" s="238" t="s">
        <v>29810</v>
      </c>
      <c r="C2877" s="121" t="s">
        <v>7490</v>
      </c>
      <c r="D2877" s="119">
        <v>2025</v>
      </c>
      <c r="E2877" s="121">
        <v>6200037287</v>
      </c>
      <c r="F2877" s="237">
        <v>45596</v>
      </c>
      <c r="G2877" s="121" t="s">
        <v>10595</v>
      </c>
      <c r="H2877" s="121" t="s">
        <v>23872</v>
      </c>
      <c r="I2877" s="120" t="s">
        <v>16928</v>
      </c>
      <c r="J2877" s="121" t="s">
        <v>7453</v>
      </c>
    </row>
    <row r="2878" spans="1:10" ht="15.75" hidden="1" customHeight="1">
      <c r="A2878" s="119">
        <v>2871</v>
      </c>
      <c r="B2878" s="238" t="s">
        <v>7635</v>
      </c>
      <c r="C2878" s="121" t="s">
        <v>7478</v>
      </c>
      <c r="D2878" s="119">
        <v>2025</v>
      </c>
      <c r="E2878" s="121">
        <v>6100108367</v>
      </c>
      <c r="F2878" s="237">
        <v>45595</v>
      </c>
      <c r="G2878" s="121" t="s">
        <v>10596</v>
      </c>
      <c r="H2878" s="121" t="s">
        <v>23873</v>
      </c>
      <c r="I2878" s="120" t="s">
        <v>16929</v>
      </c>
      <c r="J2878" s="121" t="s">
        <v>7451</v>
      </c>
    </row>
    <row r="2879" spans="1:10" ht="15.75" hidden="1" customHeight="1">
      <c r="A2879" s="119">
        <v>2872</v>
      </c>
      <c r="B2879" s="238" t="s">
        <v>7652</v>
      </c>
      <c r="C2879" s="121" t="s">
        <v>7478</v>
      </c>
      <c r="D2879" s="119">
        <v>2025</v>
      </c>
      <c r="E2879" s="121">
        <v>6100108374</v>
      </c>
      <c r="F2879" s="237">
        <v>45595</v>
      </c>
      <c r="G2879" s="121" t="s">
        <v>10597</v>
      </c>
      <c r="H2879" s="121" t="s">
        <v>23874</v>
      </c>
      <c r="I2879" s="120" t="s">
        <v>16930</v>
      </c>
      <c r="J2879" s="121" t="s">
        <v>7451</v>
      </c>
    </row>
    <row r="2880" spans="1:10" ht="15.75" hidden="1" customHeight="1">
      <c r="A2880" s="119">
        <v>2873</v>
      </c>
      <c r="B2880" s="238" t="s">
        <v>7926</v>
      </c>
      <c r="C2880" s="121" t="s">
        <v>7501</v>
      </c>
      <c r="D2880" s="119">
        <v>2025</v>
      </c>
      <c r="E2880" s="121">
        <v>6200037288</v>
      </c>
      <c r="F2880" s="237">
        <v>45596</v>
      </c>
      <c r="G2880" s="121" t="s">
        <v>10598</v>
      </c>
      <c r="H2880" s="121" t="s">
        <v>23875</v>
      </c>
      <c r="I2880" s="120" t="s">
        <v>16931</v>
      </c>
      <c r="J2880" s="121" t="s">
        <v>7453</v>
      </c>
    </row>
    <row r="2881" spans="1:10" ht="15.75" hidden="1" customHeight="1">
      <c r="A2881" s="119">
        <v>2874</v>
      </c>
      <c r="B2881" s="238" t="s">
        <v>29811</v>
      </c>
      <c r="C2881" s="121" t="s">
        <v>7478</v>
      </c>
      <c r="D2881" s="119">
        <v>2025</v>
      </c>
      <c r="E2881" s="121">
        <v>6100108392</v>
      </c>
      <c r="F2881" s="237">
        <v>45597</v>
      </c>
      <c r="G2881" s="121" t="s">
        <v>10599</v>
      </c>
      <c r="H2881" s="121" t="s">
        <v>23876</v>
      </c>
      <c r="I2881" s="120" t="s">
        <v>16932</v>
      </c>
      <c r="J2881" s="121" t="s">
        <v>7451</v>
      </c>
    </row>
    <row r="2882" spans="1:10" ht="15.75" hidden="1" customHeight="1">
      <c r="A2882" s="119">
        <v>2875</v>
      </c>
      <c r="B2882" s="238" t="s">
        <v>29812</v>
      </c>
      <c r="C2882" s="121" t="s">
        <v>7501</v>
      </c>
      <c r="D2882" s="119">
        <v>2025</v>
      </c>
      <c r="E2882" s="121">
        <v>6200037307</v>
      </c>
      <c r="F2882" s="237">
        <v>45597</v>
      </c>
      <c r="G2882" s="121" t="s">
        <v>10600</v>
      </c>
      <c r="H2882" s="121" t="s">
        <v>23877</v>
      </c>
      <c r="I2882" s="120" t="s">
        <v>16933</v>
      </c>
      <c r="J2882" s="121" t="s">
        <v>7453</v>
      </c>
    </row>
    <row r="2883" spans="1:10" ht="15.75" hidden="1" customHeight="1">
      <c r="A2883" s="119">
        <v>2876</v>
      </c>
      <c r="B2883" s="238" t="s">
        <v>29813</v>
      </c>
      <c r="C2883" s="121" t="s">
        <v>7491</v>
      </c>
      <c r="D2883" s="119">
        <v>2025</v>
      </c>
      <c r="E2883" s="121">
        <v>6100108383</v>
      </c>
      <c r="F2883" s="237">
        <v>45596</v>
      </c>
      <c r="G2883" s="121" t="s">
        <v>10601</v>
      </c>
      <c r="H2883" s="121" t="s">
        <v>23878</v>
      </c>
      <c r="I2883" s="120" t="s">
        <v>16934</v>
      </c>
      <c r="J2883" s="121" t="s">
        <v>7451</v>
      </c>
    </row>
    <row r="2884" spans="1:10" ht="15.75" hidden="1" customHeight="1">
      <c r="A2884" s="119">
        <v>2877</v>
      </c>
      <c r="B2884" s="238" t="s">
        <v>29814</v>
      </c>
      <c r="C2884" s="121" t="s">
        <v>7501</v>
      </c>
      <c r="D2884" s="119">
        <v>2025</v>
      </c>
      <c r="E2884" s="121">
        <v>6200037510</v>
      </c>
      <c r="F2884" s="237">
        <v>45622</v>
      </c>
      <c r="G2884" s="121" t="s">
        <v>10602</v>
      </c>
      <c r="H2884" s="121" t="s">
        <v>23879</v>
      </c>
      <c r="I2884" s="120" t="s">
        <v>16935</v>
      </c>
      <c r="J2884" s="121" t="s">
        <v>7453</v>
      </c>
    </row>
    <row r="2885" spans="1:10" ht="15.75" hidden="1" customHeight="1">
      <c r="A2885" s="119">
        <v>2878</v>
      </c>
      <c r="B2885" s="238" t="s">
        <v>29815</v>
      </c>
      <c r="C2885" s="121" t="s">
        <v>7478</v>
      </c>
      <c r="D2885" s="119">
        <v>2025</v>
      </c>
      <c r="E2885" s="121">
        <v>6100108385</v>
      </c>
      <c r="F2885" s="237">
        <v>45595</v>
      </c>
      <c r="G2885" s="121" t="s">
        <v>8441</v>
      </c>
      <c r="H2885" s="121"/>
      <c r="I2885" s="120" t="s">
        <v>16936</v>
      </c>
      <c r="J2885" s="121" t="s">
        <v>7451</v>
      </c>
    </row>
    <row r="2886" spans="1:10" ht="15.75" hidden="1" customHeight="1">
      <c r="A2886" s="119">
        <v>2879</v>
      </c>
      <c r="B2886" s="238" t="s">
        <v>7664</v>
      </c>
      <c r="C2886" s="121" t="s">
        <v>7496</v>
      </c>
      <c r="D2886" s="119">
        <v>2025</v>
      </c>
      <c r="E2886" s="121">
        <v>6100108584</v>
      </c>
      <c r="F2886" s="237">
        <v>45602</v>
      </c>
      <c r="G2886" s="121" t="s">
        <v>10603</v>
      </c>
      <c r="H2886" s="121" t="s">
        <v>23880</v>
      </c>
      <c r="I2886" s="120" t="s">
        <v>16937</v>
      </c>
      <c r="J2886" s="121" t="s">
        <v>7451</v>
      </c>
    </row>
    <row r="2887" spans="1:10" ht="15.75" hidden="1" customHeight="1">
      <c r="A2887" s="119">
        <v>2880</v>
      </c>
      <c r="B2887" s="238" t="s">
        <v>29816</v>
      </c>
      <c r="C2887" s="121" t="s">
        <v>7489</v>
      </c>
      <c r="D2887" s="119">
        <v>2025</v>
      </c>
      <c r="E2887" s="121">
        <v>6200037290</v>
      </c>
      <c r="F2887" s="237">
        <v>45601</v>
      </c>
      <c r="G2887" s="121" t="s">
        <v>10604</v>
      </c>
      <c r="H2887" s="121" t="s">
        <v>23881</v>
      </c>
      <c r="I2887" s="120" t="s">
        <v>16938</v>
      </c>
      <c r="J2887" s="121" t="s">
        <v>7453</v>
      </c>
    </row>
    <row r="2888" spans="1:10" ht="15.75" hidden="1" customHeight="1">
      <c r="A2888" s="119">
        <v>2881</v>
      </c>
      <c r="B2888" s="238" t="s">
        <v>29817</v>
      </c>
      <c r="C2888" s="121" t="s">
        <v>7500</v>
      </c>
      <c r="D2888" s="119">
        <v>2025</v>
      </c>
      <c r="E2888" s="121">
        <v>6200037286</v>
      </c>
      <c r="F2888" s="237">
        <v>45602</v>
      </c>
      <c r="G2888" s="121" t="s">
        <v>10605</v>
      </c>
      <c r="H2888" s="121" t="s">
        <v>23882</v>
      </c>
      <c r="I2888" s="120" t="s">
        <v>16939</v>
      </c>
      <c r="J2888" s="121" t="s">
        <v>7453</v>
      </c>
    </row>
    <row r="2889" spans="1:10" ht="15.75" hidden="1" customHeight="1">
      <c r="A2889" s="119">
        <v>2882</v>
      </c>
      <c r="B2889" s="238" t="s">
        <v>29818</v>
      </c>
      <c r="C2889" s="121" t="s">
        <v>7502</v>
      </c>
      <c r="D2889" s="119">
        <v>2025</v>
      </c>
      <c r="E2889" s="121">
        <v>6300020172</v>
      </c>
      <c r="F2889" s="237">
        <v>45597</v>
      </c>
      <c r="G2889" s="121" t="s">
        <v>10606</v>
      </c>
      <c r="H2889" s="121" t="s">
        <v>23883</v>
      </c>
      <c r="I2889" s="120" t="s">
        <v>16940</v>
      </c>
      <c r="J2889" s="121" t="s">
        <v>7454</v>
      </c>
    </row>
    <row r="2890" spans="1:10" ht="15.75" hidden="1" customHeight="1">
      <c r="A2890" s="119">
        <v>2883</v>
      </c>
      <c r="B2890" s="238" t="s">
        <v>29819</v>
      </c>
      <c r="C2890" s="121" t="s">
        <v>7490</v>
      </c>
      <c r="D2890" s="119">
        <v>2025</v>
      </c>
      <c r="E2890" s="121">
        <v>6200037250</v>
      </c>
      <c r="F2890" s="237">
        <v>45594</v>
      </c>
      <c r="G2890" s="121" t="s">
        <v>10607</v>
      </c>
      <c r="H2890" s="121" t="s">
        <v>23884</v>
      </c>
      <c r="I2890" s="120" t="s">
        <v>16941</v>
      </c>
      <c r="J2890" s="121" t="s">
        <v>7453</v>
      </c>
    </row>
    <row r="2891" spans="1:10" ht="15.75" hidden="1" customHeight="1">
      <c r="A2891" s="119">
        <v>2884</v>
      </c>
      <c r="B2891" s="238" t="s">
        <v>29820</v>
      </c>
      <c r="C2891" s="121" t="s">
        <v>7500</v>
      </c>
      <c r="D2891" s="119">
        <v>2025</v>
      </c>
      <c r="E2891" s="121">
        <v>6200037249</v>
      </c>
      <c r="F2891" s="237">
        <v>45593</v>
      </c>
      <c r="G2891" s="121" t="s">
        <v>10608</v>
      </c>
      <c r="H2891" s="121" t="s">
        <v>23885</v>
      </c>
      <c r="I2891" s="120" t="s">
        <v>16942</v>
      </c>
      <c r="J2891" s="121" t="s">
        <v>7453</v>
      </c>
    </row>
    <row r="2892" spans="1:10" ht="15.75" hidden="1" customHeight="1">
      <c r="A2892" s="119">
        <v>2885</v>
      </c>
      <c r="B2892" s="238" t="s">
        <v>29821</v>
      </c>
      <c r="C2892" s="121" t="s">
        <v>7492</v>
      </c>
      <c r="D2892" s="119">
        <v>2025</v>
      </c>
      <c r="E2892" s="121">
        <v>6200037315</v>
      </c>
      <c r="F2892" s="237">
        <v>45601</v>
      </c>
      <c r="G2892" s="121" t="s">
        <v>10609</v>
      </c>
      <c r="H2892" s="121" t="s">
        <v>23886</v>
      </c>
      <c r="I2892" s="120" t="s">
        <v>16943</v>
      </c>
      <c r="J2892" s="121" t="s">
        <v>7453</v>
      </c>
    </row>
    <row r="2893" spans="1:10" ht="15.75" hidden="1" customHeight="1">
      <c r="A2893" s="119">
        <v>2886</v>
      </c>
      <c r="B2893" s="238" t="s">
        <v>7636</v>
      </c>
      <c r="C2893" s="121" t="s">
        <v>7478</v>
      </c>
      <c r="D2893" s="119">
        <v>2025</v>
      </c>
      <c r="E2893" s="121">
        <v>6100108516</v>
      </c>
      <c r="F2893" s="237">
        <v>45604</v>
      </c>
      <c r="G2893" s="121" t="s">
        <v>10610</v>
      </c>
      <c r="H2893" s="121" t="s">
        <v>23887</v>
      </c>
      <c r="I2893" s="120" t="s">
        <v>16944</v>
      </c>
      <c r="J2893" s="121" t="s">
        <v>7451</v>
      </c>
    </row>
    <row r="2894" spans="1:10" ht="15.75" hidden="1" customHeight="1">
      <c r="A2894" s="119">
        <v>2887</v>
      </c>
      <c r="B2894" s="238" t="s">
        <v>7602</v>
      </c>
      <c r="C2894" s="121" t="s">
        <v>7478</v>
      </c>
      <c r="D2894" s="119">
        <v>2025</v>
      </c>
      <c r="E2894" s="121">
        <v>6100108415</v>
      </c>
      <c r="F2894" s="237">
        <v>45598</v>
      </c>
      <c r="G2894" s="121" t="s">
        <v>10611</v>
      </c>
      <c r="H2894" s="121" t="s">
        <v>23888</v>
      </c>
      <c r="I2894" s="120" t="s">
        <v>16945</v>
      </c>
      <c r="J2894" s="121" t="s">
        <v>7451</v>
      </c>
    </row>
    <row r="2895" spans="1:10" ht="15.75" hidden="1" customHeight="1">
      <c r="A2895" s="119">
        <v>2888</v>
      </c>
      <c r="B2895" s="238" t="s">
        <v>29822</v>
      </c>
      <c r="C2895" s="121" t="s">
        <v>7498</v>
      </c>
      <c r="D2895" s="119">
        <v>2025</v>
      </c>
      <c r="E2895" s="121">
        <v>6200037336</v>
      </c>
      <c r="F2895" s="237">
        <v>45601</v>
      </c>
      <c r="G2895" s="121" t="s">
        <v>10612</v>
      </c>
      <c r="H2895" s="121" t="s">
        <v>23889</v>
      </c>
      <c r="I2895" s="120" t="s">
        <v>16946</v>
      </c>
      <c r="J2895" s="121" t="s">
        <v>7453</v>
      </c>
    </row>
    <row r="2896" spans="1:10" ht="15.75" customHeight="1">
      <c r="A2896" s="119">
        <v>2889</v>
      </c>
      <c r="B2896" s="121" t="s">
        <v>33316</v>
      </c>
      <c r="C2896" s="121" t="s">
        <v>7510</v>
      </c>
      <c r="D2896" s="119">
        <v>2025</v>
      </c>
      <c r="E2896" s="121">
        <v>6300020175</v>
      </c>
      <c r="F2896" s="237">
        <v>45595</v>
      </c>
      <c r="G2896" s="121" t="s">
        <v>10613</v>
      </c>
      <c r="H2896" s="121" t="s">
        <v>23890</v>
      </c>
      <c r="I2896" s="120" t="s">
        <v>16947</v>
      </c>
      <c r="J2896" s="121" t="s">
        <v>7454</v>
      </c>
    </row>
    <row r="2897" spans="1:10" ht="15.75" hidden="1" customHeight="1">
      <c r="A2897" s="119">
        <v>2890</v>
      </c>
      <c r="B2897" s="238" t="s">
        <v>29823</v>
      </c>
      <c r="C2897" s="121" t="s">
        <v>7488</v>
      </c>
      <c r="D2897" s="119">
        <v>2025</v>
      </c>
      <c r="E2897" s="121">
        <v>6100108592</v>
      </c>
      <c r="F2897" s="237">
        <v>45608</v>
      </c>
      <c r="G2897" s="121" t="s">
        <v>10614</v>
      </c>
      <c r="H2897" s="121" t="s">
        <v>23891</v>
      </c>
      <c r="I2897" s="120" t="s">
        <v>16948</v>
      </c>
      <c r="J2897" s="121" t="s">
        <v>7451</v>
      </c>
    </row>
    <row r="2898" spans="1:10" ht="15.75" hidden="1" customHeight="1">
      <c r="A2898" s="119">
        <v>2891</v>
      </c>
      <c r="B2898" s="238" t="s">
        <v>29824</v>
      </c>
      <c r="C2898" s="121" t="s">
        <v>7490</v>
      </c>
      <c r="D2898" s="119">
        <v>2025</v>
      </c>
      <c r="E2898" s="121">
        <v>6200037343</v>
      </c>
      <c r="F2898" s="237">
        <v>45602</v>
      </c>
      <c r="G2898" s="121" t="s">
        <v>10615</v>
      </c>
      <c r="H2898" s="121" t="s">
        <v>23892</v>
      </c>
      <c r="I2898" s="120" t="s">
        <v>7364</v>
      </c>
      <c r="J2898" s="121" t="s">
        <v>7453</v>
      </c>
    </row>
    <row r="2899" spans="1:10" ht="15.75" hidden="1" customHeight="1">
      <c r="A2899" s="119">
        <v>2892</v>
      </c>
      <c r="B2899" s="238" t="s">
        <v>7518</v>
      </c>
      <c r="C2899" s="121" t="s">
        <v>7482</v>
      </c>
      <c r="D2899" s="119">
        <v>2025</v>
      </c>
      <c r="E2899" s="121">
        <v>6100108550</v>
      </c>
      <c r="F2899" s="237">
        <v>45607</v>
      </c>
      <c r="G2899" s="121" t="s">
        <v>10616</v>
      </c>
      <c r="H2899" s="121" t="s">
        <v>23893</v>
      </c>
      <c r="I2899" s="120" t="s">
        <v>16949</v>
      </c>
      <c r="J2899" s="121" t="s">
        <v>7451</v>
      </c>
    </row>
    <row r="2900" spans="1:10" ht="15.75" hidden="1" customHeight="1">
      <c r="A2900" s="119">
        <v>2893</v>
      </c>
      <c r="B2900" s="238" t="s">
        <v>29825</v>
      </c>
      <c r="C2900" s="121" t="s">
        <v>7490</v>
      </c>
      <c r="D2900" s="119">
        <v>2025</v>
      </c>
      <c r="E2900" s="121">
        <v>6200037301</v>
      </c>
      <c r="F2900" s="237">
        <v>45642</v>
      </c>
      <c r="G2900" s="121" t="s">
        <v>7131</v>
      </c>
      <c r="H2900" s="121" t="s">
        <v>23894</v>
      </c>
      <c r="I2900" s="120" t="s">
        <v>16950</v>
      </c>
      <c r="J2900" s="121" t="s">
        <v>7453</v>
      </c>
    </row>
    <row r="2901" spans="1:10" ht="15.75" hidden="1" customHeight="1">
      <c r="A2901" s="119">
        <v>2894</v>
      </c>
      <c r="B2901" s="238" t="s">
        <v>29758</v>
      </c>
      <c r="C2901" s="121" t="s">
        <v>7496</v>
      </c>
      <c r="D2901" s="119">
        <v>2025</v>
      </c>
      <c r="E2901" s="121">
        <v>6100108424</v>
      </c>
      <c r="F2901" s="237">
        <v>45598</v>
      </c>
      <c r="G2901" s="121" t="s">
        <v>10617</v>
      </c>
      <c r="H2901" s="121" t="s">
        <v>23895</v>
      </c>
      <c r="I2901" s="120" t="s">
        <v>16951</v>
      </c>
      <c r="J2901" s="121" t="s">
        <v>7451</v>
      </c>
    </row>
    <row r="2902" spans="1:10" ht="15.75" hidden="1" customHeight="1">
      <c r="A2902" s="119">
        <v>2895</v>
      </c>
      <c r="B2902" s="238" t="s">
        <v>28945</v>
      </c>
      <c r="C2902" s="121" t="s">
        <v>7499</v>
      </c>
      <c r="D2902" s="119">
        <v>2025</v>
      </c>
      <c r="E2902" s="121">
        <v>6000040422</v>
      </c>
      <c r="F2902" s="237">
        <v>45610</v>
      </c>
      <c r="G2902" s="121" t="s">
        <v>10618</v>
      </c>
      <c r="H2902" s="121" t="s">
        <v>23896</v>
      </c>
      <c r="I2902" s="120" t="s">
        <v>16952</v>
      </c>
      <c r="J2902" s="121" t="s">
        <v>7452</v>
      </c>
    </row>
    <row r="2903" spans="1:10" ht="15.75" hidden="1" customHeight="1">
      <c r="A2903" s="119">
        <v>2896</v>
      </c>
      <c r="B2903" s="238" t="s">
        <v>29826</v>
      </c>
      <c r="C2903" s="121" t="s">
        <v>7496</v>
      </c>
      <c r="D2903" s="119">
        <v>2025</v>
      </c>
      <c r="E2903" s="121">
        <v>6100108595</v>
      </c>
      <c r="F2903" s="237">
        <v>45604</v>
      </c>
      <c r="G2903" s="121" t="s">
        <v>10619</v>
      </c>
      <c r="H2903" s="121" t="s">
        <v>23897</v>
      </c>
      <c r="I2903" s="120" t="s">
        <v>16953</v>
      </c>
      <c r="J2903" s="121" t="s">
        <v>7451</v>
      </c>
    </row>
    <row r="2904" spans="1:10" ht="15.75" hidden="1" customHeight="1">
      <c r="A2904" s="119">
        <v>2897</v>
      </c>
      <c r="B2904" s="238" t="s">
        <v>29827</v>
      </c>
      <c r="C2904" s="121" t="s">
        <v>7478</v>
      </c>
      <c r="D2904" s="119">
        <v>2025</v>
      </c>
      <c r="E2904" s="121">
        <v>6100108520</v>
      </c>
      <c r="F2904" s="237">
        <v>45603</v>
      </c>
      <c r="G2904" s="121" t="s">
        <v>10620</v>
      </c>
      <c r="H2904" s="121" t="s">
        <v>23898</v>
      </c>
      <c r="I2904" s="120" t="s">
        <v>16954</v>
      </c>
      <c r="J2904" s="121" t="s">
        <v>7451</v>
      </c>
    </row>
    <row r="2905" spans="1:10" ht="15.75" hidden="1" customHeight="1">
      <c r="A2905" s="119">
        <v>2898</v>
      </c>
      <c r="B2905" s="238" t="s">
        <v>29828</v>
      </c>
      <c r="C2905" s="121" t="s">
        <v>7484</v>
      </c>
      <c r="D2905" s="119">
        <v>2025</v>
      </c>
      <c r="E2905" s="121">
        <v>6100108458</v>
      </c>
      <c r="F2905" s="237">
        <v>45601</v>
      </c>
      <c r="G2905" s="121" t="s">
        <v>10621</v>
      </c>
      <c r="H2905" s="121" t="s">
        <v>23899</v>
      </c>
      <c r="I2905" s="120" t="s">
        <v>16955</v>
      </c>
      <c r="J2905" s="121" t="s">
        <v>7451</v>
      </c>
    </row>
    <row r="2906" spans="1:10" ht="15.75" hidden="1" customHeight="1">
      <c r="A2906" s="119">
        <v>2899</v>
      </c>
      <c r="B2906" s="238" t="s">
        <v>29829</v>
      </c>
      <c r="C2906" s="121" t="s">
        <v>7504</v>
      </c>
      <c r="D2906" s="119">
        <v>2025</v>
      </c>
      <c r="E2906" s="121">
        <v>6300020180</v>
      </c>
      <c r="F2906" s="237">
        <v>45598</v>
      </c>
      <c r="G2906" s="121" t="s">
        <v>10622</v>
      </c>
      <c r="H2906" s="121" t="s">
        <v>23900</v>
      </c>
      <c r="I2906" s="120" t="s">
        <v>16956</v>
      </c>
      <c r="J2906" s="121" t="s">
        <v>7454</v>
      </c>
    </row>
    <row r="2907" spans="1:10" ht="15.75" hidden="1" customHeight="1">
      <c r="A2907" s="119">
        <v>2900</v>
      </c>
      <c r="B2907" s="238" t="s">
        <v>29830</v>
      </c>
      <c r="C2907" s="121" t="s">
        <v>7490</v>
      </c>
      <c r="D2907" s="119">
        <v>2025</v>
      </c>
      <c r="E2907" s="121">
        <v>6200037291</v>
      </c>
      <c r="F2907" s="237">
        <v>45604</v>
      </c>
      <c r="G2907" s="121" t="s">
        <v>10623</v>
      </c>
      <c r="H2907" s="121" t="s">
        <v>23901</v>
      </c>
      <c r="I2907" s="120" t="s">
        <v>16957</v>
      </c>
      <c r="J2907" s="121" t="s">
        <v>7453</v>
      </c>
    </row>
    <row r="2908" spans="1:10" ht="15.75" hidden="1" customHeight="1">
      <c r="A2908" s="119">
        <v>2901</v>
      </c>
      <c r="B2908" s="238" t="s">
        <v>29831</v>
      </c>
      <c r="C2908" s="121" t="s">
        <v>7492</v>
      </c>
      <c r="D2908" s="119">
        <v>2025</v>
      </c>
      <c r="E2908" s="121">
        <v>6200037260</v>
      </c>
      <c r="F2908" s="237">
        <v>45597</v>
      </c>
      <c r="G2908" s="121" t="s">
        <v>7101</v>
      </c>
      <c r="H2908" s="121"/>
      <c r="I2908" s="120" t="s">
        <v>16958</v>
      </c>
      <c r="J2908" s="121" t="s">
        <v>7453</v>
      </c>
    </row>
    <row r="2909" spans="1:10" ht="15.75" hidden="1" customHeight="1">
      <c r="A2909" s="119">
        <v>2902</v>
      </c>
      <c r="B2909" s="238" t="s">
        <v>29832</v>
      </c>
      <c r="C2909" s="121" t="s">
        <v>7487</v>
      </c>
      <c r="D2909" s="119">
        <v>2025</v>
      </c>
      <c r="E2909" s="121">
        <v>6100108456</v>
      </c>
      <c r="F2909" s="237">
        <v>45601</v>
      </c>
      <c r="G2909" s="121" t="s">
        <v>10624</v>
      </c>
      <c r="H2909" s="121" t="s">
        <v>23902</v>
      </c>
      <c r="I2909" s="120" t="s">
        <v>16959</v>
      </c>
      <c r="J2909" s="121" t="s">
        <v>7451</v>
      </c>
    </row>
    <row r="2910" spans="1:10" ht="15.75" hidden="1" customHeight="1">
      <c r="A2910" s="119">
        <v>2903</v>
      </c>
      <c r="B2910" s="238" t="s">
        <v>29833</v>
      </c>
      <c r="C2910" s="121" t="s">
        <v>7490</v>
      </c>
      <c r="D2910" s="119">
        <v>2025</v>
      </c>
      <c r="E2910" s="121">
        <v>6200037297</v>
      </c>
      <c r="F2910" s="237">
        <v>45602</v>
      </c>
      <c r="G2910" s="121" t="s">
        <v>7101</v>
      </c>
      <c r="H2910" s="121"/>
      <c r="I2910" s="120" t="s">
        <v>16960</v>
      </c>
      <c r="J2910" s="121" t="s">
        <v>7453</v>
      </c>
    </row>
    <row r="2911" spans="1:10" ht="15.75" hidden="1" customHeight="1">
      <c r="A2911" s="119">
        <v>2904</v>
      </c>
      <c r="B2911" s="238" t="s">
        <v>7710</v>
      </c>
      <c r="C2911" s="121" t="s">
        <v>7503</v>
      </c>
      <c r="D2911" s="119">
        <v>2025</v>
      </c>
      <c r="E2911" s="121">
        <v>6100108534</v>
      </c>
      <c r="F2911" s="237">
        <v>45604</v>
      </c>
      <c r="G2911" s="121" t="s">
        <v>10625</v>
      </c>
      <c r="H2911" s="121" t="s">
        <v>23903</v>
      </c>
      <c r="I2911" s="120" t="s">
        <v>16961</v>
      </c>
      <c r="J2911" s="121" t="s">
        <v>7451</v>
      </c>
    </row>
    <row r="2912" spans="1:10" ht="15.75" hidden="1" customHeight="1">
      <c r="A2912" s="119">
        <v>2905</v>
      </c>
      <c r="B2912" s="238" t="s">
        <v>29834</v>
      </c>
      <c r="C2912" s="121" t="s">
        <v>7479</v>
      </c>
      <c r="D2912" s="119">
        <v>2025</v>
      </c>
      <c r="E2912" s="121">
        <v>6100108909</v>
      </c>
      <c r="F2912" s="237">
        <v>45616</v>
      </c>
      <c r="G2912" s="121" t="s">
        <v>10626</v>
      </c>
      <c r="H2912" s="121" t="s">
        <v>23904</v>
      </c>
      <c r="I2912" s="120" t="s">
        <v>16962</v>
      </c>
      <c r="J2912" s="121" t="s">
        <v>7451</v>
      </c>
    </row>
    <row r="2913" spans="1:10" ht="15.75" hidden="1" customHeight="1">
      <c r="A2913" s="119">
        <v>2906</v>
      </c>
      <c r="B2913" s="238" t="s">
        <v>29835</v>
      </c>
      <c r="C2913" s="121" t="s">
        <v>7501</v>
      </c>
      <c r="D2913" s="119">
        <v>2025</v>
      </c>
      <c r="E2913" s="121">
        <v>6200037339</v>
      </c>
      <c r="F2913" s="237">
        <v>45601</v>
      </c>
      <c r="G2913" s="121" t="s">
        <v>10627</v>
      </c>
      <c r="H2913" s="121" t="s">
        <v>23905</v>
      </c>
      <c r="I2913" s="120" t="s">
        <v>16963</v>
      </c>
      <c r="J2913" s="121" t="s">
        <v>7453</v>
      </c>
    </row>
    <row r="2914" spans="1:10" ht="15.75" hidden="1" customHeight="1">
      <c r="A2914" s="119">
        <v>2907</v>
      </c>
      <c r="B2914" s="238" t="s">
        <v>29836</v>
      </c>
      <c r="C2914" s="121" t="s">
        <v>7506</v>
      </c>
      <c r="D2914" s="119">
        <v>2025</v>
      </c>
      <c r="E2914" s="121">
        <v>6300020197</v>
      </c>
      <c r="F2914" s="237">
        <v>45604</v>
      </c>
      <c r="G2914" s="121" t="s">
        <v>7101</v>
      </c>
      <c r="H2914" s="121"/>
      <c r="I2914" s="120" t="s">
        <v>16964</v>
      </c>
      <c r="J2914" s="121" t="s">
        <v>7454</v>
      </c>
    </row>
    <row r="2915" spans="1:10" ht="15.75" hidden="1" customHeight="1">
      <c r="A2915" s="119">
        <v>2908</v>
      </c>
      <c r="B2915" s="238" t="s">
        <v>29837</v>
      </c>
      <c r="C2915" s="121" t="s">
        <v>7481</v>
      </c>
      <c r="D2915" s="119">
        <v>2025</v>
      </c>
      <c r="E2915" s="121">
        <v>6000040461</v>
      </c>
      <c r="F2915" s="237">
        <v>45614</v>
      </c>
      <c r="G2915" s="121" t="s">
        <v>10628</v>
      </c>
      <c r="H2915" s="121" t="s">
        <v>23906</v>
      </c>
      <c r="I2915" s="120" t="s">
        <v>16965</v>
      </c>
      <c r="J2915" s="121" t="s">
        <v>7452</v>
      </c>
    </row>
    <row r="2916" spans="1:10" ht="15.75" hidden="1" customHeight="1">
      <c r="A2916" s="119">
        <v>2909</v>
      </c>
      <c r="B2916" s="238" t="s">
        <v>29838</v>
      </c>
      <c r="C2916" s="121" t="s">
        <v>7490</v>
      </c>
      <c r="D2916" s="119">
        <v>2025</v>
      </c>
      <c r="E2916" s="121">
        <v>6200037313</v>
      </c>
      <c r="F2916" s="237">
        <v>45597</v>
      </c>
      <c r="G2916" s="121" t="s">
        <v>10629</v>
      </c>
      <c r="H2916" s="121" t="s">
        <v>23907</v>
      </c>
      <c r="I2916" s="120" t="s">
        <v>16966</v>
      </c>
      <c r="J2916" s="121" t="s">
        <v>7453</v>
      </c>
    </row>
    <row r="2917" spans="1:10" ht="15.75" hidden="1" customHeight="1">
      <c r="A2917" s="119">
        <v>2910</v>
      </c>
      <c r="B2917" s="238" t="s">
        <v>29839</v>
      </c>
      <c r="C2917" s="121" t="s">
        <v>7489</v>
      </c>
      <c r="D2917" s="119">
        <v>2025</v>
      </c>
      <c r="E2917" s="121">
        <v>6200037879</v>
      </c>
      <c r="F2917" s="237">
        <v>45650</v>
      </c>
      <c r="G2917" s="121" t="s">
        <v>10630</v>
      </c>
      <c r="H2917" s="121" t="s">
        <v>23908</v>
      </c>
      <c r="I2917" s="120" t="s">
        <v>16967</v>
      </c>
      <c r="J2917" s="121" t="s">
        <v>7453</v>
      </c>
    </row>
    <row r="2918" spans="1:10" ht="15.75" customHeight="1">
      <c r="A2918" s="119">
        <v>2911</v>
      </c>
      <c r="B2918" s="121" t="s">
        <v>33317</v>
      </c>
      <c r="C2918" s="121" t="s">
        <v>7510</v>
      </c>
      <c r="D2918" s="119">
        <v>2025</v>
      </c>
      <c r="E2918" s="121">
        <v>6300020221</v>
      </c>
      <c r="F2918" s="237">
        <v>45602</v>
      </c>
      <c r="G2918" s="121" t="s">
        <v>10631</v>
      </c>
      <c r="H2918" s="121" t="s">
        <v>23909</v>
      </c>
      <c r="I2918" s="120" t="s">
        <v>16968</v>
      </c>
      <c r="J2918" s="121" t="s">
        <v>7454</v>
      </c>
    </row>
    <row r="2919" spans="1:10" ht="15.75" hidden="1" customHeight="1">
      <c r="A2919" s="119">
        <v>2912</v>
      </c>
      <c r="B2919" s="238" t="s">
        <v>29840</v>
      </c>
      <c r="C2919" s="121" t="s">
        <v>7481</v>
      </c>
      <c r="D2919" s="119">
        <v>2025</v>
      </c>
      <c r="E2919" s="121">
        <v>6000040385</v>
      </c>
      <c r="F2919" s="237">
        <v>45608</v>
      </c>
      <c r="G2919" s="121" t="s">
        <v>10632</v>
      </c>
      <c r="H2919" s="121" t="s">
        <v>23910</v>
      </c>
      <c r="I2919" s="120" t="s">
        <v>16969</v>
      </c>
      <c r="J2919" s="121" t="s">
        <v>7452</v>
      </c>
    </row>
    <row r="2920" spans="1:10" ht="15.75" hidden="1" customHeight="1">
      <c r="A2920" s="119">
        <v>2913</v>
      </c>
      <c r="B2920" s="238" t="s">
        <v>29841</v>
      </c>
      <c r="C2920" s="121" t="s">
        <v>7496</v>
      </c>
      <c r="D2920" s="119">
        <v>2025</v>
      </c>
      <c r="E2920" s="121">
        <v>6100108496</v>
      </c>
      <c r="F2920" s="237">
        <v>45604</v>
      </c>
      <c r="G2920" s="121" t="s">
        <v>7101</v>
      </c>
      <c r="H2920" s="121"/>
      <c r="I2920" s="120" t="s">
        <v>16970</v>
      </c>
      <c r="J2920" s="121" t="s">
        <v>7451</v>
      </c>
    </row>
    <row r="2921" spans="1:10" ht="15.75" hidden="1" customHeight="1">
      <c r="A2921" s="119">
        <v>2914</v>
      </c>
      <c r="B2921" s="238" t="s">
        <v>29842</v>
      </c>
      <c r="C2921" s="121" t="s">
        <v>7502</v>
      </c>
      <c r="D2921" s="119">
        <v>2025</v>
      </c>
      <c r="E2921" s="121">
        <v>6300020203</v>
      </c>
      <c r="F2921" s="237">
        <v>45604</v>
      </c>
      <c r="G2921" s="121" t="s">
        <v>7101</v>
      </c>
      <c r="H2921" s="121"/>
      <c r="I2921" s="120" t="s">
        <v>16971</v>
      </c>
      <c r="J2921" s="121" t="s">
        <v>7454</v>
      </c>
    </row>
    <row r="2922" spans="1:10" ht="15.75" hidden="1" customHeight="1">
      <c r="A2922" s="119">
        <v>2915</v>
      </c>
      <c r="B2922" s="238" t="s">
        <v>29843</v>
      </c>
      <c r="C2922" s="121" t="s">
        <v>7502</v>
      </c>
      <c r="D2922" s="119">
        <v>2025</v>
      </c>
      <c r="E2922" s="121">
        <v>6300020215</v>
      </c>
      <c r="F2922" s="237">
        <v>45607</v>
      </c>
      <c r="G2922" s="121" t="s">
        <v>7101</v>
      </c>
      <c r="H2922" s="121"/>
      <c r="I2922" s="120" t="s">
        <v>16972</v>
      </c>
      <c r="J2922" s="121" t="s">
        <v>7454</v>
      </c>
    </row>
    <row r="2923" spans="1:10" ht="15.75" hidden="1" customHeight="1">
      <c r="A2923" s="119">
        <v>2916</v>
      </c>
      <c r="B2923" s="238" t="s">
        <v>29844</v>
      </c>
      <c r="C2923" s="121" t="s">
        <v>7496</v>
      </c>
      <c r="D2923" s="119">
        <v>2025</v>
      </c>
      <c r="E2923" s="121">
        <v>6100108493</v>
      </c>
      <c r="F2923" s="237">
        <v>45604</v>
      </c>
      <c r="G2923" s="121" t="s">
        <v>7101</v>
      </c>
      <c r="H2923" s="121"/>
      <c r="I2923" s="120" t="s">
        <v>16973</v>
      </c>
      <c r="J2923" s="121" t="s">
        <v>7451</v>
      </c>
    </row>
    <row r="2924" spans="1:10" ht="15.75" hidden="1" customHeight="1">
      <c r="A2924" s="119">
        <v>2917</v>
      </c>
      <c r="B2924" s="238" t="s">
        <v>29845</v>
      </c>
      <c r="C2924" s="121" t="s">
        <v>7478</v>
      </c>
      <c r="D2924" s="119">
        <v>2025</v>
      </c>
      <c r="E2924" s="121">
        <v>6100108497</v>
      </c>
      <c r="F2924" s="237">
        <v>45602</v>
      </c>
      <c r="G2924" s="121" t="s">
        <v>10633</v>
      </c>
      <c r="H2924" s="121" t="s">
        <v>23911</v>
      </c>
      <c r="I2924" s="120" t="s">
        <v>16974</v>
      </c>
      <c r="J2924" s="121" t="s">
        <v>7451</v>
      </c>
    </row>
    <row r="2925" spans="1:10" ht="15.75" hidden="1" customHeight="1">
      <c r="A2925" s="119">
        <v>2918</v>
      </c>
      <c r="B2925" s="238" t="s">
        <v>29846</v>
      </c>
      <c r="C2925" s="121" t="s">
        <v>7496</v>
      </c>
      <c r="D2925" s="119">
        <v>2025</v>
      </c>
      <c r="E2925" s="121">
        <v>6100108483</v>
      </c>
      <c r="F2925" s="237">
        <v>45604</v>
      </c>
      <c r="G2925" s="121" t="s">
        <v>7101</v>
      </c>
      <c r="H2925" s="121"/>
      <c r="I2925" s="120" t="s">
        <v>16975</v>
      </c>
      <c r="J2925" s="121" t="s">
        <v>7451</v>
      </c>
    </row>
    <row r="2926" spans="1:10" ht="15.75" hidden="1" customHeight="1">
      <c r="A2926" s="119">
        <v>2919</v>
      </c>
      <c r="B2926" s="238" t="s">
        <v>29847</v>
      </c>
      <c r="C2926" s="121" t="s">
        <v>7478</v>
      </c>
      <c r="D2926" s="119">
        <v>2025</v>
      </c>
      <c r="E2926" s="121">
        <v>6100108489</v>
      </c>
      <c r="F2926" s="237">
        <v>45598</v>
      </c>
      <c r="G2926" s="121" t="s">
        <v>10634</v>
      </c>
      <c r="H2926" s="121" t="s">
        <v>23912</v>
      </c>
      <c r="I2926" s="120" t="s">
        <v>16976</v>
      </c>
      <c r="J2926" s="121" t="s">
        <v>7451</v>
      </c>
    </row>
    <row r="2927" spans="1:10" ht="15.75" hidden="1" customHeight="1">
      <c r="A2927" s="119">
        <v>2920</v>
      </c>
      <c r="B2927" s="238" t="s">
        <v>29848</v>
      </c>
      <c r="C2927" s="121" t="s">
        <v>7496</v>
      </c>
      <c r="D2927" s="119">
        <v>2025</v>
      </c>
      <c r="E2927" s="121">
        <v>6100108492</v>
      </c>
      <c r="F2927" s="237">
        <v>45604</v>
      </c>
      <c r="G2927" s="121" t="s">
        <v>7101</v>
      </c>
      <c r="H2927" s="121"/>
      <c r="I2927" s="120" t="s">
        <v>16977</v>
      </c>
      <c r="J2927" s="121" t="s">
        <v>7451</v>
      </c>
    </row>
    <row r="2928" spans="1:10" ht="15.75" hidden="1" customHeight="1">
      <c r="A2928" s="119">
        <v>2921</v>
      </c>
      <c r="B2928" s="238" t="s">
        <v>29849</v>
      </c>
      <c r="C2928" s="121" t="s">
        <v>7479</v>
      </c>
      <c r="D2928" s="119">
        <v>2025</v>
      </c>
      <c r="E2928" s="121">
        <v>6100108491</v>
      </c>
      <c r="F2928" s="237">
        <v>45597</v>
      </c>
      <c r="G2928" s="121" t="s">
        <v>10635</v>
      </c>
      <c r="H2928" s="121" t="s">
        <v>23913</v>
      </c>
      <c r="I2928" s="120" t="s">
        <v>16978</v>
      </c>
      <c r="J2928" s="121" t="s">
        <v>7451</v>
      </c>
    </row>
    <row r="2929" spans="1:10" ht="15.75" hidden="1" customHeight="1">
      <c r="A2929" s="119">
        <v>2922</v>
      </c>
      <c r="B2929" s="238" t="s">
        <v>29850</v>
      </c>
      <c r="C2929" s="121" t="s">
        <v>7490</v>
      </c>
      <c r="D2929" s="119">
        <v>2025</v>
      </c>
      <c r="E2929" s="121">
        <v>6200037342</v>
      </c>
      <c r="F2929" s="237">
        <v>45598</v>
      </c>
      <c r="G2929" s="121" t="s">
        <v>9718</v>
      </c>
      <c r="H2929" s="121" t="s">
        <v>23914</v>
      </c>
      <c r="I2929" s="120" t="s">
        <v>16979</v>
      </c>
      <c r="J2929" s="121" t="s">
        <v>7453</v>
      </c>
    </row>
    <row r="2930" spans="1:10" ht="15.75" hidden="1" customHeight="1">
      <c r="A2930" s="119">
        <v>2923</v>
      </c>
      <c r="B2930" s="238" t="s">
        <v>29851</v>
      </c>
      <c r="C2930" s="121" t="s">
        <v>7478</v>
      </c>
      <c r="D2930" s="119">
        <v>2025</v>
      </c>
      <c r="E2930" s="121">
        <v>6100108702</v>
      </c>
      <c r="F2930" s="237">
        <v>45608</v>
      </c>
      <c r="G2930" s="121" t="s">
        <v>10636</v>
      </c>
      <c r="H2930" s="121" t="s">
        <v>23915</v>
      </c>
      <c r="I2930" s="120" t="s">
        <v>16980</v>
      </c>
      <c r="J2930" s="121" t="s">
        <v>7451</v>
      </c>
    </row>
    <row r="2931" spans="1:10" ht="15.75" hidden="1" customHeight="1">
      <c r="A2931" s="119">
        <v>2924</v>
      </c>
      <c r="B2931" s="238" t="s">
        <v>29852</v>
      </c>
      <c r="C2931" s="121" t="s">
        <v>7501</v>
      </c>
      <c r="D2931" s="119">
        <v>2025</v>
      </c>
      <c r="E2931" s="121">
        <v>6200037344</v>
      </c>
      <c r="F2931" s="237">
        <v>45601</v>
      </c>
      <c r="G2931" s="121" t="s">
        <v>10637</v>
      </c>
      <c r="H2931" s="121" t="s">
        <v>23916</v>
      </c>
      <c r="I2931" s="120" t="s">
        <v>16981</v>
      </c>
      <c r="J2931" s="121" t="s">
        <v>7453</v>
      </c>
    </row>
    <row r="2932" spans="1:10" ht="15.75" hidden="1" customHeight="1">
      <c r="A2932" s="119">
        <v>2925</v>
      </c>
      <c r="B2932" s="238" t="s">
        <v>29853</v>
      </c>
      <c r="C2932" s="121" t="s">
        <v>7478</v>
      </c>
      <c r="D2932" s="119">
        <v>2025</v>
      </c>
      <c r="E2932" s="121">
        <v>6100108486</v>
      </c>
      <c r="F2932" s="237">
        <v>45602</v>
      </c>
      <c r="G2932" s="121" t="s">
        <v>10638</v>
      </c>
      <c r="H2932" s="121" t="s">
        <v>23917</v>
      </c>
      <c r="I2932" s="120" t="s">
        <v>16982</v>
      </c>
      <c r="J2932" s="121" t="s">
        <v>7451</v>
      </c>
    </row>
    <row r="2933" spans="1:10" ht="15.75" hidden="1" customHeight="1">
      <c r="A2933" s="119">
        <v>2926</v>
      </c>
      <c r="B2933" s="238" t="s">
        <v>28286</v>
      </c>
      <c r="C2933" s="121" t="s">
        <v>7479</v>
      </c>
      <c r="D2933" s="119">
        <v>2025</v>
      </c>
      <c r="E2933" s="121">
        <v>6100108594</v>
      </c>
      <c r="F2933" s="237">
        <v>45603</v>
      </c>
      <c r="G2933" s="121" t="s">
        <v>10639</v>
      </c>
      <c r="H2933" s="121" t="s">
        <v>23918</v>
      </c>
      <c r="I2933" s="120" t="s">
        <v>16983</v>
      </c>
      <c r="J2933" s="121" t="s">
        <v>7451</v>
      </c>
    </row>
    <row r="2934" spans="1:10" ht="15.75" hidden="1" customHeight="1">
      <c r="A2934" s="119">
        <v>2927</v>
      </c>
      <c r="B2934" s="238" t="s">
        <v>7713</v>
      </c>
      <c r="C2934" s="121" t="s">
        <v>7478</v>
      </c>
      <c r="D2934" s="119">
        <v>2025</v>
      </c>
      <c r="E2934" s="121">
        <v>6100108487</v>
      </c>
      <c r="F2934" s="237">
        <v>45602</v>
      </c>
      <c r="G2934" s="121" t="s">
        <v>10640</v>
      </c>
      <c r="H2934" s="121" t="s">
        <v>23919</v>
      </c>
      <c r="I2934" s="120" t="s">
        <v>16984</v>
      </c>
      <c r="J2934" s="121" t="s">
        <v>7451</v>
      </c>
    </row>
    <row r="2935" spans="1:10" ht="15.75" hidden="1" customHeight="1">
      <c r="A2935" s="119">
        <v>2928</v>
      </c>
      <c r="B2935" s="238" t="s">
        <v>28764</v>
      </c>
      <c r="C2935" s="121" t="s">
        <v>7479</v>
      </c>
      <c r="D2935" s="119">
        <v>2025</v>
      </c>
      <c r="E2935" s="121">
        <v>6100109018</v>
      </c>
      <c r="F2935" s="237">
        <v>45631</v>
      </c>
      <c r="G2935" s="121" t="s">
        <v>10641</v>
      </c>
      <c r="H2935" s="121" t="s">
        <v>23920</v>
      </c>
      <c r="I2935" s="120" t="s">
        <v>14886</v>
      </c>
      <c r="J2935" s="121" t="s">
        <v>7451</v>
      </c>
    </row>
    <row r="2936" spans="1:10" ht="15.75" hidden="1" customHeight="1">
      <c r="A2936" s="119">
        <v>2929</v>
      </c>
      <c r="B2936" s="238" t="s">
        <v>29854</v>
      </c>
      <c r="C2936" s="121" t="s">
        <v>7493</v>
      </c>
      <c r="D2936" s="119">
        <v>2025</v>
      </c>
      <c r="E2936" s="121">
        <v>6000040364</v>
      </c>
      <c r="F2936" s="237">
        <v>45604</v>
      </c>
      <c r="G2936" s="121" t="s">
        <v>10642</v>
      </c>
      <c r="H2936" s="121" t="s">
        <v>23921</v>
      </c>
      <c r="I2936" s="120" t="s">
        <v>16985</v>
      </c>
      <c r="J2936" s="121" t="s">
        <v>7452</v>
      </c>
    </row>
    <row r="2937" spans="1:10" ht="15.75" hidden="1" customHeight="1">
      <c r="A2937" s="119">
        <v>2930</v>
      </c>
      <c r="B2937" s="238" t="s">
        <v>29855</v>
      </c>
      <c r="C2937" s="121" t="s">
        <v>7492</v>
      </c>
      <c r="D2937" s="119">
        <v>2025</v>
      </c>
      <c r="E2937" s="121">
        <v>6200037451</v>
      </c>
      <c r="F2937" s="237">
        <v>45608</v>
      </c>
      <c r="G2937" s="121" t="s">
        <v>10643</v>
      </c>
      <c r="H2937" s="121" t="s">
        <v>23922</v>
      </c>
      <c r="I2937" s="120" t="s">
        <v>16986</v>
      </c>
      <c r="J2937" s="121" t="s">
        <v>7453</v>
      </c>
    </row>
    <row r="2938" spans="1:10" ht="15.75" hidden="1" customHeight="1">
      <c r="A2938" s="119">
        <v>2931</v>
      </c>
      <c r="B2938" s="238" t="s">
        <v>29856</v>
      </c>
      <c r="C2938" s="121" t="s">
        <v>7501</v>
      </c>
      <c r="D2938" s="119">
        <v>2025</v>
      </c>
      <c r="E2938" s="121">
        <v>6200037363</v>
      </c>
      <c r="F2938" s="237">
        <v>45602</v>
      </c>
      <c r="G2938" s="121" t="s">
        <v>10644</v>
      </c>
      <c r="H2938" s="121" t="s">
        <v>23923</v>
      </c>
      <c r="I2938" s="120" t="s">
        <v>16987</v>
      </c>
      <c r="J2938" s="121" t="s">
        <v>7453</v>
      </c>
    </row>
    <row r="2939" spans="1:10" ht="15.75" hidden="1" customHeight="1">
      <c r="A2939" s="119">
        <v>2932</v>
      </c>
      <c r="B2939" s="238" t="s">
        <v>29857</v>
      </c>
      <c r="C2939" s="121" t="s">
        <v>7479</v>
      </c>
      <c r="D2939" s="119">
        <v>2025</v>
      </c>
      <c r="E2939" s="121">
        <v>6100108620</v>
      </c>
      <c r="F2939" s="237">
        <v>45604</v>
      </c>
      <c r="G2939" s="121" t="s">
        <v>10645</v>
      </c>
      <c r="H2939" s="121" t="s">
        <v>23924</v>
      </c>
      <c r="I2939" s="120" t="s">
        <v>16988</v>
      </c>
      <c r="J2939" s="121" t="s">
        <v>7451</v>
      </c>
    </row>
    <row r="2940" spans="1:10" ht="15.75" hidden="1" customHeight="1">
      <c r="A2940" s="119">
        <v>2933</v>
      </c>
      <c r="B2940" s="238" t="s">
        <v>29858</v>
      </c>
      <c r="C2940" s="121" t="s">
        <v>7493</v>
      </c>
      <c r="D2940" s="119">
        <v>2025</v>
      </c>
      <c r="E2940" s="121">
        <v>6000040440</v>
      </c>
      <c r="F2940" s="237">
        <v>45628</v>
      </c>
      <c r="G2940" s="121" t="s">
        <v>10646</v>
      </c>
      <c r="H2940" s="121" t="s">
        <v>23925</v>
      </c>
      <c r="I2940" s="120" t="s">
        <v>16989</v>
      </c>
      <c r="J2940" s="121" t="s">
        <v>7452</v>
      </c>
    </row>
    <row r="2941" spans="1:10" ht="15.75" hidden="1" customHeight="1">
      <c r="A2941" s="119">
        <v>2934</v>
      </c>
      <c r="B2941" s="238" t="s">
        <v>29859</v>
      </c>
      <c r="C2941" s="121" t="s">
        <v>7489</v>
      </c>
      <c r="D2941" s="119">
        <v>2025</v>
      </c>
      <c r="E2941" s="121">
        <v>6200037401</v>
      </c>
      <c r="F2941" s="237">
        <v>45618</v>
      </c>
      <c r="G2941" s="121" t="s">
        <v>10647</v>
      </c>
      <c r="H2941" s="121" t="s">
        <v>23926</v>
      </c>
      <c r="I2941" s="120" t="s">
        <v>16990</v>
      </c>
      <c r="J2941" s="121" t="s">
        <v>7453</v>
      </c>
    </row>
    <row r="2942" spans="1:10" ht="15.75" hidden="1" customHeight="1">
      <c r="A2942" s="119">
        <v>2935</v>
      </c>
      <c r="B2942" s="238" t="s">
        <v>7620</v>
      </c>
      <c r="C2942" s="121" t="s">
        <v>7478</v>
      </c>
      <c r="D2942" s="119">
        <v>2025</v>
      </c>
      <c r="E2942" s="121">
        <v>6100108657</v>
      </c>
      <c r="F2942" s="237">
        <v>45609</v>
      </c>
      <c r="G2942" s="121" t="s">
        <v>10648</v>
      </c>
      <c r="H2942" s="121" t="s">
        <v>23927</v>
      </c>
      <c r="I2942" s="120" t="s">
        <v>16991</v>
      </c>
      <c r="J2942" s="121" t="s">
        <v>7451</v>
      </c>
    </row>
    <row r="2943" spans="1:10" ht="15.75" hidden="1" customHeight="1">
      <c r="A2943" s="119">
        <v>2936</v>
      </c>
      <c r="B2943" s="238" t="s">
        <v>29538</v>
      </c>
      <c r="C2943" s="121" t="s">
        <v>7482</v>
      </c>
      <c r="D2943" s="119">
        <v>2025</v>
      </c>
      <c r="E2943" s="121">
        <v>6100108601</v>
      </c>
      <c r="F2943" s="237">
        <v>45608</v>
      </c>
      <c r="G2943" s="121" t="s">
        <v>10649</v>
      </c>
      <c r="H2943" s="121" t="s">
        <v>23928</v>
      </c>
      <c r="I2943" s="120" t="s">
        <v>16992</v>
      </c>
      <c r="J2943" s="121" t="s">
        <v>7451</v>
      </c>
    </row>
    <row r="2944" spans="1:10" ht="15.75" hidden="1" customHeight="1">
      <c r="A2944" s="119">
        <v>2937</v>
      </c>
      <c r="B2944" s="238" t="s">
        <v>29860</v>
      </c>
      <c r="C2944" s="121" t="s">
        <v>7498</v>
      </c>
      <c r="D2944" s="119">
        <v>2025</v>
      </c>
      <c r="E2944" s="121">
        <v>6200037364</v>
      </c>
      <c r="F2944" s="237">
        <v>45602</v>
      </c>
      <c r="G2944" s="121" t="s">
        <v>10650</v>
      </c>
      <c r="H2944" s="121" t="s">
        <v>23929</v>
      </c>
      <c r="I2944" s="120" t="s">
        <v>16993</v>
      </c>
      <c r="J2944" s="121" t="s">
        <v>7453</v>
      </c>
    </row>
    <row r="2945" spans="1:10" ht="15.75" hidden="1" customHeight="1">
      <c r="A2945" s="119">
        <v>2938</v>
      </c>
      <c r="B2945" s="238" t="s">
        <v>29861</v>
      </c>
      <c r="C2945" s="121" t="s">
        <v>7488</v>
      </c>
      <c r="D2945" s="119">
        <v>2025</v>
      </c>
      <c r="E2945" s="121">
        <v>6100108542</v>
      </c>
      <c r="F2945" s="237">
        <v>45602</v>
      </c>
      <c r="G2945" s="121" t="s">
        <v>10651</v>
      </c>
      <c r="H2945" s="121" t="s">
        <v>23930</v>
      </c>
      <c r="I2945" s="120" t="s">
        <v>16994</v>
      </c>
      <c r="J2945" s="121" t="s">
        <v>7451</v>
      </c>
    </row>
    <row r="2946" spans="1:10" ht="15.75" hidden="1" customHeight="1">
      <c r="A2946" s="119">
        <v>2939</v>
      </c>
      <c r="B2946" s="238" t="s">
        <v>29862</v>
      </c>
      <c r="C2946" s="121" t="s">
        <v>7506</v>
      </c>
      <c r="D2946" s="119">
        <v>2025</v>
      </c>
      <c r="E2946" s="121">
        <v>6300020298</v>
      </c>
      <c r="F2946" s="237">
        <v>45629</v>
      </c>
      <c r="G2946" s="121" t="s">
        <v>7114</v>
      </c>
      <c r="H2946" s="121" t="s">
        <v>23931</v>
      </c>
      <c r="I2946" s="120" t="s">
        <v>16995</v>
      </c>
      <c r="J2946" s="121" t="s">
        <v>7454</v>
      </c>
    </row>
    <row r="2947" spans="1:10" ht="15.75" hidden="1" customHeight="1">
      <c r="A2947" s="119">
        <v>2940</v>
      </c>
      <c r="B2947" s="238" t="s">
        <v>29863</v>
      </c>
      <c r="C2947" s="121" t="s">
        <v>7488</v>
      </c>
      <c r="D2947" s="119">
        <v>2025</v>
      </c>
      <c r="E2947" s="121">
        <v>6100108658</v>
      </c>
      <c r="F2947" s="237">
        <v>45607</v>
      </c>
      <c r="G2947" s="121" t="s">
        <v>10652</v>
      </c>
      <c r="H2947" s="121" t="s">
        <v>23932</v>
      </c>
      <c r="I2947" s="120" t="s">
        <v>16996</v>
      </c>
      <c r="J2947" s="121" t="s">
        <v>7451</v>
      </c>
    </row>
    <row r="2948" spans="1:10" ht="15.75" hidden="1" customHeight="1">
      <c r="A2948" s="119">
        <v>2941</v>
      </c>
      <c r="B2948" s="238" t="s">
        <v>29864</v>
      </c>
      <c r="C2948" s="121" t="s">
        <v>7489</v>
      </c>
      <c r="D2948" s="119">
        <v>2025</v>
      </c>
      <c r="E2948" s="121">
        <v>6200037359</v>
      </c>
      <c r="F2948" s="237">
        <v>45604</v>
      </c>
      <c r="G2948" s="121" t="s">
        <v>10653</v>
      </c>
      <c r="H2948" s="121" t="s">
        <v>23933</v>
      </c>
      <c r="I2948" s="120" t="s">
        <v>16997</v>
      </c>
      <c r="J2948" s="121" t="s">
        <v>7453</v>
      </c>
    </row>
    <row r="2949" spans="1:10" ht="15.75" hidden="1" customHeight="1">
      <c r="A2949" s="119">
        <v>2942</v>
      </c>
      <c r="B2949" s="238" t="s">
        <v>7809</v>
      </c>
      <c r="C2949" s="121" t="s">
        <v>7483</v>
      </c>
      <c r="D2949" s="119">
        <v>2025</v>
      </c>
      <c r="E2949" s="121">
        <v>6100108541</v>
      </c>
      <c r="F2949" s="237">
        <v>45601</v>
      </c>
      <c r="G2949" s="121" t="s">
        <v>10654</v>
      </c>
      <c r="H2949" s="121" t="s">
        <v>23934</v>
      </c>
      <c r="I2949" s="120" t="s">
        <v>16998</v>
      </c>
      <c r="J2949" s="121" t="s">
        <v>7451</v>
      </c>
    </row>
    <row r="2950" spans="1:10" ht="15.75" hidden="1" customHeight="1">
      <c r="A2950" s="119">
        <v>2943</v>
      </c>
      <c r="B2950" s="238" t="s">
        <v>29865</v>
      </c>
      <c r="C2950" s="121" t="s">
        <v>7507</v>
      </c>
      <c r="D2950" s="119">
        <v>2025</v>
      </c>
      <c r="E2950" s="121">
        <v>6400023210</v>
      </c>
      <c r="F2950" s="237">
        <v>45621</v>
      </c>
      <c r="G2950" s="121" t="s">
        <v>10655</v>
      </c>
      <c r="H2950" s="121" t="s">
        <v>23935</v>
      </c>
      <c r="I2950" s="120" t="s">
        <v>16999</v>
      </c>
      <c r="J2950" s="121" t="s">
        <v>7455</v>
      </c>
    </row>
    <row r="2951" spans="1:10" ht="15.75" hidden="1" customHeight="1">
      <c r="A2951" s="119">
        <v>2944</v>
      </c>
      <c r="B2951" s="238" t="s">
        <v>29866</v>
      </c>
      <c r="C2951" s="121" t="s">
        <v>7493</v>
      </c>
      <c r="D2951" s="119">
        <v>2025</v>
      </c>
      <c r="E2951" s="121">
        <v>6000040649</v>
      </c>
      <c r="F2951" s="237">
        <v>45636</v>
      </c>
      <c r="G2951" s="121" t="s">
        <v>10656</v>
      </c>
      <c r="H2951" s="121" t="s">
        <v>23936</v>
      </c>
      <c r="I2951" s="120" t="s">
        <v>17000</v>
      </c>
      <c r="J2951" s="121" t="s">
        <v>7452</v>
      </c>
    </row>
    <row r="2952" spans="1:10" ht="15.75" hidden="1" customHeight="1">
      <c r="A2952" s="119">
        <v>2945</v>
      </c>
      <c r="B2952" s="238" t="s">
        <v>7598</v>
      </c>
      <c r="C2952" s="121" t="s">
        <v>7478</v>
      </c>
      <c r="D2952" s="119">
        <v>2025</v>
      </c>
      <c r="E2952" s="121">
        <v>6100108641</v>
      </c>
      <c r="F2952" s="237">
        <v>45608</v>
      </c>
      <c r="G2952" s="121" t="s">
        <v>10657</v>
      </c>
      <c r="H2952" s="121" t="s">
        <v>23937</v>
      </c>
      <c r="I2952" s="120" t="s">
        <v>17001</v>
      </c>
      <c r="J2952" s="121" t="s">
        <v>7451</v>
      </c>
    </row>
    <row r="2953" spans="1:10" ht="15.75" hidden="1" customHeight="1">
      <c r="A2953" s="119">
        <v>2946</v>
      </c>
      <c r="B2953" s="238" t="s">
        <v>7642</v>
      </c>
      <c r="C2953" s="121" t="s">
        <v>7478</v>
      </c>
      <c r="D2953" s="119">
        <v>2025</v>
      </c>
      <c r="E2953" s="121">
        <v>6100108517</v>
      </c>
      <c r="F2953" s="237">
        <v>45601</v>
      </c>
      <c r="G2953" s="121" t="s">
        <v>10658</v>
      </c>
      <c r="H2953" s="121" t="s">
        <v>23938</v>
      </c>
      <c r="I2953" s="120" t="s">
        <v>17002</v>
      </c>
      <c r="J2953" s="121" t="s">
        <v>7451</v>
      </c>
    </row>
    <row r="2954" spans="1:10" ht="15.75" hidden="1" customHeight="1">
      <c r="A2954" s="119">
        <v>2947</v>
      </c>
      <c r="B2954" s="238" t="s">
        <v>29867</v>
      </c>
      <c r="C2954" s="121" t="s">
        <v>7478</v>
      </c>
      <c r="D2954" s="119">
        <v>2025</v>
      </c>
      <c r="E2954" s="121">
        <v>6100108523</v>
      </c>
      <c r="F2954" s="237">
        <v>45601</v>
      </c>
      <c r="G2954" s="121" t="s">
        <v>10659</v>
      </c>
      <c r="H2954" s="121" t="s">
        <v>23939</v>
      </c>
      <c r="I2954" s="120" t="s">
        <v>17003</v>
      </c>
      <c r="J2954" s="121" t="s">
        <v>7451</v>
      </c>
    </row>
    <row r="2955" spans="1:10" ht="15.75" hidden="1" customHeight="1">
      <c r="A2955" s="119">
        <v>2948</v>
      </c>
      <c r="B2955" s="238" t="s">
        <v>29868</v>
      </c>
      <c r="C2955" s="121" t="s">
        <v>7504</v>
      </c>
      <c r="D2955" s="119">
        <v>2025</v>
      </c>
      <c r="E2955" s="121">
        <v>6300020187</v>
      </c>
      <c r="F2955" s="237">
        <v>45603</v>
      </c>
      <c r="G2955" s="121" t="s">
        <v>7105</v>
      </c>
      <c r="H2955" s="121"/>
      <c r="I2955" s="120" t="s">
        <v>17004</v>
      </c>
      <c r="J2955" s="121" t="s">
        <v>7454</v>
      </c>
    </row>
    <row r="2956" spans="1:10" ht="15.75" hidden="1" customHeight="1">
      <c r="A2956" s="119">
        <v>2949</v>
      </c>
      <c r="B2956" s="238" t="s">
        <v>29869</v>
      </c>
      <c r="C2956" s="121" t="s">
        <v>7503</v>
      </c>
      <c r="D2956" s="119">
        <v>2025</v>
      </c>
      <c r="E2956" s="121">
        <v>6100108515</v>
      </c>
      <c r="F2956" s="237">
        <v>45602</v>
      </c>
      <c r="G2956" s="121" t="s">
        <v>10660</v>
      </c>
      <c r="H2956" s="121" t="s">
        <v>23940</v>
      </c>
      <c r="I2956" s="120" t="s">
        <v>17005</v>
      </c>
      <c r="J2956" s="121" t="s">
        <v>7451</v>
      </c>
    </row>
    <row r="2957" spans="1:10" ht="15.75" hidden="1" customHeight="1">
      <c r="A2957" s="119">
        <v>2950</v>
      </c>
      <c r="B2957" s="238" t="s">
        <v>29870</v>
      </c>
      <c r="C2957" s="121" t="s">
        <v>7489</v>
      </c>
      <c r="D2957" s="119">
        <v>2025</v>
      </c>
      <c r="E2957" s="121">
        <v>6200037302</v>
      </c>
      <c r="F2957" s="237">
        <v>45602</v>
      </c>
      <c r="G2957" s="121" t="s">
        <v>10661</v>
      </c>
      <c r="H2957" s="121"/>
      <c r="I2957" s="120" t="s">
        <v>17006</v>
      </c>
      <c r="J2957" s="121" t="s">
        <v>7453</v>
      </c>
    </row>
    <row r="2958" spans="1:10" ht="15.75" hidden="1" customHeight="1">
      <c r="A2958" s="119">
        <v>2951</v>
      </c>
      <c r="B2958" s="238" t="s">
        <v>29871</v>
      </c>
      <c r="C2958" s="121" t="s">
        <v>7490</v>
      </c>
      <c r="D2958" s="119">
        <v>2025</v>
      </c>
      <c r="E2958" s="121">
        <v>6200037348</v>
      </c>
      <c r="F2958" s="237">
        <v>45602</v>
      </c>
      <c r="G2958" s="121" t="s">
        <v>10662</v>
      </c>
      <c r="H2958" s="121" t="s">
        <v>23941</v>
      </c>
      <c r="I2958" s="120" t="s">
        <v>17007</v>
      </c>
      <c r="J2958" s="121" t="s">
        <v>7453</v>
      </c>
    </row>
    <row r="2959" spans="1:10" ht="15.75" hidden="1" customHeight="1">
      <c r="A2959" s="119">
        <v>2952</v>
      </c>
      <c r="B2959" s="238" t="s">
        <v>29872</v>
      </c>
      <c r="C2959" s="121" t="s">
        <v>7482</v>
      </c>
      <c r="D2959" s="119">
        <v>2025</v>
      </c>
      <c r="E2959" s="121">
        <v>6100108853</v>
      </c>
      <c r="F2959" s="237">
        <v>45614</v>
      </c>
      <c r="G2959" s="121" t="s">
        <v>10663</v>
      </c>
      <c r="H2959" s="121" t="s">
        <v>23942</v>
      </c>
      <c r="I2959" s="120" t="s">
        <v>17008</v>
      </c>
      <c r="J2959" s="121" t="s">
        <v>7451</v>
      </c>
    </row>
    <row r="2960" spans="1:10" ht="15.75" hidden="1" customHeight="1">
      <c r="A2960" s="119">
        <v>2953</v>
      </c>
      <c r="B2960" s="238" t="s">
        <v>29873</v>
      </c>
      <c r="C2960" s="121" t="s">
        <v>7478</v>
      </c>
      <c r="D2960" s="119">
        <v>2025</v>
      </c>
      <c r="E2960" s="121">
        <v>6100108565</v>
      </c>
      <c r="F2960" s="237">
        <v>45603</v>
      </c>
      <c r="G2960" s="121" t="s">
        <v>10664</v>
      </c>
      <c r="H2960" s="121" t="s">
        <v>23943</v>
      </c>
      <c r="I2960" s="120" t="s">
        <v>17009</v>
      </c>
      <c r="J2960" s="121" t="s">
        <v>7451</v>
      </c>
    </row>
    <row r="2961" spans="1:10" ht="15.75" hidden="1" customHeight="1">
      <c r="A2961" s="119">
        <v>2954</v>
      </c>
      <c r="B2961" s="238" t="s">
        <v>28436</v>
      </c>
      <c r="C2961" s="121" t="s">
        <v>7479</v>
      </c>
      <c r="D2961" s="119">
        <v>2025</v>
      </c>
      <c r="E2961" s="121">
        <v>6100108625</v>
      </c>
      <c r="F2961" s="237">
        <v>45603</v>
      </c>
      <c r="G2961" s="121" t="s">
        <v>10665</v>
      </c>
      <c r="H2961" s="121" t="s">
        <v>23944</v>
      </c>
      <c r="I2961" s="120" t="s">
        <v>17010</v>
      </c>
      <c r="J2961" s="121" t="s">
        <v>7451</v>
      </c>
    </row>
    <row r="2962" spans="1:10" ht="15.75" hidden="1" customHeight="1">
      <c r="A2962" s="119">
        <v>2955</v>
      </c>
      <c r="B2962" s="238" t="s">
        <v>7532</v>
      </c>
      <c r="C2962" s="121" t="s">
        <v>7478</v>
      </c>
      <c r="D2962" s="119">
        <v>2025</v>
      </c>
      <c r="E2962" s="121">
        <v>6100108552</v>
      </c>
      <c r="F2962" s="237">
        <v>45607</v>
      </c>
      <c r="G2962" s="121" t="s">
        <v>10666</v>
      </c>
      <c r="H2962" s="121" t="s">
        <v>23945</v>
      </c>
      <c r="I2962" s="120" t="s">
        <v>7428</v>
      </c>
      <c r="J2962" s="121" t="s">
        <v>7451</v>
      </c>
    </row>
    <row r="2963" spans="1:10" ht="15.75" hidden="1" customHeight="1">
      <c r="A2963" s="119">
        <v>2956</v>
      </c>
      <c r="B2963" s="238" t="s">
        <v>7782</v>
      </c>
      <c r="C2963" s="121" t="s">
        <v>7483</v>
      </c>
      <c r="D2963" s="119">
        <v>2025</v>
      </c>
      <c r="E2963" s="121">
        <v>6100108556</v>
      </c>
      <c r="F2963" s="237">
        <v>45603</v>
      </c>
      <c r="G2963" s="121" t="s">
        <v>10667</v>
      </c>
      <c r="H2963" s="121" t="s">
        <v>23946</v>
      </c>
      <c r="I2963" s="120" t="s">
        <v>17011</v>
      </c>
      <c r="J2963" s="121" t="s">
        <v>7451</v>
      </c>
    </row>
    <row r="2964" spans="1:10" ht="15.75" hidden="1" customHeight="1">
      <c r="A2964" s="119">
        <v>2957</v>
      </c>
      <c r="B2964" s="238" t="s">
        <v>7609</v>
      </c>
      <c r="C2964" s="121" t="s">
        <v>7478</v>
      </c>
      <c r="D2964" s="119">
        <v>2025</v>
      </c>
      <c r="E2964" s="121">
        <v>6100108557</v>
      </c>
      <c r="F2964" s="237">
        <v>45604</v>
      </c>
      <c r="G2964" s="121" t="s">
        <v>10668</v>
      </c>
      <c r="H2964" s="121" t="s">
        <v>23947</v>
      </c>
      <c r="I2964" s="120" t="s">
        <v>17012</v>
      </c>
      <c r="J2964" s="121" t="s">
        <v>7451</v>
      </c>
    </row>
    <row r="2965" spans="1:10" ht="15.75" hidden="1" customHeight="1">
      <c r="A2965" s="119">
        <v>2958</v>
      </c>
      <c r="B2965" s="238" t="s">
        <v>29874</v>
      </c>
      <c r="C2965" s="121" t="s">
        <v>7478</v>
      </c>
      <c r="D2965" s="119">
        <v>2025</v>
      </c>
      <c r="E2965" s="121">
        <v>6100108558</v>
      </c>
      <c r="F2965" s="237">
        <v>45602</v>
      </c>
      <c r="G2965" s="121" t="s">
        <v>10669</v>
      </c>
      <c r="H2965" s="121" t="s">
        <v>23948</v>
      </c>
      <c r="I2965" s="120" t="s">
        <v>17013</v>
      </c>
      <c r="J2965" s="121" t="s">
        <v>7451</v>
      </c>
    </row>
    <row r="2966" spans="1:10" ht="15.75" hidden="1" customHeight="1">
      <c r="A2966" s="119">
        <v>2959</v>
      </c>
      <c r="B2966" s="238" t="s">
        <v>29875</v>
      </c>
      <c r="C2966" s="121" t="s">
        <v>7492</v>
      </c>
      <c r="D2966" s="119">
        <v>2025</v>
      </c>
      <c r="E2966" s="121">
        <v>6200037422</v>
      </c>
      <c r="F2966" s="237">
        <v>45608</v>
      </c>
      <c r="G2966" s="121" t="s">
        <v>10670</v>
      </c>
      <c r="H2966" s="121" t="s">
        <v>23949</v>
      </c>
      <c r="I2966" s="120" t="s">
        <v>17014</v>
      </c>
      <c r="J2966" s="121" t="s">
        <v>7453</v>
      </c>
    </row>
    <row r="2967" spans="1:10" ht="15.75" hidden="1" customHeight="1">
      <c r="A2967" s="119">
        <v>2960</v>
      </c>
      <c r="B2967" s="238" t="s">
        <v>29876</v>
      </c>
      <c r="C2967" s="121" t="s">
        <v>7492</v>
      </c>
      <c r="D2967" s="119">
        <v>2025</v>
      </c>
      <c r="E2967" s="121">
        <v>6200037365</v>
      </c>
      <c r="F2967" s="237">
        <v>45603</v>
      </c>
      <c r="G2967" s="121" t="s">
        <v>10671</v>
      </c>
      <c r="H2967" s="121" t="s">
        <v>23950</v>
      </c>
      <c r="I2967" s="120" t="s">
        <v>17015</v>
      </c>
      <c r="J2967" s="121" t="s">
        <v>7453</v>
      </c>
    </row>
    <row r="2968" spans="1:10" ht="15.75" hidden="1" customHeight="1">
      <c r="A2968" s="119">
        <v>2961</v>
      </c>
      <c r="B2968" s="121" t="s">
        <v>33318</v>
      </c>
      <c r="C2968" s="121" t="s">
        <v>7511</v>
      </c>
      <c r="D2968" s="119">
        <v>2025</v>
      </c>
      <c r="E2968" s="121">
        <v>6300020195</v>
      </c>
      <c r="F2968" s="237">
        <v>45607</v>
      </c>
      <c r="G2968" s="121" t="s">
        <v>10672</v>
      </c>
      <c r="H2968" s="121" t="s">
        <v>23951</v>
      </c>
      <c r="I2968" s="120" t="s">
        <v>17016</v>
      </c>
      <c r="J2968" s="121" t="s">
        <v>7454</v>
      </c>
    </row>
    <row r="2969" spans="1:10" ht="15.75" hidden="1" customHeight="1">
      <c r="A2969" s="119">
        <v>2962</v>
      </c>
      <c r="B2969" s="238" t="s">
        <v>29877</v>
      </c>
      <c r="C2969" s="121" t="s">
        <v>7479</v>
      </c>
      <c r="D2969" s="119">
        <v>2025</v>
      </c>
      <c r="E2969" s="121">
        <v>6100108698</v>
      </c>
      <c r="F2969" s="237">
        <v>45614</v>
      </c>
      <c r="G2969" s="121" t="s">
        <v>10673</v>
      </c>
      <c r="H2969" s="121" t="s">
        <v>23952</v>
      </c>
      <c r="I2969" s="120" t="s">
        <v>17017</v>
      </c>
      <c r="J2969" s="121" t="s">
        <v>7451</v>
      </c>
    </row>
    <row r="2970" spans="1:10" ht="15.75" hidden="1" customHeight="1">
      <c r="A2970" s="119">
        <v>2963</v>
      </c>
      <c r="B2970" s="238" t="s">
        <v>7856</v>
      </c>
      <c r="C2970" s="121" t="s">
        <v>7479</v>
      </c>
      <c r="D2970" s="119">
        <v>2025</v>
      </c>
      <c r="E2970" s="121">
        <v>6100108938</v>
      </c>
      <c r="F2970" s="237">
        <v>45621</v>
      </c>
      <c r="G2970" s="121" t="s">
        <v>10674</v>
      </c>
      <c r="H2970" s="121" t="s">
        <v>23953</v>
      </c>
      <c r="I2970" s="120" t="s">
        <v>17018</v>
      </c>
      <c r="J2970" s="121" t="s">
        <v>7451</v>
      </c>
    </row>
    <row r="2971" spans="1:10" ht="15.75" hidden="1" customHeight="1">
      <c r="A2971" s="119">
        <v>2964</v>
      </c>
      <c r="B2971" s="238" t="s">
        <v>7624</v>
      </c>
      <c r="C2971" s="121" t="s">
        <v>7478</v>
      </c>
      <c r="D2971" s="119">
        <v>2025</v>
      </c>
      <c r="E2971" s="121">
        <v>6100108626</v>
      </c>
      <c r="F2971" s="237">
        <v>45607</v>
      </c>
      <c r="G2971" s="121" t="s">
        <v>10675</v>
      </c>
      <c r="H2971" s="121" t="s">
        <v>23954</v>
      </c>
      <c r="I2971" s="120" t="s">
        <v>7325</v>
      </c>
      <c r="J2971" s="121" t="s">
        <v>7451</v>
      </c>
    </row>
    <row r="2972" spans="1:10" ht="15.75" hidden="1" customHeight="1">
      <c r="A2972" s="119">
        <v>2965</v>
      </c>
      <c r="B2972" s="238" t="s">
        <v>29878</v>
      </c>
      <c r="C2972" s="121" t="s">
        <v>7495</v>
      </c>
      <c r="D2972" s="119">
        <v>2025</v>
      </c>
      <c r="E2972" s="121">
        <v>6300020265</v>
      </c>
      <c r="F2972" s="237">
        <v>45631</v>
      </c>
      <c r="G2972" s="121" t="s">
        <v>10676</v>
      </c>
      <c r="H2972" s="121" t="s">
        <v>23955</v>
      </c>
      <c r="I2972" s="120" t="s">
        <v>17019</v>
      </c>
      <c r="J2972" s="121" t="s">
        <v>7454</v>
      </c>
    </row>
    <row r="2973" spans="1:10" ht="15.75" hidden="1" customHeight="1">
      <c r="A2973" s="119">
        <v>2966</v>
      </c>
      <c r="B2973" s="238" t="s">
        <v>7665</v>
      </c>
      <c r="C2973" s="121" t="s">
        <v>7478</v>
      </c>
      <c r="D2973" s="119">
        <v>2025</v>
      </c>
      <c r="E2973" s="121">
        <v>6100108555</v>
      </c>
      <c r="F2973" s="237">
        <v>45602</v>
      </c>
      <c r="G2973" s="121" t="s">
        <v>10677</v>
      </c>
      <c r="H2973" s="121" t="s">
        <v>23956</v>
      </c>
      <c r="I2973" s="120" t="s">
        <v>17020</v>
      </c>
      <c r="J2973" s="121" t="s">
        <v>7451</v>
      </c>
    </row>
    <row r="2974" spans="1:10" ht="15.75" hidden="1" customHeight="1">
      <c r="A2974" s="119">
        <v>2967</v>
      </c>
      <c r="B2974" s="238" t="s">
        <v>28216</v>
      </c>
      <c r="C2974" s="121" t="s">
        <v>7478</v>
      </c>
      <c r="D2974" s="119">
        <v>2025</v>
      </c>
      <c r="E2974" s="121">
        <v>6100108586</v>
      </c>
      <c r="F2974" s="237">
        <v>45603</v>
      </c>
      <c r="G2974" s="121" t="s">
        <v>10678</v>
      </c>
      <c r="H2974" s="121" t="s">
        <v>23957</v>
      </c>
      <c r="I2974" s="120" t="s">
        <v>17021</v>
      </c>
      <c r="J2974" s="121" t="s">
        <v>7451</v>
      </c>
    </row>
    <row r="2975" spans="1:10" ht="15.75" hidden="1" customHeight="1">
      <c r="A2975" s="119">
        <v>2968</v>
      </c>
      <c r="B2975" s="238" t="s">
        <v>29879</v>
      </c>
      <c r="C2975" s="121" t="s">
        <v>7492</v>
      </c>
      <c r="D2975" s="119">
        <v>2025</v>
      </c>
      <c r="E2975" s="121">
        <v>6200037410</v>
      </c>
      <c r="F2975" s="237">
        <v>45614</v>
      </c>
      <c r="G2975" s="121" t="s">
        <v>10679</v>
      </c>
      <c r="H2975" s="121" t="s">
        <v>23958</v>
      </c>
      <c r="I2975" s="120" t="s">
        <v>17022</v>
      </c>
      <c r="J2975" s="121" t="s">
        <v>7453</v>
      </c>
    </row>
    <row r="2976" spans="1:10" ht="15.75" hidden="1" customHeight="1">
      <c r="A2976" s="119">
        <v>2969</v>
      </c>
      <c r="B2976" s="238" t="s">
        <v>7705</v>
      </c>
      <c r="C2976" s="121" t="s">
        <v>7478</v>
      </c>
      <c r="D2976" s="119">
        <v>2025</v>
      </c>
      <c r="E2976" s="121">
        <v>6100108642</v>
      </c>
      <c r="F2976" s="237">
        <v>45607</v>
      </c>
      <c r="G2976" s="121" t="s">
        <v>7166</v>
      </c>
      <c r="H2976" s="121" t="s">
        <v>23959</v>
      </c>
      <c r="I2976" s="120" t="s">
        <v>7322</v>
      </c>
      <c r="J2976" s="121" t="s">
        <v>7451</v>
      </c>
    </row>
    <row r="2977" spans="1:10" ht="15.75" hidden="1" customHeight="1">
      <c r="A2977" s="119">
        <v>2970</v>
      </c>
      <c r="B2977" s="238" t="s">
        <v>29880</v>
      </c>
      <c r="C2977" s="121" t="s">
        <v>7479</v>
      </c>
      <c r="D2977" s="119">
        <v>2025</v>
      </c>
      <c r="E2977" s="121">
        <v>6100109155</v>
      </c>
      <c r="F2977" s="237">
        <v>45625</v>
      </c>
      <c r="G2977" s="121" t="s">
        <v>10680</v>
      </c>
      <c r="H2977" s="121" t="s">
        <v>23960</v>
      </c>
      <c r="I2977" s="120" t="s">
        <v>17023</v>
      </c>
      <c r="J2977" s="121" t="s">
        <v>7451</v>
      </c>
    </row>
    <row r="2978" spans="1:10" ht="15.75" hidden="1" customHeight="1">
      <c r="A2978" s="119">
        <v>2971</v>
      </c>
      <c r="B2978" s="238" t="s">
        <v>7729</v>
      </c>
      <c r="C2978" s="121" t="s">
        <v>7484</v>
      </c>
      <c r="D2978" s="119">
        <v>2025</v>
      </c>
      <c r="E2978" s="121">
        <v>6100108670</v>
      </c>
      <c r="F2978" s="237">
        <v>45608</v>
      </c>
      <c r="G2978" s="121" t="s">
        <v>10681</v>
      </c>
      <c r="H2978" s="121" t="s">
        <v>23961</v>
      </c>
      <c r="I2978" s="120" t="s">
        <v>17024</v>
      </c>
      <c r="J2978" s="121" t="s">
        <v>7451</v>
      </c>
    </row>
    <row r="2979" spans="1:10" ht="15.75" hidden="1" customHeight="1">
      <c r="A2979" s="119">
        <v>2972</v>
      </c>
      <c r="B2979" s="238" t="s">
        <v>29881</v>
      </c>
      <c r="C2979" s="121" t="s">
        <v>7497</v>
      </c>
      <c r="D2979" s="119">
        <v>2025</v>
      </c>
      <c r="E2979" s="121">
        <v>6100108936</v>
      </c>
      <c r="F2979" s="237">
        <v>45623</v>
      </c>
      <c r="G2979" s="121" t="s">
        <v>10682</v>
      </c>
      <c r="H2979" s="121" t="s">
        <v>23962</v>
      </c>
      <c r="I2979" s="120" t="s">
        <v>17025</v>
      </c>
      <c r="J2979" s="121" t="s">
        <v>7451</v>
      </c>
    </row>
    <row r="2980" spans="1:10" ht="15.75" hidden="1" customHeight="1">
      <c r="A2980" s="119">
        <v>2973</v>
      </c>
      <c r="B2980" s="238" t="s">
        <v>29882</v>
      </c>
      <c r="C2980" s="121" t="s">
        <v>7481</v>
      </c>
      <c r="D2980" s="119">
        <v>2025</v>
      </c>
      <c r="E2980" s="121">
        <v>6000040353</v>
      </c>
      <c r="F2980" s="237">
        <v>45604</v>
      </c>
      <c r="G2980" s="121" t="s">
        <v>10683</v>
      </c>
      <c r="H2980" s="121" t="s">
        <v>23963</v>
      </c>
      <c r="I2980" s="120" t="s">
        <v>17026</v>
      </c>
      <c r="J2980" s="121" t="s">
        <v>7452</v>
      </c>
    </row>
    <row r="2981" spans="1:10" ht="15.75" hidden="1" customHeight="1">
      <c r="A2981" s="119">
        <v>2974</v>
      </c>
      <c r="B2981" s="238" t="s">
        <v>29883</v>
      </c>
      <c r="C2981" s="121" t="s">
        <v>7489</v>
      </c>
      <c r="D2981" s="119">
        <v>2025</v>
      </c>
      <c r="E2981" s="121">
        <v>6200037372</v>
      </c>
      <c r="F2981" s="237">
        <v>45603</v>
      </c>
      <c r="G2981" s="121" t="s">
        <v>10684</v>
      </c>
      <c r="H2981" s="121" t="s">
        <v>23964</v>
      </c>
      <c r="I2981" s="120" t="s">
        <v>17027</v>
      </c>
      <c r="J2981" s="121" t="s">
        <v>7453</v>
      </c>
    </row>
    <row r="2982" spans="1:10" ht="15.75" hidden="1" customHeight="1">
      <c r="A2982" s="119">
        <v>2975</v>
      </c>
      <c r="B2982" s="238" t="s">
        <v>7632</v>
      </c>
      <c r="C2982" s="121" t="s">
        <v>7478</v>
      </c>
      <c r="D2982" s="119">
        <v>2025</v>
      </c>
      <c r="E2982" s="121">
        <v>6100108600</v>
      </c>
      <c r="F2982" s="237">
        <v>45604</v>
      </c>
      <c r="G2982" s="121" t="s">
        <v>10685</v>
      </c>
      <c r="H2982" s="121" t="s">
        <v>23965</v>
      </c>
      <c r="I2982" s="120" t="s">
        <v>17028</v>
      </c>
      <c r="J2982" s="121" t="s">
        <v>7451</v>
      </c>
    </row>
    <row r="2983" spans="1:10" ht="15.75" hidden="1" customHeight="1">
      <c r="A2983" s="119">
        <v>2976</v>
      </c>
      <c r="B2983" s="238" t="s">
        <v>7654</v>
      </c>
      <c r="C2983" s="121" t="s">
        <v>7478</v>
      </c>
      <c r="D2983" s="119">
        <v>2025</v>
      </c>
      <c r="E2983" s="121">
        <v>6100108721</v>
      </c>
      <c r="F2983" s="237">
        <v>45615</v>
      </c>
      <c r="G2983" s="121" t="s">
        <v>10686</v>
      </c>
      <c r="H2983" s="121" t="s">
        <v>23966</v>
      </c>
      <c r="I2983" s="120" t="s">
        <v>17029</v>
      </c>
      <c r="J2983" s="121" t="s">
        <v>7451</v>
      </c>
    </row>
    <row r="2984" spans="1:10" ht="15.75" hidden="1" customHeight="1">
      <c r="A2984" s="119">
        <v>2977</v>
      </c>
      <c r="B2984" s="238" t="s">
        <v>29884</v>
      </c>
      <c r="C2984" s="121" t="s">
        <v>7491</v>
      </c>
      <c r="D2984" s="119">
        <v>2025</v>
      </c>
      <c r="E2984" s="121">
        <v>6100108593</v>
      </c>
      <c r="F2984" s="237">
        <v>45618</v>
      </c>
      <c r="G2984" s="121" t="s">
        <v>10687</v>
      </c>
      <c r="H2984" s="121" t="s">
        <v>23967</v>
      </c>
      <c r="I2984" s="120" t="s">
        <v>17030</v>
      </c>
      <c r="J2984" s="121" t="s">
        <v>7451</v>
      </c>
    </row>
    <row r="2985" spans="1:10" ht="15.75" hidden="1" customHeight="1">
      <c r="A2985" s="119">
        <v>2978</v>
      </c>
      <c r="B2985" s="238" t="s">
        <v>29885</v>
      </c>
      <c r="C2985" s="121" t="s">
        <v>7478</v>
      </c>
      <c r="D2985" s="119">
        <v>2025</v>
      </c>
      <c r="E2985" s="121">
        <v>6100108597</v>
      </c>
      <c r="F2985" s="237">
        <v>45603</v>
      </c>
      <c r="G2985" s="121" t="s">
        <v>10688</v>
      </c>
      <c r="H2985" s="121" t="s">
        <v>23968</v>
      </c>
      <c r="I2985" s="120" t="s">
        <v>17031</v>
      </c>
      <c r="J2985" s="121" t="s">
        <v>7451</v>
      </c>
    </row>
    <row r="2986" spans="1:10" ht="15.75" hidden="1" customHeight="1">
      <c r="A2986" s="119">
        <v>2979</v>
      </c>
      <c r="B2986" s="238" t="s">
        <v>29886</v>
      </c>
      <c r="C2986" s="121" t="s">
        <v>7504</v>
      </c>
      <c r="D2986" s="119">
        <v>2025</v>
      </c>
      <c r="E2986" s="121">
        <v>6300020234</v>
      </c>
      <c r="F2986" s="237">
        <v>45610</v>
      </c>
      <c r="G2986" s="121" t="s">
        <v>9483</v>
      </c>
      <c r="H2986" s="121" t="s">
        <v>23969</v>
      </c>
      <c r="I2986" s="120" t="s">
        <v>17032</v>
      </c>
      <c r="J2986" s="121" t="s">
        <v>7454</v>
      </c>
    </row>
    <row r="2987" spans="1:10" ht="15.75" hidden="1" customHeight="1">
      <c r="A2987" s="119">
        <v>2980</v>
      </c>
      <c r="B2987" s="238" t="s">
        <v>29887</v>
      </c>
      <c r="C2987" s="121" t="s">
        <v>7494</v>
      </c>
      <c r="D2987" s="119">
        <v>2025</v>
      </c>
      <c r="E2987" s="121">
        <v>6000040439</v>
      </c>
      <c r="F2987" s="237">
        <v>45616</v>
      </c>
      <c r="G2987" s="121" t="s">
        <v>10689</v>
      </c>
      <c r="H2987" s="121" t="s">
        <v>23970</v>
      </c>
      <c r="I2987" s="120" t="s">
        <v>17033</v>
      </c>
      <c r="J2987" s="121" t="s">
        <v>7452</v>
      </c>
    </row>
    <row r="2988" spans="1:10" ht="15.75" hidden="1" customHeight="1">
      <c r="A2988" s="119">
        <v>2981</v>
      </c>
      <c r="B2988" s="238" t="s">
        <v>29888</v>
      </c>
      <c r="C2988" s="121" t="s">
        <v>7488</v>
      </c>
      <c r="D2988" s="119">
        <v>2025</v>
      </c>
      <c r="E2988" s="121">
        <v>6100109011</v>
      </c>
      <c r="F2988" s="237">
        <v>45632</v>
      </c>
      <c r="G2988" s="121" t="s">
        <v>10690</v>
      </c>
      <c r="H2988" s="121" t="s">
        <v>23971</v>
      </c>
      <c r="I2988" s="120" t="s">
        <v>17034</v>
      </c>
      <c r="J2988" s="121" t="s">
        <v>7451</v>
      </c>
    </row>
    <row r="2989" spans="1:10" ht="15.75" hidden="1" customHeight="1">
      <c r="A2989" s="119">
        <v>2982</v>
      </c>
      <c r="B2989" s="238" t="s">
        <v>29889</v>
      </c>
      <c r="C2989" s="121" t="s">
        <v>7501</v>
      </c>
      <c r="D2989" s="119">
        <v>2025</v>
      </c>
      <c r="E2989" s="121">
        <v>6200037362</v>
      </c>
      <c r="F2989" s="237">
        <v>45603</v>
      </c>
      <c r="G2989" s="121" t="s">
        <v>10691</v>
      </c>
      <c r="H2989" s="121" t="s">
        <v>23972</v>
      </c>
      <c r="I2989" s="120" t="s">
        <v>17035</v>
      </c>
      <c r="J2989" s="121" t="s">
        <v>7453</v>
      </c>
    </row>
    <row r="2990" spans="1:10" ht="15.75" hidden="1" customHeight="1">
      <c r="A2990" s="119">
        <v>2983</v>
      </c>
      <c r="B2990" s="238" t="s">
        <v>29890</v>
      </c>
      <c r="C2990" s="121" t="s">
        <v>7501</v>
      </c>
      <c r="D2990" s="119">
        <v>2025</v>
      </c>
      <c r="E2990" s="121">
        <v>6200037443</v>
      </c>
      <c r="F2990" s="237">
        <v>45609</v>
      </c>
      <c r="G2990" s="121" t="s">
        <v>10692</v>
      </c>
      <c r="H2990" s="121" t="s">
        <v>23973</v>
      </c>
      <c r="I2990" s="120" t="s">
        <v>17036</v>
      </c>
      <c r="J2990" s="121" t="s">
        <v>7453</v>
      </c>
    </row>
    <row r="2991" spans="1:10" ht="15.75" hidden="1" customHeight="1">
      <c r="A2991" s="119">
        <v>2984</v>
      </c>
      <c r="B2991" s="238" t="s">
        <v>29891</v>
      </c>
      <c r="C2991" s="121" t="s">
        <v>7496</v>
      </c>
      <c r="D2991" s="119">
        <v>2025</v>
      </c>
      <c r="E2991" s="121">
        <v>6100108660</v>
      </c>
      <c r="F2991" s="237">
        <v>45608</v>
      </c>
      <c r="G2991" s="121" t="s">
        <v>7124</v>
      </c>
      <c r="H2991" s="121" t="s">
        <v>23974</v>
      </c>
      <c r="I2991" s="120" t="s">
        <v>17037</v>
      </c>
      <c r="J2991" s="121" t="s">
        <v>7451</v>
      </c>
    </row>
    <row r="2992" spans="1:10" ht="15.75" hidden="1" customHeight="1">
      <c r="A2992" s="119">
        <v>2985</v>
      </c>
      <c r="B2992" s="238" t="s">
        <v>29892</v>
      </c>
      <c r="C2992" s="121" t="s">
        <v>7482</v>
      </c>
      <c r="D2992" s="119">
        <v>2025</v>
      </c>
      <c r="E2992" s="121">
        <v>6100109232</v>
      </c>
      <c r="F2992" s="237">
        <v>45631</v>
      </c>
      <c r="G2992" s="121" t="s">
        <v>10693</v>
      </c>
      <c r="H2992" s="121" t="s">
        <v>23975</v>
      </c>
      <c r="I2992" s="120" t="s">
        <v>17038</v>
      </c>
      <c r="J2992" s="121" t="s">
        <v>7451</v>
      </c>
    </row>
    <row r="2993" spans="1:10" ht="15.75" hidden="1" customHeight="1">
      <c r="A2993" s="119">
        <v>2986</v>
      </c>
      <c r="B2993" s="238" t="s">
        <v>29893</v>
      </c>
      <c r="C2993" s="121" t="s">
        <v>7489</v>
      </c>
      <c r="D2993" s="119">
        <v>2025</v>
      </c>
      <c r="E2993" s="121">
        <v>6200037667</v>
      </c>
      <c r="F2993" s="237">
        <v>45631</v>
      </c>
      <c r="G2993" s="121" t="s">
        <v>10694</v>
      </c>
      <c r="H2993" s="121" t="s">
        <v>23976</v>
      </c>
      <c r="I2993" s="120" t="s">
        <v>17039</v>
      </c>
      <c r="J2993" s="121" t="s">
        <v>7453</v>
      </c>
    </row>
    <row r="2994" spans="1:10" ht="15.75" hidden="1" customHeight="1">
      <c r="A2994" s="119">
        <v>2987</v>
      </c>
      <c r="B2994" s="238" t="s">
        <v>29894</v>
      </c>
      <c r="C2994" s="121" t="s">
        <v>7478</v>
      </c>
      <c r="D2994" s="119">
        <v>2025</v>
      </c>
      <c r="E2994" s="121">
        <v>6100108577</v>
      </c>
      <c r="F2994" s="237">
        <v>45607</v>
      </c>
      <c r="G2994" s="121" t="s">
        <v>10695</v>
      </c>
      <c r="H2994" s="121" t="s">
        <v>23977</v>
      </c>
      <c r="I2994" s="120" t="s">
        <v>17040</v>
      </c>
      <c r="J2994" s="121" t="s">
        <v>7451</v>
      </c>
    </row>
    <row r="2995" spans="1:10" ht="15.75" hidden="1" customHeight="1">
      <c r="A2995" s="119">
        <v>2988</v>
      </c>
      <c r="B2995" s="238" t="s">
        <v>7726</v>
      </c>
      <c r="C2995" s="121" t="s">
        <v>7478</v>
      </c>
      <c r="D2995" s="119">
        <v>2025</v>
      </c>
      <c r="E2995" s="121">
        <v>6100108644</v>
      </c>
      <c r="F2995" s="237">
        <v>45607</v>
      </c>
      <c r="G2995" s="121" t="s">
        <v>10696</v>
      </c>
      <c r="H2995" s="121" t="s">
        <v>23978</v>
      </c>
      <c r="I2995" s="120" t="s">
        <v>17041</v>
      </c>
      <c r="J2995" s="121" t="s">
        <v>7451</v>
      </c>
    </row>
    <row r="2996" spans="1:10" ht="15.75" hidden="1" customHeight="1">
      <c r="A2996" s="119">
        <v>2989</v>
      </c>
      <c r="B2996" s="238" t="s">
        <v>7736</v>
      </c>
      <c r="C2996" s="121" t="s">
        <v>7478</v>
      </c>
      <c r="D2996" s="119">
        <v>2025</v>
      </c>
      <c r="E2996" s="121">
        <v>6100108754</v>
      </c>
      <c r="F2996" s="237">
        <v>45610</v>
      </c>
      <c r="G2996" s="121" t="s">
        <v>10697</v>
      </c>
      <c r="H2996" s="121" t="s">
        <v>23979</v>
      </c>
      <c r="I2996" s="120" t="s">
        <v>17042</v>
      </c>
      <c r="J2996" s="121" t="s">
        <v>7451</v>
      </c>
    </row>
    <row r="2997" spans="1:10" ht="15.75" hidden="1" customHeight="1">
      <c r="A2997" s="119">
        <v>2990</v>
      </c>
      <c r="B2997" s="238" t="s">
        <v>7645</v>
      </c>
      <c r="C2997" s="121" t="s">
        <v>7478</v>
      </c>
      <c r="D2997" s="119">
        <v>2025</v>
      </c>
      <c r="E2997" s="121">
        <v>6100108631</v>
      </c>
      <c r="F2997" s="237">
        <v>45604</v>
      </c>
      <c r="G2997" s="121" t="s">
        <v>10698</v>
      </c>
      <c r="H2997" s="121" t="s">
        <v>23980</v>
      </c>
      <c r="I2997" s="120" t="s">
        <v>17043</v>
      </c>
      <c r="J2997" s="121" t="s">
        <v>7451</v>
      </c>
    </row>
    <row r="2998" spans="1:10" ht="15.75" hidden="1" customHeight="1">
      <c r="A2998" s="119">
        <v>2991</v>
      </c>
      <c r="B2998" s="238" t="s">
        <v>29895</v>
      </c>
      <c r="C2998" s="121" t="s">
        <v>7500</v>
      </c>
      <c r="D2998" s="119">
        <v>2025</v>
      </c>
      <c r="E2998" s="121">
        <v>6200037399</v>
      </c>
      <c r="F2998" s="237">
        <v>45610</v>
      </c>
      <c r="G2998" s="121" t="s">
        <v>10699</v>
      </c>
      <c r="H2998" s="121" t="s">
        <v>23981</v>
      </c>
      <c r="I2998" s="120" t="s">
        <v>17044</v>
      </c>
      <c r="J2998" s="121" t="s">
        <v>7453</v>
      </c>
    </row>
    <row r="2999" spans="1:10" ht="15.75" hidden="1" customHeight="1">
      <c r="A2999" s="119">
        <v>2992</v>
      </c>
      <c r="B2999" s="238" t="s">
        <v>29896</v>
      </c>
      <c r="C2999" s="121" t="s">
        <v>7482</v>
      </c>
      <c r="D2999" s="119">
        <v>2025</v>
      </c>
      <c r="E2999" s="121">
        <v>6100109420</v>
      </c>
      <c r="F2999" s="237">
        <v>45642</v>
      </c>
      <c r="G2999" s="121" t="s">
        <v>10700</v>
      </c>
      <c r="H2999" s="121" t="s">
        <v>23982</v>
      </c>
      <c r="I2999" s="120" t="s">
        <v>17045</v>
      </c>
      <c r="J2999" s="121" t="s">
        <v>7451</v>
      </c>
    </row>
    <row r="3000" spans="1:10" ht="15.75" hidden="1" customHeight="1">
      <c r="A3000" s="119">
        <v>2993</v>
      </c>
      <c r="B3000" s="238" t="s">
        <v>29897</v>
      </c>
      <c r="C3000" s="121" t="s">
        <v>7500</v>
      </c>
      <c r="D3000" s="119">
        <v>2025</v>
      </c>
      <c r="E3000" s="121">
        <v>6200037379</v>
      </c>
      <c r="F3000" s="237">
        <v>45607</v>
      </c>
      <c r="G3000" s="121" t="s">
        <v>10701</v>
      </c>
      <c r="H3000" s="121" t="s">
        <v>23983</v>
      </c>
      <c r="I3000" s="120" t="s">
        <v>17046</v>
      </c>
      <c r="J3000" s="121" t="s">
        <v>7453</v>
      </c>
    </row>
    <row r="3001" spans="1:10" ht="15.75" hidden="1" customHeight="1">
      <c r="A3001" s="119">
        <v>2994</v>
      </c>
      <c r="B3001" s="238" t="s">
        <v>29898</v>
      </c>
      <c r="C3001" s="121" t="s">
        <v>7489</v>
      </c>
      <c r="D3001" s="119">
        <v>2025</v>
      </c>
      <c r="E3001" s="121">
        <v>6200037373</v>
      </c>
      <c r="F3001" s="237">
        <v>45607</v>
      </c>
      <c r="G3001" s="121" t="s">
        <v>7283</v>
      </c>
      <c r="H3001" s="121" t="s">
        <v>23984</v>
      </c>
      <c r="I3001" s="120" t="s">
        <v>17047</v>
      </c>
      <c r="J3001" s="121" t="s">
        <v>7453</v>
      </c>
    </row>
    <row r="3002" spans="1:10" ht="15.75" hidden="1" customHeight="1">
      <c r="A3002" s="119">
        <v>2995</v>
      </c>
      <c r="B3002" s="238" t="s">
        <v>29768</v>
      </c>
      <c r="C3002" s="121" t="s">
        <v>7486</v>
      </c>
      <c r="D3002" s="119">
        <v>2025</v>
      </c>
      <c r="E3002" s="121">
        <v>6200037581</v>
      </c>
      <c r="F3002" s="237">
        <v>45623</v>
      </c>
      <c r="G3002" s="121" t="s">
        <v>10702</v>
      </c>
      <c r="H3002" s="121" t="s">
        <v>23985</v>
      </c>
      <c r="I3002" s="120" t="s">
        <v>17048</v>
      </c>
      <c r="J3002" s="121" t="s">
        <v>7453</v>
      </c>
    </row>
    <row r="3003" spans="1:10" ht="15.75" hidden="1" customHeight="1">
      <c r="A3003" s="119">
        <v>2996</v>
      </c>
      <c r="B3003" s="238" t="s">
        <v>29899</v>
      </c>
      <c r="C3003" s="121" t="s">
        <v>7490</v>
      </c>
      <c r="D3003" s="119">
        <v>2025</v>
      </c>
      <c r="E3003" s="121">
        <v>6200037407</v>
      </c>
      <c r="F3003" s="237">
        <v>45608</v>
      </c>
      <c r="G3003" s="121" t="s">
        <v>10703</v>
      </c>
      <c r="H3003" s="121" t="s">
        <v>23986</v>
      </c>
      <c r="I3003" s="120" t="s">
        <v>17049</v>
      </c>
      <c r="J3003" s="121" t="s">
        <v>7453</v>
      </c>
    </row>
    <row r="3004" spans="1:10" ht="15.75" hidden="1" customHeight="1">
      <c r="A3004" s="119">
        <v>2997</v>
      </c>
      <c r="B3004" s="238" t="s">
        <v>29900</v>
      </c>
      <c r="C3004" s="121" t="s">
        <v>7488</v>
      </c>
      <c r="D3004" s="119">
        <v>2025</v>
      </c>
      <c r="E3004" s="121">
        <v>6100108615</v>
      </c>
      <c r="F3004" s="237">
        <v>45604</v>
      </c>
      <c r="G3004" s="121" t="s">
        <v>10704</v>
      </c>
      <c r="H3004" s="121" t="s">
        <v>23987</v>
      </c>
      <c r="I3004" s="120" t="s">
        <v>17050</v>
      </c>
      <c r="J3004" s="121" t="s">
        <v>7451</v>
      </c>
    </row>
    <row r="3005" spans="1:10" ht="15.75" hidden="1" customHeight="1">
      <c r="A3005" s="119">
        <v>2998</v>
      </c>
      <c r="B3005" s="238" t="s">
        <v>29901</v>
      </c>
      <c r="C3005" s="121" t="s">
        <v>7499</v>
      </c>
      <c r="D3005" s="119">
        <v>2025</v>
      </c>
      <c r="E3005" s="121">
        <v>6000040413</v>
      </c>
      <c r="F3005" s="237">
        <v>45631</v>
      </c>
      <c r="G3005" s="121" t="s">
        <v>10705</v>
      </c>
      <c r="H3005" s="121" t="s">
        <v>23988</v>
      </c>
      <c r="I3005" s="120" t="s">
        <v>17051</v>
      </c>
      <c r="J3005" s="121" t="s">
        <v>7452</v>
      </c>
    </row>
    <row r="3006" spans="1:10" ht="15.75" hidden="1" customHeight="1">
      <c r="A3006" s="119">
        <v>2999</v>
      </c>
      <c r="B3006" s="121" t="s">
        <v>28021</v>
      </c>
      <c r="C3006" s="121" t="s">
        <v>7489</v>
      </c>
      <c r="D3006" s="119">
        <v>2025</v>
      </c>
      <c r="E3006" s="121">
        <v>6200037408</v>
      </c>
      <c r="F3006" s="237">
        <v>45609</v>
      </c>
      <c r="G3006" s="121" t="s">
        <v>10661</v>
      </c>
      <c r="H3006" s="121" t="s">
        <v>23989</v>
      </c>
      <c r="I3006" s="120" t="s">
        <v>17052</v>
      </c>
      <c r="J3006" s="121" t="s">
        <v>7453</v>
      </c>
    </row>
    <row r="3007" spans="1:10" ht="15.75" hidden="1" customHeight="1">
      <c r="A3007" s="119">
        <v>3000</v>
      </c>
      <c r="B3007" s="238" t="s">
        <v>7916</v>
      </c>
      <c r="C3007" s="121" t="s">
        <v>7498</v>
      </c>
      <c r="D3007" s="119">
        <v>2025</v>
      </c>
      <c r="E3007" s="121">
        <v>6200037449</v>
      </c>
      <c r="F3007" s="237">
        <v>45609</v>
      </c>
      <c r="G3007" s="121" t="s">
        <v>10706</v>
      </c>
      <c r="H3007" s="121" t="s">
        <v>23990</v>
      </c>
      <c r="I3007" s="120" t="s">
        <v>17053</v>
      </c>
      <c r="J3007" s="121" t="s">
        <v>7453</v>
      </c>
    </row>
    <row r="3008" spans="1:10" ht="15.75" hidden="1" customHeight="1">
      <c r="A3008" s="119">
        <v>3001</v>
      </c>
      <c r="B3008" s="238" t="s">
        <v>29902</v>
      </c>
      <c r="C3008" s="121" t="s">
        <v>7479</v>
      </c>
      <c r="D3008" s="119">
        <v>2025</v>
      </c>
      <c r="E3008" s="121">
        <v>6100108911</v>
      </c>
      <c r="F3008" s="237">
        <v>45616</v>
      </c>
      <c r="G3008" s="121" t="s">
        <v>10707</v>
      </c>
      <c r="H3008" s="121" t="s">
        <v>23991</v>
      </c>
      <c r="I3008" s="120" t="s">
        <v>17054</v>
      </c>
      <c r="J3008" s="121" t="s">
        <v>7451</v>
      </c>
    </row>
    <row r="3009" spans="1:10" ht="15.75" hidden="1" customHeight="1">
      <c r="A3009" s="119">
        <v>3002</v>
      </c>
      <c r="B3009" s="238" t="s">
        <v>29903</v>
      </c>
      <c r="C3009" s="121" t="s">
        <v>7488</v>
      </c>
      <c r="D3009" s="119">
        <v>2025</v>
      </c>
      <c r="E3009" s="121">
        <v>6100108717</v>
      </c>
      <c r="F3009" s="237">
        <v>45609</v>
      </c>
      <c r="G3009" s="121" t="s">
        <v>10708</v>
      </c>
      <c r="H3009" s="121" t="s">
        <v>23992</v>
      </c>
      <c r="I3009" s="120" t="s">
        <v>17055</v>
      </c>
      <c r="J3009" s="121" t="s">
        <v>7451</v>
      </c>
    </row>
    <row r="3010" spans="1:10" ht="15.75" hidden="1" customHeight="1">
      <c r="A3010" s="119">
        <v>3003</v>
      </c>
      <c r="B3010" s="238" t="s">
        <v>29904</v>
      </c>
      <c r="C3010" s="121" t="s">
        <v>7484</v>
      </c>
      <c r="D3010" s="119">
        <v>2025</v>
      </c>
      <c r="E3010" s="121">
        <v>6100108628</v>
      </c>
      <c r="F3010" s="237">
        <v>45604</v>
      </c>
      <c r="G3010" s="121" t="s">
        <v>10709</v>
      </c>
      <c r="H3010" s="121" t="s">
        <v>23993</v>
      </c>
      <c r="I3010" s="120" t="s">
        <v>17056</v>
      </c>
      <c r="J3010" s="121" t="s">
        <v>7451</v>
      </c>
    </row>
    <row r="3011" spans="1:10" ht="15.75" hidden="1" customHeight="1">
      <c r="A3011" s="119">
        <v>3004</v>
      </c>
      <c r="B3011" s="238" t="s">
        <v>29905</v>
      </c>
      <c r="C3011" s="121" t="s">
        <v>7501</v>
      </c>
      <c r="D3011" s="119">
        <v>2025</v>
      </c>
      <c r="E3011" s="121">
        <v>6200037406</v>
      </c>
      <c r="F3011" s="237">
        <v>45607</v>
      </c>
      <c r="G3011" s="121" t="s">
        <v>10710</v>
      </c>
      <c r="H3011" s="121" t="s">
        <v>23994</v>
      </c>
      <c r="I3011" s="120" t="s">
        <v>17057</v>
      </c>
      <c r="J3011" s="121" t="s">
        <v>7453</v>
      </c>
    </row>
    <row r="3012" spans="1:10" ht="15.75" hidden="1" customHeight="1">
      <c r="A3012" s="119">
        <v>3005</v>
      </c>
      <c r="B3012" s="238" t="s">
        <v>29906</v>
      </c>
      <c r="C3012" s="121" t="s">
        <v>7500</v>
      </c>
      <c r="D3012" s="119">
        <v>2025</v>
      </c>
      <c r="E3012" s="121">
        <v>6200037479</v>
      </c>
      <c r="F3012" s="237">
        <v>45614</v>
      </c>
      <c r="G3012" s="121" t="s">
        <v>10711</v>
      </c>
      <c r="H3012" s="121" t="s">
        <v>23995</v>
      </c>
      <c r="I3012" s="120" t="s">
        <v>17058</v>
      </c>
      <c r="J3012" s="121" t="s">
        <v>7453</v>
      </c>
    </row>
    <row r="3013" spans="1:10" ht="15.75" hidden="1" customHeight="1">
      <c r="A3013" s="119">
        <v>3006</v>
      </c>
      <c r="B3013" s="238" t="s">
        <v>29907</v>
      </c>
      <c r="C3013" s="121" t="s">
        <v>7497</v>
      </c>
      <c r="D3013" s="119">
        <v>2025</v>
      </c>
      <c r="E3013" s="121">
        <v>6100108623</v>
      </c>
      <c r="F3013" s="237">
        <v>45603</v>
      </c>
      <c r="G3013" s="121" t="s">
        <v>10712</v>
      </c>
      <c r="H3013" s="121" t="s">
        <v>23996</v>
      </c>
      <c r="I3013" s="120" t="s">
        <v>17059</v>
      </c>
      <c r="J3013" s="121" t="s">
        <v>7451</v>
      </c>
    </row>
    <row r="3014" spans="1:10" ht="15.75" hidden="1" customHeight="1">
      <c r="A3014" s="119">
        <v>3007</v>
      </c>
      <c r="B3014" s="238" t="s">
        <v>29593</v>
      </c>
      <c r="C3014" s="121" t="s">
        <v>7479</v>
      </c>
      <c r="D3014" s="119">
        <v>2025</v>
      </c>
      <c r="E3014" s="121">
        <v>6100108695</v>
      </c>
      <c r="F3014" s="237">
        <v>45609</v>
      </c>
      <c r="G3014" s="121" t="s">
        <v>10713</v>
      </c>
      <c r="H3014" s="121" t="s">
        <v>23997</v>
      </c>
      <c r="I3014" s="120" t="s">
        <v>17060</v>
      </c>
      <c r="J3014" s="121" t="s">
        <v>7451</v>
      </c>
    </row>
    <row r="3015" spans="1:10" ht="15.75" hidden="1" customHeight="1">
      <c r="A3015" s="119">
        <v>3008</v>
      </c>
      <c r="B3015" s="238" t="s">
        <v>29908</v>
      </c>
      <c r="C3015" s="121" t="s">
        <v>7483</v>
      </c>
      <c r="D3015" s="119">
        <v>2025</v>
      </c>
      <c r="E3015" s="121">
        <v>6100108622</v>
      </c>
      <c r="F3015" s="237">
        <v>45607</v>
      </c>
      <c r="G3015" s="121" t="s">
        <v>10714</v>
      </c>
      <c r="H3015" s="121" t="s">
        <v>23998</v>
      </c>
      <c r="I3015" s="120" t="s">
        <v>17061</v>
      </c>
      <c r="J3015" s="121" t="s">
        <v>7451</v>
      </c>
    </row>
    <row r="3016" spans="1:10" ht="15.75" hidden="1" customHeight="1">
      <c r="A3016" s="119">
        <v>3009</v>
      </c>
      <c r="B3016" s="238" t="s">
        <v>29898</v>
      </c>
      <c r="C3016" s="121" t="s">
        <v>7489</v>
      </c>
      <c r="D3016" s="119">
        <v>2025</v>
      </c>
      <c r="E3016" s="121">
        <v>6200037374</v>
      </c>
      <c r="F3016" s="237">
        <v>45607</v>
      </c>
      <c r="G3016" s="121" t="s">
        <v>7283</v>
      </c>
      <c r="H3016" s="121" t="s">
        <v>23999</v>
      </c>
      <c r="I3016" s="120" t="s">
        <v>17062</v>
      </c>
      <c r="J3016" s="121" t="s">
        <v>7453</v>
      </c>
    </row>
    <row r="3017" spans="1:10" ht="15.75" hidden="1" customHeight="1">
      <c r="A3017" s="119">
        <v>3010</v>
      </c>
      <c r="B3017" s="238" t="s">
        <v>29909</v>
      </c>
      <c r="C3017" s="121" t="s">
        <v>7492</v>
      </c>
      <c r="D3017" s="119">
        <v>2025</v>
      </c>
      <c r="E3017" s="121">
        <v>6200037396</v>
      </c>
      <c r="F3017" s="237">
        <v>45604</v>
      </c>
      <c r="G3017" s="121" t="s">
        <v>10715</v>
      </c>
      <c r="H3017" s="121"/>
      <c r="I3017" s="120" t="s">
        <v>17063</v>
      </c>
      <c r="J3017" s="121" t="s">
        <v>7453</v>
      </c>
    </row>
    <row r="3018" spans="1:10" ht="15.75" hidden="1" customHeight="1">
      <c r="A3018" s="119">
        <v>3011</v>
      </c>
      <c r="B3018" s="238" t="s">
        <v>29910</v>
      </c>
      <c r="C3018" s="121" t="s">
        <v>7479</v>
      </c>
      <c r="D3018" s="119">
        <v>2025</v>
      </c>
      <c r="E3018" s="121">
        <v>6100109171</v>
      </c>
      <c r="F3018" s="237">
        <v>45629</v>
      </c>
      <c r="G3018" s="121" t="s">
        <v>10716</v>
      </c>
      <c r="H3018" s="121" t="s">
        <v>24000</v>
      </c>
      <c r="I3018" s="120" t="s">
        <v>17064</v>
      </c>
      <c r="J3018" s="121" t="s">
        <v>7451</v>
      </c>
    </row>
    <row r="3019" spans="1:10" ht="15.75" hidden="1" customHeight="1">
      <c r="A3019" s="119">
        <v>3012</v>
      </c>
      <c r="B3019" s="238" t="s">
        <v>29911</v>
      </c>
      <c r="C3019" s="121" t="s">
        <v>7497</v>
      </c>
      <c r="D3019" s="119">
        <v>2025</v>
      </c>
      <c r="E3019" s="121">
        <v>6100108952</v>
      </c>
      <c r="F3019" s="237">
        <v>45622</v>
      </c>
      <c r="G3019" s="121" t="s">
        <v>10717</v>
      </c>
      <c r="H3019" s="121" t="s">
        <v>24001</v>
      </c>
      <c r="I3019" s="120" t="s">
        <v>17065</v>
      </c>
      <c r="J3019" s="121" t="s">
        <v>7451</v>
      </c>
    </row>
    <row r="3020" spans="1:10" ht="15.75" hidden="1" customHeight="1">
      <c r="A3020" s="119">
        <v>3013</v>
      </c>
      <c r="B3020" s="238" t="s">
        <v>29912</v>
      </c>
      <c r="C3020" s="121" t="s">
        <v>7492</v>
      </c>
      <c r="D3020" s="119">
        <v>2025</v>
      </c>
      <c r="E3020" s="121">
        <v>6200039126</v>
      </c>
      <c r="F3020" s="237">
        <v>45775</v>
      </c>
      <c r="G3020" s="121" t="s">
        <v>10718</v>
      </c>
      <c r="H3020" s="121" t="s">
        <v>24002</v>
      </c>
      <c r="I3020" s="120" t="s">
        <v>17066</v>
      </c>
      <c r="J3020" s="121" t="s">
        <v>7453</v>
      </c>
    </row>
    <row r="3021" spans="1:10" ht="15.75" hidden="1" customHeight="1">
      <c r="A3021" s="119">
        <v>3014</v>
      </c>
      <c r="B3021" s="238" t="s">
        <v>29913</v>
      </c>
      <c r="C3021" s="121" t="s">
        <v>7489</v>
      </c>
      <c r="D3021" s="119">
        <v>2025</v>
      </c>
      <c r="E3021" s="121">
        <v>6200037395</v>
      </c>
      <c r="F3021" s="237">
        <v>45607</v>
      </c>
      <c r="G3021" s="121" t="s">
        <v>10719</v>
      </c>
      <c r="H3021" s="121" t="s">
        <v>24003</v>
      </c>
      <c r="I3021" s="120" t="s">
        <v>17067</v>
      </c>
      <c r="J3021" s="121" t="s">
        <v>7453</v>
      </c>
    </row>
    <row r="3022" spans="1:10" ht="15.75" hidden="1" customHeight="1">
      <c r="A3022" s="119">
        <v>3015</v>
      </c>
      <c r="B3022" s="238" t="s">
        <v>7917</v>
      </c>
      <c r="C3022" s="121" t="s">
        <v>7497</v>
      </c>
      <c r="D3022" s="119">
        <v>2025</v>
      </c>
      <c r="E3022" s="121">
        <v>6100108650</v>
      </c>
      <c r="F3022" s="237">
        <v>45607</v>
      </c>
      <c r="G3022" s="121" t="s">
        <v>10720</v>
      </c>
      <c r="H3022" s="121" t="s">
        <v>24004</v>
      </c>
      <c r="I3022" s="120" t="s">
        <v>17068</v>
      </c>
      <c r="J3022" s="121" t="s">
        <v>7451</v>
      </c>
    </row>
    <row r="3023" spans="1:10" ht="15.75" hidden="1" customHeight="1">
      <c r="A3023" s="119">
        <v>3016</v>
      </c>
      <c r="B3023" s="238" t="s">
        <v>29757</v>
      </c>
      <c r="C3023" s="121" t="s">
        <v>7479</v>
      </c>
      <c r="D3023" s="119">
        <v>2025</v>
      </c>
      <c r="E3023" s="121">
        <v>6100108659</v>
      </c>
      <c r="F3023" s="237">
        <v>45607</v>
      </c>
      <c r="G3023" s="121" t="s">
        <v>10721</v>
      </c>
      <c r="H3023" s="121" t="s">
        <v>24005</v>
      </c>
      <c r="I3023" s="120" t="s">
        <v>17069</v>
      </c>
      <c r="J3023" s="121" t="s">
        <v>7451</v>
      </c>
    </row>
    <row r="3024" spans="1:10" ht="15.75" hidden="1" customHeight="1">
      <c r="A3024" s="119">
        <v>3017</v>
      </c>
      <c r="B3024" s="238" t="s">
        <v>29914</v>
      </c>
      <c r="C3024" s="121" t="s">
        <v>7496</v>
      </c>
      <c r="D3024" s="119">
        <v>2025</v>
      </c>
      <c r="E3024" s="121">
        <v>6100108664</v>
      </c>
      <c r="F3024" s="237">
        <v>45614</v>
      </c>
      <c r="G3024" s="121" t="s">
        <v>10722</v>
      </c>
      <c r="H3024" s="121" t="s">
        <v>24006</v>
      </c>
      <c r="I3024" s="120" t="s">
        <v>17070</v>
      </c>
      <c r="J3024" s="121" t="s">
        <v>7451</v>
      </c>
    </row>
    <row r="3025" spans="1:10" ht="15.75" hidden="1" customHeight="1">
      <c r="A3025" s="119">
        <v>3018</v>
      </c>
      <c r="B3025" s="238" t="s">
        <v>7631</v>
      </c>
      <c r="C3025" s="121" t="s">
        <v>7478</v>
      </c>
      <c r="D3025" s="119">
        <v>2025</v>
      </c>
      <c r="E3025" s="121">
        <v>6100108827</v>
      </c>
      <c r="F3025" s="237">
        <v>45615</v>
      </c>
      <c r="G3025" s="121" t="s">
        <v>10723</v>
      </c>
      <c r="H3025" s="121" t="s">
        <v>24007</v>
      </c>
      <c r="I3025" s="120" t="s">
        <v>17071</v>
      </c>
      <c r="J3025" s="121" t="s">
        <v>7451</v>
      </c>
    </row>
    <row r="3026" spans="1:10" ht="15.75" hidden="1" customHeight="1">
      <c r="A3026" s="119">
        <v>3019</v>
      </c>
      <c r="B3026" s="238" t="s">
        <v>29915</v>
      </c>
      <c r="C3026" s="121" t="s">
        <v>7484</v>
      </c>
      <c r="D3026" s="119">
        <v>2025</v>
      </c>
      <c r="E3026" s="121">
        <v>6100108669</v>
      </c>
      <c r="F3026" s="237">
        <v>45607</v>
      </c>
      <c r="G3026" s="121" t="s">
        <v>10724</v>
      </c>
      <c r="H3026" s="121" t="s">
        <v>24008</v>
      </c>
      <c r="I3026" s="120" t="s">
        <v>17072</v>
      </c>
      <c r="J3026" s="121" t="s">
        <v>7451</v>
      </c>
    </row>
    <row r="3027" spans="1:10" ht="15.75" hidden="1" customHeight="1">
      <c r="A3027" s="119">
        <v>3020</v>
      </c>
      <c r="B3027" s="238" t="s">
        <v>29916</v>
      </c>
      <c r="C3027" s="121" t="s">
        <v>7503</v>
      </c>
      <c r="D3027" s="119">
        <v>2025</v>
      </c>
      <c r="E3027" s="121">
        <v>6100108674</v>
      </c>
      <c r="F3027" s="237">
        <v>45609</v>
      </c>
      <c r="G3027" s="121" t="s">
        <v>10725</v>
      </c>
      <c r="H3027" s="121" t="s">
        <v>24009</v>
      </c>
      <c r="I3027" s="120" t="s">
        <v>17073</v>
      </c>
      <c r="J3027" s="121" t="s">
        <v>7451</v>
      </c>
    </row>
    <row r="3028" spans="1:10" ht="15.75" hidden="1" customHeight="1">
      <c r="A3028" s="119">
        <v>3021</v>
      </c>
      <c r="B3028" s="238" t="s">
        <v>29917</v>
      </c>
      <c r="C3028" s="121" t="s">
        <v>7490</v>
      </c>
      <c r="D3028" s="119">
        <v>2025</v>
      </c>
      <c r="E3028" s="121">
        <v>6200037405</v>
      </c>
      <c r="F3028" s="237">
        <v>45608</v>
      </c>
      <c r="G3028" s="121" t="s">
        <v>10726</v>
      </c>
      <c r="H3028" s="121" t="s">
        <v>24010</v>
      </c>
      <c r="I3028" s="120" t="s">
        <v>17074</v>
      </c>
      <c r="J3028" s="121" t="s">
        <v>7453</v>
      </c>
    </row>
    <row r="3029" spans="1:10" ht="15.75" hidden="1" customHeight="1">
      <c r="A3029" s="119">
        <v>3022</v>
      </c>
      <c r="B3029" s="238" t="s">
        <v>7523</v>
      </c>
      <c r="C3029" s="121" t="s">
        <v>7482</v>
      </c>
      <c r="D3029" s="119">
        <v>2025</v>
      </c>
      <c r="E3029" s="121">
        <v>6100108913</v>
      </c>
      <c r="F3029" s="237">
        <v>45616</v>
      </c>
      <c r="G3029" s="121" t="s">
        <v>10727</v>
      </c>
      <c r="H3029" s="121" t="s">
        <v>24011</v>
      </c>
      <c r="I3029" s="120" t="s">
        <v>17075</v>
      </c>
      <c r="J3029" s="121" t="s">
        <v>7451</v>
      </c>
    </row>
    <row r="3030" spans="1:10" ht="15.75" hidden="1" customHeight="1">
      <c r="A3030" s="119">
        <v>3023</v>
      </c>
      <c r="B3030" s="238" t="s">
        <v>7618</v>
      </c>
      <c r="C3030" s="121" t="s">
        <v>7478</v>
      </c>
      <c r="D3030" s="119">
        <v>2025</v>
      </c>
      <c r="E3030" s="121">
        <v>6100108655</v>
      </c>
      <c r="F3030" s="237">
        <v>45607</v>
      </c>
      <c r="G3030" s="121" t="s">
        <v>10728</v>
      </c>
      <c r="H3030" s="121" t="s">
        <v>24012</v>
      </c>
      <c r="I3030" s="120" t="s">
        <v>17076</v>
      </c>
      <c r="J3030" s="121" t="s">
        <v>7451</v>
      </c>
    </row>
    <row r="3031" spans="1:10" ht="15.75" hidden="1" customHeight="1">
      <c r="A3031" s="119">
        <v>3024</v>
      </c>
      <c r="B3031" s="238" t="s">
        <v>29918</v>
      </c>
      <c r="C3031" s="121" t="s">
        <v>7478</v>
      </c>
      <c r="D3031" s="119">
        <v>2025</v>
      </c>
      <c r="E3031" s="121">
        <v>6100109083</v>
      </c>
      <c r="F3031" s="237">
        <v>45628</v>
      </c>
      <c r="G3031" s="121" t="s">
        <v>10729</v>
      </c>
      <c r="H3031" s="121" t="s">
        <v>24013</v>
      </c>
      <c r="I3031" s="120" t="s">
        <v>17077</v>
      </c>
      <c r="J3031" s="121" t="s">
        <v>7451</v>
      </c>
    </row>
    <row r="3032" spans="1:10" ht="15.75" hidden="1" customHeight="1">
      <c r="A3032" s="119">
        <v>3025</v>
      </c>
      <c r="B3032" s="238" t="s">
        <v>28334</v>
      </c>
      <c r="C3032" s="121" t="s">
        <v>7478</v>
      </c>
      <c r="D3032" s="119">
        <v>2025</v>
      </c>
      <c r="E3032" s="121">
        <v>6100108825</v>
      </c>
      <c r="F3032" s="237">
        <v>45614</v>
      </c>
      <c r="G3032" s="121" t="s">
        <v>10730</v>
      </c>
      <c r="H3032" s="121" t="s">
        <v>24014</v>
      </c>
      <c r="I3032" s="120" t="s">
        <v>17078</v>
      </c>
      <c r="J3032" s="121" t="s">
        <v>7451</v>
      </c>
    </row>
    <row r="3033" spans="1:10" ht="15.75" hidden="1" customHeight="1">
      <c r="A3033" s="119">
        <v>3026</v>
      </c>
      <c r="B3033" s="238" t="s">
        <v>29919</v>
      </c>
      <c r="C3033" s="121" t="s">
        <v>7494</v>
      </c>
      <c r="D3033" s="119">
        <v>2025</v>
      </c>
      <c r="E3033" s="121">
        <v>6000040622</v>
      </c>
      <c r="F3033" s="237">
        <v>45631</v>
      </c>
      <c r="G3033" s="121" t="s">
        <v>10731</v>
      </c>
      <c r="H3033" s="121" t="s">
        <v>24015</v>
      </c>
      <c r="I3033" s="120" t="s">
        <v>17079</v>
      </c>
      <c r="J3033" s="121" t="s">
        <v>7452</v>
      </c>
    </row>
    <row r="3034" spans="1:10" ht="15.75" hidden="1" customHeight="1">
      <c r="A3034" s="119">
        <v>3027</v>
      </c>
      <c r="B3034" s="238" t="s">
        <v>28862</v>
      </c>
      <c r="C3034" s="121" t="s">
        <v>7484</v>
      </c>
      <c r="D3034" s="119">
        <v>2025</v>
      </c>
      <c r="E3034" s="121">
        <v>6100108777</v>
      </c>
      <c r="F3034" s="237">
        <v>45611</v>
      </c>
      <c r="G3034" s="121" t="s">
        <v>10732</v>
      </c>
      <c r="H3034" s="121" t="s">
        <v>24016</v>
      </c>
      <c r="I3034" s="120" t="s">
        <v>17080</v>
      </c>
      <c r="J3034" s="121" t="s">
        <v>7451</v>
      </c>
    </row>
    <row r="3035" spans="1:10" ht="15.75" hidden="1" customHeight="1">
      <c r="A3035" s="119">
        <v>3028</v>
      </c>
      <c r="B3035" s="238" t="s">
        <v>7523</v>
      </c>
      <c r="C3035" s="121" t="s">
        <v>7482</v>
      </c>
      <c r="D3035" s="119">
        <v>2025</v>
      </c>
      <c r="E3035" s="121">
        <v>6100108786</v>
      </c>
      <c r="F3035" s="237">
        <v>45614</v>
      </c>
      <c r="G3035" s="121" t="s">
        <v>10733</v>
      </c>
      <c r="H3035" s="121" t="s">
        <v>24017</v>
      </c>
      <c r="I3035" s="120" t="s">
        <v>7395</v>
      </c>
      <c r="J3035" s="121" t="s">
        <v>7451</v>
      </c>
    </row>
    <row r="3036" spans="1:10" ht="15.75" hidden="1" customHeight="1">
      <c r="A3036" s="119">
        <v>3029</v>
      </c>
      <c r="B3036" s="238" t="s">
        <v>7709</v>
      </c>
      <c r="C3036" s="121" t="s">
        <v>7478</v>
      </c>
      <c r="D3036" s="119">
        <v>2025</v>
      </c>
      <c r="E3036" s="121">
        <v>6100109065</v>
      </c>
      <c r="F3036" s="237">
        <v>45623</v>
      </c>
      <c r="G3036" s="121" t="s">
        <v>10734</v>
      </c>
      <c r="H3036" s="121" t="s">
        <v>24018</v>
      </c>
      <c r="I3036" s="120" t="s">
        <v>17081</v>
      </c>
      <c r="J3036" s="121" t="s">
        <v>7451</v>
      </c>
    </row>
    <row r="3037" spans="1:10" ht="15.75" hidden="1" customHeight="1">
      <c r="A3037" s="119">
        <v>3030</v>
      </c>
      <c r="B3037" s="238" t="s">
        <v>29920</v>
      </c>
      <c r="C3037" s="121" t="s">
        <v>7494</v>
      </c>
      <c r="D3037" s="119">
        <v>2025</v>
      </c>
      <c r="E3037" s="121">
        <v>6000040473</v>
      </c>
      <c r="F3037" s="237">
        <v>45617</v>
      </c>
      <c r="G3037" s="121" t="s">
        <v>10735</v>
      </c>
      <c r="H3037" s="121" t="s">
        <v>24019</v>
      </c>
      <c r="I3037" s="120" t="s">
        <v>17082</v>
      </c>
      <c r="J3037" s="121" t="s">
        <v>7452</v>
      </c>
    </row>
    <row r="3038" spans="1:10" ht="15.75" hidden="1" customHeight="1">
      <c r="A3038" s="119">
        <v>3031</v>
      </c>
      <c r="B3038" s="238" t="s">
        <v>7672</v>
      </c>
      <c r="C3038" s="121" t="s">
        <v>7503</v>
      </c>
      <c r="D3038" s="119">
        <v>2025</v>
      </c>
      <c r="E3038" s="121">
        <v>6100108939</v>
      </c>
      <c r="F3038" s="237">
        <v>45618</v>
      </c>
      <c r="G3038" s="121" t="s">
        <v>10736</v>
      </c>
      <c r="H3038" s="121" t="s">
        <v>24020</v>
      </c>
      <c r="I3038" s="120" t="s">
        <v>17083</v>
      </c>
      <c r="J3038" s="121" t="s">
        <v>7451</v>
      </c>
    </row>
    <row r="3039" spans="1:10" ht="15.75" hidden="1" customHeight="1">
      <c r="A3039" s="119">
        <v>3032</v>
      </c>
      <c r="B3039" s="238" t="s">
        <v>29921</v>
      </c>
      <c r="C3039" s="121" t="s">
        <v>7483</v>
      </c>
      <c r="D3039" s="119">
        <v>2025</v>
      </c>
      <c r="E3039" s="121">
        <v>6100108787</v>
      </c>
      <c r="F3039" s="237">
        <v>45611</v>
      </c>
      <c r="G3039" s="121" t="s">
        <v>10737</v>
      </c>
      <c r="H3039" s="121" t="s">
        <v>24021</v>
      </c>
      <c r="I3039" s="120" t="s">
        <v>17084</v>
      </c>
      <c r="J3039" s="121" t="s">
        <v>7451</v>
      </c>
    </row>
    <row r="3040" spans="1:10" ht="15.75" hidden="1" customHeight="1">
      <c r="A3040" s="119">
        <v>3033</v>
      </c>
      <c r="B3040" s="238" t="s">
        <v>29922</v>
      </c>
      <c r="C3040" s="121" t="s">
        <v>7478</v>
      </c>
      <c r="D3040" s="119">
        <v>2025</v>
      </c>
      <c r="E3040" s="121">
        <v>6100108753</v>
      </c>
      <c r="F3040" s="237">
        <v>45610</v>
      </c>
      <c r="G3040" s="121" t="s">
        <v>10738</v>
      </c>
      <c r="H3040" s="121" t="s">
        <v>24022</v>
      </c>
      <c r="I3040" s="120" t="s">
        <v>17085</v>
      </c>
      <c r="J3040" s="121" t="s">
        <v>7451</v>
      </c>
    </row>
    <row r="3041" spans="1:10" ht="15.75" hidden="1" customHeight="1">
      <c r="A3041" s="119">
        <v>3034</v>
      </c>
      <c r="B3041" s="238" t="s">
        <v>29923</v>
      </c>
      <c r="C3041" s="121" t="s">
        <v>7509</v>
      </c>
      <c r="D3041" s="119">
        <v>2025</v>
      </c>
      <c r="E3041" s="121">
        <v>6400023227</v>
      </c>
      <c r="F3041" s="237">
        <v>45614</v>
      </c>
      <c r="G3041" s="121" t="s">
        <v>10739</v>
      </c>
      <c r="H3041" s="121" t="s">
        <v>24023</v>
      </c>
      <c r="I3041" s="120" t="s">
        <v>17086</v>
      </c>
      <c r="J3041" s="121" t="s">
        <v>7455</v>
      </c>
    </row>
    <row r="3042" spans="1:10" ht="15.75" hidden="1" customHeight="1">
      <c r="A3042" s="119">
        <v>3035</v>
      </c>
      <c r="B3042" s="238" t="s">
        <v>29924</v>
      </c>
      <c r="C3042" s="121" t="s">
        <v>7493</v>
      </c>
      <c r="D3042" s="119">
        <v>2025</v>
      </c>
      <c r="E3042" s="121">
        <v>6000040442</v>
      </c>
      <c r="F3042" s="237">
        <v>45621</v>
      </c>
      <c r="G3042" s="121" t="s">
        <v>10740</v>
      </c>
      <c r="H3042" s="121" t="s">
        <v>24024</v>
      </c>
      <c r="I3042" s="120" t="s">
        <v>17087</v>
      </c>
      <c r="J3042" s="121" t="s">
        <v>7452</v>
      </c>
    </row>
    <row r="3043" spans="1:10" ht="15.75" hidden="1" customHeight="1">
      <c r="A3043" s="119">
        <v>3036</v>
      </c>
      <c r="B3043" s="238" t="s">
        <v>29925</v>
      </c>
      <c r="C3043" s="121" t="s">
        <v>7491</v>
      </c>
      <c r="D3043" s="119">
        <v>2025</v>
      </c>
      <c r="E3043" s="121">
        <v>6100109104</v>
      </c>
      <c r="F3043" s="237">
        <v>45624</v>
      </c>
      <c r="G3043" s="121" t="s">
        <v>10741</v>
      </c>
      <c r="H3043" s="121" t="s">
        <v>24025</v>
      </c>
      <c r="I3043" s="120" t="s">
        <v>17088</v>
      </c>
      <c r="J3043" s="121" t="s">
        <v>7451</v>
      </c>
    </row>
    <row r="3044" spans="1:10" ht="15.75" hidden="1" customHeight="1">
      <c r="A3044" s="119">
        <v>3037</v>
      </c>
      <c r="B3044" s="238" t="s">
        <v>29926</v>
      </c>
      <c r="C3044" s="121" t="s">
        <v>7508</v>
      </c>
      <c r="D3044" s="119">
        <v>2025</v>
      </c>
      <c r="E3044" s="121">
        <v>6400023203</v>
      </c>
      <c r="F3044" s="237">
        <v>45607</v>
      </c>
      <c r="G3044" s="121" t="s">
        <v>10742</v>
      </c>
      <c r="H3044" s="121" t="s">
        <v>24026</v>
      </c>
      <c r="I3044" s="120" t="s">
        <v>17089</v>
      </c>
      <c r="J3044" s="121" t="s">
        <v>7455</v>
      </c>
    </row>
    <row r="3045" spans="1:10" ht="15.75" hidden="1" customHeight="1">
      <c r="A3045" s="119">
        <v>3038</v>
      </c>
      <c r="B3045" s="238" t="s">
        <v>29927</v>
      </c>
      <c r="C3045" s="121" t="s">
        <v>7478</v>
      </c>
      <c r="D3045" s="119">
        <v>2025</v>
      </c>
      <c r="E3045" s="121">
        <v>6100108704</v>
      </c>
      <c r="F3045" s="237">
        <v>45618</v>
      </c>
      <c r="G3045" s="121" t="s">
        <v>7291</v>
      </c>
      <c r="H3045" s="121" t="s">
        <v>24027</v>
      </c>
      <c r="I3045" s="120" t="s">
        <v>17090</v>
      </c>
      <c r="J3045" s="121" t="s">
        <v>7451</v>
      </c>
    </row>
    <row r="3046" spans="1:10" ht="15.75" hidden="1" customHeight="1">
      <c r="A3046" s="119">
        <v>3039</v>
      </c>
      <c r="B3046" s="238" t="s">
        <v>29928</v>
      </c>
      <c r="C3046" s="121" t="s">
        <v>7500</v>
      </c>
      <c r="D3046" s="119">
        <v>2025</v>
      </c>
      <c r="E3046" s="121">
        <v>6200037461</v>
      </c>
      <c r="F3046" s="237">
        <v>45615</v>
      </c>
      <c r="G3046" s="121" t="s">
        <v>10743</v>
      </c>
      <c r="H3046" s="121" t="s">
        <v>24028</v>
      </c>
      <c r="I3046" s="120" t="s">
        <v>17091</v>
      </c>
      <c r="J3046" s="121" t="s">
        <v>7453</v>
      </c>
    </row>
    <row r="3047" spans="1:10" ht="15.75" hidden="1" customHeight="1">
      <c r="A3047" s="119">
        <v>3040</v>
      </c>
      <c r="B3047" s="238" t="s">
        <v>7573</v>
      </c>
      <c r="C3047" s="121" t="s">
        <v>7478</v>
      </c>
      <c r="D3047" s="119">
        <v>2025</v>
      </c>
      <c r="E3047" s="121">
        <v>6100108693</v>
      </c>
      <c r="F3047" s="237">
        <v>45608</v>
      </c>
      <c r="G3047" s="121" t="s">
        <v>10744</v>
      </c>
      <c r="H3047" s="121" t="s">
        <v>24029</v>
      </c>
      <c r="I3047" s="120" t="s">
        <v>15783</v>
      </c>
      <c r="J3047" s="121" t="s">
        <v>7451</v>
      </c>
    </row>
    <row r="3048" spans="1:10" ht="15.75" hidden="1" customHeight="1">
      <c r="A3048" s="119">
        <v>3041</v>
      </c>
      <c r="B3048" s="238" t="s">
        <v>29929</v>
      </c>
      <c r="C3048" s="121" t="s">
        <v>7482</v>
      </c>
      <c r="D3048" s="119">
        <v>2025</v>
      </c>
      <c r="E3048" s="121">
        <v>6100108694</v>
      </c>
      <c r="F3048" s="237">
        <v>45611</v>
      </c>
      <c r="G3048" s="121" t="s">
        <v>10745</v>
      </c>
      <c r="H3048" s="121" t="s">
        <v>24030</v>
      </c>
      <c r="I3048" s="120" t="s">
        <v>17092</v>
      </c>
      <c r="J3048" s="121" t="s">
        <v>7451</v>
      </c>
    </row>
    <row r="3049" spans="1:10" ht="15.75" hidden="1" customHeight="1">
      <c r="A3049" s="119">
        <v>3042</v>
      </c>
      <c r="B3049" s="238" t="s">
        <v>29930</v>
      </c>
      <c r="C3049" s="121" t="s">
        <v>7487</v>
      </c>
      <c r="D3049" s="119">
        <v>2025</v>
      </c>
      <c r="E3049" s="121">
        <v>6100108791</v>
      </c>
      <c r="F3049" s="237">
        <v>45615</v>
      </c>
      <c r="G3049" s="121" t="s">
        <v>10746</v>
      </c>
      <c r="H3049" s="121" t="s">
        <v>24031</v>
      </c>
      <c r="I3049" s="120" t="s">
        <v>17093</v>
      </c>
      <c r="J3049" s="121" t="s">
        <v>7451</v>
      </c>
    </row>
    <row r="3050" spans="1:10" ht="15.75" hidden="1" customHeight="1">
      <c r="A3050" s="119">
        <v>3043</v>
      </c>
      <c r="B3050" s="238" t="s">
        <v>29931</v>
      </c>
      <c r="C3050" s="121" t="s">
        <v>7478</v>
      </c>
      <c r="D3050" s="119">
        <v>2025</v>
      </c>
      <c r="E3050" s="121">
        <v>6100108890</v>
      </c>
      <c r="F3050" s="237">
        <v>45618</v>
      </c>
      <c r="G3050" s="121" t="s">
        <v>10747</v>
      </c>
      <c r="H3050" s="121" t="s">
        <v>24032</v>
      </c>
      <c r="I3050" s="120" t="s">
        <v>17094</v>
      </c>
      <c r="J3050" s="121" t="s">
        <v>7451</v>
      </c>
    </row>
    <row r="3051" spans="1:10" ht="15.75" hidden="1" customHeight="1">
      <c r="A3051" s="119">
        <v>3044</v>
      </c>
      <c r="B3051" s="238" t="s">
        <v>7743</v>
      </c>
      <c r="C3051" s="121" t="s">
        <v>7478</v>
      </c>
      <c r="D3051" s="119">
        <v>2025</v>
      </c>
      <c r="E3051" s="121">
        <v>6100108812</v>
      </c>
      <c r="F3051" s="237">
        <v>45614</v>
      </c>
      <c r="G3051" s="121" t="s">
        <v>10748</v>
      </c>
      <c r="H3051" s="121" t="s">
        <v>24033</v>
      </c>
      <c r="I3051" s="120" t="s">
        <v>17095</v>
      </c>
      <c r="J3051" s="121" t="s">
        <v>7451</v>
      </c>
    </row>
    <row r="3052" spans="1:10" ht="15.75" hidden="1" customHeight="1">
      <c r="A3052" s="119">
        <v>3045</v>
      </c>
      <c r="B3052" s="238" t="s">
        <v>29932</v>
      </c>
      <c r="C3052" s="121" t="s">
        <v>7492</v>
      </c>
      <c r="D3052" s="119">
        <v>2025</v>
      </c>
      <c r="E3052" s="121">
        <v>6200037450</v>
      </c>
      <c r="F3052" s="237">
        <v>45610</v>
      </c>
      <c r="G3052" s="121" t="s">
        <v>10749</v>
      </c>
      <c r="H3052" s="121"/>
      <c r="I3052" s="120" t="s">
        <v>17096</v>
      </c>
      <c r="J3052" s="121" t="s">
        <v>7453</v>
      </c>
    </row>
    <row r="3053" spans="1:10" ht="15.75" hidden="1" customHeight="1">
      <c r="A3053" s="119">
        <v>3046</v>
      </c>
      <c r="B3053" s="238" t="s">
        <v>29933</v>
      </c>
      <c r="C3053" s="121" t="s">
        <v>7493</v>
      </c>
      <c r="D3053" s="119">
        <v>2025</v>
      </c>
      <c r="E3053" s="121">
        <v>6000040544</v>
      </c>
      <c r="F3053" s="237">
        <v>45622</v>
      </c>
      <c r="G3053" s="121" t="s">
        <v>10750</v>
      </c>
      <c r="H3053" s="121" t="s">
        <v>24034</v>
      </c>
      <c r="I3053" s="120" t="s">
        <v>17097</v>
      </c>
      <c r="J3053" s="121" t="s">
        <v>7452</v>
      </c>
    </row>
    <row r="3054" spans="1:10" ht="15.75" hidden="1" customHeight="1">
      <c r="A3054" s="119">
        <v>3047</v>
      </c>
      <c r="B3054" s="238" t="s">
        <v>29934</v>
      </c>
      <c r="C3054" s="121" t="s">
        <v>7492</v>
      </c>
      <c r="D3054" s="119">
        <v>2025</v>
      </c>
      <c r="E3054" s="121">
        <v>6200037411</v>
      </c>
      <c r="F3054" s="237">
        <v>45607</v>
      </c>
      <c r="G3054" s="121" t="s">
        <v>7102</v>
      </c>
      <c r="H3054" s="121" t="s">
        <v>24035</v>
      </c>
      <c r="I3054" s="120" t="s">
        <v>17098</v>
      </c>
      <c r="J3054" s="121" t="s">
        <v>7453</v>
      </c>
    </row>
    <row r="3055" spans="1:10" ht="15.75" hidden="1" customHeight="1">
      <c r="A3055" s="119">
        <v>3048</v>
      </c>
      <c r="B3055" s="238" t="s">
        <v>29935</v>
      </c>
      <c r="C3055" s="121" t="s">
        <v>7500</v>
      </c>
      <c r="D3055" s="119">
        <v>2025</v>
      </c>
      <c r="E3055" s="121">
        <v>6200037436</v>
      </c>
      <c r="F3055" s="237">
        <v>45610</v>
      </c>
      <c r="G3055" s="121" t="s">
        <v>10751</v>
      </c>
      <c r="H3055" s="121" t="s">
        <v>24036</v>
      </c>
      <c r="I3055" s="120" t="s">
        <v>17099</v>
      </c>
      <c r="J3055" s="121" t="s">
        <v>7453</v>
      </c>
    </row>
    <row r="3056" spans="1:10" ht="15.75" hidden="1" customHeight="1">
      <c r="A3056" s="119">
        <v>3049</v>
      </c>
      <c r="B3056" s="238" t="s">
        <v>29936</v>
      </c>
      <c r="C3056" s="121" t="s">
        <v>7482</v>
      </c>
      <c r="D3056" s="119">
        <v>2025</v>
      </c>
      <c r="E3056" s="121">
        <v>6100108697</v>
      </c>
      <c r="F3056" s="237">
        <v>45608</v>
      </c>
      <c r="G3056" s="121" t="s">
        <v>10752</v>
      </c>
      <c r="H3056" s="121" t="s">
        <v>24037</v>
      </c>
      <c r="I3056" s="120" t="s">
        <v>17100</v>
      </c>
      <c r="J3056" s="121" t="s">
        <v>7451</v>
      </c>
    </row>
    <row r="3057" spans="1:10" ht="15.75" hidden="1" customHeight="1">
      <c r="A3057" s="119">
        <v>3050</v>
      </c>
      <c r="B3057" s="238" t="s">
        <v>29937</v>
      </c>
      <c r="C3057" s="121" t="s">
        <v>7479</v>
      </c>
      <c r="D3057" s="119">
        <v>2025</v>
      </c>
      <c r="E3057" s="121">
        <v>6100108789</v>
      </c>
      <c r="F3057" s="237">
        <v>45615</v>
      </c>
      <c r="G3057" s="121" t="s">
        <v>10753</v>
      </c>
      <c r="H3057" s="121" t="s">
        <v>24038</v>
      </c>
      <c r="I3057" s="120" t="s">
        <v>17101</v>
      </c>
      <c r="J3057" s="121" t="s">
        <v>7451</v>
      </c>
    </row>
    <row r="3058" spans="1:10" ht="15.75" hidden="1" customHeight="1">
      <c r="A3058" s="119">
        <v>3051</v>
      </c>
      <c r="B3058" s="238" t="s">
        <v>29265</v>
      </c>
      <c r="C3058" s="121" t="s">
        <v>7478</v>
      </c>
      <c r="D3058" s="119">
        <v>2025</v>
      </c>
      <c r="E3058" s="121">
        <v>6100108716</v>
      </c>
      <c r="F3058" s="237">
        <v>45611</v>
      </c>
      <c r="G3058" s="121" t="s">
        <v>10754</v>
      </c>
      <c r="H3058" s="121" t="s">
        <v>24039</v>
      </c>
      <c r="I3058" s="120" t="s">
        <v>17102</v>
      </c>
      <c r="J3058" s="121" t="s">
        <v>7451</v>
      </c>
    </row>
    <row r="3059" spans="1:10" ht="15.75" hidden="1" customHeight="1">
      <c r="A3059" s="119">
        <v>3052</v>
      </c>
      <c r="B3059" s="238" t="s">
        <v>29938</v>
      </c>
      <c r="C3059" s="121" t="s">
        <v>7501</v>
      </c>
      <c r="D3059" s="119">
        <v>2025</v>
      </c>
      <c r="E3059" s="121">
        <v>6200037794</v>
      </c>
      <c r="F3059" s="237">
        <v>45650</v>
      </c>
      <c r="G3059" s="121" t="s">
        <v>10755</v>
      </c>
      <c r="H3059" s="121"/>
      <c r="I3059" s="120" t="s">
        <v>17103</v>
      </c>
      <c r="J3059" s="121" t="s">
        <v>7453</v>
      </c>
    </row>
    <row r="3060" spans="1:10" ht="15.75" hidden="1" customHeight="1">
      <c r="A3060" s="119">
        <v>3053</v>
      </c>
      <c r="B3060" s="238" t="s">
        <v>7705</v>
      </c>
      <c r="C3060" s="121" t="s">
        <v>7478</v>
      </c>
      <c r="D3060" s="119">
        <v>2025</v>
      </c>
      <c r="E3060" s="121">
        <v>6100108899</v>
      </c>
      <c r="F3060" s="237">
        <v>45616</v>
      </c>
      <c r="G3060" s="121" t="s">
        <v>10756</v>
      </c>
      <c r="H3060" s="121" t="s">
        <v>24040</v>
      </c>
      <c r="I3060" s="120" t="s">
        <v>17104</v>
      </c>
      <c r="J3060" s="121" t="s">
        <v>7451</v>
      </c>
    </row>
    <row r="3061" spans="1:10" ht="15.75" hidden="1" customHeight="1">
      <c r="A3061" s="119">
        <v>3054</v>
      </c>
      <c r="B3061" s="238" t="s">
        <v>29939</v>
      </c>
      <c r="C3061" s="121" t="s">
        <v>7500</v>
      </c>
      <c r="D3061" s="119">
        <v>2025</v>
      </c>
      <c r="E3061" s="121">
        <v>6200037551</v>
      </c>
      <c r="F3061" s="237">
        <v>45618</v>
      </c>
      <c r="G3061" s="121" t="s">
        <v>10757</v>
      </c>
      <c r="H3061" s="121"/>
      <c r="I3061" s="120" t="s">
        <v>17105</v>
      </c>
      <c r="J3061" s="121" t="s">
        <v>7453</v>
      </c>
    </row>
    <row r="3062" spans="1:10" ht="15.75" hidden="1" customHeight="1">
      <c r="A3062" s="119">
        <v>3055</v>
      </c>
      <c r="B3062" s="238" t="s">
        <v>29940</v>
      </c>
      <c r="C3062" s="121" t="s">
        <v>7481</v>
      </c>
      <c r="D3062" s="119">
        <v>2025</v>
      </c>
      <c r="E3062" s="121">
        <v>6000040460</v>
      </c>
      <c r="F3062" s="237">
        <v>45615</v>
      </c>
      <c r="G3062" s="121" t="s">
        <v>10758</v>
      </c>
      <c r="H3062" s="121" t="s">
        <v>24041</v>
      </c>
      <c r="I3062" s="120" t="s">
        <v>17106</v>
      </c>
      <c r="J3062" s="121" t="s">
        <v>7452</v>
      </c>
    </row>
    <row r="3063" spans="1:10" ht="15.75" hidden="1" customHeight="1">
      <c r="A3063" s="119">
        <v>3056</v>
      </c>
      <c r="B3063" s="238" t="s">
        <v>7730</v>
      </c>
      <c r="C3063" s="121" t="s">
        <v>7478</v>
      </c>
      <c r="D3063" s="119">
        <v>2025</v>
      </c>
      <c r="E3063" s="121">
        <v>6100108817</v>
      </c>
      <c r="F3063" s="237">
        <v>45615</v>
      </c>
      <c r="G3063" s="121" t="s">
        <v>10759</v>
      </c>
      <c r="H3063" s="121" t="s">
        <v>24042</v>
      </c>
      <c r="I3063" s="120" t="s">
        <v>17107</v>
      </c>
      <c r="J3063" s="121" t="s">
        <v>7451</v>
      </c>
    </row>
    <row r="3064" spans="1:10" ht="15.75" hidden="1" customHeight="1">
      <c r="A3064" s="119">
        <v>3057</v>
      </c>
      <c r="B3064" s="238" t="s">
        <v>29941</v>
      </c>
      <c r="C3064" s="121" t="s">
        <v>7478</v>
      </c>
      <c r="D3064" s="119">
        <v>2025</v>
      </c>
      <c r="E3064" s="121">
        <v>6100108731</v>
      </c>
      <c r="F3064" s="237">
        <v>45610</v>
      </c>
      <c r="G3064" s="121" t="s">
        <v>10760</v>
      </c>
      <c r="H3064" s="121" t="s">
        <v>24043</v>
      </c>
      <c r="I3064" s="120" t="s">
        <v>17108</v>
      </c>
      <c r="J3064" s="121" t="s">
        <v>7451</v>
      </c>
    </row>
    <row r="3065" spans="1:10" ht="15.75" hidden="1" customHeight="1">
      <c r="A3065" s="119">
        <v>3058</v>
      </c>
      <c r="B3065" s="238" t="s">
        <v>7729</v>
      </c>
      <c r="C3065" s="121" t="s">
        <v>7484</v>
      </c>
      <c r="D3065" s="119">
        <v>2025</v>
      </c>
      <c r="E3065" s="121">
        <v>6100108768</v>
      </c>
      <c r="F3065" s="237">
        <v>45615</v>
      </c>
      <c r="G3065" s="121" t="s">
        <v>10761</v>
      </c>
      <c r="H3065" s="121" t="s">
        <v>24044</v>
      </c>
      <c r="I3065" s="120" t="s">
        <v>17109</v>
      </c>
      <c r="J3065" s="121" t="s">
        <v>7451</v>
      </c>
    </row>
    <row r="3066" spans="1:10" ht="15.75" hidden="1" customHeight="1">
      <c r="A3066" s="119">
        <v>3059</v>
      </c>
      <c r="B3066" s="238" t="s">
        <v>29942</v>
      </c>
      <c r="C3066" s="121" t="s">
        <v>7491</v>
      </c>
      <c r="D3066" s="119">
        <v>2025</v>
      </c>
      <c r="E3066" s="121">
        <v>6100108718</v>
      </c>
      <c r="F3066" s="237">
        <v>45615</v>
      </c>
      <c r="G3066" s="121" t="s">
        <v>10762</v>
      </c>
      <c r="H3066" s="121" t="s">
        <v>24045</v>
      </c>
      <c r="I3066" s="120" t="s">
        <v>17110</v>
      </c>
      <c r="J3066" s="121" t="s">
        <v>7451</v>
      </c>
    </row>
    <row r="3067" spans="1:10" ht="15.75" hidden="1" customHeight="1">
      <c r="A3067" s="119">
        <v>3060</v>
      </c>
      <c r="B3067" s="238" t="s">
        <v>29943</v>
      </c>
      <c r="C3067" s="121" t="s">
        <v>7492</v>
      </c>
      <c r="D3067" s="119">
        <v>2025</v>
      </c>
      <c r="E3067" s="121">
        <v>6200037465</v>
      </c>
      <c r="F3067" s="237">
        <v>45611</v>
      </c>
      <c r="G3067" s="121" t="s">
        <v>10763</v>
      </c>
      <c r="H3067" s="121" t="s">
        <v>24046</v>
      </c>
      <c r="I3067" s="120" t="s">
        <v>17111</v>
      </c>
      <c r="J3067" s="121" t="s">
        <v>7453</v>
      </c>
    </row>
    <row r="3068" spans="1:10" ht="15.75" hidden="1" customHeight="1">
      <c r="A3068" s="119">
        <v>3061</v>
      </c>
      <c r="B3068" s="238" t="s">
        <v>7822</v>
      </c>
      <c r="C3068" s="121" t="s">
        <v>7491</v>
      </c>
      <c r="D3068" s="119">
        <v>2025</v>
      </c>
      <c r="E3068" s="121">
        <v>6100108730</v>
      </c>
      <c r="F3068" s="237">
        <v>45608</v>
      </c>
      <c r="G3068" s="121" t="s">
        <v>10764</v>
      </c>
      <c r="H3068" s="121" t="s">
        <v>24047</v>
      </c>
      <c r="I3068" s="120" t="s">
        <v>17112</v>
      </c>
      <c r="J3068" s="121" t="s">
        <v>7451</v>
      </c>
    </row>
    <row r="3069" spans="1:10" ht="15.75" hidden="1" customHeight="1">
      <c r="A3069" s="119">
        <v>3062</v>
      </c>
      <c r="B3069" s="238" t="s">
        <v>7709</v>
      </c>
      <c r="C3069" s="121" t="s">
        <v>7478</v>
      </c>
      <c r="D3069" s="119">
        <v>2025</v>
      </c>
      <c r="E3069" s="121">
        <v>6100108783</v>
      </c>
      <c r="F3069" s="237">
        <v>45642</v>
      </c>
      <c r="G3069" s="121" t="s">
        <v>10765</v>
      </c>
      <c r="H3069" s="121" t="s">
        <v>24048</v>
      </c>
      <c r="I3069" s="120" t="s">
        <v>17113</v>
      </c>
      <c r="J3069" s="121" t="s">
        <v>7451</v>
      </c>
    </row>
    <row r="3070" spans="1:10" ht="15.75" hidden="1" customHeight="1">
      <c r="A3070" s="119">
        <v>3063</v>
      </c>
      <c r="B3070" s="238" t="s">
        <v>29944</v>
      </c>
      <c r="C3070" s="121" t="s">
        <v>7496</v>
      </c>
      <c r="D3070" s="119">
        <v>2025</v>
      </c>
      <c r="E3070" s="121">
        <v>6100108889</v>
      </c>
      <c r="F3070" s="237">
        <v>45616</v>
      </c>
      <c r="G3070" s="121" t="s">
        <v>10766</v>
      </c>
      <c r="H3070" s="121" t="s">
        <v>24049</v>
      </c>
      <c r="I3070" s="120" t="s">
        <v>17114</v>
      </c>
      <c r="J3070" s="121" t="s">
        <v>7451</v>
      </c>
    </row>
    <row r="3071" spans="1:10" ht="15.75" hidden="1" customHeight="1">
      <c r="A3071" s="119">
        <v>3064</v>
      </c>
      <c r="B3071" s="238" t="s">
        <v>29945</v>
      </c>
      <c r="C3071" s="121" t="s">
        <v>7512</v>
      </c>
      <c r="D3071" s="119">
        <v>2025</v>
      </c>
      <c r="E3071" s="121">
        <v>6400023207</v>
      </c>
      <c r="F3071" s="237">
        <v>45611</v>
      </c>
      <c r="G3071" s="121" t="s">
        <v>10767</v>
      </c>
      <c r="H3071" s="121" t="s">
        <v>24050</v>
      </c>
      <c r="I3071" s="120" t="s">
        <v>17115</v>
      </c>
      <c r="J3071" s="121" t="s">
        <v>7455</v>
      </c>
    </row>
    <row r="3072" spans="1:10" ht="15.75" hidden="1" customHeight="1">
      <c r="A3072" s="119">
        <v>3065</v>
      </c>
      <c r="B3072" s="238" t="s">
        <v>29946</v>
      </c>
      <c r="C3072" s="121" t="s">
        <v>7489</v>
      </c>
      <c r="D3072" s="119">
        <v>2025</v>
      </c>
      <c r="E3072" s="121">
        <v>6200037511</v>
      </c>
      <c r="F3072" s="237">
        <v>45618</v>
      </c>
      <c r="G3072" s="121" t="s">
        <v>10768</v>
      </c>
      <c r="H3072" s="121" t="s">
        <v>24051</v>
      </c>
      <c r="I3072" s="120" t="s">
        <v>17116</v>
      </c>
      <c r="J3072" s="121" t="s">
        <v>7453</v>
      </c>
    </row>
    <row r="3073" spans="1:10" ht="15.75" hidden="1" customHeight="1">
      <c r="A3073" s="119">
        <v>3066</v>
      </c>
      <c r="B3073" s="121" t="s">
        <v>28016</v>
      </c>
      <c r="C3073" s="121" t="s">
        <v>7485</v>
      </c>
      <c r="D3073" s="119">
        <v>2025</v>
      </c>
      <c r="E3073" s="121">
        <v>6000040545</v>
      </c>
      <c r="F3073" s="237">
        <v>45622</v>
      </c>
      <c r="G3073" s="121" t="s">
        <v>10769</v>
      </c>
      <c r="H3073" s="121" t="s">
        <v>24052</v>
      </c>
      <c r="I3073" s="120" t="s">
        <v>17117</v>
      </c>
      <c r="J3073" s="121" t="s">
        <v>7452</v>
      </c>
    </row>
    <row r="3074" spans="1:10" ht="15.75" hidden="1" customHeight="1">
      <c r="A3074" s="119">
        <v>3067</v>
      </c>
      <c r="B3074" s="238" t="s">
        <v>7835</v>
      </c>
      <c r="C3074" s="121" t="s">
        <v>7478</v>
      </c>
      <c r="D3074" s="119">
        <v>2025</v>
      </c>
      <c r="E3074" s="121">
        <v>6100108819</v>
      </c>
      <c r="F3074" s="237">
        <v>45614</v>
      </c>
      <c r="G3074" s="121" t="s">
        <v>10770</v>
      </c>
      <c r="H3074" s="121" t="s">
        <v>24053</v>
      </c>
      <c r="I3074" s="120" t="s">
        <v>17118</v>
      </c>
      <c r="J3074" s="121" t="s">
        <v>7451</v>
      </c>
    </row>
    <row r="3075" spans="1:10" ht="15.75" hidden="1" customHeight="1">
      <c r="A3075" s="119">
        <v>3068</v>
      </c>
      <c r="B3075" s="238" t="s">
        <v>29947</v>
      </c>
      <c r="C3075" s="121" t="s">
        <v>7508</v>
      </c>
      <c r="D3075" s="119">
        <v>2025</v>
      </c>
      <c r="E3075" s="121">
        <v>6400023208</v>
      </c>
      <c r="F3075" s="237">
        <v>45608</v>
      </c>
      <c r="G3075" s="121" t="s">
        <v>10771</v>
      </c>
      <c r="H3075" s="121" t="s">
        <v>24054</v>
      </c>
      <c r="I3075" s="120" t="s">
        <v>17119</v>
      </c>
      <c r="J3075" s="121" t="s">
        <v>7455</v>
      </c>
    </row>
    <row r="3076" spans="1:10" ht="15.75" hidden="1" customHeight="1">
      <c r="A3076" s="119">
        <v>3069</v>
      </c>
      <c r="B3076" s="238" t="s">
        <v>28594</v>
      </c>
      <c r="C3076" s="121" t="s">
        <v>7478</v>
      </c>
      <c r="D3076" s="119">
        <v>2025</v>
      </c>
      <c r="E3076" s="121">
        <v>6100108919</v>
      </c>
      <c r="F3076" s="237">
        <v>45621</v>
      </c>
      <c r="G3076" s="121" t="s">
        <v>10772</v>
      </c>
      <c r="H3076" s="121" t="s">
        <v>24055</v>
      </c>
      <c r="I3076" s="120" t="s">
        <v>15945</v>
      </c>
      <c r="J3076" s="121" t="s">
        <v>7451</v>
      </c>
    </row>
    <row r="3077" spans="1:10" ht="15.75" hidden="1" customHeight="1">
      <c r="A3077" s="119">
        <v>3070</v>
      </c>
      <c r="B3077" s="238" t="s">
        <v>29948</v>
      </c>
      <c r="C3077" s="121" t="s">
        <v>7492</v>
      </c>
      <c r="D3077" s="119">
        <v>2025</v>
      </c>
      <c r="E3077" s="121">
        <v>6200037424</v>
      </c>
      <c r="F3077" s="237">
        <v>45609</v>
      </c>
      <c r="G3077" s="121" t="s">
        <v>10773</v>
      </c>
      <c r="H3077" s="121" t="s">
        <v>24056</v>
      </c>
      <c r="I3077" s="120" t="s">
        <v>17120</v>
      </c>
      <c r="J3077" s="121" t="s">
        <v>7453</v>
      </c>
    </row>
    <row r="3078" spans="1:10" ht="15.75" hidden="1" customHeight="1">
      <c r="A3078" s="119">
        <v>3071</v>
      </c>
      <c r="B3078" s="238" t="s">
        <v>29949</v>
      </c>
      <c r="C3078" s="121" t="s">
        <v>7492</v>
      </c>
      <c r="D3078" s="119">
        <v>2025</v>
      </c>
      <c r="E3078" s="121">
        <v>6200037466</v>
      </c>
      <c r="F3078" s="237">
        <v>45610</v>
      </c>
      <c r="G3078" s="121" t="s">
        <v>10774</v>
      </c>
      <c r="H3078" s="121" t="s">
        <v>24057</v>
      </c>
      <c r="I3078" s="120" t="s">
        <v>17121</v>
      </c>
      <c r="J3078" s="121" t="s">
        <v>7453</v>
      </c>
    </row>
    <row r="3079" spans="1:10" ht="15.75" hidden="1" customHeight="1">
      <c r="A3079" s="119">
        <v>3072</v>
      </c>
      <c r="B3079" s="238" t="s">
        <v>29950</v>
      </c>
      <c r="C3079" s="121" t="s">
        <v>7496</v>
      </c>
      <c r="D3079" s="119">
        <v>2025</v>
      </c>
      <c r="E3079" s="121">
        <v>6100109102</v>
      </c>
      <c r="F3079" s="237">
        <v>45623</v>
      </c>
      <c r="G3079" s="121" t="s">
        <v>10775</v>
      </c>
      <c r="H3079" s="121" t="s">
        <v>24058</v>
      </c>
      <c r="I3079" s="120" t="s">
        <v>17122</v>
      </c>
      <c r="J3079" s="121" t="s">
        <v>7451</v>
      </c>
    </row>
    <row r="3080" spans="1:10" ht="15.75" hidden="1" customHeight="1">
      <c r="A3080" s="119">
        <v>3073</v>
      </c>
      <c r="B3080" s="238" t="s">
        <v>29951</v>
      </c>
      <c r="C3080" s="121" t="s">
        <v>7500</v>
      </c>
      <c r="D3080" s="119">
        <v>2025</v>
      </c>
      <c r="E3080" s="121">
        <v>6200037425</v>
      </c>
      <c r="F3080" s="237">
        <v>45611</v>
      </c>
      <c r="G3080" s="121" t="s">
        <v>10776</v>
      </c>
      <c r="H3080" s="121" t="s">
        <v>24059</v>
      </c>
      <c r="I3080" s="120" t="s">
        <v>17123</v>
      </c>
      <c r="J3080" s="121" t="s">
        <v>7453</v>
      </c>
    </row>
    <row r="3081" spans="1:10" ht="15.75" hidden="1" customHeight="1">
      <c r="A3081" s="119">
        <v>3074</v>
      </c>
      <c r="B3081" s="121" t="s">
        <v>33319</v>
      </c>
      <c r="C3081" s="121" t="s">
        <v>7504</v>
      </c>
      <c r="D3081" s="119">
        <v>2025</v>
      </c>
      <c r="E3081" s="121">
        <v>6300020268</v>
      </c>
      <c r="F3081" s="237">
        <v>45631</v>
      </c>
      <c r="G3081" s="121" t="s">
        <v>7127</v>
      </c>
      <c r="H3081" s="121" t="s">
        <v>24060</v>
      </c>
      <c r="I3081" s="120" t="s">
        <v>17124</v>
      </c>
      <c r="J3081" s="121" t="s">
        <v>7454</v>
      </c>
    </row>
    <row r="3082" spans="1:10" ht="15.75" hidden="1" customHeight="1">
      <c r="A3082" s="119">
        <v>3075</v>
      </c>
      <c r="B3082" s="238" t="s">
        <v>29952</v>
      </c>
      <c r="C3082" s="121" t="s">
        <v>7496</v>
      </c>
      <c r="D3082" s="119">
        <v>2025</v>
      </c>
      <c r="E3082" s="121">
        <v>6100108744</v>
      </c>
      <c r="F3082" s="237">
        <v>45614</v>
      </c>
      <c r="G3082" s="121" t="s">
        <v>10777</v>
      </c>
      <c r="H3082" s="121" t="s">
        <v>24061</v>
      </c>
      <c r="I3082" s="120" t="s">
        <v>17125</v>
      </c>
      <c r="J3082" s="121" t="s">
        <v>7451</v>
      </c>
    </row>
    <row r="3083" spans="1:10" ht="15.75" hidden="1" customHeight="1">
      <c r="A3083" s="119">
        <v>3076</v>
      </c>
      <c r="B3083" s="238" t="s">
        <v>29953</v>
      </c>
      <c r="C3083" s="121" t="s">
        <v>7482</v>
      </c>
      <c r="D3083" s="119">
        <v>2025</v>
      </c>
      <c r="E3083" s="121">
        <v>6100108758</v>
      </c>
      <c r="F3083" s="237">
        <v>45610</v>
      </c>
      <c r="G3083" s="121" t="s">
        <v>10778</v>
      </c>
      <c r="H3083" s="121" t="s">
        <v>24062</v>
      </c>
      <c r="I3083" s="120" t="s">
        <v>17126</v>
      </c>
      <c r="J3083" s="121" t="s">
        <v>7451</v>
      </c>
    </row>
    <row r="3084" spans="1:10" ht="15.75" hidden="1" customHeight="1">
      <c r="A3084" s="119">
        <v>3077</v>
      </c>
      <c r="B3084" s="238" t="s">
        <v>29954</v>
      </c>
      <c r="C3084" s="121" t="s">
        <v>7484</v>
      </c>
      <c r="D3084" s="119">
        <v>2025</v>
      </c>
      <c r="E3084" s="121">
        <v>6100108751</v>
      </c>
      <c r="F3084" s="237">
        <v>45610</v>
      </c>
      <c r="G3084" s="121" t="s">
        <v>10779</v>
      </c>
      <c r="H3084" s="121" t="s">
        <v>24063</v>
      </c>
      <c r="I3084" s="120" t="s">
        <v>17127</v>
      </c>
      <c r="J3084" s="121" t="s">
        <v>7451</v>
      </c>
    </row>
    <row r="3085" spans="1:10" ht="15.75" hidden="1" customHeight="1">
      <c r="A3085" s="119">
        <v>3078</v>
      </c>
      <c r="B3085" s="238" t="s">
        <v>29955</v>
      </c>
      <c r="C3085" s="121" t="s">
        <v>7492</v>
      </c>
      <c r="D3085" s="119">
        <v>2025</v>
      </c>
      <c r="E3085" s="121">
        <v>6200037514</v>
      </c>
      <c r="F3085" s="237">
        <v>45616</v>
      </c>
      <c r="G3085" s="121" t="s">
        <v>10780</v>
      </c>
      <c r="H3085" s="121" t="s">
        <v>24064</v>
      </c>
      <c r="I3085" s="120" t="s">
        <v>17128</v>
      </c>
      <c r="J3085" s="121" t="s">
        <v>7453</v>
      </c>
    </row>
    <row r="3086" spans="1:10" ht="15.75" hidden="1" customHeight="1">
      <c r="A3086" s="119">
        <v>3079</v>
      </c>
      <c r="B3086" s="238" t="s">
        <v>29956</v>
      </c>
      <c r="C3086" s="121" t="s">
        <v>7489</v>
      </c>
      <c r="D3086" s="119">
        <v>2025</v>
      </c>
      <c r="E3086" s="121">
        <v>6200037442</v>
      </c>
      <c r="F3086" s="237">
        <v>45608</v>
      </c>
      <c r="G3086" s="121" t="s">
        <v>10781</v>
      </c>
      <c r="H3086" s="121" t="s">
        <v>24065</v>
      </c>
      <c r="I3086" s="120" t="s">
        <v>17129</v>
      </c>
      <c r="J3086" s="121" t="s">
        <v>7453</v>
      </c>
    </row>
    <row r="3087" spans="1:10" ht="15.75" hidden="1" customHeight="1">
      <c r="A3087" s="119">
        <v>3080</v>
      </c>
      <c r="B3087" s="238" t="s">
        <v>29957</v>
      </c>
      <c r="C3087" s="121" t="s">
        <v>7481</v>
      </c>
      <c r="D3087" s="119">
        <v>2025</v>
      </c>
      <c r="E3087" s="121">
        <v>6000040490</v>
      </c>
      <c r="F3087" s="237">
        <v>45617</v>
      </c>
      <c r="G3087" s="121" t="s">
        <v>10782</v>
      </c>
      <c r="H3087" s="121" t="s">
        <v>24066</v>
      </c>
      <c r="I3087" s="120" t="s">
        <v>17130</v>
      </c>
      <c r="J3087" s="121" t="s">
        <v>7452</v>
      </c>
    </row>
    <row r="3088" spans="1:10" ht="15.75" hidden="1" customHeight="1">
      <c r="A3088" s="119">
        <v>3081</v>
      </c>
      <c r="B3088" s="238" t="s">
        <v>29958</v>
      </c>
      <c r="C3088" s="121" t="s">
        <v>7494</v>
      </c>
      <c r="D3088" s="119">
        <v>2025</v>
      </c>
      <c r="E3088" s="121">
        <v>6000040535</v>
      </c>
      <c r="F3088" s="237">
        <v>45624</v>
      </c>
      <c r="G3088" s="121" t="s">
        <v>10783</v>
      </c>
      <c r="H3088" s="121" t="s">
        <v>24067</v>
      </c>
      <c r="I3088" s="120" t="s">
        <v>17131</v>
      </c>
      <c r="J3088" s="121" t="s">
        <v>7452</v>
      </c>
    </row>
    <row r="3089" spans="1:10" ht="15.75" hidden="1" customHeight="1">
      <c r="A3089" s="119">
        <v>3082</v>
      </c>
      <c r="B3089" s="238" t="s">
        <v>29959</v>
      </c>
      <c r="C3089" s="121" t="s">
        <v>7503</v>
      </c>
      <c r="D3089" s="119">
        <v>2025</v>
      </c>
      <c r="E3089" s="121">
        <v>6100108849</v>
      </c>
      <c r="F3089" s="237">
        <v>45614</v>
      </c>
      <c r="G3089" s="121" t="s">
        <v>10784</v>
      </c>
      <c r="H3089" s="121" t="s">
        <v>24068</v>
      </c>
      <c r="I3089" s="120" t="s">
        <v>17132</v>
      </c>
      <c r="J3089" s="121" t="s">
        <v>7451</v>
      </c>
    </row>
    <row r="3090" spans="1:10" ht="15.75" hidden="1" customHeight="1">
      <c r="A3090" s="119">
        <v>3083</v>
      </c>
      <c r="B3090" s="238" t="s">
        <v>29624</v>
      </c>
      <c r="C3090" s="121" t="s">
        <v>7496</v>
      </c>
      <c r="D3090" s="119">
        <v>2025</v>
      </c>
      <c r="E3090" s="121">
        <v>6100108873</v>
      </c>
      <c r="F3090" s="237">
        <v>45616</v>
      </c>
      <c r="G3090" s="121" t="s">
        <v>10785</v>
      </c>
      <c r="H3090" s="121" t="s">
        <v>24069</v>
      </c>
      <c r="I3090" s="120" t="s">
        <v>17133</v>
      </c>
      <c r="J3090" s="121" t="s">
        <v>7451</v>
      </c>
    </row>
    <row r="3091" spans="1:10" ht="15.75" hidden="1" customHeight="1">
      <c r="A3091" s="119">
        <v>3084</v>
      </c>
      <c r="B3091" s="238" t="s">
        <v>29960</v>
      </c>
      <c r="C3091" s="121" t="s">
        <v>7498</v>
      </c>
      <c r="D3091" s="119">
        <v>2025</v>
      </c>
      <c r="E3091" s="121">
        <v>6200037547</v>
      </c>
      <c r="F3091" s="237">
        <v>45621</v>
      </c>
      <c r="G3091" s="121" t="s">
        <v>10786</v>
      </c>
      <c r="H3091" s="121" t="s">
        <v>24070</v>
      </c>
      <c r="I3091" s="120" t="s">
        <v>17134</v>
      </c>
      <c r="J3091" s="121" t="s">
        <v>7453</v>
      </c>
    </row>
    <row r="3092" spans="1:10" ht="15.75" hidden="1" customHeight="1">
      <c r="A3092" s="119">
        <v>3085</v>
      </c>
      <c r="B3092" s="238" t="s">
        <v>29961</v>
      </c>
      <c r="C3092" s="121" t="s">
        <v>7494</v>
      </c>
      <c r="D3092" s="119">
        <v>2025</v>
      </c>
      <c r="E3092" s="121">
        <v>6000040446</v>
      </c>
      <c r="F3092" s="237">
        <v>45614</v>
      </c>
      <c r="G3092" s="121" t="s">
        <v>10787</v>
      </c>
      <c r="H3092" s="121" t="s">
        <v>24071</v>
      </c>
      <c r="I3092" s="120" t="s">
        <v>17135</v>
      </c>
      <c r="J3092" s="121" t="s">
        <v>7452</v>
      </c>
    </row>
    <row r="3093" spans="1:10" ht="15.75" hidden="1" customHeight="1">
      <c r="A3093" s="119">
        <v>3086</v>
      </c>
      <c r="B3093" s="238" t="s">
        <v>7635</v>
      </c>
      <c r="C3093" s="121" t="s">
        <v>7478</v>
      </c>
      <c r="D3093" s="119">
        <v>2025</v>
      </c>
      <c r="E3093" s="121">
        <v>6100109143</v>
      </c>
      <c r="F3093" s="237">
        <v>45628</v>
      </c>
      <c r="G3093" s="121" t="s">
        <v>10788</v>
      </c>
      <c r="H3093" s="121" t="s">
        <v>24072</v>
      </c>
      <c r="I3093" s="120" t="s">
        <v>17136</v>
      </c>
      <c r="J3093" s="121" t="s">
        <v>7451</v>
      </c>
    </row>
    <row r="3094" spans="1:10" ht="15.75" hidden="1" customHeight="1">
      <c r="A3094" s="119">
        <v>3087</v>
      </c>
      <c r="B3094" s="238" t="s">
        <v>29962</v>
      </c>
      <c r="C3094" s="121" t="s">
        <v>7490</v>
      </c>
      <c r="D3094" s="119">
        <v>2025</v>
      </c>
      <c r="E3094" s="121">
        <v>6200037445</v>
      </c>
      <c r="F3094" s="237">
        <v>45609</v>
      </c>
      <c r="G3094" s="121" t="s">
        <v>10789</v>
      </c>
      <c r="H3094" s="121" t="s">
        <v>24073</v>
      </c>
      <c r="I3094" s="120" t="s">
        <v>17137</v>
      </c>
      <c r="J3094" s="121" t="s">
        <v>7453</v>
      </c>
    </row>
    <row r="3095" spans="1:10" ht="15.75" hidden="1" customHeight="1">
      <c r="A3095" s="119">
        <v>3088</v>
      </c>
      <c r="B3095" s="238" t="s">
        <v>29963</v>
      </c>
      <c r="C3095" s="121" t="s">
        <v>7494</v>
      </c>
      <c r="D3095" s="119">
        <v>2025</v>
      </c>
      <c r="E3095" s="121">
        <v>6000040684</v>
      </c>
      <c r="F3095" s="237">
        <v>45637</v>
      </c>
      <c r="G3095" s="121" t="s">
        <v>10790</v>
      </c>
      <c r="H3095" s="121" t="s">
        <v>24074</v>
      </c>
      <c r="I3095" s="120" t="s">
        <v>17138</v>
      </c>
      <c r="J3095" s="121" t="s">
        <v>7452</v>
      </c>
    </row>
    <row r="3096" spans="1:10" ht="15.75" hidden="1" customHeight="1">
      <c r="A3096" s="119">
        <v>3089</v>
      </c>
      <c r="B3096" s="238" t="s">
        <v>29964</v>
      </c>
      <c r="C3096" s="121" t="s">
        <v>7500</v>
      </c>
      <c r="D3096" s="119">
        <v>2025</v>
      </c>
      <c r="E3096" s="121">
        <v>6200037521</v>
      </c>
      <c r="F3096" s="237">
        <v>45615</v>
      </c>
      <c r="G3096" s="121" t="s">
        <v>10791</v>
      </c>
      <c r="H3096" s="121" t="s">
        <v>24075</v>
      </c>
      <c r="I3096" s="120" t="s">
        <v>17139</v>
      </c>
      <c r="J3096" s="121" t="s">
        <v>7453</v>
      </c>
    </row>
    <row r="3097" spans="1:10" ht="15.75" hidden="1" customHeight="1">
      <c r="A3097" s="119">
        <v>3090</v>
      </c>
      <c r="B3097" s="238" t="s">
        <v>29965</v>
      </c>
      <c r="C3097" s="121" t="s">
        <v>7500</v>
      </c>
      <c r="D3097" s="119">
        <v>2025</v>
      </c>
      <c r="E3097" s="121">
        <v>6200037518</v>
      </c>
      <c r="F3097" s="237">
        <v>45615</v>
      </c>
      <c r="G3097" s="121" t="s">
        <v>10792</v>
      </c>
      <c r="H3097" s="121" t="s">
        <v>24076</v>
      </c>
      <c r="I3097" s="120" t="s">
        <v>17140</v>
      </c>
      <c r="J3097" s="121" t="s">
        <v>7453</v>
      </c>
    </row>
    <row r="3098" spans="1:10" ht="15.75" hidden="1" customHeight="1">
      <c r="A3098" s="119">
        <v>3091</v>
      </c>
      <c r="B3098" s="238" t="s">
        <v>29966</v>
      </c>
      <c r="C3098" s="121" t="s">
        <v>7488</v>
      </c>
      <c r="D3098" s="119">
        <v>2025</v>
      </c>
      <c r="E3098" s="121">
        <v>6100108788</v>
      </c>
      <c r="F3098" s="237">
        <v>45614</v>
      </c>
      <c r="G3098" s="121" t="s">
        <v>10793</v>
      </c>
      <c r="H3098" s="121" t="s">
        <v>24077</v>
      </c>
      <c r="I3098" s="120" t="s">
        <v>17141</v>
      </c>
      <c r="J3098" s="121" t="s">
        <v>7451</v>
      </c>
    </row>
    <row r="3099" spans="1:10" ht="15.75" hidden="1" customHeight="1">
      <c r="A3099" s="119">
        <v>3092</v>
      </c>
      <c r="B3099" s="238" t="s">
        <v>29967</v>
      </c>
      <c r="C3099" s="121" t="s">
        <v>7508</v>
      </c>
      <c r="D3099" s="119">
        <v>2025</v>
      </c>
      <c r="E3099" s="121">
        <v>6400023309</v>
      </c>
      <c r="F3099" s="237">
        <v>45643</v>
      </c>
      <c r="G3099" s="121" t="s">
        <v>7282</v>
      </c>
      <c r="H3099" s="121" t="s">
        <v>24078</v>
      </c>
      <c r="I3099" s="120" t="s">
        <v>17142</v>
      </c>
      <c r="J3099" s="121" t="s">
        <v>7455</v>
      </c>
    </row>
    <row r="3100" spans="1:10" ht="15.75" hidden="1" customHeight="1">
      <c r="A3100" s="119">
        <v>3093</v>
      </c>
      <c r="B3100" s="238" t="s">
        <v>29968</v>
      </c>
      <c r="C3100" s="121" t="s">
        <v>7494</v>
      </c>
      <c r="D3100" s="119">
        <v>2025</v>
      </c>
      <c r="E3100" s="121">
        <v>6000040498</v>
      </c>
      <c r="F3100" s="237">
        <v>45617</v>
      </c>
      <c r="G3100" s="121" t="s">
        <v>10794</v>
      </c>
      <c r="H3100" s="121" t="s">
        <v>24079</v>
      </c>
      <c r="I3100" s="120" t="s">
        <v>17143</v>
      </c>
      <c r="J3100" s="121" t="s">
        <v>7452</v>
      </c>
    </row>
    <row r="3101" spans="1:10" ht="15.75" hidden="1" customHeight="1">
      <c r="A3101" s="119">
        <v>3094</v>
      </c>
      <c r="B3101" s="238" t="s">
        <v>29969</v>
      </c>
      <c r="C3101" s="121" t="s">
        <v>7501</v>
      </c>
      <c r="D3101" s="119">
        <v>2025</v>
      </c>
      <c r="E3101" s="121">
        <v>6200037512</v>
      </c>
      <c r="F3101" s="237">
        <v>45616</v>
      </c>
      <c r="G3101" s="121" t="s">
        <v>10795</v>
      </c>
      <c r="H3101" s="121" t="s">
        <v>24080</v>
      </c>
      <c r="I3101" s="120" t="s">
        <v>17144</v>
      </c>
      <c r="J3101" s="121" t="s">
        <v>7453</v>
      </c>
    </row>
    <row r="3102" spans="1:10" ht="15.75" hidden="1" customHeight="1">
      <c r="A3102" s="119">
        <v>3095</v>
      </c>
      <c r="B3102" s="238" t="s">
        <v>7672</v>
      </c>
      <c r="C3102" s="121" t="s">
        <v>7503</v>
      </c>
      <c r="D3102" s="119">
        <v>2025</v>
      </c>
      <c r="E3102" s="121">
        <v>6100108898</v>
      </c>
      <c r="F3102" s="237">
        <v>45617</v>
      </c>
      <c r="G3102" s="121" t="s">
        <v>10796</v>
      </c>
      <c r="H3102" s="121" t="s">
        <v>24081</v>
      </c>
      <c r="I3102" s="120" t="s">
        <v>17145</v>
      </c>
      <c r="J3102" s="121" t="s">
        <v>7451</v>
      </c>
    </row>
    <row r="3103" spans="1:10" ht="15.75" hidden="1" customHeight="1">
      <c r="A3103" s="119">
        <v>3096</v>
      </c>
      <c r="B3103" s="238" t="s">
        <v>29970</v>
      </c>
      <c r="C3103" s="121" t="s">
        <v>7490</v>
      </c>
      <c r="D3103" s="119">
        <v>2025</v>
      </c>
      <c r="E3103" s="121">
        <v>6200037463</v>
      </c>
      <c r="F3103" s="237">
        <v>45610</v>
      </c>
      <c r="G3103" s="121" t="s">
        <v>10797</v>
      </c>
      <c r="H3103" s="121" t="s">
        <v>24082</v>
      </c>
      <c r="I3103" s="120" t="s">
        <v>17146</v>
      </c>
      <c r="J3103" s="121" t="s">
        <v>7453</v>
      </c>
    </row>
    <row r="3104" spans="1:10" ht="15.75" hidden="1" customHeight="1">
      <c r="A3104" s="119">
        <v>3097</v>
      </c>
      <c r="B3104" s="238" t="s">
        <v>29971</v>
      </c>
      <c r="C3104" s="121" t="s">
        <v>7491</v>
      </c>
      <c r="D3104" s="119">
        <v>2025</v>
      </c>
      <c r="E3104" s="121">
        <v>6100108908</v>
      </c>
      <c r="F3104" s="237">
        <v>45617</v>
      </c>
      <c r="G3104" s="121" t="s">
        <v>10798</v>
      </c>
      <c r="H3104" s="121" t="s">
        <v>24083</v>
      </c>
      <c r="I3104" s="120" t="s">
        <v>17147</v>
      </c>
      <c r="J3104" s="121" t="s">
        <v>7451</v>
      </c>
    </row>
    <row r="3105" spans="1:10" ht="15.75" hidden="1" customHeight="1">
      <c r="A3105" s="119">
        <v>3098</v>
      </c>
      <c r="B3105" s="238" t="s">
        <v>7652</v>
      </c>
      <c r="C3105" s="121" t="s">
        <v>7478</v>
      </c>
      <c r="D3105" s="119">
        <v>2025</v>
      </c>
      <c r="E3105" s="121">
        <v>6100109156</v>
      </c>
      <c r="F3105" s="237">
        <v>45624</v>
      </c>
      <c r="G3105" s="121" t="s">
        <v>10799</v>
      </c>
      <c r="H3105" s="121" t="s">
        <v>24084</v>
      </c>
      <c r="I3105" s="120" t="s">
        <v>7403</v>
      </c>
      <c r="J3105" s="121" t="s">
        <v>7451</v>
      </c>
    </row>
    <row r="3106" spans="1:10" ht="15.75" hidden="1" customHeight="1">
      <c r="A3106" s="119">
        <v>3099</v>
      </c>
      <c r="B3106" s="238" t="s">
        <v>28883</v>
      </c>
      <c r="C3106" s="121" t="s">
        <v>7497</v>
      </c>
      <c r="D3106" s="119">
        <v>2025</v>
      </c>
      <c r="E3106" s="121">
        <v>6100108987</v>
      </c>
      <c r="F3106" s="237">
        <v>45621</v>
      </c>
      <c r="G3106" s="121" t="s">
        <v>10800</v>
      </c>
      <c r="H3106" s="121" t="s">
        <v>24085</v>
      </c>
      <c r="I3106" s="120" t="s">
        <v>17148</v>
      </c>
      <c r="J3106" s="121" t="s">
        <v>7451</v>
      </c>
    </row>
    <row r="3107" spans="1:10" ht="15.75" hidden="1" customHeight="1">
      <c r="A3107" s="119">
        <v>3100</v>
      </c>
      <c r="B3107" s="238" t="s">
        <v>29972</v>
      </c>
      <c r="C3107" s="121" t="s">
        <v>7494</v>
      </c>
      <c r="D3107" s="119">
        <v>2025</v>
      </c>
      <c r="E3107" s="121">
        <v>6000040449</v>
      </c>
      <c r="F3107" s="237">
        <v>45617</v>
      </c>
      <c r="G3107" s="121" t="s">
        <v>10801</v>
      </c>
      <c r="H3107" s="121" t="s">
        <v>24086</v>
      </c>
      <c r="I3107" s="120" t="s">
        <v>17149</v>
      </c>
      <c r="J3107" s="121" t="s">
        <v>7452</v>
      </c>
    </row>
    <row r="3108" spans="1:10" ht="15.75" hidden="1" customHeight="1">
      <c r="A3108" s="119">
        <v>3101</v>
      </c>
      <c r="B3108" s="238" t="s">
        <v>29973</v>
      </c>
      <c r="C3108" s="121" t="s">
        <v>7492</v>
      </c>
      <c r="D3108" s="119">
        <v>2025</v>
      </c>
      <c r="E3108" s="121">
        <v>6200037475</v>
      </c>
      <c r="F3108" s="237">
        <v>45614</v>
      </c>
      <c r="G3108" s="121" t="s">
        <v>10802</v>
      </c>
      <c r="H3108" s="121" t="s">
        <v>24087</v>
      </c>
      <c r="I3108" s="120" t="s">
        <v>17150</v>
      </c>
      <c r="J3108" s="121" t="s">
        <v>7453</v>
      </c>
    </row>
    <row r="3109" spans="1:10" ht="15.75" hidden="1" customHeight="1">
      <c r="A3109" s="119">
        <v>3102</v>
      </c>
      <c r="B3109" s="238" t="s">
        <v>29974</v>
      </c>
      <c r="C3109" s="121" t="s">
        <v>7496</v>
      </c>
      <c r="D3109" s="119">
        <v>2025</v>
      </c>
      <c r="E3109" s="121">
        <v>6100108823</v>
      </c>
      <c r="F3109" s="237">
        <v>45615</v>
      </c>
      <c r="G3109" s="121" t="s">
        <v>10803</v>
      </c>
      <c r="H3109" s="121" t="s">
        <v>24088</v>
      </c>
      <c r="I3109" s="120" t="s">
        <v>17151</v>
      </c>
      <c r="J3109" s="121" t="s">
        <v>7451</v>
      </c>
    </row>
    <row r="3110" spans="1:10" ht="15.75" hidden="1" customHeight="1">
      <c r="A3110" s="119">
        <v>3103</v>
      </c>
      <c r="B3110" s="238" t="s">
        <v>29975</v>
      </c>
      <c r="C3110" s="121" t="s">
        <v>7488</v>
      </c>
      <c r="D3110" s="119">
        <v>2025</v>
      </c>
      <c r="E3110" s="121">
        <v>6100108894</v>
      </c>
      <c r="F3110" s="237">
        <v>45616</v>
      </c>
      <c r="G3110" s="121" t="s">
        <v>10804</v>
      </c>
      <c r="H3110" s="121" t="s">
        <v>24089</v>
      </c>
      <c r="I3110" s="120" t="s">
        <v>17152</v>
      </c>
      <c r="J3110" s="121" t="s">
        <v>7451</v>
      </c>
    </row>
    <row r="3111" spans="1:10" ht="15.75" hidden="1" customHeight="1">
      <c r="A3111" s="119">
        <v>3104</v>
      </c>
      <c r="B3111" s="238" t="s">
        <v>7705</v>
      </c>
      <c r="C3111" s="121" t="s">
        <v>7484</v>
      </c>
      <c r="D3111" s="119">
        <v>2025</v>
      </c>
      <c r="E3111" s="121">
        <v>6100109287</v>
      </c>
      <c r="F3111" s="237">
        <v>45631</v>
      </c>
      <c r="G3111" s="121" t="s">
        <v>10805</v>
      </c>
      <c r="H3111" s="121" t="s">
        <v>24090</v>
      </c>
      <c r="I3111" s="120" t="s">
        <v>17153</v>
      </c>
      <c r="J3111" s="121" t="s">
        <v>7451</v>
      </c>
    </row>
    <row r="3112" spans="1:10" ht="15.75" hidden="1" customHeight="1">
      <c r="A3112" s="119">
        <v>3105</v>
      </c>
      <c r="B3112" s="238" t="s">
        <v>29976</v>
      </c>
      <c r="C3112" s="121" t="s">
        <v>7498</v>
      </c>
      <c r="D3112" s="119">
        <v>2025</v>
      </c>
      <c r="E3112" s="121">
        <v>6200037516</v>
      </c>
      <c r="F3112" s="237">
        <v>45615</v>
      </c>
      <c r="G3112" s="121" t="s">
        <v>10806</v>
      </c>
      <c r="H3112" s="121" t="s">
        <v>24091</v>
      </c>
      <c r="I3112" s="120" t="s">
        <v>17154</v>
      </c>
      <c r="J3112" s="121" t="s">
        <v>7453</v>
      </c>
    </row>
    <row r="3113" spans="1:10" ht="15.75" hidden="1" customHeight="1">
      <c r="A3113" s="119">
        <v>3106</v>
      </c>
      <c r="B3113" s="238" t="s">
        <v>7624</v>
      </c>
      <c r="C3113" s="121" t="s">
        <v>7478</v>
      </c>
      <c r="D3113" s="119">
        <v>2025</v>
      </c>
      <c r="E3113" s="121">
        <v>6100109139</v>
      </c>
      <c r="F3113" s="237">
        <v>45629</v>
      </c>
      <c r="G3113" s="121" t="s">
        <v>10807</v>
      </c>
      <c r="H3113" s="121" t="s">
        <v>24092</v>
      </c>
      <c r="I3113" s="120" t="s">
        <v>7332</v>
      </c>
      <c r="J3113" s="121" t="s">
        <v>7451</v>
      </c>
    </row>
    <row r="3114" spans="1:10" ht="15.75" hidden="1" customHeight="1">
      <c r="A3114" s="119">
        <v>3107</v>
      </c>
      <c r="B3114" s="238" t="s">
        <v>7636</v>
      </c>
      <c r="C3114" s="121" t="s">
        <v>7478</v>
      </c>
      <c r="D3114" s="119">
        <v>2025</v>
      </c>
      <c r="E3114" s="121">
        <v>6100109189</v>
      </c>
      <c r="F3114" s="237">
        <v>45644</v>
      </c>
      <c r="G3114" s="121" t="s">
        <v>10808</v>
      </c>
      <c r="H3114" s="121" t="s">
        <v>24093</v>
      </c>
      <c r="I3114" s="120" t="s">
        <v>17155</v>
      </c>
      <c r="J3114" s="121" t="s">
        <v>7451</v>
      </c>
    </row>
    <row r="3115" spans="1:10" ht="15.75" hidden="1" customHeight="1">
      <c r="A3115" s="119">
        <v>3108</v>
      </c>
      <c r="B3115" s="238" t="s">
        <v>29977</v>
      </c>
      <c r="C3115" s="121" t="s">
        <v>7496</v>
      </c>
      <c r="D3115" s="119">
        <v>2025</v>
      </c>
      <c r="E3115" s="121">
        <v>6100108831</v>
      </c>
      <c r="F3115" s="237">
        <v>45614</v>
      </c>
      <c r="G3115" s="121" t="s">
        <v>10809</v>
      </c>
      <c r="H3115" s="121" t="s">
        <v>24094</v>
      </c>
      <c r="I3115" s="120" t="s">
        <v>17156</v>
      </c>
      <c r="J3115" s="121" t="s">
        <v>7451</v>
      </c>
    </row>
    <row r="3116" spans="1:10" ht="15.75" hidden="1" customHeight="1">
      <c r="A3116" s="119">
        <v>3109</v>
      </c>
      <c r="B3116" s="238" t="s">
        <v>29978</v>
      </c>
      <c r="C3116" s="121" t="s">
        <v>7492</v>
      </c>
      <c r="D3116" s="119">
        <v>2025</v>
      </c>
      <c r="E3116" s="121">
        <v>6200037531</v>
      </c>
      <c r="F3116" s="237">
        <v>45617</v>
      </c>
      <c r="G3116" s="121" t="s">
        <v>10810</v>
      </c>
      <c r="H3116" s="121" t="s">
        <v>24095</v>
      </c>
      <c r="I3116" s="120" t="s">
        <v>17157</v>
      </c>
      <c r="J3116" s="121" t="s">
        <v>7453</v>
      </c>
    </row>
    <row r="3117" spans="1:10" ht="15.75" hidden="1" customHeight="1">
      <c r="A3117" s="119">
        <v>3110</v>
      </c>
      <c r="B3117" s="238" t="s">
        <v>29979</v>
      </c>
      <c r="C3117" s="121" t="s">
        <v>7496</v>
      </c>
      <c r="D3117" s="119">
        <v>2025</v>
      </c>
      <c r="E3117" s="121">
        <v>6100109213</v>
      </c>
      <c r="F3117" s="237">
        <v>45631</v>
      </c>
      <c r="G3117" s="121" t="s">
        <v>10811</v>
      </c>
      <c r="H3117" s="121" t="s">
        <v>24096</v>
      </c>
      <c r="I3117" s="120" t="s">
        <v>17158</v>
      </c>
      <c r="J3117" s="121" t="s">
        <v>7451</v>
      </c>
    </row>
    <row r="3118" spans="1:10" ht="15.75" hidden="1" customHeight="1">
      <c r="A3118" s="119">
        <v>3111</v>
      </c>
      <c r="B3118" s="238" t="s">
        <v>29980</v>
      </c>
      <c r="C3118" s="121" t="s">
        <v>7478</v>
      </c>
      <c r="D3118" s="119">
        <v>2025</v>
      </c>
      <c r="E3118" s="121">
        <v>6100109008</v>
      </c>
      <c r="F3118" s="237">
        <v>45621</v>
      </c>
      <c r="G3118" s="121" t="s">
        <v>10812</v>
      </c>
      <c r="H3118" s="121" t="s">
        <v>24097</v>
      </c>
      <c r="I3118" s="120" t="s">
        <v>17159</v>
      </c>
      <c r="J3118" s="121" t="s">
        <v>7451</v>
      </c>
    </row>
    <row r="3119" spans="1:10" ht="15.75" hidden="1" customHeight="1">
      <c r="A3119" s="119">
        <v>3112</v>
      </c>
      <c r="B3119" s="238" t="s">
        <v>29981</v>
      </c>
      <c r="C3119" s="121" t="s">
        <v>7495</v>
      </c>
      <c r="D3119" s="119">
        <v>2025</v>
      </c>
      <c r="E3119" s="121">
        <v>6300020272</v>
      </c>
      <c r="F3119" s="237">
        <v>45617</v>
      </c>
      <c r="G3119" s="121" t="s">
        <v>10813</v>
      </c>
      <c r="H3119" s="121" t="s">
        <v>24098</v>
      </c>
      <c r="I3119" s="120" t="s">
        <v>17160</v>
      </c>
      <c r="J3119" s="121" t="s">
        <v>7454</v>
      </c>
    </row>
    <row r="3120" spans="1:10" ht="15.75" hidden="1" customHeight="1">
      <c r="A3120" s="119">
        <v>3113</v>
      </c>
      <c r="B3120" s="238" t="s">
        <v>7759</v>
      </c>
      <c r="C3120" s="121" t="s">
        <v>7478</v>
      </c>
      <c r="D3120" s="119">
        <v>2025</v>
      </c>
      <c r="E3120" s="121">
        <v>6100108809</v>
      </c>
      <c r="F3120" s="237">
        <v>45614</v>
      </c>
      <c r="G3120" s="121" t="s">
        <v>10814</v>
      </c>
      <c r="H3120" s="121" t="s">
        <v>24099</v>
      </c>
      <c r="I3120" s="120" t="s">
        <v>17161</v>
      </c>
      <c r="J3120" s="121" t="s">
        <v>7451</v>
      </c>
    </row>
    <row r="3121" spans="1:10" ht="15.75" hidden="1" customHeight="1">
      <c r="A3121" s="119">
        <v>3114</v>
      </c>
      <c r="B3121" s="238" t="s">
        <v>29982</v>
      </c>
      <c r="C3121" s="121" t="s">
        <v>7513</v>
      </c>
      <c r="D3121" s="119">
        <v>2025</v>
      </c>
      <c r="E3121" s="121">
        <v>6400023225</v>
      </c>
      <c r="F3121" s="237">
        <v>45614</v>
      </c>
      <c r="G3121" s="121" t="s">
        <v>7124</v>
      </c>
      <c r="H3121" s="121"/>
      <c r="I3121" s="120" t="s">
        <v>17162</v>
      </c>
      <c r="J3121" s="121" t="s">
        <v>7455</v>
      </c>
    </row>
    <row r="3122" spans="1:10" ht="15.75" hidden="1" customHeight="1">
      <c r="A3122" s="119">
        <v>3115</v>
      </c>
      <c r="B3122" s="238" t="s">
        <v>29983</v>
      </c>
      <c r="C3122" s="121" t="s">
        <v>7491</v>
      </c>
      <c r="D3122" s="119">
        <v>2025</v>
      </c>
      <c r="E3122" s="121">
        <v>6100108921</v>
      </c>
      <c r="F3122" s="237">
        <v>45617</v>
      </c>
      <c r="G3122" s="121" t="s">
        <v>10815</v>
      </c>
      <c r="H3122" s="121" t="s">
        <v>24100</v>
      </c>
      <c r="I3122" s="120" t="s">
        <v>17163</v>
      </c>
      <c r="J3122" s="121" t="s">
        <v>7451</v>
      </c>
    </row>
    <row r="3123" spans="1:10" ht="15.75" hidden="1" customHeight="1">
      <c r="A3123" s="119">
        <v>3116</v>
      </c>
      <c r="B3123" s="238" t="s">
        <v>29984</v>
      </c>
      <c r="C3123" s="121" t="s">
        <v>7499</v>
      </c>
      <c r="D3123" s="119">
        <v>2025</v>
      </c>
      <c r="E3123" s="121">
        <v>6000040552</v>
      </c>
      <c r="F3123" s="237">
        <v>45623</v>
      </c>
      <c r="G3123" s="121" t="s">
        <v>10816</v>
      </c>
      <c r="H3123" s="121" t="s">
        <v>24101</v>
      </c>
      <c r="I3123" s="120" t="s">
        <v>17164</v>
      </c>
      <c r="J3123" s="121" t="s">
        <v>7452</v>
      </c>
    </row>
    <row r="3124" spans="1:10" ht="15.75" hidden="1" customHeight="1">
      <c r="A3124" s="119">
        <v>3117</v>
      </c>
      <c r="B3124" s="238" t="s">
        <v>29985</v>
      </c>
      <c r="C3124" s="121" t="s">
        <v>7497</v>
      </c>
      <c r="D3124" s="119">
        <v>2025</v>
      </c>
      <c r="E3124" s="121">
        <v>6100108851</v>
      </c>
      <c r="F3124" s="237">
        <v>45615</v>
      </c>
      <c r="G3124" s="121" t="s">
        <v>10817</v>
      </c>
      <c r="H3124" s="121" t="s">
        <v>24102</v>
      </c>
      <c r="I3124" s="120" t="s">
        <v>17165</v>
      </c>
      <c r="J3124" s="121" t="s">
        <v>7451</v>
      </c>
    </row>
    <row r="3125" spans="1:10" ht="15.75" hidden="1" customHeight="1">
      <c r="A3125" s="119">
        <v>3118</v>
      </c>
      <c r="B3125" s="238" t="s">
        <v>29986</v>
      </c>
      <c r="C3125" s="121" t="s">
        <v>7496</v>
      </c>
      <c r="D3125" s="119">
        <v>2025</v>
      </c>
      <c r="E3125" s="121">
        <v>6100108830</v>
      </c>
      <c r="F3125" s="237">
        <v>45616</v>
      </c>
      <c r="G3125" s="121" t="s">
        <v>10818</v>
      </c>
      <c r="H3125" s="121" t="s">
        <v>24103</v>
      </c>
      <c r="I3125" s="120" t="s">
        <v>17166</v>
      </c>
      <c r="J3125" s="121" t="s">
        <v>7451</v>
      </c>
    </row>
    <row r="3126" spans="1:10" ht="15.75" hidden="1" customHeight="1">
      <c r="A3126" s="119">
        <v>3119</v>
      </c>
      <c r="B3126" s="238" t="s">
        <v>7825</v>
      </c>
      <c r="C3126" s="121" t="s">
        <v>7479</v>
      </c>
      <c r="D3126" s="119">
        <v>2025</v>
      </c>
      <c r="E3126" s="121">
        <v>6100108843</v>
      </c>
      <c r="F3126" s="237">
        <v>45617</v>
      </c>
      <c r="G3126" s="121" t="s">
        <v>10819</v>
      </c>
      <c r="H3126" s="121" t="s">
        <v>24104</v>
      </c>
      <c r="I3126" s="120" t="s">
        <v>17167</v>
      </c>
      <c r="J3126" s="121" t="s">
        <v>7451</v>
      </c>
    </row>
    <row r="3127" spans="1:10" ht="15.75" hidden="1" customHeight="1">
      <c r="A3127" s="119">
        <v>3120</v>
      </c>
      <c r="B3127" s="238" t="s">
        <v>29987</v>
      </c>
      <c r="C3127" s="121" t="s">
        <v>7492</v>
      </c>
      <c r="D3127" s="119">
        <v>2025</v>
      </c>
      <c r="E3127" s="121">
        <v>6200037533</v>
      </c>
      <c r="F3127" s="237">
        <v>45616</v>
      </c>
      <c r="G3127" s="121" t="s">
        <v>10820</v>
      </c>
      <c r="H3127" s="121" t="s">
        <v>24105</v>
      </c>
      <c r="I3127" s="120" t="s">
        <v>17168</v>
      </c>
      <c r="J3127" s="121" t="s">
        <v>7453</v>
      </c>
    </row>
    <row r="3128" spans="1:10" ht="15.75" hidden="1" customHeight="1">
      <c r="A3128" s="119">
        <v>3121</v>
      </c>
      <c r="B3128" s="238" t="s">
        <v>29988</v>
      </c>
      <c r="C3128" s="121" t="s">
        <v>7504</v>
      </c>
      <c r="D3128" s="119">
        <v>2025</v>
      </c>
      <c r="E3128" s="121">
        <v>6300020310</v>
      </c>
      <c r="F3128" s="237">
        <v>45631</v>
      </c>
      <c r="G3128" s="121" t="s">
        <v>7147</v>
      </c>
      <c r="H3128" s="121" t="s">
        <v>24106</v>
      </c>
      <c r="I3128" s="120" t="s">
        <v>17169</v>
      </c>
      <c r="J3128" s="121" t="s">
        <v>7454</v>
      </c>
    </row>
    <row r="3129" spans="1:10" ht="15.75" hidden="1" customHeight="1">
      <c r="A3129" s="119">
        <v>3122</v>
      </c>
      <c r="B3129" s="238" t="s">
        <v>29603</v>
      </c>
      <c r="C3129" s="121" t="s">
        <v>7495</v>
      </c>
      <c r="D3129" s="119">
        <v>2025</v>
      </c>
      <c r="E3129" s="121">
        <v>6300020258</v>
      </c>
      <c r="F3129" s="237">
        <v>45609</v>
      </c>
      <c r="G3129" s="121" t="s">
        <v>10821</v>
      </c>
      <c r="H3129" s="121" t="s">
        <v>24107</v>
      </c>
      <c r="I3129" s="120" t="s">
        <v>17170</v>
      </c>
      <c r="J3129" s="121" t="s">
        <v>7454</v>
      </c>
    </row>
    <row r="3130" spans="1:10" ht="15.75" hidden="1" customHeight="1">
      <c r="A3130" s="119">
        <v>3123</v>
      </c>
      <c r="B3130" s="238" t="s">
        <v>29989</v>
      </c>
      <c r="C3130" s="121" t="s">
        <v>7512</v>
      </c>
      <c r="D3130" s="119">
        <v>2025</v>
      </c>
      <c r="E3130" s="121">
        <v>6400023219</v>
      </c>
      <c r="F3130" s="237">
        <v>45636</v>
      </c>
      <c r="G3130" s="121" t="s">
        <v>9841</v>
      </c>
      <c r="H3130" s="121" t="s">
        <v>24108</v>
      </c>
      <c r="I3130" s="120" t="s">
        <v>17171</v>
      </c>
      <c r="J3130" s="121" t="s">
        <v>7455</v>
      </c>
    </row>
    <row r="3131" spans="1:10" ht="15.75" hidden="1" customHeight="1">
      <c r="A3131" s="119">
        <v>3124</v>
      </c>
      <c r="B3131" s="238" t="s">
        <v>29990</v>
      </c>
      <c r="C3131" s="121" t="s">
        <v>7498</v>
      </c>
      <c r="D3131" s="119">
        <v>2025</v>
      </c>
      <c r="E3131" s="121">
        <v>6200037498</v>
      </c>
      <c r="F3131" s="237">
        <v>45614</v>
      </c>
      <c r="G3131" s="121" t="s">
        <v>10822</v>
      </c>
      <c r="H3131" s="121" t="s">
        <v>24109</v>
      </c>
      <c r="I3131" s="120" t="s">
        <v>17172</v>
      </c>
      <c r="J3131" s="121" t="s">
        <v>7453</v>
      </c>
    </row>
    <row r="3132" spans="1:10" ht="15.75" hidden="1" customHeight="1">
      <c r="A3132" s="119">
        <v>3125</v>
      </c>
      <c r="B3132" s="238" t="s">
        <v>29991</v>
      </c>
      <c r="C3132" s="121" t="s">
        <v>7497</v>
      </c>
      <c r="D3132" s="119">
        <v>2025</v>
      </c>
      <c r="E3132" s="121">
        <v>6100109021</v>
      </c>
      <c r="F3132" s="237">
        <v>45623</v>
      </c>
      <c r="G3132" s="121" t="s">
        <v>10823</v>
      </c>
      <c r="H3132" s="121" t="s">
        <v>24110</v>
      </c>
      <c r="I3132" s="120" t="s">
        <v>17173</v>
      </c>
      <c r="J3132" s="121" t="s">
        <v>7451</v>
      </c>
    </row>
    <row r="3133" spans="1:10" ht="15.75" hidden="1" customHeight="1">
      <c r="A3133" s="119">
        <v>3126</v>
      </c>
      <c r="B3133" s="238" t="s">
        <v>29992</v>
      </c>
      <c r="C3133" s="121" t="s">
        <v>7478</v>
      </c>
      <c r="D3133" s="119">
        <v>2025</v>
      </c>
      <c r="E3133" s="121">
        <v>6100108876</v>
      </c>
      <c r="F3133" s="237">
        <v>45617</v>
      </c>
      <c r="G3133" s="121" t="s">
        <v>10824</v>
      </c>
      <c r="H3133" s="121" t="s">
        <v>7466</v>
      </c>
      <c r="I3133" s="120" t="s">
        <v>17174</v>
      </c>
      <c r="J3133" s="121" t="s">
        <v>7451</v>
      </c>
    </row>
    <row r="3134" spans="1:10" ht="15.75" hidden="1" customHeight="1">
      <c r="A3134" s="119">
        <v>3127</v>
      </c>
      <c r="B3134" s="238" t="s">
        <v>29993</v>
      </c>
      <c r="C3134" s="121" t="s">
        <v>7492</v>
      </c>
      <c r="D3134" s="119">
        <v>2025</v>
      </c>
      <c r="E3134" s="121">
        <v>6200037492</v>
      </c>
      <c r="F3134" s="237">
        <v>45636</v>
      </c>
      <c r="G3134" s="121" t="s">
        <v>7184</v>
      </c>
      <c r="H3134" s="121" t="s">
        <v>24111</v>
      </c>
      <c r="I3134" s="120" t="s">
        <v>17175</v>
      </c>
      <c r="J3134" s="121" t="s">
        <v>7453</v>
      </c>
    </row>
    <row r="3135" spans="1:10" ht="15.75" hidden="1" customHeight="1">
      <c r="A3135" s="119">
        <v>3128</v>
      </c>
      <c r="B3135" s="238" t="s">
        <v>29994</v>
      </c>
      <c r="C3135" s="121" t="s">
        <v>7479</v>
      </c>
      <c r="D3135" s="119">
        <v>2025</v>
      </c>
      <c r="E3135" s="121">
        <v>6100108947</v>
      </c>
      <c r="F3135" s="237">
        <v>45618</v>
      </c>
      <c r="G3135" s="121" t="s">
        <v>10825</v>
      </c>
      <c r="H3135" s="121" t="s">
        <v>24112</v>
      </c>
      <c r="I3135" s="120" t="s">
        <v>17176</v>
      </c>
      <c r="J3135" s="121" t="s">
        <v>7451</v>
      </c>
    </row>
    <row r="3136" spans="1:10" ht="15.75" hidden="1" customHeight="1">
      <c r="A3136" s="119">
        <v>3129</v>
      </c>
      <c r="B3136" s="238" t="s">
        <v>7732</v>
      </c>
      <c r="C3136" s="121" t="s">
        <v>7503</v>
      </c>
      <c r="D3136" s="119">
        <v>2025</v>
      </c>
      <c r="E3136" s="121">
        <v>6100108991</v>
      </c>
      <c r="F3136" s="237">
        <v>45618</v>
      </c>
      <c r="G3136" s="121" t="s">
        <v>10826</v>
      </c>
      <c r="H3136" s="121" t="s">
        <v>24113</v>
      </c>
      <c r="I3136" s="120" t="s">
        <v>17177</v>
      </c>
      <c r="J3136" s="121" t="s">
        <v>7451</v>
      </c>
    </row>
    <row r="3137" spans="1:10" ht="15.75" hidden="1" customHeight="1">
      <c r="A3137" s="119">
        <v>3130</v>
      </c>
      <c r="B3137" s="238" t="s">
        <v>29995</v>
      </c>
      <c r="C3137" s="121" t="s">
        <v>7500</v>
      </c>
      <c r="D3137" s="119">
        <v>2025</v>
      </c>
      <c r="E3137" s="121">
        <v>6200037530</v>
      </c>
      <c r="F3137" s="237">
        <v>45616</v>
      </c>
      <c r="G3137" s="121" t="s">
        <v>10827</v>
      </c>
      <c r="H3137" s="121" t="s">
        <v>24114</v>
      </c>
      <c r="I3137" s="120" t="s">
        <v>17178</v>
      </c>
      <c r="J3137" s="121" t="s">
        <v>7453</v>
      </c>
    </row>
    <row r="3138" spans="1:10" ht="15.75" hidden="1" customHeight="1">
      <c r="A3138" s="119">
        <v>3131</v>
      </c>
      <c r="B3138" s="238" t="s">
        <v>29996</v>
      </c>
      <c r="C3138" s="121" t="s">
        <v>7506</v>
      </c>
      <c r="D3138" s="119">
        <v>2025</v>
      </c>
      <c r="E3138" s="121">
        <v>6300020341</v>
      </c>
      <c r="F3138" s="237">
        <v>45637</v>
      </c>
      <c r="G3138" s="121" t="s">
        <v>10828</v>
      </c>
      <c r="H3138" s="121" t="s">
        <v>24115</v>
      </c>
      <c r="I3138" s="120" t="s">
        <v>17179</v>
      </c>
      <c r="J3138" s="121" t="s">
        <v>7454</v>
      </c>
    </row>
    <row r="3139" spans="1:10" ht="15.75" hidden="1" customHeight="1">
      <c r="A3139" s="119">
        <v>3132</v>
      </c>
      <c r="B3139" s="238" t="s">
        <v>29997</v>
      </c>
      <c r="C3139" s="121" t="s">
        <v>7489</v>
      </c>
      <c r="D3139" s="119">
        <v>2025</v>
      </c>
      <c r="E3139" s="121">
        <v>6200037495</v>
      </c>
      <c r="F3139" s="237">
        <v>45616</v>
      </c>
      <c r="G3139" s="121" t="s">
        <v>10829</v>
      </c>
      <c r="H3139" s="121" t="s">
        <v>24116</v>
      </c>
      <c r="I3139" s="120" t="s">
        <v>17180</v>
      </c>
      <c r="J3139" s="121" t="s">
        <v>7453</v>
      </c>
    </row>
    <row r="3140" spans="1:10" ht="15.75" hidden="1" customHeight="1">
      <c r="A3140" s="119">
        <v>3133</v>
      </c>
      <c r="B3140" s="238" t="s">
        <v>7742</v>
      </c>
      <c r="C3140" s="121" t="s">
        <v>7478</v>
      </c>
      <c r="D3140" s="119">
        <v>2025</v>
      </c>
      <c r="E3140" s="121">
        <v>6100108875</v>
      </c>
      <c r="F3140" s="237">
        <v>45621</v>
      </c>
      <c r="G3140" s="121" t="s">
        <v>10830</v>
      </c>
      <c r="H3140" s="121" t="s">
        <v>24117</v>
      </c>
      <c r="I3140" s="120" t="s">
        <v>17181</v>
      </c>
      <c r="J3140" s="121" t="s">
        <v>7451</v>
      </c>
    </row>
    <row r="3141" spans="1:10" ht="15.75" hidden="1" customHeight="1">
      <c r="A3141" s="119">
        <v>3134</v>
      </c>
      <c r="B3141" s="238" t="s">
        <v>29998</v>
      </c>
      <c r="C3141" s="121" t="s">
        <v>7491</v>
      </c>
      <c r="D3141" s="119">
        <v>2025</v>
      </c>
      <c r="E3141" s="121">
        <v>6100108866</v>
      </c>
      <c r="F3141" s="237">
        <v>45615</v>
      </c>
      <c r="G3141" s="121" t="s">
        <v>10831</v>
      </c>
      <c r="H3141" s="121" t="s">
        <v>24118</v>
      </c>
      <c r="I3141" s="120" t="s">
        <v>17182</v>
      </c>
      <c r="J3141" s="121" t="s">
        <v>7451</v>
      </c>
    </row>
    <row r="3142" spans="1:10" ht="15.75" hidden="1" customHeight="1">
      <c r="A3142" s="119">
        <v>3135</v>
      </c>
      <c r="B3142" s="238" t="s">
        <v>29999</v>
      </c>
      <c r="C3142" s="121" t="s">
        <v>7481</v>
      </c>
      <c r="D3142" s="119">
        <v>2025</v>
      </c>
      <c r="E3142" s="121">
        <v>6000040691</v>
      </c>
      <c r="F3142" s="237">
        <v>45638</v>
      </c>
      <c r="G3142" s="121" t="s">
        <v>10832</v>
      </c>
      <c r="H3142" s="121" t="s">
        <v>24119</v>
      </c>
      <c r="I3142" s="120" t="s">
        <v>17183</v>
      </c>
      <c r="J3142" s="121" t="s">
        <v>7452</v>
      </c>
    </row>
    <row r="3143" spans="1:10" ht="15.75" hidden="1" customHeight="1">
      <c r="A3143" s="119">
        <v>3136</v>
      </c>
      <c r="B3143" s="238" t="s">
        <v>30000</v>
      </c>
      <c r="C3143" s="121" t="s">
        <v>7499</v>
      </c>
      <c r="D3143" s="119">
        <v>2025</v>
      </c>
      <c r="E3143" s="121">
        <v>6000040483</v>
      </c>
      <c r="F3143" s="237">
        <v>45621</v>
      </c>
      <c r="G3143" s="121" t="s">
        <v>10833</v>
      </c>
      <c r="H3143" s="121" t="s">
        <v>24120</v>
      </c>
      <c r="I3143" s="120" t="s">
        <v>17184</v>
      </c>
      <c r="J3143" s="121" t="s">
        <v>7452</v>
      </c>
    </row>
    <row r="3144" spans="1:10" ht="15.75" hidden="1" customHeight="1">
      <c r="A3144" s="119">
        <v>3137</v>
      </c>
      <c r="B3144" s="238" t="s">
        <v>30001</v>
      </c>
      <c r="C3144" s="121" t="s">
        <v>7484</v>
      </c>
      <c r="D3144" s="119">
        <v>2025</v>
      </c>
      <c r="E3144" s="121">
        <v>6100108945</v>
      </c>
      <c r="F3144" s="237">
        <v>45623</v>
      </c>
      <c r="G3144" s="121" t="s">
        <v>10071</v>
      </c>
      <c r="H3144" s="121" t="s">
        <v>24121</v>
      </c>
      <c r="I3144" s="120" t="s">
        <v>17185</v>
      </c>
      <c r="J3144" s="121" t="s">
        <v>7451</v>
      </c>
    </row>
    <row r="3145" spans="1:10" ht="15.75" hidden="1" customHeight="1">
      <c r="A3145" s="119">
        <v>3138</v>
      </c>
      <c r="B3145" s="238" t="s">
        <v>30002</v>
      </c>
      <c r="C3145" s="121" t="s">
        <v>7500</v>
      </c>
      <c r="D3145" s="119">
        <v>2025</v>
      </c>
      <c r="E3145" s="121">
        <v>6200037623</v>
      </c>
      <c r="F3145" s="237">
        <v>45628</v>
      </c>
      <c r="G3145" s="121" t="s">
        <v>10834</v>
      </c>
      <c r="H3145" s="121" t="s">
        <v>24122</v>
      </c>
      <c r="I3145" s="120" t="s">
        <v>17186</v>
      </c>
      <c r="J3145" s="121" t="s">
        <v>7453</v>
      </c>
    </row>
    <row r="3146" spans="1:10" ht="15.75" hidden="1" customHeight="1">
      <c r="A3146" s="119">
        <v>3139</v>
      </c>
      <c r="B3146" s="238" t="s">
        <v>30003</v>
      </c>
      <c r="C3146" s="121" t="s">
        <v>7497</v>
      </c>
      <c r="D3146" s="119">
        <v>2025</v>
      </c>
      <c r="E3146" s="121">
        <v>6100109241</v>
      </c>
      <c r="F3146" s="237">
        <v>45631</v>
      </c>
      <c r="G3146" s="121" t="s">
        <v>10835</v>
      </c>
      <c r="H3146" s="121" t="s">
        <v>24123</v>
      </c>
      <c r="I3146" s="120" t="s">
        <v>17187</v>
      </c>
      <c r="J3146" s="121" t="s">
        <v>7451</v>
      </c>
    </row>
    <row r="3147" spans="1:10" ht="15.75" hidden="1" customHeight="1">
      <c r="A3147" s="119">
        <v>3140</v>
      </c>
      <c r="B3147" s="238" t="s">
        <v>7670</v>
      </c>
      <c r="C3147" s="121" t="s">
        <v>7478</v>
      </c>
      <c r="D3147" s="119">
        <v>2025</v>
      </c>
      <c r="E3147" s="121">
        <v>6100109405</v>
      </c>
      <c r="F3147" s="237">
        <v>45636</v>
      </c>
      <c r="G3147" s="121" t="s">
        <v>10836</v>
      </c>
      <c r="H3147" s="121" t="s">
        <v>24124</v>
      </c>
      <c r="I3147" s="120" t="s">
        <v>17188</v>
      </c>
      <c r="J3147" s="121" t="s">
        <v>7451</v>
      </c>
    </row>
    <row r="3148" spans="1:10" ht="15.75" hidden="1" customHeight="1">
      <c r="A3148" s="119">
        <v>3141</v>
      </c>
      <c r="B3148" s="238" t="s">
        <v>30004</v>
      </c>
      <c r="C3148" s="121" t="s">
        <v>7478</v>
      </c>
      <c r="D3148" s="119">
        <v>2025</v>
      </c>
      <c r="E3148" s="121">
        <v>6100109062</v>
      </c>
      <c r="F3148" s="237">
        <v>45624</v>
      </c>
      <c r="G3148" s="121" t="s">
        <v>10837</v>
      </c>
      <c r="H3148" s="121" t="s">
        <v>24125</v>
      </c>
      <c r="I3148" s="120" t="s">
        <v>17189</v>
      </c>
      <c r="J3148" s="121" t="s">
        <v>7451</v>
      </c>
    </row>
    <row r="3149" spans="1:10" ht="15.75" hidden="1" customHeight="1">
      <c r="A3149" s="119">
        <v>3142</v>
      </c>
      <c r="B3149" s="238" t="s">
        <v>30005</v>
      </c>
      <c r="C3149" s="121" t="s">
        <v>7508</v>
      </c>
      <c r="D3149" s="119">
        <v>2025</v>
      </c>
      <c r="E3149" s="121">
        <v>6400023282</v>
      </c>
      <c r="F3149" s="237">
        <v>45630</v>
      </c>
      <c r="G3149" s="121" t="s">
        <v>10838</v>
      </c>
      <c r="H3149" s="121" t="s">
        <v>24126</v>
      </c>
      <c r="I3149" s="120" t="s">
        <v>17190</v>
      </c>
      <c r="J3149" s="121" t="s">
        <v>7455</v>
      </c>
    </row>
    <row r="3150" spans="1:10" ht="15.75" hidden="1" customHeight="1">
      <c r="A3150" s="119">
        <v>3143</v>
      </c>
      <c r="B3150" s="238" t="s">
        <v>30006</v>
      </c>
      <c r="C3150" s="121" t="s">
        <v>7500</v>
      </c>
      <c r="D3150" s="119">
        <v>2025</v>
      </c>
      <c r="E3150" s="121">
        <v>6200037775</v>
      </c>
      <c r="F3150" s="237">
        <v>45638</v>
      </c>
      <c r="G3150" s="121" t="s">
        <v>10839</v>
      </c>
      <c r="H3150" s="121"/>
      <c r="I3150" s="120" t="s">
        <v>17191</v>
      </c>
      <c r="J3150" s="121" t="s">
        <v>7453</v>
      </c>
    </row>
    <row r="3151" spans="1:10" ht="15.75" hidden="1" customHeight="1">
      <c r="A3151" s="119">
        <v>3144</v>
      </c>
      <c r="B3151" s="238" t="s">
        <v>30007</v>
      </c>
      <c r="C3151" s="121" t="s">
        <v>7501</v>
      </c>
      <c r="D3151" s="119">
        <v>2025</v>
      </c>
      <c r="E3151" s="121">
        <v>6200037532</v>
      </c>
      <c r="F3151" s="237">
        <v>45617</v>
      </c>
      <c r="G3151" s="121" t="s">
        <v>10840</v>
      </c>
      <c r="H3151" s="121" t="s">
        <v>24127</v>
      </c>
      <c r="I3151" s="120" t="s">
        <v>17192</v>
      </c>
      <c r="J3151" s="121" t="s">
        <v>7453</v>
      </c>
    </row>
    <row r="3152" spans="1:10" ht="15.75" hidden="1" customHeight="1">
      <c r="A3152" s="119">
        <v>3145</v>
      </c>
      <c r="B3152" s="238" t="s">
        <v>30008</v>
      </c>
      <c r="C3152" s="121" t="s">
        <v>7492</v>
      </c>
      <c r="D3152" s="119">
        <v>2025</v>
      </c>
      <c r="E3152" s="121">
        <v>6200037673</v>
      </c>
      <c r="F3152" s="237">
        <v>45636</v>
      </c>
      <c r="G3152" s="121" t="s">
        <v>10841</v>
      </c>
      <c r="H3152" s="121" t="s">
        <v>24128</v>
      </c>
      <c r="I3152" s="120" t="s">
        <v>17193</v>
      </c>
      <c r="J3152" s="121" t="s">
        <v>7453</v>
      </c>
    </row>
    <row r="3153" spans="1:10" ht="15.75" hidden="1" customHeight="1">
      <c r="A3153" s="119">
        <v>3146</v>
      </c>
      <c r="B3153" s="238" t="s">
        <v>30009</v>
      </c>
      <c r="C3153" s="121" t="s">
        <v>7508</v>
      </c>
      <c r="D3153" s="119">
        <v>2025</v>
      </c>
      <c r="E3153" s="121">
        <v>6400023333</v>
      </c>
      <c r="F3153" s="237">
        <v>45637</v>
      </c>
      <c r="G3153" s="121" t="s">
        <v>10842</v>
      </c>
      <c r="H3153" s="121" t="s">
        <v>24129</v>
      </c>
      <c r="I3153" s="120" t="s">
        <v>17194</v>
      </c>
      <c r="J3153" s="121" t="s">
        <v>7455</v>
      </c>
    </row>
    <row r="3154" spans="1:10" ht="15.75" hidden="1" customHeight="1">
      <c r="A3154" s="119">
        <v>3147</v>
      </c>
      <c r="B3154" s="238" t="s">
        <v>30010</v>
      </c>
      <c r="C3154" s="121" t="s">
        <v>7491</v>
      </c>
      <c r="D3154" s="119">
        <v>2025</v>
      </c>
      <c r="E3154" s="121">
        <v>6100108914</v>
      </c>
      <c r="F3154" s="237">
        <v>45618</v>
      </c>
      <c r="G3154" s="121" t="s">
        <v>10843</v>
      </c>
      <c r="H3154" s="121" t="s">
        <v>24130</v>
      </c>
      <c r="I3154" s="120" t="s">
        <v>17195</v>
      </c>
      <c r="J3154" s="121" t="s">
        <v>7451</v>
      </c>
    </row>
    <row r="3155" spans="1:10" ht="15.75" hidden="1" customHeight="1">
      <c r="A3155" s="119">
        <v>3148</v>
      </c>
      <c r="B3155" s="238" t="s">
        <v>30011</v>
      </c>
      <c r="C3155" s="121" t="s">
        <v>7481</v>
      </c>
      <c r="D3155" s="119">
        <v>2025</v>
      </c>
      <c r="E3155" s="121">
        <v>6000040494</v>
      </c>
      <c r="F3155" s="237">
        <v>45621</v>
      </c>
      <c r="G3155" s="121" t="s">
        <v>10844</v>
      </c>
      <c r="H3155" s="121" t="s">
        <v>24131</v>
      </c>
      <c r="I3155" s="120" t="s">
        <v>17196</v>
      </c>
      <c r="J3155" s="121" t="s">
        <v>7452</v>
      </c>
    </row>
    <row r="3156" spans="1:10" ht="15.75" hidden="1" customHeight="1">
      <c r="A3156" s="119">
        <v>3149</v>
      </c>
      <c r="B3156" s="238" t="s">
        <v>30012</v>
      </c>
      <c r="C3156" s="121" t="s">
        <v>7490</v>
      </c>
      <c r="D3156" s="119">
        <v>2025</v>
      </c>
      <c r="E3156" s="121">
        <v>6200037513</v>
      </c>
      <c r="F3156" s="237">
        <v>45616</v>
      </c>
      <c r="G3156" s="121" t="s">
        <v>10845</v>
      </c>
      <c r="H3156" s="121" t="s">
        <v>24132</v>
      </c>
      <c r="I3156" s="120" t="s">
        <v>17197</v>
      </c>
      <c r="J3156" s="121" t="s">
        <v>7453</v>
      </c>
    </row>
    <row r="3157" spans="1:10" ht="15.75" hidden="1" customHeight="1">
      <c r="A3157" s="119">
        <v>3150</v>
      </c>
      <c r="B3157" s="121" t="s">
        <v>33320</v>
      </c>
      <c r="C3157" s="121" t="s">
        <v>7504</v>
      </c>
      <c r="D3157" s="119">
        <v>2025</v>
      </c>
      <c r="E3157" s="121">
        <v>6300020281</v>
      </c>
      <c r="F3157" s="237">
        <v>45618</v>
      </c>
      <c r="G3157" s="121" t="s">
        <v>10846</v>
      </c>
      <c r="H3157" s="121" t="s">
        <v>24133</v>
      </c>
      <c r="I3157" s="120" t="s">
        <v>17198</v>
      </c>
      <c r="J3157" s="121" t="s">
        <v>7454</v>
      </c>
    </row>
    <row r="3158" spans="1:10" ht="15.75" hidden="1" customHeight="1">
      <c r="A3158" s="119">
        <v>3151</v>
      </c>
      <c r="B3158" s="238" t="s">
        <v>7780</v>
      </c>
      <c r="C3158" s="121" t="s">
        <v>7483</v>
      </c>
      <c r="D3158" s="119">
        <v>2025</v>
      </c>
      <c r="E3158" s="121">
        <v>6100108997</v>
      </c>
      <c r="F3158" s="237">
        <v>45621</v>
      </c>
      <c r="G3158" s="121" t="s">
        <v>10847</v>
      </c>
      <c r="H3158" s="121" t="s">
        <v>24134</v>
      </c>
      <c r="I3158" s="120" t="s">
        <v>17199</v>
      </c>
      <c r="J3158" s="121" t="s">
        <v>7451</v>
      </c>
    </row>
    <row r="3159" spans="1:10" ht="15.75" hidden="1" customHeight="1">
      <c r="A3159" s="119">
        <v>3152</v>
      </c>
      <c r="B3159" s="238" t="s">
        <v>30013</v>
      </c>
      <c r="C3159" s="121" t="s">
        <v>7497</v>
      </c>
      <c r="D3159" s="119">
        <v>2025</v>
      </c>
      <c r="E3159" s="121">
        <v>6100109642</v>
      </c>
      <c r="F3159" s="237">
        <v>45646</v>
      </c>
      <c r="G3159" s="121" t="s">
        <v>10848</v>
      </c>
      <c r="H3159" s="121" t="s">
        <v>24135</v>
      </c>
      <c r="I3159" s="120" t="s">
        <v>17200</v>
      </c>
      <c r="J3159" s="121" t="s">
        <v>7451</v>
      </c>
    </row>
    <row r="3160" spans="1:10" ht="15.75" hidden="1" customHeight="1">
      <c r="A3160" s="119">
        <v>3153</v>
      </c>
      <c r="B3160" s="238" t="s">
        <v>30014</v>
      </c>
      <c r="C3160" s="121" t="s">
        <v>7492</v>
      </c>
      <c r="D3160" s="119">
        <v>2025</v>
      </c>
      <c r="E3160" s="121">
        <v>6200037523</v>
      </c>
      <c r="F3160" s="237">
        <v>45615</v>
      </c>
      <c r="G3160" s="121" t="s">
        <v>10849</v>
      </c>
      <c r="H3160" s="121" t="s">
        <v>24136</v>
      </c>
      <c r="I3160" s="120" t="s">
        <v>17201</v>
      </c>
      <c r="J3160" s="121" t="s">
        <v>7453</v>
      </c>
    </row>
    <row r="3161" spans="1:10" ht="15.75" hidden="1" customHeight="1">
      <c r="A3161" s="119">
        <v>3154</v>
      </c>
      <c r="B3161" s="238" t="s">
        <v>30015</v>
      </c>
      <c r="C3161" s="121" t="s">
        <v>7497</v>
      </c>
      <c r="D3161" s="119">
        <v>2025</v>
      </c>
      <c r="E3161" s="121">
        <v>6100109030</v>
      </c>
      <c r="F3161" s="237">
        <v>45618</v>
      </c>
      <c r="G3161" s="121" t="s">
        <v>10850</v>
      </c>
      <c r="H3161" s="121" t="s">
        <v>24137</v>
      </c>
      <c r="I3161" s="120" t="s">
        <v>17202</v>
      </c>
      <c r="J3161" s="121" t="s">
        <v>7451</v>
      </c>
    </row>
    <row r="3162" spans="1:10" ht="15.75" hidden="1" customHeight="1">
      <c r="A3162" s="119">
        <v>3155</v>
      </c>
      <c r="B3162" s="238" t="s">
        <v>30016</v>
      </c>
      <c r="C3162" s="121" t="s">
        <v>7481</v>
      </c>
      <c r="D3162" s="119">
        <v>2025</v>
      </c>
      <c r="E3162" s="121">
        <v>6000040541</v>
      </c>
      <c r="F3162" s="237">
        <v>45625</v>
      </c>
      <c r="G3162" s="121" t="s">
        <v>10851</v>
      </c>
      <c r="H3162" s="121" t="s">
        <v>24138</v>
      </c>
      <c r="I3162" s="120" t="s">
        <v>17203</v>
      </c>
      <c r="J3162" s="121" t="s">
        <v>7452</v>
      </c>
    </row>
    <row r="3163" spans="1:10" ht="15.75" hidden="1" customHeight="1">
      <c r="A3163" s="119">
        <v>3156</v>
      </c>
      <c r="B3163" s="238" t="s">
        <v>29141</v>
      </c>
      <c r="C3163" s="121" t="s">
        <v>7489</v>
      </c>
      <c r="D3163" s="119">
        <v>2025</v>
      </c>
      <c r="E3163" s="121">
        <v>6200037534</v>
      </c>
      <c r="F3163" s="237">
        <v>45617</v>
      </c>
      <c r="G3163" s="121" t="s">
        <v>10852</v>
      </c>
      <c r="H3163" s="121" t="s">
        <v>24139</v>
      </c>
      <c r="I3163" s="120" t="s">
        <v>17204</v>
      </c>
      <c r="J3163" s="121" t="s">
        <v>7453</v>
      </c>
    </row>
    <row r="3164" spans="1:10" ht="15.75" hidden="1" customHeight="1">
      <c r="A3164" s="119">
        <v>3157</v>
      </c>
      <c r="B3164" s="238" t="s">
        <v>30017</v>
      </c>
      <c r="C3164" s="121" t="s">
        <v>7491</v>
      </c>
      <c r="D3164" s="119">
        <v>2025</v>
      </c>
      <c r="E3164" s="121">
        <v>6100108900</v>
      </c>
      <c r="F3164" s="237">
        <v>45617</v>
      </c>
      <c r="G3164" s="121" t="s">
        <v>10853</v>
      </c>
      <c r="H3164" s="121" t="s">
        <v>24140</v>
      </c>
      <c r="I3164" s="120" t="s">
        <v>17205</v>
      </c>
      <c r="J3164" s="121" t="s">
        <v>7451</v>
      </c>
    </row>
    <row r="3165" spans="1:10" ht="15.75" hidden="1" customHeight="1">
      <c r="A3165" s="119">
        <v>3158</v>
      </c>
      <c r="B3165" s="121" t="s">
        <v>28022</v>
      </c>
      <c r="C3165" s="121" t="s">
        <v>7500</v>
      </c>
      <c r="D3165" s="119">
        <v>2025</v>
      </c>
      <c r="E3165" s="121">
        <v>6200037471</v>
      </c>
      <c r="F3165" s="237">
        <v>45611</v>
      </c>
      <c r="G3165" s="121" t="s">
        <v>10854</v>
      </c>
      <c r="H3165" s="121" t="s">
        <v>24141</v>
      </c>
      <c r="I3165" s="120" t="s">
        <v>17206</v>
      </c>
      <c r="J3165" s="121" t="s">
        <v>7453</v>
      </c>
    </row>
    <row r="3166" spans="1:10" ht="15.75" hidden="1" customHeight="1">
      <c r="A3166" s="119">
        <v>3159</v>
      </c>
      <c r="B3166" s="238" t="s">
        <v>30018</v>
      </c>
      <c r="C3166" s="121" t="s">
        <v>7492</v>
      </c>
      <c r="D3166" s="119">
        <v>2025</v>
      </c>
      <c r="E3166" s="121">
        <v>6200037738</v>
      </c>
      <c r="F3166" s="237">
        <v>45632</v>
      </c>
      <c r="G3166" s="121" t="s">
        <v>10855</v>
      </c>
      <c r="H3166" s="121" t="s">
        <v>24142</v>
      </c>
      <c r="I3166" s="120" t="s">
        <v>17207</v>
      </c>
      <c r="J3166" s="121" t="s">
        <v>7453</v>
      </c>
    </row>
    <row r="3167" spans="1:10" ht="15.75" hidden="1" customHeight="1">
      <c r="A3167" s="119">
        <v>3160</v>
      </c>
      <c r="B3167" s="238" t="s">
        <v>30019</v>
      </c>
      <c r="C3167" s="121" t="s">
        <v>7484</v>
      </c>
      <c r="D3167" s="119">
        <v>2025</v>
      </c>
      <c r="E3167" s="121">
        <v>6100108948</v>
      </c>
      <c r="F3167" s="237">
        <v>45628</v>
      </c>
      <c r="G3167" s="121" t="s">
        <v>10856</v>
      </c>
      <c r="H3167" s="121" t="s">
        <v>24143</v>
      </c>
      <c r="I3167" s="120" t="s">
        <v>17208</v>
      </c>
      <c r="J3167" s="121" t="s">
        <v>7451</v>
      </c>
    </row>
    <row r="3168" spans="1:10" ht="15.75" hidden="1" customHeight="1">
      <c r="A3168" s="119">
        <v>3161</v>
      </c>
      <c r="B3168" s="238" t="s">
        <v>30020</v>
      </c>
      <c r="C3168" s="121" t="s">
        <v>7489</v>
      </c>
      <c r="D3168" s="119">
        <v>2025</v>
      </c>
      <c r="E3168" s="121">
        <v>6200037540</v>
      </c>
      <c r="F3168" s="237">
        <v>45621</v>
      </c>
      <c r="G3168" s="121" t="s">
        <v>10857</v>
      </c>
      <c r="H3168" s="121" t="s">
        <v>24144</v>
      </c>
      <c r="I3168" s="120" t="s">
        <v>17209</v>
      </c>
      <c r="J3168" s="121" t="s">
        <v>7453</v>
      </c>
    </row>
    <row r="3169" spans="1:10" ht="15.75" hidden="1" customHeight="1">
      <c r="A3169" s="119">
        <v>3162</v>
      </c>
      <c r="B3169" s="238" t="s">
        <v>30021</v>
      </c>
      <c r="C3169" s="121" t="s">
        <v>7478</v>
      </c>
      <c r="D3169" s="119">
        <v>2025</v>
      </c>
      <c r="E3169" s="121">
        <v>6100108951</v>
      </c>
      <c r="F3169" s="237">
        <v>45621</v>
      </c>
      <c r="G3169" s="121" t="s">
        <v>10858</v>
      </c>
      <c r="H3169" s="121" t="s">
        <v>24145</v>
      </c>
      <c r="I3169" s="120" t="s">
        <v>17210</v>
      </c>
      <c r="J3169" s="121" t="s">
        <v>7451</v>
      </c>
    </row>
    <row r="3170" spans="1:10" ht="15.75" hidden="1" customHeight="1">
      <c r="A3170" s="119">
        <v>3163</v>
      </c>
      <c r="B3170" s="238" t="s">
        <v>30022</v>
      </c>
      <c r="C3170" s="121" t="s">
        <v>7484</v>
      </c>
      <c r="D3170" s="119">
        <v>2025</v>
      </c>
      <c r="E3170" s="121">
        <v>6100109106</v>
      </c>
      <c r="F3170" s="237">
        <v>45623</v>
      </c>
      <c r="G3170" s="121" t="s">
        <v>10859</v>
      </c>
      <c r="H3170" s="121" t="s">
        <v>24146</v>
      </c>
      <c r="I3170" s="120" t="s">
        <v>17211</v>
      </c>
      <c r="J3170" s="121" t="s">
        <v>7451</v>
      </c>
    </row>
    <row r="3171" spans="1:10" ht="15.75" hidden="1" customHeight="1">
      <c r="A3171" s="119">
        <v>3164</v>
      </c>
      <c r="B3171" s="238" t="s">
        <v>7523</v>
      </c>
      <c r="C3171" s="121" t="s">
        <v>7482</v>
      </c>
      <c r="D3171" s="119">
        <v>2025</v>
      </c>
      <c r="E3171" s="121">
        <v>6100109016</v>
      </c>
      <c r="F3171" s="237">
        <v>45621</v>
      </c>
      <c r="G3171" s="121" t="s">
        <v>10860</v>
      </c>
      <c r="H3171" s="121" t="s">
        <v>24147</v>
      </c>
      <c r="I3171" s="120" t="s">
        <v>17212</v>
      </c>
      <c r="J3171" s="121" t="s">
        <v>7451</v>
      </c>
    </row>
    <row r="3172" spans="1:10" ht="15.75" hidden="1" customHeight="1">
      <c r="A3172" s="119">
        <v>3165</v>
      </c>
      <c r="B3172" s="238" t="s">
        <v>7705</v>
      </c>
      <c r="C3172" s="121" t="s">
        <v>7478</v>
      </c>
      <c r="D3172" s="119">
        <v>2025</v>
      </c>
      <c r="E3172" s="121">
        <v>6100109488</v>
      </c>
      <c r="F3172" s="237">
        <v>45643</v>
      </c>
      <c r="G3172" s="121" t="s">
        <v>10861</v>
      </c>
      <c r="H3172" s="121" t="s">
        <v>24148</v>
      </c>
      <c r="I3172" s="120" t="s">
        <v>7308</v>
      </c>
      <c r="J3172" s="121" t="s">
        <v>7451</v>
      </c>
    </row>
    <row r="3173" spans="1:10" ht="15.75" hidden="1" customHeight="1">
      <c r="A3173" s="119">
        <v>3166</v>
      </c>
      <c r="B3173" s="238" t="s">
        <v>30023</v>
      </c>
      <c r="C3173" s="121" t="s">
        <v>7501</v>
      </c>
      <c r="D3173" s="119">
        <v>2025</v>
      </c>
      <c r="E3173" s="121">
        <v>6200037537</v>
      </c>
      <c r="F3173" s="237">
        <v>45617</v>
      </c>
      <c r="G3173" s="121" t="s">
        <v>10862</v>
      </c>
      <c r="H3173" s="121"/>
      <c r="I3173" s="120" t="s">
        <v>17213</v>
      </c>
      <c r="J3173" s="121" t="s">
        <v>7453</v>
      </c>
    </row>
    <row r="3174" spans="1:10" ht="15.75" hidden="1" customHeight="1">
      <c r="A3174" s="119">
        <v>3167</v>
      </c>
      <c r="B3174" s="238" t="s">
        <v>7910</v>
      </c>
      <c r="C3174" s="121" t="s">
        <v>7491</v>
      </c>
      <c r="D3174" s="119">
        <v>2025</v>
      </c>
      <c r="E3174" s="121">
        <v>6100108946</v>
      </c>
      <c r="F3174" s="237">
        <v>45618</v>
      </c>
      <c r="G3174" s="121" t="s">
        <v>10863</v>
      </c>
      <c r="H3174" s="121" t="s">
        <v>24149</v>
      </c>
      <c r="I3174" s="120" t="s">
        <v>17214</v>
      </c>
      <c r="J3174" s="121" t="s">
        <v>7451</v>
      </c>
    </row>
    <row r="3175" spans="1:10" ht="15.75" hidden="1" customHeight="1">
      <c r="A3175" s="119">
        <v>3168</v>
      </c>
      <c r="B3175" s="238" t="s">
        <v>30024</v>
      </c>
      <c r="C3175" s="121" t="s">
        <v>7492</v>
      </c>
      <c r="D3175" s="119">
        <v>2025</v>
      </c>
      <c r="E3175" s="121">
        <v>6200037541</v>
      </c>
      <c r="F3175" s="237">
        <v>45616</v>
      </c>
      <c r="G3175" s="121" t="s">
        <v>10864</v>
      </c>
      <c r="H3175" s="121" t="s">
        <v>24150</v>
      </c>
      <c r="I3175" s="120" t="s">
        <v>17215</v>
      </c>
      <c r="J3175" s="121" t="s">
        <v>7453</v>
      </c>
    </row>
    <row r="3176" spans="1:10" ht="15.75" hidden="1" customHeight="1">
      <c r="A3176" s="119">
        <v>3169</v>
      </c>
      <c r="B3176" s="121" t="s">
        <v>28015</v>
      </c>
      <c r="C3176" s="121" t="s">
        <v>7492</v>
      </c>
      <c r="D3176" s="119">
        <v>2025</v>
      </c>
      <c r="E3176" s="121">
        <v>6200037539</v>
      </c>
      <c r="F3176" s="237">
        <v>45615</v>
      </c>
      <c r="G3176" s="121" t="s">
        <v>10865</v>
      </c>
      <c r="H3176" s="121" t="s">
        <v>24151</v>
      </c>
      <c r="I3176" s="120" t="s">
        <v>17216</v>
      </c>
      <c r="J3176" s="121" t="s">
        <v>7453</v>
      </c>
    </row>
    <row r="3177" spans="1:10" ht="15.75" hidden="1" customHeight="1">
      <c r="A3177" s="119">
        <v>3170</v>
      </c>
      <c r="B3177" s="238" t="s">
        <v>30025</v>
      </c>
      <c r="C3177" s="121" t="s">
        <v>7497</v>
      </c>
      <c r="D3177" s="119">
        <v>2025</v>
      </c>
      <c r="E3177" s="121">
        <v>6100109235</v>
      </c>
      <c r="F3177" s="237">
        <v>45631</v>
      </c>
      <c r="G3177" s="121" t="s">
        <v>10866</v>
      </c>
      <c r="H3177" s="121" t="s">
        <v>24152</v>
      </c>
      <c r="I3177" s="120" t="s">
        <v>17217</v>
      </c>
      <c r="J3177" s="121" t="s">
        <v>7451</v>
      </c>
    </row>
    <row r="3178" spans="1:10" ht="15.75" hidden="1" customHeight="1">
      <c r="A3178" s="119">
        <v>3171</v>
      </c>
      <c r="B3178" s="238" t="s">
        <v>7614</v>
      </c>
      <c r="C3178" s="121" t="s">
        <v>7478</v>
      </c>
      <c r="D3178" s="119">
        <v>2025</v>
      </c>
      <c r="E3178" s="121">
        <v>6100109152</v>
      </c>
      <c r="F3178" s="237">
        <v>45625</v>
      </c>
      <c r="G3178" s="121" t="s">
        <v>10867</v>
      </c>
      <c r="H3178" s="121" t="s">
        <v>24153</v>
      </c>
      <c r="I3178" s="120" t="s">
        <v>17218</v>
      </c>
      <c r="J3178" s="121" t="s">
        <v>7451</v>
      </c>
    </row>
    <row r="3179" spans="1:10" ht="15.75" hidden="1" customHeight="1">
      <c r="A3179" s="119">
        <v>3172</v>
      </c>
      <c r="B3179" s="238" t="s">
        <v>30026</v>
      </c>
      <c r="C3179" s="121" t="s">
        <v>7478</v>
      </c>
      <c r="D3179" s="119">
        <v>2025</v>
      </c>
      <c r="E3179" s="121">
        <v>6100108990</v>
      </c>
      <c r="F3179" s="237">
        <v>45621</v>
      </c>
      <c r="G3179" s="121" t="s">
        <v>10868</v>
      </c>
      <c r="H3179" s="121" t="s">
        <v>24154</v>
      </c>
      <c r="I3179" s="120" t="s">
        <v>17219</v>
      </c>
      <c r="J3179" s="121" t="s">
        <v>7451</v>
      </c>
    </row>
    <row r="3180" spans="1:10" ht="15.75" hidden="1" customHeight="1">
      <c r="A3180" s="119">
        <v>3173</v>
      </c>
      <c r="B3180" s="238" t="s">
        <v>29916</v>
      </c>
      <c r="C3180" s="121" t="s">
        <v>7503</v>
      </c>
      <c r="D3180" s="119">
        <v>2025</v>
      </c>
      <c r="E3180" s="121">
        <v>6100109302</v>
      </c>
      <c r="F3180" s="237">
        <v>45632</v>
      </c>
      <c r="G3180" s="121" t="s">
        <v>10869</v>
      </c>
      <c r="H3180" s="121" t="s">
        <v>24155</v>
      </c>
      <c r="I3180" s="120" t="s">
        <v>17220</v>
      </c>
      <c r="J3180" s="121" t="s">
        <v>7451</v>
      </c>
    </row>
    <row r="3181" spans="1:10" ht="15.75" hidden="1" customHeight="1">
      <c r="A3181" s="119">
        <v>3174</v>
      </c>
      <c r="B3181" s="238" t="s">
        <v>7597</v>
      </c>
      <c r="C3181" s="121" t="s">
        <v>7478</v>
      </c>
      <c r="D3181" s="119">
        <v>2025</v>
      </c>
      <c r="E3181" s="121">
        <v>6100108976</v>
      </c>
      <c r="F3181" s="237">
        <v>45628</v>
      </c>
      <c r="G3181" s="121" t="s">
        <v>10870</v>
      </c>
      <c r="H3181" s="121" t="s">
        <v>24156</v>
      </c>
      <c r="I3181" s="120" t="s">
        <v>17221</v>
      </c>
      <c r="J3181" s="121" t="s">
        <v>7451</v>
      </c>
    </row>
    <row r="3182" spans="1:10" ht="15.75" hidden="1" customHeight="1">
      <c r="A3182" s="119">
        <v>3175</v>
      </c>
      <c r="B3182" s="238" t="s">
        <v>30027</v>
      </c>
      <c r="C3182" s="121" t="s">
        <v>7492</v>
      </c>
      <c r="D3182" s="119">
        <v>2025</v>
      </c>
      <c r="E3182" s="121">
        <v>6200037550</v>
      </c>
      <c r="F3182" s="237">
        <v>45617</v>
      </c>
      <c r="G3182" s="121" t="s">
        <v>10871</v>
      </c>
      <c r="H3182" s="121" t="s">
        <v>24157</v>
      </c>
      <c r="I3182" s="120" t="s">
        <v>17222</v>
      </c>
      <c r="J3182" s="121" t="s">
        <v>7453</v>
      </c>
    </row>
    <row r="3183" spans="1:10" ht="15.75" hidden="1" customHeight="1">
      <c r="A3183" s="119">
        <v>3176</v>
      </c>
      <c r="B3183" s="238" t="s">
        <v>30028</v>
      </c>
      <c r="C3183" s="121" t="s">
        <v>7501</v>
      </c>
      <c r="D3183" s="119">
        <v>2025</v>
      </c>
      <c r="E3183" s="121">
        <v>6200037503</v>
      </c>
      <c r="F3183" s="237">
        <v>45651</v>
      </c>
      <c r="G3183" s="121" t="s">
        <v>10872</v>
      </c>
      <c r="H3183" s="121" t="s">
        <v>24158</v>
      </c>
      <c r="I3183" s="120" t="s">
        <v>17223</v>
      </c>
      <c r="J3183" s="121" t="s">
        <v>7453</v>
      </c>
    </row>
    <row r="3184" spans="1:10" ht="15.75" hidden="1" customHeight="1">
      <c r="A3184" s="119">
        <v>3177</v>
      </c>
      <c r="B3184" s="238" t="s">
        <v>30029</v>
      </c>
      <c r="C3184" s="121" t="s">
        <v>7486</v>
      </c>
      <c r="D3184" s="119">
        <v>2025</v>
      </c>
      <c r="E3184" s="121">
        <v>6200037548</v>
      </c>
      <c r="F3184" s="237">
        <v>45622</v>
      </c>
      <c r="G3184" s="121" t="s">
        <v>10873</v>
      </c>
      <c r="H3184" s="121" t="s">
        <v>24159</v>
      </c>
      <c r="I3184" s="120" t="s">
        <v>17224</v>
      </c>
      <c r="J3184" s="121" t="s">
        <v>7453</v>
      </c>
    </row>
    <row r="3185" spans="1:10" ht="15.75" hidden="1" customHeight="1">
      <c r="A3185" s="119">
        <v>3178</v>
      </c>
      <c r="B3185" s="238" t="s">
        <v>30030</v>
      </c>
      <c r="C3185" s="121" t="s">
        <v>7496</v>
      </c>
      <c r="D3185" s="119">
        <v>2025</v>
      </c>
      <c r="E3185" s="121">
        <v>6100109058</v>
      </c>
      <c r="F3185" s="237">
        <v>45624</v>
      </c>
      <c r="G3185" s="121" t="s">
        <v>10874</v>
      </c>
      <c r="H3185" s="121" t="s">
        <v>24160</v>
      </c>
      <c r="I3185" s="120" t="s">
        <v>17225</v>
      </c>
      <c r="J3185" s="121" t="s">
        <v>7451</v>
      </c>
    </row>
    <row r="3186" spans="1:10" ht="15.75" hidden="1" customHeight="1">
      <c r="A3186" s="119">
        <v>3179</v>
      </c>
      <c r="B3186" s="238" t="s">
        <v>30031</v>
      </c>
      <c r="C3186" s="121" t="s">
        <v>7479</v>
      </c>
      <c r="D3186" s="119">
        <v>2025</v>
      </c>
      <c r="E3186" s="121">
        <v>6100109238</v>
      </c>
      <c r="F3186" s="237">
        <v>45631</v>
      </c>
      <c r="G3186" s="121" t="s">
        <v>10875</v>
      </c>
      <c r="H3186" s="121" t="s">
        <v>24161</v>
      </c>
      <c r="I3186" s="120" t="s">
        <v>17226</v>
      </c>
      <c r="J3186" s="121" t="s">
        <v>7451</v>
      </c>
    </row>
    <row r="3187" spans="1:10" ht="15.75" hidden="1" customHeight="1">
      <c r="A3187" s="119">
        <v>3180</v>
      </c>
      <c r="B3187" s="238" t="s">
        <v>30032</v>
      </c>
      <c r="C3187" s="121" t="s">
        <v>7496</v>
      </c>
      <c r="D3187" s="119">
        <v>2025</v>
      </c>
      <c r="E3187" s="121">
        <v>6100109072</v>
      </c>
      <c r="F3187" s="237">
        <v>45624</v>
      </c>
      <c r="G3187" s="121" t="s">
        <v>10876</v>
      </c>
      <c r="H3187" s="121" t="s">
        <v>24162</v>
      </c>
      <c r="I3187" s="120" t="s">
        <v>17227</v>
      </c>
      <c r="J3187" s="121" t="s">
        <v>7451</v>
      </c>
    </row>
    <row r="3188" spans="1:10" ht="15.75" hidden="1" customHeight="1">
      <c r="A3188" s="119">
        <v>3181</v>
      </c>
      <c r="B3188" s="238" t="s">
        <v>30033</v>
      </c>
      <c r="C3188" s="121" t="s">
        <v>7489</v>
      </c>
      <c r="D3188" s="119">
        <v>2025</v>
      </c>
      <c r="E3188" s="121">
        <v>6200037627</v>
      </c>
      <c r="F3188" s="237">
        <v>45624</v>
      </c>
      <c r="G3188" s="121" t="s">
        <v>10877</v>
      </c>
      <c r="H3188" s="121" t="s">
        <v>24163</v>
      </c>
      <c r="I3188" s="120" t="s">
        <v>17228</v>
      </c>
      <c r="J3188" s="121" t="s">
        <v>7453</v>
      </c>
    </row>
    <row r="3189" spans="1:10" ht="15.75" hidden="1" customHeight="1">
      <c r="A3189" s="119">
        <v>3182</v>
      </c>
      <c r="B3189" s="238" t="s">
        <v>30034</v>
      </c>
      <c r="C3189" s="121" t="s">
        <v>7491</v>
      </c>
      <c r="D3189" s="119">
        <v>2025</v>
      </c>
      <c r="E3189" s="121">
        <v>6100108972</v>
      </c>
      <c r="F3189" s="237">
        <v>45618</v>
      </c>
      <c r="G3189" s="121" t="s">
        <v>10878</v>
      </c>
      <c r="H3189" s="121" t="s">
        <v>24164</v>
      </c>
      <c r="I3189" s="120" t="s">
        <v>17229</v>
      </c>
      <c r="J3189" s="121" t="s">
        <v>7451</v>
      </c>
    </row>
    <row r="3190" spans="1:10" ht="15.75" hidden="1" customHeight="1">
      <c r="A3190" s="119">
        <v>3183</v>
      </c>
      <c r="B3190" s="238" t="s">
        <v>30035</v>
      </c>
      <c r="C3190" s="121" t="s">
        <v>7494</v>
      </c>
      <c r="D3190" s="119">
        <v>2025</v>
      </c>
      <c r="E3190" s="121">
        <v>6000040709</v>
      </c>
      <c r="F3190" s="237">
        <v>45643</v>
      </c>
      <c r="G3190" s="121" t="s">
        <v>10879</v>
      </c>
      <c r="H3190" s="121" t="s">
        <v>24165</v>
      </c>
      <c r="I3190" s="120" t="s">
        <v>17230</v>
      </c>
      <c r="J3190" s="121" t="s">
        <v>7452</v>
      </c>
    </row>
    <row r="3191" spans="1:10" ht="15.75" hidden="1" customHeight="1">
      <c r="A3191" s="119">
        <v>3184</v>
      </c>
      <c r="B3191" s="238" t="s">
        <v>7919</v>
      </c>
      <c r="C3191" s="121" t="s">
        <v>7488</v>
      </c>
      <c r="D3191" s="119">
        <v>2025</v>
      </c>
      <c r="E3191" s="121">
        <v>6100109349</v>
      </c>
      <c r="F3191" s="237">
        <v>45637</v>
      </c>
      <c r="G3191" s="121" t="s">
        <v>10880</v>
      </c>
      <c r="H3191" s="121" t="s">
        <v>24166</v>
      </c>
      <c r="I3191" s="120" t="s">
        <v>17231</v>
      </c>
      <c r="J3191" s="121" t="s">
        <v>7451</v>
      </c>
    </row>
    <row r="3192" spans="1:10" ht="15.75" hidden="1" customHeight="1">
      <c r="A3192" s="119">
        <v>3185</v>
      </c>
      <c r="B3192" s="238" t="s">
        <v>30036</v>
      </c>
      <c r="C3192" s="121" t="s">
        <v>7492</v>
      </c>
      <c r="D3192" s="119">
        <v>2025</v>
      </c>
      <c r="E3192" s="121">
        <v>6200037559</v>
      </c>
      <c r="F3192" s="237">
        <v>45617</v>
      </c>
      <c r="G3192" s="121" t="s">
        <v>10881</v>
      </c>
      <c r="H3192" s="121" t="s">
        <v>24167</v>
      </c>
      <c r="I3192" s="120" t="s">
        <v>17232</v>
      </c>
      <c r="J3192" s="121" t="s">
        <v>7453</v>
      </c>
    </row>
    <row r="3193" spans="1:10" ht="15.75" hidden="1" customHeight="1">
      <c r="A3193" s="119">
        <v>3186</v>
      </c>
      <c r="B3193" s="238" t="s">
        <v>7761</v>
      </c>
      <c r="C3193" s="121" t="s">
        <v>7483</v>
      </c>
      <c r="D3193" s="119">
        <v>2025</v>
      </c>
      <c r="E3193" s="121">
        <v>6100109023</v>
      </c>
      <c r="F3193" s="237">
        <v>45622</v>
      </c>
      <c r="G3193" s="121" t="s">
        <v>10882</v>
      </c>
      <c r="H3193" s="121" t="s">
        <v>24168</v>
      </c>
      <c r="I3193" s="120" t="s">
        <v>17233</v>
      </c>
      <c r="J3193" s="121" t="s">
        <v>7451</v>
      </c>
    </row>
    <row r="3194" spans="1:10" ht="15.75" hidden="1" customHeight="1">
      <c r="A3194" s="119">
        <v>3187</v>
      </c>
      <c r="B3194" s="238" t="s">
        <v>30037</v>
      </c>
      <c r="C3194" s="121" t="s">
        <v>7494</v>
      </c>
      <c r="D3194" s="119">
        <v>2025</v>
      </c>
      <c r="E3194" s="121">
        <v>6000040562</v>
      </c>
      <c r="F3194" s="237">
        <v>45625</v>
      </c>
      <c r="G3194" s="121" t="s">
        <v>10883</v>
      </c>
      <c r="H3194" s="121" t="s">
        <v>24169</v>
      </c>
      <c r="I3194" s="120" t="s">
        <v>7382</v>
      </c>
      <c r="J3194" s="121" t="s">
        <v>7452</v>
      </c>
    </row>
    <row r="3195" spans="1:10" ht="15.75" hidden="1" customHeight="1">
      <c r="A3195" s="119">
        <v>3188</v>
      </c>
      <c r="B3195" s="121" t="s">
        <v>28023</v>
      </c>
      <c r="C3195" s="121" t="s">
        <v>7490</v>
      </c>
      <c r="D3195" s="119">
        <v>2025</v>
      </c>
      <c r="E3195" s="121">
        <v>6200037562</v>
      </c>
      <c r="F3195" s="237">
        <v>45621</v>
      </c>
      <c r="G3195" s="121" t="s">
        <v>10884</v>
      </c>
      <c r="H3195" s="121" t="s">
        <v>24170</v>
      </c>
      <c r="I3195" s="120" t="s">
        <v>17234</v>
      </c>
      <c r="J3195" s="121" t="s">
        <v>7453</v>
      </c>
    </row>
    <row r="3196" spans="1:10" ht="15.75" hidden="1" customHeight="1">
      <c r="A3196" s="119">
        <v>3189</v>
      </c>
      <c r="B3196" s="238" t="s">
        <v>30038</v>
      </c>
      <c r="C3196" s="121" t="s">
        <v>7489</v>
      </c>
      <c r="D3196" s="119">
        <v>2025</v>
      </c>
      <c r="E3196" s="121">
        <v>6200037561</v>
      </c>
      <c r="F3196" s="237">
        <v>45622</v>
      </c>
      <c r="G3196" s="121" t="s">
        <v>10885</v>
      </c>
      <c r="H3196" s="121" t="s">
        <v>24171</v>
      </c>
      <c r="I3196" s="120" t="s">
        <v>17235</v>
      </c>
      <c r="J3196" s="121" t="s">
        <v>7453</v>
      </c>
    </row>
    <row r="3197" spans="1:10" ht="15.75" hidden="1" customHeight="1">
      <c r="A3197" s="119">
        <v>3190</v>
      </c>
      <c r="B3197" s="238" t="s">
        <v>30039</v>
      </c>
      <c r="C3197" s="121" t="s">
        <v>7488</v>
      </c>
      <c r="D3197" s="119">
        <v>2025</v>
      </c>
      <c r="E3197" s="121">
        <v>6100109527</v>
      </c>
      <c r="F3197" s="237">
        <v>45643</v>
      </c>
      <c r="G3197" s="121" t="s">
        <v>10886</v>
      </c>
      <c r="H3197" s="121" t="s">
        <v>24172</v>
      </c>
      <c r="I3197" s="120" t="s">
        <v>17236</v>
      </c>
      <c r="J3197" s="121" t="s">
        <v>7451</v>
      </c>
    </row>
    <row r="3198" spans="1:10" ht="15.75" hidden="1" customHeight="1">
      <c r="A3198" s="119">
        <v>3191</v>
      </c>
      <c r="B3198" s="238" t="s">
        <v>7818</v>
      </c>
      <c r="C3198" s="121" t="s">
        <v>7478</v>
      </c>
      <c r="D3198" s="119">
        <v>2025</v>
      </c>
      <c r="E3198" s="121">
        <v>6100109013</v>
      </c>
      <c r="F3198" s="237">
        <v>45622</v>
      </c>
      <c r="G3198" s="121" t="s">
        <v>10887</v>
      </c>
      <c r="H3198" s="121" t="s">
        <v>24173</v>
      </c>
      <c r="I3198" s="120" t="s">
        <v>17237</v>
      </c>
      <c r="J3198" s="121" t="s">
        <v>7451</v>
      </c>
    </row>
    <row r="3199" spans="1:10" ht="15.75" hidden="1" customHeight="1">
      <c r="A3199" s="119">
        <v>3192</v>
      </c>
      <c r="B3199" s="238" t="s">
        <v>30040</v>
      </c>
      <c r="C3199" s="121" t="s">
        <v>7479</v>
      </c>
      <c r="D3199" s="119">
        <v>2025</v>
      </c>
      <c r="E3199" s="121">
        <v>6100109031</v>
      </c>
      <c r="F3199" s="237">
        <v>45622</v>
      </c>
      <c r="G3199" s="121" t="s">
        <v>10888</v>
      </c>
      <c r="H3199" s="121" t="s">
        <v>24174</v>
      </c>
      <c r="I3199" s="120" t="s">
        <v>17238</v>
      </c>
      <c r="J3199" s="121" t="s">
        <v>7451</v>
      </c>
    </row>
    <row r="3200" spans="1:10" ht="15.75" hidden="1" customHeight="1">
      <c r="A3200" s="119">
        <v>3193</v>
      </c>
      <c r="B3200" s="238" t="s">
        <v>30041</v>
      </c>
      <c r="C3200" s="121" t="s">
        <v>7489</v>
      </c>
      <c r="D3200" s="119">
        <v>2025</v>
      </c>
      <c r="E3200" s="121">
        <v>6200037454</v>
      </c>
      <c r="F3200" s="237">
        <v>45622</v>
      </c>
      <c r="G3200" s="121" t="s">
        <v>7105</v>
      </c>
      <c r="H3200" s="121" t="s">
        <v>23866</v>
      </c>
      <c r="I3200" s="120" t="s">
        <v>17239</v>
      </c>
      <c r="J3200" s="121" t="s">
        <v>7453</v>
      </c>
    </row>
    <row r="3201" spans="1:10" ht="15.75" hidden="1" customHeight="1">
      <c r="A3201" s="119">
        <v>3194</v>
      </c>
      <c r="B3201" s="238" t="s">
        <v>30042</v>
      </c>
      <c r="C3201" s="121" t="s">
        <v>7492</v>
      </c>
      <c r="D3201" s="119">
        <v>2025</v>
      </c>
      <c r="E3201" s="121">
        <v>6200037563</v>
      </c>
      <c r="F3201" s="237">
        <v>45621</v>
      </c>
      <c r="G3201" s="121" t="s">
        <v>10889</v>
      </c>
      <c r="H3201" s="121" t="s">
        <v>24175</v>
      </c>
      <c r="I3201" s="120" t="s">
        <v>17240</v>
      </c>
      <c r="J3201" s="121" t="s">
        <v>7453</v>
      </c>
    </row>
    <row r="3202" spans="1:10" ht="15.75" hidden="1" customHeight="1">
      <c r="A3202" s="119">
        <v>3195</v>
      </c>
      <c r="B3202" s="121" t="s">
        <v>28024</v>
      </c>
      <c r="C3202" s="121" t="s">
        <v>7494</v>
      </c>
      <c r="D3202" s="119">
        <v>2025</v>
      </c>
      <c r="E3202" s="121">
        <v>6000040534</v>
      </c>
      <c r="F3202" s="237">
        <v>45622</v>
      </c>
      <c r="G3202" s="121" t="s">
        <v>10890</v>
      </c>
      <c r="H3202" s="121" t="s">
        <v>24176</v>
      </c>
      <c r="I3202" s="120" t="s">
        <v>17241</v>
      </c>
      <c r="J3202" s="121" t="s">
        <v>7452</v>
      </c>
    </row>
    <row r="3203" spans="1:10" ht="15.75" hidden="1" customHeight="1">
      <c r="A3203" s="119">
        <v>3196</v>
      </c>
      <c r="B3203" s="238" t="s">
        <v>30043</v>
      </c>
      <c r="C3203" s="121" t="s">
        <v>7501</v>
      </c>
      <c r="D3203" s="119">
        <v>2025</v>
      </c>
      <c r="E3203" s="121">
        <v>6200037580</v>
      </c>
      <c r="F3203" s="237">
        <v>45622</v>
      </c>
      <c r="G3203" s="121" t="s">
        <v>10891</v>
      </c>
      <c r="H3203" s="121" t="s">
        <v>24177</v>
      </c>
      <c r="I3203" s="120" t="s">
        <v>17242</v>
      </c>
      <c r="J3203" s="121" t="s">
        <v>7453</v>
      </c>
    </row>
    <row r="3204" spans="1:10" ht="15.75" hidden="1" customHeight="1">
      <c r="A3204" s="119">
        <v>3197</v>
      </c>
      <c r="B3204" s="238" t="s">
        <v>30044</v>
      </c>
      <c r="C3204" s="121" t="s">
        <v>7499</v>
      </c>
      <c r="D3204" s="119">
        <v>2025</v>
      </c>
      <c r="E3204" s="121">
        <v>6000040658</v>
      </c>
      <c r="F3204" s="237">
        <v>45632</v>
      </c>
      <c r="G3204" s="121" t="s">
        <v>10892</v>
      </c>
      <c r="H3204" s="121" t="s">
        <v>24178</v>
      </c>
      <c r="I3204" s="120" t="s">
        <v>17243</v>
      </c>
      <c r="J3204" s="121" t="s">
        <v>7452</v>
      </c>
    </row>
    <row r="3205" spans="1:10" ht="15.75" hidden="1" customHeight="1">
      <c r="A3205" s="119">
        <v>3198</v>
      </c>
      <c r="B3205" s="238" t="s">
        <v>30045</v>
      </c>
      <c r="C3205" s="121" t="s">
        <v>7496</v>
      </c>
      <c r="D3205" s="119">
        <v>2025</v>
      </c>
      <c r="E3205" s="121">
        <v>6100109325</v>
      </c>
      <c r="F3205" s="237">
        <v>45635</v>
      </c>
      <c r="G3205" s="121" t="s">
        <v>10893</v>
      </c>
      <c r="H3205" s="121" t="s">
        <v>24179</v>
      </c>
      <c r="I3205" s="120" t="s">
        <v>17244</v>
      </c>
      <c r="J3205" s="121" t="s">
        <v>7451</v>
      </c>
    </row>
    <row r="3206" spans="1:10" ht="15.75" hidden="1" customHeight="1">
      <c r="A3206" s="119">
        <v>3199</v>
      </c>
      <c r="B3206" s="238" t="s">
        <v>30046</v>
      </c>
      <c r="C3206" s="121" t="s">
        <v>7490</v>
      </c>
      <c r="D3206" s="119">
        <v>2025</v>
      </c>
      <c r="E3206" s="121">
        <v>6200037578</v>
      </c>
      <c r="F3206" s="237">
        <v>45622</v>
      </c>
      <c r="G3206" s="121" t="s">
        <v>10894</v>
      </c>
      <c r="H3206" s="121" t="s">
        <v>24180</v>
      </c>
      <c r="I3206" s="120" t="s">
        <v>17245</v>
      </c>
      <c r="J3206" s="121" t="s">
        <v>7453</v>
      </c>
    </row>
    <row r="3207" spans="1:10" ht="15.75" hidden="1" customHeight="1">
      <c r="A3207" s="119">
        <v>3200</v>
      </c>
      <c r="B3207" s="238" t="s">
        <v>30047</v>
      </c>
      <c r="C3207" s="121" t="s">
        <v>7497</v>
      </c>
      <c r="D3207" s="119">
        <v>2025</v>
      </c>
      <c r="E3207" s="121">
        <v>6100109332</v>
      </c>
      <c r="F3207" s="237">
        <v>45636</v>
      </c>
      <c r="G3207" s="121" t="s">
        <v>10895</v>
      </c>
      <c r="H3207" s="121" t="s">
        <v>24181</v>
      </c>
      <c r="I3207" s="120" t="s">
        <v>17246</v>
      </c>
      <c r="J3207" s="121" t="s">
        <v>7451</v>
      </c>
    </row>
    <row r="3208" spans="1:10" ht="15.75" hidden="1" customHeight="1">
      <c r="A3208" s="119">
        <v>3201</v>
      </c>
      <c r="B3208" s="238" t="s">
        <v>30048</v>
      </c>
      <c r="C3208" s="121" t="s">
        <v>7491</v>
      </c>
      <c r="D3208" s="119">
        <v>2025</v>
      </c>
      <c r="E3208" s="121">
        <v>6100109397</v>
      </c>
      <c r="F3208" s="237">
        <v>45637</v>
      </c>
      <c r="G3208" s="121" t="s">
        <v>10896</v>
      </c>
      <c r="H3208" s="121" t="s">
        <v>24182</v>
      </c>
      <c r="I3208" s="120" t="s">
        <v>17247</v>
      </c>
      <c r="J3208" s="121" t="s">
        <v>7451</v>
      </c>
    </row>
    <row r="3209" spans="1:10" ht="15.75" hidden="1" customHeight="1">
      <c r="A3209" s="119">
        <v>3202</v>
      </c>
      <c r="B3209" s="238" t="s">
        <v>30049</v>
      </c>
      <c r="C3209" s="121" t="s">
        <v>7481</v>
      </c>
      <c r="D3209" s="119">
        <v>2025</v>
      </c>
      <c r="E3209" s="121">
        <v>6000040667</v>
      </c>
      <c r="F3209" s="237">
        <v>45635</v>
      </c>
      <c r="G3209" s="121" t="s">
        <v>10897</v>
      </c>
      <c r="H3209" s="121" t="s">
        <v>24183</v>
      </c>
      <c r="I3209" s="120" t="s">
        <v>17248</v>
      </c>
      <c r="J3209" s="121" t="s">
        <v>7452</v>
      </c>
    </row>
    <row r="3210" spans="1:10" ht="15.75" hidden="1" customHeight="1">
      <c r="A3210" s="119">
        <v>3203</v>
      </c>
      <c r="B3210" s="238" t="s">
        <v>29817</v>
      </c>
      <c r="C3210" s="121" t="s">
        <v>7500</v>
      </c>
      <c r="D3210" s="119">
        <v>2025</v>
      </c>
      <c r="E3210" s="121">
        <v>6200037600</v>
      </c>
      <c r="F3210" s="237">
        <v>45625</v>
      </c>
      <c r="G3210" s="121" t="s">
        <v>10898</v>
      </c>
      <c r="H3210" s="121" t="s">
        <v>24184</v>
      </c>
      <c r="I3210" s="120" t="s">
        <v>16939</v>
      </c>
      <c r="J3210" s="121" t="s">
        <v>7453</v>
      </c>
    </row>
    <row r="3211" spans="1:10" ht="15.75" hidden="1" customHeight="1">
      <c r="A3211" s="119">
        <v>3204</v>
      </c>
      <c r="B3211" s="238" t="s">
        <v>30050</v>
      </c>
      <c r="C3211" s="121" t="s">
        <v>7494</v>
      </c>
      <c r="D3211" s="119">
        <v>2025</v>
      </c>
      <c r="E3211" s="121">
        <v>6000040567</v>
      </c>
      <c r="F3211" s="237">
        <v>45624</v>
      </c>
      <c r="G3211" s="121" t="s">
        <v>7247</v>
      </c>
      <c r="H3211" s="121" t="s">
        <v>24185</v>
      </c>
      <c r="I3211" s="120" t="s">
        <v>17249</v>
      </c>
      <c r="J3211" s="121" t="s">
        <v>7452</v>
      </c>
    </row>
    <row r="3212" spans="1:10" ht="15.75" hidden="1" customHeight="1">
      <c r="A3212" s="119">
        <v>3205</v>
      </c>
      <c r="B3212" s="121" t="s">
        <v>33321</v>
      </c>
      <c r="C3212" s="121" t="s">
        <v>7495</v>
      </c>
      <c r="D3212" s="119">
        <v>2025</v>
      </c>
      <c r="E3212" s="121">
        <v>6300020304</v>
      </c>
      <c r="F3212" s="237">
        <v>45628</v>
      </c>
      <c r="G3212" s="121" t="s">
        <v>10899</v>
      </c>
      <c r="H3212" s="121" t="s">
        <v>24186</v>
      </c>
      <c r="I3212" s="120" t="s">
        <v>17250</v>
      </c>
      <c r="J3212" s="121" t="s">
        <v>7454</v>
      </c>
    </row>
    <row r="3213" spans="1:10" ht="15.75" hidden="1" customHeight="1">
      <c r="A3213" s="119">
        <v>3206</v>
      </c>
      <c r="B3213" s="238" t="s">
        <v>7516</v>
      </c>
      <c r="C3213" s="121" t="s">
        <v>7491</v>
      </c>
      <c r="D3213" s="119">
        <v>2025</v>
      </c>
      <c r="E3213" s="121">
        <v>6100109220</v>
      </c>
      <c r="F3213" s="237">
        <v>45635</v>
      </c>
      <c r="G3213" s="121" t="s">
        <v>10900</v>
      </c>
      <c r="H3213" s="121" t="s">
        <v>24187</v>
      </c>
      <c r="I3213" s="120" t="s">
        <v>17251</v>
      </c>
      <c r="J3213" s="121" t="s">
        <v>7451</v>
      </c>
    </row>
    <row r="3214" spans="1:10" ht="15.75" hidden="1" customHeight="1">
      <c r="A3214" s="119">
        <v>3207</v>
      </c>
      <c r="B3214" s="238" t="s">
        <v>7521</v>
      </c>
      <c r="C3214" s="121" t="s">
        <v>7497</v>
      </c>
      <c r="D3214" s="119">
        <v>2025</v>
      </c>
      <c r="E3214" s="121">
        <v>6100109077</v>
      </c>
      <c r="F3214" s="237">
        <v>45622</v>
      </c>
      <c r="G3214" s="121" t="s">
        <v>10901</v>
      </c>
      <c r="H3214" s="121" t="s">
        <v>24188</v>
      </c>
      <c r="I3214" s="120" t="s">
        <v>17252</v>
      </c>
      <c r="J3214" s="121" t="s">
        <v>7451</v>
      </c>
    </row>
    <row r="3215" spans="1:10" ht="15.75" hidden="1" customHeight="1">
      <c r="A3215" s="119">
        <v>3208</v>
      </c>
      <c r="B3215" s="238" t="s">
        <v>30051</v>
      </c>
      <c r="C3215" s="121" t="s">
        <v>7481</v>
      </c>
      <c r="D3215" s="119">
        <v>2025</v>
      </c>
      <c r="E3215" s="121">
        <v>6000040540</v>
      </c>
      <c r="F3215" s="237">
        <v>45622</v>
      </c>
      <c r="G3215" s="121" t="s">
        <v>10902</v>
      </c>
      <c r="H3215" s="121" t="s">
        <v>24189</v>
      </c>
      <c r="I3215" s="120" t="s">
        <v>17253</v>
      </c>
      <c r="J3215" s="121" t="s">
        <v>7452</v>
      </c>
    </row>
    <row r="3216" spans="1:10" ht="15.75" hidden="1" customHeight="1">
      <c r="A3216" s="119">
        <v>3209</v>
      </c>
      <c r="B3216" s="238" t="s">
        <v>30052</v>
      </c>
      <c r="C3216" s="121" t="s">
        <v>7478</v>
      </c>
      <c r="D3216" s="119">
        <v>2025</v>
      </c>
      <c r="E3216" s="121">
        <v>6100109440</v>
      </c>
      <c r="F3216" s="237">
        <v>45639</v>
      </c>
      <c r="G3216" s="121" t="s">
        <v>10903</v>
      </c>
      <c r="H3216" s="121" t="s">
        <v>24190</v>
      </c>
      <c r="I3216" s="120" t="s">
        <v>17254</v>
      </c>
      <c r="J3216" s="121" t="s">
        <v>7451</v>
      </c>
    </row>
    <row r="3217" spans="1:10" ht="15.75" hidden="1" customHeight="1">
      <c r="A3217" s="119">
        <v>3210</v>
      </c>
      <c r="B3217" s="238" t="s">
        <v>7597</v>
      </c>
      <c r="C3217" s="121" t="s">
        <v>7478</v>
      </c>
      <c r="D3217" s="119">
        <v>2025</v>
      </c>
      <c r="E3217" s="121">
        <v>6100109180</v>
      </c>
      <c r="F3217" s="237">
        <v>45628</v>
      </c>
      <c r="G3217" s="121" t="s">
        <v>10904</v>
      </c>
      <c r="H3217" s="121" t="s">
        <v>24191</v>
      </c>
      <c r="I3217" s="120" t="s">
        <v>15637</v>
      </c>
      <c r="J3217" s="121" t="s">
        <v>7451</v>
      </c>
    </row>
    <row r="3218" spans="1:10" ht="15.75" hidden="1" customHeight="1">
      <c r="A3218" s="119">
        <v>3211</v>
      </c>
      <c r="B3218" s="238" t="s">
        <v>30053</v>
      </c>
      <c r="C3218" s="121" t="s">
        <v>7481</v>
      </c>
      <c r="D3218" s="119">
        <v>2025</v>
      </c>
      <c r="E3218" s="121">
        <v>6000040666</v>
      </c>
      <c r="F3218" s="237">
        <v>45635</v>
      </c>
      <c r="G3218" s="121" t="s">
        <v>10897</v>
      </c>
      <c r="H3218" s="121" t="s">
        <v>24192</v>
      </c>
      <c r="I3218" s="120" t="s">
        <v>17255</v>
      </c>
      <c r="J3218" s="121" t="s">
        <v>7452</v>
      </c>
    </row>
    <row r="3219" spans="1:10" ht="15.75" hidden="1" customHeight="1">
      <c r="A3219" s="119">
        <v>3212</v>
      </c>
      <c r="B3219" s="238" t="s">
        <v>30054</v>
      </c>
      <c r="C3219" s="121" t="s">
        <v>7493</v>
      </c>
      <c r="D3219" s="119">
        <v>2025</v>
      </c>
      <c r="E3219" s="121">
        <v>6000040642</v>
      </c>
      <c r="F3219" s="237">
        <v>45635</v>
      </c>
      <c r="G3219" s="121" t="s">
        <v>10905</v>
      </c>
      <c r="H3219" s="121" t="s">
        <v>24193</v>
      </c>
      <c r="I3219" s="120" t="s">
        <v>17256</v>
      </c>
      <c r="J3219" s="121" t="s">
        <v>7452</v>
      </c>
    </row>
    <row r="3220" spans="1:10" ht="15.75" hidden="1" customHeight="1">
      <c r="A3220" s="119">
        <v>3213</v>
      </c>
      <c r="B3220" s="121" t="s">
        <v>33323</v>
      </c>
      <c r="C3220" s="121" t="s">
        <v>7479</v>
      </c>
      <c r="D3220" s="119">
        <v>2025</v>
      </c>
      <c r="E3220" s="121">
        <v>6100109082</v>
      </c>
      <c r="F3220" s="237">
        <v>45636</v>
      </c>
      <c r="G3220" s="121" t="s">
        <v>7178</v>
      </c>
      <c r="H3220" s="121" t="s">
        <v>24194</v>
      </c>
      <c r="I3220" s="120" t="s">
        <v>17257</v>
      </c>
      <c r="J3220" s="121" t="s">
        <v>7451</v>
      </c>
    </row>
    <row r="3221" spans="1:10" ht="15.75" hidden="1" customHeight="1">
      <c r="A3221" s="119">
        <v>3214</v>
      </c>
      <c r="B3221" s="238" t="s">
        <v>30055</v>
      </c>
      <c r="C3221" s="121" t="s">
        <v>7479</v>
      </c>
      <c r="D3221" s="119">
        <v>2025</v>
      </c>
      <c r="E3221" s="121">
        <v>6100109079</v>
      </c>
      <c r="F3221" s="237">
        <v>45635</v>
      </c>
      <c r="G3221" s="121" t="s">
        <v>10906</v>
      </c>
      <c r="H3221" s="121" t="s">
        <v>24195</v>
      </c>
      <c r="I3221" s="120" t="s">
        <v>17258</v>
      </c>
      <c r="J3221" s="121" t="s">
        <v>7451</v>
      </c>
    </row>
    <row r="3222" spans="1:10" ht="15.75" hidden="1" customHeight="1">
      <c r="A3222" s="119">
        <v>3215</v>
      </c>
      <c r="B3222" s="238" t="s">
        <v>30056</v>
      </c>
      <c r="C3222" s="121" t="s">
        <v>7491</v>
      </c>
      <c r="D3222" s="119">
        <v>2025</v>
      </c>
      <c r="E3222" s="121">
        <v>6100109052</v>
      </c>
      <c r="F3222" s="237">
        <v>45625</v>
      </c>
      <c r="G3222" s="121" t="s">
        <v>10907</v>
      </c>
      <c r="H3222" s="121" t="s">
        <v>24196</v>
      </c>
      <c r="I3222" s="120" t="s">
        <v>17259</v>
      </c>
      <c r="J3222" s="121" t="s">
        <v>7451</v>
      </c>
    </row>
    <row r="3223" spans="1:10" ht="15.75" hidden="1" customHeight="1">
      <c r="A3223" s="119">
        <v>3216</v>
      </c>
      <c r="B3223" s="121" t="s">
        <v>33328</v>
      </c>
      <c r="C3223" s="121" t="s">
        <v>7495</v>
      </c>
      <c r="D3223" s="119">
        <v>2025</v>
      </c>
      <c r="E3223" s="121">
        <v>6300020305</v>
      </c>
      <c r="F3223" s="237">
        <v>45653</v>
      </c>
      <c r="G3223" s="121" t="s">
        <v>10908</v>
      </c>
      <c r="H3223" s="121" t="s">
        <v>24197</v>
      </c>
      <c r="I3223" s="120" t="s">
        <v>17260</v>
      </c>
      <c r="J3223" s="121" t="s">
        <v>7454</v>
      </c>
    </row>
    <row r="3224" spans="1:10" ht="15.75" hidden="1" customHeight="1">
      <c r="A3224" s="119">
        <v>3217</v>
      </c>
      <c r="B3224" s="238" t="s">
        <v>30057</v>
      </c>
      <c r="C3224" s="121" t="s">
        <v>7497</v>
      </c>
      <c r="D3224" s="119">
        <v>2025</v>
      </c>
      <c r="E3224" s="121">
        <v>6100109426</v>
      </c>
      <c r="F3224" s="237">
        <v>45644</v>
      </c>
      <c r="G3224" s="121" t="s">
        <v>10909</v>
      </c>
      <c r="H3224" s="121" t="s">
        <v>24198</v>
      </c>
      <c r="I3224" s="120" t="s">
        <v>17261</v>
      </c>
      <c r="J3224" s="121" t="s">
        <v>7451</v>
      </c>
    </row>
    <row r="3225" spans="1:10" ht="15.75" hidden="1" customHeight="1">
      <c r="A3225" s="119">
        <v>3218</v>
      </c>
      <c r="B3225" s="238" t="s">
        <v>7819</v>
      </c>
      <c r="C3225" s="121" t="s">
        <v>7479</v>
      </c>
      <c r="D3225" s="119">
        <v>2025</v>
      </c>
      <c r="E3225" s="121">
        <v>6100109193</v>
      </c>
      <c r="F3225" s="237">
        <v>45635</v>
      </c>
      <c r="G3225" s="121" t="s">
        <v>10910</v>
      </c>
      <c r="H3225" s="121" t="s">
        <v>24199</v>
      </c>
      <c r="I3225" s="120" t="s">
        <v>17262</v>
      </c>
      <c r="J3225" s="121" t="s">
        <v>7451</v>
      </c>
    </row>
    <row r="3226" spans="1:10" ht="15.75" hidden="1" customHeight="1">
      <c r="A3226" s="119">
        <v>3219</v>
      </c>
      <c r="B3226" s="238" t="s">
        <v>30058</v>
      </c>
      <c r="C3226" s="121" t="s">
        <v>7488</v>
      </c>
      <c r="D3226" s="119">
        <v>2025</v>
      </c>
      <c r="E3226" s="121">
        <v>6100109070</v>
      </c>
      <c r="F3226" s="237">
        <v>45625</v>
      </c>
      <c r="G3226" s="121" t="s">
        <v>10911</v>
      </c>
      <c r="H3226" s="121" t="s">
        <v>24200</v>
      </c>
      <c r="I3226" s="120" t="s">
        <v>17263</v>
      </c>
      <c r="J3226" s="121" t="s">
        <v>7451</v>
      </c>
    </row>
    <row r="3227" spans="1:10" ht="15.75" hidden="1" customHeight="1">
      <c r="A3227" s="119">
        <v>3220</v>
      </c>
      <c r="B3227" s="238" t="s">
        <v>30059</v>
      </c>
      <c r="C3227" s="121" t="s">
        <v>7491</v>
      </c>
      <c r="D3227" s="119">
        <v>2025</v>
      </c>
      <c r="E3227" s="121">
        <v>6100109736</v>
      </c>
      <c r="F3227" s="237">
        <v>45652</v>
      </c>
      <c r="G3227" s="121" t="s">
        <v>10912</v>
      </c>
      <c r="H3227" s="121" t="s">
        <v>24201</v>
      </c>
      <c r="I3227" s="120" t="s">
        <v>17264</v>
      </c>
      <c r="J3227" s="121" t="s">
        <v>7451</v>
      </c>
    </row>
    <row r="3228" spans="1:10" ht="15.75" hidden="1" customHeight="1">
      <c r="A3228" s="119">
        <v>3221</v>
      </c>
      <c r="B3228" s="238" t="s">
        <v>29125</v>
      </c>
      <c r="C3228" s="121" t="s">
        <v>7503</v>
      </c>
      <c r="D3228" s="119">
        <v>2025</v>
      </c>
      <c r="E3228" s="121">
        <v>6100109653</v>
      </c>
      <c r="F3228" s="237">
        <v>45645</v>
      </c>
      <c r="G3228" s="121" t="s">
        <v>10913</v>
      </c>
      <c r="H3228" s="121" t="s">
        <v>24202</v>
      </c>
      <c r="I3228" s="120" t="s">
        <v>17265</v>
      </c>
      <c r="J3228" s="121" t="s">
        <v>7451</v>
      </c>
    </row>
    <row r="3229" spans="1:10" ht="15.75" hidden="1" customHeight="1">
      <c r="A3229" s="119">
        <v>3222</v>
      </c>
      <c r="B3229" s="238" t="s">
        <v>30060</v>
      </c>
      <c r="C3229" s="121" t="s">
        <v>7492</v>
      </c>
      <c r="D3229" s="119">
        <v>2025</v>
      </c>
      <c r="E3229" s="121">
        <v>6200037585</v>
      </c>
      <c r="F3229" s="237">
        <v>45623</v>
      </c>
      <c r="G3229" s="121" t="s">
        <v>10914</v>
      </c>
      <c r="H3229" s="121" t="s">
        <v>24203</v>
      </c>
      <c r="I3229" s="120" t="s">
        <v>17266</v>
      </c>
      <c r="J3229" s="121" t="s">
        <v>7453</v>
      </c>
    </row>
    <row r="3230" spans="1:10" ht="15.75" hidden="1" customHeight="1">
      <c r="A3230" s="119">
        <v>3223</v>
      </c>
      <c r="B3230" s="238" t="s">
        <v>7673</v>
      </c>
      <c r="C3230" s="121" t="s">
        <v>7478</v>
      </c>
      <c r="D3230" s="119">
        <v>2025</v>
      </c>
      <c r="E3230" s="121">
        <v>6100109417</v>
      </c>
      <c r="F3230" s="237">
        <v>45636</v>
      </c>
      <c r="G3230" s="121" t="s">
        <v>10915</v>
      </c>
      <c r="H3230" s="121" t="s">
        <v>24204</v>
      </c>
      <c r="I3230" s="120" t="s">
        <v>17267</v>
      </c>
      <c r="J3230" s="121" t="s">
        <v>7451</v>
      </c>
    </row>
    <row r="3231" spans="1:10" ht="15.75" hidden="1" customHeight="1">
      <c r="A3231" s="119">
        <v>3224</v>
      </c>
      <c r="B3231" s="238" t="s">
        <v>30061</v>
      </c>
      <c r="C3231" s="121" t="s">
        <v>7496</v>
      </c>
      <c r="D3231" s="119">
        <v>2025</v>
      </c>
      <c r="E3231" s="121">
        <v>6100109103</v>
      </c>
      <c r="F3231" s="237">
        <v>45628</v>
      </c>
      <c r="G3231" s="121" t="s">
        <v>10916</v>
      </c>
      <c r="H3231" s="121" t="s">
        <v>24205</v>
      </c>
      <c r="I3231" s="120" t="s">
        <v>17268</v>
      </c>
      <c r="J3231" s="121" t="s">
        <v>7451</v>
      </c>
    </row>
    <row r="3232" spans="1:10" ht="15.75" hidden="1" customHeight="1">
      <c r="A3232" s="119">
        <v>3225</v>
      </c>
      <c r="B3232" s="238" t="s">
        <v>30062</v>
      </c>
      <c r="C3232" s="121" t="s">
        <v>7490</v>
      </c>
      <c r="D3232" s="119">
        <v>2025</v>
      </c>
      <c r="E3232" s="121">
        <v>6200037582</v>
      </c>
      <c r="F3232" s="237">
        <v>45621</v>
      </c>
      <c r="G3232" s="121" t="s">
        <v>10917</v>
      </c>
      <c r="H3232" s="121" t="s">
        <v>24206</v>
      </c>
      <c r="I3232" s="120" t="s">
        <v>17269</v>
      </c>
      <c r="J3232" s="121" t="s">
        <v>7453</v>
      </c>
    </row>
    <row r="3233" spans="1:10" ht="15.75" hidden="1" customHeight="1">
      <c r="A3233" s="119">
        <v>3226</v>
      </c>
      <c r="B3233" s="238" t="s">
        <v>30063</v>
      </c>
      <c r="C3233" s="121" t="s">
        <v>7505</v>
      </c>
      <c r="D3233" s="119">
        <v>2025</v>
      </c>
      <c r="E3233" s="121">
        <v>6400023448</v>
      </c>
      <c r="F3233" s="237">
        <v>45666</v>
      </c>
      <c r="G3233" s="121" t="s">
        <v>10918</v>
      </c>
      <c r="H3233" s="121" t="s">
        <v>24207</v>
      </c>
      <c r="I3233" s="120" t="s">
        <v>17270</v>
      </c>
      <c r="J3233" s="121" t="s">
        <v>7455</v>
      </c>
    </row>
    <row r="3234" spans="1:10" ht="15.75" hidden="1" customHeight="1">
      <c r="A3234" s="119">
        <v>3227</v>
      </c>
      <c r="B3234" s="238" t="s">
        <v>7523</v>
      </c>
      <c r="C3234" s="121" t="s">
        <v>7482</v>
      </c>
      <c r="D3234" s="119">
        <v>2025</v>
      </c>
      <c r="E3234" s="121">
        <v>6100109110</v>
      </c>
      <c r="F3234" s="237">
        <v>45625</v>
      </c>
      <c r="G3234" s="121" t="s">
        <v>10919</v>
      </c>
      <c r="H3234" s="121" t="s">
        <v>24208</v>
      </c>
      <c r="I3234" s="120" t="s">
        <v>17271</v>
      </c>
      <c r="J3234" s="121" t="s">
        <v>7451</v>
      </c>
    </row>
    <row r="3235" spans="1:10" ht="15.75" hidden="1" customHeight="1">
      <c r="A3235" s="119">
        <v>3228</v>
      </c>
      <c r="B3235" s="238" t="s">
        <v>30064</v>
      </c>
      <c r="C3235" s="121" t="s">
        <v>7479</v>
      </c>
      <c r="D3235" s="119">
        <v>2025</v>
      </c>
      <c r="E3235" s="121">
        <v>6100109182</v>
      </c>
      <c r="F3235" s="237">
        <v>45625</v>
      </c>
      <c r="G3235" s="121" t="s">
        <v>10920</v>
      </c>
      <c r="H3235" s="121" t="s">
        <v>24209</v>
      </c>
      <c r="I3235" s="120" t="s">
        <v>17272</v>
      </c>
      <c r="J3235" s="121" t="s">
        <v>7451</v>
      </c>
    </row>
    <row r="3236" spans="1:10" ht="15.75" hidden="1" customHeight="1">
      <c r="A3236" s="119">
        <v>3229</v>
      </c>
      <c r="B3236" s="121" t="s">
        <v>33329</v>
      </c>
      <c r="C3236" s="121" t="s">
        <v>7495</v>
      </c>
      <c r="D3236" s="119">
        <v>2025</v>
      </c>
      <c r="E3236" s="121">
        <v>6300020308</v>
      </c>
      <c r="F3236" s="237">
        <v>45629</v>
      </c>
      <c r="G3236" s="121" t="s">
        <v>10921</v>
      </c>
      <c r="H3236" s="121" t="s">
        <v>24210</v>
      </c>
      <c r="I3236" s="120" t="s">
        <v>17273</v>
      </c>
      <c r="J3236" s="121" t="s">
        <v>7454</v>
      </c>
    </row>
    <row r="3237" spans="1:10" ht="15.75" hidden="1" customHeight="1">
      <c r="A3237" s="119">
        <v>3230</v>
      </c>
      <c r="B3237" s="238" t="s">
        <v>30065</v>
      </c>
      <c r="C3237" s="121" t="s">
        <v>7478</v>
      </c>
      <c r="D3237" s="119">
        <v>2025</v>
      </c>
      <c r="E3237" s="121">
        <v>6100109096</v>
      </c>
      <c r="F3237" s="237">
        <v>45629</v>
      </c>
      <c r="G3237" s="121" t="s">
        <v>10922</v>
      </c>
      <c r="H3237" s="121" t="s">
        <v>24211</v>
      </c>
      <c r="I3237" s="120" t="s">
        <v>17274</v>
      </c>
      <c r="J3237" s="121" t="s">
        <v>7451</v>
      </c>
    </row>
    <row r="3238" spans="1:10" ht="15.75" hidden="1" customHeight="1">
      <c r="A3238" s="119">
        <v>3231</v>
      </c>
      <c r="B3238" s="238" t="s">
        <v>30066</v>
      </c>
      <c r="C3238" s="121" t="s">
        <v>7488</v>
      </c>
      <c r="D3238" s="119">
        <v>2025</v>
      </c>
      <c r="E3238" s="121">
        <v>6100109113</v>
      </c>
      <c r="F3238" s="237">
        <v>45624</v>
      </c>
      <c r="G3238" s="121" t="s">
        <v>10923</v>
      </c>
      <c r="H3238" s="121" t="s">
        <v>24212</v>
      </c>
      <c r="I3238" s="120" t="s">
        <v>17275</v>
      </c>
      <c r="J3238" s="121" t="s">
        <v>7451</v>
      </c>
    </row>
    <row r="3239" spans="1:10" ht="15.75" hidden="1" customHeight="1">
      <c r="A3239" s="119">
        <v>3232</v>
      </c>
      <c r="B3239" s="238" t="s">
        <v>30067</v>
      </c>
      <c r="C3239" s="121" t="s">
        <v>7489</v>
      </c>
      <c r="D3239" s="119">
        <v>2025</v>
      </c>
      <c r="E3239" s="121">
        <v>6200037666</v>
      </c>
      <c r="F3239" s="237">
        <v>45630</v>
      </c>
      <c r="G3239" s="121" t="s">
        <v>10924</v>
      </c>
      <c r="H3239" s="121" t="s">
        <v>24213</v>
      </c>
      <c r="I3239" s="120" t="s">
        <v>17276</v>
      </c>
      <c r="J3239" s="121" t="s">
        <v>7453</v>
      </c>
    </row>
    <row r="3240" spans="1:10" ht="15.75" hidden="1" customHeight="1">
      <c r="A3240" s="119">
        <v>3233</v>
      </c>
      <c r="B3240" s="238" t="s">
        <v>30068</v>
      </c>
      <c r="C3240" s="121" t="s">
        <v>7479</v>
      </c>
      <c r="D3240" s="119">
        <v>2025</v>
      </c>
      <c r="E3240" s="121">
        <v>6100109217</v>
      </c>
      <c r="F3240" s="237">
        <v>45630</v>
      </c>
      <c r="G3240" s="121" t="s">
        <v>10925</v>
      </c>
      <c r="H3240" s="121" t="s">
        <v>24214</v>
      </c>
      <c r="I3240" s="120" t="s">
        <v>17277</v>
      </c>
      <c r="J3240" s="121" t="s">
        <v>7451</v>
      </c>
    </row>
    <row r="3241" spans="1:10" ht="15.75" hidden="1" customHeight="1">
      <c r="A3241" s="119">
        <v>3234</v>
      </c>
      <c r="B3241" s="238" t="s">
        <v>30069</v>
      </c>
      <c r="C3241" s="121" t="s">
        <v>7491</v>
      </c>
      <c r="D3241" s="119">
        <v>2025</v>
      </c>
      <c r="E3241" s="121">
        <v>6100109323</v>
      </c>
      <c r="F3241" s="237">
        <v>45642</v>
      </c>
      <c r="G3241" s="121" t="s">
        <v>7124</v>
      </c>
      <c r="H3241" s="121"/>
      <c r="I3241" s="120" t="s">
        <v>17278</v>
      </c>
      <c r="J3241" s="121" t="s">
        <v>7451</v>
      </c>
    </row>
    <row r="3242" spans="1:10" ht="15.75" hidden="1" customHeight="1">
      <c r="A3242" s="119">
        <v>3235</v>
      </c>
      <c r="B3242" s="238" t="s">
        <v>7632</v>
      </c>
      <c r="C3242" s="121" t="s">
        <v>7478</v>
      </c>
      <c r="D3242" s="119">
        <v>2025</v>
      </c>
      <c r="E3242" s="121">
        <v>6100109097</v>
      </c>
      <c r="F3242" s="237">
        <v>45623</v>
      </c>
      <c r="G3242" s="121" t="s">
        <v>10926</v>
      </c>
      <c r="H3242" s="121" t="s">
        <v>24215</v>
      </c>
      <c r="I3242" s="120" t="s">
        <v>17279</v>
      </c>
      <c r="J3242" s="121" t="s">
        <v>7451</v>
      </c>
    </row>
    <row r="3243" spans="1:10" ht="15.75" hidden="1" customHeight="1">
      <c r="A3243" s="119">
        <v>3236</v>
      </c>
      <c r="B3243" s="238" t="s">
        <v>28555</v>
      </c>
      <c r="C3243" s="121" t="s">
        <v>7479</v>
      </c>
      <c r="D3243" s="119">
        <v>2025</v>
      </c>
      <c r="E3243" s="121">
        <v>6100109612</v>
      </c>
      <c r="F3243" s="237">
        <v>45644</v>
      </c>
      <c r="G3243" s="121" t="s">
        <v>10927</v>
      </c>
      <c r="H3243" s="121" t="s">
        <v>24216</v>
      </c>
      <c r="I3243" s="120" t="s">
        <v>17280</v>
      </c>
      <c r="J3243" s="121" t="s">
        <v>7451</v>
      </c>
    </row>
    <row r="3244" spans="1:10" ht="15.75" hidden="1" customHeight="1">
      <c r="A3244" s="119">
        <v>3237</v>
      </c>
      <c r="B3244" s="238" t="s">
        <v>7523</v>
      </c>
      <c r="C3244" s="121" t="s">
        <v>7482</v>
      </c>
      <c r="D3244" s="119">
        <v>2025</v>
      </c>
      <c r="E3244" s="121">
        <v>6100109108</v>
      </c>
      <c r="F3244" s="237">
        <v>45625</v>
      </c>
      <c r="G3244" s="121" t="s">
        <v>10919</v>
      </c>
      <c r="H3244" s="121" t="s">
        <v>24217</v>
      </c>
      <c r="I3244" s="120" t="s">
        <v>17281</v>
      </c>
      <c r="J3244" s="121" t="s">
        <v>7451</v>
      </c>
    </row>
    <row r="3245" spans="1:10" ht="15.75" hidden="1" customHeight="1">
      <c r="A3245" s="119">
        <v>3238</v>
      </c>
      <c r="B3245" s="121" t="s">
        <v>28025</v>
      </c>
      <c r="C3245" s="121" t="s">
        <v>7500</v>
      </c>
      <c r="D3245" s="119">
        <v>2025</v>
      </c>
      <c r="E3245" s="121">
        <v>6200037598</v>
      </c>
      <c r="F3245" s="237">
        <v>45628</v>
      </c>
      <c r="G3245" s="121" t="s">
        <v>10928</v>
      </c>
      <c r="H3245" s="121" t="s">
        <v>24218</v>
      </c>
      <c r="I3245" s="120" t="s">
        <v>17282</v>
      </c>
      <c r="J3245" s="121" t="s">
        <v>7453</v>
      </c>
    </row>
    <row r="3246" spans="1:10" ht="15.75" hidden="1" customHeight="1">
      <c r="A3246" s="119">
        <v>3239</v>
      </c>
      <c r="B3246" s="238" t="s">
        <v>29232</v>
      </c>
      <c r="C3246" s="121" t="s">
        <v>7478</v>
      </c>
      <c r="D3246" s="119">
        <v>2025</v>
      </c>
      <c r="E3246" s="121">
        <v>6100109237</v>
      </c>
      <c r="F3246" s="237">
        <v>45629</v>
      </c>
      <c r="G3246" s="121" t="s">
        <v>10929</v>
      </c>
      <c r="H3246" s="121" t="s">
        <v>24219</v>
      </c>
      <c r="I3246" s="120" t="s">
        <v>17283</v>
      </c>
      <c r="J3246" s="121" t="s">
        <v>7451</v>
      </c>
    </row>
    <row r="3247" spans="1:10" ht="15.75" hidden="1" customHeight="1">
      <c r="A3247" s="119">
        <v>3240</v>
      </c>
      <c r="B3247" s="238" t="s">
        <v>30070</v>
      </c>
      <c r="C3247" s="121" t="s">
        <v>7493</v>
      </c>
      <c r="D3247" s="119">
        <v>2025</v>
      </c>
      <c r="E3247" s="121">
        <v>6000040547</v>
      </c>
      <c r="F3247" s="237">
        <v>45625</v>
      </c>
      <c r="G3247" s="121" t="s">
        <v>10930</v>
      </c>
      <c r="H3247" s="121" t="s">
        <v>24220</v>
      </c>
      <c r="I3247" s="120" t="s">
        <v>17284</v>
      </c>
      <c r="J3247" s="121" t="s">
        <v>7452</v>
      </c>
    </row>
    <row r="3248" spans="1:10" ht="15.75" hidden="1" customHeight="1">
      <c r="A3248" s="119">
        <v>3241</v>
      </c>
      <c r="B3248" s="238" t="s">
        <v>30071</v>
      </c>
      <c r="C3248" s="121" t="s">
        <v>7479</v>
      </c>
      <c r="D3248" s="119">
        <v>2025</v>
      </c>
      <c r="E3248" s="121">
        <v>6100109211</v>
      </c>
      <c r="F3248" s="237">
        <v>45628</v>
      </c>
      <c r="G3248" s="121" t="s">
        <v>10931</v>
      </c>
      <c r="H3248" s="121" t="s">
        <v>24221</v>
      </c>
      <c r="I3248" s="120" t="s">
        <v>17285</v>
      </c>
      <c r="J3248" s="121" t="s">
        <v>7451</v>
      </c>
    </row>
    <row r="3249" spans="1:10" ht="15.75" hidden="1" customHeight="1">
      <c r="A3249" s="119">
        <v>3242</v>
      </c>
      <c r="B3249" s="238" t="s">
        <v>30072</v>
      </c>
      <c r="C3249" s="121" t="s">
        <v>7483</v>
      </c>
      <c r="D3249" s="119">
        <v>2025</v>
      </c>
      <c r="E3249" s="121">
        <v>6100109091</v>
      </c>
      <c r="F3249" s="237">
        <v>45622</v>
      </c>
      <c r="G3249" s="121" t="s">
        <v>10932</v>
      </c>
      <c r="H3249" s="121" t="s">
        <v>24222</v>
      </c>
      <c r="I3249" s="120" t="s">
        <v>17286</v>
      </c>
      <c r="J3249" s="121" t="s">
        <v>7451</v>
      </c>
    </row>
    <row r="3250" spans="1:10" ht="15.75" hidden="1" customHeight="1">
      <c r="A3250" s="119">
        <v>3243</v>
      </c>
      <c r="B3250" s="238" t="s">
        <v>30073</v>
      </c>
      <c r="C3250" s="121" t="s">
        <v>7499</v>
      </c>
      <c r="D3250" s="119">
        <v>2025</v>
      </c>
      <c r="E3250" s="121">
        <v>6000040578</v>
      </c>
      <c r="F3250" s="237">
        <v>45624</v>
      </c>
      <c r="G3250" s="121" t="s">
        <v>10933</v>
      </c>
      <c r="H3250" s="121" t="s">
        <v>24223</v>
      </c>
      <c r="I3250" s="120" t="s">
        <v>17287</v>
      </c>
      <c r="J3250" s="121" t="s">
        <v>7452</v>
      </c>
    </row>
    <row r="3251" spans="1:10" ht="15.75" hidden="1" customHeight="1">
      <c r="A3251" s="119">
        <v>3244</v>
      </c>
      <c r="B3251" s="238" t="s">
        <v>30074</v>
      </c>
      <c r="C3251" s="121" t="s">
        <v>7508</v>
      </c>
      <c r="D3251" s="119">
        <v>2025</v>
      </c>
      <c r="E3251" s="121">
        <v>6400023363</v>
      </c>
      <c r="F3251" s="237">
        <v>45649</v>
      </c>
      <c r="G3251" s="121" t="s">
        <v>7124</v>
      </c>
      <c r="H3251" s="121"/>
      <c r="I3251" s="120" t="s">
        <v>17288</v>
      </c>
      <c r="J3251" s="121" t="s">
        <v>7455</v>
      </c>
    </row>
    <row r="3252" spans="1:10" ht="15.75" hidden="1" customHeight="1">
      <c r="A3252" s="119">
        <v>3245</v>
      </c>
      <c r="B3252" s="238" t="s">
        <v>30075</v>
      </c>
      <c r="C3252" s="121" t="s">
        <v>7496</v>
      </c>
      <c r="D3252" s="119">
        <v>2025</v>
      </c>
      <c r="E3252" s="121">
        <v>6100109136</v>
      </c>
      <c r="F3252" s="237">
        <v>45625</v>
      </c>
      <c r="G3252" s="121" t="s">
        <v>10934</v>
      </c>
      <c r="H3252" s="121" t="s">
        <v>24224</v>
      </c>
      <c r="I3252" s="120" t="s">
        <v>17289</v>
      </c>
      <c r="J3252" s="121" t="s">
        <v>7451</v>
      </c>
    </row>
    <row r="3253" spans="1:10" ht="15.75" hidden="1" customHeight="1">
      <c r="A3253" s="119">
        <v>3246</v>
      </c>
      <c r="B3253" s="238" t="s">
        <v>30076</v>
      </c>
      <c r="C3253" s="121" t="s">
        <v>7489</v>
      </c>
      <c r="D3253" s="119">
        <v>2025</v>
      </c>
      <c r="E3253" s="121">
        <v>6200037618</v>
      </c>
      <c r="F3253" s="237">
        <v>45624</v>
      </c>
      <c r="G3253" s="121" t="s">
        <v>10935</v>
      </c>
      <c r="H3253" s="121" t="s">
        <v>24225</v>
      </c>
      <c r="I3253" s="120" t="s">
        <v>17290</v>
      </c>
      <c r="J3253" s="121" t="s">
        <v>7453</v>
      </c>
    </row>
    <row r="3254" spans="1:10" ht="15.75" hidden="1" customHeight="1">
      <c r="A3254" s="119">
        <v>3247</v>
      </c>
      <c r="B3254" s="238" t="s">
        <v>30077</v>
      </c>
      <c r="C3254" s="121" t="s">
        <v>7489</v>
      </c>
      <c r="D3254" s="119">
        <v>2025</v>
      </c>
      <c r="E3254" s="121">
        <v>6200037655</v>
      </c>
      <c r="F3254" s="237">
        <v>45635</v>
      </c>
      <c r="G3254" s="121" t="s">
        <v>10936</v>
      </c>
      <c r="H3254" s="121" t="s">
        <v>24226</v>
      </c>
      <c r="I3254" s="120" t="s">
        <v>17291</v>
      </c>
      <c r="J3254" s="121" t="s">
        <v>7453</v>
      </c>
    </row>
    <row r="3255" spans="1:10" ht="15.75" hidden="1" customHeight="1">
      <c r="A3255" s="119">
        <v>3248</v>
      </c>
      <c r="B3255" s="238" t="s">
        <v>30078</v>
      </c>
      <c r="C3255" s="121" t="s">
        <v>7485</v>
      </c>
      <c r="D3255" s="119">
        <v>2025</v>
      </c>
      <c r="E3255" s="121">
        <v>6000040554</v>
      </c>
      <c r="F3255" s="237">
        <v>45632</v>
      </c>
      <c r="G3255" s="121" t="s">
        <v>10937</v>
      </c>
      <c r="H3255" s="121" t="s">
        <v>24227</v>
      </c>
      <c r="I3255" s="120" t="s">
        <v>17292</v>
      </c>
      <c r="J3255" s="121" t="s">
        <v>7452</v>
      </c>
    </row>
    <row r="3256" spans="1:10" ht="15.75" hidden="1" customHeight="1">
      <c r="A3256" s="119">
        <v>3249</v>
      </c>
      <c r="B3256" s="238" t="s">
        <v>30079</v>
      </c>
      <c r="C3256" s="121" t="s">
        <v>7489</v>
      </c>
      <c r="D3256" s="119">
        <v>2025</v>
      </c>
      <c r="E3256" s="121">
        <v>6200037621</v>
      </c>
      <c r="F3256" s="237">
        <v>45628</v>
      </c>
      <c r="G3256" s="121" t="s">
        <v>10938</v>
      </c>
      <c r="H3256" s="121" t="s">
        <v>24228</v>
      </c>
      <c r="I3256" s="120" t="s">
        <v>17293</v>
      </c>
      <c r="J3256" s="121" t="s">
        <v>7453</v>
      </c>
    </row>
    <row r="3257" spans="1:10" ht="15.75" hidden="1" customHeight="1">
      <c r="A3257" s="119">
        <v>3250</v>
      </c>
      <c r="B3257" s="238" t="s">
        <v>7833</v>
      </c>
      <c r="C3257" s="121" t="s">
        <v>7483</v>
      </c>
      <c r="D3257" s="119">
        <v>2025</v>
      </c>
      <c r="E3257" s="121">
        <v>6100109214</v>
      </c>
      <c r="F3257" s="237">
        <v>45631</v>
      </c>
      <c r="G3257" s="121" t="s">
        <v>10939</v>
      </c>
      <c r="H3257" s="121" t="s">
        <v>24229</v>
      </c>
      <c r="I3257" s="120" t="s">
        <v>17294</v>
      </c>
      <c r="J3257" s="121" t="s">
        <v>7451</v>
      </c>
    </row>
    <row r="3258" spans="1:10" ht="15.75" hidden="1" customHeight="1">
      <c r="A3258" s="119">
        <v>3251</v>
      </c>
      <c r="B3258" s="238" t="s">
        <v>30080</v>
      </c>
      <c r="C3258" s="121" t="s">
        <v>7479</v>
      </c>
      <c r="D3258" s="119">
        <v>2025</v>
      </c>
      <c r="E3258" s="121">
        <v>6100109720</v>
      </c>
      <c r="F3258" s="237">
        <v>45649</v>
      </c>
      <c r="G3258" s="121" t="s">
        <v>10940</v>
      </c>
      <c r="H3258" s="121" t="s">
        <v>24230</v>
      </c>
      <c r="I3258" s="120" t="s">
        <v>17295</v>
      </c>
      <c r="J3258" s="121" t="s">
        <v>7451</v>
      </c>
    </row>
    <row r="3259" spans="1:10" ht="15.75" hidden="1" customHeight="1">
      <c r="A3259" s="119">
        <v>3252</v>
      </c>
      <c r="B3259" s="121" t="s">
        <v>28026</v>
      </c>
      <c r="C3259" s="121" t="s">
        <v>7490</v>
      </c>
      <c r="D3259" s="119">
        <v>2025</v>
      </c>
      <c r="E3259" s="121">
        <v>6200037609</v>
      </c>
      <c r="F3259" s="237">
        <v>45622</v>
      </c>
      <c r="G3259" s="121" t="s">
        <v>10941</v>
      </c>
      <c r="H3259" s="121" t="s">
        <v>24231</v>
      </c>
      <c r="I3259" s="120" t="s">
        <v>17296</v>
      </c>
      <c r="J3259" s="121" t="s">
        <v>7453</v>
      </c>
    </row>
    <row r="3260" spans="1:10" ht="15.75" hidden="1" customHeight="1">
      <c r="A3260" s="119">
        <v>3253</v>
      </c>
      <c r="B3260" s="238" t="s">
        <v>30081</v>
      </c>
      <c r="C3260" s="121" t="s">
        <v>7490</v>
      </c>
      <c r="D3260" s="119">
        <v>2025</v>
      </c>
      <c r="E3260" s="121">
        <v>6200037610</v>
      </c>
      <c r="F3260" s="237">
        <v>45622</v>
      </c>
      <c r="G3260" s="121" t="s">
        <v>10942</v>
      </c>
      <c r="H3260" s="121" t="s">
        <v>24232</v>
      </c>
      <c r="I3260" s="120" t="s">
        <v>17297</v>
      </c>
      <c r="J3260" s="121" t="s">
        <v>7453</v>
      </c>
    </row>
    <row r="3261" spans="1:10" ht="15.75" hidden="1" customHeight="1">
      <c r="A3261" s="119">
        <v>3254</v>
      </c>
      <c r="B3261" s="238" t="s">
        <v>30082</v>
      </c>
      <c r="C3261" s="121" t="s">
        <v>7491</v>
      </c>
      <c r="D3261" s="119">
        <v>2025</v>
      </c>
      <c r="E3261" s="121">
        <v>6100109485</v>
      </c>
      <c r="F3261" s="237">
        <v>45645</v>
      </c>
      <c r="G3261" s="121" t="s">
        <v>10943</v>
      </c>
      <c r="H3261" s="121" t="s">
        <v>24233</v>
      </c>
      <c r="I3261" s="120" t="s">
        <v>17298</v>
      </c>
      <c r="J3261" s="121" t="s">
        <v>7451</v>
      </c>
    </row>
    <row r="3262" spans="1:10" ht="15.75" hidden="1" customHeight="1">
      <c r="A3262" s="119">
        <v>3255</v>
      </c>
      <c r="B3262" s="238" t="s">
        <v>7618</v>
      </c>
      <c r="C3262" s="121" t="s">
        <v>7478</v>
      </c>
      <c r="D3262" s="119">
        <v>2025</v>
      </c>
      <c r="E3262" s="121">
        <v>6100109236</v>
      </c>
      <c r="F3262" s="237">
        <v>45630</v>
      </c>
      <c r="G3262" s="121" t="s">
        <v>7233</v>
      </c>
      <c r="H3262" s="121" t="s">
        <v>24234</v>
      </c>
      <c r="I3262" s="120" t="s">
        <v>7315</v>
      </c>
      <c r="J3262" s="121" t="s">
        <v>7451</v>
      </c>
    </row>
    <row r="3263" spans="1:10" ht="15.75" hidden="1" customHeight="1">
      <c r="A3263" s="119">
        <v>3256</v>
      </c>
      <c r="B3263" s="238" t="s">
        <v>30083</v>
      </c>
      <c r="C3263" s="121" t="s">
        <v>7478</v>
      </c>
      <c r="D3263" s="119">
        <v>2025</v>
      </c>
      <c r="E3263" s="121">
        <v>6100109243</v>
      </c>
      <c r="F3263" s="237">
        <v>45632</v>
      </c>
      <c r="G3263" s="121" t="s">
        <v>10944</v>
      </c>
      <c r="H3263" s="121" t="s">
        <v>24235</v>
      </c>
      <c r="I3263" s="120" t="s">
        <v>17299</v>
      </c>
      <c r="J3263" s="121" t="s">
        <v>7451</v>
      </c>
    </row>
    <row r="3264" spans="1:10" ht="15.75" hidden="1" customHeight="1">
      <c r="A3264" s="119">
        <v>3257</v>
      </c>
      <c r="B3264" s="238" t="s">
        <v>30084</v>
      </c>
      <c r="C3264" s="121" t="s">
        <v>7487</v>
      </c>
      <c r="D3264" s="119">
        <v>2025</v>
      </c>
      <c r="E3264" s="121">
        <v>6100109195</v>
      </c>
      <c r="F3264" s="237">
        <v>45631</v>
      </c>
      <c r="G3264" s="121" t="s">
        <v>10945</v>
      </c>
      <c r="H3264" s="121" t="s">
        <v>24236</v>
      </c>
      <c r="I3264" s="120" t="s">
        <v>17300</v>
      </c>
      <c r="J3264" s="121" t="s">
        <v>7451</v>
      </c>
    </row>
    <row r="3265" spans="1:10" ht="15.75" hidden="1" customHeight="1">
      <c r="A3265" s="119">
        <v>3258</v>
      </c>
      <c r="B3265" s="238" t="s">
        <v>30020</v>
      </c>
      <c r="C3265" s="121" t="s">
        <v>7489</v>
      </c>
      <c r="D3265" s="119">
        <v>2025</v>
      </c>
      <c r="E3265" s="121">
        <v>6200037602</v>
      </c>
      <c r="F3265" s="237">
        <v>45628</v>
      </c>
      <c r="G3265" s="121" t="s">
        <v>10946</v>
      </c>
      <c r="H3265" s="121" t="s">
        <v>24237</v>
      </c>
      <c r="I3265" s="120" t="s">
        <v>17301</v>
      </c>
      <c r="J3265" s="121" t="s">
        <v>7453</v>
      </c>
    </row>
    <row r="3266" spans="1:10" ht="15.75" hidden="1" customHeight="1">
      <c r="A3266" s="119">
        <v>3259</v>
      </c>
      <c r="B3266" s="238" t="s">
        <v>7719</v>
      </c>
      <c r="C3266" s="121" t="s">
        <v>7478</v>
      </c>
      <c r="D3266" s="119">
        <v>2025</v>
      </c>
      <c r="E3266" s="121">
        <v>6100109137</v>
      </c>
      <c r="F3266" s="237">
        <v>45630</v>
      </c>
      <c r="G3266" s="121" t="s">
        <v>10947</v>
      </c>
      <c r="H3266" s="121" t="s">
        <v>24238</v>
      </c>
      <c r="I3266" s="120" t="s">
        <v>17302</v>
      </c>
      <c r="J3266" s="121" t="s">
        <v>7451</v>
      </c>
    </row>
    <row r="3267" spans="1:10" ht="15.75" hidden="1" customHeight="1">
      <c r="A3267" s="119">
        <v>3260</v>
      </c>
      <c r="B3267" s="238" t="s">
        <v>30085</v>
      </c>
      <c r="C3267" s="121" t="s">
        <v>7480</v>
      </c>
      <c r="D3267" s="119">
        <v>2025</v>
      </c>
      <c r="E3267" s="121">
        <v>6000040620</v>
      </c>
      <c r="F3267" s="237">
        <v>45632</v>
      </c>
      <c r="G3267" s="121" t="s">
        <v>10948</v>
      </c>
      <c r="H3267" s="121" t="s">
        <v>24239</v>
      </c>
      <c r="I3267" s="120" t="s">
        <v>17303</v>
      </c>
      <c r="J3267" s="121" t="s">
        <v>7452</v>
      </c>
    </row>
    <row r="3268" spans="1:10" ht="15.75" hidden="1" customHeight="1">
      <c r="A3268" s="119">
        <v>3261</v>
      </c>
      <c r="B3268" s="238" t="s">
        <v>7518</v>
      </c>
      <c r="C3268" s="121" t="s">
        <v>7496</v>
      </c>
      <c r="D3268" s="119">
        <v>2025</v>
      </c>
      <c r="E3268" s="121">
        <v>6100110048</v>
      </c>
      <c r="F3268" s="237">
        <v>45677</v>
      </c>
      <c r="G3268" s="121" t="s">
        <v>10949</v>
      </c>
      <c r="H3268" s="121" t="s">
        <v>24240</v>
      </c>
      <c r="I3268" s="120" t="s">
        <v>17304</v>
      </c>
      <c r="J3268" s="121" t="s">
        <v>7451</v>
      </c>
    </row>
    <row r="3269" spans="1:10" ht="15.75" hidden="1" customHeight="1">
      <c r="A3269" s="119">
        <v>3262</v>
      </c>
      <c r="B3269" s="238" t="s">
        <v>30086</v>
      </c>
      <c r="C3269" s="121" t="s">
        <v>7492</v>
      </c>
      <c r="D3269" s="119">
        <v>2025</v>
      </c>
      <c r="E3269" s="121">
        <v>6200037604</v>
      </c>
      <c r="F3269" s="237">
        <v>45623</v>
      </c>
      <c r="G3269" s="121" t="s">
        <v>10950</v>
      </c>
      <c r="H3269" s="121" t="s">
        <v>24241</v>
      </c>
      <c r="I3269" s="120" t="s">
        <v>17305</v>
      </c>
      <c r="J3269" s="121" t="s">
        <v>7453</v>
      </c>
    </row>
    <row r="3270" spans="1:10" ht="15.75" hidden="1" customHeight="1">
      <c r="A3270" s="119">
        <v>3263</v>
      </c>
      <c r="B3270" s="238" t="s">
        <v>30087</v>
      </c>
      <c r="C3270" s="121" t="s">
        <v>7496</v>
      </c>
      <c r="D3270" s="119">
        <v>2025</v>
      </c>
      <c r="E3270" s="121">
        <v>6100109457</v>
      </c>
      <c r="F3270" s="237">
        <v>45637</v>
      </c>
      <c r="G3270" s="121" t="s">
        <v>10951</v>
      </c>
      <c r="H3270" s="121" t="s">
        <v>24242</v>
      </c>
      <c r="I3270" s="120" t="s">
        <v>17306</v>
      </c>
      <c r="J3270" s="121" t="s">
        <v>7451</v>
      </c>
    </row>
    <row r="3271" spans="1:10" ht="15.75" hidden="1" customHeight="1">
      <c r="A3271" s="119">
        <v>3264</v>
      </c>
      <c r="B3271" s="238" t="s">
        <v>29718</v>
      </c>
      <c r="C3271" s="121" t="s">
        <v>7497</v>
      </c>
      <c r="D3271" s="119">
        <v>2025</v>
      </c>
      <c r="E3271" s="121">
        <v>6100109135</v>
      </c>
      <c r="F3271" s="237">
        <v>45629</v>
      </c>
      <c r="G3271" s="121" t="s">
        <v>10952</v>
      </c>
      <c r="H3271" s="121" t="s">
        <v>24243</v>
      </c>
      <c r="I3271" s="120" t="s">
        <v>17307</v>
      </c>
      <c r="J3271" s="121" t="s">
        <v>7451</v>
      </c>
    </row>
    <row r="3272" spans="1:10" ht="15.75" hidden="1" customHeight="1">
      <c r="A3272" s="119">
        <v>3265</v>
      </c>
      <c r="B3272" s="238" t="s">
        <v>30088</v>
      </c>
      <c r="C3272" s="121" t="s">
        <v>7498</v>
      </c>
      <c r="D3272" s="119">
        <v>2025</v>
      </c>
      <c r="E3272" s="121">
        <v>6200037638</v>
      </c>
      <c r="F3272" s="237">
        <v>45624</v>
      </c>
      <c r="G3272" s="121" t="s">
        <v>10953</v>
      </c>
      <c r="H3272" s="121" t="s">
        <v>24244</v>
      </c>
      <c r="I3272" s="120" t="s">
        <v>17308</v>
      </c>
      <c r="J3272" s="121" t="s">
        <v>7453</v>
      </c>
    </row>
    <row r="3273" spans="1:10" ht="15.75" hidden="1" customHeight="1">
      <c r="A3273" s="119">
        <v>3266</v>
      </c>
      <c r="B3273" s="238" t="s">
        <v>28274</v>
      </c>
      <c r="C3273" s="121" t="s">
        <v>7478</v>
      </c>
      <c r="D3273" s="119">
        <v>2025</v>
      </c>
      <c r="E3273" s="121">
        <v>6100109173</v>
      </c>
      <c r="F3273" s="237">
        <v>45630</v>
      </c>
      <c r="G3273" s="121" t="s">
        <v>10954</v>
      </c>
      <c r="H3273" s="121" t="s">
        <v>24245</v>
      </c>
      <c r="I3273" s="120" t="s">
        <v>17309</v>
      </c>
      <c r="J3273" s="121" t="s">
        <v>7451</v>
      </c>
    </row>
    <row r="3274" spans="1:10" ht="15.75" hidden="1" customHeight="1">
      <c r="A3274" s="119">
        <v>3267</v>
      </c>
      <c r="B3274" s="238" t="s">
        <v>30089</v>
      </c>
      <c r="C3274" s="121" t="s">
        <v>7482</v>
      </c>
      <c r="D3274" s="119">
        <v>2025</v>
      </c>
      <c r="E3274" s="121">
        <v>6100109177</v>
      </c>
      <c r="F3274" s="237">
        <v>45628</v>
      </c>
      <c r="G3274" s="121" t="s">
        <v>10955</v>
      </c>
      <c r="H3274" s="121" t="s">
        <v>24246</v>
      </c>
      <c r="I3274" s="120" t="s">
        <v>17310</v>
      </c>
      <c r="J3274" s="121" t="s">
        <v>7451</v>
      </c>
    </row>
    <row r="3275" spans="1:10" ht="15.75" hidden="1" customHeight="1">
      <c r="A3275" s="119">
        <v>3268</v>
      </c>
      <c r="B3275" s="238" t="s">
        <v>30090</v>
      </c>
      <c r="C3275" s="121" t="s">
        <v>7498</v>
      </c>
      <c r="D3275" s="119">
        <v>2025</v>
      </c>
      <c r="E3275" s="121">
        <v>6200037625</v>
      </c>
      <c r="F3275" s="237">
        <v>45629</v>
      </c>
      <c r="G3275" s="121" t="s">
        <v>10956</v>
      </c>
      <c r="H3275" s="121" t="s">
        <v>24247</v>
      </c>
      <c r="I3275" s="120" t="s">
        <v>17311</v>
      </c>
      <c r="J3275" s="121" t="s">
        <v>7453</v>
      </c>
    </row>
    <row r="3276" spans="1:10" ht="15.75" hidden="1" customHeight="1">
      <c r="A3276" s="119">
        <v>3269</v>
      </c>
      <c r="B3276" s="238" t="s">
        <v>7632</v>
      </c>
      <c r="C3276" s="121" t="s">
        <v>7478</v>
      </c>
      <c r="D3276" s="119">
        <v>2025</v>
      </c>
      <c r="E3276" s="121">
        <v>6100109159</v>
      </c>
      <c r="F3276" s="237">
        <v>45628</v>
      </c>
      <c r="G3276" s="121" t="s">
        <v>10957</v>
      </c>
      <c r="H3276" s="121" t="s">
        <v>24248</v>
      </c>
      <c r="I3276" s="120" t="s">
        <v>17312</v>
      </c>
      <c r="J3276" s="121" t="s">
        <v>7451</v>
      </c>
    </row>
    <row r="3277" spans="1:10" ht="15.75" hidden="1" customHeight="1">
      <c r="A3277" s="119">
        <v>3270</v>
      </c>
      <c r="B3277" s="238" t="s">
        <v>7652</v>
      </c>
      <c r="C3277" s="121" t="s">
        <v>7478</v>
      </c>
      <c r="D3277" s="119">
        <v>2025</v>
      </c>
      <c r="E3277" s="121">
        <v>6100109183</v>
      </c>
      <c r="F3277" s="237">
        <v>45629</v>
      </c>
      <c r="G3277" s="121" t="s">
        <v>7123</v>
      </c>
      <c r="H3277" s="121" t="s">
        <v>24249</v>
      </c>
      <c r="I3277" s="120" t="s">
        <v>17313</v>
      </c>
      <c r="J3277" s="121" t="s">
        <v>7451</v>
      </c>
    </row>
    <row r="3278" spans="1:10" ht="15.75" hidden="1" customHeight="1">
      <c r="A3278" s="119">
        <v>3271</v>
      </c>
      <c r="B3278" s="238" t="s">
        <v>7724</v>
      </c>
      <c r="C3278" s="121" t="s">
        <v>7478</v>
      </c>
      <c r="D3278" s="119">
        <v>2025</v>
      </c>
      <c r="E3278" s="121">
        <v>6100109178</v>
      </c>
      <c r="F3278" s="237">
        <v>45629</v>
      </c>
      <c r="G3278" s="121" t="s">
        <v>10958</v>
      </c>
      <c r="H3278" s="121" t="s">
        <v>24250</v>
      </c>
      <c r="I3278" s="120" t="s">
        <v>17314</v>
      </c>
      <c r="J3278" s="121" t="s">
        <v>7451</v>
      </c>
    </row>
    <row r="3279" spans="1:10" ht="15.75" hidden="1" customHeight="1">
      <c r="A3279" s="119">
        <v>3272</v>
      </c>
      <c r="B3279" s="238" t="s">
        <v>7733</v>
      </c>
      <c r="C3279" s="121" t="s">
        <v>7503</v>
      </c>
      <c r="D3279" s="119">
        <v>2025</v>
      </c>
      <c r="E3279" s="121">
        <v>6100109586</v>
      </c>
      <c r="F3279" s="237">
        <v>45646</v>
      </c>
      <c r="G3279" s="121" t="s">
        <v>10959</v>
      </c>
      <c r="H3279" s="121" t="s">
        <v>24251</v>
      </c>
      <c r="I3279" s="120" t="s">
        <v>17315</v>
      </c>
      <c r="J3279" s="121" t="s">
        <v>7451</v>
      </c>
    </row>
    <row r="3280" spans="1:10" ht="15.75" hidden="1" customHeight="1">
      <c r="A3280" s="119">
        <v>3273</v>
      </c>
      <c r="B3280" s="238" t="s">
        <v>30091</v>
      </c>
      <c r="C3280" s="121" t="s">
        <v>7494</v>
      </c>
      <c r="D3280" s="119">
        <v>2025</v>
      </c>
      <c r="E3280" s="121">
        <v>6000040566</v>
      </c>
      <c r="F3280" s="237">
        <v>45624</v>
      </c>
      <c r="G3280" s="121" t="s">
        <v>7247</v>
      </c>
      <c r="H3280" s="121" t="s">
        <v>24252</v>
      </c>
      <c r="I3280" s="120" t="s">
        <v>17316</v>
      </c>
      <c r="J3280" s="121" t="s">
        <v>7452</v>
      </c>
    </row>
    <row r="3281" spans="1:10" ht="15.75" hidden="1" customHeight="1">
      <c r="A3281" s="119">
        <v>3274</v>
      </c>
      <c r="B3281" s="238" t="s">
        <v>30092</v>
      </c>
      <c r="C3281" s="121" t="s">
        <v>7503</v>
      </c>
      <c r="D3281" s="119">
        <v>2025</v>
      </c>
      <c r="E3281" s="121">
        <v>6100109185</v>
      </c>
      <c r="F3281" s="237">
        <v>45628</v>
      </c>
      <c r="G3281" s="121" t="s">
        <v>10960</v>
      </c>
      <c r="H3281" s="121" t="s">
        <v>24253</v>
      </c>
      <c r="I3281" s="120" t="s">
        <v>17317</v>
      </c>
      <c r="J3281" s="121" t="s">
        <v>7451</v>
      </c>
    </row>
    <row r="3282" spans="1:10" ht="15.75" hidden="1" customHeight="1">
      <c r="A3282" s="119">
        <v>3275</v>
      </c>
      <c r="B3282" s="238" t="s">
        <v>30093</v>
      </c>
      <c r="C3282" s="121" t="s">
        <v>7478</v>
      </c>
      <c r="D3282" s="119">
        <v>2025</v>
      </c>
      <c r="E3282" s="121">
        <v>6100109300</v>
      </c>
      <c r="F3282" s="237">
        <v>45631</v>
      </c>
      <c r="G3282" s="121" t="s">
        <v>10961</v>
      </c>
      <c r="H3282" s="121" t="s">
        <v>24254</v>
      </c>
      <c r="I3282" s="120" t="s">
        <v>17318</v>
      </c>
      <c r="J3282" s="121" t="s">
        <v>7451</v>
      </c>
    </row>
    <row r="3283" spans="1:10" ht="15.75" hidden="1" customHeight="1">
      <c r="A3283" s="119">
        <v>3276</v>
      </c>
      <c r="B3283" s="238" t="s">
        <v>30094</v>
      </c>
      <c r="C3283" s="121" t="s">
        <v>7481</v>
      </c>
      <c r="D3283" s="119">
        <v>2025</v>
      </c>
      <c r="E3283" s="121">
        <v>6000040598</v>
      </c>
      <c r="F3283" s="237">
        <v>45631</v>
      </c>
      <c r="G3283" s="121" t="s">
        <v>7254</v>
      </c>
      <c r="H3283" s="121" t="s">
        <v>24255</v>
      </c>
      <c r="I3283" s="120" t="s">
        <v>17319</v>
      </c>
      <c r="J3283" s="121" t="s">
        <v>7452</v>
      </c>
    </row>
    <row r="3284" spans="1:10" ht="15.75" hidden="1" customHeight="1">
      <c r="A3284" s="119">
        <v>3277</v>
      </c>
      <c r="B3284" s="238" t="s">
        <v>30095</v>
      </c>
      <c r="C3284" s="121" t="s">
        <v>7478</v>
      </c>
      <c r="D3284" s="119">
        <v>2025</v>
      </c>
      <c r="E3284" s="121">
        <v>6100109489</v>
      </c>
      <c r="F3284" s="237">
        <v>45642</v>
      </c>
      <c r="G3284" s="121" t="s">
        <v>7173</v>
      </c>
      <c r="H3284" s="121" t="s">
        <v>7463</v>
      </c>
      <c r="I3284" s="120" t="s">
        <v>17320</v>
      </c>
      <c r="J3284" s="121" t="s">
        <v>7451</v>
      </c>
    </row>
    <row r="3285" spans="1:10" ht="15.75" hidden="1" customHeight="1">
      <c r="A3285" s="119">
        <v>3278</v>
      </c>
      <c r="B3285" s="238" t="s">
        <v>30096</v>
      </c>
      <c r="C3285" s="121" t="s">
        <v>7492</v>
      </c>
      <c r="D3285" s="119">
        <v>2025</v>
      </c>
      <c r="E3285" s="121">
        <v>6200037736</v>
      </c>
      <c r="F3285" s="237">
        <v>45637</v>
      </c>
      <c r="G3285" s="121" t="s">
        <v>10962</v>
      </c>
      <c r="H3285" s="121" t="s">
        <v>24256</v>
      </c>
      <c r="I3285" s="120" t="s">
        <v>7393</v>
      </c>
      <c r="J3285" s="121" t="s">
        <v>7453</v>
      </c>
    </row>
    <row r="3286" spans="1:10" ht="15.75" hidden="1" customHeight="1">
      <c r="A3286" s="119">
        <v>3279</v>
      </c>
      <c r="B3286" s="238" t="s">
        <v>30097</v>
      </c>
      <c r="C3286" s="121" t="s">
        <v>7478</v>
      </c>
      <c r="D3286" s="119">
        <v>2025</v>
      </c>
      <c r="E3286" s="121">
        <v>6100109274</v>
      </c>
      <c r="F3286" s="237">
        <v>45631</v>
      </c>
      <c r="G3286" s="121" t="s">
        <v>10963</v>
      </c>
      <c r="H3286" s="121" t="s">
        <v>24257</v>
      </c>
      <c r="I3286" s="120" t="s">
        <v>17321</v>
      </c>
      <c r="J3286" s="121" t="s">
        <v>7451</v>
      </c>
    </row>
    <row r="3287" spans="1:10" ht="15.75" hidden="1" customHeight="1">
      <c r="A3287" s="119">
        <v>3280</v>
      </c>
      <c r="B3287" s="238" t="s">
        <v>30098</v>
      </c>
      <c r="C3287" s="121" t="s">
        <v>7488</v>
      </c>
      <c r="D3287" s="119">
        <v>2025</v>
      </c>
      <c r="E3287" s="121">
        <v>6100108975</v>
      </c>
      <c r="F3287" s="237">
        <v>45617</v>
      </c>
      <c r="G3287" s="121" t="s">
        <v>10964</v>
      </c>
      <c r="H3287" s="121" t="s">
        <v>24258</v>
      </c>
      <c r="I3287" s="120" t="s">
        <v>17322</v>
      </c>
      <c r="J3287" s="121" t="s">
        <v>7451</v>
      </c>
    </row>
    <row r="3288" spans="1:10" ht="15.75" hidden="1" customHeight="1">
      <c r="A3288" s="119">
        <v>3281</v>
      </c>
      <c r="B3288" s="238" t="s">
        <v>30099</v>
      </c>
      <c r="C3288" s="121" t="s">
        <v>7481</v>
      </c>
      <c r="D3288" s="119">
        <v>2025</v>
      </c>
      <c r="E3288" s="121">
        <v>6000040863</v>
      </c>
      <c r="F3288" s="237">
        <v>45713</v>
      </c>
      <c r="G3288" s="121" t="s">
        <v>10965</v>
      </c>
      <c r="H3288" s="121" t="s">
        <v>24259</v>
      </c>
      <c r="I3288" s="120" t="s">
        <v>17323</v>
      </c>
      <c r="J3288" s="121" t="s">
        <v>7452</v>
      </c>
    </row>
    <row r="3289" spans="1:10" ht="15.75" hidden="1" customHeight="1">
      <c r="A3289" s="119">
        <v>3282</v>
      </c>
      <c r="B3289" s="238" t="s">
        <v>30100</v>
      </c>
      <c r="C3289" s="121" t="s">
        <v>7478</v>
      </c>
      <c r="D3289" s="119">
        <v>2025</v>
      </c>
      <c r="E3289" s="121">
        <v>6100109289</v>
      </c>
      <c r="F3289" s="237">
        <v>45632</v>
      </c>
      <c r="G3289" s="121" t="s">
        <v>10966</v>
      </c>
      <c r="H3289" s="121" t="s">
        <v>24260</v>
      </c>
      <c r="I3289" s="120" t="s">
        <v>17324</v>
      </c>
      <c r="J3289" s="121" t="s">
        <v>7451</v>
      </c>
    </row>
    <row r="3290" spans="1:10" ht="15.75" hidden="1" customHeight="1">
      <c r="A3290" s="119">
        <v>3283</v>
      </c>
      <c r="B3290" s="238" t="s">
        <v>30101</v>
      </c>
      <c r="C3290" s="121" t="s">
        <v>7489</v>
      </c>
      <c r="D3290" s="119">
        <v>2025</v>
      </c>
      <c r="E3290" s="121">
        <v>6200037732</v>
      </c>
      <c r="F3290" s="237">
        <v>45632</v>
      </c>
      <c r="G3290" s="121" t="s">
        <v>10967</v>
      </c>
      <c r="H3290" s="121"/>
      <c r="I3290" s="120" t="s">
        <v>17325</v>
      </c>
      <c r="J3290" s="121" t="s">
        <v>7453</v>
      </c>
    </row>
    <row r="3291" spans="1:10" ht="15.75" hidden="1" customHeight="1">
      <c r="A3291" s="119">
        <v>3284</v>
      </c>
      <c r="B3291" s="238" t="s">
        <v>7705</v>
      </c>
      <c r="C3291" s="121" t="s">
        <v>7484</v>
      </c>
      <c r="D3291" s="119">
        <v>2025</v>
      </c>
      <c r="E3291" s="121">
        <v>6100109212</v>
      </c>
      <c r="F3291" s="237">
        <v>45629</v>
      </c>
      <c r="G3291" s="121" t="s">
        <v>10968</v>
      </c>
      <c r="H3291" s="121" t="s">
        <v>24261</v>
      </c>
      <c r="I3291" s="120" t="s">
        <v>7316</v>
      </c>
      <c r="J3291" s="121" t="s">
        <v>7451</v>
      </c>
    </row>
    <row r="3292" spans="1:10" ht="15.75" hidden="1" customHeight="1">
      <c r="A3292" s="119">
        <v>3285</v>
      </c>
      <c r="B3292" s="238" t="s">
        <v>28274</v>
      </c>
      <c r="C3292" s="121" t="s">
        <v>7478</v>
      </c>
      <c r="D3292" s="119">
        <v>2025</v>
      </c>
      <c r="E3292" s="121">
        <v>6100109209</v>
      </c>
      <c r="F3292" s="237">
        <v>45630</v>
      </c>
      <c r="G3292" s="121" t="s">
        <v>10969</v>
      </c>
      <c r="H3292" s="121" t="s">
        <v>24262</v>
      </c>
      <c r="I3292" s="120" t="s">
        <v>17326</v>
      </c>
      <c r="J3292" s="121" t="s">
        <v>7451</v>
      </c>
    </row>
    <row r="3293" spans="1:10" ht="15.75" hidden="1" customHeight="1">
      <c r="A3293" s="119">
        <v>3286</v>
      </c>
      <c r="B3293" s="238" t="s">
        <v>30102</v>
      </c>
      <c r="C3293" s="121" t="s">
        <v>7494</v>
      </c>
      <c r="D3293" s="119">
        <v>2025</v>
      </c>
      <c r="E3293" s="121">
        <v>6000040638</v>
      </c>
      <c r="F3293" s="237">
        <v>45635</v>
      </c>
      <c r="G3293" s="121" t="s">
        <v>10970</v>
      </c>
      <c r="H3293" s="121" t="s">
        <v>24263</v>
      </c>
      <c r="I3293" s="120" t="s">
        <v>17327</v>
      </c>
      <c r="J3293" s="121" t="s">
        <v>7452</v>
      </c>
    </row>
    <row r="3294" spans="1:10" ht="15.75" hidden="1" customHeight="1">
      <c r="A3294" s="119">
        <v>3287</v>
      </c>
      <c r="B3294" s="238" t="s">
        <v>30103</v>
      </c>
      <c r="C3294" s="121" t="s">
        <v>7489</v>
      </c>
      <c r="D3294" s="119">
        <v>2025</v>
      </c>
      <c r="E3294" s="121">
        <v>6200037731</v>
      </c>
      <c r="F3294" s="237">
        <v>45632</v>
      </c>
      <c r="G3294" s="121" t="s">
        <v>10967</v>
      </c>
      <c r="H3294" s="121"/>
      <c r="I3294" s="120" t="s">
        <v>17328</v>
      </c>
      <c r="J3294" s="121" t="s">
        <v>7453</v>
      </c>
    </row>
    <row r="3295" spans="1:10" ht="15.75" hidden="1" customHeight="1">
      <c r="A3295" s="119">
        <v>3288</v>
      </c>
      <c r="B3295" s="238" t="s">
        <v>30104</v>
      </c>
      <c r="C3295" s="121" t="s">
        <v>7496</v>
      </c>
      <c r="D3295" s="119">
        <v>2025</v>
      </c>
      <c r="E3295" s="121">
        <v>6100109298</v>
      </c>
      <c r="F3295" s="237">
        <v>45635</v>
      </c>
      <c r="G3295" s="121" t="s">
        <v>10971</v>
      </c>
      <c r="H3295" s="121" t="s">
        <v>24264</v>
      </c>
      <c r="I3295" s="120" t="s">
        <v>17329</v>
      </c>
      <c r="J3295" s="121" t="s">
        <v>7451</v>
      </c>
    </row>
    <row r="3296" spans="1:10" ht="15.75" hidden="1" customHeight="1">
      <c r="A3296" s="119">
        <v>3289</v>
      </c>
      <c r="B3296" s="238" t="s">
        <v>30105</v>
      </c>
      <c r="C3296" s="121" t="s">
        <v>7497</v>
      </c>
      <c r="D3296" s="119">
        <v>2025</v>
      </c>
      <c r="E3296" s="121">
        <v>6100109646</v>
      </c>
      <c r="F3296" s="237">
        <v>45649</v>
      </c>
      <c r="G3296" s="121" t="s">
        <v>10972</v>
      </c>
      <c r="H3296" s="121" t="s">
        <v>24265</v>
      </c>
      <c r="I3296" s="120" t="s">
        <v>17330</v>
      </c>
      <c r="J3296" s="121" t="s">
        <v>7451</v>
      </c>
    </row>
    <row r="3297" spans="1:10" ht="15.75" hidden="1" customHeight="1">
      <c r="A3297" s="119">
        <v>3290</v>
      </c>
      <c r="B3297" s="238" t="s">
        <v>28764</v>
      </c>
      <c r="C3297" s="121" t="s">
        <v>7479</v>
      </c>
      <c r="D3297" s="119">
        <v>2025</v>
      </c>
      <c r="E3297" s="121">
        <v>6100110315</v>
      </c>
      <c r="F3297" s="237">
        <v>45687</v>
      </c>
      <c r="G3297" s="121" t="s">
        <v>10973</v>
      </c>
      <c r="H3297" s="121" t="s">
        <v>24266</v>
      </c>
      <c r="I3297" s="120" t="s">
        <v>14886</v>
      </c>
      <c r="J3297" s="121" t="s">
        <v>7451</v>
      </c>
    </row>
    <row r="3298" spans="1:10" ht="15.75" hidden="1" customHeight="1">
      <c r="A3298" s="119">
        <v>3291</v>
      </c>
      <c r="B3298" s="238" t="s">
        <v>29979</v>
      </c>
      <c r="C3298" s="121" t="s">
        <v>7496</v>
      </c>
      <c r="D3298" s="119">
        <v>2025</v>
      </c>
      <c r="E3298" s="121">
        <v>6100109216</v>
      </c>
      <c r="F3298" s="237">
        <v>45631</v>
      </c>
      <c r="G3298" s="121" t="s">
        <v>10974</v>
      </c>
      <c r="H3298" s="121" t="s">
        <v>24267</v>
      </c>
      <c r="I3298" s="120" t="s">
        <v>17158</v>
      </c>
      <c r="J3298" s="121" t="s">
        <v>7451</v>
      </c>
    </row>
    <row r="3299" spans="1:10" ht="15.75" hidden="1" customHeight="1">
      <c r="A3299" s="119">
        <v>3292</v>
      </c>
      <c r="B3299" s="238" t="s">
        <v>30106</v>
      </c>
      <c r="C3299" s="121" t="s">
        <v>7490</v>
      </c>
      <c r="D3299" s="119">
        <v>2025</v>
      </c>
      <c r="E3299" s="121">
        <v>6200037720</v>
      </c>
      <c r="F3299" s="237">
        <v>45635</v>
      </c>
      <c r="G3299" s="121" t="s">
        <v>10975</v>
      </c>
      <c r="H3299" s="121" t="s">
        <v>24268</v>
      </c>
      <c r="I3299" s="120" t="s">
        <v>17331</v>
      </c>
      <c r="J3299" s="121" t="s">
        <v>7453</v>
      </c>
    </row>
    <row r="3300" spans="1:10" ht="15.75" hidden="1" customHeight="1">
      <c r="A3300" s="119">
        <v>3293</v>
      </c>
      <c r="B3300" s="238" t="s">
        <v>7705</v>
      </c>
      <c r="C3300" s="121" t="s">
        <v>7484</v>
      </c>
      <c r="D3300" s="119">
        <v>2025</v>
      </c>
      <c r="E3300" s="121">
        <v>6100109342</v>
      </c>
      <c r="F3300" s="237">
        <v>45635</v>
      </c>
      <c r="G3300" s="121" t="s">
        <v>10976</v>
      </c>
      <c r="H3300" s="121" t="s">
        <v>24269</v>
      </c>
      <c r="I3300" s="120" t="s">
        <v>17332</v>
      </c>
      <c r="J3300" s="121" t="s">
        <v>7451</v>
      </c>
    </row>
    <row r="3301" spans="1:10" ht="15.75" hidden="1" customHeight="1">
      <c r="A3301" s="119">
        <v>3294</v>
      </c>
      <c r="B3301" s="238" t="s">
        <v>30107</v>
      </c>
      <c r="C3301" s="121" t="s">
        <v>7501</v>
      </c>
      <c r="D3301" s="119">
        <v>2025</v>
      </c>
      <c r="E3301" s="121">
        <v>6200037723</v>
      </c>
      <c r="F3301" s="237">
        <v>45635</v>
      </c>
      <c r="G3301" s="121" t="s">
        <v>10977</v>
      </c>
      <c r="H3301" s="121" t="s">
        <v>24270</v>
      </c>
      <c r="I3301" s="120" t="s">
        <v>17333</v>
      </c>
      <c r="J3301" s="121" t="s">
        <v>7453</v>
      </c>
    </row>
    <row r="3302" spans="1:10" ht="15.75" hidden="1" customHeight="1">
      <c r="A3302" s="119">
        <v>3295</v>
      </c>
      <c r="B3302" s="238" t="s">
        <v>30108</v>
      </c>
      <c r="C3302" s="121" t="s">
        <v>7501</v>
      </c>
      <c r="D3302" s="119">
        <v>2025</v>
      </c>
      <c r="E3302" s="121">
        <v>6200037679</v>
      </c>
      <c r="F3302" s="237">
        <v>45679</v>
      </c>
      <c r="G3302" s="121" t="s">
        <v>10978</v>
      </c>
      <c r="H3302" s="121"/>
      <c r="I3302" s="120" t="s">
        <v>17334</v>
      </c>
      <c r="J3302" s="121" t="s">
        <v>7453</v>
      </c>
    </row>
    <row r="3303" spans="1:10" ht="15.75" hidden="1" customHeight="1">
      <c r="A3303" s="119">
        <v>3296</v>
      </c>
      <c r="B3303" s="238" t="s">
        <v>30109</v>
      </c>
      <c r="C3303" s="121" t="s">
        <v>7479</v>
      </c>
      <c r="D3303" s="119">
        <v>2025</v>
      </c>
      <c r="E3303" s="121">
        <v>6100109291</v>
      </c>
      <c r="F3303" s="237">
        <v>45636</v>
      </c>
      <c r="G3303" s="121" t="s">
        <v>7105</v>
      </c>
      <c r="H3303" s="121" t="s">
        <v>24271</v>
      </c>
      <c r="I3303" s="120" t="s">
        <v>17335</v>
      </c>
      <c r="J3303" s="121" t="s">
        <v>7451</v>
      </c>
    </row>
    <row r="3304" spans="1:10" ht="15.75" hidden="1" customHeight="1">
      <c r="A3304" s="119">
        <v>3297</v>
      </c>
      <c r="B3304" s="238" t="s">
        <v>30110</v>
      </c>
      <c r="C3304" s="121" t="s">
        <v>7490</v>
      </c>
      <c r="D3304" s="119">
        <v>2025</v>
      </c>
      <c r="E3304" s="121">
        <v>6200037670</v>
      </c>
      <c r="F3304" s="237">
        <v>45632</v>
      </c>
      <c r="G3304" s="121" t="s">
        <v>10797</v>
      </c>
      <c r="H3304" s="121" t="s">
        <v>24272</v>
      </c>
      <c r="I3304" s="120" t="s">
        <v>17336</v>
      </c>
      <c r="J3304" s="121" t="s">
        <v>7453</v>
      </c>
    </row>
    <row r="3305" spans="1:10" ht="15.75" hidden="1" customHeight="1">
      <c r="A3305" s="119">
        <v>3298</v>
      </c>
      <c r="B3305" s="238" t="s">
        <v>30111</v>
      </c>
      <c r="C3305" s="121" t="s">
        <v>7483</v>
      </c>
      <c r="D3305" s="119">
        <v>2025</v>
      </c>
      <c r="E3305" s="121">
        <v>6100109424</v>
      </c>
      <c r="F3305" s="237">
        <v>45643</v>
      </c>
      <c r="G3305" s="121" t="s">
        <v>7105</v>
      </c>
      <c r="H3305" s="121" t="s">
        <v>24273</v>
      </c>
      <c r="I3305" s="120" t="s">
        <v>17337</v>
      </c>
      <c r="J3305" s="121" t="s">
        <v>7451</v>
      </c>
    </row>
    <row r="3306" spans="1:10" ht="15.75" hidden="1" customHeight="1">
      <c r="A3306" s="119">
        <v>3299</v>
      </c>
      <c r="B3306" s="238" t="s">
        <v>30112</v>
      </c>
      <c r="C3306" s="121" t="s">
        <v>7478</v>
      </c>
      <c r="D3306" s="119">
        <v>2025</v>
      </c>
      <c r="E3306" s="121">
        <v>6100109248</v>
      </c>
      <c r="F3306" s="237">
        <v>45630</v>
      </c>
      <c r="G3306" s="121" t="s">
        <v>10979</v>
      </c>
      <c r="H3306" s="121" t="s">
        <v>24274</v>
      </c>
      <c r="I3306" s="120" t="s">
        <v>17338</v>
      </c>
      <c r="J3306" s="121" t="s">
        <v>7451</v>
      </c>
    </row>
    <row r="3307" spans="1:10" ht="15.75" hidden="1" customHeight="1">
      <c r="A3307" s="119">
        <v>3300</v>
      </c>
      <c r="B3307" s="238" t="s">
        <v>30113</v>
      </c>
      <c r="C3307" s="121" t="s">
        <v>7479</v>
      </c>
      <c r="D3307" s="119">
        <v>2025</v>
      </c>
      <c r="E3307" s="121">
        <v>6100109333</v>
      </c>
      <c r="F3307" s="237">
        <v>45637</v>
      </c>
      <c r="G3307" s="121" t="s">
        <v>10980</v>
      </c>
      <c r="H3307" s="121" t="s">
        <v>24275</v>
      </c>
      <c r="I3307" s="120" t="s">
        <v>17339</v>
      </c>
      <c r="J3307" s="121" t="s">
        <v>7451</v>
      </c>
    </row>
    <row r="3308" spans="1:10" ht="15.75" hidden="1" customHeight="1">
      <c r="A3308" s="119">
        <v>3301</v>
      </c>
      <c r="B3308" s="238" t="s">
        <v>7515</v>
      </c>
      <c r="C3308" s="121" t="s">
        <v>7482</v>
      </c>
      <c r="D3308" s="119">
        <v>2025</v>
      </c>
      <c r="E3308" s="121">
        <v>6100109234</v>
      </c>
      <c r="F3308" s="237">
        <v>45638</v>
      </c>
      <c r="G3308" s="121" t="s">
        <v>8441</v>
      </c>
      <c r="H3308" s="121"/>
      <c r="I3308" s="120" t="s">
        <v>17340</v>
      </c>
      <c r="J3308" s="121" t="s">
        <v>7451</v>
      </c>
    </row>
    <row r="3309" spans="1:10" ht="15.75" hidden="1" customHeight="1">
      <c r="A3309" s="119">
        <v>3302</v>
      </c>
      <c r="B3309" s="238" t="s">
        <v>30114</v>
      </c>
      <c r="C3309" s="121" t="s">
        <v>7496</v>
      </c>
      <c r="D3309" s="119">
        <v>2025</v>
      </c>
      <c r="E3309" s="121">
        <v>6100109940</v>
      </c>
      <c r="F3309" s="237">
        <v>45685</v>
      </c>
      <c r="G3309" s="121" t="s">
        <v>7105</v>
      </c>
      <c r="H3309" s="121"/>
      <c r="I3309" s="120" t="s">
        <v>17341</v>
      </c>
      <c r="J3309" s="121" t="s">
        <v>7451</v>
      </c>
    </row>
    <row r="3310" spans="1:10" ht="15.75" hidden="1" customHeight="1">
      <c r="A3310" s="119">
        <v>3303</v>
      </c>
      <c r="B3310" s="238" t="s">
        <v>30115</v>
      </c>
      <c r="C3310" s="121" t="s">
        <v>7486</v>
      </c>
      <c r="D3310" s="119">
        <v>2025</v>
      </c>
      <c r="E3310" s="121">
        <v>6200037664</v>
      </c>
      <c r="F3310" s="237">
        <v>45638</v>
      </c>
      <c r="G3310" s="121" t="s">
        <v>10981</v>
      </c>
      <c r="H3310" s="121" t="s">
        <v>24276</v>
      </c>
      <c r="I3310" s="120" t="s">
        <v>17342</v>
      </c>
      <c r="J3310" s="121" t="s">
        <v>7453</v>
      </c>
    </row>
    <row r="3311" spans="1:10" ht="15.75" hidden="1" customHeight="1">
      <c r="A3311" s="119">
        <v>3304</v>
      </c>
      <c r="B3311" s="238" t="s">
        <v>30116</v>
      </c>
      <c r="C3311" s="121" t="s">
        <v>7502</v>
      </c>
      <c r="D3311" s="119">
        <v>2025</v>
      </c>
      <c r="E3311" s="121">
        <v>6300020343</v>
      </c>
      <c r="F3311" s="237">
        <v>45630</v>
      </c>
      <c r="G3311" s="121" t="s">
        <v>10982</v>
      </c>
      <c r="H3311" s="121" t="s">
        <v>24277</v>
      </c>
      <c r="I3311" s="120" t="s">
        <v>17343</v>
      </c>
      <c r="J3311" s="121" t="s">
        <v>7454</v>
      </c>
    </row>
    <row r="3312" spans="1:10" ht="15.75" hidden="1" customHeight="1">
      <c r="A3312" s="119">
        <v>3305</v>
      </c>
      <c r="B3312" s="238" t="s">
        <v>30117</v>
      </c>
      <c r="C3312" s="121" t="s">
        <v>7489</v>
      </c>
      <c r="D3312" s="119">
        <v>2025</v>
      </c>
      <c r="E3312" s="121">
        <v>6200037746</v>
      </c>
      <c r="F3312" s="237">
        <v>45635</v>
      </c>
      <c r="G3312" s="121" t="s">
        <v>10983</v>
      </c>
      <c r="H3312" s="121" t="s">
        <v>24278</v>
      </c>
      <c r="I3312" s="120" t="s">
        <v>7396</v>
      </c>
      <c r="J3312" s="121" t="s">
        <v>7453</v>
      </c>
    </row>
    <row r="3313" spans="1:10" ht="15.75" hidden="1" customHeight="1">
      <c r="A3313" s="119">
        <v>3306</v>
      </c>
      <c r="B3313" s="238" t="s">
        <v>7748</v>
      </c>
      <c r="C3313" s="121" t="s">
        <v>7482</v>
      </c>
      <c r="D3313" s="119">
        <v>2025</v>
      </c>
      <c r="E3313" s="121">
        <v>6100109239</v>
      </c>
      <c r="F3313" s="237">
        <v>45629</v>
      </c>
      <c r="G3313" s="121" t="s">
        <v>10984</v>
      </c>
      <c r="H3313" s="121" t="s">
        <v>24279</v>
      </c>
      <c r="I3313" s="120" t="s">
        <v>17344</v>
      </c>
      <c r="J3313" s="121" t="s">
        <v>7451</v>
      </c>
    </row>
    <row r="3314" spans="1:10" ht="15.75" hidden="1" customHeight="1">
      <c r="A3314" s="119">
        <v>3307</v>
      </c>
      <c r="B3314" s="238" t="s">
        <v>30118</v>
      </c>
      <c r="C3314" s="121" t="s">
        <v>7508</v>
      </c>
      <c r="D3314" s="119">
        <v>2025</v>
      </c>
      <c r="E3314" s="121">
        <v>6400023306</v>
      </c>
      <c r="F3314" s="237">
        <v>45630</v>
      </c>
      <c r="G3314" s="121" t="s">
        <v>10985</v>
      </c>
      <c r="H3314" s="121" t="s">
        <v>24280</v>
      </c>
      <c r="I3314" s="120" t="s">
        <v>17345</v>
      </c>
      <c r="J3314" s="121" t="s">
        <v>7455</v>
      </c>
    </row>
    <row r="3315" spans="1:10" ht="15.75" hidden="1" customHeight="1">
      <c r="A3315" s="119">
        <v>3308</v>
      </c>
      <c r="B3315" s="238" t="s">
        <v>30119</v>
      </c>
      <c r="C3315" s="121" t="s">
        <v>7489</v>
      </c>
      <c r="D3315" s="119">
        <v>2025</v>
      </c>
      <c r="E3315" s="121">
        <v>6200037671</v>
      </c>
      <c r="F3315" s="237">
        <v>45630</v>
      </c>
      <c r="G3315" s="121" t="s">
        <v>10986</v>
      </c>
      <c r="H3315" s="121" t="s">
        <v>7514</v>
      </c>
      <c r="I3315" s="120" t="s">
        <v>17346</v>
      </c>
      <c r="J3315" s="121" t="s">
        <v>7453</v>
      </c>
    </row>
    <row r="3316" spans="1:10" ht="15.75" hidden="1" customHeight="1">
      <c r="A3316" s="119">
        <v>3309</v>
      </c>
      <c r="B3316" s="121" t="s">
        <v>33330</v>
      </c>
      <c r="C3316" s="121" t="s">
        <v>7504</v>
      </c>
      <c r="D3316" s="119">
        <v>2025</v>
      </c>
      <c r="E3316" s="121">
        <v>6300020323</v>
      </c>
      <c r="F3316" s="237">
        <v>45630</v>
      </c>
      <c r="G3316" s="121" t="s">
        <v>10987</v>
      </c>
      <c r="H3316" s="121" t="s">
        <v>24281</v>
      </c>
      <c r="I3316" s="120" t="s">
        <v>17347</v>
      </c>
      <c r="J3316" s="121" t="s">
        <v>7454</v>
      </c>
    </row>
    <row r="3317" spans="1:10" ht="15.75" hidden="1" customHeight="1">
      <c r="A3317" s="119">
        <v>3310</v>
      </c>
      <c r="B3317" s="238" t="s">
        <v>7773</v>
      </c>
      <c r="C3317" s="121" t="s">
        <v>7478</v>
      </c>
      <c r="D3317" s="119">
        <v>2025</v>
      </c>
      <c r="E3317" s="121">
        <v>6100109277</v>
      </c>
      <c r="F3317" s="237">
        <v>45631</v>
      </c>
      <c r="G3317" s="121" t="s">
        <v>10988</v>
      </c>
      <c r="H3317" s="121" t="s">
        <v>24282</v>
      </c>
      <c r="I3317" s="120" t="s">
        <v>7332</v>
      </c>
      <c r="J3317" s="121" t="s">
        <v>7451</v>
      </c>
    </row>
    <row r="3318" spans="1:10" ht="15.75" hidden="1" customHeight="1">
      <c r="A3318" s="119">
        <v>3311</v>
      </c>
      <c r="B3318" s="238" t="s">
        <v>30120</v>
      </c>
      <c r="C3318" s="121" t="s">
        <v>7478</v>
      </c>
      <c r="D3318" s="119">
        <v>2025</v>
      </c>
      <c r="E3318" s="121">
        <v>6100109256</v>
      </c>
      <c r="F3318" s="237">
        <v>45635</v>
      </c>
      <c r="G3318" s="121" t="s">
        <v>10989</v>
      </c>
      <c r="H3318" s="121" t="s">
        <v>24283</v>
      </c>
      <c r="I3318" s="120" t="s">
        <v>17348</v>
      </c>
      <c r="J3318" s="121" t="s">
        <v>7451</v>
      </c>
    </row>
    <row r="3319" spans="1:10" ht="15.75" hidden="1" customHeight="1">
      <c r="A3319" s="119">
        <v>3312</v>
      </c>
      <c r="B3319" s="238" t="s">
        <v>30121</v>
      </c>
      <c r="C3319" s="121" t="s">
        <v>7478</v>
      </c>
      <c r="D3319" s="119">
        <v>2025</v>
      </c>
      <c r="E3319" s="121">
        <v>6100109263</v>
      </c>
      <c r="F3319" s="237">
        <v>45629</v>
      </c>
      <c r="G3319" s="121" t="s">
        <v>10990</v>
      </c>
      <c r="H3319" s="121" t="s">
        <v>24284</v>
      </c>
      <c r="I3319" s="120" t="s">
        <v>17349</v>
      </c>
      <c r="J3319" s="121" t="s">
        <v>7451</v>
      </c>
    </row>
    <row r="3320" spans="1:10" ht="15.75" hidden="1" customHeight="1">
      <c r="A3320" s="119">
        <v>3313</v>
      </c>
      <c r="B3320" s="238" t="s">
        <v>30122</v>
      </c>
      <c r="C3320" s="121" t="s">
        <v>7479</v>
      </c>
      <c r="D3320" s="119">
        <v>2025</v>
      </c>
      <c r="E3320" s="121">
        <v>6100109528</v>
      </c>
      <c r="F3320" s="237">
        <v>45644</v>
      </c>
      <c r="G3320" s="121" t="s">
        <v>10991</v>
      </c>
      <c r="H3320" s="121" t="s">
        <v>24285</v>
      </c>
      <c r="I3320" s="120" t="s">
        <v>17350</v>
      </c>
      <c r="J3320" s="121" t="s">
        <v>7451</v>
      </c>
    </row>
    <row r="3321" spans="1:10" ht="15.75" hidden="1" customHeight="1">
      <c r="A3321" s="119">
        <v>3314</v>
      </c>
      <c r="B3321" s="238" t="s">
        <v>29892</v>
      </c>
      <c r="C3321" s="121" t="s">
        <v>7482</v>
      </c>
      <c r="D3321" s="119">
        <v>2025</v>
      </c>
      <c r="E3321" s="121">
        <v>6100109266</v>
      </c>
      <c r="F3321" s="237">
        <v>45632</v>
      </c>
      <c r="G3321" s="121" t="s">
        <v>10992</v>
      </c>
      <c r="H3321" s="121" t="s">
        <v>24286</v>
      </c>
      <c r="I3321" s="120" t="s">
        <v>17351</v>
      </c>
      <c r="J3321" s="121" t="s">
        <v>7451</v>
      </c>
    </row>
    <row r="3322" spans="1:10" ht="15.75" hidden="1" customHeight="1">
      <c r="A3322" s="119">
        <v>3315</v>
      </c>
      <c r="B3322" s="238" t="s">
        <v>30123</v>
      </c>
      <c r="C3322" s="121" t="s">
        <v>7494</v>
      </c>
      <c r="D3322" s="119">
        <v>2025</v>
      </c>
      <c r="E3322" s="121">
        <v>6000040761</v>
      </c>
      <c r="F3322" s="237">
        <v>45645</v>
      </c>
      <c r="G3322" s="121" t="s">
        <v>10993</v>
      </c>
      <c r="H3322" s="121" t="s">
        <v>24287</v>
      </c>
      <c r="I3322" s="120" t="s">
        <v>17352</v>
      </c>
      <c r="J3322" s="121" t="s">
        <v>7452</v>
      </c>
    </row>
    <row r="3323" spans="1:10" ht="15.75" hidden="1" customHeight="1">
      <c r="A3323" s="119">
        <v>3316</v>
      </c>
      <c r="B3323" s="238" t="s">
        <v>30124</v>
      </c>
      <c r="C3323" s="121" t="s">
        <v>7508</v>
      </c>
      <c r="D3323" s="119">
        <v>2025</v>
      </c>
      <c r="E3323" s="121">
        <v>6400023311</v>
      </c>
      <c r="F3323" s="237">
        <v>45632</v>
      </c>
      <c r="G3323" s="121" t="s">
        <v>10994</v>
      </c>
      <c r="H3323" s="121" t="s">
        <v>24288</v>
      </c>
      <c r="I3323" s="120" t="s">
        <v>17353</v>
      </c>
      <c r="J3323" s="121" t="s">
        <v>7455</v>
      </c>
    </row>
    <row r="3324" spans="1:10" ht="15.75" hidden="1" customHeight="1">
      <c r="A3324" s="119">
        <v>3317</v>
      </c>
      <c r="B3324" s="238" t="s">
        <v>30125</v>
      </c>
      <c r="C3324" s="121" t="s">
        <v>7497</v>
      </c>
      <c r="D3324" s="119">
        <v>2025</v>
      </c>
      <c r="E3324" s="121">
        <v>6100109648</v>
      </c>
      <c r="F3324" s="237">
        <v>45646</v>
      </c>
      <c r="G3324" s="121" t="s">
        <v>10995</v>
      </c>
      <c r="H3324" s="121" t="s">
        <v>24289</v>
      </c>
      <c r="I3324" s="120" t="s">
        <v>17354</v>
      </c>
      <c r="J3324" s="121" t="s">
        <v>7451</v>
      </c>
    </row>
    <row r="3325" spans="1:10" ht="15.75" hidden="1" customHeight="1">
      <c r="A3325" s="119">
        <v>3318</v>
      </c>
      <c r="B3325" s="238" t="s">
        <v>30126</v>
      </c>
      <c r="C3325" s="121" t="s">
        <v>7483</v>
      </c>
      <c r="D3325" s="119">
        <v>2025</v>
      </c>
      <c r="E3325" s="121">
        <v>6100109712</v>
      </c>
      <c r="F3325" s="237">
        <v>45650</v>
      </c>
      <c r="G3325" s="121" t="s">
        <v>10996</v>
      </c>
      <c r="H3325" s="121" t="s">
        <v>24290</v>
      </c>
      <c r="I3325" s="120" t="s">
        <v>17355</v>
      </c>
      <c r="J3325" s="121" t="s">
        <v>7451</v>
      </c>
    </row>
    <row r="3326" spans="1:10" ht="15.75" hidden="1" customHeight="1">
      <c r="A3326" s="119">
        <v>3319</v>
      </c>
      <c r="B3326" s="238" t="s">
        <v>7730</v>
      </c>
      <c r="C3326" s="121" t="s">
        <v>7478</v>
      </c>
      <c r="D3326" s="119">
        <v>2025</v>
      </c>
      <c r="E3326" s="121">
        <v>6100109324</v>
      </c>
      <c r="F3326" s="237">
        <v>45636</v>
      </c>
      <c r="G3326" s="121" t="s">
        <v>10997</v>
      </c>
      <c r="H3326" s="121" t="s">
        <v>24291</v>
      </c>
      <c r="I3326" s="120" t="s">
        <v>17356</v>
      </c>
      <c r="J3326" s="121" t="s">
        <v>7451</v>
      </c>
    </row>
    <row r="3327" spans="1:10" ht="15.75" hidden="1" customHeight="1">
      <c r="A3327" s="119">
        <v>3320</v>
      </c>
      <c r="B3327" s="238" t="s">
        <v>30127</v>
      </c>
      <c r="C3327" s="121" t="s">
        <v>7478</v>
      </c>
      <c r="D3327" s="119">
        <v>2025</v>
      </c>
      <c r="E3327" s="121">
        <v>6100109271</v>
      </c>
      <c r="F3327" s="237">
        <v>45642</v>
      </c>
      <c r="G3327" s="121" t="s">
        <v>10998</v>
      </c>
      <c r="H3327" s="121" t="s">
        <v>24292</v>
      </c>
      <c r="I3327" s="120" t="s">
        <v>17357</v>
      </c>
      <c r="J3327" s="121" t="s">
        <v>7451</v>
      </c>
    </row>
    <row r="3328" spans="1:10" ht="15.75" hidden="1" customHeight="1">
      <c r="A3328" s="119">
        <v>3321</v>
      </c>
      <c r="B3328" s="238" t="s">
        <v>30075</v>
      </c>
      <c r="C3328" s="121" t="s">
        <v>7496</v>
      </c>
      <c r="D3328" s="119">
        <v>2025</v>
      </c>
      <c r="E3328" s="121">
        <v>6100109452</v>
      </c>
      <c r="F3328" s="237">
        <v>45638</v>
      </c>
      <c r="G3328" s="121" t="s">
        <v>10999</v>
      </c>
      <c r="H3328" s="121" t="s">
        <v>24293</v>
      </c>
      <c r="I3328" s="120" t="s">
        <v>17358</v>
      </c>
      <c r="J3328" s="121" t="s">
        <v>7451</v>
      </c>
    </row>
    <row r="3329" spans="1:10" ht="15.75" hidden="1" customHeight="1">
      <c r="A3329" s="119">
        <v>3322</v>
      </c>
      <c r="B3329" s="238" t="s">
        <v>30071</v>
      </c>
      <c r="C3329" s="121" t="s">
        <v>7496</v>
      </c>
      <c r="D3329" s="119">
        <v>2025</v>
      </c>
      <c r="E3329" s="121">
        <v>6100109345</v>
      </c>
      <c r="F3329" s="237">
        <v>45637</v>
      </c>
      <c r="G3329" s="121" t="s">
        <v>11000</v>
      </c>
      <c r="H3329" s="121" t="s">
        <v>24294</v>
      </c>
      <c r="I3329" s="120" t="s">
        <v>17359</v>
      </c>
      <c r="J3329" s="121" t="s">
        <v>7451</v>
      </c>
    </row>
    <row r="3330" spans="1:10" ht="15.75" hidden="1" customHeight="1">
      <c r="A3330" s="119">
        <v>3323</v>
      </c>
      <c r="B3330" s="238" t="s">
        <v>30128</v>
      </c>
      <c r="C3330" s="121" t="s">
        <v>7496</v>
      </c>
      <c r="D3330" s="119">
        <v>2025</v>
      </c>
      <c r="E3330" s="121">
        <v>6100109421</v>
      </c>
      <c r="F3330" s="237">
        <v>45636</v>
      </c>
      <c r="G3330" s="121" t="s">
        <v>11001</v>
      </c>
      <c r="H3330" s="121" t="s">
        <v>24295</v>
      </c>
      <c r="I3330" s="120" t="s">
        <v>17360</v>
      </c>
      <c r="J3330" s="121" t="s">
        <v>7451</v>
      </c>
    </row>
    <row r="3331" spans="1:10" ht="15.75" hidden="1" customHeight="1">
      <c r="A3331" s="119">
        <v>3324</v>
      </c>
      <c r="B3331" s="238" t="s">
        <v>30129</v>
      </c>
      <c r="C3331" s="121" t="s">
        <v>7498</v>
      </c>
      <c r="D3331" s="119">
        <v>2025</v>
      </c>
      <c r="E3331" s="121">
        <v>6200037847</v>
      </c>
      <c r="F3331" s="237">
        <v>45646</v>
      </c>
      <c r="G3331" s="121" t="s">
        <v>11002</v>
      </c>
      <c r="H3331" s="121" t="s">
        <v>24296</v>
      </c>
      <c r="I3331" s="120" t="s">
        <v>17361</v>
      </c>
      <c r="J3331" s="121" t="s">
        <v>7453</v>
      </c>
    </row>
    <row r="3332" spans="1:10" ht="15.75" hidden="1" customHeight="1">
      <c r="A3332" s="119">
        <v>3325</v>
      </c>
      <c r="B3332" s="238" t="s">
        <v>30130</v>
      </c>
      <c r="C3332" s="121" t="s">
        <v>7488</v>
      </c>
      <c r="D3332" s="119">
        <v>2025</v>
      </c>
      <c r="E3332" s="121">
        <v>6100109750</v>
      </c>
      <c r="F3332" s="237">
        <v>45652</v>
      </c>
      <c r="G3332" s="121" t="s">
        <v>11003</v>
      </c>
      <c r="H3332" s="121" t="s">
        <v>24297</v>
      </c>
      <c r="I3332" s="120" t="s">
        <v>17362</v>
      </c>
      <c r="J3332" s="121" t="s">
        <v>7451</v>
      </c>
    </row>
    <row r="3333" spans="1:10" ht="15.75" hidden="1" customHeight="1">
      <c r="A3333" s="119">
        <v>3326</v>
      </c>
      <c r="B3333" s="238" t="s">
        <v>30131</v>
      </c>
      <c r="C3333" s="121" t="s">
        <v>7489</v>
      </c>
      <c r="D3333" s="119">
        <v>2025</v>
      </c>
      <c r="E3333" s="121">
        <v>6200037730</v>
      </c>
      <c r="F3333" s="237">
        <v>45636</v>
      </c>
      <c r="G3333" s="121" t="s">
        <v>11004</v>
      </c>
      <c r="H3333" s="121" t="s">
        <v>24298</v>
      </c>
      <c r="I3333" s="120" t="s">
        <v>17363</v>
      </c>
      <c r="J3333" s="121" t="s">
        <v>7453</v>
      </c>
    </row>
    <row r="3334" spans="1:10" ht="15.75" hidden="1" customHeight="1">
      <c r="A3334" s="119">
        <v>3327</v>
      </c>
      <c r="B3334" s="238" t="s">
        <v>30132</v>
      </c>
      <c r="C3334" s="121" t="s">
        <v>7482</v>
      </c>
      <c r="D3334" s="119">
        <v>2025</v>
      </c>
      <c r="E3334" s="121">
        <v>6100109729</v>
      </c>
      <c r="F3334" s="237">
        <v>45674</v>
      </c>
      <c r="G3334" s="121" t="s">
        <v>7245</v>
      </c>
      <c r="H3334" s="121" t="s">
        <v>24299</v>
      </c>
      <c r="I3334" s="120" t="s">
        <v>17364</v>
      </c>
      <c r="J3334" s="121" t="s">
        <v>7451</v>
      </c>
    </row>
    <row r="3335" spans="1:10" ht="15.75" hidden="1" customHeight="1">
      <c r="A3335" s="119">
        <v>3328</v>
      </c>
      <c r="B3335" s="238" t="s">
        <v>30133</v>
      </c>
      <c r="C3335" s="121" t="s">
        <v>7485</v>
      </c>
      <c r="D3335" s="119">
        <v>2025</v>
      </c>
      <c r="E3335" s="121">
        <v>6000040625</v>
      </c>
      <c r="F3335" s="237">
        <v>45630</v>
      </c>
      <c r="G3335" s="121" t="s">
        <v>11005</v>
      </c>
      <c r="H3335" s="121" t="s">
        <v>24300</v>
      </c>
      <c r="I3335" s="120" t="s">
        <v>17365</v>
      </c>
      <c r="J3335" s="121" t="s">
        <v>7452</v>
      </c>
    </row>
    <row r="3336" spans="1:10" ht="15.75" hidden="1" customHeight="1">
      <c r="A3336" s="119">
        <v>3329</v>
      </c>
      <c r="B3336" s="121" t="s">
        <v>28027</v>
      </c>
      <c r="C3336" s="121" t="s">
        <v>7480</v>
      </c>
      <c r="D3336" s="119">
        <v>2025</v>
      </c>
      <c r="E3336" s="121">
        <v>6000040637</v>
      </c>
      <c r="F3336" s="237">
        <v>45635</v>
      </c>
      <c r="G3336" s="121" t="s">
        <v>11006</v>
      </c>
      <c r="H3336" s="121" t="s">
        <v>24301</v>
      </c>
      <c r="I3336" s="120" t="s">
        <v>17366</v>
      </c>
      <c r="J3336" s="121" t="s">
        <v>7452</v>
      </c>
    </row>
    <row r="3337" spans="1:10" ht="15.75" hidden="1" customHeight="1">
      <c r="A3337" s="119">
        <v>3330</v>
      </c>
      <c r="B3337" s="238" t="s">
        <v>30134</v>
      </c>
      <c r="C3337" s="121" t="s">
        <v>7478</v>
      </c>
      <c r="D3337" s="119">
        <v>2025</v>
      </c>
      <c r="E3337" s="121">
        <v>6100109954</v>
      </c>
      <c r="F3337" s="237">
        <v>45655</v>
      </c>
      <c r="G3337" s="121" t="s">
        <v>11007</v>
      </c>
      <c r="H3337" s="121" t="s">
        <v>24302</v>
      </c>
      <c r="I3337" s="120" t="s">
        <v>17367</v>
      </c>
      <c r="J3337" s="121" t="s">
        <v>7451</v>
      </c>
    </row>
    <row r="3338" spans="1:10" ht="15.75" hidden="1" customHeight="1">
      <c r="A3338" s="119">
        <v>3331</v>
      </c>
      <c r="B3338" s="238" t="s">
        <v>30135</v>
      </c>
      <c r="C3338" s="121" t="s">
        <v>7483</v>
      </c>
      <c r="D3338" s="119">
        <v>2025</v>
      </c>
      <c r="E3338" s="121">
        <v>6100109477</v>
      </c>
      <c r="F3338" s="237">
        <v>45639</v>
      </c>
      <c r="G3338" s="121" t="s">
        <v>11008</v>
      </c>
      <c r="H3338" s="121" t="s">
        <v>24303</v>
      </c>
      <c r="I3338" s="120" t="s">
        <v>17368</v>
      </c>
      <c r="J3338" s="121" t="s">
        <v>7451</v>
      </c>
    </row>
    <row r="3339" spans="1:10" ht="15.75" hidden="1" customHeight="1">
      <c r="A3339" s="119">
        <v>3332</v>
      </c>
      <c r="B3339" s="238" t="s">
        <v>30136</v>
      </c>
      <c r="C3339" s="121" t="s">
        <v>7482</v>
      </c>
      <c r="D3339" s="119">
        <v>2025</v>
      </c>
      <c r="E3339" s="121">
        <v>6100109301</v>
      </c>
      <c r="F3339" s="237">
        <v>45631</v>
      </c>
      <c r="G3339" s="121" t="s">
        <v>11009</v>
      </c>
      <c r="H3339" s="121" t="s">
        <v>24304</v>
      </c>
      <c r="I3339" s="120" t="s">
        <v>17369</v>
      </c>
      <c r="J3339" s="121" t="s">
        <v>7451</v>
      </c>
    </row>
    <row r="3340" spans="1:10" ht="15.75" hidden="1" customHeight="1">
      <c r="A3340" s="119">
        <v>3333</v>
      </c>
      <c r="B3340" s="238" t="s">
        <v>28655</v>
      </c>
      <c r="C3340" s="121" t="s">
        <v>7496</v>
      </c>
      <c r="D3340" s="119">
        <v>2025</v>
      </c>
      <c r="E3340" s="121">
        <v>6100109341</v>
      </c>
      <c r="F3340" s="237">
        <v>45635</v>
      </c>
      <c r="G3340" s="121" t="s">
        <v>11010</v>
      </c>
      <c r="H3340" s="121" t="s">
        <v>24305</v>
      </c>
      <c r="I3340" s="120" t="s">
        <v>17370</v>
      </c>
      <c r="J3340" s="121" t="s">
        <v>7451</v>
      </c>
    </row>
    <row r="3341" spans="1:10" ht="15.75" hidden="1" customHeight="1">
      <c r="A3341" s="119">
        <v>3334</v>
      </c>
      <c r="B3341" s="238" t="s">
        <v>30137</v>
      </c>
      <c r="C3341" s="121" t="s">
        <v>7500</v>
      </c>
      <c r="D3341" s="119">
        <v>2025</v>
      </c>
      <c r="E3341" s="121">
        <v>6200037683</v>
      </c>
      <c r="F3341" s="237">
        <v>45632</v>
      </c>
      <c r="G3341" s="121" t="s">
        <v>11011</v>
      </c>
      <c r="H3341" s="121" t="s">
        <v>24306</v>
      </c>
      <c r="I3341" s="120" t="s">
        <v>17371</v>
      </c>
      <c r="J3341" s="121" t="s">
        <v>7453</v>
      </c>
    </row>
    <row r="3342" spans="1:10" ht="15.75" hidden="1" customHeight="1">
      <c r="A3342" s="119">
        <v>3335</v>
      </c>
      <c r="B3342" s="238" t="s">
        <v>30138</v>
      </c>
      <c r="C3342" s="121" t="s">
        <v>7482</v>
      </c>
      <c r="D3342" s="119">
        <v>2025</v>
      </c>
      <c r="E3342" s="121">
        <v>6100109416</v>
      </c>
      <c r="F3342" s="237">
        <v>45637</v>
      </c>
      <c r="G3342" s="121" t="s">
        <v>11012</v>
      </c>
      <c r="H3342" s="121" t="s">
        <v>24307</v>
      </c>
      <c r="I3342" s="120" t="s">
        <v>17372</v>
      </c>
      <c r="J3342" s="121" t="s">
        <v>7451</v>
      </c>
    </row>
    <row r="3343" spans="1:10" ht="15.75" hidden="1" customHeight="1">
      <c r="A3343" s="119">
        <v>3336</v>
      </c>
      <c r="B3343" s="238" t="s">
        <v>30139</v>
      </c>
      <c r="C3343" s="121" t="s">
        <v>7495</v>
      </c>
      <c r="D3343" s="119">
        <v>2025</v>
      </c>
      <c r="E3343" s="121">
        <v>6300020352</v>
      </c>
      <c r="F3343" s="237">
        <v>45636</v>
      </c>
      <c r="G3343" s="121" t="s">
        <v>11013</v>
      </c>
      <c r="H3343" s="121" t="s">
        <v>24308</v>
      </c>
      <c r="I3343" s="120" t="s">
        <v>17373</v>
      </c>
      <c r="J3343" s="121" t="s">
        <v>7454</v>
      </c>
    </row>
    <row r="3344" spans="1:10" ht="15.75" hidden="1" customHeight="1">
      <c r="A3344" s="119">
        <v>3337</v>
      </c>
      <c r="B3344" s="238" t="s">
        <v>7526</v>
      </c>
      <c r="C3344" s="121" t="s">
        <v>7497</v>
      </c>
      <c r="D3344" s="119">
        <v>2025</v>
      </c>
      <c r="E3344" s="121">
        <v>6100109305</v>
      </c>
      <c r="F3344" s="237">
        <v>45635</v>
      </c>
      <c r="G3344" s="121" t="s">
        <v>7108</v>
      </c>
      <c r="H3344" s="121" t="s">
        <v>24309</v>
      </c>
      <c r="I3344" s="120" t="s">
        <v>17374</v>
      </c>
      <c r="J3344" s="121" t="s">
        <v>7451</v>
      </c>
    </row>
    <row r="3345" spans="1:10" ht="15.75" hidden="1" customHeight="1">
      <c r="A3345" s="119">
        <v>3338</v>
      </c>
      <c r="B3345" s="238" t="s">
        <v>30140</v>
      </c>
      <c r="C3345" s="121" t="s">
        <v>7503</v>
      </c>
      <c r="D3345" s="119">
        <v>2025</v>
      </c>
      <c r="E3345" s="121">
        <v>6100109396</v>
      </c>
      <c r="F3345" s="237">
        <v>45636</v>
      </c>
      <c r="G3345" s="121" t="s">
        <v>11014</v>
      </c>
      <c r="H3345" s="121" t="s">
        <v>24310</v>
      </c>
      <c r="I3345" s="120" t="s">
        <v>17375</v>
      </c>
      <c r="J3345" s="121" t="s">
        <v>7451</v>
      </c>
    </row>
    <row r="3346" spans="1:10" ht="15.75" hidden="1" customHeight="1">
      <c r="A3346" s="119">
        <v>3339</v>
      </c>
      <c r="B3346" s="238" t="s">
        <v>7780</v>
      </c>
      <c r="C3346" s="121" t="s">
        <v>7483</v>
      </c>
      <c r="D3346" s="119">
        <v>2025</v>
      </c>
      <c r="E3346" s="121">
        <v>6100109322</v>
      </c>
      <c r="F3346" s="237">
        <v>45635</v>
      </c>
      <c r="G3346" s="121" t="s">
        <v>11015</v>
      </c>
      <c r="H3346" s="121" t="s">
        <v>24311</v>
      </c>
      <c r="I3346" s="120" t="s">
        <v>7448</v>
      </c>
      <c r="J3346" s="121" t="s">
        <v>7451</v>
      </c>
    </row>
    <row r="3347" spans="1:10" ht="15.75" hidden="1" customHeight="1">
      <c r="A3347" s="119">
        <v>3340</v>
      </c>
      <c r="B3347" s="238" t="s">
        <v>30141</v>
      </c>
      <c r="C3347" s="121" t="s">
        <v>7496</v>
      </c>
      <c r="D3347" s="119">
        <v>2025</v>
      </c>
      <c r="E3347" s="121">
        <v>6100109922</v>
      </c>
      <c r="F3347" s="237">
        <v>45654</v>
      </c>
      <c r="G3347" s="121" t="s">
        <v>11016</v>
      </c>
      <c r="H3347" s="121" t="s">
        <v>24312</v>
      </c>
      <c r="I3347" s="120" t="s">
        <v>17376</v>
      </c>
      <c r="J3347" s="121" t="s">
        <v>7451</v>
      </c>
    </row>
    <row r="3348" spans="1:10" ht="15.75" hidden="1" customHeight="1">
      <c r="A3348" s="119">
        <v>3341</v>
      </c>
      <c r="B3348" s="238" t="s">
        <v>28883</v>
      </c>
      <c r="C3348" s="121" t="s">
        <v>7497</v>
      </c>
      <c r="D3348" s="119">
        <v>2025</v>
      </c>
      <c r="E3348" s="121">
        <v>6100109429</v>
      </c>
      <c r="F3348" s="237">
        <v>45636</v>
      </c>
      <c r="G3348" s="121" t="s">
        <v>11017</v>
      </c>
      <c r="H3348" s="121" t="s">
        <v>24313</v>
      </c>
      <c r="I3348" s="120" t="s">
        <v>17377</v>
      </c>
      <c r="J3348" s="121" t="s">
        <v>7451</v>
      </c>
    </row>
    <row r="3349" spans="1:10" ht="15.75" hidden="1" customHeight="1">
      <c r="A3349" s="119">
        <v>3342</v>
      </c>
      <c r="B3349" s="238" t="s">
        <v>30142</v>
      </c>
      <c r="C3349" s="121" t="s">
        <v>7489</v>
      </c>
      <c r="D3349" s="119">
        <v>2025</v>
      </c>
      <c r="E3349" s="121">
        <v>6200037928</v>
      </c>
      <c r="F3349" s="237">
        <v>45652</v>
      </c>
      <c r="G3349" s="121" t="s">
        <v>11018</v>
      </c>
      <c r="H3349" s="121" t="s">
        <v>24314</v>
      </c>
      <c r="I3349" s="120" t="s">
        <v>17378</v>
      </c>
      <c r="J3349" s="121" t="s">
        <v>7453</v>
      </c>
    </row>
    <row r="3350" spans="1:10" ht="15.75" hidden="1" customHeight="1">
      <c r="A3350" s="119">
        <v>3343</v>
      </c>
      <c r="B3350" s="238" t="s">
        <v>30143</v>
      </c>
      <c r="C3350" s="121" t="s">
        <v>7481</v>
      </c>
      <c r="D3350" s="119">
        <v>2025</v>
      </c>
      <c r="E3350" s="121">
        <v>6000040640</v>
      </c>
      <c r="F3350" s="237">
        <v>45635</v>
      </c>
      <c r="G3350" s="121" t="s">
        <v>11019</v>
      </c>
      <c r="H3350" s="121" t="s">
        <v>24315</v>
      </c>
      <c r="I3350" s="120" t="s">
        <v>17379</v>
      </c>
      <c r="J3350" s="121" t="s">
        <v>7452</v>
      </c>
    </row>
    <row r="3351" spans="1:10" ht="15.75" hidden="1" customHeight="1">
      <c r="A3351" s="119">
        <v>3344</v>
      </c>
      <c r="B3351" s="238" t="s">
        <v>30144</v>
      </c>
      <c r="C3351" s="121" t="s">
        <v>7500</v>
      </c>
      <c r="D3351" s="119">
        <v>2025</v>
      </c>
      <c r="E3351" s="121">
        <v>6200037915</v>
      </c>
      <c r="F3351" s="237">
        <v>45651</v>
      </c>
      <c r="G3351" s="121" t="s">
        <v>11020</v>
      </c>
      <c r="H3351" s="121" t="s">
        <v>24316</v>
      </c>
      <c r="I3351" s="120" t="s">
        <v>17380</v>
      </c>
      <c r="J3351" s="121" t="s">
        <v>7453</v>
      </c>
    </row>
    <row r="3352" spans="1:10" ht="15.75" hidden="1" customHeight="1">
      <c r="A3352" s="119">
        <v>3345</v>
      </c>
      <c r="B3352" s="238" t="s">
        <v>30145</v>
      </c>
      <c r="C3352" s="121" t="s">
        <v>7497</v>
      </c>
      <c r="D3352" s="119">
        <v>2025</v>
      </c>
      <c r="E3352" s="121">
        <v>6100109911</v>
      </c>
      <c r="F3352" s="237">
        <v>45654</v>
      </c>
      <c r="G3352" s="121" t="s">
        <v>11021</v>
      </c>
      <c r="H3352" s="121" t="s">
        <v>24317</v>
      </c>
      <c r="I3352" s="120" t="s">
        <v>17381</v>
      </c>
      <c r="J3352" s="121" t="s">
        <v>7451</v>
      </c>
    </row>
    <row r="3353" spans="1:10" ht="15.75" hidden="1" customHeight="1">
      <c r="A3353" s="119">
        <v>3346</v>
      </c>
      <c r="B3353" s="238" t="s">
        <v>30146</v>
      </c>
      <c r="C3353" s="121" t="s">
        <v>7496</v>
      </c>
      <c r="D3353" s="119">
        <v>2025</v>
      </c>
      <c r="E3353" s="121">
        <v>6100109709</v>
      </c>
      <c r="F3353" s="237">
        <v>45650</v>
      </c>
      <c r="G3353" s="121" t="s">
        <v>11022</v>
      </c>
      <c r="H3353" s="121" t="s">
        <v>24318</v>
      </c>
      <c r="I3353" s="120" t="s">
        <v>17382</v>
      </c>
      <c r="J3353" s="121" t="s">
        <v>7451</v>
      </c>
    </row>
    <row r="3354" spans="1:10" ht="15.75" hidden="1" customHeight="1">
      <c r="A3354" s="119">
        <v>3347</v>
      </c>
      <c r="B3354" s="238" t="s">
        <v>30147</v>
      </c>
      <c r="C3354" s="121" t="s">
        <v>7501</v>
      </c>
      <c r="D3354" s="119">
        <v>2025</v>
      </c>
      <c r="E3354" s="121">
        <v>6200037769</v>
      </c>
      <c r="F3354" s="237">
        <v>45638</v>
      </c>
      <c r="G3354" s="121" t="s">
        <v>11023</v>
      </c>
      <c r="H3354" s="121" t="s">
        <v>24319</v>
      </c>
      <c r="I3354" s="120" t="s">
        <v>17383</v>
      </c>
      <c r="J3354" s="121" t="s">
        <v>7453</v>
      </c>
    </row>
    <row r="3355" spans="1:10" ht="15.75" hidden="1" customHeight="1">
      <c r="A3355" s="119">
        <v>3348</v>
      </c>
      <c r="B3355" s="238" t="s">
        <v>7620</v>
      </c>
      <c r="C3355" s="121" t="s">
        <v>7478</v>
      </c>
      <c r="D3355" s="119">
        <v>2025</v>
      </c>
      <c r="E3355" s="121">
        <v>6100109411</v>
      </c>
      <c r="F3355" s="237">
        <v>45635</v>
      </c>
      <c r="G3355" s="121" t="s">
        <v>11024</v>
      </c>
      <c r="H3355" s="121" t="s">
        <v>24320</v>
      </c>
      <c r="I3355" s="120" t="s">
        <v>17384</v>
      </c>
      <c r="J3355" s="121" t="s">
        <v>7451</v>
      </c>
    </row>
    <row r="3356" spans="1:10" ht="15.75" hidden="1" customHeight="1">
      <c r="A3356" s="119">
        <v>3349</v>
      </c>
      <c r="B3356" s="238" t="s">
        <v>30148</v>
      </c>
      <c r="C3356" s="121" t="s">
        <v>7492</v>
      </c>
      <c r="D3356" s="119">
        <v>2025</v>
      </c>
      <c r="E3356" s="121">
        <v>6200037690</v>
      </c>
      <c r="F3356" s="237">
        <v>45632</v>
      </c>
      <c r="G3356" s="121" t="s">
        <v>11025</v>
      </c>
      <c r="H3356" s="121" t="s">
        <v>24321</v>
      </c>
      <c r="I3356" s="120" t="s">
        <v>17385</v>
      </c>
      <c r="J3356" s="121" t="s">
        <v>7453</v>
      </c>
    </row>
    <row r="3357" spans="1:10" ht="15.75" hidden="1" customHeight="1">
      <c r="A3357" s="119">
        <v>3350</v>
      </c>
      <c r="B3357" s="238" t="s">
        <v>30149</v>
      </c>
      <c r="C3357" s="121" t="s">
        <v>7484</v>
      </c>
      <c r="D3357" s="119">
        <v>2025</v>
      </c>
      <c r="E3357" s="121">
        <v>6100109644</v>
      </c>
      <c r="F3357" s="237">
        <v>45649</v>
      </c>
      <c r="G3357" s="121" t="s">
        <v>11026</v>
      </c>
      <c r="H3357" s="121" t="s">
        <v>24322</v>
      </c>
      <c r="I3357" s="120" t="s">
        <v>17386</v>
      </c>
      <c r="J3357" s="121" t="s">
        <v>7451</v>
      </c>
    </row>
    <row r="3358" spans="1:10" ht="15.75" hidden="1" customHeight="1">
      <c r="A3358" s="119">
        <v>3351</v>
      </c>
      <c r="B3358" s="238" t="s">
        <v>30150</v>
      </c>
      <c r="C3358" s="121" t="s">
        <v>7489</v>
      </c>
      <c r="D3358" s="119">
        <v>2025</v>
      </c>
      <c r="E3358" s="121">
        <v>6200037691</v>
      </c>
      <c r="F3358" s="237">
        <v>45631</v>
      </c>
      <c r="G3358" s="121" t="s">
        <v>11027</v>
      </c>
      <c r="H3358" s="121" t="s">
        <v>24323</v>
      </c>
      <c r="I3358" s="120" t="s">
        <v>17387</v>
      </c>
      <c r="J3358" s="121" t="s">
        <v>7453</v>
      </c>
    </row>
    <row r="3359" spans="1:10" ht="15.75" hidden="1" customHeight="1">
      <c r="A3359" s="119">
        <v>3352</v>
      </c>
      <c r="B3359" s="238" t="s">
        <v>30151</v>
      </c>
      <c r="C3359" s="121" t="s">
        <v>7479</v>
      </c>
      <c r="D3359" s="119">
        <v>2025</v>
      </c>
      <c r="E3359" s="121">
        <v>6100109749</v>
      </c>
      <c r="F3359" s="237">
        <v>45651</v>
      </c>
      <c r="G3359" s="121" t="s">
        <v>11028</v>
      </c>
      <c r="H3359" s="121" t="s">
        <v>24324</v>
      </c>
      <c r="I3359" s="120" t="s">
        <v>17388</v>
      </c>
      <c r="J3359" s="121" t="s">
        <v>7451</v>
      </c>
    </row>
    <row r="3360" spans="1:10" ht="15.75" hidden="1" customHeight="1">
      <c r="A3360" s="119">
        <v>3353</v>
      </c>
      <c r="B3360" s="238" t="s">
        <v>30152</v>
      </c>
      <c r="C3360" s="121" t="s">
        <v>7491</v>
      </c>
      <c r="D3360" s="119">
        <v>2025</v>
      </c>
      <c r="E3360" s="121">
        <v>6100109326</v>
      </c>
      <c r="F3360" s="237">
        <v>45636</v>
      </c>
      <c r="G3360" s="121" t="s">
        <v>11029</v>
      </c>
      <c r="H3360" s="121" t="s">
        <v>24325</v>
      </c>
      <c r="I3360" s="120" t="s">
        <v>17389</v>
      </c>
      <c r="J3360" s="121" t="s">
        <v>7451</v>
      </c>
    </row>
    <row r="3361" spans="1:10" ht="15.75" hidden="1" customHeight="1">
      <c r="A3361" s="119">
        <v>3354</v>
      </c>
      <c r="B3361" s="238" t="s">
        <v>30153</v>
      </c>
      <c r="C3361" s="121" t="s">
        <v>7480</v>
      </c>
      <c r="D3361" s="119">
        <v>2025</v>
      </c>
      <c r="E3361" s="121">
        <v>6000040931</v>
      </c>
      <c r="F3361" s="237">
        <v>45672</v>
      </c>
      <c r="G3361" s="121" t="s">
        <v>10948</v>
      </c>
      <c r="H3361" s="121" t="s">
        <v>24326</v>
      </c>
      <c r="I3361" s="120" t="s">
        <v>17390</v>
      </c>
      <c r="J3361" s="121" t="s">
        <v>7452</v>
      </c>
    </row>
    <row r="3362" spans="1:10" ht="15.75" hidden="1" customHeight="1">
      <c r="A3362" s="119">
        <v>3355</v>
      </c>
      <c r="B3362" s="238" t="s">
        <v>30154</v>
      </c>
      <c r="C3362" s="121" t="s">
        <v>7496</v>
      </c>
      <c r="D3362" s="119">
        <v>2025</v>
      </c>
      <c r="E3362" s="121">
        <v>6100109330</v>
      </c>
      <c r="F3362" s="237">
        <v>45632</v>
      </c>
      <c r="G3362" s="121" t="s">
        <v>11030</v>
      </c>
      <c r="H3362" s="121" t="s">
        <v>24327</v>
      </c>
      <c r="I3362" s="120" t="s">
        <v>17391</v>
      </c>
      <c r="J3362" s="121" t="s">
        <v>7451</v>
      </c>
    </row>
    <row r="3363" spans="1:10" ht="15.75" hidden="1" customHeight="1">
      <c r="A3363" s="119">
        <v>3356</v>
      </c>
      <c r="B3363" s="238" t="s">
        <v>30155</v>
      </c>
      <c r="C3363" s="121" t="s">
        <v>7501</v>
      </c>
      <c r="D3363" s="119">
        <v>2025</v>
      </c>
      <c r="E3363" s="121">
        <v>6200037726</v>
      </c>
      <c r="F3363" s="237">
        <v>45635</v>
      </c>
      <c r="G3363" s="121" t="s">
        <v>11031</v>
      </c>
      <c r="H3363" s="121"/>
      <c r="I3363" s="120" t="s">
        <v>17392</v>
      </c>
      <c r="J3363" s="121" t="s">
        <v>7453</v>
      </c>
    </row>
    <row r="3364" spans="1:10" ht="15.75" hidden="1" customHeight="1">
      <c r="A3364" s="119">
        <v>3357</v>
      </c>
      <c r="B3364" s="238" t="s">
        <v>30156</v>
      </c>
      <c r="C3364" s="121" t="s">
        <v>7496</v>
      </c>
      <c r="D3364" s="119">
        <v>2025</v>
      </c>
      <c r="E3364" s="121">
        <v>6100109427</v>
      </c>
      <c r="F3364" s="237">
        <v>45637</v>
      </c>
      <c r="G3364" s="121" t="s">
        <v>11032</v>
      </c>
      <c r="H3364" s="121" t="s">
        <v>24328</v>
      </c>
      <c r="I3364" s="120" t="s">
        <v>17393</v>
      </c>
      <c r="J3364" s="121" t="s">
        <v>7451</v>
      </c>
    </row>
    <row r="3365" spans="1:10" ht="15.75" hidden="1" customHeight="1">
      <c r="A3365" s="119">
        <v>3358</v>
      </c>
      <c r="B3365" s="238" t="s">
        <v>30157</v>
      </c>
      <c r="C3365" s="121" t="s">
        <v>7504</v>
      </c>
      <c r="D3365" s="119">
        <v>2025</v>
      </c>
      <c r="E3365" s="121">
        <v>6300020411</v>
      </c>
      <c r="F3365" s="237">
        <v>45650</v>
      </c>
      <c r="G3365" s="121" t="s">
        <v>11033</v>
      </c>
      <c r="H3365" s="121" t="s">
        <v>24329</v>
      </c>
      <c r="I3365" s="120" t="s">
        <v>17394</v>
      </c>
      <c r="J3365" s="121" t="s">
        <v>7454</v>
      </c>
    </row>
    <row r="3366" spans="1:10" ht="15.75" hidden="1" customHeight="1">
      <c r="A3366" s="119">
        <v>3359</v>
      </c>
      <c r="B3366" s="238" t="s">
        <v>7709</v>
      </c>
      <c r="C3366" s="121" t="s">
        <v>7478</v>
      </c>
      <c r="D3366" s="119">
        <v>2025</v>
      </c>
      <c r="E3366" s="121">
        <v>6100109654</v>
      </c>
      <c r="F3366" s="237">
        <v>45649</v>
      </c>
      <c r="G3366" s="121" t="s">
        <v>11034</v>
      </c>
      <c r="H3366" s="121" t="s">
        <v>24330</v>
      </c>
      <c r="I3366" s="120" t="s">
        <v>17395</v>
      </c>
      <c r="J3366" s="121" t="s">
        <v>7451</v>
      </c>
    </row>
    <row r="3367" spans="1:10" ht="15.75" hidden="1" customHeight="1">
      <c r="A3367" s="119">
        <v>3360</v>
      </c>
      <c r="B3367" s="238" t="s">
        <v>30158</v>
      </c>
      <c r="C3367" s="121" t="s">
        <v>7489</v>
      </c>
      <c r="D3367" s="119">
        <v>2025</v>
      </c>
      <c r="E3367" s="121">
        <v>6200037707</v>
      </c>
      <c r="F3367" s="237">
        <v>45631</v>
      </c>
      <c r="G3367" s="121" t="s">
        <v>11035</v>
      </c>
      <c r="H3367" s="121" t="s">
        <v>24331</v>
      </c>
      <c r="I3367" s="120" t="s">
        <v>17396</v>
      </c>
      <c r="J3367" s="121" t="s">
        <v>7453</v>
      </c>
    </row>
    <row r="3368" spans="1:10" ht="15.75" hidden="1" customHeight="1">
      <c r="A3368" s="119">
        <v>3361</v>
      </c>
      <c r="B3368" s="238" t="s">
        <v>30159</v>
      </c>
      <c r="C3368" s="121" t="s">
        <v>7480</v>
      </c>
      <c r="D3368" s="119">
        <v>2025</v>
      </c>
      <c r="E3368" s="121">
        <v>6000040692</v>
      </c>
      <c r="F3368" s="237">
        <v>45638</v>
      </c>
      <c r="G3368" s="121" t="s">
        <v>11036</v>
      </c>
      <c r="H3368" s="121" t="s">
        <v>24332</v>
      </c>
      <c r="I3368" s="120" t="s">
        <v>17397</v>
      </c>
      <c r="J3368" s="121" t="s">
        <v>7452</v>
      </c>
    </row>
    <row r="3369" spans="1:10" ht="15.75" hidden="1" customHeight="1">
      <c r="A3369" s="119">
        <v>3362</v>
      </c>
      <c r="B3369" s="238" t="s">
        <v>30160</v>
      </c>
      <c r="C3369" s="121" t="s">
        <v>7491</v>
      </c>
      <c r="D3369" s="119">
        <v>2025</v>
      </c>
      <c r="E3369" s="121">
        <v>6100109498</v>
      </c>
      <c r="F3369" s="237">
        <v>45642</v>
      </c>
      <c r="G3369" s="121" t="s">
        <v>11037</v>
      </c>
      <c r="H3369" s="121" t="s">
        <v>24333</v>
      </c>
      <c r="I3369" s="120" t="s">
        <v>17398</v>
      </c>
      <c r="J3369" s="121" t="s">
        <v>7451</v>
      </c>
    </row>
    <row r="3370" spans="1:10" ht="15.75" hidden="1" customHeight="1">
      <c r="A3370" s="119">
        <v>3363</v>
      </c>
      <c r="B3370" s="238" t="s">
        <v>30161</v>
      </c>
      <c r="C3370" s="121" t="s">
        <v>7479</v>
      </c>
      <c r="D3370" s="119">
        <v>2025</v>
      </c>
      <c r="E3370" s="121">
        <v>6100109703</v>
      </c>
      <c r="F3370" s="237">
        <v>45667</v>
      </c>
      <c r="G3370" s="121" t="s">
        <v>11038</v>
      </c>
      <c r="H3370" s="121" t="s">
        <v>24334</v>
      </c>
      <c r="I3370" s="120" t="s">
        <v>17399</v>
      </c>
      <c r="J3370" s="121" t="s">
        <v>7451</v>
      </c>
    </row>
    <row r="3371" spans="1:10" ht="15.75" hidden="1" customHeight="1">
      <c r="A3371" s="119">
        <v>3364</v>
      </c>
      <c r="B3371" s="238" t="s">
        <v>30162</v>
      </c>
      <c r="C3371" s="121" t="s">
        <v>7479</v>
      </c>
      <c r="D3371" s="119">
        <v>2025</v>
      </c>
      <c r="E3371" s="121">
        <v>6100109460</v>
      </c>
      <c r="F3371" s="237">
        <v>45638</v>
      </c>
      <c r="G3371" s="121" t="s">
        <v>7147</v>
      </c>
      <c r="H3371" s="121" t="s">
        <v>24335</v>
      </c>
      <c r="I3371" s="120" t="s">
        <v>17400</v>
      </c>
      <c r="J3371" s="121" t="s">
        <v>7451</v>
      </c>
    </row>
    <row r="3372" spans="1:10" ht="15.75" hidden="1" customHeight="1">
      <c r="A3372" s="119">
        <v>3365</v>
      </c>
      <c r="B3372" s="238" t="s">
        <v>30163</v>
      </c>
      <c r="C3372" s="121" t="s">
        <v>7482</v>
      </c>
      <c r="D3372" s="119">
        <v>2025</v>
      </c>
      <c r="E3372" s="121">
        <v>6100109340</v>
      </c>
      <c r="F3372" s="237">
        <v>45635</v>
      </c>
      <c r="G3372" s="121" t="s">
        <v>11039</v>
      </c>
      <c r="H3372" s="121" t="s">
        <v>24336</v>
      </c>
      <c r="I3372" s="120" t="s">
        <v>17401</v>
      </c>
      <c r="J3372" s="121" t="s">
        <v>7451</v>
      </c>
    </row>
    <row r="3373" spans="1:10" ht="15.75" hidden="1" customHeight="1">
      <c r="A3373" s="119">
        <v>3366</v>
      </c>
      <c r="B3373" s="238" t="s">
        <v>30162</v>
      </c>
      <c r="C3373" s="121" t="s">
        <v>7479</v>
      </c>
      <c r="D3373" s="119">
        <v>2025</v>
      </c>
      <c r="E3373" s="121">
        <v>6100109645</v>
      </c>
      <c r="F3373" s="237">
        <v>45646</v>
      </c>
      <c r="G3373" s="121" t="s">
        <v>7147</v>
      </c>
      <c r="H3373" s="121" t="s">
        <v>24337</v>
      </c>
      <c r="I3373" s="120" t="s">
        <v>17402</v>
      </c>
      <c r="J3373" s="121" t="s">
        <v>7451</v>
      </c>
    </row>
    <row r="3374" spans="1:10" ht="15.75" hidden="1" customHeight="1">
      <c r="A3374" s="119">
        <v>3367</v>
      </c>
      <c r="B3374" s="238" t="s">
        <v>7624</v>
      </c>
      <c r="C3374" s="121" t="s">
        <v>7478</v>
      </c>
      <c r="D3374" s="119">
        <v>2025</v>
      </c>
      <c r="E3374" s="121">
        <v>6100109338</v>
      </c>
      <c r="F3374" s="237">
        <v>45635</v>
      </c>
      <c r="G3374" s="121" t="s">
        <v>11040</v>
      </c>
      <c r="H3374" s="121" t="s">
        <v>24338</v>
      </c>
      <c r="I3374" s="120" t="s">
        <v>17403</v>
      </c>
      <c r="J3374" s="121" t="s">
        <v>7451</v>
      </c>
    </row>
    <row r="3375" spans="1:10" ht="15.75" hidden="1" customHeight="1">
      <c r="A3375" s="119">
        <v>3368</v>
      </c>
      <c r="B3375" s="238" t="s">
        <v>7705</v>
      </c>
      <c r="C3375" s="121" t="s">
        <v>7478</v>
      </c>
      <c r="D3375" s="119">
        <v>2025</v>
      </c>
      <c r="E3375" s="121">
        <v>6100110239</v>
      </c>
      <c r="F3375" s="237">
        <v>45681</v>
      </c>
      <c r="G3375" s="121" t="s">
        <v>11041</v>
      </c>
      <c r="H3375" s="121" t="s">
        <v>24339</v>
      </c>
      <c r="I3375" s="120" t="s">
        <v>7321</v>
      </c>
      <c r="J3375" s="121" t="s">
        <v>7451</v>
      </c>
    </row>
    <row r="3376" spans="1:10" ht="15.75" hidden="1" customHeight="1">
      <c r="A3376" s="119">
        <v>3369</v>
      </c>
      <c r="B3376" s="238" t="s">
        <v>30164</v>
      </c>
      <c r="C3376" s="121" t="s">
        <v>7490</v>
      </c>
      <c r="D3376" s="119">
        <v>2025</v>
      </c>
      <c r="E3376" s="121">
        <v>6200037766</v>
      </c>
      <c r="F3376" s="237">
        <v>45639</v>
      </c>
      <c r="G3376" s="121" t="s">
        <v>11042</v>
      </c>
      <c r="H3376" s="121" t="s">
        <v>24340</v>
      </c>
      <c r="I3376" s="120" t="s">
        <v>17404</v>
      </c>
      <c r="J3376" s="121" t="s">
        <v>7453</v>
      </c>
    </row>
    <row r="3377" spans="1:10" ht="15.75" hidden="1" customHeight="1">
      <c r="A3377" s="119">
        <v>3370</v>
      </c>
      <c r="B3377" s="238" t="s">
        <v>29630</v>
      </c>
      <c r="C3377" s="121" t="s">
        <v>7501</v>
      </c>
      <c r="D3377" s="119">
        <v>2025</v>
      </c>
      <c r="E3377" s="121">
        <v>6200037706</v>
      </c>
      <c r="F3377" s="237">
        <v>45635</v>
      </c>
      <c r="G3377" s="121" t="s">
        <v>11043</v>
      </c>
      <c r="H3377" s="121"/>
      <c r="I3377" s="120" t="s">
        <v>17405</v>
      </c>
      <c r="J3377" s="121" t="s">
        <v>7453</v>
      </c>
    </row>
    <row r="3378" spans="1:10" ht="15.75" hidden="1" customHeight="1">
      <c r="A3378" s="119">
        <v>3371</v>
      </c>
      <c r="B3378" s="238" t="s">
        <v>7705</v>
      </c>
      <c r="C3378" s="121" t="s">
        <v>7478</v>
      </c>
      <c r="D3378" s="119">
        <v>2025</v>
      </c>
      <c r="E3378" s="121">
        <v>6100109508</v>
      </c>
      <c r="F3378" s="237">
        <v>45652</v>
      </c>
      <c r="G3378" s="121" t="s">
        <v>11044</v>
      </c>
      <c r="H3378" s="121" t="s">
        <v>24341</v>
      </c>
      <c r="I3378" s="120" t="s">
        <v>17406</v>
      </c>
      <c r="J3378" s="121" t="s">
        <v>7451</v>
      </c>
    </row>
    <row r="3379" spans="1:10" ht="15.75" hidden="1" customHeight="1">
      <c r="A3379" s="119">
        <v>3372</v>
      </c>
      <c r="B3379" s="238" t="s">
        <v>7909</v>
      </c>
      <c r="C3379" s="121" t="s">
        <v>7491</v>
      </c>
      <c r="D3379" s="119">
        <v>2025</v>
      </c>
      <c r="E3379" s="121">
        <v>6100109352</v>
      </c>
      <c r="F3379" s="237">
        <v>45636</v>
      </c>
      <c r="G3379" s="121" t="s">
        <v>11045</v>
      </c>
      <c r="H3379" s="121" t="s">
        <v>24342</v>
      </c>
      <c r="I3379" s="120" t="s">
        <v>17407</v>
      </c>
      <c r="J3379" s="121" t="s">
        <v>7451</v>
      </c>
    </row>
    <row r="3380" spans="1:10" ht="15.75" hidden="1" customHeight="1">
      <c r="A3380" s="119">
        <v>3373</v>
      </c>
      <c r="B3380" s="238" t="s">
        <v>30165</v>
      </c>
      <c r="C3380" s="121" t="s">
        <v>7490</v>
      </c>
      <c r="D3380" s="119">
        <v>2025</v>
      </c>
      <c r="E3380" s="121">
        <v>6200038589</v>
      </c>
      <c r="F3380" s="237">
        <v>45735</v>
      </c>
      <c r="G3380" s="121" t="s">
        <v>11046</v>
      </c>
      <c r="H3380" s="121" t="s">
        <v>24343</v>
      </c>
      <c r="I3380" s="120" t="s">
        <v>17408</v>
      </c>
      <c r="J3380" s="121" t="s">
        <v>7453</v>
      </c>
    </row>
    <row r="3381" spans="1:10" ht="15.75" hidden="1" customHeight="1">
      <c r="A3381" s="119">
        <v>3374</v>
      </c>
      <c r="B3381" s="238" t="s">
        <v>30166</v>
      </c>
      <c r="C3381" s="121" t="s">
        <v>7478</v>
      </c>
      <c r="D3381" s="119">
        <v>2025</v>
      </c>
      <c r="E3381" s="121">
        <v>6100109353</v>
      </c>
      <c r="F3381" s="237">
        <v>45638</v>
      </c>
      <c r="G3381" s="121" t="s">
        <v>11047</v>
      </c>
      <c r="H3381" s="121" t="s">
        <v>24344</v>
      </c>
      <c r="I3381" s="120" t="s">
        <v>17409</v>
      </c>
      <c r="J3381" s="121" t="s">
        <v>7451</v>
      </c>
    </row>
    <row r="3382" spans="1:10" ht="15.75" hidden="1" customHeight="1">
      <c r="A3382" s="119">
        <v>3375</v>
      </c>
      <c r="B3382" s="238" t="s">
        <v>30167</v>
      </c>
      <c r="C3382" s="121" t="s">
        <v>7485</v>
      </c>
      <c r="D3382" s="119">
        <v>2025</v>
      </c>
      <c r="E3382" s="121">
        <v>6000041120</v>
      </c>
      <c r="F3382" s="237">
        <v>45695</v>
      </c>
      <c r="G3382" s="121" t="s">
        <v>11048</v>
      </c>
      <c r="H3382" s="121" t="s">
        <v>24345</v>
      </c>
      <c r="I3382" s="120" t="s">
        <v>17410</v>
      </c>
      <c r="J3382" s="121" t="s">
        <v>7452</v>
      </c>
    </row>
    <row r="3383" spans="1:10" ht="15.75" hidden="1" customHeight="1">
      <c r="A3383" s="119">
        <v>3376</v>
      </c>
      <c r="B3383" s="238" t="s">
        <v>30168</v>
      </c>
      <c r="C3383" s="121" t="s">
        <v>7505</v>
      </c>
      <c r="D3383" s="119">
        <v>2025</v>
      </c>
      <c r="E3383" s="121">
        <v>6400023322</v>
      </c>
      <c r="F3383" s="237">
        <v>45635</v>
      </c>
      <c r="G3383" s="121" t="s">
        <v>11049</v>
      </c>
      <c r="H3383" s="121" t="s">
        <v>24346</v>
      </c>
      <c r="I3383" s="120" t="s">
        <v>17411</v>
      </c>
      <c r="J3383" s="121" t="s">
        <v>7455</v>
      </c>
    </row>
    <row r="3384" spans="1:10" ht="15.75" hidden="1" customHeight="1">
      <c r="A3384" s="119">
        <v>3377</v>
      </c>
      <c r="B3384" s="238" t="s">
        <v>30169</v>
      </c>
      <c r="C3384" s="121" t="s">
        <v>7483</v>
      </c>
      <c r="D3384" s="119">
        <v>2025</v>
      </c>
      <c r="E3384" s="121">
        <v>6100109533</v>
      </c>
      <c r="F3384" s="237">
        <v>45643</v>
      </c>
      <c r="G3384" s="121" t="s">
        <v>11050</v>
      </c>
      <c r="H3384" s="121" t="s">
        <v>24347</v>
      </c>
      <c r="I3384" s="120" t="s">
        <v>17412</v>
      </c>
      <c r="J3384" s="121" t="s">
        <v>7451</v>
      </c>
    </row>
    <row r="3385" spans="1:10" ht="15.75" customHeight="1">
      <c r="A3385" s="119">
        <v>3378</v>
      </c>
      <c r="B3385" s="238" t="s">
        <v>30170</v>
      </c>
      <c r="C3385" s="121" t="s">
        <v>7510</v>
      </c>
      <c r="D3385" s="119">
        <v>2025</v>
      </c>
      <c r="E3385" s="121">
        <v>6300020406</v>
      </c>
      <c r="F3385" s="237">
        <v>45674</v>
      </c>
      <c r="G3385" s="121" t="s">
        <v>10560</v>
      </c>
      <c r="H3385" s="121" t="s">
        <v>23835</v>
      </c>
      <c r="I3385" s="120" t="s">
        <v>16891</v>
      </c>
      <c r="J3385" s="121" t="s">
        <v>7454</v>
      </c>
    </row>
    <row r="3386" spans="1:10" ht="15.75" hidden="1" customHeight="1">
      <c r="A3386" s="119">
        <v>3379</v>
      </c>
      <c r="B3386" s="238" t="s">
        <v>30171</v>
      </c>
      <c r="C3386" s="121" t="s">
        <v>7496</v>
      </c>
      <c r="D3386" s="119">
        <v>2025</v>
      </c>
      <c r="E3386" s="121">
        <v>6100109589</v>
      </c>
      <c r="F3386" s="237">
        <v>45652</v>
      </c>
      <c r="G3386" s="121" t="s">
        <v>11051</v>
      </c>
      <c r="H3386" s="121" t="s">
        <v>24348</v>
      </c>
      <c r="I3386" s="120" t="s">
        <v>17413</v>
      </c>
      <c r="J3386" s="121" t="s">
        <v>7451</v>
      </c>
    </row>
    <row r="3387" spans="1:10" ht="15.75" hidden="1" customHeight="1">
      <c r="A3387" s="119">
        <v>3380</v>
      </c>
      <c r="B3387" s="238" t="s">
        <v>30172</v>
      </c>
      <c r="C3387" s="121" t="s">
        <v>7508</v>
      </c>
      <c r="D3387" s="119">
        <v>2025</v>
      </c>
      <c r="E3387" s="121">
        <v>6400023343</v>
      </c>
      <c r="F3387" s="237">
        <v>45638</v>
      </c>
      <c r="G3387" s="121" t="s">
        <v>11052</v>
      </c>
      <c r="H3387" s="121" t="s">
        <v>24349</v>
      </c>
      <c r="I3387" s="120" t="s">
        <v>7414</v>
      </c>
      <c r="J3387" s="121" t="s">
        <v>7455</v>
      </c>
    </row>
    <row r="3388" spans="1:10" ht="15.75" hidden="1" customHeight="1">
      <c r="A3388" s="119">
        <v>3381</v>
      </c>
      <c r="B3388" s="238" t="s">
        <v>7713</v>
      </c>
      <c r="C3388" s="121" t="s">
        <v>7478</v>
      </c>
      <c r="D3388" s="119">
        <v>2025</v>
      </c>
      <c r="E3388" s="121">
        <v>6100109535</v>
      </c>
      <c r="F3388" s="237">
        <v>45644</v>
      </c>
      <c r="G3388" s="121" t="s">
        <v>11053</v>
      </c>
      <c r="H3388" s="121" t="s">
        <v>24350</v>
      </c>
      <c r="I3388" s="120" t="s">
        <v>17414</v>
      </c>
      <c r="J3388" s="121" t="s">
        <v>7451</v>
      </c>
    </row>
    <row r="3389" spans="1:10" ht="15.75" hidden="1" customHeight="1">
      <c r="A3389" s="119">
        <v>3382</v>
      </c>
      <c r="B3389" s="238" t="s">
        <v>30173</v>
      </c>
      <c r="C3389" s="121" t="s">
        <v>7478</v>
      </c>
      <c r="D3389" s="119">
        <v>2025</v>
      </c>
      <c r="E3389" s="121">
        <v>6100110428</v>
      </c>
      <c r="F3389" s="237">
        <v>45687</v>
      </c>
      <c r="G3389" s="121" t="s">
        <v>11054</v>
      </c>
      <c r="H3389" s="121" t="s">
        <v>24351</v>
      </c>
      <c r="I3389" s="120" t="s">
        <v>15140</v>
      </c>
      <c r="J3389" s="121" t="s">
        <v>7451</v>
      </c>
    </row>
    <row r="3390" spans="1:10" ht="15.75" hidden="1" customHeight="1">
      <c r="A3390" s="119">
        <v>3383</v>
      </c>
      <c r="B3390" s="238" t="s">
        <v>7620</v>
      </c>
      <c r="C3390" s="121" t="s">
        <v>7478</v>
      </c>
      <c r="D3390" s="119">
        <v>2025</v>
      </c>
      <c r="E3390" s="121">
        <v>6100109951</v>
      </c>
      <c r="F3390" s="237">
        <v>45670</v>
      </c>
      <c r="G3390" s="121" t="s">
        <v>11055</v>
      </c>
      <c r="H3390" s="121" t="s">
        <v>24352</v>
      </c>
      <c r="I3390" s="120" t="s">
        <v>17415</v>
      </c>
      <c r="J3390" s="121" t="s">
        <v>7451</v>
      </c>
    </row>
    <row r="3391" spans="1:10" ht="15.75" hidden="1" customHeight="1">
      <c r="A3391" s="119">
        <v>3384</v>
      </c>
      <c r="B3391" s="238" t="s">
        <v>30174</v>
      </c>
      <c r="C3391" s="121" t="s">
        <v>7482</v>
      </c>
      <c r="D3391" s="119">
        <v>2025</v>
      </c>
      <c r="E3391" s="121">
        <v>6100109418</v>
      </c>
      <c r="F3391" s="237">
        <v>45636</v>
      </c>
      <c r="G3391" s="121" t="s">
        <v>11056</v>
      </c>
      <c r="H3391" s="121" t="s">
        <v>24353</v>
      </c>
      <c r="I3391" s="120" t="s">
        <v>17416</v>
      </c>
      <c r="J3391" s="121" t="s">
        <v>7451</v>
      </c>
    </row>
    <row r="3392" spans="1:10" ht="15.75" hidden="1" customHeight="1">
      <c r="A3392" s="119">
        <v>3385</v>
      </c>
      <c r="B3392" s="238" t="s">
        <v>30175</v>
      </c>
      <c r="C3392" s="121" t="s">
        <v>7501</v>
      </c>
      <c r="D3392" s="119">
        <v>2025</v>
      </c>
      <c r="E3392" s="121">
        <v>6200037734</v>
      </c>
      <c r="F3392" s="237">
        <v>45642</v>
      </c>
      <c r="G3392" s="121" t="s">
        <v>11057</v>
      </c>
      <c r="H3392" s="121" t="s">
        <v>24354</v>
      </c>
      <c r="I3392" s="120" t="s">
        <v>17417</v>
      </c>
      <c r="J3392" s="121" t="s">
        <v>7453</v>
      </c>
    </row>
    <row r="3393" spans="1:10" ht="15.75" hidden="1" customHeight="1">
      <c r="A3393" s="119">
        <v>3386</v>
      </c>
      <c r="B3393" s="238" t="s">
        <v>30176</v>
      </c>
      <c r="C3393" s="121" t="s">
        <v>7481</v>
      </c>
      <c r="D3393" s="119">
        <v>2025</v>
      </c>
      <c r="E3393" s="121">
        <v>6000041056</v>
      </c>
      <c r="F3393" s="237">
        <v>45687</v>
      </c>
      <c r="G3393" s="121" t="s">
        <v>11058</v>
      </c>
      <c r="H3393" s="121" t="s">
        <v>24355</v>
      </c>
      <c r="I3393" s="120" t="s">
        <v>17418</v>
      </c>
      <c r="J3393" s="121" t="s">
        <v>7452</v>
      </c>
    </row>
    <row r="3394" spans="1:10" ht="15.75" hidden="1" customHeight="1">
      <c r="A3394" s="119">
        <v>3387</v>
      </c>
      <c r="B3394" s="238" t="s">
        <v>30177</v>
      </c>
      <c r="C3394" s="121" t="s">
        <v>7494</v>
      </c>
      <c r="D3394" s="119">
        <v>2025</v>
      </c>
      <c r="E3394" s="121">
        <v>6000041031</v>
      </c>
      <c r="F3394" s="237">
        <v>45686</v>
      </c>
      <c r="G3394" s="121" t="s">
        <v>11059</v>
      </c>
      <c r="H3394" s="121" t="s">
        <v>24356</v>
      </c>
      <c r="I3394" s="120" t="s">
        <v>17419</v>
      </c>
      <c r="J3394" s="121" t="s">
        <v>7452</v>
      </c>
    </row>
    <row r="3395" spans="1:10" ht="15.75" hidden="1" customHeight="1">
      <c r="A3395" s="119">
        <v>3388</v>
      </c>
      <c r="B3395" s="238" t="s">
        <v>30178</v>
      </c>
      <c r="C3395" s="121" t="s">
        <v>7482</v>
      </c>
      <c r="D3395" s="119">
        <v>2025</v>
      </c>
      <c r="E3395" s="121">
        <v>6100109431</v>
      </c>
      <c r="F3395" s="237">
        <v>45638</v>
      </c>
      <c r="G3395" s="121" t="s">
        <v>11060</v>
      </c>
      <c r="H3395" s="121" t="s">
        <v>24357</v>
      </c>
      <c r="I3395" s="120" t="s">
        <v>17420</v>
      </c>
      <c r="J3395" s="121" t="s">
        <v>7451</v>
      </c>
    </row>
    <row r="3396" spans="1:10" ht="15.75" hidden="1" customHeight="1">
      <c r="A3396" s="119">
        <v>3389</v>
      </c>
      <c r="B3396" s="238" t="s">
        <v>30179</v>
      </c>
      <c r="C3396" s="121" t="s">
        <v>7504</v>
      </c>
      <c r="D3396" s="119">
        <v>2025</v>
      </c>
      <c r="E3396" s="121">
        <v>6300020400</v>
      </c>
      <c r="F3396" s="237">
        <v>45642</v>
      </c>
      <c r="G3396" s="121" t="s">
        <v>11061</v>
      </c>
      <c r="H3396" s="121" t="s">
        <v>24358</v>
      </c>
      <c r="I3396" s="120" t="s">
        <v>17421</v>
      </c>
      <c r="J3396" s="121" t="s">
        <v>7454</v>
      </c>
    </row>
    <row r="3397" spans="1:10" ht="15.75" hidden="1" customHeight="1">
      <c r="A3397" s="119">
        <v>3390</v>
      </c>
      <c r="B3397" s="238" t="s">
        <v>30180</v>
      </c>
      <c r="C3397" s="121" t="s">
        <v>7491</v>
      </c>
      <c r="D3397" s="119">
        <v>2025</v>
      </c>
      <c r="E3397" s="121">
        <v>6100109413</v>
      </c>
      <c r="F3397" s="237">
        <v>45642</v>
      </c>
      <c r="G3397" s="121" t="s">
        <v>11062</v>
      </c>
      <c r="H3397" s="121" t="s">
        <v>24359</v>
      </c>
      <c r="I3397" s="120" t="s">
        <v>17422</v>
      </c>
      <c r="J3397" s="121" t="s">
        <v>7451</v>
      </c>
    </row>
    <row r="3398" spans="1:10" ht="15.75" hidden="1" customHeight="1">
      <c r="A3398" s="119">
        <v>3391</v>
      </c>
      <c r="B3398" s="238" t="s">
        <v>30181</v>
      </c>
      <c r="C3398" s="121" t="s">
        <v>7497</v>
      </c>
      <c r="D3398" s="119">
        <v>2025</v>
      </c>
      <c r="E3398" s="121">
        <v>6100109490</v>
      </c>
      <c r="F3398" s="237">
        <v>45638</v>
      </c>
      <c r="G3398" s="121" t="s">
        <v>11063</v>
      </c>
      <c r="H3398" s="121"/>
      <c r="I3398" s="120" t="s">
        <v>17423</v>
      </c>
      <c r="J3398" s="121" t="s">
        <v>7451</v>
      </c>
    </row>
    <row r="3399" spans="1:10" ht="15.75" hidden="1" customHeight="1">
      <c r="A3399" s="119">
        <v>3392</v>
      </c>
      <c r="B3399" s="238" t="s">
        <v>30182</v>
      </c>
      <c r="C3399" s="121" t="s">
        <v>7492</v>
      </c>
      <c r="D3399" s="119">
        <v>2025</v>
      </c>
      <c r="E3399" s="121">
        <v>6200037767</v>
      </c>
      <c r="F3399" s="237">
        <v>45639</v>
      </c>
      <c r="G3399" s="121" t="s">
        <v>11064</v>
      </c>
      <c r="H3399" s="121" t="s">
        <v>24360</v>
      </c>
      <c r="I3399" s="120" t="s">
        <v>17424</v>
      </c>
      <c r="J3399" s="121" t="s">
        <v>7453</v>
      </c>
    </row>
    <row r="3400" spans="1:10" ht="15.75" hidden="1" customHeight="1">
      <c r="A3400" s="119">
        <v>3393</v>
      </c>
      <c r="B3400" s="238" t="s">
        <v>30183</v>
      </c>
      <c r="C3400" s="121" t="s">
        <v>7483</v>
      </c>
      <c r="D3400" s="119">
        <v>2025</v>
      </c>
      <c r="E3400" s="121">
        <v>6100109530</v>
      </c>
      <c r="F3400" s="237">
        <v>45646</v>
      </c>
      <c r="G3400" s="121" t="s">
        <v>11065</v>
      </c>
      <c r="H3400" s="121" t="s">
        <v>24361</v>
      </c>
      <c r="I3400" s="120" t="s">
        <v>17425</v>
      </c>
      <c r="J3400" s="121" t="s">
        <v>7451</v>
      </c>
    </row>
    <row r="3401" spans="1:10" ht="15.75" hidden="1" customHeight="1">
      <c r="A3401" s="119">
        <v>3394</v>
      </c>
      <c r="B3401" s="238" t="s">
        <v>30184</v>
      </c>
      <c r="C3401" s="121" t="s">
        <v>7488</v>
      </c>
      <c r="D3401" s="119">
        <v>2025</v>
      </c>
      <c r="E3401" s="121">
        <v>6100109638</v>
      </c>
      <c r="F3401" s="237">
        <v>45646</v>
      </c>
      <c r="G3401" s="121" t="s">
        <v>11066</v>
      </c>
      <c r="H3401" s="121" t="s">
        <v>24362</v>
      </c>
      <c r="I3401" s="120" t="s">
        <v>17426</v>
      </c>
      <c r="J3401" s="121" t="s">
        <v>7451</v>
      </c>
    </row>
    <row r="3402" spans="1:10" ht="15.75" hidden="1" customHeight="1">
      <c r="A3402" s="119">
        <v>3395</v>
      </c>
      <c r="B3402" s="238" t="s">
        <v>30185</v>
      </c>
      <c r="C3402" s="121" t="s">
        <v>7494</v>
      </c>
      <c r="D3402" s="119">
        <v>2025</v>
      </c>
      <c r="E3402" s="121">
        <v>6000040791</v>
      </c>
      <c r="F3402" s="237">
        <v>45650</v>
      </c>
      <c r="G3402" s="121" t="s">
        <v>11067</v>
      </c>
      <c r="H3402" s="121" t="s">
        <v>24363</v>
      </c>
      <c r="I3402" s="120" t="s">
        <v>17427</v>
      </c>
      <c r="J3402" s="121" t="s">
        <v>7452</v>
      </c>
    </row>
    <row r="3403" spans="1:10" ht="15.75" hidden="1" customHeight="1">
      <c r="A3403" s="119">
        <v>3396</v>
      </c>
      <c r="B3403" s="238" t="s">
        <v>30186</v>
      </c>
      <c r="C3403" s="121" t="s">
        <v>7501</v>
      </c>
      <c r="D3403" s="119">
        <v>2025</v>
      </c>
      <c r="E3403" s="121">
        <v>6200037629</v>
      </c>
      <c r="F3403" s="237">
        <v>45624</v>
      </c>
      <c r="G3403" s="121" t="s">
        <v>11068</v>
      </c>
      <c r="H3403" s="121" t="s">
        <v>24364</v>
      </c>
      <c r="I3403" s="120" t="s">
        <v>17428</v>
      </c>
      <c r="J3403" s="121" t="s">
        <v>7453</v>
      </c>
    </row>
    <row r="3404" spans="1:10" ht="15.75" hidden="1" customHeight="1">
      <c r="A3404" s="119">
        <v>3397</v>
      </c>
      <c r="B3404" s="238" t="s">
        <v>30187</v>
      </c>
      <c r="C3404" s="121" t="s">
        <v>7492</v>
      </c>
      <c r="D3404" s="119">
        <v>2025</v>
      </c>
      <c r="E3404" s="121">
        <v>6200037739</v>
      </c>
      <c r="F3404" s="237">
        <v>45636</v>
      </c>
      <c r="G3404" s="121" t="s">
        <v>11069</v>
      </c>
      <c r="H3404" s="121" t="s">
        <v>24365</v>
      </c>
      <c r="I3404" s="120" t="s">
        <v>17429</v>
      </c>
      <c r="J3404" s="121" t="s">
        <v>7453</v>
      </c>
    </row>
    <row r="3405" spans="1:10" ht="15.75" hidden="1" customHeight="1">
      <c r="A3405" s="119">
        <v>3398</v>
      </c>
      <c r="B3405" s="238" t="s">
        <v>7732</v>
      </c>
      <c r="C3405" s="121" t="s">
        <v>7503</v>
      </c>
      <c r="D3405" s="119">
        <v>2025</v>
      </c>
      <c r="E3405" s="121">
        <v>6100109492</v>
      </c>
      <c r="F3405" s="237">
        <v>45639</v>
      </c>
      <c r="G3405" s="121" t="s">
        <v>11070</v>
      </c>
      <c r="H3405" s="121" t="s">
        <v>24366</v>
      </c>
      <c r="I3405" s="120" t="s">
        <v>17430</v>
      </c>
      <c r="J3405" s="121" t="s">
        <v>7451</v>
      </c>
    </row>
    <row r="3406" spans="1:10" ht="15.75" hidden="1" customHeight="1">
      <c r="A3406" s="119">
        <v>3399</v>
      </c>
      <c r="B3406" s="121" t="s">
        <v>28028</v>
      </c>
      <c r="C3406" s="121" t="s">
        <v>7485</v>
      </c>
      <c r="D3406" s="119">
        <v>2025</v>
      </c>
      <c r="E3406" s="121">
        <v>6000040730</v>
      </c>
      <c r="F3406" s="237">
        <v>45645</v>
      </c>
      <c r="G3406" s="121" t="s">
        <v>11071</v>
      </c>
      <c r="H3406" s="121" t="s">
        <v>24367</v>
      </c>
      <c r="I3406" s="120" t="s">
        <v>17431</v>
      </c>
      <c r="J3406" s="121" t="s">
        <v>7452</v>
      </c>
    </row>
    <row r="3407" spans="1:10" ht="15.75" hidden="1" customHeight="1">
      <c r="A3407" s="119">
        <v>3400</v>
      </c>
      <c r="B3407" s="238" t="s">
        <v>30188</v>
      </c>
      <c r="C3407" s="121" t="s">
        <v>7509</v>
      </c>
      <c r="D3407" s="119">
        <v>2025</v>
      </c>
      <c r="E3407" s="121">
        <v>6400023328</v>
      </c>
      <c r="F3407" s="237">
        <v>45636</v>
      </c>
      <c r="G3407" s="121" t="s">
        <v>11072</v>
      </c>
      <c r="H3407" s="121" t="s">
        <v>33367</v>
      </c>
      <c r="I3407" s="120" t="s">
        <v>17432</v>
      </c>
      <c r="J3407" s="121" t="s">
        <v>7455</v>
      </c>
    </row>
    <row r="3408" spans="1:10" ht="15.75" hidden="1" customHeight="1">
      <c r="A3408" s="119">
        <v>3401</v>
      </c>
      <c r="B3408" s="238" t="s">
        <v>30189</v>
      </c>
      <c r="C3408" s="121" t="s">
        <v>7491</v>
      </c>
      <c r="D3408" s="119">
        <v>2025</v>
      </c>
      <c r="E3408" s="121">
        <v>6100109737</v>
      </c>
      <c r="F3408" s="237">
        <v>45651</v>
      </c>
      <c r="G3408" s="121" t="s">
        <v>11073</v>
      </c>
      <c r="H3408" s="121" t="s">
        <v>24368</v>
      </c>
      <c r="I3408" s="120" t="s">
        <v>17433</v>
      </c>
      <c r="J3408" s="121" t="s">
        <v>7451</v>
      </c>
    </row>
    <row r="3409" spans="1:10" ht="15.75" hidden="1" customHeight="1">
      <c r="A3409" s="119">
        <v>3402</v>
      </c>
      <c r="B3409" s="238" t="s">
        <v>30190</v>
      </c>
      <c r="C3409" s="121" t="s">
        <v>7492</v>
      </c>
      <c r="D3409" s="119">
        <v>2025</v>
      </c>
      <c r="E3409" s="121">
        <v>6200037744</v>
      </c>
      <c r="F3409" s="237">
        <v>45636</v>
      </c>
      <c r="G3409" s="121" t="s">
        <v>11074</v>
      </c>
      <c r="H3409" s="121" t="s">
        <v>24369</v>
      </c>
      <c r="I3409" s="120" t="s">
        <v>17434</v>
      </c>
      <c r="J3409" s="121" t="s">
        <v>7453</v>
      </c>
    </row>
    <row r="3410" spans="1:10" ht="15.75" hidden="1" customHeight="1">
      <c r="A3410" s="119">
        <v>3403</v>
      </c>
      <c r="B3410" s="238" t="s">
        <v>30191</v>
      </c>
      <c r="C3410" s="121" t="s">
        <v>7483</v>
      </c>
      <c r="D3410" s="119">
        <v>2025</v>
      </c>
      <c r="E3410" s="121">
        <v>6100109454</v>
      </c>
      <c r="F3410" s="237">
        <v>45638</v>
      </c>
      <c r="G3410" s="121" t="s">
        <v>11075</v>
      </c>
      <c r="H3410" s="121" t="s">
        <v>24370</v>
      </c>
      <c r="I3410" s="120" t="s">
        <v>17435</v>
      </c>
      <c r="J3410" s="121" t="s">
        <v>7451</v>
      </c>
    </row>
    <row r="3411" spans="1:10" ht="15.75" hidden="1" customHeight="1">
      <c r="A3411" s="119">
        <v>3404</v>
      </c>
      <c r="B3411" s="238" t="s">
        <v>30192</v>
      </c>
      <c r="C3411" s="121" t="s">
        <v>7489</v>
      </c>
      <c r="D3411" s="119">
        <v>2025</v>
      </c>
      <c r="E3411" s="121">
        <v>6200037768</v>
      </c>
      <c r="F3411" s="237">
        <v>45638</v>
      </c>
      <c r="G3411" s="121" t="s">
        <v>11076</v>
      </c>
      <c r="H3411" s="121" t="s">
        <v>24371</v>
      </c>
      <c r="I3411" s="120" t="s">
        <v>17436</v>
      </c>
      <c r="J3411" s="121" t="s">
        <v>7453</v>
      </c>
    </row>
    <row r="3412" spans="1:10" ht="15.75" hidden="1" customHeight="1">
      <c r="A3412" s="119">
        <v>3405</v>
      </c>
      <c r="B3412" s="238" t="s">
        <v>7703</v>
      </c>
      <c r="C3412" s="121" t="s">
        <v>7478</v>
      </c>
      <c r="D3412" s="119">
        <v>2025</v>
      </c>
      <c r="E3412" s="121">
        <v>6100109917</v>
      </c>
      <c r="F3412" s="237">
        <v>45655</v>
      </c>
      <c r="G3412" s="121" t="s">
        <v>11077</v>
      </c>
      <c r="H3412" s="121" t="s">
        <v>24372</v>
      </c>
      <c r="I3412" s="120" t="s">
        <v>17437</v>
      </c>
      <c r="J3412" s="121" t="s">
        <v>7451</v>
      </c>
    </row>
    <row r="3413" spans="1:10" ht="15.75" hidden="1" customHeight="1">
      <c r="A3413" s="119">
        <v>3406</v>
      </c>
      <c r="B3413" s="238" t="s">
        <v>30193</v>
      </c>
      <c r="C3413" s="121" t="s">
        <v>7500</v>
      </c>
      <c r="D3413" s="119">
        <v>2025</v>
      </c>
      <c r="E3413" s="121">
        <v>6200037772</v>
      </c>
      <c r="F3413" s="237">
        <v>45638</v>
      </c>
      <c r="G3413" s="121" t="s">
        <v>11078</v>
      </c>
      <c r="H3413" s="121" t="s">
        <v>24373</v>
      </c>
      <c r="I3413" s="120" t="s">
        <v>17438</v>
      </c>
      <c r="J3413" s="121" t="s">
        <v>7453</v>
      </c>
    </row>
    <row r="3414" spans="1:10" ht="15.75" hidden="1" customHeight="1">
      <c r="A3414" s="119">
        <v>3407</v>
      </c>
      <c r="B3414" s="238" t="s">
        <v>7632</v>
      </c>
      <c r="C3414" s="121" t="s">
        <v>7478</v>
      </c>
      <c r="D3414" s="119">
        <v>2025</v>
      </c>
      <c r="E3414" s="121">
        <v>6100109451</v>
      </c>
      <c r="F3414" s="237">
        <v>45638</v>
      </c>
      <c r="G3414" s="121" t="s">
        <v>11079</v>
      </c>
      <c r="H3414" s="121" t="s">
        <v>24374</v>
      </c>
      <c r="I3414" s="120" t="s">
        <v>17439</v>
      </c>
      <c r="J3414" s="121" t="s">
        <v>7451</v>
      </c>
    </row>
    <row r="3415" spans="1:10" ht="15.75" hidden="1" customHeight="1">
      <c r="A3415" s="119">
        <v>3408</v>
      </c>
      <c r="B3415" s="238" t="s">
        <v>30194</v>
      </c>
      <c r="C3415" s="121" t="s">
        <v>7490</v>
      </c>
      <c r="D3415" s="119">
        <v>2025</v>
      </c>
      <c r="E3415" s="121">
        <v>6200037890</v>
      </c>
      <c r="F3415" s="237">
        <v>45652</v>
      </c>
      <c r="G3415" s="121" t="s">
        <v>11080</v>
      </c>
      <c r="H3415" s="121" t="s">
        <v>24375</v>
      </c>
      <c r="I3415" s="120" t="s">
        <v>17440</v>
      </c>
      <c r="J3415" s="121" t="s">
        <v>7453</v>
      </c>
    </row>
    <row r="3416" spans="1:10" ht="15.75" hidden="1" customHeight="1">
      <c r="A3416" s="119">
        <v>3409</v>
      </c>
      <c r="B3416" s="238" t="s">
        <v>30195</v>
      </c>
      <c r="C3416" s="121" t="s">
        <v>7497</v>
      </c>
      <c r="D3416" s="119">
        <v>2025</v>
      </c>
      <c r="E3416" s="121">
        <v>6100109456</v>
      </c>
      <c r="F3416" s="237">
        <v>45642</v>
      </c>
      <c r="G3416" s="121" t="s">
        <v>11081</v>
      </c>
      <c r="H3416" s="121" t="s">
        <v>24376</v>
      </c>
      <c r="I3416" s="120" t="s">
        <v>17441</v>
      </c>
      <c r="J3416" s="121" t="s">
        <v>7451</v>
      </c>
    </row>
    <row r="3417" spans="1:10" ht="15.75" hidden="1" customHeight="1">
      <c r="A3417" s="119">
        <v>3410</v>
      </c>
      <c r="B3417" s="238" t="s">
        <v>30196</v>
      </c>
      <c r="C3417" s="121" t="s">
        <v>7496</v>
      </c>
      <c r="D3417" s="119">
        <v>2025</v>
      </c>
      <c r="E3417" s="121">
        <v>6100109992</v>
      </c>
      <c r="F3417" s="237">
        <v>45672</v>
      </c>
      <c r="G3417" s="121" t="s">
        <v>11082</v>
      </c>
      <c r="H3417" s="121" t="s">
        <v>24377</v>
      </c>
      <c r="I3417" s="120" t="s">
        <v>17442</v>
      </c>
      <c r="J3417" s="121" t="s">
        <v>7451</v>
      </c>
    </row>
    <row r="3418" spans="1:10" ht="15.75" hidden="1" customHeight="1">
      <c r="A3418" s="119">
        <v>3411</v>
      </c>
      <c r="B3418" s="238" t="s">
        <v>7833</v>
      </c>
      <c r="C3418" s="121" t="s">
        <v>7483</v>
      </c>
      <c r="D3418" s="119">
        <v>2025</v>
      </c>
      <c r="E3418" s="121">
        <v>6100109930</v>
      </c>
      <c r="F3418" s="237">
        <v>45666</v>
      </c>
      <c r="G3418" s="121" t="s">
        <v>11083</v>
      </c>
      <c r="H3418" s="121" t="s">
        <v>24378</v>
      </c>
      <c r="I3418" s="120" t="s">
        <v>17443</v>
      </c>
      <c r="J3418" s="121" t="s">
        <v>7451</v>
      </c>
    </row>
    <row r="3419" spans="1:10" ht="15.75" hidden="1" customHeight="1">
      <c r="A3419" s="119">
        <v>3412</v>
      </c>
      <c r="B3419" s="238" t="s">
        <v>30197</v>
      </c>
      <c r="C3419" s="121" t="s">
        <v>7478</v>
      </c>
      <c r="D3419" s="119">
        <v>2025</v>
      </c>
      <c r="E3419" s="121">
        <v>6100109520</v>
      </c>
      <c r="F3419" s="237">
        <v>45642</v>
      </c>
      <c r="G3419" s="121" t="s">
        <v>11084</v>
      </c>
      <c r="H3419" s="121" t="s">
        <v>24379</v>
      </c>
      <c r="I3419" s="120" t="s">
        <v>17444</v>
      </c>
      <c r="J3419" s="121" t="s">
        <v>7451</v>
      </c>
    </row>
    <row r="3420" spans="1:10" ht="15.75" hidden="1" customHeight="1">
      <c r="A3420" s="119">
        <v>3413</v>
      </c>
      <c r="B3420" s="238" t="s">
        <v>30198</v>
      </c>
      <c r="C3420" s="121" t="s">
        <v>7494</v>
      </c>
      <c r="D3420" s="119">
        <v>2025</v>
      </c>
      <c r="E3420" s="121">
        <v>6000040767</v>
      </c>
      <c r="F3420" s="237">
        <v>45645</v>
      </c>
      <c r="G3420" s="121" t="s">
        <v>11085</v>
      </c>
      <c r="H3420" s="121" t="s">
        <v>24380</v>
      </c>
      <c r="I3420" s="120" t="s">
        <v>17445</v>
      </c>
      <c r="J3420" s="121" t="s">
        <v>7452</v>
      </c>
    </row>
    <row r="3421" spans="1:10" ht="15.75" hidden="1" customHeight="1">
      <c r="A3421" s="119">
        <v>3414</v>
      </c>
      <c r="B3421" s="238" t="s">
        <v>30199</v>
      </c>
      <c r="C3421" s="121" t="s">
        <v>7478</v>
      </c>
      <c r="D3421" s="119">
        <v>2025</v>
      </c>
      <c r="E3421" s="121">
        <v>6100109458</v>
      </c>
      <c r="F3421" s="237">
        <v>45642</v>
      </c>
      <c r="G3421" s="121" t="s">
        <v>11086</v>
      </c>
      <c r="H3421" s="121" t="s">
        <v>24381</v>
      </c>
      <c r="I3421" s="120" t="s">
        <v>17446</v>
      </c>
      <c r="J3421" s="121" t="s">
        <v>7451</v>
      </c>
    </row>
    <row r="3422" spans="1:10" ht="15.75" hidden="1" customHeight="1">
      <c r="A3422" s="119">
        <v>3415</v>
      </c>
      <c r="B3422" s="238" t="s">
        <v>30200</v>
      </c>
      <c r="C3422" s="121" t="s">
        <v>7490</v>
      </c>
      <c r="D3422" s="119">
        <v>2025</v>
      </c>
      <c r="E3422" s="121">
        <v>6200037791</v>
      </c>
      <c r="F3422" s="237">
        <v>45642</v>
      </c>
      <c r="G3422" s="121" t="s">
        <v>11087</v>
      </c>
      <c r="H3422" s="121" t="s">
        <v>24382</v>
      </c>
      <c r="I3422" s="120" t="s">
        <v>17447</v>
      </c>
      <c r="J3422" s="121" t="s">
        <v>7453</v>
      </c>
    </row>
    <row r="3423" spans="1:10" ht="15.75" hidden="1" customHeight="1">
      <c r="A3423" s="119">
        <v>3416</v>
      </c>
      <c r="B3423" s="238" t="s">
        <v>30201</v>
      </c>
      <c r="C3423" s="121" t="s">
        <v>7492</v>
      </c>
      <c r="D3423" s="119">
        <v>2025</v>
      </c>
      <c r="E3423" s="121">
        <v>6200037743</v>
      </c>
      <c r="F3423" s="237">
        <v>45636</v>
      </c>
      <c r="G3423" s="121" t="s">
        <v>11088</v>
      </c>
      <c r="H3423" s="121"/>
      <c r="I3423" s="120" t="s">
        <v>17448</v>
      </c>
      <c r="J3423" s="121" t="s">
        <v>7453</v>
      </c>
    </row>
    <row r="3424" spans="1:10" ht="15.75" hidden="1" customHeight="1">
      <c r="A3424" s="119">
        <v>3417</v>
      </c>
      <c r="B3424" s="238" t="s">
        <v>30202</v>
      </c>
      <c r="C3424" s="121" t="s">
        <v>7495</v>
      </c>
      <c r="D3424" s="119">
        <v>2025</v>
      </c>
      <c r="E3424" s="121">
        <v>6300020434</v>
      </c>
      <c r="F3424" s="237">
        <v>45650</v>
      </c>
      <c r="G3424" s="121" t="s">
        <v>11089</v>
      </c>
      <c r="H3424" s="121" t="s">
        <v>24383</v>
      </c>
      <c r="I3424" s="120" t="s">
        <v>17449</v>
      </c>
      <c r="J3424" s="121" t="s">
        <v>7454</v>
      </c>
    </row>
    <row r="3425" spans="1:10" ht="15.75" hidden="1" customHeight="1">
      <c r="A3425" s="119">
        <v>3418</v>
      </c>
      <c r="B3425" s="238" t="s">
        <v>7581</v>
      </c>
      <c r="C3425" s="121" t="s">
        <v>7478</v>
      </c>
      <c r="D3425" s="119">
        <v>2025</v>
      </c>
      <c r="E3425" s="121">
        <v>6100109521</v>
      </c>
      <c r="F3425" s="237">
        <v>45645</v>
      </c>
      <c r="G3425" s="121" t="s">
        <v>11090</v>
      </c>
      <c r="H3425" s="121" t="s">
        <v>24384</v>
      </c>
      <c r="I3425" s="120" t="s">
        <v>17450</v>
      </c>
      <c r="J3425" s="121" t="s">
        <v>7451</v>
      </c>
    </row>
    <row r="3426" spans="1:10" ht="15.75" hidden="1" customHeight="1">
      <c r="A3426" s="119">
        <v>3419</v>
      </c>
      <c r="B3426" s="238" t="s">
        <v>30203</v>
      </c>
      <c r="C3426" s="121" t="s">
        <v>7478</v>
      </c>
      <c r="D3426" s="119">
        <v>2025</v>
      </c>
      <c r="E3426" s="121">
        <v>6100109933</v>
      </c>
      <c r="F3426" s="237">
        <v>45673</v>
      </c>
      <c r="G3426" s="121" t="s">
        <v>11091</v>
      </c>
      <c r="H3426" s="121" t="s">
        <v>24385</v>
      </c>
      <c r="I3426" s="120" t="s">
        <v>17451</v>
      </c>
      <c r="J3426" s="121" t="s">
        <v>7451</v>
      </c>
    </row>
    <row r="3427" spans="1:10" ht="15.75" hidden="1" customHeight="1">
      <c r="A3427" s="119">
        <v>3420</v>
      </c>
      <c r="B3427" s="238" t="s">
        <v>30204</v>
      </c>
      <c r="C3427" s="121" t="s">
        <v>7489</v>
      </c>
      <c r="D3427" s="119">
        <v>2025</v>
      </c>
      <c r="E3427" s="121">
        <v>6200037797</v>
      </c>
      <c r="F3427" s="237">
        <v>45644</v>
      </c>
      <c r="G3427" s="121" t="s">
        <v>11092</v>
      </c>
      <c r="H3427" s="121" t="s">
        <v>24386</v>
      </c>
      <c r="I3427" s="120" t="s">
        <v>17452</v>
      </c>
      <c r="J3427" s="121" t="s">
        <v>7453</v>
      </c>
    </row>
    <row r="3428" spans="1:10" ht="15.75" hidden="1" customHeight="1">
      <c r="A3428" s="119">
        <v>3421</v>
      </c>
      <c r="B3428" s="238" t="s">
        <v>30205</v>
      </c>
      <c r="C3428" s="121" t="s">
        <v>7498</v>
      </c>
      <c r="D3428" s="119">
        <v>2025</v>
      </c>
      <c r="E3428" s="121">
        <v>6200037663</v>
      </c>
      <c r="F3428" s="237">
        <v>45630</v>
      </c>
      <c r="G3428" s="121" t="s">
        <v>11093</v>
      </c>
      <c r="H3428" s="121" t="s">
        <v>24387</v>
      </c>
      <c r="I3428" s="120" t="s">
        <v>17453</v>
      </c>
      <c r="J3428" s="121" t="s">
        <v>7453</v>
      </c>
    </row>
    <row r="3429" spans="1:10" ht="15.75" hidden="1" customHeight="1">
      <c r="A3429" s="119">
        <v>3422</v>
      </c>
      <c r="B3429" s="238" t="s">
        <v>28799</v>
      </c>
      <c r="C3429" s="121" t="s">
        <v>7479</v>
      </c>
      <c r="D3429" s="119">
        <v>2025</v>
      </c>
      <c r="E3429" s="121">
        <v>6100109676</v>
      </c>
      <c r="F3429" s="237">
        <v>45649</v>
      </c>
      <c r="G3429" s="121" t="s">
        <v>11094</v>
      </c>
      <c r="H3429" s="121" t="s">
        <v>24388</v>
      </c>
      <c r="I3429" s="120" t="s">
        <v>17454</v>
      </c>
      <c r="J3429" s="121" t="s">
        <v>7451</v>
      </c>
    </row>
    <row r="3430" spans="1:10" ht="15.75" hidden="1" customHeight="1">
      <c r="A3430" s="119">
        <v>3423</v>
      </c>
      <c r="B3430" s="238" t="s">
        <v>30206</v>
      </c>
      <c r="C3430" s="121" t="s">
        <v>7478</v>
      </c>
      <c r="D3430" s="119">
        <v>2025</v>
      </c>
      <c r="E3430" s="121">
        <v>6100109499</v>
      </c>
      <c r="F3430" s="237">
        <v>45642</v>
      </c>
      <c r="G3430" s="121" t="s">
        <v>11095</v>
      </c>
      <c r="H3430" s="121" t="s">
        <v>24389</v>
      </c>
      <c r="I3430" s="120" t="s">
        <v>17455</v>
      </c>
      <c r="J3430" s="121" t="s">
        <v>7451</v>
      </c>
    </row>
    <row r="3431" spans="1:10" ht="15.75" hidden="1" customHeight="1">
      <c r="A3431" s="119">
        <v>3424</v>
      </c>
      <c r="B3431" s="238" t="s">
        <v>30207</v>
      </c>
      <c r="C3431" s="121" t="s">
        <v>7505</v>
      </c>
      <c r="D3431" s="119">
        <v>2025</v>
      </c>
      <c r="E3431" s="121">
        <v>6400023369</v>
      </c>
      <c r="F3431" s="237">
        <v>45644</v>
      </c>
      <c r="G3431" s="121" t="s">
        <v>11096</v>
      </c>
      <c r="H3431" s="121" t="s">
        <v>24390</v>
      </c>
      <c r="I3431" s="120" t="s">
        <v>17456</v>
      </c>
      <c r="J3431" s="121" t="s">
        <v>7455</v>
      </c>
    </row>
    <row r="3432" spans="1:10" ht="15.75" hidden="1" customHeight="1">
      <c r="A3432" s="119">
        <v>3425</v>
      </c>
      <c r="B3432" s="238" t="s">
        <v>7839</v>
      </c>
      <c r="C3432" s="121" t="s">
        <v>7483</v>
      </c>
      <c r="D3432" s="119">
        <v>2025</v>
      </c>
      <c r="E3432" s="121">
        <v>6100109497</v>
      </c>
      <c r="F3432" s="237">
        <v>45638</v>
      </c>
      <c r="G3432" s="121" t="s">
        <v>11097</v>
      </c>
      <c r="H3432" s="121" t="s">
        <v>24391</v>
      </c>
      <c r="I3432" s="120" t="s">
        <v>17457</v>
      </c>
      <c r="J3432" s="121" t="s">
        <v>7451</v>
      </c>
    </row>
    <row r="3433" spans="1:10" ht="15.75" hidden="1" customHeight="1">
      <c r="A3433" s="119">
        <v>3426</v>
      </c>
      <c r="B3433" s="238" t="s">
        <v>30208</v>
      </c>
      <c r="C3433" s="121" t="s">
        <v>7492</v>
      </c>
      <c r="D3433" s="119">
        <v>2025</v>
      </c>
      <c r="E3433" s="121">
        <v>6200037798</v>
      </c>
      <c r="F3433" s="237">
        <v>45639</v>
      </c>
      <c r="G3433" s="121" t="s">
        <v>11098</v>
      </c>
      <c r="H3433" s="121" t="s">
        <v>24392</v>
      </c>
      <c r="I3433" s="120" t="s">
        <v>17458</v>
      </c>
      <c r="J3433" s="121" t="s">
        <v>7453</v>
      </c>
    </row>
    <row r="3434" spans="1:10" ht="15.75" hidden="1" customHeight="1">
      <c r="A3434" s="119">
        <v>3427</v>
      </c>
      <c r="B3434" s="238" t="s">
        <v>30209</v>
      </c>
      <c r="C3434" s="121" t="s">
        <v>7490</v>
      </c>
      <c r="D3434" s="119">
        <v>2025</v>
      </c>
      <c r="E3434" s="121">
        <v>6200037771</v>
      </c>
      <c r="F3434" s="237">
        <v>45638</v>
      </c>
      <c r="G3434" s="121" t="s">
        <v>11099</v>
      </c>
      <c r="H3434" s="121" t="s">
        <v>24393</v>
      </c>
      <c r="I3434" s="120" t="s">
        <v>17459</v>
      </c>
      <c r="J3434" s="121" t="s">
        <v>7453</v>
      </c>
    </row>
    <row r="3435" spans="1:10" ht="15.75" hidden="1" customHeight="1">
      <c r="A3435" s="119">
        <v>3428</v>
      </c>
      <c r="B3435" s="238" t="s">
        <v>7632</v>
      </c>
      <c r="C3435" s="121" t="s">
        <v>7478</v>
      </c>
      <c r="D3435" s="119">
        <v>2025</v>
      </c>
      <c r="E3435" s="121">
        <v>6100109689</v>
      </c>
      <c r="F3435" s="237">
        <v>45649</v>
      </c>
      <c r="G3435" s="121" t="s">
        <v>11100</v>
      </c>
      <c r="H3435" s="121" t="s">
        <v>24394</v>
      </c>
      <c r="I3435" s="120" t="s">
        <v>17460</v>
      </c>
      <c r="J3435" s="121" t="s">
        <v>7451</v>
      </c>
    </row>
    <row r="3436" spans="1:10" ht="15.75" hidden="1" customHeight="1">
      <c r="A3436" s="119">
        <v>3429</v>
      </c>
      <c r="B3436" s="238" t="s">
        <v>7662</v>
      </c>
      <c r="C3436" s="121" t="s">
        <v>7478</v>
      </c>
      <c r="D3436" s="119">
        <v>2025</v>
      </c>
      <c r="E3436" s="121">
        <v>6100109667</v>
      </c>
      <c r="F3436" s="237">
        <v>45651</v>
      </c>
      <c r="G3436" s="121" t="s">
        <v>11101</v>
      </c>
      <c r="H3436" s="121" t="s">
        <v>24395</v>
      </c>
      <c r="I3436" s="120" t="s">
        <v>17461</v>
      </c>
      <c r="J3436" s="121" t="s">
        <v>7451</v>
      </c>
    </row>
    <row r="3437" spans="1:10" ht="15.75" hidden="1" customHeight="1">
      <c r="A3437" s="119">
        <v>3430</v>
      </c>
      <c r="B3437" s="238" t="s">
        <v>30075</v>
      </c>
      <c r="C3437" s="121" t="s">
        <v>7496</v>
      </c>
      <c r="D3437" s="119">
        <v>2025</v>
      </c>
      <c r="E3437" s="121">
        <v>6100109738</v>
      </c>
      <c r="F3437" s="237">
        <v>45650</v>
      </c>
      <c r="G3437" s="121" t="s">
        <v>11102</v>
      </c>
      <c r="H3437" s="121" t="s">
        <v>24396</v>
      </c>
      <c r="I3437" s="120" t="s">
        <v>17462</v>
      </c>
      <c r="J3437" s="121" t="s">
        <v>7451</v>
      </c>
    </row>
    <row r="3438" spans="1:10" ht="15.75" hidden="1" customHeight="1">
      <c r="A3438" s="119">
        <v>3431</v>
      </c>
      <c r="B3438" s="238" t="s">
        <v>30210</v>
      </c>
      <c r="C3438" s="121" t="s">
        <v>7492</v>
      </c>
      <c r="D3438" s="119">
        <v>2025</v>
      </c>
      <c r="E3438" s="121">
        <v>6200037952</v>
      </c>
      <c r="F3438" s="237">
        <v>45654</v>
      </c>
      <c r="G3438" s="121" t="s">
        <v>11103</v>
      </c>
      <c r="H3438" s="121" t="s">
        <v>24397</v>
      </c>
      <c r="I3438" s="120" t="s">
        <v>17463</v>
      </c>
      <c r="J3438" s="121" t="s">
        <v>7453</v>
      </c>
    </row>
    <row r="3439" spans="1:10" ht="15.75" hidden="1" customHeight="1">
      <c r="A3439" s="119">
        <v>3432</v>
      </c>
      <c r="B3439" s="238" t="s">
        <v>30211</v>
      </c>
      <c r="C3439" s="121" t="s">
        <v>7493</v>
      </c>
      <c r="D3439" s="119">
        <v>2025</v>
      </c>
      <c r="E3439" s="121">
        <v>6000040990</v>
      </c>
      <c r="F3439" s="237">
        <v>45684</v>
      </c>
      <c r="G3439" s="121" t="s">
        <v>11104</v>
      </c>
      <c r="H3439" s="121" t="s">
        <v>24398</v>
      </c>
      <c r="I3439" s="120" t="s">
        <v>17464</v>
      </c>
      <c r="J3439" s="121" t="s">
        <v>7452</v>
      </c>
    </row>
    <row r="3440" spans="1:10" ht="15.75" hidden="1" customHeight="1">
      <c r="A3440" s="119">
        <v>3433</v>
      </c>
      <c r="B3440" s="238" t="s">
        <v>7609</v>
      </c>
      <c r="C3440" s="121" t="s">
        <v>7478</v>
      </c>
      <c r="D3440" s="119">
        <v>2025</v>
      </c>
      <c r="E3440" s="121">
        <v>6100110666</v>
      </c>
      <c r="F3440" s="237">
        <v>45698</v>
      </c>
      <c r="G3440" s="121" t="s">
        <v>11105</v>
      </c>
      <c r="H3440" s="121" t="s">
        <v>24399</v>
      </c>
      <c r="I3440" s="120" t="s">
        <v>17465</v>
      </c>
      <c r="J3440" s="121" t="s">
        <v>7451</v>
      </c>
    </row>
    <row r="3441" spans="1:10" ht="15.75" hidden="1" customHeight="1">
      <c r="A3441" s="119">
        <v>3434</v>
      </c>
      <c r="B3441" s="238" t="s">
        <v>30212</v>
      </c>
      <c r="C3441" s="121" t="s">
        <v>7488</v>
      </c>
      <c r="D3441" s="119">
        <v>2025</v>
      </c>
      <c r="E3441" s="121">
        <v>6100109972</v>
      </c>
      <c r="F3441" s="237">
        <v>45671</v>
      </c>
      <c r="G3441" s="121" t="s">
        <v>11106</v>
      </c>
      <c r="H3441" s="121" t="s">
        <v>24400</v>
      </c>
      <c r="I3441" s="120" t="s">
        <v>17466</v>
      </c>
      <c r="J3441" s="121" t="s">
        <v>7451</v>
      </c>
    </row>
    <row r="3442" spans="1:10" ht="15.75" hidden="1" customHeight="1">
      <c r="A3442" s="119">
        <v>3435</v>
      </c>
      <c r="B3442" s="238" t="s">
        <v>30213</v>
      </c>
      <c r="C3442" s="121" t="s">
        <v>7479</v>
      </c>
      <c r="D3442" s="119">
        <v>2025</v>
      </c>
      <c r="E3442" s="121">
        <v>6100109512</v>
      </c>
      <c r="F3442" s="237">
        <v>45644</v>
      </c>
      <c r="G3442" s="121" t="s">
        <v>11107</v>
      </c>
      <c r="H3442" s="121" t="s">
        <v>24401</v>
      </c>
      <c r="I3442" s="120" t="s">
        <v>17467</v>
      </c>
      <c r="J3442" s="121" t="s">
        <v>7451</v>
      </c>
    </row>
    <row r="3443" spans="1:10" ht="15.75" hidden="1" customHeight="1">
      <c r="A3443" s="119">
        <v>3436</v>
      </c>
      <c r="B3443" s="238" t="s">
        <v>30214</v>
      </c>
      <c r="C3443" s="121" t="s">
        <v>7478</v>
      </c>
      <c r="D3443" s="119">
        <v>2025</v>
      </c>
      <c r="E3443" s="121">
        <v>6100109887</v>
      </c>
      <c r="F3443" s="237">
        <v>45656</v>
      </c>
      <c r="G3443" s="121" t="s">
        <v>11108</v>
      </c>
      <c r="H3443" s="121" t="s">
        <v>24402</v>
      </c>
      <c r="I3443" s="120" t="s">
        <v>17468</v>
      </c>
      <c r="J3443" s="121" t="s">
        <v>7451</v>
      </c>
    </row>
    <row r="3444" spans="1:10" ht="15.75" hidden="1" customHeight="1">
      <c r="A3444" s="119">
        <v>3437</v>
      </c>
      <c r="B3444" s="238" t="s">
        <v>30215</v>
      </c>
      <c r="C3444" s="121" t="s">
        <v>7488</v>
      </c>
      <c r="D3444" s="119">
        <v>2025</v>
      </c>
      <c r="E3444" s="121">
        <v>6100110146</v>
      </c>
      <c r="F3444" s="237">
        <v>45693</v>
      </c>
      <c r="G3444" s="121" t="s">
        <v>11109</v>
      </c>
      <c r="H3444" s="121" t="s">
        <v>24403</v>
      </c>
      <c r="I3444" s="120" t="s">
        <v>17469</v>
      </c>
      <c r="J3444" s="121" t="s">
        <v>7451</v>
      </c>
    </row>
    <row r="3445" spans="1:10" ht="15.75" hidden="1" customHeight="1">
      <c r="A3445" s="119">
        <v>3438</v>
      </c>
      <c r="B3445" s="238" t="s">
        <v>30216</v>
      </c>
      <c r="C3445" s="121" t="s">
        <v>7499</v>
      </c>
      <c r="D3445" s="119">
        <v>2025</v>
      </c>
      <c r="E3445" s="121">
        <v>6000040832</v>
      </c>
      <c r="F3445" s="237">
        <v>45651</v>
      </c>
      <c r="G3445" s="121" t="s">
        <v>11110</v>
      </c>
      <c r="H3445" s="121" t="s">
        <v>24404</v>
      </c>
      <c r="I3445" s="120" t="s">
        <v>17470</v>
      </c>
      <c r="J3445" s="121" t="s">
        <v>7452</v>
      </c>
    </row>
    <row r="3446" spans="1:10" ht="15.75" hidden="1" customHeight="1">
      <c r="A3446" s="119">
        <v>3439</v>
      </c>
      <c r="B3446" s="238" t="s">
        <v>30217</v>
      </c>
      <c r="C3446" s="121" t="s">
        <v>7490</v>
      </c>
      <c r="D3446" s="119">
        <v>2025</v>
      </c>
      <c r="E3446" s="121">
        <v>6200037708</v>
      </c>
      <c r="F3446" s="237">
        <v>45635</v>
      </c>
      <c r="G3446" s="121" t="s">
        <v>11111</v>
      </c>
      <c r="H3446" s="121" t="s">
        <v>24405</v>
      </c>
      <c r="I3446" s="120" t="s">
        <v>17471</v>
      </c>
      <c r="J3446" s="121" t="s">
        <v>7453</v>
      </c>
    </row>
    <row r="3447" spans="1:10" ht="15.75" hidden="1" customHeight="1">
      <c r="A3447" s="119">
        <v>3440</v>
      </c>
      <c r="B3447" s="238" t="s">
        <v>30218</v>
      </c>
      <c r="C3447" s="121" t="s">
        <v>7486</v>
      </c>
      <c r="D3447" s="119">
        <v>2025</v>
      </c>
      <c r="E3447" s="121">
        <v>6200037934</v>
      </c>
      <c r="F3447" s="237">
        <v>45654</v>
      </c>
      <c r="G3447" s="121" t="s">
        <v>7295</v>
      </c>
      <c r="H3447" s="121" t="s">
        <v>7474</v>
      </c>
      <c r="I3447" s="120" t="s">
        <v>7449</v>
      </c>
      <c r="J3447" s="121" t="s">
        <v>7453</v>
      </c>
    </row>
    <row r="3448" spans="1:10" ht="15.75" hidden="1" customHeight="1">
      <c r="A3448" s="119">
        <v>3441</v>
      </c>
      <c r="B3448" s="238" t="s">
        <v>30219</v>
      </c>
      <c r="C3448" s="121" t="s">
        <v>7485</v>
      </c>
      <c r="D3448" s="119">
        <v>2025</v>
      </c>
      <c r="E3448" s="121">
        <v>6000040759</v>
      </c>
      <c r="F3448" s="237">
        <v>45646</v>
      </c>
      <c r="G3448" s="121" t="s">
        <v>7159</v>
      </c>
      <c r="H3448" s="121" t="s">
        <v>24406</v>
      </c>
      <c r="I3448" s="120" t="s">
        <v>17472</v>
      </c>
      <c r="J3448" s="121" t="s">
        <v>7452</v>
      </c>
    </row>
    <row r="3449" spans="1:10" ht="15.75" hidden="1" customHeight="1">
      <c r="A3449" s="119">
        <v>3442</v>
      </c>
      <c r="B3449" s="238" t="s">
        <v>29603</v>
      </c>
      <c r="C3449" s="121" t="s">
        <v>7495</v>
      </c>
      <c r="D3449" s="119">
        <v>2025</v>
      </c>
      <c r="E3449" s="121">
        <v>6300020403</v>
      </c>
      <c r="F3449" s="237">
        <v>45637</v>
      </c>
      <c r="G3449" s="121" t="s">
        <v>11112</v>
      </c>
      <c r="H3449" s="121" t="s">
        <v>24407</v>
      </c>
      <c r="I3449" s="120" t="s">
        <v>17473</v>
      </c>
      <c r="J3449" s="121" t="s">
        <v>7454</v>
      </c>
    </row>
    <row r="3450" spans="1:10" ht="15.75" hidden="1" customHeight="1">
      <c r="A3450" s="119">
        <v>3443</v>
      </c>
      <c r="B3450" s="121" t="s">
        <v>28029</v>
      </c>
      <c r="C3450" s="121" t="s">
        <v>7480</v>
      </c>
      <c r="D3450" s="119">
        <v>2025</v>
      </c>
      <c r="E3450" s="121">
        <v>6000040790</v>
      </c>
      <c r="F3450" s="237">
        <v>45650</v>
      </c>
      <c r="G3450" s="121" t="s">
        <v>11113</v>
      </c>
      <c r="H3450" s="121" t="s">
        <v>24408</v>
      </c>
      <c r="I3450" s="120" t="s">
        <v>17474</v>
      </c>
      <c r="J3450" s="121" t="s">
        <v>7452</v>
      </c>
    </row>
    <row r="3451" spans="1:10" ht="15.75" hidden="1" customHeight="1">
      <c r="A3451" s="119">
        <v>3444</v>
      </c>
      <c r="B3451" s="238" t="s">
        <v>30220</v>
      </c>
      <c r="C3451" s="121" t="s">
        <v>7496</v>
      </c>
      <c r="D3451" s="119">
        <v>2025</v>
      </c>
      <c r="E3451" s="121">
        <v>6100109517</v>
      </c>
      <c r="F3451" s="237">
        <v>45642</v>
      </c>
      <c r="G3451" s="121" t="s">
        <v>11114</v>
      </c>
      <c r="H3451" s="121" t="s">
        <v>24409</v>
      </c>
      <c r="I3451" s="120" t="s">
        <v>17475</v>
      </c>
      <c r="J3451" s="121" t="s">
        <v>7451</v>
      </c>
    </row>
    <row r="3452" spans="1:10" ht="15.75" hidden="1" customHeight="1">
      <c r="A3452" s="119">
        <v>3445</v>
      </c>
      <c r="B3452" s="238" t="s">
        <v>30221</v>
      </c>
      <c r="C3452" s="121" t="s">
        <v>7496</v>
      </c>
      <c r="D3452" s="119">
        <v>2025</v>
      </c>
      <c r="E3452" s="121">
        <v>6100109532</v>
      </c>
      <c r="F3452" s="237">
        <v>45642</v>
      </c>
      <c r="G3452" s="121" t="s">
        <v>11115</v>
      </c>
      <c r="H3452" s="121" t="s">
        <v>24410</v>
      </c>
      <c r="I3452" s="120" t="s">
        <v>17476</v>
      </c>
      <c r="J3452" s="121" t="s">
        <v>7451</v>
      </c>
    </row>
    <row r="3453" spans="1:10" ht="15.75" hidden="1" customHeight="1">
      <c r="A3453" s="119">
        <v>3446</v>
      </c>
      <c r="B3453" s="238" t="s">
        <v>29125</v>
      </c>
      <c r="C3453" s="121" t="s">
        <v>7503</v>
      </c>
      <c r="D3453" s="119">
        <v>2025</v>
      </c>
      <c r="E3453" s="121">
        <v>6100109680</v>
      </c>
      <c r="F3453" s="237">
        <v>45646</v>
      </c>
      <c r="G3453" s="121" t="s">
        <v>11116</v>
      </c>
      <c r="H3453" s="121" t="s">
        <v>24411</v>
      </c>
      <c r="I3453" s="120" t="s">
        <v>17477</v>
      </c>
      <c r="J3453" s="121" t="s">
        <v>7451</v>
      </c>
    </row>
    <row r="3454" spans="1:10" ht="15.75" hidden="1" customHeight="1">
      <c r="A3454" s="119">
        <v>3447</v>
      </c>
      <c r="B3454" s="238" t="s">
        <v>30222</v>
      </c>
      <c r="C3454" s="121" t="s">
        <v>7483</v>
      </c>
      <c r="D3454" s="119">
        <v>2025</v>
      </c>
      <c r="E3454" s="121">
        <v>6100109656</v>
      </c>
      <c r="F3454" s="237">
        <v>45649</v>
      </c>
      <c r="G3454" s="121" t="s">
        <v>11117</v>
      </c>
      <c r="H3454" s="121" t="s">
        <v>24412</v>
      </c>
      <c r="I3454" s="120" t="s">
        <v>17478</v>
      </c>
      <c r="J3454" s="121" t="s">
        <v>7451</v>
      </c>
    </row>
    <row r="3455" spans="1:10" ht="15.75" hidden="1" customHeight="1">
      <c r="A3455" s="119">
        <v>3448</v>
      </c>
      <c r="B3455" s="238" t="s">
        <v>30223</v>
      </c>
      <c r="C3455" s="121" t="s">
        <v>7499</v>
      </c>
      <c r="D3455" s="119">
        <v>2025</v>
      </c>
      <c r="E3455" s="121">
        <v>6000040844</v>
      </c>
      <c r="F3455" s="237">
        <v>45654</v>
      </c>
      <c r="G3455" s="121" t="s">
        <v>11110</v>
      </c>
      <c r="H3455" s="121" t="s">
        <v>24413</v>
      </c>
      <c r="I3455" s="120" t="s">
        <v>17479</v>
      </c>
      <c r="J3455" s="121" t="s">
        <v>7452</v>
      </c>
    </row>
    <row r="3456" spans="1:10" ht="15.75" hidden="1" customHeight="1">
      <c r="A3456" s="119">
        <v>3449</v>
      </c>
      <c r="B3456" s="238" t="s">
        <v>30224</v>
      </c>
      <c r="C3456" s="121" t="s">
        <v>7496</v>
      </c>
      <c r="D3456" s="119">
        <v>2025</v>
      </c>
      <c r="E3456" s="121">
        <v>6100109634</v>
      </c>
      <c r="F3456" s="237">
        <v>45649</v>
      </c>
      <c r="G3456" s="121" t="s">
        <v>11118</v>
      </c>
      <c r="H3456" s="121" t="s">
        <v>24414</v>
      </c>
      <c r="I3456" s="120" t="s">
        <v>17480</v>
      </c>
      <c r="J3456" s="121" t="s">
        <v>7451</v>
      </c>
    </row>
    <row r="3457" spans="1:10" ht="15.75" hidden="1" customHeight="1">
      <c r="A3457" s="119">
        <v>3450</v>
      </c>
      <c r="B3457" s="238" t="s">
        <v>30225</v>
      </c>
      <c r="C3457" s="121" t="s">
        <v>7492</v>
      </c>
      <c r="D3457" s="119">
        <v>2025</v>
      </c>
      <c r="E3457" s="121">
        <v>6200037782</v>
      </c>
      <c r="F3457" s="237">
        <v>45639</v>
      </c>
      <c r="G3457" s="121" t="s">
        <v>11119</v>
      </c>
      <c r="H3457" s="121"/>
      <c r="I3457" s="120" t="s">
        <v>17481</v>
      </c>
      <c r="J3457" s="121" t="s">
        <v>7453</v>
      </c>
    </row>
    <row r="3458" spans="1:10" ht="15.75" hidden="1" customHeight="1">
      <c r="A3458" s="119">
        <v>3451</v>
      </c>
      <c r="B3458" s="238" t="s">
        <v>30226</v>
      </c>
      <c r="C3458" s="121" t="s">
        <v>7480</v>
      </c>
      <c r="D3458" s="119">
        <v>2025</v>
      </c>
      <c r="E3458" s="121">
        <v>6000040837</v>
      </c>
      <c r="F3458" s="237">
        <v>45651</v>
      </c>
      <c r="G3458" s="121" t="s">
        <v>11120</v>
      </c>
      <c r="H3458" s="121" t="s">
        <v>24415</v>
      </c>
      <c r="I3458" s="120" t="s">
        <v>17482</v>
      </c>
      <c r="J3458" s="121" t="s">
        <v>7452</v>
      </c>
    </row>
    <row r="3459" spans="1:10" ht="15.75" hidden="1" customHeight="1">
      <c r="A3459" s="119">
        <v>3452</v>
      </c>
      <c r="B3459" s="238" t="s">
        <v>30227</v>
      </c>
      <c r="C3459" s="121" t="s">
        <v>7496</v>
      </c>
      <c r="D3459" s="119">
        <v>2025</v>
      </c>
      <c r="E3459" s="121">
        <v>6100110019</v>
      </c>
      <c r="F3459" s="237">
        <v>45670</v>
      </c>
      <c r="G3459" s="121" t="s">
        <v>11121</v>
      </c>
      <c r="H3459" s="121" t="s">
        <v>24416</v>
      </c>
      <c r="I3459" s="120" t="s">
        <v>17483</v>
      </c>
      <c r="J3459" s="121" t="s">
        <v>7451</v>
      </c>
    </row>
    <row r="3460" spans="1:10" ht="15.75" hidden="1" customHeight="1">
      <c r="A3460" s="119">
        <v>3453</v>
      </c>
      <c r="B3460" s="238" t="s">
        <v>30228</v>
      </c>
      <c r="C3460" s="121" t="s">
        <v>7492</v>
      </c>
      <c r="D3460" s="119">
        <v>2025</v>
      </c>
      <c r="E3460" s="121">
        <v>6200037796</v>
      </c>
      <c r="F3460" s="237">
        <v>45642</v>
      </c>
      <c r="G3460" s="121" t="s">
        <v>11122</v>
      </c>
      <c r="H3460" s="121" t="s">
        <v>24417</v>
      </c>
      <c r="I3460" s="120" t="s">
        <v>17484</v>
      </c>
      <c r="J3460" s="121" t="s">
        <v>7453</v>
      </c>
    </row>
    <row r="3461" spans="1:10" ht="15.75" hidden="1" customHeight="1">
      <c r="A3461" s="119">
        <v>3454</v>
      </c>
      <c r="B3461" s="238" t="s">
        <v>30229</v>
      </c>
      <c r="C3461" s="121" t="s">
        <v>7479</v>
      </c>
      <c r="D3461" s="119">
        <v>2025</v>
      </c>
      <c r="E3461" s="121">
        <v>6100109567</v>
      </c>
      <c r="F3461" s="237">
        <v>45646</v>
      </c>
      <c r="G3461" s="121" t="s">
        <v>11123</v>
      </c>
      <c r="H3461" s="121" t="s">
        <v>24418</v>
      </c>
      <c r="I3461" s="120" t="s">
        <v>17485</v>
      </c>
      <c r="J3461" s="121" t="s">
        <v>7451</v>
      </c>
    </row>
    <row r="3462" spans="1:10" ht="15.75" hidden="1" customHeight="1">
      <c r="A3462" s="119">
        <v>3455</v>
      </c>
      <c r="B3462" s="121" t="s">
        <v>28030</v>
      </c>
      <c r="C3462" s="121" t="s">
        <v>7502</v>
      </c>
      <c r="D3462" s="119">
        <v>2025</v>
      </c>
      <c r="E3462" s="121">
        <v>6300020484</v>
      </c>
      <c r="F3462" s="237">
        <v>45672</v>
      </c>
      <c r="G3462" s="121" t="s">
        <v>11124</v>
      </c>
      <c r="H3462" s="121" t="s">
        <v>24419</v>
      </c>
      <c r="I3462" s="120" t="s">
        <v>17486</v>
      </c>
      <c r="J3462" s="121" t="s">
        <v>7454</v>
      </c>
    </row>
    <row r="3463" spans="1:10" ht="15.75" hidden="1" customHeight="1">
      <c r="A3463" s="119">
        <v>3456</v>
      </c>
      <c r="B3463" s="238" t="s">
        <v>30230</v>
      </c>
      <c r="C3463" s="121" t="s">
        <v>7493</v>
      </c>
      <c r="D3463" s="119">
        <v>2025</v>
      </c>
      <c r="E3463" s="121">
        <v>6000040942</v>
      </c>
      <c r="F3463" s="237">
        <v>45672</v>
      </c>
      <c r="G3463" s="121" t="s">
        <v>11125</v>
      </c>
      <c r="H3463" s="121" t="s">
        <v>24420</v>
      </c>
      <c r="I3463" s="120" t="s">
        <v>17487</v>
      </c>
      <c r="J3463" s="121" t="s">
        <v>7452</v>
      </c>
    </row>
    <row r="3464" spans="1:10" ht="15.75" hidden="1" customHeight="1">
      <c r="A3464" s="119">
        <v>3457</v>
      </c>
      <c r="B3464" s="238" t="s">
        <v>28885</v>
      </c>
      <c r="C3464" s="121" t="s">
        <v>7496</v>
      </c>
      <c r="D3464" s="119">
        <v>2025</v>
      </c>
      <c r="E3464" s="121">
        <v>6100109838</v>
      </c>
      <c r="F3464" s="237">
        <v>45656</v>
      </c>
      <c r="G3464" s="121" t="s">
        <v>11126</v>
      </c>
      <c r="H3464" s="121" t="s">
        <v>24421</v>
      </c>
      <c r="I3464" s="120" t="s">
        <v>17488</v>
      </c>
      <c r="J3464" s="121" t="s">
        <v>7451</v>
      </c>
    </row>
    <row r="3465" spans="1:10" ht="15.75" hidden="1" customHeight="1">
      <c r="A3465" s="119">
        <v>3458</v>
      </c>
      <c r="B3465" s="238" t="s">
        <v>30060</v>
      </c>
      <c r="C3465" s="121" t="s">
        <v>7492</v>
      </c>
      <c r="D3465" s="119">
        <v>2025</v>
      </c>
      <c r="E3465" s="121">
        <v>6200038439</v>
      </c>
      <c r="F3465" s="237">
        <v>45719</v>
      </c>
      <c r="G3465" s="121" t="s">
        <v>11127</v>
      </c>
      <c r="H3465" s="121" t="s">
        <v>24422</v>
      </c>
      <c r="I3465" s="120" t="s">
        <v>17489</v>
      </c>
      <c r="J3465" s="121" t="s">
        <v>7453</v>
      </c>
    </row>
    <row r="3466" spans="1:10" ht="15.75" hidden="1" customHeight="1">
      <c r="A3466" s="119">
        <v>3459</v>
      </c>
      <c r="B3466" s="238" t="s">
        <v>30231</v>
      </c>
      <c r="C3466" s="121" t="s">
        <v>7478</v>
      </c>
      <c r="D3466" s="119">
        <v>2025</v>
      </c>
      <c r="E3466" s="121">
        <v>6100110094</v>
      </c>
      <c r="F3466" s="237">
        <v>45684</v>
      </c>
      <c r="G3466" s="121" t="s">
        <v>11128</v>
      </c>
      <c r="H3466" s="121" t="s">
        <v>24423</v>
      </c>
      <c r="I3466" s="120" t="s">
        <v>17490</v>
      </c>
      <c r="J3466" s="121" t="s">
        <v>7451</v>
      </c>
    </row>
    <row r="3467" spans="1:10" ht="15.75" hidden="1" customHeight="1">
      <c r="A3467" s="119">
        <v>3460</v>
      </c>
      <c r="B3467" s="238" t="s">
        <v>7620</v>
      </c>
      <c r="C3467" s="121" t="s">
        <v>7478</v>
      </c>
      <c r="D3467" s="119">
        <v>2025</v>
      </c>
      <c r="E3467" s="121">
        <v>6100109560</v>
      </c>
      <c r="F3467" s="237">
        <v>45643</v>
      </c>
      <c r="G3467" s="121" t="s">
        <v>11129</v>
      </c>
      <c r="H3467" s="121" t="s">
        <v>24424</v>
      </c>
      <c r="I3467" s="120" t="s">
        <v>17491</v>
      </c>
      <c r="J3467" s="121" t="s">
        <v>7451</v>
      </c>
    </row>
    <row r="3468" spans="1:10" ht="15.75" hidden="1" customHeight="1">
      <c r="A3468" s="119">
        <v>3461</v>
      </c>
      <c r="B3468" s="238" t="s">
        <v>30232</v>
      </c>
      <c r="C3468" s="121" t="s">
        <v>7479</v>
      </c>
      <c r="D3468" s="119">
        <v>2025</v>
      </c>
      <c r="E3468" s="121">
        <v>6100110079</v>
      </c>
      <c r="F3468" s="237">
        <v>45677</v>
      </c>
      <c r="G3468" s="121" t="s">
        <v>11130</v>
      </c>
      <c r="H3468" s="121" t="s">
        <v>24425</v>
      </c>
      <c r="I3468" s="120" t="s">
        <v>17492</v>
      </c>
      <c r="J3468" s="121" t="s">
        <v>7451</v>
      </c>
    </row>
    <row r="3469" spans="1:10" ht="15.75" hidden="1" customHeight="1">
      <c r="A3469" s="119">
        <v>3462</v>
      </c>
      <c r="B3469" s="238" t="s">
        <v>30233</v>
      </c>
      <c r="C3469" s="121" t="s">
        <v>7493</v>
      </c>
      <c r="D3469" s="119">
        <v>2025</v>
      </c>
      <c r="E3469" s="121">
        <v>6000040768</v>
      </c>
      <c r="F3469" s="237">
        <v>45645</v>
      </c>
      <c r="G3469" s="121" t="s">
        <v>11131</v>
      </c>
      <c r="H3469" s="121" t="s">
        <v>24426</v>
      </c>
      <c r="I3469" s="120" t="s">
        <v>17493</v>
      </c>
      <c r="J3469" s="121" t="s">
        <v>7452</v>
      </c>
    </row>
    <row r="3470" spans="1:10" ht="15.75" hidden="1" customHeight="1">
      <c r="A3470" s="119">
        <v>3463</v>
      </c>
      <c r="B3470" s="238" t="s">
        <v>7618</v>
      </c>
      <c r="C3470" s="121" t="s">
        <v>7478</v>
      </c>
      <c r="D3470" s="119">
        <v>2025</v>
      </c>
      <c r="E3470" s="121">
        <v>6100109569</v>
      </c>
      <c r="F3470" s="237">
        <v>45643</v>
      </c>
      <c r="G3470" s="121" t="s">
        <v>11132</v>
      </c>
      <c r="H3470" s="121" t="s">
        <v>24427</v>
      </c>
      <c r="I3470" s="120" t="s">
        <v>17494</v>
      </c>
      <c r="J3470" s="121" t="s">
        <v>7451</v>
      </c>
    </row>
    <row r="3471" spans="1:10" ht="15.75" hidden="1" customHeight="1">
      <c r="A3471" s="119">
        <v>3464</v>
      </c>
      <c r="B3471" s="238" t="s">
        <v>30234</v>
      </c>
      <c r="C3471" s="121" t="s">
        <v>7499</v>
      </c>
      <c r="D3471" s="119">
        <v>2025</v>
      </c>
      <c r="E3471" s="121">
        <v>6000040732</v>
      </c>
      <c r="F3471" s="237">
        <v>45644</v>
      </c>
      <c r="G3471" s="121" t="s">
        <v>11133</v>
      </c>
      <c r="H3471" s="121" t="s">
        <v>24428</v>
      </c>
      <c r="I3471" s="120" t="s">
        <v>17495</v>
      </c>
      <c r="J3471" s="121" t="s">
        <v>7452</v>
      </c>
    </row>
    <row r="3472" spans="1:10" ht="15.75" hidden="1" customHeight="1">
      <c r="A3472" s="119">
        <v>3465</v>
      </c>
      <c r="B3472" s="238" t="s">
        <v>30130</v>
      </c>
      <c r="C3472" s="121" t="s">
        <v>7488</v>
      </c>
      <c r="D3472" s="119">
        <v>2025</v>
      </c>
      <c r="E3472" s="121">
        <v>6100109591</v>
      </c>
      <c r="F3472" s="237">
        <v>45643</v>
      </c>
      <c r="G3472" s="121" t="s">
        <v>11134</v>
      </c>
      <c r="H3472" s="121" t="s">
        <v>24429</v>
      </c>
      <c r="I3472" s="120" t="s">
        <v>17496</v>
      </c>
      <c r="J3472" s="121" t="s">
        <v>7451</v>
      </c>
    </row>
    <row r="3473" spans="1:10" ht="15.75" hidden="1" customHeight="1">
      <c r="A3473" s="119">
        <v>3466</v>
      </c>
      <c r="B3473" s="238" t="s">
        <v>30235</v>
      </c>
      <c r="C3473" s="121" t="s">
        <v>7495</v>
      </c>
      <c r="D3473" s="119">
        <v>2025</v>
      </c>
      <c r="E3473" s="121">
        <v>6300020469</v>
      </c>
      <c r="F3473" s="237">
        <v>45670</v>
      </c>
      <c r="G3473" s="121" t="s">
        <v>11135</v>
      </c>
      <c r="H3473" s="121" t="s">
        <v>24430</v>
      </c>
      <c r="I3473" s="120" t="s">
        <v>17497</v>
      </c>
      <c r="J3473" s="121" t="s">
        <v>7454</v>
      </c>
    </row>
    <row r="3474" spans="1:10" ht="15.75" hidden="1" customHeight="1">
      <c r="A3474" s="119">
        <v>3467</v>
      </c>
      <c r="B3474" s="238" t="s">
        <v>7737</v>
      </c>
      <c r="C3474" s="121" t="s">
        <v>7478</v>
      </c>
      <c r="D3474" s="119">
        <v>2025</v>
      </c>
      <c r="E3474" s="121">
        <v>6100109671</v>
      </c>
      <c r="F3474" s="237">
        <v>45651</v>
      </c>
      <c r="G3474" s="121" t="s">
        <v>11136</v>
      </c>
      <c r="H3474" s="121" t="s">
        <v>24431</v>
      </c>
      <c r="I3474" s="120" t="s">
        <v>17498</v>
      </c>
      <c r="J3474" s="121" t="s">
        <v>7451</v>
      </c>
    </row>
    <row r="3475" spans="1:10" ht="15.75" hidden="1" customHeight="1">
      <c r="A3475" s="119">
        <v>3468</v>
      </c>
      <c r="B3475" s="238" t="s">
        <v>30236</v>
      </c>
      <c r="C3475" s="121" t="s">
        <v>7482</v>
      </c>
      <c r="D3475" s="119">
        <v>2025</v>
      </c>
      <c r="E3475" s="121">
        <v>6100109741</v>
      </c>
      <c r="F3475" s="237">
        <v>45651</v>
      </c>
      <c r="G3475" s="121" t="s">
        <v>11137</v>
      </c>
      <c r="H3475" s="121" t="s">
        <v>24432</v>
      </c>
      <c r="I3475" s="120" t="s">
        <v>17499</v>
      </c>
      <c r="J3475" s="121" t="s">
        <v>7451</v>
      </c>
    </row>
    <row r="3476" spans="1:10" ht="15.75" hidden="1" customHeight="1">
      <c r="A3476" s="119">
        <v>3469</v>
      </c>
      <c r="B3476" s="238" t="s">
        <v>30237</v>
      </c>
      <c r="C3476" s="121" t="s">
        <v>7503</v>
      </c>
      <c r="D3476" s="119">
        <v>2025</v>
      </c>
      <c r="E3476" s="121">
        <v>6100110013</v>
      </c>
      <c r="F3476" s="237">
        <v>45671</v>
      </c>
      <c r="G3476" s="121" t="s">
        <v>11138</v>
      </c>
      <c r="H3476" s="121" t="s">
        <v>24433</v>
      </c>
      <c r="I3476" s="120" t="s">
        <v>17500</v>
      </c>
      <c r="J3476" s="121" t="s">
        <v>7451</v>
      </c>
    </row>
    <row r="3477" spans="1:10" ht="15.75" hidden="1" customHeight="1">
      <c r="A3477" s="119">
        <v>3470</v>
      </c>
      <c r="B3477" s="238" t="s">
        <v>30238</v>
      </c>
      <c r="C3477" s="121" t="s">
        <v>7498</v>
      </c>
      <c r="D3477" s="119">
        <v>2025</v>
      </c>
      <c r="E3477" s="121">
        <v>6200037818</v>
      </c>
      <c r="F3477" s="237">
        <v>45644</v>
      </c>
      <c r="G3477" s="121" t="s">
        <v>11139</v>
      </c>
      <c r="H3477" s="121" t="s">
        <v>24434</v>
      </c>
      <c r="I3477" s="120" t="s">
        <v>17501</v>
      </c>
      <c r="J3477" s="121" t="s">
        <v>7453</v>
      </c>
    </row>
    <row r="3478" spans="1:10" ht="15.75" hidden="1" customHeight="1">
      <c r="A3478" s="119">
        <v>3471</v>
      </c>
      <c r="B3478" s="238" t="s">
        <v>30130</v>
      </c>
      <c r="C3478" s="121" t="s">
        <v>7488</v>
      </c>
      <c r="D3478" s="119">
        <v>2025</v>
      </c>
      <c r="E3478" s="121">
        <v>6100109826</v>
      </c>
      <c r="F3478" s="237">
        <v>45652</v>
      </c>
      <c r="G3478" s="121" t="s">
        <v>11134</v>
      </c>
      <c r="H3478" s="121" t="s">
        <v>24435</v>
      </c>
      <c r="I3478" s="120" t="s">
        <v>17502</v>
      </c>
      <c r="J3478" s="121" t="s">
        <v>7451</v>
      </c>
    </row>
    <row r="3479" spans="1:10" ht="15.75" hidden="1" customHeight="1">
      <c r="A3479" s="119">
        <v>3472</v>
      </c>
      <c r="B3479" s="238" t="s">
        <v>30239</v>
      </c>
      <c r="C3479" s="121" t="s">
        <v>7490</v>
      </c>
      <c r="D3479" s="119">
        <v>2025</v>
      </c>
      <c r="E3479" s="121">
        <v>6200037956</v>
      </c>
      <c r="F3479" s="237">
        <v>45653</v>
      </c>
      <c r="G3479" s="121" t="s">
        <v>11140</v>
      </c>
      <c r="H3479" s="121" t="s">
        <v>24436</v>
      </c>
      <c r="I3479" s="120" t="s">
        <v>17503</v>
      </c>
      <c r="J3479" s="121" t="s">
        <v>7453</v>
      </c>
    </row>
    <row r="3480" spans="1:10" ht="15.75" hidden="1" customHeight="1">
      <c r="A3480" s="119">
        <v>3473</v>
      </c>
      <c r="B3480" s="238" t="s">
        <v>30130</v>
      </c>
      <c r="C3480" s="121" t="s">
        <v>7488</v>
      </c>
      <c r="D3480" s="119">
        <v>2025</v>
      </c>
      <c r="E3480" s="121">
        <v>6100109621</v>
      </c>
      <c r="F3480" s="237">
        <v>45645</v>
      </c>
      <c r="G3480" s="121" t="s">
        <v>11134</v>
      </c>
      <c r="H3480" s="121" t="s">
        <v>24437</v>
      </c>
      <c r="I3480" s="120" t="s">
        <v>17504</v>
      </c>
      <c r="J3480" s="121" t="s">
        <v>7451</v>
      </c>
    </row>
    <row r="3481" spans="1:10" ht="15.75" hidden="1" customHeight="1">
      <c r="A3481" s="119">
        <v>3474</v>
      </c>
      <c r="B3481" s="238" t="s">
        <v>30240</v>
      </c>
      <c r="C3481" s="121" t="s">
        <v>7479</v>
      </c>
      <c r="D3481" s="119">
        <v>2025</v>
      </c>
      <c r="E3481" s="121">
        <v>6100110348</v>
      </c>
      <c r="F3481" s="237">
        <v>45684</v>
      </c>
      <c r="G3481" s="121" t="s">
        <v>11141</v>
      </c>
      <c r="H3481" s="121" t="s">
        <v>24438</v>
      </c>
      <c r="I3481" s="120" t="s">
        <v>17505</v>
      </c>
      <c r="J3481" s="121" t="s">
        <v>7451</v>
      </c>
    </row>
    <row r="3482" spans="1:10" ht="15.75" hidden="1" customHeight="1">
      <c r="A3482" s="119">
        <v>3475</v>
      </c>
      <c r="B3482" s="238" t="s">
        <v>30241</v>
      </c>
      <c r="C3482" s="121" t="s">
        <v>7503</v>
      </c>
      <c r="D3482" s="119">
        <v>2025</v>
      </c>
      <c r="E3482" s="121">
        <v>6100109718</v>
      </c>
      <c r="F3482" s="237">
        <v>45649</v>
      </c>
      <c r="G3482" s="121" t="s">
        <v>11142</v>
      </c>
      <c r="H3482" s="121" t="s">
        <v>24439</v>
      </c>
      <c r="I3482" s="120" t="s">
        <v>17506</v>
      </c>
      <c r="J3482" s="121" t="s">
        <v>7451</v>
      </c>
    </row>
    <row r="3483" spans="1:10" ht="15.75" hidden="1" customHeight="1">
      <c r="A3483" s="119">
        <v>3476</v>
      </c>
      <c r="B3483" s="238" t="s">
        <v>30130</v>
      </c>
      <c r="C3483" s="121" t="s">
        <v>7488</v>
      </c>
      <c r="D3483" s="119">
        <v>2025</v>
      </c>
      <c r="E3483" s="121">
        <v>6100109620</v>
      </c>
      <c r="F3483" s="237">
        <v>45645</v>
      </c>
      <c r="G3483" s="121" t="s">
        <v>11134</v>
      </c>
      <c r="H3483" s="121" t="s">
        <v>24440</v>
      </c>
      <c r="I3483" s="120" t="s">
        <v>17507</v>
      </c>
      <c r="J3483" s="121" t="s">
        <v>7451</v>
      </c>
    </row>
    <row r="3484" spans="1:10" ht="15.75" hidden="1" customHeight="1">
      <c r="A3484" s="119">
        <v>3477</v>
      </c>
      <c r="B3484" s="238" t="s">
        <v>30242</v>
      </c>
      <c r="C3484" s="121" t="s">
        <v>7492</v>
      </c>
      <c r="D3484" s="119">
        <v>2025</v>
      </c>
      <c r="E3484" s="121">
        <v>6200037816</v>
      </c>
      <c r="F3484" s="237">
        <v>45671</v>
      </c>
      <c r="G3484" s="121" t="s">
        <v>7225</v>
      </c>
      <c r="H3484" s="121" t="s">
        <v>24441</v>
      </c>
      <c r="I3484" s="120" t="s">
        <v>17508</v>
      </c>
      <c r="J3484" s="121" t="s">
        <v>7453</v>
      </c>
    </row>
    <row r="3485" spans="1:10" ht="15.75" hidden="1" customHeight="1">
      <c r="A3485" s="119">
        <v>3478</v>
      </c>
      <c r="B3485" s="121" t="s">
        <v>33331</v>
      </c>
      <c r="C3485" s="121" t="s">
        <v>7495</v>
      </c>
      <c r="D3485" s="119">
        <v>2025</v>
      </c>
      <c r="E3485" s="121">
        <v>6300020454</v>
      </c>
      <c r="F3485" s="237">
        <v>45667</v>
      </c>
      <c r="G3485" s="121" t="s">
        <v>7124</v>
      </c>
      <c r="H3485" s="121"/>
      <c r="I3485" s="120" t="s">
        <v>17509</v>
      </c>
      <c r="J3485" s="121" t="s">
        <v>7454</v>
      </c>
    </row>
    <row r="3486" spans="1:10" ht="15.75" hidden="1" customHeight="1">
      <c r="A3486" s="119">
        <v>3479</v>
      </c>
      <c r="B3486" s="238" t="s">
        <v>30243</v>
      </c>
      <c r="C3486" s="121" t="s">
        <v>7512</v>
      </c>
      <c r="D3486" s="119">
        <v>2025</v>
      </c>
      <c r="E3486" s="121">
        <v>6400023375</v>
      </c>
      <c r="F3486" s="237">
        <v>45643</v>
      </c>
      <c r="G3486" s="121" t="s">
        <v>11143</v>
      </c>
      <c r="H3486" s="121" t="s">
        <v>24442</v>
      </c>
      <c r="I3486" s="120" t="s">
        <v>17510</v>
      </c>
      <c r="J3486" s="121" t="s">
        <v>7455</v>
      </c>
    </row>
    <row r="3487" spans="1:10" ht="15.75" hidden="1" customHeight="1">
      <c r="A3487" s="119">
        <v>3480</v>
      </c>
      <c r="B3487" s="238" t="s">
        <v>30244</v>
      </c>
      <c r="C3487" s="121" t="s">
        <v>7506</v>
      </c>
      <c r="D3487" s="119">
        <v>2025</v>
      </c>
      <c r="E3487" s="121">
        <v>6300020438</v>
      </c>
      <c r="F3487" s="237">
        <v>45651</v>
      </c>
      <c r="G3487" s="121" t="s">
        <v>11144</v>
      </c>
      <c r="H3487" s="121" t="s">
        <v>24443</v>
      </c>
      <c r="I3487" s="120" t="s">
        <v>17511</v>
      </c>
      <c r="J3487" s="121" t="s">
        <v>7454</v>
      </c>
    </row>
    <row r="3488" spans="1:10" ht="15.75" hidden="1" customHeight="1">
      <c r="A3488" s="119">
        <v>3481</v>
      </c>
      <c r="B3488" s="238" t="s">
        <v>30245</v>
      </c>
      <c r="C3488" s="121" t="s">
        <v>7484</v>
      </c>
      <c r="D3488" s="119">
        <v>2025</v>
      </c>
      <c r="E3488" s="121">
        <v>6100109880</v>
      </c>
      <c r="F3488" s="237">
        <v>45653</v>
      </c>
      <c r="G3488" s="121" t="s">
        <v>11145</v>
      </c>
      <c r="H3488" s="121" t="s">
        <v>24444</v>
      </c>
      <c r="I3488" s="120" t="s">
        <v>17512</v>
      </c>
      <c r="J3488" s="121" t="s">
        <v>7451</v>
      </c>
    </row>
    <row r="3489" spans="1:10" ht="15.75" hidden="1" customHeight="1">
      <c r="A3489" s="119">
        <v>3482</v>
      </c>
      <c r="B3489" s="238" t="s">
        <v>30246</v>
      </c>
      <c r="C3489" s="121" t="s">
        <v>7481</v>
      </c>
      <c r="D3489" s="119">
        <v>2025</v>
      </c>
      <c r="E3489" s="121">
        <v>6000040760</v>
      </c>
      <c r="F3489" s="237">
        <v>45645</v>
      </c>
      <c r="G3489" s="121" t="s">
        <v>11146</v>
      </c>
      <c r="H3489" s="121" t="s">
        <v>24445</v>
      </c>
      <c r="I3489" s="120" t="s">
        <v>17513</v>
      </c>
      <c r="J3489" s="121" t="s">
        <v>7452</v>
      </c>
    </row>
    <row r="3490" spans="1:10" ht="15.75" hidden="1" customHeight="1">
      <c r="A3490" s="119">
        <v>3483</v>
      </c>
      <c r="B3490" s="238" t="s">
        <v>30247</v>
      </c>
      <c r="C3490" s="121" t="s">
        <v>7498</v>
      </c>
      <c r="D3490" s="119">
        <v>2025</v>
      </c>
      <c r="E3490" s="121">
        <v>6200037819</v>
      </c>
      <c r="F3490" s="237">
        <v>45644</v>
      </c>
      <c r="G3490" s="121" t="s">
        <v>11147</v>
      </c>
      <c r="H3490" s="121" t="s">
        <v>24446</v>
      </c>
      <c r="I3490" s="120" t="s">
        <v>17514</v>
      </c>
      <c r="J3490" s="121" t="s">
        <v>7453</v>
      </c>
    </row>
    <row r="3491" spans="1:10" ht="15.75" hidden="1" customHeight="1">
      <c r="A3491" s="119">
        <v>3484</v>
      </c>
      <c r="B3491" s="238" t="s">
        <v>30248</v>
      </c>
      <c r="C3491" s="121" t="s">
        <v>7507</v>
      </c>
      <c r="D3491" s="119">
        <v>2025</v>
      </c>
      <c r="E3491" s="121">
        <v>6400023359</v>
      </c>
      <c r="F3491" s="237">
        <v>45643</v>
      </c>
      <c r="G3491" s="121" t="s">
        <v>11148</v>
      </c>
      <c r="H3491" s="121" t="s">
        <v>24447</v>
      </c>
      <c r="I3491" s="120" t="s">
        <v>17515</v>
      </c>
      <c r="J3491" s="121" t="s">
        <v>7455</v>
      </c>
    </row>
    <row r="3492" spans="1:10" ht="15.75" hidden="1" customHeight="1">
      <c r="A3492" s="119">
        <v>3485</v>
      </c>
      <c r="B3492" s="238" t="s">
        <v>28883</v>
      </c>
      <c r="C3492" s="121" t="s">
        <v>7497</v>
      </c>
      <c r="D3492" s="119">
        <v>2025</v>
      </c>
      <c r="E3492" s="121">
        <v>6100109780</v>
      </c>
      <c r="F3492" s="237">
        <v>45653</v>
      </c>
      <c r="G3492" s="121" t="s">
        <v>11149</v>
      </c>
      <c r="H3492" s="121" t="s">
        <v>24448</v>
      </c>
      <c r="I3492" s="120" t="s">
        <v>17516</v>
      </c>
      <c r="J3492" s="121" t="s">
        <v>7451</v>
      </c>
    </row>
    <row r="3493" spans="1:10" ht="15.75" hidden="1" customHeight="1">
      <c r="A3493" s="119">
        <v>3486</v>
      </c>
      <c r="B3493" s="121" t="s">
        <v>33332</v>
      </c>
      <c r="C3493" s="121" t="s">
        <v>7495</v>
      </c>
      <c r="D3493" s="119">
        <v>2025</v>
      </c>
      <c r="E3493" s="121">
        <v>6300020426</v>
      </c>
      <c r="F3493" s="237">
        <v>45646</v>
      </c>
      <c r="G3493" s="121" t="s">
        <v>11150</v>
      </c>
      <c r="H3493" s="121" t="s">
        <v>24449</v>
      </c>
      <c r="I3493" s="120" t="s">
        <v>17517</v>
      </c>
      <c r="J3493" s="121" t="s">
        <v>7454</v>
      </c>
    </row>
    <row r="3494" spans="1:10" ht="15.75" hidden="1" customHeight="1">
      <c r="A3494" s="119">
        <v>3487</v>
      </c>
      <c r="B3494" s="238" t="s">
        <v>30249</v>
      </c>
      <c r="C3494" s="121" t="s">
        <v>7482</v>
      </c>
      <c r="D3494" s="119">
        <v>2025</v>
      </c>
      <c r="E3494" s="121">
        <v>6100109672</v>
      </c>
      <c r="F3494" s="237">
        <v>45651</v>
      </c>
      <c r="G3494" s="121" t="s">
        <v>11151</v>
      </c>
      <c r="H3494" s="121" t="s">
        <v>24450</v>
      </c>
      <c r="I3494" s="120" t="s">
        <v>17518</v>
      </c>
      <c r="J3494" s="121" t="s">
        <v>7451</v>
      </c>
    </row>
    <row r="3495" spans="1:10" ht="15.75" hidden="1" customHeight="1">
      <c r="A3495" s="119">
        <v>3488</v>
      </c>
      <c r="B3495" s="238" t="s">
        <v>7908</v>
      </c>
      <c r="C3495" s="121" t="s">
        <v>7483</v>
      </c>
      <c r="D3495" s="119">
        <v>2025</v>
      </c>
      <c r="E3495" s="121">
        <v>6100109926</v>
      </c>
      <c r="F3495" s="237">
        <v>45655</v>
      </c>
      <c r="G3495" s="121" t="s">
        <v>11152</v>
      </c>
      <c r="H3495" s="121" t="s">
        <v>24451</v>
      </c>
      <c r="I3495" s="120" t="s">
        <v>17519</v>
      </c>
      <c r="J3495" s="121" t="s">
        <v>7451</v>
      </c>
    </row>
    <row r="3496" spans="1:10" ht="15.75" hidden="1" customHeight="1">
      <c r="A3496" s="119">
        <v>3489</v>
      </c>
      <c r="B3496" s="238" t="s">
        <v>30250</v>
      </c>
      <c r="C3496" s="121" t="s">
        <v>7493</v>
      </c>
      <c r="D3496" s="119">
        <v>2025</v>
      </c>
      <c r="E3496" s="121">
        <v>6000040756</v>
      </c>
      <c r="F3496" s="237">
        <v>45644</v>
      </c>
      <c r="G3496" s="121" t="s">
        <v>11153</v>
      </c>
      <c r="H3496" s="121" t="s">
        <v>24452</v>
      </c>
      <c r="I3496" s="120" t="s">
        <v>17520</v>
      </c>
      <c r="J3496" s="121" t="s">
        <v>7452</v>
      </c>
    </row>
    <row r="3497" spans="1:10" ht="15.75" hidden="1" customHeight="1">
      <c r="A3497" s="119">
        <v>3490</v>
      </c>
      <c r="B3497" s="238" t="s">
        <v>30251</v>
      </c>
      <c r="C3497" s="121" t="s">
        <v>7478</v>
      </c>
      <c r="D3497" s="119">
        <v>2025</v>
      </c>
      <c r="E3497" s="121">
        <v>6100109772</v>
      </c>
      <c r="F3497" s="237">
        <v>45652</v>
      </c>
      <c r="G3497" s="121" t="s">
        <v>11154</v>
      </c>
      <c r="H3497" s="121" t="s">
        <v>24453</v>
      </c>
      <c r="I3497" s="120" t="s">
        <v>17521</v>
      </c>
      <c r="J3497" s="121" t="s">
        <v>7451</v>
      </c>
    </row>
    <row r="3498" spans="1:10" ht="15.75" hidden="1" customHeight="1">
      <c r="A3498" s="119">
        <v>3491</v>
      </c>
      <c r="B3498" s="238" t="s">
        <v>30252</v>
      </c>
      <c r="C3498" s="121" t="s">
        <v>7491</v>
      </c>
      <c r="D3498" s="119">
        <v>2025</v>
      </c>
      <c r="E3498" s="121">
        <v>6100109657</v>
      </c>
      <c r="F3498" s="237">
        <v>45651</v>
      </c>
      <c r="G3498" s="121" t="s">
        <v>11155</v>
      </c>
      <c r="H3498" s="121" t="s">
        <v>24454</v>
      </c>
      <c r="I3498" s="120" t="s">
        <v>17522</v>
      </c>
      <c r="J3498" s="121" t="s">
        <v>7451</v>
      </c>
    </row>
    <row r="3499" spans="1:10" ht="15.75" hidden="1" customHeight="1">
      <c r="A3499" s="119">
        <v>3492</v>
      </c>
      <c r="B3499" s="238" t="s">
        <v>30253</v>
      </c>
      <c r="C3499" s="121" t="s">
        <v>7478</v>
      </c>
      <c r="D3499" s="119">
        <v>2025</v>
      </c>
      <c r="E3499" s="121">
        <v>6100109760</v>
      </c>
      <c r="F3499" s="237">
        <v>45652</v>
      </c>
      <c r="G3499" s="121" t="s">
        <v>11156</v>
      </c>
      <c r="H3499" s="121" t="s">
        <v>24455</v>
      </c>
      <c r="I3499" s="120" t="s">
        <v>17523</v>
      </c>
      <c r="J3499" s="121" t="s">
        <v>7451</v>
      </c>
    </row>
    <row r="3500" spans="1:10" ht="15.75" hidden="1" customHeight="1">
      <c r="A3500" s="119">
        <v>3493</v>
      </c>
      <c r="B3500" s="238" t="s">
        <v>28953</v>
      </c>
      <c r="C3500" s="121" t="s">
        <v>7479</v>
      </c>
      <c r="D3500" s="119">
        <v>2025</v>
      </c>
      <c r="E3500" s="121">
        <v>6100109630</v>
      </c>
      <c r="F3500" s="237">
        <v>45646</v>
      </c>
      <c r="G3500" s="121" t="s">
        <v>11157</v>
      </c>
      <c r="H3500" s="121" t="s">
        <v>24456</v>
      </c>
      <c r="I3500" s="120" t="s">
        <v>17524</v>
      </c>
      <c r="J3500" s="121" t="s">
        <v>7451</v>
      </c>
    </row>
    <row r="3501" spans="1:10" ht="15.75" hidden="1" customHeight="1">
      <c r="A3501" s="119">
        <v>3494</v>
      </c>
      <c r="B3501" s="238" t="s">
        <v>30254</v>
      </c>
      <c r="C3501" s="121" t="s">
        <v>7489</v>
      </c>
      <c r="D3501" s="119">
        <v>2025</v>
      </c>
      <c r="E3501" s="121">
        <v>6200038057</v>
      </c>
      <c r="F3501" s="237">
        <v>45679</v>
      </c>
      <c r="G3501" s="121" t="s">
        <v>11158</v>
      </c>
      <c r="H3501" s="121" t="s">
        <v>24457</v>
      </c>
      <c r="I3501" s="120" t="s">
        <v>17525</v>
      </c>
      <c r="J3501" s="121" t="s">
        <v>7453</v>
      </c>
    </row>
    <row r="3502" spans="1:10" ht="15.75" hidden="1" customHeight="1">
      <c r="A3502" s="119">
        <v>3495</v>
      </c>
      <c r="B3502" s="238" t="s">
        <v>30255</v>
      </c>
      <c r="C3502" s="121" t="s">
        <v>7501</v>
      </c>
      <c r="D3502" s="119">
        <v>2025</v>
      </c>
      <c r="E3502" s="121">
        <v>6200037855</v>
      </c>
      <c r="F3502" s="237">
        <v>45650</v>
      </c>
      <c r="G3502" s="121" t="s">
        <v>11159</v>
      </c>
      <c r="H3502" s="121" t="s">
        <v>24458</v>
      </c>
      <c r="I3502" s="120" t="s">
        <v>17526</v>
      </c>
      <c r="J3502" s="121" t="s">
        <v>7453</v>
      </c>
    </row>
    <row r="3503" spans="1:10" ht="15.75" hidden="1" customHeight="1">
      <c r="A3503" s="119">
        <v>3496</v>
      </c>
      <c r="B3503" s="238" t="s">
        <v>30256</v>
      </c>
      <c r="C3503" s="121" t="s">
        <v>7479</v>
      </c>
      <c r="D3503" s="119">
        <v>2025</v>
      </c>
      <c r="E3503" s="121">
        <v>6100109733</v>
      </c>
      <c r="F3503" s="237">
        <v>45651</v>
      </c>
      <c r="G3503" s="121" t="s">
        <v>11160</v>
      </c>
      <c r="H3503" s="121" t="s">
        <v>24459</v>
      </c>
      <c r="I3503" s="120" t="s">
        <v>17527</v>
      </c>
      <c r="J3503" s="121" t="s">
        <v>7451</v>
      </c>
    </row>
    <row r="3504" spans="1:10" ht="15.75" hidden="1" customHeight="1">
      <c r="A3504" s="119">
        <v>3497</v>
      </c>
      <c r="B3504" s="238" t="s">
        <v>7806</v>
      </c>
      <c r="C3504" s="121" t="s">
        <v>7479</v>
      </c>
      <c r="D3504" s="119">
        <v>2025</v>
      </c>
      <c r="E3504" s="121">
        <v>6100109755</v>
      </c>
      <c r="F3504" s="237">
        <v>45652</v>
      </c>
      <c r="G3504" s="121" t="s">
        <v>11161</v>
      </c>
      <c r="H3504" s="121" t="s">
        <v>24460</v>
      </c>
      <c r="I3504" s="120" t="s">
        <v>17528</v>
      </c>
      <c r="J3504" s="121" t="s">
        <v>7451</v>
      </c>
    </row>
    <row r="3505" spans="1:10" ht="15.75" hidden="1" customHeight="1">
      <c r="A3505" s="119">
        <v>3498</v>
      </c>
      <c r="B3505" s="238" t="s">
        <v>7614</v>
      </c>
      <c r="C3505" s="121" t="s">
        <v>7478</v>
      </c>
      <c r="D3505" s="119">
        <v>2025</v>
      </c>
      <c r="E3505" s="121">
        <v>6100109828</v>
      </c>
      <c r="F3505" s="237">
        <v>45654</v>
      </c>
      <c r="G3505" s="121" t="s">
        <v>11162</v>
      </c>
      <c r="H3505" s="121" t="s">
        <v>24461</v>
      </c>
      <c r="I3505" s="120" t="s">
        <v>17529</v>
      </c>
      <c r="J3505" s="121" t="s">
        <v>7451</v>
      </c>
    </row>
    <row r="3506" spans="1:10" ht="15.75" hidden="1" customHeight="1">
      <c r="A3506" s="119">
        <v>3499</v>
      </c>
      <c r="B3506" s="238" t="s">
        <v>30257</v>
      </c>
      <c r="C3506" s="121" t="s">
        <v>7508</v>
      </c>
      <c r="D3506" s="119">
        <v>2025</v>
      </c>
      <c r="E3506" s="121">
        <v>6400023377</v>
      </c>
      <c r="F3506" s="237">
        <v>45646</v>
      </c>
      <c r="G3506" s="121" t="s">
        <v>11163</v>
      </c>
      <c r="H3506" s="121" t="s">
        <v>24462</v>
      </c>
      <c r="I3506" s="120" t="s">
        <v>17530</v>
      </c>
      <c r="J3506" s="121" t="s">
        <v>7455</v>
      </c>
    </row>
    <row r="3507" spans="1:10" ht="15.75" hidden="1" customHeight="1">
      <c r="A3507" s="119">
        <v>3500</v>
      </c>
      <c r="B3507" s="121" t="s">
        <v>33333</v>
      </c>
      <c r="C3507" s="121" t="s">
        <v>7502</v>
      </c>
      <c r="D3507" s="119">
        <v>2025</v>
      </c>
      <c r="E3507" s="121">
        <v>6300020443</v>
      </c>
      <c r="F3507" s="237">
        <v>45650</v>
      </c>
      <c r="G3507" s="121" t="s">
        <v>11164</v>
      </c>
      <c r="H3507" s="121" t="s">
        <v>24463</v>
      </c>
      <c r="I3507" s="120" t="s">
        <v>17531</v>
      </c>
      <c r="J3507" s="121" t="s">
        <v>7454</v>
      </c>
    </row>
    <row r="3508" spans="1:10" ht="15.75" hidden="1" customHeight="1">
      <c r="A3508" s="119">
        <v>3501</v>
      </c>
      <c r="B3508" s="121" t="s">
        <v>28031</v>
      </c>
      <c r="C3508" s="121" t="s">
        <v>7498</v>
      </c>
      <c r="D3508" s="119">
        <v>2025</v>
      </c>
      <c r="E3508" s="121">
        <v>6200037820</v>
      </c>
      <c r="F3508" s="237">
        <v>45643</v>
      </c>
      <c r="G3508" s="121" t="s">
        <v>11165</v>
      </c>
      <c r="H3508" s="121" t="s">
        <v>24464</v>
      </c>
      <c r="I3508" s="120" t="s">
        <v>17532</v>
      </c>
      <c r="J3508" s="121" t="s">
        <v>7453</v>
      </c>
    </row>
    <row r="3509" spans="1:10" ht="15.75" hidden="1" customHeight="1">
      <c r="A3509" s="119">
        <v>3502</v>
      </c>
      <c r="B3509" s="238" t="s">
        <v>30258</v>
      </c>
      <c r="C3509" s="121" t="s">
        <v>7498</v>
      </c>
      <c r="D3509" s="119">
        <v>2025</v>
      </c>
      <c r="E3509" s="121">
        <v>6200037926</v>
      </c>
      <c r="F3509" s="237">
        <v>45652</v>
      </c>
      <c r="G3509" s="121" t="s">
        <v>11166</v>
      </c>
      <c r="H3509" s="121" t="s">
        <v>24465</v>
      </c>
      <c r="I3509" s="120" t="s">
        <v>17533</v>
      </c>
      <c r="J3509" s="121" t="s">
        <v>7453</v>
      </c>
    </row>
    <row r="3510" spans="1:10" ht="15.75" hidden="1" customHeight="1">
      <c r="A3510" s="119">
        <v>3503</v>
      </c>
      <c r="B3510" s="238" t="s">
        <v>30259</v>
      </c>
      <c r="C3510" s="121" t="s">
        <v>7502</v>
      </c>
      <c r="D3510" s="119">
        <v>2025</v>
      </c>
      <c r="E3510" s="121">
        <v>6300020513</v>
      </c>
      <c r="F3510" s="237">
        <v>45681</v>
      </c>
      <c r="G3510" s="121" t="s">
        <v>11167</v>
      </c>
      <c r="H3510" s="121" t="s">
        <v>24466</v>
      </c>
      <c r="I3510" s="120" t="s">
        <v>17534</v>
      </c>
      <c r="J3510" s="121" t="s">
        <v>7454</v>
      </c>
    </row>
    <row r="3511" spans="1:10" ht="15.75" hidden="1" customHeight="1">
      <c r="A3511" s="119">
        <v>3504</v>
      </c>
      <c r="B3511" s="238" t="s">
        <v>30260</v>
      </c>
      <c r="C3511" s="121" t="s">
        <v>7495</v>
      </c>
      <c r="D3511" s="119">
        <v>2025</v>
      </c>
      <c r="E3511" s="121">
        <v>6300020609</v>
      </c>
      <c r="F3511" s="237">
        <v>45708</v>
      </c>
      <c r="G3511" s="121" t="s">
        <v>11168</v>
      </c>
      <c r="H3511" s="121" t="s">
        <v>24467</v>
      </c>
      <c r="I3511" s="120" t="s">
        <v>17535</v>
      </c>
      <c r="J3511" s="121" t="s">
        <v>7454</v>
      </c>
    </row>
    <row r="3512" spans="1:10" ht="15.75" hidden="1" customHeight="1">
      <c r="A3512" s="119">
        <v>3505</v>
      </c>
      <c r="B3512" s="238" t="s">
        <v>30261</v>
      </c>
      <c r="C3512" s="121" t="s">
        <v>7489</v>
      </c>
      <c r="D3512" s="119">
        <v>2025</v>
      </c>
      <c r="E3512" s="121">
        <v>6200038049</v>
      </c>
      <c r="F3512" s="237">
        <v>45677</v>
      </c>
      <c r="G3512" s="121" t="s">
        <v>11169</v>
      </c>
      <c r="H3512" s="121" t="s">
        <v>24468</v>
      </c>
      <c r="I3512" s="120" t="s">
        <v>17536</v>
      </c>
      <c r="J3512" s="121" t="s">
        <v>7453</v>
      </c>
    </row>
    <row r="3513" spans="1:10" ht="15.75" hidden="1" customHeight="1">
      <c r="A3513" s="119">
        <v>3506</v>
      </c>
      <c r="B3513" s="238" t="s">
        <v>7747</v>
      </c>
      <c r="C3513" s="121" t="s">
        <v>7496</v>
      </c>
      <c r="D3513" s="119">
        <v>2025</v>
      </c>
      <c r="E3513" s="121">
        <v>6100109722</v>
      </c>
      <c r="F3513" s="237">
        <v>45651</v>
      </c>
      <c r="G3513" s="121" t="s">
        <v>11170</v>
      </c>
      <c r="H3513" s="121" t="s">
        <v>24469</v>
      </c>
      <c r="I3513" s="120" t="s">
        <v>17537</v>
      </c>
      <c r="J3513" s="121" t="s">
        <v>7451</v>
      </c>
    </row>
    <row r="3514" spans="1:10" ht="15.75" hidden="1" customHeight="1">
      <c r="A3514" s="119">
        <v>3507</v>
      </c>
      <c r="B3514" s="238" t="s">
        <v>30262</v>
      </c>
      <c r="C3514" s="121" t="s">
        <v>7479</v>
      </c>
      <c r="D3514" s="119">
        <v>2025</v>
      </c>
      <c r="E3514" s="121">
        <v>6100109839</v>
      </c>
      <c r="F3514" s="237">
        <v>45654</v>
      </c>
      <c r="G3514" s="121" t="s">
        <v>11171</v>
      </c>
      <c r="H3514" s="121" t="s">
        <v>24470</v>
      </c>
      <c r="I3514" s="120" t="s">
        <v>17538</v>
      </c>
      <c r="J3514" s="121" t="s">
        <v>7451</v>
      </c>
    </row>
    <row r="3515" spans="1:10" ht="15.75" hidden="1" customHeight="1">
      <c r="A3515" s="119">
        <v>3508</v>
      </c>
      <c r="B3515" s="238" t="s">
        <v>7636</v>
      </c>
      <c r="C3515" s="121" t="s">
        <v>7478</v>
      </c>
      <c r="D3515" s="119">
        <v>2025</v>
      </c>
      <c r="E3515" s="121">
        <v>6100109673</v>
      </c>
      <c r="F3515" s="237">
        <v>45650</v>
      </c>
      <c r="G3515" s="121" t="s">
        <v>11172</v>
      </c>
      <c r="H3515" s="121" t="s">
        <v>24471</v>
      </c>
      <c r="I3515" s="120" t="s">
        <v>17539</v>
      </c>
      <c r="J3515" s="121" t="s">
        <v>7451</v>
      </c>
    </row>
    <row r="3516" spans="1:10" ht="15.75" hidden="1" customHeight="1">
      <c r="A3516" s="119">
        <v>3509</v>
      </c>
      <c r="B3516" s="238" t="s">
        <v>30263</v>
      </c>
      <c r="C3516" s="121" t="s">
        <v>7479</v>
      </c>
      <c r="D3516" s="119">
        <v>2025</v>
      </c>
      <c r="E3516" s="121">
        <v>6100110059</v>
      </c>
      <c r="F3516" s="237">
        <v>45671</v>
      </c>
      <c r="G3516" s="121" t="s">
        <v>9683</v>
      </c>
      <c r="H3516" s="121" t="s">
        <v>24472</v>
      </c>
      <c r="I3516" s="120" t="s">
        <v>17540</v>
      </c>
      <c r="J3516" s="121" t="s">
        <v>7451</v>
      </c>
    </row>
    <row r="3517" spans="1:10" ht="15.75" hidden="1" customHeight="1">
      <c r="A3517" s="119">
        <v>3510</v>
      </c>
      <c r="B3517" s="121" t="s">
        <v>33334</v>
      </c>
      <c r="C3517" s="121" t="s">
        <v>7495</v>
      </c>
      <c r="D3517" s="119">
        <v>2025</v>
      </c>
      <c r="E3517" s="121">
        <v>6300020448</v>
      </c>
      <c r="F3517" s="237">
        <v>45652</v>
      </c>
      <c r="G3517" s="121" t="s">
        <v>11173</v>
      </c>
      <c r="H3517" s="121" t="s">
        <v>24473</v>
      </c>
      <c r="I3517" s="120" t="s">
        <v>17541</v>
      </c>
      <c r="J3517" s="121" t="s">
        <v>7454</v>
      </c>
    </row>
    <row r="3518" spans="1:10" ht="15.75" hidden="1" customHeight="1">
      <c r="A3518" s="119">
        <v>3511</v>
      </c>
      <c r="B3518" s="238" t="s">
        <v>30264</v>
      </c>
      <c r="C3518" s="121" t="s">
        <v>7479</v>
      </c>
      <c r="D3518" s="119">
        <v>2025</v>
      </c>
      <c r="E3518" s="121">
        <v>6100110142</v>
      </c>
      <c r="F3518" s="237">
        <v>45679</v>
      </c>
      <c r="G3518" s="121" t="s">
        <v>11174</v>
      </c>
      <c r="H3518" s="121" t="s">
        <v>24474</v>
      </c>
      <c r="I3518" s="120" t="s">
        <v>17542</v>
      </c>
      <c r="J3518" s="121" t="s">
        <v>7451</v>
      </c>
    </row>
    <row r="3519" spans="1:10" ht="15.75" hidden="1" customHeight="1">
      <c r="A3519" s="119">
        <v>3512</v>
      </c>
      <c r="B3519" s="238" t="s">
        <v>7705</v>
      </c>
      <c r="C3519" s="121" t="s">
        <v>7478</v>
      </c>
      <c r="D3519" s="119">
        <v>2025</v>
      </c>
      <c r="E3519" s="121">
        <v>6100109763</v>
      </c>
      <c r="F3519" s="237">
        <v>45654</v>
      </c>
      <c r="G3519" s="121" t="s">
        <v>9568</v>
      </c>
      <c r="H3519" s="121" t="s">
        <v>24475</v>
      </c>
      <c r="I3519" s="120" t="s">
        <v>7322</v>
      </c>
      <c r="J3519" s="121" t="s">
        <v>7451</v>
      </c>
    </row>
    <row r="3520" spans="1:10" ht="15.75" hidden="1" customHeight="1">
      <c r="A3520" s="119">
        <v>3513</v>
      </c>
      <c r="B3520" s="238" t="s">
        <v>30265</v>
      </c>
      <c r="C3520" s="121" t="s">
        <v>7478</v>
      </c>
      <c r="D3520" s="119">
        <v>2025</v>
      </c>
      <c r="E3520" s="121">
        <v>6100109912</v>
      </c>
      <c r="F3520" s="237">
        <v>45654</v>
      </c>
      <c r="G3520" s="121" t="s">
        <v>11175</v>
      </c>
      <c r="H3520" s="121" t="s">
        <v>24476</v>
      </c>
      <c r="I3520" s="120" t="s">
        <v>17543</v>
      </c>
      <c r="J3520" s="121" t="s">
        <v>7451</v>
      </c>
    </row>
    <row r="3521" spans="1:10" ht="15.75" hidden="1" customHeight="1">
      <c r="A3521" s="119">
        <v>3514</v>
      </c>
      <c r="B3521" s="238" t="s">
        <v>30266</v>
      </c>
      <c r="C3521" s="121" t="s">
        <v>7483</v>
      </c>
      <c r="D3521" s="119">
        <v>2025</v>
      </c>
      <c r="E3521" s="121">
        <v>6100110034</v>
      </c>
      <c r="F3521" s="237">
        <v>45677</v>
      </c>
      <c r="G3521" s="121" t="s">
        <v>7124</v>
      </c>
      <c r="H3521" s="121"/>
      <c r="I3521" s="120" t="s">
        <v>17544</v>
      </c>
      <c r="J3521" s="121" t="s">
        <v>7451</v>
      </c>
    </row>
    <row r="3522" spans="1:10" ht="15.75" hidden="1" customHeight="1">
      <c r="A3522" s="119">
        <v>3515</v>
      </c>
      <c r="B3522" s="238" t="s">
        <v>30267</v>
      </c>
      <c r="C3522" s="121" t="s">
        <v>7483</v>
      </c>
      <c r="D3522" s="119">
        <v>2025</v>
      </c>
      <c r="E3522" s="121">
        <v>6100109685</v>
      </c>
      <c r="F3522" s="237">
        <v>45649</v>
      </c>
      <c r="G3522" s="121" t="s">
        <v>11176</v>
      </c>
      <c r="H3522" s="121" t="s">
        <v>24477</v>
      </c>
      <c r="I3522" s="120" t="s">
        <v>17545</v>
      </c>
      <c r="J3522" s="121" t="s">
        <v>7451</v>
      </c>
    </row>
    <row r="3523" spans="1:10" ht="15.75" hidden="1" customHeight="1">
      <c r="A3523" s="119">
        <v>3516</v>
      </c>
      <c r="B3523" s="238" t="s">
        <v>30268</v>
      </c>
      <c r="C3523" s="121" t="s">
        <v>7489</v>
      </c>
      <c r="D3523" s="119">
        <v>2025</v>
      </c>
      <c r="E3523" s="121">
        <v>6200037900</v>
      </c>
      <c r="F3523" s="237">
        <v>45670</v>
      </c>
      <c r="G3523" s="121" t="s">
        <v>11177</v>
      </c>
      <c r="H3523" s="121" t="s">
        <v>24478</v>
      </c>
      <c r="I3523" s="120" t="s">
        <v>17546</v>
      </c>
      <c r="J3523" s="121" t="s">
        <v>7453</v>
      </c>
    </row>
    <row r="3524" spans="1:10" ht="15.75" hidden="1" customHeight="1">
      <c r="A3524" s="119">
        <v>3517</v>
      </c>
      <c r="B3524" s="238" t="s">
        <v>30269</v>
      </c>
      <c r="C3524" s="121" t="s">
        <v>7513</v>
      </c>
      <c r="D3524" s="119">
        <v>2025</v>
      </c>
      <c r="E3524" s="121">
        <v>6400023374</v>
      </c>
      <c r="F3524" s="237">
        <v>45677</v>
      </c>
      <c r="G3524" s="121" t="s">
        <v>11178</v>
      </c>
      <c r="H3524" s="121" t="s">
        <v>24479</v>
      </c>
      <c r="I3524" s="120" t="s">
        <v>17547</v>
      </c>
      <c r="J3524" s="121" t="s">
        <v>7455</v>
      </c>
    </row>
    <row r="3525" spans="1:10" ht="15.75" hidden="1" customHeight="1">
      <c r="A3525" s="119">
        <v>3518</v>
      </c>
      <c r="B3525" s="238" t="s">
        <v>30270</v>
      </c>
      <c r="C3525" s="121" t="s">
        <v>7505</v>
      </c>
      <c r="D3525" s="119">
        <v>2025</v>
      </c>
      <c r="E3525" s="121">
        <v>6400023502</v>
      </c>
      <c r="F3525" s="237">
        <v>45671</v>
      </c>
      <c r="G3525" s="121" t="s">
        <v>11179</v>
      </c>
      <c r="H3525" s="121" t="s">
        <v>24480</v>
      </c>
      <c r="I3525" s="120" t="s">
        <v>17548</v>
      </c>
      <c r="J3525" s="121" t="s">
        <v>7455</v>
      </c>
    </row>
    <row r="3526" spans="1:10" ht="15.75" hidden="1" customHeight="1">
      <c r="A3526" s="119">
        <v>3519</v>
      </c>
      <c r="B3526" s="238" t="s">
        <v>29456</v>
      </c>
      <c r="C3526" s="121" t="s">
        <v>7479</v>
      </c>
      <c r="D3526" s="119">
        <v>2025</v>
      </c>
      <c r="E3526" s="121">
        <v>6100109785</v>
      </c>
      <c r="F3526" s="237">
        <v>45651</v>
      </c>
      <c r="G3526" s="121" t="s">
        <v>11180</v>
      </c>
      <c r="H3526" s="121" t="s">
        <v>24481</v>
      </c>
      <c r="I3526" s="120" t="s">
        <v>17549</v>
      </c>
      <c r="J3526" s="121" t="s">
        <v>7451</v>
      </c>
    </row>
    <row r="3527" spans="1:10" ht="15.75" hidden="1" customHeight="1">
      <c r="A3527" s="119">
        <v>3520</v>
      </c>
      <c r="B3527" s="238" t="s">
        <v>30271</v>
      </c>
      <c r="C3527" s="121" t="s">
        <v>7483</v>
      </c>
      <c r="D3527" s="119">
        <v>2025</v>
      </c>
      <c r="E3527" s="121">
        <v>6100109832</v>
      </c>
      <c r="F3527" s="237">
        <v>45654</v>
      </c>
      <c r="G3527" s="121" t="s">
        <v>11181</v>
      </c>
      <c r="H3527" s="121" t="s">
        <v>24482</v>
      </c>
      <c r="I3527" s="120" t="s">
        <v>17550</v>
      </c>
      <c r="J3527" s="121" t="s">
        <v>7451</v>
      </c>
    </row>
    <row r="3528" spans="1:10" ht="15.75" hidden="1" customHeight="1">
      <c r="A3528" s="119">
        <v>3521</v>
      </c>
      <c r="B3528" s="238" t="s">
        <v>30272</v>
      </c>
      <c r="C3528" s="121" t="s">
        <v>7490</v>
      </c>
      <c r="D3528" s="119">
        <v>2025</v>
      </c>
      <c r="E3528" s="121">
        <v>6200037858</v>
      </c>
      <c r="F3528" s="237">
        <v>45646</v>
      </c>
      <c r="G3528" s="121" t="s">
        <v>11182</v>
      </c>
      <c r="H3528" s="121" t="s">
        <v>24483</v>
      </c>
      <c r="I3528" s="120" t="s">
        <v>17551</v>
      </c>
      <c r="J3528" s="121" t="s">
        <v>7453</v>
      </c>
    </row>
    <row r="3529" spans="1:10" ht="15.75" hidden="1" customHeight="1">
      <c r="A3529" s="119">
        <v>3522</v>
      </c>
      <c r="B3529" s="238" t="s">
        <v>30273</v>
      </c>
      <c r="C3529" s="121" t="s">
        <v>7485</v>
      </c>
      <c r="D3529" s="119">
        <v>2025</v>
      </c>
      <c r="E3529" s="121">
        <v>6000040769</v>
      </c>
      <c r="F3529" s="237">
        <v>45650</v>
      </c>
      <c r="G3529" s="121" t="s">
        <v>11183</v>
      </c>
      <c r="H3529" s="121" t="s">
        <v>24484</v>
      </c>
      <c r="I3529" s="120" t="s">
        <v>17552</v>
      </c>
      <c r="J3529" s="121" t="s">
        <v>7452</v>
      </c>
    </row>
    <row r="3530" spans="1:10" ht="15.75" hidden="1" customHeight="1">
      <c r="A3530" s="119">
        <v>3523</v>
      </c>
      <c r="B3530" s="238" t="s">
        <v>30274</v>
      </c>
      <c r="C3530" s="121" t="s">
        <v>7479</v>
      </c>
      <c r="D3530" s="119">
        <v>2025</v>
      </c>
      <c r="E3530" s="121">
        <v>6100110085</v>
      </c>
      <c r="F3530" s="237">
        <v>45677</v>
      </c>
      <c r="G3530" s="121" t="s">
        <v>11184</v>
      </c>
      <c r="H3530" s="121" t="s">
        <v>24485</v>
      </c>
      <c r="I3530" s="120" t="s">
        <v>17553</v>
      </c>
      <c r="J3530" s="121" t="s">
        <v>7451</v>
      </c>
    </row>
    <row r="3531" spans="1:10" ht="15.75" hidden="1" customHeight="1">
      <c r="A3531" s="119">
        <v>3524</v>
      </c>
      <c r="B3531" s="238" t="s">
        <v>28678</v>
      </c>
      <c r="C3531" s="121" t="s">
        <v>7501</v>
      </c>
      <c r="D3531" s="119">
        <v>2025</v>
      </c>
      <c r="E3531" s="121">
        <v>6200037899</v>
      </c>
      <c r="F3531" s="237">
        <v>45651</v>
      </c>
      <c r="G3531" s="121" t="s">
        <v>11185</v>
      </c>
      <c r="H3531" s="121" t="s">
        <v>24486</v>
      </c>
      <c r="I3531" s="120" t="s">
        <v>17554</v>
      </c>
      <c r="J3531" s="121" t="s">
        <v>7453</v>
      </c>
    </row>
    <row r="3532" spans="1:10" ht="15.75" hidden="1" customHeight="1">
      <c r="A3532" s="119">
        <v>3525</v>
      </c>
      <c r="B3532" s="238" t="s">
        <v>30275</v>
      </c>
      <c r="C3532" s="121" t="s">
        <v>7497</v>
      </c>
      <c r="D3532" s="119">
        <v>2025</v>
      </c>
      <c r="E3532" s="121">
        <v>6100110060</v>
      </c>
      <c r="F3532" s="237">
        <v>45769</v>
      </c>
      <c r="G3532" s="121" t="s">
        <v>10469</v>
      </c>
      <c r="H3532" s="121" t="s">
        <v>24487</v>
      </c>
      <c r="I3532" s="120" t="s">
        <v>17555</v>
      </c>
      <c r="J3532" s="121" t="s">
        <v>7451</v>
      </c>
    </row>
    <row r="3533" spans="1:10" ht="15.75" hidden="1" customHeight="1">
      <c r="A3533" s="119">
        <v>3526</v>
      </c>
      <c r="B3533" s="238" t="s">
        <v>30276</v>
      </c>
      <c r="C3533" s="121" t="s">
        <v>7501</v>
      </c>
      <c r="D3533" s="119">
        <v>2025</v>
      </c>
      <c r="E3533" s="121">
        <v>6200037920</v>
      </c>
      <c r="F3533" s="237">
        <v>45653</v>
      </c>
      <c r="G3533" s="121" t="s">
        <v>11186</v>
      </c>
      <c r="H3533" s="121" t="s">
        <v>24488</v>
      </c>
      <c r="I3533" s="120" t="s">
        <v>17556</v>
      </c>
      <c r="J3533" s="121" t="s">
        <v>7453</v>
      </c>
    </row>
    <row r="3534" spans="1:10" ht="15.75" hidden="1" customHeight="1">
      <c r="A3534" s="119">
        <v>3527</v>
      </c>
      <c r="B3534" s="238" t="s">
        <v>30277</v>
      </c>
      <c r="C3534" s="121" t="s">
        <v>7492</v>
      </c>
      <c r="D3534" s="119">
        <v>2025</v>
      </c>
      <c r="E3534" s="121">
        <v>6200037931</v>
      </c>
      <c r="F3534" s="237">
        <v>45652</v>
      </c>
      <c r="G3534" s="121" t="s">
        <v>11187</v>
      </c>
      <c r="H3534" s="121" t="s">
        <v>24489</v>
      </c>
      <c r="I3534" s="120" t="s">
        <v>17557</v>
      </c>
      <c r="J3534" s="121" t="s">
        <v>7453</v>
      </c>
    </row>
    <row r="3535" spans="1:10" ht="15.75" hidden="1" customHeight="1">
      <c r="A3535" s="119">
        <v>3528</v>
      </c>
      <c r="B3535" s="238" t="s">
        <v>30278</v>
      </c>
      <c r="C3535" s="121" t="s">
        <v>7478</v>
      </c>
      <c r="D3535" s="119">
        <v>2025</v>
      </c>
      <c r="E3535" s="121">
        <v>6100109713</v>
      </c>
      <c r="F3535" s="237">
        <v>45649</v>
      </c>
      <c r="G3535" s="121" t="s">
        <v>11188</v>
      </c>
      <c r="H3535" s="121" t="s">
        <v>24490</v>
      </c>
      <c r="I3535" s="120" t="s">
        <v>17558</v>
      </c>
      <c r="J3535" s="121" t="s">
        <v>7451</v>
      </c>
    </row>
    <row r="3536" spans="1:10" ht="15.75" hidden="1" customHeight="1">
      <c r="A3536" s="119">
        <v>3529</v>
      </c>
      <c r="B3536" s="238" t="s">
        <v>30279</v>
      </c>
      <c r="C3536" s="121" t="s">
        <v>7502</v>
      </c>
      <c r="D3536" s="119">
        <v>2025</v>
      </c>
      <c r="E3536" s="121">
        <v>6300020462</v>
      </c>
      <c r="F3536" s="237">
        <v>45656</v>
      </c>
      <c r="G3536" s="121" t="s">
        <v>11189</v>
      </c>
      <c r="H3536" s="121" t="s">
        <v>24491</v>
      </c>
      <c r="I3536" s="120" t="s">
        <v>17559</v>
      </c>
      <c r="J3536" s="121" t="s">
        <v>7454</v>
      </c>
    </row>
    <row r="3537" spans="1:10" ht="15.75" hidden="1" customHeight="1">
      <c r="A3537" s="119">
        <v>3530</v>
      </c>
      <c r="B3537" s="238" t="s">
        <v>30280</v>
      </c>
      <c r="C3537" s="121" t="s">
        <v>7478</v>
      </c>
      <c r="D3537" s="119">
        <v>2025</v>
      </c>
      <c r="E3537" s="121">
        <v>6100109782</v>
      </c>
      <c r="F3537" s="237">
        <v>45652</v>
      </c>
      <c r="G3537" s="121" t="s">
        <v>11190</v>
      </c>
      <c r="H3537" s="121" t="s">
        <v>24492</v>
      </c>
      <c r="I3537" s="120" t="s">
        <v>17560</v>
      </c>
      <c r="J3537" s="121" t="s">
        <v>7451</v>
      </c>
    </row>
    <row r="3538" spans="1:10" ht="15.75" hidden="1" customHeight="1">
      <c r="A3538" s="119">
        <v>3531</v>
      </c>
      <c r="B3538" s="238" t="s">
        <v>30281</v>
      </c>
      <c r="C3538" s="121" t="s">
        <v>7479</v>
      </c>
      <c r="D3538" s="119">
        <v>2025</v>
      </c>
      <c r="E3538" s="121">
        <v>6100109707</v>
      </c>
      <c r="F3538" s="237">
        <v>45650</v>
      </c>
      <c r="G3538" s="121" t="s">
        <v>11191</v>
      </c>
      <c r="H3538" s="121" t="s">
        <v>24493</v>
      </c>
      <c r="I3538" s="120" t="s">
        <v>17561</v>
      </c>
      <c r="J3538" s="121" t="s">
        <v>7451</v>
      </c>
    </row>
    <row r="3539" spans="1:10" ht="15.75" hidden="1" customHeight="1">
      <c r="A3539" s="119">
        <v>3532</v>
      </c>
      <c r="B3539" s="238" t="s">
        <v>29681</v>
      </c>
      <c r="C3539" s="121" t="s">
        <v>7494</v>
      </c>
      <c r="D3539" s="119">
        <v>2025</v>
      </c>
      <c r="E3539" s="121">
        <v>6000040762</v>
      </c>
      <c r="F3539" s="237">
        <v>45646</v>
      </c>
      <c r="G3539" s="121" t="s">
        <v>11192</v>
      </c>
      <c r="H3539" s="121" t="s">
        <v>24494</v>
      </c>
      <c r="I3539" s="120" t="s">
        <v>17562</v>
      </c>
      <c r="J3539" s="121" t="s">
        <v>7452</v>
      </c>
    </row>
    <row r="3540" spans="1:10" ht="15.75" hidden="1" customHeight="1">
      <c r="A3540" s="119">
        <v>3533</v>
      </c>
      <c r="B3540" s="238" t="s">
        <v>30282</v>
      </c>
      <c r="C3540" s="121" t="s">
        <v>7478</v>
      </c>
      <c r="D3540" s="119">
        <v>2025</v>
      </c>
      <c r="E3540" s="121">
        <v>6100110244</v>
      </c>
      <c r="F3540" s="237">
        <v>45772</v>
      </c>
      <c r="G3540" s="121" t="s">
        <v>11193</v>
      </c>
      <c r="H3540" s="121" t="s">
        <v>24495</v>
      </c>
      <c r="I3540" s="120" t="s">
        <v>17563</v>
      </c>
      <c r="J3540" s="121" t="s">
        <v>7451</v>
      </c>
    </row>
    <row r="3541" spans="1:10" ht="15.75" hidden="1" customHeight="1">
      <c r="A3541" s="119">
        <v>3534</v>
      </c>
      <c r="B3541" s="238" t="s">
        <v>30283</v>
      </c>
      <c r="C3541" s="121" t="s">
        <v>7502</v>
      </c>
      <c r="D3541" s="119">
        <v>2025</v>
      </c>
      <c r="E3541" s="121">
        <v>6300020584</v>
      </c>
      <c r="F3541" s="237">
        <v>45705</v>
      </c>
      <c r="G3541" s="121" t="s">
        <v>11194</v>
      </c>
      <c r="H3541" s="121" t="s">
        <v>24496</v>
      </c>
      <c r="I3541" s="120" t="s">
        <v>17564</v>
      </c>
      <c r="J3541" s="121" t="s">
        <v>7454</v>
      </c>
    </row>
    <row r="3542" spans="1:10" ht="15.75" hidden="1" customHeight="1">
      <c r="A3542" s="119">
        <v>3535</v>
      </c>
      <c r="B3542" s="238" t="s">
        <v>30284</v>
      </c>
      <c r="C3542" s="121" t="s">
        <v>7492</v>
      </c>
      <c r="D3542" s="119">
        <v>2025</v>
      </c>
      <c r="E3542" s="121">
        <v>6200037840</v>
      </c>
      <c r="F3542" s="237">
        <v>45695</v>
      </c>
      <c r="G3542" s="121" t="s">
        <v>11195</v>
      </c>
      <c r="H3542" s="121" t="s">
        <v>24497</v>
      </c>
      <c r="I3542" s="120" t="s">
        <v>17565</v>
      </c>
      <c r="J3542" s="121" t="s">
        <v>7453</v>
      </c>
    </row>
    <row r="3543" spans="1:10" ht="15.75" hidden="1" customHeight="1">
      <c r="A3543" s="119">
        <v>3536</v>
      </c>
      <c r="B3543" s="238" t="s">
        <v>30285</v>
      </c>
      <c r="C3543" s="121" t="s">
        <v>7502</v>
      </c>
      <c r="D3543" s="119">
        <v>2025</v>
      </c>
      <c r="E3543" s="121">
        <v>6300020492</v>
      </c>
      <c r="F3543" s="237">
        <v>45700</v>
      </c>
      <c r="G3543" s="121" t="s">
        <v>11196</v>
      </c>
      <c r="H3543" s="121" t="s">
        <v>24498</v>
      </c>
      <c r="I3543" s="120" t="s">
        <v>17566</v>
      </c>
      <c r="J3543" s="121" t="s">
        <v>7454</v>
      </c>
    </row>
    <row r="3544" spans="1:10" ht="15.75" hidden="1" customHeight="1">
      <c r="A3544" s="119">
        <v>3537</v>
      </c>
      <c r="B3544" s="238" t="s">
        <v>29426</v>
      </c>
      <c r="C3544" s="121" t="s">
        <v>7478</v>
      </c>
      <c r="D3544" s="119">
        <v>2025</v>
      </c>
      <c r="E3544" s="121">
        <v>6100109976</v>
      </c>
      <c r="F3544" s="237">
        <v>45671</v>
      </c>
      <c r="G3544" s="121" t="s">
        <v>11197</v>
      </c>
      <c r="H3544" s="121" t="s">
        <v>24499</v>
      </c>
      <c r="I3544" s="120" t="s">
        <v>17567</v>
      </c>
      <c r="J3544" s="121" t="s">
        <v>7451</v>
      </c>
    </row>
    <row r="3545" spans="1:10" ht="15.75" hidden="1" customHeight="1">
      <c r="A3545" s="119">
        <v>3538</v>
      </c>
      <c r="B3545" s="238" t="s">
        <v>30286</v>
      </c>
      <c r="C3545" s="121" t="s">
        <v>7479</v>
      </c>
      <c r="D3545" s="119">
        <v>2025</v>
      </c>
      <c r="E3545" s="121">
        <v>6100109842</v>
      </c>
      <c r="F3545" s="237">
        <v>45651</v>
      </c>
      <c r="G3545" s="121" t="s">
        <v>11198</v>
      </c>
      <c r="H3545" s="121" t="s">
        <v>24500</v>
      </c>
      <c r="I3545" s="120" t="s">
        <v>17568</v>
      </c>
      <c r="J3545" s="121" t="s">
        <v>7451</v>
      </c>
    </row>
    <row r="3546" spans="1:10" ht="15.75" hidden="1" customHeight="1">
      <c r="A3546" s="119">
        <v>3539</v>
      </c>
      <c r="B3546" s="238" t="s">
        <v>30287</v>
      </c>
      <c r="C3546" s="121" t="s">
        <v>7478</v>
      </c>
      <c r="D3546" s="119">
        <v>2025</v>
      </c>
      <c r="E3546" s="121">
        <v>6100109715</v>
      </c>
      <c r="F3546" s="237">
        <v>45649</v>
      </c>
      <c r="G3546" s="121" t="s">
        <v>11199</v>
      </c>
      <c r="H3546" s="121" t="s">
        <v>24501</v>
      </c>
      <c r="I3546" s="120" t="s">
        <v>17569</v>
      </c>
      <c r="J3546" s="121" t="s">
        <v>7451</v>
      </c>
    </row>
    <row r="3547" spans="1:10" ht="15.75" hidden="1" customHeight="1">
      <c r="A3547" s="119">
        <v>3540</v>
      </c>
      <c r="B3547" s="238" t="s">
        <v>30288</v>
      </c>
      <c r="C3547" s="121" t="s">
        <v>7508</v>
      </c>
      <c r="D3547" s="119">
        <v>2025</v>
      </c>
      <c r="E3547" s="121">
        <v>6400023447</v>
      </c>
      <c r="F3547" s="237">
        <v>45654</v>
      </c>
      <c r="G3547" s="121" t="s">
        <v>11200</v>
      </c>
      <c r="H3547" s="121" t="s">
        <v>24502</v>
      </c>
      <c r="I3547" s="120" t="s">
        <v>17570</v>
      </c>
      <c r="J3547" s="121" t="s">
        <v>7455</v>
      </c>
    </row>
    <row r="3548" spans="1:10" ht="15.75" hidden="1" customHeight="1">
      <c r="A3548" s="119">
        <v>3541</v>
      </c>
      <c r="B3548" s="238" t="s">
        <v>30289</v>
      </c>
      <c r="C3548" s="121" t="s">
        <v>7478</v>
      </c>
      <c r="D3548" s="119">
        <v>2025</v>
      </c>
      <c r="E3548" s="121">
        <v>6100110588</v>
      </c>
      <c r="F3548" s="237">
        <v>45694</v>
      </c>
      <c r="G3548" s="121" t="s">
        <v>11201</v>
      </c>
      <c r="H3548" s="121" t="s">
        <v>24503</v>
      </c>
      <c r="I3548" s="120" t="s">
        <v>17571</v>
      </c>
      <c r="J3548" s="121" t="s">
        <v>7451</v>
      </c>
    </row>
    <row r="3549" spans="1:10" ht="15.75" hidden="1" customHeight="1">
      <c r="A3549" s="119">
        <v>3542</v>
      </c>
      <c r="B3549" s="238" t="s">
        <v>7553</v>
      </c>
      <c r="C3549" s="121" t="s">
        <v>7478</v>
      </c>
      <c r="D3549" s="119">
        <v>2025</v>
      </c>
      <c r="E3549" s="121">
        <v>6100109959</v>
      </c>
      <c r="F3549" s="237">
        <v>45670</v>
      </c>
      <c r="G3549" s="121" t="s">
        <v>11202</v>
      </c>
      <c r="H3549" s="121" t="s">
        <v>24504</v>
      </c>
      <c r="I3549" s="120" t="s">
        <v>15637</v>
      </c>
      <c r="J3549" s="121" t="s">
        <v>7451</v>
      </c>
    </row>
    <row r="3550" spans="1:10" ht="15.75" hidden="1" customHeight="1">
      <c r="A3550" s="119">
        <v>3543</v>
      </c>
      <c r="B3550" s="238" t="s">
        <v>30290</v>
      </c>
      <c r="C3550" s="121" t="s">
        <v>7496</v>
      </c>
      <c r="D3550" s="119">
        <v>2025</v>
      </c>
      <c r="E3550" s="121">
        <v>6100110185</v>
      </c>
      <c r="F3550" s="237">
        <v>45680</v>
      </c>
      <c r="G3550" s="121" t="s">
        <v>11203</v>
      </c>
      <c r="H3550" s="121" t="s">
        <v>24505</v>
      </c>
      <c r="I3550" s="120" t="s">
        <v>17572</v>
      </c>
      <c r="J3550" s="121" t="s">
        <v>7451</v>
      </c>
    </row>
    <row r="3551" spans="1:10" ht="15.75" hidden="1" customHeight="1">
      <c r="A3551" s="119">
        <v>3544</v>
      </c>
      <c r="B3551" s="238" t="s">
        <v>30291</v>
      </c>
      <c r="C3551" s="121" t="s">
        <v>7496</v>
      </c>
      <c r="D3551" s="119">
        <v>2025</v>
      </c>
      <c r="E3551" s="121">
        <v>6100110216</v>
      </c>
      <c r="F3551" s="237">
        <v>45680</v>
      </c>
      <c r="G3551" s="121" t="s">
        <v>11204</v>
      </c>
      <c r="H3551" s="121" t="s">
        <v>24506</v>
      </c>
      <c r="I3551" s="120" t="s">
        <v>17573</v>
      </c>
      <c r="J3551" s="121" t="s">
        <v>7451</v>
      </c>
    </row>
    <row r="3552" spans="1:10" ht="15.75" hidden="1" customHeight="1">
      <c r="A3552" s="119">
        <v>3545</v>
      </c>
      <c r="B3552" s="238" t="s">
        <v>7636</v>
      </c>
      <c r="C3552" s="121" t="s">
        <v>7478</v>
      </c>
      <c r="D3552" s="119">
        <v>2025</v>
      </c>
      <c r="E3552" s="121">
        <v>6100109950</v>
      </c>
      <c r="F3552" s="237">
        <v>45666</v>
      </c>
      <c r="G3552" s="121" t="s">
        <v>11205</v>
      </c>
      <c r="H3552" s="121" t="s">
        <v>24507</v>
      </c>
      <c r="I3552" s="120" t="s">
        <v>15945</v>
      </c>
      <c r="J3552" s="121" t="s">
        <v>7451</v>
      </c>
    </row>
    <row r="3553" spans="1:10" ht="15.75" hidden="1" customHeight="1">
      <c r="A3553" s="119">
        <v>3546</v>
      </c>
      <c r="B3553" s="238" t="s">
        <v>7597</v>
      </c>
      <c r="C3553" s="121" t="s">
        <v>7478</v>
      </c>
      <c r="D3553" s="119">
        <v>2025</v>
      </c>
      <c r="E3553" s="121">
        <v>6100110072</v>
      </c>
      <c r="F3553" s="237">
        <v>45672</v>
      </c>
      <c r="G3553" s="121" t="s">
        <v>11206</v>
      </c>
      <c r="H3553" s="121" t="s">
        <v>24508</v>
      </c>
      <c r="I3553" s="120" t="s">
        <v>17574</v>
      </c>
      <c r="J3553" s="121" t="s">
        <v>7451</v>
      </c>
    </row>
    <row r="3554" spans="1:10" ht="15.75" hidden="1" customHeight="1">
      <c r="A3554" s="119">
        <v>3547</v>
      </c>
      <c r="B3554" s="238" t="s">
        <v>30292</v>
      </c>
      <c r="C3554" s="121" t="s">
        <v>7482</v>
      </c>
      <c r="D3554" s="119">
        <v>2025</v>
      </c>
      <c r="E3554" s="121">
        <v>6100110080</v>
      </c>
      <c r="F3554" s="237">
        <v>45685</v>
      </c>
      <c r="G3554" s="121" t="s">
        <v>11207</v>
      </c>
      <c r="H3554" s="121" t="s">
        <v>24509</v>
      </c>
      <c r="I3554" s="120" t="s">
        <v>17575</v>
      </c>
      <c r="J3554" s="121" t="s">
        <v>7451</v>
      </c>
    </row>
    <row r="3555" spans="1:10" ht="15.75" hidden="1" customHeight="1">
      <c r="A3555" s="119">
        <v>3548</v>
      </c>
      <c r="B3555" s="238" t="s">
        <v>7815</v>
      </c>
      <c r="C3555" s="121" t="s">
        <v>7479</v>
      </c>
      <c r="D3555" s="119">
        <v>2025</v>
      </c>
      <c r="E3555" s="121">
        <v>6100110650</v>
      </c>
      <c r="F3555" s="237">
        <v>45695</v>
      </c>
      <c r="G3555" s="121" t="s">
        <v>11208</v>
      </c>
      <c r="H3555" s="121" t="s">
        <v>24510</v>
      </c>
      <c r="I3555" s="120" t="s">
        <v>17576</v>
      </c>
      <c r="J3555" s="121" t="s">
        <v>7451</v>
      </c>
    </row>
    <row r="3556" spans="1:10" ht="15.75" hidden="1" customHeight="1">
      <c r="A3556" s="119">
        <v>3549</v>
      </c>
      <c r="B3556" s="121" t="s">
        <v>28032</v>
      </c>
      <c r="C3556" s="121" t="s">
        <v>7485</v>
      </c>
      <c r="D3556" s="119">
        <v>2025</v>
      </c>
      <c r="E3556" s="121">
        <v>6000040965</v>
      </c>
      <c r="F3556" s="237">
        <v>45672</v>
      </c>
      <c r="G3556" s="121" t="s">
        <v>7095</v>
      </c>
      <c r="H3556" s="121" t="s">
        <v>7456</v>
      </c>
      <c r="I3556" s="120" t="s">
        <v>17577</v>
      </c>
      <c r="J3556" s="121" t="s">
        <v>7452</v>
      </c>
    </row>
    <row r="3557" spans="1:10" ht="15.75" hidden="1" customHeight="1">
      <c r="A3557" s="119">
        <v>3550</v>
      </c>
      <c r="B3557" s="238" t="s">
        <v>30293</v>
      </c>
      <c r="C3557" s="121" t="s">
        <v>7484</v>
      </c>
      <c r="D3557" s="119">
        <v>2025</v>
      </c>
      <c r="E3557" s="121">
        <v>6100109873</v>
      </c>
      <c r="F3557" s="237">
        <v>45670</v>
      </c>
      <c r="G3557" s="121" t="s">
        <v>11209</v>
      </c>
      <c r="H3557" s="121" t="s">
        <v>24511</v>
      </c>
      <c r="I3557" s="120" t="s">
        <v>17578</v>
      </c>
      <c r="J3557" s="121" t="s">
        <v>7451</v>
      </c>
    </row>
    <row r="3558" spans="1:10" ht="15.75" hidden="1" customHeight="1">
      <c r="A3558" s="119">
        <v>3551</v>
      </c>
      <c r="B3558" s="238" t="s">
        <v>28310</v>
      </c>
      <c r="C3558" s="121" t="s">
        <v>7479</v>
      </c>
      <c r="D3558" s="119">
        <v>2025</v>
      </c>
      <c r="E3558" s="121">
        <v>6100109757</v>
      </c>
      <c r="F3558" s="237">
        <v>45649</v>
      </c>
      <c r="G3558" s="121" t="s">
        <v>11210</v>
      </c>
      <c r="H3558" s="121" t="s">
        <v>24512</v>
      </c>
      <c r="I3558" s="120" t="s">
        <v>17579</v>
      </c>
      <c r="J3558" s="121" t="s">
        <v>7451</v>
      </c>
    </row>
    <row r="3559" spans="1:10" ht="15.75" hidden="1" customHeight="1">
      <c r="A3559" s="119">
        <v>3552</v>
      </c>
      <c r="B3559" s="238" t="s">
        <v>30294</v>
      </c>
      <c r="C3559" s="121" t="s">
        <v>7501</v>
      </c>
      <c r="D3559" s="119">
        <v>2025</v>
      </c>
      <c r="E3559" s="121">
        <v>6200037923</v>
      </c>
      <c r="F3559" s="237">
        <v>45666</v>
      </c>
      <c r="G3559" s="121" t="s">
        <v>11211</v>
      </c>
      <c r="H3559" s="121" t="s">
        <v>24513</v>
      </c>
      <c r="I3559" s="120" t="s">
        <v>17580</v>
      </c>
      <c r="J3559" s="121" t="s">
        <v>7453</v>
      </c>
    </row>
    <row r="3560" spans="1:10" ht="15.75" hidden="1" customHeight="1">
      <c r="A3560" s="119">
        <v>3553</v>
      </c>
      <c r="B3560" s="238" t="s">
        <v>30295</v>
      </c>
      <c r="C3560" s="121" t="s">
        <v>7496</v>
      </c>
      <c r="D3560" s="119">
        <v>2025</v>
      </c>
      <c r="E3560" s="121">
        <v>6100109764</v>
      </c>
      <c r="F3560" s="237">
        <v>45651</v>
      </c>
      <c r="G3560" s="121" t="s">
        <v>11212</v>
      </c>
      <c r="H3560" s="121" t="s">
        <v>24514</v>
      </c>
      <c r="I3560" s="120" t="s">
        <v>17581</v>
      </c>
      <c r="J3560" s="121" t="s">
        <v>7451</v>
      </c>
    </row>
    <row r="3561" spans="1:10" ht="15.75" hidden="1" customHeight="1">
      <c r="A3561" s="119">
        <v>3554</v>
      </c>
      <c r="B3561" s="238" t="s">
        <v>7687</v>
      </c>
      <c r="C3561" s="121" t="s">
        <v>7478</v>
      </c>
      <c r="D3561" s="119">
        <v>2025</v>
      </c>
      <c r="E3561" s="121">
        <v>6100109860</v>
      </c>
      <c r="F3561" s="237">
        <v>45654</v>
      </c>
      <c r="G3561" s="121" t="s">
        <v>11213</v>
      </c>
      <c r="H3561" s="121" t="s">
        <v>24515</v>
      </c>
      <c r="I3561" s="120" t="s">
        <v>17582</v>
      </c>
      <c r="J3561" s="121" t="s">
        <v>7451</v>
      </c>
    </row>
    <row r="3562" spans="1:10" ht="15.75" hidden="1" customHeight="1">
      <c r="A3562" s="119">
        <v>3555</v>
      </c>
      <c r="B3562" s="238" t="s">
        <v>30296</v>
      </c>
      <c r="C3562" s="121" t="s">
        <v>7506</v>
      </c>
      <c r="D3562" s="119">
        <v>2025</v>
      </c>
      <c r="E3562" s="121">
        <v>6300020435</v>
      </c>
      <c r="F3562" s="237">
        <v>45650</v>
      </c>
      <c r="G3562" s="121" t="s">
        <v>11214</v>
      </c>
      <c r="H3562" s="121" t="s">
        <v>24516</v>
      </c>
      <c r="I3562" s="120" t="s">
        <v>17583</v>
      </c>
      <c r="J3562" s="121" t="s">
        <v>7454</v>
      </c>
    </row>
    <row r="3563" spans="1:10" ht="15.75" hidden="1" customHeight="1">
      <c r="A3563" s="119">
        <v>3556</v>
      </c>
      <c r="B3563" s="238" t="s">
        <v>30297</v>
      </c>
      <c r="C3563" s="121" t="s">
        <v>7496</v>
      </c>
      <c r="D3563" s="119">
        <v>2025</v>
      </c>
      <c r="E3563" s="121">
        <v>6100109759</v>
      </c>
      <c r="F3563" s="237">
        <v>45650</v>
      </c>
      <c r="G3563" s="121" t="s">
        <v>11215</v>
      </c>
      <c r="H3563" s="121" t="s">
        <v>24517</v>
      </c>
      <c r="I3563" s="120" t="s">
        <v>17584</v>
      </c>
      <c r="J3563" s="121" t="s">
        <v>7451</v>
      </c>
    </row>
    <row r="3564" spans="1:10" ht="15.75" hidden="1" customHeight="1">
      <c r="A3564" s="119">
        <v>3557</v>
      </c>
      <c r="B3564" s="238" t="s">
        <v>7624</v>
      </c>
      <c r="C3564" s="121" t="s">
        <v>7478</v>
      </c>
      <c r="D3564" s="119">
        <v>2025</v>
      </c>
      <c r="E3564" s="121">
        <v>6100109732</v>
      </c>
      <c r="F3564" s="237">
        <v>45649</v>
      </c>
      <c r="G3564" s="121" t="s">
        <v>11216</v>
      </c>
      <c r="H3564" s="121" t="s">
        <v>24518</v>
      </c>
      <c r="I3564" s="120" t="s">
        <v>7367</v>
      </c>
      <c r="J3564" s="121" t="s">
        <v>7451</v>
      </c>
    </row>
    <row r="3565" spans="1:10" ht="15.75" hidden="1" customHeight="1">
      <c r="A3565" s="119">
        <v>3558</v>
      </c>
      <c r="B3565" s="238" t="s">
        <v>30298</v>
      </c>
      <c r="C3565" s="121" t="s">
        <v>7478</v>
      </c>
      <c r="D3565" s="119">
        <v>2025</v>
      </c>
      <c r="E3565" s="121">
        <v>6100109886</v>
      </c>
      <c r="F3565" s="237">
        <v>45654</v>
      </c>
      <c r="G3565" s="121" t="s">
        <v>11217</v>
      </c>
      <c r="H3565" s="121" t="s">
        <v>24519</v>
      </c>
      <c r="I3565" s="120" t="s">
        <v>17585</v>
      </c>
      <c r="J3565" s="121" t="s">
        <v>7451</v>
      </c>
    </row>
    <row r="3566" spans="1:10" ht="15.75" hidden="1" customHeight="1">
      <c r="A3566" s="119">
        <v>3559</v>
      </c>
      <c r="B3566" s="238" t="s">
        <v>30299</v>
      </c>
      <c r="C3566" s="121" t="s">
        <v>7491</v>
      </c>
      <c r="D3566" s="119">
        <v>2025</v>
      </c>
      <c r="E3566" s="121">
        <v>6100109974</v>
      </c>
      <c r="F3566" s="237">
        <v>45670</v>
      </c>
      <c r="G3566" s="121" t="s">
        <v>11218</v>
      </c>
      <c r="H3566" s="121" t="s">
        <v>24520</v>
      </c>
      <c r="I3566" s="120" t="s">
        <v>17586</v>
      </c>
      <c r="J3566" s="121" t="s">
        <v>7451</v>
      </c>
    </row>
    <row r="3567" spans="1:10" ht="15.75" hidden="1" customHeight="1">
      <c r="A3567" s="119">
        <v>3560</v>
      </c>
      <c r="B3567" s="238" t="s">
        <v>30300</v>
      </c>
      <c r="C3567" s="121" t="s">
        <v>7481</v>
      </c>
      <c r="D3567" s="119">
        <v>2025</v>
      </c>
      <c r="E3567" s="121">
        <v>6000040899</v>
      </c>
      <c r="F3567" s="237">
        <v>45670</v>
      </c>
      <c r="G3567" s="121" t="s">
        <v>11219</v>
      </c>
      <c r="H3567" s="121" t="s">
        <v>24521</v>
      </c>
      <c r="I3567" s="120" t="s">
        <v>17587</v>
      </c>
      <c r="J3567" s="121" t="s">
        <v>7452</v>
      </c>
    </row>
    <row r="3568" spans="1:10" ht="15.75" hidden="1" customHeight="1">
      <c r="A3568" s="119">
        <v>3561</v>
      </c>
      <c r="B3568" s="238" t="s">
        <v>7736</v>
      </c>
      <c r="C3568" s="121" t="s">
        <v>7478</v>
      </c>
      <c r="D3568" s="119">
        <v>2025</v>
      </c>
      <c r="E3568" s="121">
        <v>6100110028</v>
      </c>
      <c r="F3568" s="237">
        <v>45671</v>
      </c>
      <c r="G3568" s="121" t="s">
        <v>11220</v>
      </c>
      <c r="H3568" s="121" t="s">
        <v>24522</v>
      </c>
      <c r="I3568" s="120" t="s">
        <v>17588</v>
      </c>
      <c r="J3568" s="121" t="s">
        <v>7451</v>
      </c>
    </row>
    <row r="3569" spans="1:10" ht="15.75" hidden="1" customHeight="1">
      <c r="A3569" s="119">
        <v>3562</v>
      </c>
      <c r="B3569" s="238" t="s">
        <v>30301</v>
      </c>
      <c r="C3569" s="121" t="s">
        <v>7495</v>
      </c>
      <c r="D3569" s="119">
        <v>2025</v>
      </c>
      <c r="E3569" s="121">
        <v>6300020437</v>
      </c>
      <c r="F3569" s="237">
        <v>45652</v>
      </c>
      <c r="G3569" s="121" t="s">
        <v>11221</v>
      </c>
      <c r="H3569" s="121" t="s">
        <v>24523</v>
      </c>
      <c r="I3569" s="120" t="s">
        <v>17589</v>
      </c>
      <c r="J3569" s="121" t="s">
        <v>7454</v>
      </c>
    </row>
    <row r="3570" spans="1:10" ht="15.75" hidden="1" customHeight="1">
      <c r="A3570" s="119">
        <v>3563</v>
      </c>
      <c r="B3570" s="238" t="s">
        <v>7933</v>
      </c>
      <c r="C3570" s="121" t="s">
        <v>7491</v>
      </c>
      <c r="D3570" s="119">
        <v>2025</v>
      </c>
      <c r="E3570" s="121">
        <v>6100109792</v>
      </c>
      <c r="F3570" s="237">
        <v>45655</v>
      </c>
      <c r="G3570" s="121" t="s">
        <v>7202</v>
      </c>
      <c r="H3570" s="121" t="s">
        <v>7467</v>
      </c>
      <c r="I3570" s="120" t="s">
        <v>17590</v>
      </c>
      <c r="J3570" s="121" t="s">
        <v>7451</v>
      </c>
    </row>
    <row r="3571" spans="1:10" ht="15.75" hidden="1" customHeight="1">
      <c r="A3571" s="119">
        <v>3564</v>
      </c>
      <c r="B3571" s="238" t="s">
        <v>30302</v>
      </c>
      <c r="C3571" s="121" t="s">
        <v>7499</v>
      </c>
      <c r="D3571" s="119">
        <v>2025</v>
      </c>
      <c r="E3571" s="121">
        <v>6000040921</v>
      </c>
      <c r="F3571" s="237">
        <v>45671</v>
      </c>
      <c r="G3571" s="121" t="s">
        <v>11222</v>
      </c>
      <c r="H3571" s="121" t="s">
        <v>24524</v>
      </c>
      <c r="I3571" s="120" t="s">
        <v>17591</v>
      </c>
      <c r="J3571" s="121" t="s">
        <v>7452</v>
      </c>
    </row>
    <row r="3572" spans="1:10" ht="15.75" hidden="1" customHeight="1">
      <c r="A3572" s="119">
        <v>3565</v>
      </c>
      <c r="B3572" s="238" t="s">
        <v>30303</v>
      </c>
      <c r="C3572" s="121" t="s">
        <v>7496</v>
      </c>
      <c r="D3572" s="119">
        <v>2025</v>
      </c>
      <c r="E3572" s="121">
        <v>6100109799</v>
      </c>
      <c r="F3572" s="237">
        <v>45653</v>
      </c>
      <c r="G3572" s="121" t="s">
        <v>11223</v>
      </c>
      <c r="H3572" s="121" t="s">
        <v>24525</v>
      </c>
      <c r="I3572" s="120" t="s">
        <v>17592</v>
      </c>
      <c r="J3572" s="121" t="s">
        <v>7451</v>
      </c>
    </row>
    <row r="3573" spans="1:10" ht="15.75" hidden="1" customHeight="1">
      <c r="A3573" s="119">
        <v>3566</v>
      </c>
      <c r="B3573" s="238" t="s">
        <v>30304</v>
      </c>
      <c r="C3573" s="121" t="s">
        <v>7478</v>
      </c>
      <c r="D3573" s="119">
        <v>2025</v>
      </c>
      <c r="E3573" s="121">
        <v>6100109797</v>
      </c>
      <c r="F3573" s="237">
        <v>45653</v>
      </c>
      <c r="G3573" s="121" t="s">
        <v>11224</v>
      </c>
      <c r="H3573" s="121" t="s">
        <v>24526</v>
      </c>
      <c r="I3573" s="120" t="s">
        <v>17593</v>
      </c>
      <c r="J3573" s="121" t="s">
        <v>7451</v>
      </c>
    </row>
    <row r="3574" spans="1:10" ht="15.75" hidden="1" customHeight="1">
      <c r="A3574" s="119">
        <v>3567</v>
      </c>
      <c r="B3574" s="238" t="s">
        <v>30305</v>
      </c>
      <c r="C3574" s="121" t="s">
        <v>7493</v>
      </c>
      <c r="D3574" s="119">
        <v>2025</v>
      </c>
      <c r="E3574" s="121">
        <v>6000040839</v>
      </c>
      <c r="F3574" s="237">
        <v>45654</v>
      </c>
      <c r="G3574" s="121" t="s">
        <v>11225</v>
      </c>
      <c r="H3574" s="121" t="s">
        <v>24527</v>
      </c>
      <c r="I3574" s="120" t="s">
        <v>17594</v>
      </c>
      <c r="J3574" s="121" t="s">
        <v>7452</v>
      </c>
    </row>
    <row r="3575" spans="1:10" ht="15.75" hidden="1" customHeight="1">
      <c r="A3575" s="119">
        <v>3568</v>
      </c>
      <c r="B3575" s="238" t="s">
        <v>30306</v>
      </c>
      <c r="C3575" s="121" t="s">
        <v>7513</v>
      </c>
      <c r="D3575" s="119">
        <v>2025</v>
      </c>
      <c r="E3575" s="121">
        <v>6400023420</v>
      </c>
      <c r="F3575" s="237">
        <v>45650</v>
      </c>
      <c r="G3575" s="121" t="s">
        <v>11226</v>
      </c>
      <c r="H3575" s="121" t="s">
        <v>24528</v>
      </c>
      <c r="I3575" s="120" t="s">
        <v>17595</v>
      </c>
      <c r="J3575" s="121" t="s">
        <v>7455</v>
      </c>
    </row>
    <row r="3576" spans="1:10" ht="15.75" hidden="1" customHeight="1">
      <c r="A3576" s="119">
        <v>3569</v>
      </c>
      <c r="B3576" s="238" t="s">
        <v>30307</v>
      </c>
      <c r="C3576" s="121" t="s">
        <v>7508</v>
      </c>
      <c r="D3576" s="119">
        <v>2025</v>
      </c>
      <c r="E3576" s="121">
        <v>6400023427</v>
      </c>
      <c r="F3576" s="237">
        <v>45650</v>
      </c>
      <c r="G3576" s="121" t="s">
        <v>11227</v>
      </c>
      <c r="H3576" s="121" t="s">
        <v>24529</v>
      </c>
      <c r="I3576" s="120" t="s">
        <v>17596</v>
      </c>
      <c r="J3576" s="121" t="s">
        <v>7455</v>
      </c>
    </row>
    <row r="3577" spans="1:10" ht="15.75" hidden="1" customHeight="1">
      <c r="A3577" s="119">
        <v>3570</v>
      </c>
      <c r="B3577" s="238" t="s">
        <v>30308</v>
      </c>
      <c r="C3577" s="121" t="s">
        <v>7478</v>
      </c>
      <c r="D3577" s="119">
        <v>2025</v>
      </c>
      <c r="E3577" s="121">
        <v>6100109790</v>
      </c>
      <c r="F3577" s="237">
        <v>45652</v>
      </c>
      <c r="G3577" s="121" t="s">
        <v>11228</v>
      </c>
      <c r="H3577" s="121" t="s">
        <v>24530</v>
      </c>
      <c r="I3577" s="120" t="s">
        <v>17597</v>
      </c>
      <c r="J3577" s="121" t="s">
        <v>7451</v>
      </c>
    </row>
    <row r="3578" spans="1:10" ht="15.75" hidden="1" customHeight="1">
      <c r="A3578" s="119">
        <v>3571</v>
      </c>
      <c r="B3578" s="238" t="s">
        <v>30309</v>
      </c>
      <c r="C3578" s="121" t="s">
        <v>7482</v>
      </c>
      <c r="D3578" s="119">
        <v>2025</v>
      </c>
      <c r="E3578" s="121">
        <v>6100110556</v>
      </c>
      <c r="F3578" s="237">
        <v>45692</v>
      </c>
      <c r="G3578" s="121" t="s">
        <v>11229</v>
      </c>
      <c r="H3578" s="121" t="s">
        <v>24531</v>
      </c>
      <c r="I3578" s="120" t="s">
        <v>17598</v>
      </c>
      <c r="J3578" s="121" t="s">
        <v>7451</v>
      </c>
    </row>
    <row r="3579" spans="1:10" ht="15.75" hidden="1" customHeight="1">
      <c r="A3579" s="119">
        <v>3572</v>
      </c>
      <c r="B3579" s="238" t="s">
        <v>30310</v>
      </c>
      <c r="C3579" s="121" t="s">
        <v>7496</v>
      </c>
      <c r="D3579" s="119">
        <v>2025</v>
      </c>
      <c r="E3579" s="121">
        <v>6100109789</v>
      </c>
      <c r="F3579" s="237">
        <v>45650</v>
      </c>
      <c r="G3579" s="121" t="s">
        <v>11230</v>
      </c>
      <c r="H3579" s="121" t="s">
        <v>24532</v>
      </c>
      <c r="I3579" s="120" t="s">
        <v>17599</v>
      </c>
      <c r="J3579" s="121" t="s">
        <v>7451</v>
      </c>
    </row>
    <row r="3580" spans="1:10" ht="15.75" hidden="1" customHeight="1">
      <c r="A3580" s="119">
        <v>3573</v>
      </c>
      <c r="B3580" s="238" t="s">
        <v>30311</v>
      </c>
      <c r="C3580" s="121" t="s">
        <v>7496</v>
      </c>
      <c r="D3580" s="119">
        <v>2025</v>
      </c>
      <c r="E3580" s="121">
        <v>6100109793</v>
      </c>
      <c r="F3580" s="237">
        <v>45653</v>
      </c>
      <c r="G3580" s="121" t="s">
        <v>11231</v>
      </c>
      <c r="H3580" s="121" t="s">
        <v>24533</v>
      </c>
      <c r="I3580" s="120" t="s">
        <v>17600</v>
      </c>
      <c r="J3580" s="121" t="s">
        <v>7451</v>
      </c>
    </row>
    <row r="3581" spans="1:10" ht="15.75" hidden="1" customHeight="1">
      <c r="A3581" s="119">
        <v>3574</v>
      </c>
      <c r="B3581" s="238" t="s">
        <v>7641</v>
      </c>
      <c r="C3581" s="121" t="s">
        <v>7478</v>
      </c>
      <c r="D3581" s="119">
        <v>2025</v>
      </c>
      <c r="E3581" s="121">
        <v>6100109775</v>
      </c>
      <c r="F3581" s="237">
        <v>45652</v>
      </c>
      <c r="G3581" s="121" t="s">
        <v>11232</v>
      </c>
      <c r="H3581" s="121" t="s">
        <v>24534</v>
      </c>
      <c r="I3581" s="120" t="s">
        <v>17601</v>
      </c>
      <c r="J3581" s="121" t="s">
        <v>7451</v>
      </c>
    </row>
    <row r="3582" spans="1:10" ht="15.75" hidden="1" customHeight="1">
      <c r="A3582" s="119">
        <v>3575</v>
      </c>
      <c r="B3582" s="238" t="s">
        <v>7918</v>
      </c>
      <c r="C3582" s="121" t="s">
        <v>7491</v>
      </c>
      <c r="D3582" s="119">
        <v>2025</v>
      </c>
      <c r="E3582" s="121">
        <v>6100110801</v>
      </c>
      <c r="F3582" s="237">
        <v>45701</v>
      </c>
      <c r="G3582" s="121" t="s">
        <v>11233</v>
      </c>
      <c r="H3582" s="121" t="s">
        <v>24535</v>
      </c>
      <c r="I3582" s="120" t="s">
        <v>17602</v>
      </c>
      <c r="J3582" s="121" t="s">
        <v>7451</v>
      </c>
    </row>
    <row r="3583" spans="1:10" ht="15.75" hidden="1" customHeight="1">
      <c r="A3583" s="119">
        <v>3576</v>
      </c>
      <c r="B3583" s="238" t="s">
        <v>30312</v>
      </c>
      <c r="C3583" s="121" t="s">
        <v>7478</v>
      </c>
      <c r="D3583" s="119">
        <v>2025</v>
      </c>
      <c r="E3583" s="121">
        <v>6100109935</v>
      </c>
      <c r="F3583" s="237">
        <v>45655</v>
      </c>
      <c r="G3583" s="121" t="s">
        <v>8590</v>
      </c>
      <c r="H3583" s="121" t="s">
        <v>24536</v>
      </c>
      <c r="I3583" s="120" t="s">
        <v>17603</v>
      </c>
      <c r="J3583" s="121" t="s">
        <v>7451</v>
      </c>
    </row>
    <row r="3584" spans="1:10" ht="15.75" hidden="1" customHeight="1">
      <c r="A3584" s="119">
        <v>3577</v>
      </c>
      <c r="B3584" s="238" t="s">
        <v>30313</v>
      </c>
      <c r="C3584" s="121" t="s">
        <v>7479</v>
      </c>
      <c r="D3584" s="119">
        <v>2025</v>
      </c>
      <c r="E3584" s="121">
        <v>6100110150</v>
      </c>
      <c r="F3584" s="237">
        <v>45677</v>
      </c>
      <c r="G3584" s="121" t="s">
        <v>11234</v>
      </c>
      <c r="H3584" s="121" t="s">
        <v>24537</v>
      </c>
      <c r="I3584" s="120" t="s">
        <v>17604</v>
      </c>
      <c r="J3584" s="121" t="s">
        <v>7451</v>
      </c>
    </row>
    <row r="3585" spans="1:10" ht="15.75" hidden="1" customHeight="1">
      <c r="A3585" s="119">
        <v>3578</v>
      </c>
      <c r="B3585" s="238" t="s">
        <v>7929</v>
      </c>
      <c r="C3585" s="121" t="s">
        <v>7491</v>
      </c>
      <c r="D3585" s="119">
        <v>2025</v>
      </c>
      <c r="E3585" s="121">
        <v>6100109795</v>
      </c>
      <c r="F3585" s="237">
        <v>45652</v>
      </c>
      <c r="G3585" s="121" t="s">
        <v>11235</v>
      </c>
      <c r="H3585" s="121" t="s">
        <v>24538</v>
      </c>
      <c r="I3585" s="120" t="s">
        <v>17605</v>
      </c>
      <c r="J3585" s="121" t="s">
        <v>7451</v>
      </c>
    </row>
    <row r="3586" spans="1:10" ht="15.75" hidden="1" customHeight="1">
      <c r="A3586" s="119">
        <v>3579</v>
      </c>
      <c r="B3586" s="238" t="s">
        <v>30314</v>
      </c>
      <c r="C3586" s="121" t="s">
        <v>7511</v>
      </c>
      <c r="D3586" s="119">
        <v>2025</v>
      </c>
      <c r="E3586" s="121">
        <v>6300020449</v>
      </c>
      <c r="F3586" s="237">
        <v>45653</v>
      </c>
      <c r="G3586" s="121" t="s">
        <v>11236</v>
      </c>
      <c r="H3586" s="121" t="s">
        <v>24539</v>
      </c>
      <c r="I3586" s="120" t="s">
        <v>17606</v>
      </c>
      <c r="J3586" s="121" t="s">
        <v>7454</v>
      </c>
    </row>
    <row r="3587" spans="1:10" ht="15.75" hidden="1" customHeight="1">
      <c r="A3587" s="119">
        <v>3580</v>
      </c>
      <c r="B3587" s="238" t="s">
        <v>30315</v>
      </c>
      <c r="C3587" s="121" t="s">
        <v>7502</v>
      </c>
      <c r="D3587" s="119">
        <v>2025</v>
      </c>
      <c r="E3587" s="121">
        <v>6300020463</v>
      </c>
      <c r="F3587" s="237">
        <v>45667</v>
      </c>
      <c r="G3587" s="121" t="s">
        <v>7124</v>
      </c>
      <c r="H3587" s="121"/>
      <c r="I3587" s="120" t="s">
        <v>17607</v>
      </c>
      <c r="J3587" s="121" t="s">
        <v>7454</v>
      </c>
    </row>
    <row r="3588" spans="1:10" ht="15.75" hidden="1" customHeight="1">
      <c r="A3588" s="119">
        <v>3581</v>
      </c>
      <c r="B3588" s="238" t="s">
        <v>30316</v>
      </c>
      <c r="C3588" s="121" t="s">
        <v>7478</v>
      </c>
      <c r="D3588" s="119">
        <v>2025</v>
      </c>
      <c r="E3588" s="121">
        <v>6100109814</v>
      </c>
      <c r="F3588" s="237">
        <v>45654</v>
      </c>
      <c r="G3588" s="121" t="s">
        <v>11237</v>
      </c>
      <c r="H3588" s="121" t="s">
        <v>24540</v>
      </c>
      <c r="I3588" s="120" t="s">
        <v>17608</v>
      </c>
      <c r="J3588" s="121" t="s">
        <v>7451</v>
      </c>
    </row>
    <row r="3589" spans="1:10" ht="15.75" hidden="1" customHeight="1">
      <c r="A3589" s="119">
        <v>3582</v>
      </c>
      <c r="B3589" s="238" t="s">
        <v>7833</v>
      </c>
      <c r="C3589" s="121" t="s">
        <v>7483</v>
      </c>
      <c r="D3589" s="119">
        <v>2025</v>
      </c>
      <c r="E3589" s="121">
        <v>6100109936</v>
      </c>
      <c r="F3589" s="237">
        <v>45656</v>
      </c>
      <c r="G3589" s="121" t="s">
        <v>11238</v>
      </c>
      <c r="H3589" s="121" t="s">
        <v>24541</v>
      </c>
      <c r="I3589" s="120" t="s">
        <v>17609</v>
      </c>
      <c r="J3589" s="121" t="s">
        <v>7451</v>
      </c>
    </row>
    <row r="3590" spans="1:10" ht="15.75" hidden="1" customHeight="1">
      <c r="A3590" s="119">
        <v>3583</v>
      </c>
      <c r="B3590" s="238" t="s">
        <v>30317</v>
      </c>
      <c r="C3590" s="121" t="s">
        <v>7483</v>
      </c>
      <c r="D3590" s="119">
        <v>2025</v>
      </c>
      <c r="E3590" s="121">
        <v>6100109918</v>
      </c>
      <c r="F3590" s="237">
        <v>45654</v>
      </c>
      <c r="G3590" s="121" t="s">
        <v>11239</v>
      </c>
      <c r="H3590" s="121" t="s">
        <v>24542</v>
      </c>
      <c r="I3590" s="120" t="s">
        <v>17610</v>
      </c>
      <c r="J3590" s="121" t="s">
        <v>7451</v>
      </c>
    </row>
    <row r="3591" spans="1:10" ht="15.75" hidden="1" customHeight="1">
      <c r="A3591" s="119">
        <v>3584</v>
      </c>
      <c r="B3591" s="238" t="s">
        <v>30318</v>
      </c>
      <c r="C3591" s="121" t="s">
        <v>7490</v>
      </c>
      <c r="D3591" s="119">
        <v>2025</v>
      </c>
      <c r="E3591" s="121">
        <v>6200037901</v>
      </c>
      <c r="F3591" s="237">
        <v>45651</v>
      </c>
      <c r="G3591" s="121" t="s">
        <v>11240</v>
      </c>
      <c r="H3591" s="121" t="s">
        <v>24543</v>
      </c>
      <c r="I3591" s="120" t="s">
        <v>17611</v>
      </c>
      <c r="J3591" s="121" t="s">
        <v>7453</v>
      </c>
    </row>
    <row r="3592" spans="1:10" ht="15.75" hidden="1" customHeight="1">
      <c r="A3592" s="119">
        <v>3585</v>
      </c>
      <c r="B3592" s="238" t="s">
        <v>30319</v>
      </c>
      <c r="C3592" s="121" t="s">
        <v>7507</v>
      </c>
      <c r="D3592" s="119">
        <v>2025</v>
      </c>
      <c r="E3592" s="121">
        <v>6400023430</v>
      </c>
      <c r="F3592" s="237">
        <v>45653</v>
      </c>
      <c r="G3592" s="121" t="s">
        <v>7124</v>
      </c>
      <c r="H3592" s="121" t="s">
        <v>33368</v>
      </c>
      <c r="I3592" s="120" t="s">
        <v>17612</v>
      </c>
      <c r="J3592" s="121" t="s">
        <v>7455</v>
      </c>
    </row>
    <row r="3593" spans="1:10" ht="15.75" hidden="1" customHeight="1">
      <c r="A3593" s="119">
        <v>3586</v>
      </c>
      <c r="B3593" s="238" t="s">
        <v>30320</v>
      </c>
      <c r="C3593" s="121" t="s">
        <v>7501</v>
      </c>
      <c r="D3593" s="119">
        <v>2025</v>
      </c>
      <c r="E3593" s="121">
        <v>6200037902</v>
      </c>
      <c r="F3593" s="237">
        <v>45653</v>
      </c>
      <c r="G3593" s="121" t="s">
        <v>11241</v>
      </c>
      <c r="H3593" s="121" t="s">
        <v>24544</v>
      </c>
      <c r="I3593" s="120" t="s">
        <v>17613</v>
      </c>
      <c r="J3593" s="121" t="s">
        <v>7453</v>
      </c>
    </row>
    <row r="3594" spans="1:10" ht="15.75" hidden="1" customHeight="1">
      <c r="A3594" s="119">
        <v>3587</v>
      </c>
      <c r="B3594" s="238" t="s">
        <v>30321</v>
      </c>
      <c r="C3594" s="121" t="s">
        <v>7492</v>
      </c>
      <c r="D3594" s="119">
        <v>2025</v>
      </c>
      <c r="E3594" s="121">
        <v>6200037944</v>
      </c>
      <c r="F3594" s="237">
        <v>45654</v>
      </c>
      <c r="G3594" s="121" t="s">
        <v>11242</v>
      </c>
      <c r="H3594" s="121" t="s">
        <v>24545</v>
      </c>
      <c r="I3594" s="120" t="s">
        <v>17614</v>
      </c>
      <c r="J3594" s="121" t="s">
        <v>7453</v>
      </c>
    </row>
    <row r="3595" spans="1:10" ht="15.75" hidden="1" customHeight="1">
      <c r="A3595" s="119">
        <v>3588</v>
      </c>
      <c r="B3595" s="238" t="s">
        <v>30322</v>
      </c>
      <c r="C3595" s="121" t="s">
        <v>7496</v>
      </c>
      <c r="D3595" s="119">
        <v>2025</v>
      </c>
      <c r="E3595" s="121">
        <v>6100109837</v>
      </c>
      <c r="F3595" s="237">
        <v>45670</v>
      </c>
      <c r="G3595" s="121" t="s">
        <v>11243</v>
      </c>
      <c r="H3595" s="121" t="s">
        <v>24546</v>
      </c>
      <c r="I3595" s="120" t="s">
        <v>17615</v>
      </c>
      <c r="J3595" s="121" t="s">
        <v>7451</v>
      </c>
    </row>
    <row r="3596" spans="1:10" ht="15.75" hidden="1" customHeight="1">
      <c r="A3596" s="119">
        <v>3589</v>
      </c>
      <c r="B3596" s="238" t="s">
        <v>28979</v>
      </c>
      <c r="C3596" s="121" t="s">
        <v>7485</v>
      </c>
      <c r="D3596" s="119">
        <v>2025</v>
      </c>
      <c r="E3596" s="121">
        <v>6000040991</v>
      </c>
      <c r="F3596" s="237">
        <v>45680</v>
      </c>
      <c r="G3596" s="121" t="s">
        <v>11244</v>
      </c>
      <c r="H3596" s="121" t="s">
        <v>24547</v>
      </c>
      <c r="I3596" s="120" t="s">
        <v>17616</v>
      </c>
      <c r="J3596" s="121" t="s">
        <v>7452</v>
      </c>
    </row>
    <row r="3597" spans="1:10" ht="15.75" hidden="1" customHeight="1">
      <c r="A3597" s="119">
        <v>3590</v>
      </c>
      <c r="B3597" s="238" t="s">
        <v>30323</v>
      </c>
      <c r="C3597" s="121" t="s">
        <v>7480</v>
      </c>
      <c r="D3597" s="119">
        <v>2025</v>
      </c>
      <c r="E3597" s="121">
        <v>6000040969</v>
      </c>
      <c r="F3597" s="237">
        <v>45679</v>
      </c>
      <c r="G3597" s="121" t="s">
        <v>11245</v>
      </c>
      <c r="H3597" s="121" t="s">
        <v>24548</v>
      </c>
      <c r="I3597" s="120" t="s">
        <v>17617</v>
      </c>
      <c r="J3597" s="121" t="s">
        <v>7452</v>
      </c>
    </row>
    <row r="3598" spans="1:10" ht="15.75" hidden="1" customHeight="1">
      <c r="A3598" s="119">
        <v>3591</v>
      </c>
      <c r="B3598" s="238" t="s">
        <v>30324</v>
      </c>
      <c r="C3598" s="121" t="s">
        <v>7512</v>
      </c>
      <c r="D3598" s="119">
        <v>2025</v>
      </c>
      <c r="E3598" s="121">
        <v>6400023432</v>
      </c>
      <c r="F3598" s="237">
        <v>45670</v>
      </c>
      <c r="G3598" s="121" t="s">
        <v>11246</v>
      </c>
      <c r="H3598" s="121" t="s">
        <v>24549</v>
      </c>
      <c r="I3598" s="120" t="s">
        <v>17618</v>
      </c>
      <c r="J3598" s="121" t="s">
        <v>7455</v>
      </c>
    </row>
    <row r="3599" spans="1:10" ht="15.75" customHeight="1">
      <c r="A3599" s="119">
        <v>3592</v>
      </c>
      <c r="B3599" s="238" t="s">
        <v>30325</v>
      </c>
      <c r="C3599" s="121" t="s">
        <v>7510</v>
      </c>
      <c r="D3599" s="119">
        <v>2025</v>
      </c>
      <c r="E3599" s="121">
        <v>6300020444</v>
      </c>
      <c r="F3599" s="237">
        <v>45655</v>
      </c>
      <c r="G3599" s="121" t="s">
        <v>11247</v>
      </c>
      <c r="H3599" s="121" t="s">
        <v>24550</v>
      </c>
      <c r="I3599" s="120" t="s">
        <v>17619</v>
      </c>
      <c r="J3599" s="121" t="s">
        <v>7454</v>
      </c>
    </row>
    <row r="3600" spans="1:10" ht="15.75" hidden="1" customHeight="1">
      <c r="A3600" s="119">
        <v>3593</v>
      </c>
      <c r="B3600" s="238" t="s">
        <v>30326</v>
      </c>
      <c r="C3600" s="121" t="s">
        <v>7513</v>
      </c>
      <c r="D3600" s="119">
        <v>2025</v>
      </c>
      <c r="E3600" s="121">
        <v>6400023428</v>
      </c>
      <c r="F3600" s="237">
        <v>45653</v>
      </c>
      <c r="G3600" s="121" t="s">
        <v>7124</v>
      </c>
      <c r="H3600" s="121"/>
      <c r="I3600" s="120" t="s">
        <v>17620</v>
      </c>
      <c r="J3600" s="121" t="s">
        <v>7455</v>
      </c>
    </row>
    <row r="3601" spans="1:10" ht="15.75" hidden="1" customHeight="1">
      <c r="A3601" s="119">
        <v>3594</v>
      </c>
      <c r="B3601" s="238" t="s">
        <v>30327</v>
      </c>
      <c r="C3601" s="121" t="s">
        <v>7485</v>
      </c>
      <c r="D3601" s="119">
        <v>2025</v>
      </c>
      <c r="E3601" s="121">
        <v>6000040938</v>
      </c>
      <c r="F3601" s="237">
        <v>45679</v>
      </c>
      <c r="G3601" s="121" t="s">
        <v>11248</v>
      </c>
      <c r="H3601" s="121" t="s">
        <v>24551</v>
      </c>
      <c r="I3601" s="120" t="s">
        <v>17621</v>
      </c>
      <c r="J3601" s="121" t="s">
        <v>7452</v>
      </c>
    </row>
    <row r="3602" spans="1:10" ht="15.75" hidden="1" customHeight="1">
      <c r="A3602" s="119">
        <v>3595</v>
      </c>
      <c r="B3602" s="238" t="s">
        <v>30328</v>
      </c>
      <c r="C3602" s="121" t="s">
        <v>7479</v>
      </c>
      <c r="D3602" s="119">
        <v>2025</v>
      </c>
      <c r="E3602" s="121">
        <v>6100110116</v>
      </c>
      <c r="F3602" s="237">
        <v>45677</v>
      </c>
      <c r="G3602" s="121" t="s">
        <v>11249</v>
      </c>
      <c r="H3602" s="121" t="s">
        <v>24552</v>
      </c>
      <c r="I3602" s="120" t="s">
        <v>17622</v>
      </c>
      <c r="J3602" s="121" t="s">
        <v>7451</v>
      </c>
    </row>
    <row r="3603" spans="1:10" ht="15.75" hidden="1" customHeight="1">
      <c r="A3603" s="119">
        <v>3596</v>
      </c>
      <c r="B3603" s="238" t="s">
        <v>30329</v>
      </c>
      <c r="C3603" s="121" t="s">
        <v>7494</v>
      </c>
      <c r="D3603" s="119">
        <v>2025</v>
      </c>
      <c r="E3603" s="121">
        <v>6000040859</v>
      </c>
      <c r="F3603" s="237">
        <v>45673</v>
      </c>
      <c r="G3603" s="121" t="s">
        <v>11250</v>
      </c>
      <c r="H3603" s="121" t="s">
        <v>24553</v>
      </c>
      <c r="I3603" s="120" t="s">
        <v>17623</v>
      </c>
      <c r="J3603" s="121" t="s">
        <v>7452</v>
      </c>
    </row>
    <row r="3604" spans="1:10" ht="15.75" hidden="1" customHeight="1">
      <c r="A3604" s="119">
        <v>3597</v>
      </c>
      <c r="B3604" s="238" t="s">
        <v>30330</v>
      </c>
      <c r="C3604" s="121" t="s">
        <v>7491</v>
      </c>
      <c r="D3604" s="119">
        <v>2025</v>
      </c>
      <c r="E3604" s="121">
        <v>6100109824</v>
      </c>
      <c r="F3604" s="237">
        <v>45653</v>
      </c>
      <c r="G3604" s="121" t="s">
        <v>11251</v>
      </c>
      <c r="H3604" s="121" t="s">
        <v>24554</v>
      </c>
      <c r="I3604" s="120" t="s">
        <v>17624</v>
      </c>
      <c r="J3604" s="121" t="s">
        <v>7451</v>
      </c>
    </row>
    <row r="3605" spans="1:10" ht="15.75" hidden="1" customHeight="1">
      <c r="A3605" s="119">
        <v>3598</v>
      </c>
      <c r="B3605" s="238" t="s">
        <v>30331</v>
      </c>
      <c r="C3605" s="121" t="s">
        <v>7503</v>
      </c>
      <c r="D3605" s="119">
        <v>2025</v>
      </c>
      <c r="E3605" s="121">
        <v>6100109843</v>
      </c>
      <c r="F3605" s="237">
        <v>45653</v>
      </c>
      <c r="G3605" s="121" t="s">
        <v>11252</v>
      </c>
      <c r="H3605" s="121" t="s">
        <v>24555</v>
      </c>
      <c r="I3605" s="120" t="s">
        <v>17625</v>
      </c>
      <c r="J3605" s="121" t="s">
        <v>7451</v>
      </c>
    </row>
    <row r="3606" spans="1:10" ht="15.75" hidden="1" customHeight="1">
      <c r="A3606" s="119">
        <v>3599</v>
      </c>
      <c r="B3606" s="238" t="s">
        <v>30332</v>
      </c>
      <c r="C3606" s="121" t="s">
        <v>7488</v>
      </c>
      <c r="D3606" s="119">
        <v>2025</v>
      </c>
      <c r="E3606" s="121">
        <v>6100109977</v>
      </c>
      <c r="F3606" s="237">
        <v>45670</v>
      </c>
      <c r="G3606" s="121" t="s">
        <v>11253</v>
      </c>
      <c r="H3606" s="121" t="s">
        <v>24556</v>
      </c>
      <c r="I3606" s="120" t="s">
        <v>17626</v>
      </c>
      <c r="J3606" s="121" t="s">
        <v>7451</v>
      </c>
    </row>
    <row r="3607" spans="1:10" ht="15.75" hidden="1" customHeight="1">
      <c r="A3607" s="119">
        <v>3600</v>
      </c>
      <c r="B3607" s="238" t="s">
        <v>30333</v>
      </c>
      <c r="C3607" s="121" t="s">
        <v>7492</v>
      </c>
      <c r="D3607" s="119">
        <v>2025</v>
      </c>
      <c r="E3607" s="121">
        <v>6200037994</v>
      </c>
      <c r="F3607" s="237">
        <v>45667</v>
      </c>
      <c r="G3607" s="121" t="s">
        <v>11254</v>
      </c>
      <c r="H3607" s="121" t="s">
        <v>24557</v>
      </c>
      <c r="I3607" s="120" t="s">
        <v>17627</v>
      </c>
      <c r="J3607" s="121" t="s">
        <v>7453</v>
      </c>
    </row>
    <row r="3608" spans="1:10" ht="15.75" hidden="1" customHeight="1">
      <c r="A3608" s="119">
        <v>3601</v>
      </c>
      <c r="B3608" s="238" t="s">
        <v>30334</v>
      </c>
      <c r="C3608" s="121" t="s">
        <v>7481</v>
      </c>
      <c r="D3608" s="119">
        <v>2025</v>
      </c>
      <c r="E3608" s="121">
        <v>6000040876</v>
      </c>
      <c r="F3608" s="237">
        <v>45653</v>
      </c>
      <c r="G3608" s="121" t="s">
        <v>11255</v>
      </c>
      <c r="H3608" s="121" t="s">
        <v>24558</v>
      </c>
      <c r="I3608" s="120" t="s">
        <v>17628</v>
      </c>
      <c r="J3608" s="121" t="s">
        <v>7452</v>
      </c>
    </row>
    <row r="3609" spans="1:10" ht="15.75" hidden="1" customHeight="1">
      <c r="A3609" s="119">
        <v>3602</v>
      </c>
      <c r="B3609" s="238" t="s">
        <v>28436</v>
      </c>
      <c r="C3609" s="121" t="s">
        <v>7479</v>
      </c>
      <c r="D3609" s="119">
        <v>2025</v>
      </c>
      <c r="E3609" s="121">
        <v>6100109877</v>
      </c>
      <c r="F3609" s="237">
        <v>45654</v>
      </c>
      <c r="G3609" s="121" t="s">
        <v>11256</v>
      </c>
      <c r="H3609" s="121" t="s">
        <v>24559</v>
      </c>
      <c r="I3609" s="120" t="s">
        <v>17629</v>
      </c>
      <c r="J3609" s="121" t="s">
        <v>7451</v>
      </c>
    </row>
    <row r="3610" spans="1:10" ht="15.75" hidden="1" customHeight="1">
      <c r="A3610" s="119">
        <v>3603</v>
      </c>
      <c r="B3610" s="238" t="s">
        <v>30335</v>
      </c>
      <c r="C3610" s="121" t="s">
        <v>7478</v>
      </c>
      <c r="D3610" s="119">
        <v>2025</v>
      </c>
      <c r="E3610" s="121">
        <v>6100109863</v>
      </c>
      <c r="F3610" s="237">
        <v>45686</v>
      </c>
      <c r="G3610" s="121" t="s">
        <v>11257</v>
      </c>
      <c r="H3610" s="121" t="s">
        <v>24560</v>
      </c>
      <c r="I3610" s="120" t="s">
        <v>17630</v>
      </c>
      <c r="J3610" s="121" t="s">
        <v>7451</v>
      </c>
    </row>
    <row r="3611" spans="1:10" ht="15.75" hidden="1" customHeight="1">
      <c r="A3611" s="119">
        <v>3604</v>
      </c>
      <c r="B3611" s="238" t="s">
        <v>30336</v>
      </c>
      <c r="C3611" s="121" t="s">
        <v>7478</v>
      </c>
      <c r="D3611" s="119">
        <v>2025</v>
      </c>
      <c r="E3611" s="121">
        <v>6100109994</v>
      </c>
      <c r="F3611" s="237">
        <v>45667</v>
      </c>
      <c r="G3611" s="121" t="s">
        <v>11258</v>
      </c>
      <c r="H3611" s="121" t="s">
        <v>24561</v>
      </c>
      <c r="I3611" s="120" t="s">
        <v>17631</v>
      </c>
      <c r="J3611" s="121" t="s">
        <v>7451</v>
      </c>
    </row>
    <row r="3612" spans="1:10" ht="15.75" hidden="1" customHeight="1">
      <c r="A3612" s="119">
        <v>3605</v>
      </c>
      <c r="B3612" s="238" t="s">
        <v>7620</v>
      </c>
      <c r="C3612" s="121" t="s">
        <v>7478</v>
      </c>
      <c r="D3612" s="119">
        <v>2025</v>
      </c>
      <c r="E3612" s="121">
        <v>6100109870</v>
      </c>
      <c r="F3612" s="237">
        <v>45670</v>
      </c>
      <c r="G3612" s="121" t="s">
        <v>11259</v>
      </c>
      <c r="H3612" s="121" t="s">
        <v>24562</v>
      </c>
      <c r="I3612" s="120" t="s">
        <v>17632</v>
      </c>
      <c r="J3612" s="121" t="s">
        <v>7451</v>
      </c>
    </row>
    <row r="3613" spans="1:10" ht="15.75" hidden="1" customHeight="1">
      <c r="A3613" s="119">
        <v>3606</v>
      </c>
      <c r="B3613" s="238" t="s">
        <v>29030</v>
      </c>
      <c r="C3613" s="121" t="s">
        <v>7478</v>
      </c>
      <c r="D3613" s="119">
        <v>2025</v>
      </c>
      <c r="E3613" s="121">
        <v>6100109884</v>
      </c>
      <c r="F3613" s="237">
        <v>45670</v>
      </c>
      <c r="G3613" s="121" t="s">
        <v>11260</v>
      </c>
      <c r="H3613" s="121" t="s">
        <v>24563</v>
      </c>
      <c r="I3613" s="120" t="s">
        <v>17633</v>
      </c>
      <c r="J3613" s="121" t="s">
        <v>7451</v>
      </c>
    </row>
    <row r="3614" spans="1:10" ht="15.75" hidden="1" customHeight="1">
      <c r="A3614" s="119">
        <v>3607</v>
      </c>
      <c r="B3614" s="238" t="s">
        <v>30337</v>
      </c>
      <c r="C3614" s="121" t="s">
        <v>7505</v>
      </c>
      <c r="D3614" s="119">
        <v>2025</v>
      </c>
      <c r="E3614" s="121">
        <v>6400023398</v>
      </c>
      <c r="F3614" s="237">
        <v>45653</v>
      </c>
      <c r="G3614" s="121" t="s">
        <v>7164</v>
      </c>
      <c r="H3614" s="121"/>
      <c r="I3614" s="120" t="s">
        <v>17634</v>
      </c>
      <c r="J3614" s="121" t="s">
        <v>7455</v>
      </c>
    </row>
    <row r="3615" spans="1:10" ht="15.75" hidden="1" customHeight="1">
      <c r="A3615" s="119">
        <v>3608</v>
      </c>
      <c r="B3615" s="238" t="s">
        <v>7705</v>
      </c>
      <c r="C3615" s="121" t="s">
        <v>7478</v>
      </c>
      <c r="D3615" s="119">
        <v>2025</v>
      </c>
      <c r="E3615" s="121">
        <v>6100109961</v>
      </c>
      <c r="F3615" s="237">
        <v>45667</v>
      </c>
      <c r="G3615" s="121" t="s">
        <v>11261</v>
      </c>
      <c r="H3615" s="121" t="s">
        <v>24564</v>
      </c>
      <c r="I3615" s="120" t="s">
        <v>17635</v>
      </c>
      <c r="J3615" s="121" t="s">
        <v>7451</v>
      </c>
    </row>
    <row r="3616" spans="1:10" ht="15.75" hidden="1" customHeight="1">
      <c r="A3616" s="119">
        <v>3609</v>
      </c>
      <c r="B3616" s="238" t="s">
        <v>30338</v>
      </c>
      <c r="C3616" s="121" t="s">
        <v>7508</v>
      </c>
      <c r="D3616" s="119">
        <v>2025</v>
      </c>
      <c r="E3616" s="121">
        <v>6400023558</v>
      </c>
      <c r="F3616" s="237">
        <v>45681</v>
      </c>
      <c r="G3616" s="121" t="s">
        <v>11262</v>
      </c>
      <c r="H3616" s="121" t="s">
        <v>24565</v>
      </c>
      <c r="I3616" s="120" t="s">
        <v>17636</v>
      </c>
      <c r="J3616" s="121" t="s">
        <v>7455</v>
      </c>
    </row>
    <row r="3617" spans="1:10" ht="15.75" hidden="1" customHeight="1">
      <c r="A3617" s="119">
        <v>3610</v>
      </c>
      <c r="B3617" s="238" t="s">
        <v>30339</v>
      </c>
      <c r="C3617" s="121" t="s">
        <v>7478</v>
      </c>
      <c r="D3617" s="119">
        <v>2025</v>
      </c>
      <c r="E3617" s="121">
        <v>6100109865</v>
      </c>
      <c r="F3617" s="237">
        <v>45653</v>
      </c>
      <c r="G3617" s="121" t="s">
        <v>11263</v>
      </c>
      <c r="H3617" s="121" t="s">
        <v>24566</v>
      </c>
      <c r="I3617" s="120" t="s">
        <v>17637</v>
      </c>
      <c r="J3617" s="121" t="s">
        <v>7451</v>
      </c>
    </row>
    <row r="3618" spans="1:10" ht="15.75" hidden="1" customHeight="1">
      <c r="A3618" s="119">
        <v>3611</v>
      </c>
      <c r="B3618" s="238" t="s">
        <v>30340</v>
      </c>
      <c r="C3618" s="121" t="s">
        <v>7500</v>
      </c>
      <c r="D3618" s="119">
        <v>2025</v>
      </c>
      <c r="E3618" s="121">
        <v>6200037929</v>
      </c>
      <c r="F3618" s="237">
        <v>45651</v>
      </c>
      <c r="G3618" s="121" t="s">
        <v>11264</v>
      </c>
      <c r="H3618" s="121" t="s">
        <v>24567</v>
      </c>
      <c r="I3618" s="120" t="s">
        <v>17638</v>
      </c>
      <c r="J3618" s="121" t="s">
        <v>7453</v>
      </c>
    </row>
    <row r="3619" spans="1:10" ht="15.75" hidden="1" customHeight="1">
      <c r="A3619" s="119">
        <v>3612</v>
      </c>
      <c r="B3619" s="238" t="s">
        <v>30341</v>
      </c>
      <c r="C3619" s="121" t="s">
        <v>7504</v>
      </c>
      <c r="D3619" s="119">
        <v>2025</v>
      </c>
      <c r="E3619" s="121">
        <v>6300020446</v>
      </c>
      <c r="F3619" s="237">
        <v>45653</v>
      </c>
      <c r="G3619" s="121" t="s">
        <v>11265</v>
      </c>
      <c r="H3619" s="121" t="s">
        <v>24568</v>
      </c>
      <c r="I3619" s="120" t="s">
        <v>17639</v>
      </c>
      <c r="J3619" s="121" t="s">
        <v>7454</v>
      </c>
    </row>
    <row r="3620" spans="1:10" ht="15.75" hidden="1" customHeight="1">
      <c r="A3620" s="119">
        <v>3613</v>
      </c>
      <c r="B3620" s="238" t="s">
        <v>30342</v>
      </c>
      <c r="C3620" s="121" t="s">
        <v>7490</v>
      </c>
      <c r="D3620" s="119">
        <v>2025</v>
      </c>
      <c r="E3620" s="121">
        <v>6200037953</v>
      </c>
      <c r="F3620" s="237">
        <v>45670</v>
      </c>
      <c r="G3620" s="121" t="s">
        <v>11266</v>
      </c>
      <c r="H3620" s="121" t="s">
        <v>24569</v>
      </c>
      <c r="I3620" s="120" t="s">
        <v>17640</v>
      </c>
      <c r="J3620" s="121" t="s">
        <v>7453</v>
      </c>
    </row>
    <row r="3621" spans="1:10" ht="15.75" hidden="1" customHeight="1">
      <c r="A3621" s="119">
        <v>3614</v>
      </c>
      <c r="B3621" s="238" t="s">
        <v>30343</v>
      </c>
      <c r="C3621" s="121" t="s">
        <v>7509</v>
      </c>
      <c r="D3621" s="119">
        <v>2025</v>
      </c>
      <c r="E3621" s="121">
        <v>6400023425</v>
      </c>
      <c r="F3621" s="237">
        <v>45650</v>
      </c>
      <c r="G3621" s="121" t="s">
        <v>11267</v>
      </c>
      <c r="H3621" s="121"/>
      <c r="I3621" s="120" t="s">
        <v>17641</v>
      </c>
      <c r="J3621" s="121" t="s">
        <v>7455</v>
      </c>
    </row>
    <row r="3622" spans="1:10" ht="15.75" hidden="1" customHeight="1">
      <c r="A3622" s="119">
        <v>3615</v>
      </c>
      <c r="B3622" s="238" t="s">
        <v>30344</v>
      </c>
      <c r="C3622" s="121" t="s">
        <v>7501</v>
      </c>
      <c r="D3622" s="119">
        <v>2025</v>
      </c>
      <c r="E3622" s="121">
        <v>6200037921</v>
      </c>
      <c r="F3622" s="237">
        <v>45652</v>
      </c>
      <c r="G3622" s="121" t="s">
        <v>11268</v>
      </c>
      <c r="H3622" s="121" t="s">
        <v>24570</v>
      </c>
      <c r="I3622" s="120" t="s">
        <v>17642</v>
      </c>
      <c r="J3622" s="121" t="s">
        <v>7453</v>
      </c>
    </row>
    <row r="3623" spans="1:10" ht="15.75" hidden="1" customHeight="1">
      <c r="A3623" s="119">
        <v>3616</v>
      </c>
      <c r="B3623" s="238" t="s">
        <v>30345</v>
      </c>
      <c r="C3623" s="121" t="s">
        <v>7493</v>
      </c>
      <c r="D3623" s="119">
        <v>2025</v>
      </c>
      <c r="E3623" s="121">
        <v>6000040830</v>
      </c>
      <c r="F3623" s="237">
        <v>45651</v>
      </c>
      <c r="G3623" s="121" t="s">
        <v>11269</v>
      </c>
      <c r="H3623" s="121" t="s">
        <v>24571</v>
      </c>
      <c r="I3623" s="120" t="s">
        <v>17643</v>
      </c>
      <c r="J3623" s="121" t="s">
        <v>7452</v>
      </c>
    </row>
    <row r="3624" spans="1:10" ht="15.75" hidden="1" customHeight="1">
      <c r="A3624" s="119">
        <v>3617</v>
      </c>
      <c r="B3624" s="238" t="s">
        <v>7737</v>
      </c>
      <c r="C3624" s="121" t="s">
        <v>7478</v>
      </c>
      <c r="D3624" s="119">
        <v>2025</v>
      </c>
      <c r="E3624" s="121">
        <v>6100110171</v>
      </c>
      <c r="F3624" s="237">
        <v>45685</v>
      </c>
      <c r="G3624" s="121" t="s">
        <v>11270</v>
      </c>
      <c r="H3624" s="121" t="s">
        <v>24572</v>
      </c>
      <c r="I3624" s="120" t="s">
        <v>17644</v>
      </c>
      <c r="J3624" s="121" t="s">
        <v>7451</v>
      </c>
    </row>
    <row r="3625" spans="1:10" ht="15.75" hidden="1" customHeight="1">
      <c r="A3625" s="119">
        <v>3618</v>
      </c>
      <c r="B3625" s="238" t="s">
        <v>30346</v>
      </c>
      <c r="C3625" s="121" t="s">
        <v>7511</v>
      </c>
      <c r="D3625" s="119">
        <v>2025</v>
      </c>
      <c r="E3625" s="121">
        <v>6300020507</v>
      </c>
      <c r="F3625" s="237">
        <v>45679</v>
      </c>
      <c r="G3625" s="121" t="s">
        <v>11271</v>
      </c>
      <c r="H3625" s="121" t="s">
        <v>24573</v>
      </c>
      <c r="I3625" s="120" t="s">
        <v>17645</v>
      </c>
      <c r="J3625" s="121" t="s">
        <v>7454</v>
      </c>
    </row>
    <row r="3626" spans="1:10" ht="15.75" hidden="1" customHeight="1">
      <c r="A3626" s="119">
        <v>3619</v>
      </c>
      <c r="B3626" s="238" t="s">
        <v>30347</v>
      </c>
      <c r="C3626" s="121" t="s">
        <v>7497</v>
      </c>
      <c r="D3626" s="119">
        <v>2025</v>
      </c>
      <c r="E3626" s="121">
        <v>6100110217</v>
      </c>
      <c r="F3626" s="237">
        <v>45678</v>
      </c>
      <c r="G3626" s="121" t="s">
        <v>11272</v>
      </c>
      <c r="H3626" s="121" t="s">
        <v>24574</v>
      </c>
      <c r="I3626" s="120" t="s">
        <v>17646</v>
      </c>
      <c r="J3626" s="121" t="s">
        <v>7451</v>
      </c>
    </row>
    <row r="3627" spans="1:10" ht="15.75" hidden="1" customHeight="1">
      <c r="A3627" s="119">
        <v>3620</v>
      </c>
      <c r="B3627" s="238" t="s">
        <v>30348</v>
      </c>
      <c r="C3627" s="121" t="s">
        <v>7479</v>
      </c>
      <c r="D3627" s="119">
        <v>2025</v>
      </c>
      <c r="E3627" s="121">
        <v>6100109908</v>
      </c>
      <c r="F3627" s="237">
        <v>45656</v>
      </c>
      <c r="G3627" s="121" t="s">
        <v>11273</v>
      </c>
      <c r="H3627" s="121" t="s">
        <v>24575</v>
      </c>
      <c r="I3627" s="120" t="s">
        <v>17647</v>
      </c>
      <c r="J3627" s="121" t="s">
        <v>7451</v>
      </c>
    </row>
    <row r="3628" spans="1:10" ht="15.75" hidden="1" customHeight="1">
      <c r="A3628" s="119">
        <v>3621</v>
      </c>
      <c r="B3628" s="238" t="s">
        <v>29456</v>
      </c>
      <c r="C3628" s="121" t="s">
        <v>7479</v>
      </c>
      <c r="D3628" s="119">
        <v>2025</v>
      </c>
      <c r="E3628" s="121">
        <v>6100109929</v>
      </c>
      <c r="F3628" s="237">
        <v>45666</v>
      </c>
      <c r="G3628" s="121" t="s">
        <v>11274</v>
      </c>
      <c r="H3628" s="121" t="s">
        <v>24576</v>
      </c>
      <c r="I3628" s="120" t="s">
        <v>17648</v>
      </c>
      <c r="J3628" s="121" t="s">
        <v>7451</v>
      </c>
    </row>
    <row r="3629" spans="1:10" ht="15.75" hidden="1" customHeight="1">
      <c r="A3629" s="119">
        <v>3622</v>
      </c>
      <c r="B3629" s="238" t="s">
        <v>30349</v>
      </c>
      <c r="C3629" s="121" t="s">
        <v>7497</v>
      </c>
      <c r="D3629" s="119">
        <v>2025</v>
      </c>
      <c r="E3629" s="121">
        <v>6100109921</v>
      </c>
      <c r="F3629" s="237">
        <v>45654</v>
      </c>
      <c r="G3629" s="121" t="s">
        <v>11275</v>
      </c>
      <c r="H3629" s="121" t="s">
        <v>24577</v>
      </c>
      <c r="I3629" s="120" t="s">
        <v>17649</v>
      </c>
      <c r="J3629" s="121" t="s">
        <v>7451</v>
      </c>
    </row>
    <row r="3630" spans="1:10" ht="15.75" hidden="1" customHeight="1">
      <c r="A3630" s="119">
        <v>3623</v>
      </c>
      <c r="B3630" s="238" t="s">
        <v>29723</v>
      </c>
      <c r="C3630" s="121" t="s">
        <v>7494</v>
      </c>
      <c r="D3630" s="119">
        <v>2025</v>
      </c>
      <c r="E3630" s="121">
        <v>6000040908</v>
      </c>
      <c r="F3630" s="237">
        <v>45670</v>
      </c>
      <c r="G3630" s="121" t="s">
        <v>11276</v>
      </c>
      <c r="H3630" s="121" t="s">
        <v>24578</v>
      </c>
      <c r="I3630" s="120" t="s">
        <v>17650</v>
      </c>
      <c r="J3630" s="121" t="s">
        <v>7452</v>
      </c>
    </row>
    <row r="3631" spans="1:10" ht="15.75" hidden="1" customHeight="1">
      <c r="A3631" s="119">
        <v>3624</v>
      </c>
      <c r="B3631" s="121" t="s">
        <v>28033</v>
      </c>
      <c r="C3631" s="121" t="s">
        <v>7489</v>
      </c>
      <c r="D3631" s="119">
        <v>2025</v>
      </c>
      <c r="E3631" s="121">
        <v>6200037906</v>
      </c>
      <c r="F3631" s="237">
        <v>45685</v>
      </c>
      <c r="G3631" s="121" t="s">
        <v>7105</v>
      </c>
      <c r="H3631" s="121" t="s">
        <v>24579</v>
      </c>
      <c r="I3631" s="120" t="s">
        <v>17651</v>
      </c>
      <c r="J3631" s="121" t="s">
        <v>7453</v>
      </c>
    </row>
    <row r="3632" spans="1:10" ht="15.75" hidden="1" customHeight="1">
      <c r="A3632" s="119">
        <v>3625</v>
      </c>
      <c r="B3632" s="238" t="s">
        <v>30350</v>
      </c>
      <c r="C3632" s="121" t="s">
        <v>7497</v>
      </c>
      <c r="D3632" s="119">
        <v>2025</v>
      </c>
      <c r="E3632" s="121">
        <v>6100110057</v>
      </c>
      <c r="F3632" s="237">
        <v>45672</v>
      </c>
      <c r="G3632" s="121" t="s">
        <v>11277</v>
      </c>
      <c r="H3632" s="121" t="s">
        <v>24580</v>
      </c>
      <c r="I3632" s="120" t="s">
        <v>17652</v>
      </c>
      <c r="J3632" s="121" t="s">
        <v>7451</v>
      </c>
    </row>
    <row r="3633" spans="1:10" ht="15.75" hidden="1" customHeight="1">
      <c r="A3633" s="119">
        <v>3626</v>
      </c>
      <c r="B3633" s="238" t="s">
        <v>30351</v>
      </c>
      <c r="C3633" s="121" t="s">
        <v>7499</v>
      </c>
      <c r="D3633" s="119">
        <v>2025</v>
      </c>
      <c r="E3633" s="121">
        <v>6000041003</v>
      </c>
      <c r="F3633" s="237">
        <v>45679</v>
      </c>
      <c r="G3633" s="121" t="s">
        <v>8338</v>
      </c>
      <c r="H3633" s="121" t="s">
        <v>24581</v>
      </c>
      <c r="I3633" s="120" t="s">
        <v>17653</v>
      </c>
      <c r="J3633" s="121" t="s">
        <v>7452</v>
      </c>
    </row>
    <row r="3634" spans="1:10" ht="15.75" hidden="1" customHeight="1">
      <c r="A3634" s="119">
        <v>3627</v>
      </c>
      <c r="B3634" s="238" t="s">
        <v>7705</v>
      </c>
      <c r="C3634" s="121" t="s">
        <v>7478</v>
      </c>
      <c r="D3634" s="119">
        <v>2025</v>
      </c>
      <c r="E3634" s="121">
        <v>6100109906</v>
      </c>
      <c r="F3634" s="237">
        <v>45655</v>
      </c>
      <c r="G3634" s="121" t="s">
        <v>11278</v>
      </c>
      <c r="H3634" s="121" t="s">
        <v>24582</v>
      </c>
      <c r="I3634" s="120" t="s">
        <v>7322</v>
      </c>
      <c r="J3634" s="121" t="s">
        <v>7451</v>
      </c>
    </row>
    <row r="3635" spans="1:10" ht="15.75" hidden="1" customHeight="1">
      <c r="A3635" s="119">
        <v>3628</v>
      </c>
      <c r="B3635" s="238" t="s">
        <v>7898</v>
      </c>
      <c r="C3635" s="121" t="s">
        <v>7479</v>
      </c>
      <c r="D3635" s="119">
        <v>2025</v>
      </c>
      <c r="E3635" s="121">
        <v>6100110049</v>
      </c>
      <c r="F3635" s="237">
        <v>45672</v>
      </c>
      <c r="G3635" s="121" t="s">
        <v>11279</v>
      </c>
      <c r="H3635" s="121" t="s">
        <v>24583</v>
      </c>
      <c r="I3635" s="120" t="s">
        <v>17654</v>
      </c>
      <c r="J3635" s="121" t="s">
        <v>7451</v>
      </c>
    </row>
    <row r="3636" spans="1:10" ht="15.75" hidden="1" customHeight="1">
      <c r="A3636" s="119">
        <v>3629</v>
      </c>
      <c r="B3636" s="238" t="s">
        <v>30352</v>
      </c>
      <c r="C3636" s="121" t="s">
        <v>7478</v>
      </c>
      <c r="D3636" s="119">
        <v>2025</v>
      </c>
      <c r="E3636" s="121">
        <v>6100110020</v>
      </c>
      <c r="F3636" s="237">
        <v>45670</v>
      </c>
      <c r="G3636" s="121" t="s">
        <v>11280</v>
      </c>
      <c r="H3636" s="121" t="s">
        <v>24584</v>
      </c>
      <c r="I3636" s="120" t="s">
        <v>17655</v>
      </c>
      <c r="J3636" s="121" t="s">
        <v>7451</v>
      </c>
    </row>
    <row r="3637" spans="1:10" ht="15.75" hidden="1" customHeight="1">
      <c r="A3637" s="119">
        <v>3630</v>
      </c>
      <c r="B3637" s="238" t="s">
        <v>30353</v>
      </c>
      <c r="C3637" s="121" t="s">
        <v>7499</v>
      </c>
      <c r="D3637" s="119">
        <v>2025</v>
      </c>
      <c r="E3637" s="121">
        <v>6000040841</v>
      </c>
      <c r="F3637" s="237">
        <v>45653</v>
      </c>
      <c r="G3637" s="121" t="s">
        <v>11281</v>
      </c>
      <c r="H3637" s="121" t="s">
        <v>24585</v>
      </c>
      <c r="I3637" s="120" t="s">
        <v>17656</v>
      </c>
      <c r="J3637" s="121" t="s">
        <v>7452</v>
      </c>
    </row>
    <row r="3638" spans="1:10" ht="15.75" hidden="1" customHeight="1">
      <c r="A3638" s="119">
        <v>3631</v>
      </c>
      <c r="B3638" s="238" t="s">
        <v>30354</v>
      </c>
      <c r="C3638" s="121" t="s">
        <v>7497</v>
      </c>
      <c r="D3638" s="119">
        <v>2025</v>
      </c>
      <c r="E3638" s="121">
        <v>6100110015</v>
      </c>
      <c r="F3638" s="237">
        <v>45671</v>
      </c>
      <c r="G3638" s="121" t="s">
        <v>11282</v>
      </c>
      <c r="H3638" s="121" t="s">
        <v>24586</v>
      </c>
      <c r="I3638" s="120" t="s">
        <v>17657</v>
      </c>
      <c r="J3638" s="121" t="s">
        <v>7451</v>
      </c>
    </row>
    <row r="3639" spans="1:10" ht="15.75" hidden="1" customHeight="1">
      <c r="A3639" s="119">
        <v>3632</v>
      </c>
      <c r="B3639" s="238" t="s">
        <v>7632</v>
      </c>
      <c r="C3639" s="121" t="s">
        <v>7478</v>
      </c>
      <c r="D3639" s="119">
        <v>2025</v>
      </c>
      <c r="E3639" s="121">
        <v>6100109902</v>
      </c>
      <c r="F3639" s="237">
        <v>45656</v>
      </c>
      <c r="G3639" s="121" t="s">
        <v>11283</v>
      </c>
      <c r="H3639" s="121" t="s">
        <v>24587</v>
      </c>
      <c r="I3639" s="120" t="s">
        <v>17658</v>
      </c>
      <c r="J3639" s="121" t="s">
        <v>7451</v>
      </c>
    </row>
    <row r="3640" spans="1:10" ht="15.75" hidden="1" customHeight="1">
      <c r="A3640" s="119">
        <v>3633</v>
      </c>
      <c r="B3640" s="238" t="s">
        <v>30355</v>
      </c>
      <c r="C3640" s="121" t="s">
        <v>7489</v>
      </c>
      <c r="D3640" s="119">
        <v>2025</v>
      </c>
      <c r="E3640" s="121">
        <v>6200037945</v>
      </c>
      <c r="F3640" s="237">
        <v>45653</v>
      </c>
      <c r="G3640" s="121" t="s">
        <v>11284</v>
      </c>
      <c r="H3640" s="121" t="s">
        <v>24588</v>
      </c>
      <c r="I3640" s="120" t="s">
        <v>17659</v>
      </c>
      <c r="J3640" s="121" t="s">
        <v>7453</v>
      </c>
    </row>
    <row r="3641" spans="1:10" ht="15.75" hidden="1" customHeight="1">
      <c r="A3641" s="119">
        <v>3634</v>
      </c>
      <c r="B3641" s="121" t="s">
        <v>28034</v>
      </c>
      <c r="C3641" s="121" t="s">
        <v>7501</v>
      </c>
      <c r="D3641" s="119">
        <v>2025</v>
      </c>
      <c r="E3641" s="121">
        <v>6200037866</v>
      </c>
      <c r="F3641" s="237">
        <v>45650</v>
      </c>
      <c r="G3641" s="121" t="s">
        <v>11285</v>
      </c>
      <c r="H3641" s="121" t="s">
        <v>24589</v>
      </c>
      <c r="I3641" s="120" t="s">
        <v>17660</v>
      </c>
      <c r="J3641" s="121" t="s">
        <v>7453</v>
      </c>
    </row>
    <row r="3642" spans="1:10" ht="15.75" hidden="1" customHeight="1">
      <c r="A3642" s="119">
        <v>3635</v>
      </c>
      <c r="B3642" s="238" t="s">
        <v>30174</v>
      </c>
      <c r="C3642" s="121" t="s">
        <v>7482</v>
      </c>
      <c r="D3642" s="119">
        <v>2025</v>
      </c>
      <c r="E3642" s="121">
        <v>6100109923</v>
      </c>
      <c r="F3642" s="237">
        <v>45667</v>
      </c>
      <c r="G3642" s="121" t="s">
        <v>11286</v>
      </c>
      <c r="H3642" s="121" t="s">
        <v>24590</v>
      </c>
      <c r="I3642" s="120" t="s">
        <v>17661</v>
      </c>
      <c r="J3642" s="121" t="s">
        <v>7451</v>
      </c>
    </row>
    <row r="3643" spans="1:10" ht="15.75" hidden="1" customHeight="1">
      <c r="A3643" s="119">
        <v>3636</v>
      </c>
      <c r="B3643" s="238" t="s">
        <v>7705</v>
      </c>
      <c r="C3643" s="121" t="s">
        <v>7478</v>
      </c>
      <c r="D3643" s="119">
        <v>2025</v>
      </c>
      <c r="E3643" s="121">
        <v>6100109920</v>
      </c>
      <c r="F3643" s="237">
        <v>45654</v>
      </c>
      <c r="G3643" s="121" t="s">
        <v>11287</v>
      </c>
      <c r="H3643" s="121" t="s">
        <v>24591</v>
      </c>
      <c r="I3643" s="120" t="s">
        <v>7362</v>
      </c>
      <c r="J3643" s="121" t="s">
        <v>7451</v>
      </c>
    </row>
    <row r="3644" spans="1:10" ht="15.75" hidden="1" customHeight="1">
      <c r="A3644" s="119">
        <v>3637</v>
      </c>
      <c r="B3644" s="238" t="s">
        <v>30356</v>
      </c>
      <c r="C3644" s="121" t="s">
        <v>7496</v>
      </c>
      <c r="D3644" s="119">
        <v>2025</v>
      </c>
      <c r="E3644" s="121">
        <v>6100109927</v>
      </c>
      <c r="F3644" s="237">
        <v>45656</v>
      </c>
      <c r="G3644" s="121" t="s">
        <v>11288</v>
      </c>
      <c r="H3644" s="121" t="s">
        <v>24592</v>
      </c>
      <c r="I3644" s="120" t="s">
        <v>17662</v>
      </c>
      <c r="J3644" s="121" t="s">
        <v>7451</v>
      </c>
    </row>
    <row r="3645" spans="1:10" ht="15.75" hidden="1" customHeight="1">
      <c r="A3645" s="119">
        <v>3638</v>
      </c>
      <c r="B3645" s="238" t="s">
        <v>30357</v>
      </c>
      <c r="C3645" s="121" t="s">
        <v>7499</v>
      </c>
      <c r="D3645" s="119">
        <v>2025</v>
      </c>
      <c r="E3645" s="121">
        <v>6000040794</v>
      </c>
      <c r="F3645" s="237">
        <v>45649</v>
      </c>
      <c r="G3645" s="121" t="s">
        <v>11289</v>
      </c>
      <c r="H3645" s="121"/>
      <c r="I3645" s="120" t="s">
        <v>7439</v>
      </c>
      <c r="J3645" s="121" t="s">
        <v>7452</v>
      </c>
    </row>
    <row r="3646" spans="1:10" ht="15.75" hidden="1" customHeight="1">
      <c r="A3646" s="119">
        <v>3639</v>
      </c>
      <c r="B3646" s="238" t="s">
        <v>30358</v>
      </c>
      <c r="C3646" s="121" t="s">
        <v>7499</v>
      </c>
      <c r="D3646" s="119">
        <v>2025</v>
      </c>
      <c r="E3646" s="121">
        <v>6000040797</v>
      </c>
      <c r="F3646" s="237">
        <v>45649</v>
      </c>
      <c r="G3646" s="121" t="s">
        <v>11289</v>
      </c>
      <c r="H3646" s="121"/>
      <c r="I3646" s="120" t="s">
        <v>17663</v>
      </c>
      <c r="J3646" s="121" t="s">
        <v>7452</v>
      </c>
    </row>
    <row r="3647" spans="1:10" ht="15.75" hidden="1" customHeight="1">
      <c r="A3647" s="119">
        <v>3640</v>
      </c>
      <c r="B3647" s="238" t="s">
        <v>30359</v>
      </c>
      <c r="C3647" s="121" t="s">
        <v>7501</v>
      </c>
      <c r="D3647" s="119">
        <v>2025</v>
      </c>
      <c r="E3647" s="121">
        <v>6200038127</v>
      </c>
      <c r="F3647" s="237">
        <v>45686</v>
      </c>
      <c r="G3647" s="121" t="s">
        <v>11290</v>
      </c>
      <c r="H3647" s="121" t="s">
        <v>24593</v>
      </c>
      <c r="I3647" s="120" t="s">
        <v>17664</v>
      </c>
      <c r="J3647" s="121" t="s">
        <v>7453</v>
      </c>
    </row>
    <row r="3648" spans="1:10" ht="15.75" hidden="1" customHeight="1">
      <c r="A3648" s="119">
        <v>3641</v>
      </c>
      <c r="B3648" s="238" t="s">
        <v>30360</v>
      </c>
      <c r="C3648" s="121" t="s">
        <v>7499</v>
      </c>
      <c r="D3648" s="119">
        <v>2025</v>
      </c>
      <c r="E3648" s="121">
        <v>6000040796</v>
      </c>
      <c r="F3648" s="237">
        <v>45649</v>
      </c>
      <c r="G3648" s="121" t="s">
        <v>11289</v>
      </c>
      <c r="H3648" s="121"/>
      <c r="I3648" s="120" t="s">
        <v>17665</v>
      </c>
      <c r="J3648" s="121" t="s">
        <v>7452</v>
      </c>
    </row>
    <row r="3649" spans="1:10" ht="15.75" hidden="1" customHeight="1">
      <c r="A3649" s="119">
        <v>3642</v>
      </c>
      <c r="B3649" s="238" t="s">
        <v>30361</v>
      </c>
      <c r="C3649" s="121" t="s">
        <v>7500</v>
      </c>
      <c r="D3649" s="119">
        <v>2025</v>
      </c>
      <c r="E3649" s="121">
        <v>6200037987</v>
      </c>
      <c r="F3649" s="237">
        <v>45654</v>
      </c>
      <c r="G3649" s="121" t="s">
        <v>11291</v>
      </c>
      <c r="H3649" s="121" t="s">
        <v>24594</v>
      </c>
      <c r="I3649" s="120" t="s">
        <v>17666</v>
      </c>
      <c r="J3649" s="121" t="s">
        <v>7453</v>
      </c>
    </row>
    <row r="3650" spans="1:10" ht="15.75" hidden="1" customHeight="1">
      <c r="A3650" s="119">
        <v>3643</v>
      </c>
      <c r="B3650" s="238" t="s">
        <v>28515</v>
      </c>
      <c r="C3650" s="121" t="s">
        <v>7478</v>
      </c>
      <c r="D3650" s="119">
        <v>2025</v>
      </c>
      <c r="E3650" s="121">
        <v>6100110367</v>
      </c>
      <c r="F3650" s="237">
        <v>45686</v>
      </c>
      <c r="G3650" s="121" t="s">
        <v>11292</v>
      </c>
      <c r="H3650" s="121" t="s">
        <v>24595</v>
      </c>
      <c r="I3650" s="120" t="s">
        <v>17667</v>
      </c>
      <c r="J3650" s="121" t="s">
        <v>7451</v>
      </c>
    </row>
    <row r="3651" spans="1:10" ht="15.75" hidden="1" customHeight="1">
      <c r="A3651" s="119">
        <v>3644</v>
      </c>
      <c r="B3651" s="238" t="s">
        <v>30362</v>
      </c>
      <c r="C3651" s="121" t="s">
        <v>7484</v>
      </c>
      <c r="D3651" s="119">
        <v>2025</v>
      </c>
      <c r="E3651" s="121">
        <v>6100109678</v>
      </c>
      <c r="F3651" s="237">
        <v>45652</v>
      </c>
      <c r="G3651" s="121" t="s">
        <v>11293</v>
      </c>
      <c r="H3651" s="121" t="s">
        <v>24596</v>
      </c>
      <c r="I3651" s="120" t="s">
        <v>17668</v>
      </c>
      <c r="J3651" s="121" t="s">
        <v>7451</v>
      </c>
    </row>
    <row r="3652" spans="1:10" ht="15.75" hidden="1" customHeight="1">
      <c r="A3652" s="119">
        <v>3645</v>
      </c>
      <c r="B3652" s="238" t="s">
        <v>30363</v>
      </c>
      <c r="C3652" s="121" t="s">
        <v>7478</v>
      </c>
      <c r="D3652" s="119">
        <v>2025</v>
      </c>
      <c r="E3652" s="121">
        <v>6100109905</v>
      </c>
      <c r="F3652" s="237">
        <v>45656</v>
      </c>
      <c r="G3652" s="121" t="s">
        <v>11294</v>
      </c>
      <c r="H3652" s="121" t="s">
        <v>24597</v>
      </c>
      <c r="I3652" s="120" t="s">
        <v>17669</v>
      </c>
      <c r="J3652" s="121" t="s">
        <v>7451</v>
      </c>
    </row>
    <row r="3653" spans="1:10" ht="15.75" hidden="1" customHeight="1">
      <c r="A3653" s="119">
        <v>3646</v>
      </c>
      <c r="B3653" s="238" t="s">
        <v>30364</v>
      </c>
      <c r="C3653" s="121" t="s">
        <v>7485</v>
      </c>
      <c r="D3653" s="119">
        <v>2025</v>
      </c>
      <c r="E3653" s="121">
        <v>6000041030</v>
      </c>
      <c r="F3653" s="237">
        <v>45684</v>
      </c>
      <c r="G3653" s="121" t="s">
        <v>11295</v>
      </c>
      <c r="H3653" s="121" t="s">
        <v>24598</v>
      </c>
      <c r="I3653" s="120" t="s">
        <v>17670</v>
      </c>
      <c r="J3653" s="121" t="s">
        <v>7452</v>
      </c>
    </row>
    <row r="3654" spans="1:10" ht="15.75" hidden="1" customHeight="1">
      <c r="A3654" s="119">
        <v>3647</v>
      </c>
      <c r="B3654" s="238" t="s">
        <v>30365</v>
      </c>
      <c r="C3654" s="121" t="s">
        <v>7483</v>
      </c>
      <c r="D3654" s="119">
        <v>2025</v>
      </c>
      <c r="E3654" s="121">
        <v>6100110093</v>
      </c>
      <c r="F3654" s="237">
        <v>45674</v>
      </c>
      <c r="G3654" s="121" t="s">
        <v>11296</v>
      </c>
      <c r="H3654" s="121" t="s">
        <v>24599</v>
      </c>
      <c r="I3654" s="120" t="s">
        <v>17671</v>
      </c>
      <c r="J3654" s="121" t="s">
        <v>7451</v>
      </c>
    </row>
    <row r="3655" spans="1:10" ht="15.75" hidden="1" customHeight="1">
      <c r="A3655" s="119">
        <v>3648</v>
      </c>
      <c r="B3655" s="238" t="s">
        <v>30366</v>
      </c>
      <c r="C3655" s="121" t="s">
        <v>7500</v>
      </c>
      <c r="D3655" s="119">
        <v>2025</v>
      </c>
      <c r="E3655" s="121">
        <v>6200037973</v>
      </c>
      <c r="F3655" s="237">
        <v>45652</v>
      </c>
      <c r="G3655" s="121" t="s">
        <v>11297</v>
      </c>
      <c r="H3655" s="121" t="s">
        <v>24600</v>
      </c>
      <c r="I3655" s="120" t="s">
        <v>17672</v>
      </c>
      <c r="J3655" s="121" t="s">
        <v>7453</v>
      </c>
    </row>
    <row r="3656" spans="1:10" ht="15.75" hidden="1" customHeight="1">
      <c r="A3656" s="119">
        <v>3649</v>
      </c>
      <c r="B3656" s="238" t="s">
        <v>30367</v>
      </c>
      <c r="C3656" s="121" t="s">
        <v>7493</v>
      </c>
      <c r="D3656" s="119">
        <v>2025</v>
      </c>
      <c r="E3656" s="121">
        <v>6000040874</v>
      </c>
      <c r="F3656" s="237">
        <v>45654</v>
      </c>
      <c r="G3656" s="121" t="s">
        <v>11298</v>
      </c>
      <c r="H3656" s="121" t="s">
        <v>24601</v>
      </c>
      <c r="I3656" s="120" t="s">
        <v>17673</v>
      </c>
      <c r="J3656" s="121" t="s">
        <v>7452</v>
      </c>
    </row>
    <row r="3657" spans="1:10" ht="15.75" hidden="1" customHeight="1">
      <c r="A3657" s="119">
        <v>3650</v>
      </c>
      <c r="B3657" s="238" t="s">
        <v>7636</v>
      </c>
      <c r="C3657" s="121" t="s">
        <v>7478</v>
      </c>
      <c r="D3657" s="119">
        <v>2025</v>
      </c>
      <c r="E3657" s="121">
        <v>6100109955</v>
      </c>
      <c r="F3657" s="237">
        <v>45655</v>
      </c>
      <c r="G3657" s="121" t="s">
        <v>11299</v>
      </c>
      <c r="H3657" s="121" t="s">
        <v>24602</v>
      </c>
      <c r="I3657" s="120" t="s">
        <v>16479</v>
      </c>
      <c r="J3657" s="121" t="s">
        <v>7451</v>
      </c>
    </row>
    <row r="3658" spans="1:10" ht="15.75" hidden="1" customHeight="1">
      <c r="A3658" s="119">
        <v>3651</v>
      </c>
      <c r="B3658" s="238" t="s">
        <v>30368</v>
      </c>
      <c r="C3658" s="121" t="s">
        <v>7491</v>
      </c>
      <c r="D3658" s="119">
        <v>2025</v>
      </c>
      <c r="E3658" s="121">
        <v>6100110487</v>
      </c>
      <c r="F3658" s="237">
        <v>45688</v>
      </c>
      <c r="G3658" s="121" t="s">
        <v>11300</v>
      </c>
      <c r="H3658" s="121" t="s">
        <v>24603</v>
      </c>
      <c r="I3658" s="120" t="s">
        <v>17674</v>
      </c>
      <c r="J3658" s="121" t="s">
        <v>7451</v>
      </c>
    </row>
    <row r="3659" spans="1:10" ht="15.75" hidden="1" customHeight="1">
      <c r="A3659" s="119">
        <v>3652</v>
      </c>
      <c r="B3659" s="238" t="s">
        <v>30369</v>
      </c>
      <c r="C3659" s="121" t="s">
        <v>7492</v>
      </c>
      <c r="D3659" s="119">
        <v>2025</v>
      </c>
      <c r="E3659" s="121">
        <v>6200037918</v>
      </c>
      <c r="F3659" s="237">
        <v>45666</v>
      </c>
      <c r="G3659" s="121" t="s">
        <v>11301</v>
      </c>
      <c r="H3659" s="121" t="s">
        <v>24604</v>
      </c>
      <c r="I3659" s="120" t="s">
        <v>17675</v>
      </c>
      <c r="J3659" s="121" t="s">
        <v>7453</v>
      </c>
    </row>
    <row r="3660" spans="1:10" ht="15.75" hidden="1" customHeight="1">
      <c r="A3660" s="119">
        <v>3653</v>
      </c>
      <c r="B3660" s="238" t="s">
        <v>28293</v>
      </c>
      <c r="C3660" s="121" t="s">
        <v>7484</v>
      </c>
      <c r="D3660" s="119">
        <v>2025</v>
      </c>
      <c r="E3660" s="121">
        <v>6100110050</v>
      </c>
      <c r="F3660" s="237">
        <v>45671</v>
      </c>
      <c r="G3660" s="121" t="s">
        <v>11302</v>
      </c>
      <c r="H3660" s="121" t="s">
        <v>24605</v>
      </c>
      <c r="I3660" s="120" t="s">
        <v>17676</v>
      </c>
      <c r="J3660" s="121" t="s">
        <v>7451</v>
      </c>
    </row>
    <row r="3661" spans="1:10" ht="15.75" hidden="1" customHeight="1">
      <c r="A3661" s="119">
        <v>3654</v>
      </c>
      <c r="B3661" s="238" t="s">
        <v>7693</v>
      </c>
      <c r="C3661" s="121" t="s">
        <v>7478</v>
      </c>
      <c r="D3661" s="119">
        <v>2025</v>
      </c>
      <c r="E3661" s="121">
        <v>6100109962</v>
      </c>
      <c r="F3661" s="237">
        <v>45655</v>
      </c>
      <c r="G3661" s="121" t="s">
        <v>11303</v>
      </c>
      <c r="H3661" s="121" t="s">
        <v>24606</v>
      </c>
      <c r="I3661" s="120" t="s">
        <v>17677</v>
      </c>
      <c r="J3661" s="121" t="s">
        <v>7451</v>
      </c>
    </row>
    <row r="3662" spans="1:10" ht="15.75" hidden="1" customHeight="1">
      <c r="A3662" s="119">
        <v>3655</v>
      </c>
      <c r="B3662" s="238" t="s">
        <v>30370</v>
      </c>
      <c r="C3662" s="121" t="s">
        <v>7502</v>
      </c>
      <c r="D3662" s="119">
        <v>2025</v>
      </c>
      <c r="E3662" s="121">
        <v>6300020494</v>
      </c>
      <c r="F3662" s="237">
        <v>45677</v>
      </c>
      <c r="G3662" s="121" t="s">
        <v>11304</v>
      </c>
      <c r="H3662" s="121" t="s">
        <v>24607</v>
      </c>
      <c r="I3662" s="120" t="s">
        <v>17678</v>
      </c>
      <c r="J3662" s="121" t="s">
        <v>7454</v>
      </c>
    </row>
    <row r="3663" spans="1:10" ht="15.75" hidden="1" customHeight="1">
      <c r="A3663" s="119">
        <v>3656</v>
      </c>
      <c r="B3663" s="238" t="s">
        <v>7795</v>
      </c>
      <c r="C3663" s="121" t="s">
        <v>7479</v>
      </c>
      <c r="D3663" s="119">
        <v>2025</v>
      </c>
      <c r="E3663" s="121">
        <v>6100110656</v>
      </c>
      <c r="F3663" s="237">
        <v>45699</v>
      </c>
      <c r="G3663" s="121" t="s">
        <v>11305</v>
      </c>
      <c r="H3663" s="121" t="s">
        <v>24608</v>
      </c>
      <c r="I3663" s="120" t="s">
        <v>17679</v>
      </c>
      <c r="J3663" s="121" t="s">
        <v>7451</v>
      </c>
    </row>
    <row r="3664" spans="1:10" ht="15.75" hidden="1" customHeight="1">
      <c r="A3664" s="119">
        <v>3657</v>
      </c>
      <c r="B3664" s="238" t="s">
        <v>30371</v>
      </c>
      <c r="C3664" s="121" t="s">
        <v>7482</v>
      </c>
      <c r="D3664" s="119">
        <v>2025</v>
      </c>
      <c r="E3664" s="121">
        <v>6100110030</v>
      </c>
      <c r="F3664" s="237">
        <v>45671</v>
      </c>
      <c r="G3664" s="121" t="s">
        <v>11306</v>
      </c>
      <c r="H3664" s="121" t="s">
        <v>24609</v>
      </c>
      <c r="I3664" s="120" t="s">
        <v>17680</v>
      </c>
      <c r="J3664" s="121" t="s">
        <v>7451</v>
      </c>
    </row>
    <row r="3665" spans="1:10" ht="15.75" hidden="1" customHeight="1">
      <c r="A3665" s="119">
        <v>3658</v>
      </c>
      <c r="B3665" s="238" t="s">
        <v>7831</v>
      </c>
      <c r="C3665" s="121" t="s">
        <v>7496</v>
      </c>
      <c r="D3665" s="119">
        <v>2025</v>
      </c>
      <c r="E3665" s="121">
        <v>6100110037</v>
      </c>
      <c r="F3665" s="237">
        <v>45678</v>
      </c>
      <c r="G3665" s="121" t="s">
        <v>11307</v>
      </c>
      <c r="H3665" s="121" t="s">
        <v>24610</v>
      </c>
      <c r="I3665" s="120" t="s">
        <v>17681</v>
      </c>
      <c r="J3665" s="121" t="s">
        <v>7451</v>
      </c>
    </row>
    <row r="3666" spans="1:10" ht="15.75" hidden="1" customHeight="1">
      <c r="A3666" s="119">
        <v>3659</v>
      </c>
      <c r="B3666" s="238" t="s">
        <v>30372</v>
      </c>
      <c r="C3666" s="121" t="s">
        <v>7494</v>
      </c>
      <c r="D3666" s="119">
        <v>2025</v>
      </c>
      <c r="E3666" s="121">
        <v>6000040887</v>
      </c>
      <c r="F3666" s="237">
        <v>45655</v>
      </c>
      <c r="G3666" s="121" t="s">
        <v>11308</v>
      </c>
      <c r="H3666" s="121" t="s">
        <v>24611</v>
      </c>
      <c r="I3666" s="120" t="s">
        <v>16700</v>
      </c>
      <c r="J3666" s="121" t="s">
        <v>7452</v>
      </c>
    </row>
    <row r="3667" spans="1:10" ht="15.75" hidden="1" customHeight="1">
      <c r="A3667" s="119">
        <v>3660</v>
      </c>
      <c r="B3667" s="238" t="s">
        <v>30363</v>
      </c>
      <c r="C3667" s="121" t="s">
        <v>7478</v>
      </c>
      <c r="D3667" s="119">
        <v>2025</v>
      </c>
      <c r="E3667" s="121">
        <v>6100110051</v>
      </c>
      <c r="F3667" s="237">
        <v>45677</v>
      </c>
      <c r="G3667" s="121" t="s">
        <v>11309</v>
      </c>
      <c r="H3667" s="121" t="s">
        <v>24612</v>
      </c>
      <c r="I3667" s="120" t="s">
        <v>17682</v>
      </c>
      <c r="J3667" s="121" t="s">
        <v>7451</v>
      </c>
    </row>
    <row r="3668" spans="1:10" ht="15.75" hidden="1" customHeight="1">
      <c r="A3668" s="119">
        <v>3661</v>
      </c>
      <c r="B3668" s="238" t="s">
        <v>7636</v>
      </c>
      <c r="C3668" s="121" t="s">
        <v>7478</v>
      </c>
      <c r="D3668" s="119">
        <v>2025</v>
      </c>
      <c r="E3668" s="121">
        <v>6100109960</v>
      </c>
      <c r="F3668" s="237">
        <v>45672</v>
      </c>
      <c r="G3668" s="121" t="s">
        <v>11310</v>
      </c>
      <c r="H3668" s="121" t="s">
        <v>24613</v>
      </c>
      <c r="I3668" s="120" t="s">
        <v>17683</v>
      </c>
      <c r="J3668" s="121" t="s">
        <v>7451</v>
      </c>
    </row>
    <row r="3669" spans="1:10" ht="15.75" hidden="1" customHeight="1">
      <c r="A3669" s="119">
        <v>3662</v>
      </c>
      <c r="B3669" s="238" t="s">
        <v>30373</v>
      </c>
      <c r="C3669" s="121" t="s">
        <v>7495</v>
      </c>
      <c r="D3669" s="119">
        <v>2025</v>
      </c>
      <c r="E3669" s="121">
        <v>6300020458</v>
      </c>
      <c r="F3669" s="237">
        <v>45654</v>
      </c>
      <c r="G3669" s="121" t="s">
        <v>11311</v>
      </c>
      <c r="H3669" s="121" t="s">
        <v>24614</v>
      </c>
      <c r="I3669" s="120" t="s">
        <v>17684</v>
      </c>
      <c r="J3669" s="121" t="s">
        <v>7454</v>
      </c>
    </row>
    <row r="3670" spans="1:10" ht="15.75" hidden="1" customHeight="1">
      <c r="A3670" s="119">
        <v>3663</v>
      </c>
      <c r="B3670" s="238" t="s">
        <v>30374</v>
      </c>
      <c r="C3670" s="121" t="s">
        <v>7512</v>
      </c>
      <c r="D3670" s="119">
        <v>2025</v>
      </c>
      <c r="E3670" s="121">
        <v>6400023449</v>
      </c>
      <c r="F3670" s="237">
        <v>45656</v>
      </c>
      <c r="G3670" s="121" t="s">
        <v>11312</v>
      </c>
      <c r="H3670" s="121" t="s">
        <v>24615</v>
      </c>
      <c r="I3670" s="120" t="s">
        <v>17685</v>
      </c>
      <c r="J3670" s="121" t="s">
        <v>7455</v>
      </c>
    </row>
    <row r="3671" spans="1:10" ht="15.75" hidden="1" customHeight="1">
      <c r="A3671" s="119">
        <v>3664</v>
      </c>
      <c r="B3671" s="238" t="s">
        <v>30375</v>
      </c>
      <c r="C3671" s="121" t="s">
        <v>7478</v>
      </c>
      <c r="D3671" s="119">
        <v>2025</v>
      </c>
      <c r="E3671" s="121">
        <v>6100110054</v>
      </c>
      <c r="F3671" s="237">
        <v>45673</v>
      </c>
      <c r="G3671" s="121" t="s">
        <v>11313</v>
      </c>
      <c r="H3671" s="121" t="s">
        <v>24616</v>
      </c>
      <c r="I3671" s="120" t="s">
        <v>17686</v>
      </c>
      <c r="J3671" s="121" t="s">
        <v>7451</v>
      </c>
    </row>
    <row r="3672" spans="1:10" ht="15.75" hidden="1" customHeight="1">
      <c r="A3672" s="119">
        <v>3665</v>
      </c>
      <c r="B3672" s="238" t="s">
        <v>30376</v>
      </c>
      <c r="C3672" s="121" t="s">
        <v>7495</v>
      </c>
      <c r="D3672" s="119">
        <v>2025</v>
      </c>
      <c r="E3672" s="121">
        <v>6300020473</v>
      </c>
      <c r="F3672" s="237">
        <v>45673</v>
      </c>
      <c r="G3672" s="121" t="s">
        <v>11314</v>
      </c>
      <c r="H3672" s="121" t="s">
        <v>24617</v>
      </c>
      <c r="I3672" s="120" t="s">
        <v>17687</v>
      </c>
      <c r="J3672" s="121" t="s">
        <v>7454</v>
      </c>
    </row>
    <row r="3673" spans="1:10" ht="15.75" hidden="1" customHeight="1">
      <c r="A3673" s="119">
        <v>3666</v>
      </c>
      <c r="B3673" s="238" t="s">
        <v>30377</v>
      </c>
      <c r="C3673" s="121" t="s">
        <v>7485</v>
      </c>
      <c r="D3673" s="119">
        <v>2025</v>
      </c>
      <c r="E3673" s="121">
        <v>6000041300</v>
      </c>
      <c r="F3673" s="237">
        <v>45714</v>
      </c>
      <c r="G3673" s="121" t="s">
        <v>11315</v>
      </c>
      <c r="H3673" s="121" t="s">
        <v>24618</v>
      </c>
      <c r="I3673" s="120" t="s">
        <v>17688</v>
      </c>
      <c r="J3673" s="121" t="s">
        <v>7452</v>
      </c>
    </row>
    <row r="3674" spans="1:10" ht="15.75" hidden="1" customHeight="1">
      <c r="A3674" s="119">
        <v>3667</v>
      </c>
      <c r="B3674" s="238" t="s">
        <v>30378</v>
      </c>
      <c r="C3674" s="121" t="s">
        <v>7509</v>
      </c>
      <c r="D3674" s="119">
        <v>2025</v>
      </c>
      <c r="E3674" s="121">
        <v>6400023435</v>
      </c>
      <c r="F3674" s="237">
        <v>45672</v>
      </c>
      <c r="G3674" s="121" t="s">
        <v>11316</v>
      </c>
      <c r="H3674" s="121" t="s">
        <v>24619</v>
      </c>
      <c r="I3674" s="120" t="s">
        <v>17689</v>
      </c>
      <c r="J3674" s="121" t="s">
        <v>7455</v>
      </c>
    </row>
    <row r="3675" spans="1:10" ht="15.75" hidden="1" customHeight="1">
      <c r="A3675" s="119">
        <v>3668</v>
      </c>
      <c r="B3675" s="238" t="s">
        <v>30379</v>
      </c>
      <c r="C3675" s="121" t="s">
        <v>7491</v>
      </c>
      <c r="D3675" s="119">
        <v>2025</v>
      </c>
      <c r="E3675" s="121">
        <v>6100109868</v>
      </c>
      <c r="F3675" s="237">
        <v>45653</v>
      </c>
      <c r="G3675" s="121" t="s">
        <v>11317</v>
      </c>
      <c r="H3675" s="121" t="s">
        <v>24620</v>
      </c>
      <c r="I3675" s="120" t="s">
        <v>17690</v>
      </c>
      <c r="J3675" s="121" t="s">
        <v>7451</v>
      </c>
    </row>
    <row r="3676" spans="1:10" ht="15.75" hidden="1" customHeight="1">
      <c r="A3676" s="119">
        <v>3669</v>
      </c>
      <c r="B3676" s="238" t="s">
        <v>30380</v>
      </c>
      <c r="C3676" s="121" t="s">
        <v>7495</v>
      </c>
      <c r="D3676" s="119">
        <v>2025</v>
      </c>
      <c r="E3676" s="121">
        <v>6300020475</v>
      </c>
      <c r="F3676" s="237">
        <v>45672</v>
      </c>
      <c r="G3676" s="121" t="s">
        <v>11318</v>
      </c>
      <c r="H3676" s="121" t="s">
        <v>24621</v>
      </c>
      <c r="I3676" s="120" t="s">
        <v>17691</v>
      </c>
      <c r="J3676" s="121" t="s">
        <v>7454</v>
      </c>
    </row>
    <row r="3677" spans="1:10" ht="15.75" hidden="1" customHeight="1">
      <c r="A3677" s="119">
        <v>3670</v>
      </c>
      <c r="B3677" s="238" t="s">
        <v>30381</v>
      </c>
      <c r="C3677" s="121" t="s">
        <v>7479</v>
      </c>
      <c r="D3677" s="119">
        <v>2025</v>
      </c>
      <c r="E3677" s="121">
        <v>6100109987</v>
      </c>
      <c r="F3677" s="237">
        <v>45670</v>
      </c>
      <c r="G3677" s="121" t="s">
        <v>11319</v>
      </c>
      <c r="H3677" s="121" t="s">
        <v>24622</v>
      </c>
      <c r="I3677" s="120" t="s">
        <v>17692</v>
      </c>
      <c r="J3677" s="121" t="s">
        <v>7451</v>
      </c>
    </row>
    <row r="3678" spans="1:10" ht="15.75" hidden="1" customHeight="1">
      <c r="A3678" s="119">
        <v>3671</v>
      </c>
      <c r="B3678" s="238" t="s">
        <v>30382</v>
      </c>
      <c r="C3678" s="121" t="s">
        <v>7490</v>
      </c>
      <c r="D3678" s="119">
        <v>2025</v>
      </c>
      <c r="E3678" s="121">
        <v>6200037964</v>
      </c>
      <c r="F3678" s="237">
        <v>45653</v>
      </c>
      <c r="G3678" s="121" t="s">
        <v>11320</v>
      </c>
      <c r="H3678" s="121" t="s">
        <v>24623</v>
      </c>
      <c r="I3678" s="120" t="s">
        <v>17693</v>
      </c>
      <c r="J3678" s="121" t="s">
        <v>7453</v>
      </c>
    </row>
    <row r="3679" spans="1:10" ht="15.75" hidden="1" customHeight="1">
      <c r="A3679" s="119">
        <v>3672</v>
      </c>
      <c r="B3679" s="238" t="s">
        <v>30383</v>
      </c>
      <c r="C3679" s="121" t="s">
        <v>7482</v>
      </c>
      <c r="D3679" s="119">
        <v>2025</v>
      </c>
      <c r="E3679" s="121">
        <v>6100109971</v>
      </c>
      <c r="F3679" s="237">
        <v>45670</v>
      </c>
      <c r="G3679" s="121" t="s">
        <v>11321</v>
      </c>
      <c r="H3679" s="121" t="s">
        <v>24624</v>
      </c>
      <c r="I3679" s="120" t="s">
        <v>17694</v>
      </c>
      <c r="J3679" s="121" t="s">
        <v>7451</v>
      </c>
    </row>
    <row r="3680" spans="1:10" ht="15.75" hidden="1" customHeight="1">
      <c r="A3680" s="119">
        <v>3673</v>
      </c>
      <c r="B3680" s="238" t="s">
        <v>30384</v>
      </c>
      <c r="C3680" s="121" t="s">
        <v>7478</v>
      </c>
      <c r="D3680" s="119">
        <v>2025</v>
      </c>
      <c r="E3680" s="121">
        <v>6100110282</v>
      </c>
      <c r="F3680" s="237">
        <v>45684</v>
      </c>
      <c r="G3680" s="121" t="s">
        <v>11322</v>
      </c>
      <c r="H3680" s="121" t="s">
        <v>24625</v>
      </c>
      <c r="I3680" s="120" t="s">
        <v>17695</v>
      </c>
      <c r="J3680" s="121" t="s">
        <v>7451</v>
      </c>
    </row>
    <row r="3681" spans="1:10" ht="15.75" hidden="1" customHeight="1">
      <c r="A3681" s="119">
        <v>3674</v>
      </c>
      <c r="B3681" s="238" t="s">
        <v>7615</v>
      </c>
      <c r="C3681" s="121" t="s">
        <v>7478</v>
      </c>
      <c r="D3681" s="119">
        <v>2025</v>
      </c>
      <c r="E3681" s="121">
        <v>6100109978</v>
      </c>
      <c r="F3681" s="237">
        <v>45671</v>
      </c>
      <c r="G3681" s="121" t="s">
        <v>11323</v>
      </c>
      <c r="H3681" s="121" t="s">
        <v>24626</v>
      </c>
      <c r="I3681" s="120" t="s">
        <v>17696</v>
      </c>
      <c r="J3681" s="121" t="s">
        <v>7451</v>
      </c>
    </row>
    <row r="3682" spans="1:10" ht="15.75" hidden="1" customHeight="1">
      <c r="A3682" s="119">
        <v>3675</v>
      </c>
      <c r="B3682" s="238" t="s">
        <v>30385</v>
      </c>
      <c r="C3682" s="121" t="s">
        <v>7483</v>
      </c>
      <c r="D3682" s="119">
        <v>2025</v>
      </c>
      <c r="E3682" s="121">
        <v>6100110102</v>
      </c>
      <c r="F3682" s="237">
        <v>45674</v>
      </c>
      <c r="G3682" s="121" t="s">
        <v>11324</v>
      </c>
      <c r="H3682" s="121" t="s">
        <v>24627</v>
      </c>
      <c r="I3682" s="120" t="s">
        <v>17697</v>
      </c>
      <c r="J3682" s="121" t="s">
        <v>7451</v>
      </c>
    </row>
    <row r="3683" spans="1:10" ht="15.75" hidden="1" customHeight="1">
      <c r="A3683" s="119">
        <v>3676</v>
      </c>
      <c r="B3683" s="238" t="s">
        <v>30386</v>
      </c>
      <c r="C3683" s="121" t="s">
        <v>7498</v>
      </c>
      <c r="D3683" s="119">
        <v>2025</v>
      </c>
      <c r="E3683" s="121">
        <v>6200037962</v>
      </c>
      <c r="F3683" s="237">
        <v>45666</v>
      </c>
      <c r="G3683" s="121" t="s">
        <v>11325</v>
      </c>
      <c r="H3683" s="121" t="s">
        <v>24628</v>
      </c>
      <c r="I3683" s="120" t="s">
        <v>17698</v>
      </c>
      <c r="J3683" s="121" t="s">
        <v>7453</v>
      </c>
    </row>
    <row r="3684" spans="1:10" ht="15.75" hidden="1" customHeight="1">
      <c r="A3684" s="119">
        <v>3677</v>
      </c>
      <c r="B3684" s="238" t="s">
        <v>30387</v>
      </c>
      <c r="C3684" s="121" t="s">
        <v>7508</v>
      </c>
      <c r="D3684" s="119">
        <v>2025</v>
      </c>
      <c r="E3684" s="121">
        <v>6400023436</v>
      </c>
      <c r="F3684" s="237">
        <v>45666</v>
      </c>
      <c r="G3684" s="121" t="s">
        <v>11326</v>
      </c>
      <c r="H3684" s="121" t="s">
        <v>24629</v>
      </c>
      <c r="I3684" s="120" t="s">
        <v>17699</v>
      </c>
      <c r="J3684" s="121" t="s">
        <v>7455</v>
      </c>
    </row>
    <row r="3685" spans="1:10" ht="15.75" hidden="1" customHeight="1">
      <c r="A3685" s="119">
        <v>3678</v>
      </c>
      <c r="B3685" s="238" t="s">
        <v>30388</v>
      </c>
      <c r="C3685" s="121" t="s">
        <v>7499</v>
      </c>
      <c r="D3685" s="119">
        <v>2025</v>
      </c>
      <c r="E3685" s="121">
        <v>6000040904</v>
      </c>
      <c r="F3685" s="237">
        <v>45670</v>
      </c>
      <c r="G3685" s="121" t="s">
        <v>11327</v>
      </c>
      <c r="H3685" s="121" t="s">
        <v>24630</v>
      </c>
      <c r="I3685" s="120" t="s">
        <v>17700</v>
      </c>
      <c r="J3685" s="121" t="s">
        <v>7452</v>
      </c>
    </row>
    <row r="3686" spans="1:10" ht="15.75" hidden="1" customHeight="1">
      <c r="A3686" s="119">
        <v>3679</v>
      </c>
      <c r="B3686" s="238" t="s">
        <v>30389</v>
      </c>
      <c r="C3686" s="121" t="s">
        <v>7500</v>
      </c>
      <c r="D3686" s="119">
        <v>2025</v>
      </c>
      <c r="E3686" s="121">
        <v>6200037983</v>
      </c>
      <c r="F3686" s="237">
        <v>45653</v>
      </c>
      <c r="G3686" s="121" t="s">
        <v>11328</v>
      </c>
      <c r="H3686" s="121" t="s">
        <v>24631</v>
      </c>
      <c r="I3686" s="120" t="s">
        <v>17701</v>
      </c>
      <c r="J3686" s="121" t="s">
        <v>7453</v>
      </c>
    </row>
    <row r="3687" spans="1:10" ht="15.75" hidden="1" customHeight="1">
      <c r="A3687" s="119">
        <v>3680</v>
      </c>
      <c r="B3687" s="238" t="s">
        <v>30390</v>
      </c>
      <c r="C3687" s="121" t="s">
        <v>7500</v>
      </c>
      <c r="D3687" s="119">
        <v>2025</v>
      </c>
      <c r="E3687" s="121">
        <v>6200038108</v>
      </c>
      <c r="F3687" s="237">
        <v>45687</v>
      </c>
      <c r="G3687" s="121" t="s">
        <v>11329</v>
      </c>
      <c r="H3687" s="121"/>
      <c r="I3687" s="120" t="s">
        <v>17702</v>
      </c>
      <c r="J3687" s="121" t="s">
        <v>7453</v>
      </c>
    </row>
    <row r="3688" spans="1:10" ht="15.75" hidden="1" customHeight="1">
      <c r="A3688" s="119">
        <v>3681</v>
      </c>
      <c r="B3688" s="238" t="s">
        <v>30391</v>
      </c>
      <c r="C3688" s="121" t="s">
        <v>7506</v>
      </c>
      <c r="D3688" s="119">
        <v>2025</v>
      </c>
      <c r="E3688" s="121">
        <v>6300020457</v>
      </c>
      <c r="F3688" s="237">
        <v>45685</v>
      </c>
      <c r="G3688" s="121" t="s">
        <v>11330</v>
      </c>
      <c r="H3688" s="121" t="s">
        <v>24632</v>
      </c>
      <c r="I3688" s="120" t="s">
        <v>17703</v>
      </c>
      <c r="J3688" s="121" t="s">
        <v>7454</v>
      </c>
    </row>
    <row r="3689" spans="1:10" ht="15.75" hidden="1" customHeight="1">
      <c r="A3689" s="119">
        <v>3682</v>
      </c>
      <c r="B3689" s="238" t="s">
        <v>30392</v>
      </c>
      <c r="C3689" s="121" t="s">
        <v>7490</v>
      </c>
      <c r="D3689" s="119">
        <v>2025</v>
      </c>
      <c r="E3689" s="121">
        <v>6200038040</v>
      </c>
      <c r="F3689" s="237">
        <v>45694</v>
      </c>
      <c r="G3689" s="121" t="s">
        <v>11331</v>
      </c>
      <c r="H3689" s="121" t="s">
        <v>24633</v>
      </c>
      <c r="I3689" s="120" t="s">
        <v>17704</v>
      </c>
      <c r="J3689" s="121" t="s">
        <v>7453</v>
      </c>
    </row>
    <row r="3690" spans="1:10" ht="15.75" hidden="1" customHeight="1">
      <c r="A3690" s="119">
        <v>3683</v>
      </c>
      <c r="B3690" s="238" t="s">
        <v>30393</v>
      </c>
      <c r="C3690" s="121" t="s">
        <v>7488</v>
      </c>
      <c r="D3690" s="119">
        <v>2025</v>
      </c>
      <c r="E3690" s="121">
        <v>6100110148</v>
      </c>
      <c r="F3690" s="237">
        <v>45679</v>
      </c>
      <c r="G3690" s="121" t="s">
        <v>11332</v>
      </c>
      <c r="H3690" s="121" t="s">
        <v>24634</v>
      </c>
      <c r="I3690" s="120" t="s">
        <v>17705</v>
      </c>
      <c r="J3690" s="121" t="s">
        <v>7451</v>
      </c>
    </row>
    <row r="3691" spans="1:10" ht="15.75" hidden="1" customHeight="1">
      <c r="A3691" s="119">
        <v>3684</v>
      </c>
      <c r="B3691" s="238" t="s">
        <v>7522</v>
      </c>
      <c r="C3691" s="121" t="s">
        <v>7491</v>
      </c>
      <c r="D3691" s="119">
        <v>2025</v>
      </c>
      <c r="E3691" s="121">
        <v>6100110123</v>
      </c>
      <c r="F3691" s="237">
        <v>45674</v>
      </c>
      <c r="G3691" s="121" t="s">
        <v>11333</v>
      </c>
      <c r="H3691" s="121" t="s">
        <v>24635</v>
      </c>
      <c r="I3691" s="120" t="s">
        <v>17706</v>
      </c>
      <c r="J3691" s="121" t="s">
        <v>7451</v>
      </c>
    </row>
    <row r="3692" spans="1:10" ht="15.75" hidden="1" customHeight="1">
      <c r="A3692" s="119">
        <v>3685</v>
      </c>
      <c r="B3692" s="238" t="s">
        <v>30394</v>
      </c>
      <c r="C3692" s="121" t="s">
        <v>7482</v>
      </c>
      <c r="D3692" s="119">
        <v>2025</v>
      </c>
      <c r="E3692" s="121">
        <v>6100110710</v>
      </c>
      <c r="F3692" s="237">
        <v>45698</v>
      </c>
      <c r="G3692" s="121" t="s">
        <v>11334</v>
      </c>
      <c r="H3692" s="121" t="s">
        <v>24636</v>
      </c>
      <c r="I3692" s="120" t="s">
        <v>17707</v>
      </c>
      <c r="J3692" s="121" t="s">
        <v>7451</v>
      </c>
    </row>
    <row r="3693" spans="1:10" ht="15.75" hidden="1" customHeight="1">
      <c r="A3693" s="119">
        <v>3686</v>
      </c>
      <c r="B3693" s="238" t="s">
        <v>30395</v>
      </c>
      <c r="C3693" s="121" t="s">
        <v>7488</v>
      </c>
      <c r="D3693" s="119">
        <v>2025</v>
      </c>
      <c r="E3693" s="121">
        <v>6100109988</v>
      </c>
      <c r="F3693" s="237">
        <v>45671</v>
      </c>
      <c r="G3693" s="121" t="s">
        <v>11335</v>
      </c>
      <c r="H3693" s="121" t="s">
        <v>24637</v>
      </c>
      <c r="I3693" s="120" t="s">
        <v>17708</v>
      </c>
      <c r="J3693" s="121" t="s">
        <v>7451</v>
      </c>
    </row>
    <row r="3694" spans="1:10" ht="15.75" hidden="1" customHeight="1">
      <c r="A3694" s="119">
        <v>3687</v>
      </c>
      <c r="B3694" s="238" t="s">
        <v>7897</v>
      </c>
      <c r="C3694" s="121" t="s">
        <v>7497</v>
      </c>
      <c r="D3694" s="119">
        <v>2025</v>
      </c>
      <c r="E3694" s="121">
        <v>6100110092</v>
      </c>
      <c r="F3694" s="237">
        <v>45673</v>
      </c>
      <c r="G3694" s="121" t="s">
        <v>11336</v>
      </c>
      <c r="H3694" s="121" t="s">
        <v>24638</v>
      </c>
      <c r="I3694" s="120" t="s">
        <v>17709</v>
      </c>
      <c r="J3694" s="121" t="s">
        <v>7451</v>
      </c>
    </row>
    <row r="3695" spans="1:10" ht="15.75" hidden="1" customHeight="1">
      <c r="A3695" s="119">
        <v>3688</v>
      </c>
      <c r="B3695" s="238" t="s">
        <v>30396</v>
      </c>
      <c r="C3695" s="121" t="s">
        <v>7504</v>
      </c>
      <c r="D3695" s="119">
        <v>2025</v>
      </c>
      <c r="E3695" s="121">
        <v>6300020453</v>
      </c>
      <c r="F3695" s="237">
        <v>45653</v>
      </c>
      <c r="G3695" s="121" t="s">
        <v>11337</v>
      </c>
      <c r="H3695" s="121" t="s">
        <v>24639</v>
      </c>
      <c r="I3695" s="120" t="s">
        <v>17710</v>
      </c>
      <c r="J3695" s="121" t="s">
        <v>7454</v>
      </c>
    </row>
    <row r="3696" spans="1:10" ht="15.75" hidden="1" customHeight="1">
      <c r="A3696" s="119">
        <v>3689</v>
      </c>
      <c r="B3696" s="238" t="s">
        <v>30397</v>
      </c>
      <c r="C3696" s="121" t="s">
        <v>7493</v>
      </c>
      <c r="D3696" s="119">
        <v>2025</v>
      </c>
      <c r="E3696" s="121">
        <v>6000040910</v>
      </c>
      <c r="F3696" s="237">
        <v>45672</v>
      </c>
      <c r="G3696" s="121" t="s">
        <v>11338</v>
      </c>
      <c r="H3696" s="121" t="s">
        <v>24640</v>
      </c>
      <c r="I3696" s="120" t="s">
        <v>17711</v>
      </c>
      <c r="J3696" s="121" t="s">
        <v>7452</v>
      </c>
    </row>
    <row r="3697" spans="1:10" ht="15.75" hidden="1" customHeight="1">
      <c r="A3697" s="119">
        <v>3690</v>
      </c>
      <c r="B3697" s="238" t="s">
        <v>30398</v>
      </c>
      <c r="C3697" s="121" t="s">
        <v>7478</v>
      </c>
      <c r="D3697" s="119">
        <v>2025</v>
      </c>
      <c r="E3697" s="121">
        <v>6100110018</v>
      </c>
      <c r="F3697" s="237">
        <v>45670</v>
      </c>
      <c r="G3697" s="121" t="s">
        <v>11339</v>
      </c>
      <c r="H3697" s="121" t="s">
        <v>24641</v>
      </c>
      <c r="I3697" s="120" t="s">
        <v>17712</v>
      </c>
      <c r="J3697" s="121" t="s">
        <v>7451</v>
      </c>
    </row>
    <row r="3698" spans="1:10" ht="15.75" hidden="1" customHeight="1">
      <c r="A3698" s="119">
        <v>3691</v>
      </c>
      <c r="B3698" s="238" t="s">
        <v>30399</v>
      </c>
      <c r="C3698" s="121" t="s">
        <v>7493</v>
      </c>
      <c r="D3698" s="119">
        <v>2025</v>
      </c>
      <c r="E3698" s="121">
        <v>6000041094</v>
      </c>
      <c r="F3698" s="237">
        <v>45693</v>
      </c>
      <c r="G3698" s="121" t="s">
        <v>11340</v>
      </c>
      <c r="H3698" s="121" t="s">
        <v>24642</v>
      </c>
      <c r="I3698" s="120" t="s">
        <v>17713</v>
      </c>
      <c r="J3698" s="121" t="s">
        <v>7452</v>
      </c>
    </row>
    <row r="3699" spans="1:10" ht="15.75" hidden="1" customHeight="1">
      <c r="A3699" s="119">
        <v>3692</v>
      </c>
      <c r="B3699" s="238" t="s">
        <v>30400</v>
      </c>
      <c r="C3699" s="121" t="s">
        <v>7482</v>
      </c>
      <c r="D3699" s="119">
        <v>2025</v>
      </c>
      <c r="E3699" s="121">
        <v>6100110346</v>
      </c>
      <c r="F3699" s="237">
        <v>45720</v>
      </c>
      <c r="G3699" s="121" t="s">
        <v>7245</v>
      </c>
      <c r="H3699" s="121" t="s">
        <v>24643</v>
      </c>
      <c r="I3699" s="120" t="s">
        <v>17714</v>
      </c>
      <c r="J3699" s="121" t="s">
        <v>7451</v>
      </c>
    </row>
    <row r="3700" spans="1:10" ht="15.75" hidden="1" customHeight="1">
      <c r="A3700" s="119">
        <v>3693</v>
      </c>
      <c r="B3700" s="238" t="s">
        <v>30401</v>
      </c>
      <c r="C3700" s="121" t="s">
        <v>7495</v>
      </c>
      <c r="D3700" s="119">
        <v>2025</v>
      </c>
      <c r="E3700" s="121">
        <v>6300020488</v>
      </c>
      <c r="F3700" s="237">
        <v>45680</v>
      </c>
      <c r="G3700" s="121" t="s">
        <v>11341</v>
      </c>
      <c r="H3700" s="121" t="s">
        <v>24644</v>
      </c>
      <c r="I3700" s="120" t="s">
        <v>17715</v>
      </c>
      <c r="J3700" s="121" t="s">
        <v>7454</v>
      </c>
    </row>
    <row r="3701" spans="1:10" ht="15.75" hidden="1" customHeight="1">
      <c r="A3701" s="119">
        <v>3694</v>
      </c>
      <c r="B3701" s="238" t="s">
        <v>30402</v>
      </c>
      <c r="C3701" s="121" t="s">
        <v>7499</v>
      </c>
      <c r="D3701" s="119">
        <v>2025</v>
      </c>
      <c r="E3701" s="121">
        <v>6000041027</v>
      </c>
      <c r="F3701" s="237">
        <v>45684</v>
      </c>
      <c r="G3701" s="121" t="s">
        <v>11342</v>
      </c>
      <c r="H3701" s="121" t="s">
        <v>24645</v>
      </c>
      <c r="I3701" s="120" t="s">
        <v>17716</v>
      </c>
      <c r="J3701" s="121" t="s">
        <v>7452</v>
      </c>
    </row>
    <row r="3702" spans="1:10" ht="15.75" hidden="1" customHeight="1">
      <c r="A3702" s="119">
        <v>3695</v>
      </c>
      <c r="B3702" s="238" t="s">
        <v>30403</v>
      </c>
      <c r="C3702" s="121" t="s">
        <v>7482</v>
      </c>
      <c r="D3702" s="119">
        <v>2025</v>
      </c>
      <c r="E3702" s="121">
        <v>6100110016</v>
      </c>
      <c r="F3702" s="237">
        <v>45670</v>
      </c>
      <c r="G3702" s="121" t="s">
        <v>11343</v>
      </c>
      <c r="H3702" s="121" t="s">
        <v>24646</v>
      </c>
      <c r="I3702" s="120" t="s">
        <v>17717</v>
      </c>
      <c r="J3702" s="121" t="s">
        <v>7451</v>
      </c>
    </row>
    <row r="3703" spans="1:10" ht="15.75" hidden="1" customHeight="1">
      <c r="A3703" s="119">
        <v>3696</v>
      </c>
      <c r="B3703" s="238" t="s">
        <v>7833</v>
      </c>
      <c r="C3703" s="121" t="s">
        <v>7483</v>
      </c>
      <c r="D3703" s="119">
        <v>2025</v>
      </c>
      <c r="E3703" s="121">
        <v>6100110118</v>
      </c>
      <c r="F3703" s="237">
        <v>45673</v>
      </c>
      <c r="G3703" s="121" t="s">
        <v>11344</v>
      </c>
      <c r="H3703" s="121" t="s">
        <v>24647</v>
      </c>
      <c r="I3703" s="120" t="s">
        <v>17718</v>
      </c>
      <c r="J3703" s="121" t="s">
        <v>7451</v>
      </c>
    </row>
    <row r="3704" spans="1:10" ht="15.75" hidden="1" customHeight="1">
      <c r="A3704" s="119">
        <v>3697</v>
      </c>
      <c r="B3704" s="238" t="s">
        <v>28799</v>
      </c>
      <c r="C3704" s="121" t="s">
        <v>7479</v>
      </c>
      <c r="D3704" s="119">
        <v>2025</v>
      </c>
      <c r="E3704" s="121">
        <v>6100110152</v>
      </c>
      <c r="F3704" s="237">
        <v>45674</v>
      </c>
      <c r="G3704" s="121" t="s">
        <v>11345</v>
      </c>
      <c r="H3704" s="121" t="s">
        <v>24648</v>
      </c>
      <c r="I3704" s="120" t="s">
        <v>17719</v>
      </c>
      <c r="J3704" s="121" t="s">
        <v>7451</v>
      </c>
    </row>
    <row r="3705" spans="1:10" ht="15.75" hidden="1" customHeight="1">
      <c r="A3705" s="119">
        <v>3698</v>
      </c>
      <c r="B3705" s="238" t="s">
        <v>7761</v>
      </c>
      <c r="C3705" s="121" t="s">
        <v>7483</v>
      </c>
      <c r="D3705" s="119">
        <v>2025</v>
      </c>
      <c r="E3705" s="121">
        <v>6100110294</v>
      </c>
      <c r="F3705" s="237">
        <v>45680</v>
      </c>
      <c r="G3705" s="121" t="s">
        <v>11346</v>
      </c>
      <c r="H3705" s="121" t="s">
        <v>24649</v>
      </c>
      <c r="I3705" s="120" t="s">
        <v>17720</v>
      </c>
      <c r="J3705" s="121" t="s">
        <v>7451</v>
      </c>
    </row>
    <row r="3706" spans="1:10" ht="15.75" hidden="1" customHeight="1">
      <c r="A3706" s="119">
        <v>3699</v>
      </c>
      <c r="B3706" s="238" t="s">
        <v>30404</v>
      </c>
      <c r="C3706" s="121" t="s">
        <v>7485</v>
      </c>
      <c r="D3706" s="119">
        <v>2025</v>
      </c>
      <c r="E3706" s="121">
        <v>6000041081</v>
      </c>
      <c r="F3706" s="237">
        <v>45691</v>
      </c>
      <c r="G3706" s="121" t="s">
        <v>11347</v>
      </c>
      <c r="H3706" s="121" t="s">
        <v>24650</v>
      </c>
      <c r="I3706" s="120" t="s">
        <v>17721</v>
      </c>
      <c r="J3706" s="121" t="s">
        <v>7452</v>
      </c>
    </row>
    <row r="3707" spans="1:10" ht="15.75" hidden="1" customHeight="1">
      <c r="A3707" s="119">
        <v>3700</v>
      </c>
      <c r="B3707" s="238" t="s">
        <v>30405</v>
      </c>
      <c r="C3707" s="121" t="s">
        <v>7489</v>
      </c>
      <c r="D3707" s="119">
        <v>2025</v>
      </c>
      <c r="E3707" s="121">
        <v>6200037968</v>
      </c>
      <c r="F3707" s="237">
        <v>45654</v>
      </c>
      <c r="G3707" s="121" t="s">
        <v>11348</v>
      </c>
      <c r="H3707" s="121" t="s">
        <v>24651</v>
      </c>
      <c r="I3707" s="120" t="s">
        <v>7349</v>
      </c>
      <c r="J3707" s="121" t="s">
        <v>7453</v>
      </c>
    </row>
    <row r="3708" spans="1:10" ht="15.75" hidden="1" customHeight="1">
      <c r="A3708" s="119">
        <v>3701</v>
      </c>
      <c r="B3708" s="238" t="s">
        <v>30371</v>
      </c>
      <c r="C3708" s="121" t="s">
        <v>7482</v>
      </c>
      <c r="D3708" s="119">
        <v>2025</v>
      </c>
      <c r="E3708" s="121">
        <v>6100110639</v>
      </c>
      <c r="F3708" s="237">
        <v>45698</v>
      </c>
      <c r="G3708" s="121" t="s">
        <v>11349</v>
      </c>
      <c r="H3708" s="121" t="s">
        <v>24652</v>
      </c>
      <c r="I3708" s="120" t="s">
        <v>17722</v>
      </c>
      <c r="J3708" s="121" t="s">
        <v>7451</v>
      </c>
    </row>
    <row r="3709" spans="1:10" ht="15.75" hidden="1" customHeight="1">
      <c r="A3709" s="119">
        <v>3702</v>
      </c>
      <c r="B3709" s="238" t="s">
        <v>30406</v>
      </c>
      <c r="C3709" s="121" t="s">
        <v>7482</v>
      </c>
      <c r="D3709" s="119">
        <v>2025</v>
      </c>
      <c r="E3709" s="121">
        <v>6100110022</v>
      </c>
      <c r="F3709" s="237">
        <v>45670</v>
      </c>
      <c r="G3709" s="121" t="s">
        <v>11350</v>
      </c>
      <c r="H3709" s="121" t="s">
        <v>24653</v>
      </c>
      <c r="I3709" s="120" t="s">
        <v>17723</v>
      </c>
      <c r="J3709" s="121" t="s">
        <v>7451</v>
      </c>
    </row>
    <row r="3710" spans="1:10" ht="15.75" hidden="1" customHeight="1">
      <c r="A3710" s="119">
        <v>3703</v>
      </c>
      <c r="B3710" s="238" t="s">
        <v>30407</v>
      </c>
      <c r="C3710" s="121" t="s">
        <v>7509</v>
      </c>
      <c r="D3710" s="119">
        <v>2025</v>
      </c>
      <c r="E3710" s="121">
        <v>6400023467</v>
      </c>
      <c r="F3710" s="237">
        <v>45672</v>
      </c>
      <c r="G3710" s="121" t="s">
        <v>11351</v>
      </c>
      <c r="H3710" s="121" t="s">
        <v>24654</v>
      </c>
      <c r="I3710" s="120" t="s">
        <v>17724</v>
      </c>
      <c r="J3710" s="121" t="s">
        <v>7455</v>
      </c>
    </row>
    <row r="3711" spans="1:10" ht="15.75" hidden="1" customHeight="1">
      <c r="A3711" s="119">
        <v>3704</v>
      </c>
      <c r="B3711" s="238" t="s">
        <v>30408</v>
      </c>
      <c r="C3711" s="121" t="s">
        <v>7489</v>
      </c>
      <c r="D3711" s="119">
        <v>2025</v>
      </c>
      <c r="E3711" s="121">
        <v>6200038025</v>
      </c>
      <c r="F3711" s="237">
        <v>45674</v>
      </c>
      <c r="G3711" s="121" t="s">
        <v>11352</v>
      </c>
      <c r="H3711" s="121" t="s">
        <v>24655</v>
      </c>
      <c r="I3711" s="120" t="s">
        <v>17725</v>
      </c>
      <c r="J3711" s="121" t="s">
        <v>7453</v>
      </c>
    </row>
    <row r="3712" spans="1:10" ht="15.75" hidden="1" customHeight="1">
      <c r="A3712" s="119">
        <v>3705</v>
      </c>
      <c r="B3712" s="238" t="s">
        <v>30409</v>
      </c>
      <c r="C3712" s="121" t="s">
        <v>7484</v>
      </c>
      <c r="D3712" s="119">
        <v>2025</v>
      </c>
      <c r="E3712" s="121">
        <v>6100110103</v>
      </c>
      <c r="F3712" s="237">
        <v>45679</v>
      </c>
      <c r="G3712" s="121" t="s">
        <v>11353</v>
      </c>
      <c r="H3712" s="121" t="s">
        <v>24656</v>
      </c>
      <c r="I3712" s="120" t="s">
        <v>17726</v>
      </c>
      <c r="J3712" s="121" t="s">
        <v>7451</v>
      </c>
    </row>
    <row r="3713" spans="1:10" ht="15.75" hidden="1" customHeight="1">
      <c r="A3713" s="119">
        <v>3706</v>
      </c>
      <c r="B3713" s="238" t="s">
        <v>30410</v>
      </c>
      <c r="C3713" s="121" t="s">
        <v>7499</v>
      </c>
      <c r="D3713" s="119">
        <v>2025</v>
      </c>
      <c r="E3713" s="121">
        <v>6000040920</v>
      </c>
      <c r="F3713" s="237">
        <v>45674</v>
      </c>
      <c r="G3713" s="121" t="s">
        <v>11354</v>
      </c>
      <c r="H3713" s="121" t="s">
        <v>24657</v>
      </c>
      <c r="I3713" s="120" t="s">
        <v>17727</v>
      </c>
      <c r="J3713" s="121" t="s">
        <v>7452</v>
      </c>
    </row>
    <row r="3714" spans="1:10" ht="15.75" hidden="1" customHeight="1">
      <c r="A3714" s="119">
        <v>3707</v>
      </c>
      <c r="B3714" s="121" t="s">
        <v>33335</v>
      </c>
      <c r="C3714" s="121" t="s">
        <v>7495</v>
      </c>
      <c r="D3714" s="119">
        <v>2025</v>
      </c>
      <c r="E3714" s="121">
        <v>6300020471</v>
      </c>
      <c r="F3714" s="237">
        <v>45680</v>
      </c>
      <c r="G3714" s="121" t="s">
        <v>11355</v>
      </c>
      <c r="H3714" s="121" t="s">
        <v>24658</v>
      </c>
      <c r="I3714" s="120" t="s">
        <v>17728</v>
      </c>
      <c r="J3714" s="121" t="s">
        <v>7454</v>
      </c>
    </row>
    <row r="3715" spans="1:10" ht="15.75" hidden="1" customHeight="1">
      <c r="A3715" s="119">
        <v>3708</v>
      </c>
      <c r="B3715" s="238" t="s">
        <v>7515</v>
      </c>
      <c r="C3715" s="121" t="s">
        <v>7482</v>
      </c>
      <c r="D3715" s="119">
        <v>2025</v>
      </c>
      <c r="E3715" s="121">
        <v>6100110192</v>
      </c>
      <c r="F3715" s="237">
        <v>45677</v>
      </c>
      <c r="G3715" s="121" t="s">
        <v>11356</v>
      </c>
      <c r="H3715" s="121" t="s">
        <v>24659</v>
      </c>
      <c r="I3715" s="120" t="s">
        <v>17729</v>
      </c>
      <c r="J3715" s="121" t="s">
        <v>7451</v>
      </c>
    </row>
    <row r="3716" spans="1:10" ht="15.75" hidden="1" customHeight="1">
      <c r="A3716" s="119">
        <v>3709</v>
      </c>
      <c r="B3716" s="238" t="s">
        <v>30411</v>
      </c>
      <c r="C3716" s="121" t="s">
        <v>7494</v>
      </c>
      <c r="D3716" s="119">
        <v>2025</v>
      </c>
      <c r="E3716" s="121">
        <v>6000040949</v>
      </c>
      <c r="F3716" s="237">
        <v>45673</v>
      </c>
      <c r="G3716" s="121" t="s">
        <v>11357</v>
      </c>
      <c r="H3716" s="121" t="s">
        <v>24660</v>
      </c>
      <c r="I3716" s="120" t="s">
        <v>17730</v>
      </c>
      <c r="J3716" s="121" t="s">
        <v>7452</v>
      </c>
    </row>
    <row r="3717" spans="1:10" ht="15.75" hidden="1" customHeight="1">
      <c r="A3717" s="119">
        <v>3710</v>
      </c>
      <c r="B3717" s="238" t="s">
        <v>30412</v>
      </c>
      <c r="C3717" s="121" t="s">
        <v>7492</v>
      </c>
      <c r="D3717" s="119">
        <v>2025</v>
      </c>
      <c r="E3717" s="121">
        <v>6200037965</v>
      </c>
      <c r="F3717" s="237">
        <v>45667</v>
      </c>
      <c r="G3717" s="121" t="s">
        <v>11358</v>
      </c>
      <c r="H3717" s="121" t="s">
        <v>24661</v>
      </c>
      <c r="I3717" s="120" t="s">
        <v>17731</v>
      </c>
      <c r="J3717" s="121" t="s">
        <v>7453</v>
      </c>
    </row>
    <row r="3718" spans="1:10" ht="15.75" hidden="1" customHeight="1">
      <c r="A3718" s="119">
        <v>3711</v>
      </c>
      <c r="B3718" s="121" t="s">
        <v>28035</v>
      </c>
      <c r="C3718" s="121" t="s">
        <v>7494</v>
      </c>
      <c r="D3718" s="119">
        <v>2025</v>
      </c>
      <c r="E3718" s="121">
        <v>6000040943</v>
      </c>
      <c r="F3718" s="237">
        <v>45673</v>
      </c>
      <c r="G3718" s="121" t="s">
        <v>11359</v>
      </c>
      <c r="H3718" s="121" t="s">
        <v>24662</v>
      </c>
      <c r="I3718" s="120" t="s">
        <v>17732</v>
      </c>
      <c r="J3718" s="121" t="s">
        <v>7452</v>
      </c>
    </row>
    <row r="3719" spans="1:10" ht="15.75" hidden="1" customHeight="1">
      <c r="A3719" s="119">
        <v>3712</v>
      </c>
      <c r="B3719" s="238" t="s">
        <v>30413</v>
      </c>
      <c r="C3719" s="121" t="s">
        <v>7500</v>
      </c>
      <c r="D3719" s="119">
        <v>2025</v>
      </c>
      <c r="E3719" s="121">
        <v>6200037966</v>
      </c>
      <c r="F3719" s="237">
        <v>45670</v>
      </c>
      <c r="G3719" s="121" t="s">
        <v>11360</v>
      </c>
      <c r="H3719" s="121" t="s">
        <v>24663</v>
      </c>
      <c r="I3719" s="120" t="s">
        <v>17733</v>
      </c>
      <c r="J3719" s="121" t="s">
        <v>7453</v>
      </c>
    </row>
    <row r="3720" spans="1:10" ht="15.75" hidden="1" customHeight="1">
      <c r="A3720" s="119">
        <v>3713</v>
      </c>
      <c r="B3720" s="238" t="s">
        <v>30414</v>
      </c>
      <c r="C3720" s="121" t="s">
        <v>7492</v>
      </c>
      <c r="D3720" s="119">
        <v>2025</v>
      </c>
      <c r="E3720" s="121">
        <v>6200038037</v>
      </c>
      <c r="F3720" s="237">
        <v>45677</v>
      </c>
      <c r="G3720" s="121" t="s">
        <v>11361</v>
      </c>
      <c r="H3720" s="121" t="s">
        <v>24664</v>
      </c>
      <c r="I3720" s="120" t="s">
        <v>17734</v>
      </c>
      <c r="J3720" s="121" t="s">
        <v>7453</v>
      </c>
    </row>
    <row r="3721" spans="1:10" ht="15.75" hidden="1" customHeight="1">
      <c r="A3721" s="119">
        <v>3714</v>
      </c>
      <c r="B3721" s="238" t="s">
        <v>30415</v>
      </c>
      <c r="C3721" s="121" t="s">
        <v>7499</v>
      </c>
      <c r="D3721" s="119">
        <v>2025</v>
      </c>
      <c r="E3721" s="121">
        <v>6000040864</v>
      </c>
      <c r="F3721" s="237">
        <v>45652</v>
      </c>
      <c r="G3721" s="121" t="s">
        <v>11362</v>
      </c>
      <c r="H3721" s="121" t="s">
        <v>24665</v>
      </c>
      <c r="I3721" s="120" t="s">
        <v>17735</v>
      </c>
      <c r="J3721" s="121" t="s">
        <v>7452</v>
      </c>
    </row>
    <row r="3722" spans="1:10" ht="15.75" hidden="1" customHeight="1">
      <c r="A3722" s="119">
        <v>3715</v>
      </c>
      <c r="B3722" s="238" t="s">
        <v>30416</v>
      </c>
      <c r="C3722" s="121" t="s">
        <v>7496</v>
      </c>
      <c r="D3722" s="119">
        <v>2025</v>
      </c>
      <c r="E3722" s="121">
        <v>6100110158</v>
      </c>
      <c r="F3722" s="237">
        <v>45681</v>
      </c>
      <c r="G3722" s="121" t="s">
        <v>11363</v>
      </c>
      <c r="H3722" s="121" t="s">
        <v>24666</v>
      </c>
      <c r="I3722" s="120" t="s">
        <v>17736</v>
      </c>
      <c r="J3722" s="121" t="s">
        <v>7451</v>
      </c>
    </row>
    <row r="3723" spans="1:10" ht="15.75" hidden="1" customHeight="1">
      <c r="A3723" s="119">
        <v>3716</v>
      </c>
      <c r="B3723" s="238" t="s">
        <v>30417</v>
      </c>
      <c r="C3723" s="121" t="s">
        <v>7478</v>
      </c>
      <c r="D3723" s="119">
        <v>2025</v>
      </c>
      <c r="E3723" s="121">
        <v>6100110058</v>
      </c>
      <c r="F3723" s="237">
        <v>45672</v>
      </c>
      <c r="G3723" s="121" t="s">
        <v>11364</v>
      </c>
      <c r="H3723" s="121" t="s">
        <v>24667</v>
      </c>
      <c r="I3723" s="120" t="s">
        <v>17737</v>
      </c>
      <c r="J3723" s="121" t="s">
        <v>7451</v>
      </c>
    </row>
    <row r="3724" spans="1:10" ht="15.75" hidden="1" customHeight="1">
      <c r="A3724" s="119">
        <v>3717</v>
      </c>
      <c r="B3724" s="238" t="s">
        <v>30418</v>
      </c>
      <c r="C3724" s="121" t="s">
        <v>7489</v>
      </c>
      <c r="D3724" s="119">
        <v>2025</v>
      </c>
      <c r="E3724" s="121">
        <v>6200037984</v>
      </c>
      <c r="F3724" s="237">
        <v>45654</v>
      </c>
      <c r="G3724" s="121" t="s">
        <v>11365</v>
      </c>
      <c r="H3724" s="121" t="s">
        <v>24668</v>
      </c>
      <c r="I3724" s="120" t="s">
        <v>17738</v>
      </c>
      <c r="J3724" s="121" t="s">
        <v>7453</v>
      </c>
    </row>
    <row r="3725" spans="1:10" ht="15.75" hidden="1" customHeight="1">
      <c r="A3725" s="119">
        <v>3718</v>
      </c>
      <c r="B3725" s="238" t="s">
        <v>30419</v>
      </c>
      <c r="C3725" s="121" t="s">
        <v>7479</v>
      </c>
      <c r="D3725" s="119">
        <v>2025</v>
      </c>
      <c r="E3725" s="121">
        <v>6100110312</v>
      </c>
      <c r="F3725" s="237">
        <v>45685</v>
      </c>
      <c r="G3725" s="121" t="s">
        <v>11366</v>
      </c>
      <c r="H3725" s="121" t="s">
        <v>24669</v>
      </c>
      <c r="I3725" s="120" t="s">
        <v>17739</v>
      </c>
      <c r="J3725" s="121" t="s">
        <v>7451</v>
      </c>
    </row>
    <row r="3726" spans="1:10" ht="15.75" hidden="1" customHeight="1">
      <c r="A3726" s="119">
        <v>3719</v>
      </c>
      <c r="B3726" s="238" t="s">
        <v>30420</v>
      </c>
      <c r="C3726" s="121" t="s">
        <v>7508</v>
      </c>
      <c r="D3726" s="119">
        <v>2025</v>
      </c>
      <c r="E3726" s="121">
        <v>6400023468</v>
      </c>
      <c r="F3726" s="237">
        <v>45654</v>
      </c>
      <c r="G3726" s="121" t="s">
        <v>11367</v>
      </c>
      <c r="H3726" s="121" t="s">
        <v>24670</v>
      </c>
      <c r="I3726" s="120" t="s">
        <v>17740</v>
      </c>
      <c r="J3726" s="121" t="s">
        <v>7455</v>
      </c>
    </row>
    <row r="3727" spans="1:10" ht="15.75" hidden="1" customHeight="1">
      <c r="A3727" s="119">
        <v>3720</v>
      </c>
      <c r="B3727" s="238" t="s">
        <v>30001</v>
      </c>
      <c r="C3727" s="121" t="s">
        <v>7484</v>
      </c>
      <c r="D3727" s="119">
        <v>2025</v>
      </c>
      <c r="E3727" s="121">
        <v>6100109901</v>
      </c>
      <c r="F3727" s="237">
        <v>45655</v>
      </c>
      <c r="G3727" s="121" t="s">
        <v>11368</v>
      </c>
      <c r="H3727" s="121" t="s">
        <v>24671</v>
      </c>
      <c r="I3727" s="120" t="s">
        <v>17741</v>
      </c>
      <c r="J3727" s="121" t="s">
        <v>7451</v>
      </c>
    </row>
    <row r="3728" spans="1:10" ht="15.75" hidden="1" customHeight="1">
      <c r="A3728" s="119">
        <v>3721</v>
      </c>
      <c r="B3728" s="238" t="s">
        <v>30421</v>
      </c>
      <c r="C3728" s="121" t="s">
        <v>7494</v>
      </c>
      <c r="D3728" s="119">
        <v>2025</v>
      </c>
      <c r="E3728" s="121">
        <v>6100110053</v>
      </c>
      <c r="F3728" s="237">
        <v>45671</v>
      </c>
      <c r="G3728" s="121" t="s">
        <v>11369</v>
      </c>
      <c r="H3728" s="121" t="s">
        <v>24672</v>
      </c>
      <c r="I3728" s="120" t="s">
        <v>17742</v>
      </c>
      <c r="J3728" s="121" t="s">
        <v>7452</v>
      </c>
    </row>
    <row r="3729" spans="1:10" ht="15.75" hidden="1" customHeight="1">
      <c r="A3729" s="119">
        <v>3722</v>
      </c>
      <c r="B3729" s="238" t="s">
        <v>7609</v>
      </c>
      <c r="C3729" s="121" t="s">
        <v>7478</v>
      </c>
      <c r="D3729" s="119">
        <v>2025</v>
      </c>
      <c r="E3729" s="121">
        <v>6100110046</v>
      </c>
      <c r="F3729" s="237">
        <v>45673</v>
      </c>
      <c r="G3729" s="121" t="s">
        <v>11370</v>
      </c>
      <c r="H3729" s="121" t="s">
        <v>24673</v>
      </c>
      <c r="I3729" s="120" t="s">
        <v>17743</v>
      </c>
      <c r="J3729" s="121" t="s">
        <v>7451</v>
      </c>
    </row>
    <row r="3730" spans="1:10" ht="15.75" hidden="1" customHeight="1">
      <c r="A3730" s="119">
        <v>3723</v>
      </c>
      <c r="B3730" s="238" t="s">
        <v>30422</v>
      </c>
      <c r="C3730" s="121" t="s">
        <v>7490</v>
      </c>
      <c r="D3730" s="119">
        <v>2025</v>
      </c>
      <c r="E3730" s="121">
        <v>6200038019</v>
      </c>
      <c r="F3730" s="237">
        <v>45677</v>
      </c>
      <c r="G3730" s="121" t="s">
        <v>11371</v>
      </c>
      <c r="H3730" s="121" t="s">
        <v>24674</v>
      </c>
      <c r="I3730" s="120" t="s">
        <v>17744</v>
      </c>
      <c r="J3730" s="121" t="s">
        <v>7453</v>
      </c>
    </row>
    <row r="3731" spans="1:10" ht="15.75" hidden="1" customHeight="1">
      <c r="A3731" s="119">
        <v>3724</v>
      </c>
      <c r="B3731" s="238" t="s">
        <v>30423</v>
      </c>
      <c r="C3731" s="121" t="s">
        <v>7495</v>
      </c>
      <c r="D3731" s="119">
        <v>2025</v>
      </c>
      <c r="E3731" s="121">
        <v>6300020459</v>
      </c>
      <c r="F3731" s="237">
        <v>45654</v>
      </c>
      <c r="G3731" s="121" t="s">
        <v>11372</v>
      </c>
      <c r="H3731" s="121" t="s">
        <v>24675</v>
      </c>
      <c r="I3731" s="120" t="s">
        <v>17745</v>
      </c>
      <c r="J3731" s="121" t="s">
        <v>7454</v>
      </c>
    </row>
    <row r="3732" spans="1:10" ht="15.75" hidden="1" customHeight="1">
      <c r="A3732" s="119">
        <v>3725</v>
      </c>
      <c r="B3732" s="238" t="s">
        <v>30424</v>
      </c>
      <c r="C3732" s="121" t="s">
        <v>7489</v>
      </c>
      <c r="D3732" s="119">
        <v>2025</v>
      </c>
      <c r="E3732" s="121">
        <v>6200038061</v>
      </c>
      <c r="F3732" s="237">
        <v>45679</v>
      </c>
      <c r="G3732" s="121" t="s">
        <v>11373</v>
      </c>
      <c r="H3732" s="121" t="s">
        <v>24676</v>
      </c>
      <c r="I3732" s="120" t="s">
        <v>17746</v>
      </c>
      <c r="J3732" s="121" t="s">
        <v>7453</v>
      </c>
    </row>
    <row r="3733" spans="1:10" ht="15.75" hidden="1" customHeight="1">
      <c r="A3733" s="119">
        <v>3726</v>
      </c>
      <c r="B3733" s="238" t="s">
        <v>30425</v>
      </c>
      <c r="C3733" s="121" t="s">
        <v>7483</v>
      </c>
      <c r="D3733" s="119">
        <v>2025</v>
      </c>
      <c r="E3733" s="121">
        <v>6100110286</v>
      </c>
      <c r="F3733" s="237">
        <v>45686</v>
      </c>
      <c r="G3733" s="121" t="s">
        <v>11374</v>
      </c>
      <c r="H3733" s="121" t="s">
        <v>24677</v>
      </c>
      <c r="I3733" s="120" t="s">
        <v>17747</v>
      </c>
      <c r="J3733" s="121" t="s">
        <v>7451</v>
      </c>
    </row>
    <row r="3734" spans="1:10" ht="15.75" hidden="1" customHeight="1">
      <c r="A3734" s="119">
        <v>3727</v>
      </c>
      <c r="B3734" s="238" t="s">
        <v>30426</v>
      </c>
      <c r="C3734" s="121" t="s">
        <v>7490</v>
      </c>
      <c r="D3734" s="119">
        <v>2025</v>
      </c>
      <c r="E3734" s="121">
        <v>6200038026</v>
      </c>
      <c r="F3734" s="237">
        <v>45674</v>
      </c>
      <c r="G3734" s="121" t="s">
        <v>11375</v>
      </c>
      <c r="H3734" s="121" t="s">
        <v>24678</v>
      </c>
      <c r="I3734" s="120" t="s">
        <v>17748</v>
      </c>
      <c r="J3734" s="121" t="s">
        <v>7453</v>
      </c>
    </row>
    <row r="3735" spans="1:10" ht="15.75" hidden="1" customHeight="1">
      <c r="A3735" s="119">
        <v>3728</v>
      </c>
      <c r="B3735" s="238" t="s">
        <v>30065</v>
      </c>
      <c r="C3735" s="121" t="s">
        <v>7478</v>
      </c>
      <c r="D3735" s="119">
        <v>2025</v>
      </c>
      <c r="E3735" s="121">
        <v>6100110198</v>
      </c>
      <c r="F3735" s="237">
        <v>45680</v>
      </c>
      <c r="G3735" s="121" t="s">
        <v>11376</v>
      </c>
      <c r="H3735" s="121" t="s">
        <v>24679</v>
      </c>
      <c r="I3735" s="120" t="s">
        <v>17749</v>
      </c>
      <c r="J3735" s="121" t="s">
        <v>7451</v>
      </c>
    </row>
    <row r="3736" spans="1:10" ht="15.75" hidden="1" customHeight="1">
      <c r="A3736" s="119">
        <v>3729</v>
      </c>
      <c r="B3736" s="238" t="s">
        <v>7844</v>
      </c>
      <c r="C3736" s="121" t="s">
        <v>7497</v>
      </c>
      <c r="D3736" s="119">
        <v>2025</v>
      </c>
      <c r="E3736" s="121">
        <v>6100110361</v>
      </c>
      <c r="F3736" s="237">
        <v>45685</v>
      </c>
      <c r="G3736" s="121" t="s">
        <v>11377</v>
      </c>
      <c r="H3736" s="121" t="s">
        <v>24680</v>
      </c>
      <c r="I3736" s="120" t="s">
        <v>17750</v>
      </c>
      <c r="J3736" s="121" t="s">
        <v>7451</v>
      </c>
    </row>
    <row r="3737" spans="1:10" ht="15.75" hidden="1" customHeight="1">
      <c r="A3737" s="119">
        <v>3730</v>
      </c>
      <c r="B3737" s="238" t="s">
        <v>30427</v>
      </c>
      <c r="C3737" s="121" t="s">
        <v>7508</v>
      </c>
      <c r="D3737" s="119">
        <v>2025</v>
      </c>
      <c r="E3737" s="121">
        <v>6400023510</v>
      </c>
      <c r="F3737" s="237">
        <v>45671</v>
      </c>
      <c r="G3737" s="121" t="s">
        <v>11378</v>
      </c>
      <c r="H3737" s="121" t="s">
        <v>24681</v>
      </c>
      <c r="I3737" s="120" t="s">
        <v>17751</v>
      </c>
      <c r="J3737" s="121" t="s">
        <v>7455</v>
      </c>
    </row>
    <row r="3738" spans="1:10" ht="15.75" hidden="1" customHeight="1">
      <c r="A3738" s="119">
        <v>3731</v>
      </c>
      <c r="B3738" s="238" t="s">
        <v>30428</v>
      </c>
      <c r="C3738" s="121" t="s">
        <v>7483</v>
      </c>
      <c r="D3738" s="119">
        <v>2025</v>
      </c>
      <c r="E3738" s="121">
        <v>6100110219</v>
      </c>
      <c r="F3738" s="237">
        <v>45679</v>
      </c>
      <c r="G3738" s="121" t="s">
        <v>11379</v>
      </c>
      <c r="H3738" s="121" t="s">
        <v>24682</v>
      </c>
      <c r="I3738" s="120" t="s">
        <v>17752</v>
      </c>
      <c r="J3738" s="121" t="s">
        <v>7451</v>
      </c>
    </row>
    <row r="3739" spans="1:10" ht="15.75" hidden="1" customHeight="1">
      <c r="A3739" s="119">
        <v>3732</v>
      </c>
      <c r="B3739" s="238" t="s">
        <v>30429</v>
      </c>
      <c r="C3739" s="121" t="s">
        <v>7504</v>
      </c>
      <c r="D3739" s="119">
        <v>2025</v>
      </c>
      <c r="E3739" s="121">
        <v>6300020502</v>
      </c>
      <c r="F3739" s="237">
        <v>45692</v>
      </c>
      <c r="G3739" s="121" t="s">
        <v>11380</v>
      </c>
      <c r="H3739" s="121" t="s">
        <v>24683</v>
      </c>
      <c r="I3739" s="120" t="s">
        <v>17753</v>
      </c>
      <c r="J3739" s="121" t="s">
        <v>7454</v>
      </c>
    </row>
    <row r="3740" spans="1:10" ht="15.75" hidden="1" customHeight="1">
      <c r="A3740" s="119">
        <v>3733</v>
      </c>
      <c r="B3740" s="238" t="s">
        <v>30430</v>
      </c>
      <c r="C3740" s="121" t="s">
        <v>7502</v>
      </c>
      <c r="D3740" s="119">
        <v>2025</v>
      </c>
      <c r="E3740" s="121">
        <v>6300020476</v>
      </c>
      <c r="F3740" s="237">
        <v>45680</v>
      </c>
      <c r="G3740" s="121" t="s">
        <v>11381</v>
      </c>
      <c r="H3740" s="121" t="s">
        <v>24684</v>
      </c>
      <c r="I3740" s="120" t="s">
        <v>17754</v>
      </c>
      <c r="J3740" s="121" t="s">
        <v>7454</v>
      </c>
    </row>
    <row r="3741" spans="1:10" ht="15.75" hidden="1" customHeight="1">
      <c r="A3741" s="119">
        <v>3734</v>
      </c>
      <c r="B3741" s="238" t="s">
        <v>30431</v>
      </c>
      <c r="C3741" s="121" t="s">
        <v>7482</v>
      </c>
      <c r="D3741" s="119">
        <v>2025</v>
      </c>
      <c r="E3741" s="121">
        <v>6100110100</v>
      </c>
      <c r="F3741" s="237">
        <v>45673</v>
      </c>
      <c r="G3741" s="121" t="s">
        <v>11382</v>
      </c>
      <c r="H3741" s="121" t="s">
        <v>24685</v>
      </c>
      <c r="I3741" s="120" t="s">
        <v>17755</v>
      </c>
      <c r="J3741" s="121" t="s">
        <v>7451</v>
      </c>
    </row>
    <row r="3742" spans="1:10" ht="15.75" hidden="1" customHeight="1">
      <c r="A3742" s="119">
        <v>3735</v>
      </c>
      <c r="B3742" s="238" t="s">
        <v>30432</v>
      </c>
      <c r="C3742" s="121" t="s">
        <v>7484</v>
      </c>
      <c r="D3742" s="119">
        <v>2025</v>
      </c>
      <c r="E3742" s="121">
        <v>6100110104</v>
      </c>
      <c r="F3742" s="237">
        <v>45677</v>
      </c>
      <c r="G3742" s="121" t="s">
        <v>11383</v>
      </c>
      <c r="H3742" s="121" t="s">
        <v>24686</v>
      </c>
      <c r="I3742" s="120" t="s">
        <v>7368</v>
      </c>
      <c r="J3742" s="121" t="s">
        <v>7451</v>
      </c>
    </row>
    <row r="3743" spans="1:10" ht="15.75" hidden="1" customHeight="1">
      <c r="A3743" s="119">
        <v>3736</v>
      </c>
      <c r="B3743" s="238" t="s">
        <v>28912</v>
      </c>
      <c r="C3743" s="121" t="s">
        <v>7478</v>
      </c>
      <c r="D3743" s="119">
        <v>2025</v>
      </c>
      <c r="E3743" s="121">
        <v>6100110074</v>
      </c>
      <c r="F3743" s="237">
        <v>45671</v>
      </c>
      <c r="G3743" s="121" t="s">
        <v>11384</v>
      </c>
      <c r="H3743" s="121" t="s">
        <v>24687</v>
      </c>
      <c r="I3743" s="120" t="s">
        <v>17756</v>
      </c>
      <c r="J3743" s="121" t="s">
        <v>7451</v>
      </c>
    </row>
    <row r="3744" spans="1:10" ht="15.75" hidden="1" customHeight="1">
      <c r="A3744" s="119">
        <v>3737</v>
      </c>
      <c r="B3744" s="238" t="s">
        <v>30433</v>
      </c>
      <c r="C3744" s="121" t="s">
        <v>7485</v>
      </c>
      <c r="D3744" s="119">
        <v>2025</v>
      </c>
      <c r="E3744" s="121">
        <v>6000040940</v>
      </c>
      <c r="F3744" s="237">
        <v>45674</v>
      </c>
      <c r="G3744" s="121" t="s">
        <v>11385</v>
      </c>
      <c r="H3744" s="121" t="s">
        <v>24688</v>
      </c>
      <c r="I3744" s="120" t="s">
        <v>17757</v>
      </c>
      <c r="J3744" s="121" t="s">
        <v>7452</v>
      </c>
    </row>
    <row r="3745" spans="1:10" ht="15.75" hidden="1" customHeight="1">
      <c r="A3745" s="119">
        <v>3738</v>
      </c>
      <c r="B3745" s="238" t="s">
        <v>30434</v>
      </c>
      <c r="C3745" s="121" t="s">
        <v>7497</v>
      </c>
      <c r="D3745" s="119">
        <v>2025</v>
      </c>
      <c r="E3745" s="121">
        <v>6100110186</v>
      </c>
      <c r="F3745" s="237">
        <v>45679</v>
      </c>
      <c r="G3745" s="121" t="s">
        <v>11386</v>
      </c>
      <c r="H3745" s="121"/>
      <c r="I3745" s="120" t="s">
        <v>17758</v>
      </c>
      <c r="J3745" s="121" t="s">
        <v>7451</v>
      </c>
    </row>
    <row r="3746" spans="1:10" ht="15.75" hidden="1" customHeight="1">
      <c r="A3746" s="119">
        <v>3739</v>
      </c>
      <c r="B3746" s="238" t="s">
        <v>28426</v>
      </c>
      <c r="C3746" s="121" t="s">
        <v>7496</v>
      </c>
      <c r="D3746" s="119">
        <v>2025</v>
      </c>
      <c r="E3746" s="121">
        <v>6100110227</v>
      </c>
      <c r="F3746" s="237">
        <v>45681</v>
      </c>
      <c r="G3746" s="121" t="s">
        <v>11387</v>
      </c>
      <c r="H3746" s="121" t="s">
        <v>24689</v>
      </c>
      <c r="I3746" s="120" t="s">
        <v>17759</v>
      </c>
      <c r="J3746" s="121" t="s">
        <v>7451</v>
      </c>
    </row>
    <row r="3747" spans="1:10" ht="15.75" hidden="1" customHeight="1">
      <c r="A3747" s="119">
        <v>3740</v>
      </c>
      <c r="B3747" s="238" t="s">
        <v>7530</v>
      </c>
      <c r="C3747" s="121" t="s">
        <v>7478</v>
      </c>
      <c r="D3747" s="119">
        <v>2025</v>
      </c>
      <c r="E3747" s="121">
        <v>6100110360</v>
      </c>
      <c r="F3747" s="237">
        <v>45686</v>
      </c>
      <c r="G3747" s="121" t="s">
        <v>11388</v>
      </c>
      <c r="H3747" s="121" t="s">
        <v>24690</v>
      </c>
      <c r="I3747" s="120" t="s">
        <v>17760</v>
      </c>
      <c r="J3747" s="121" t="s">
        <v>7451</v>
      </c>
    </row>
    <row r="3748" spans="1:10" ht="15.75" hidden="1" customHeight="1">
      <c r="A3748" s="119">
        <v>3741</v>
      </c>
      <c r="B3748" s="238" t="s">
        <v>30435</v>
      </c>
      <c r="C3748" s="121" t="s">
        <v>7478</v>
      </c>
      <c r="D3748" s="119">
        <v>2025</v>
      </c>
      <c r="E3748" s="121">
        <v>6100110491</v>
      </c>
      <c r="F3748" s="237">
        <v>45686</v>
      </c>
      <c r="G3748" s="121" t="s">
        <v>11389</v>
      </c>
      <c r="H3748" s="121" t="s">
        <v>24691</v>
      </c>
      <c r="I3748" s="120" t="s">
        <v>17761</v>
      </c>
      <c r="J3748" s="121" t="s">
        <v>7451</v>
      </c>
    </row>
    <row r="3749" spans="1:10" ht="15.75" hidden="1" customHeight="1">
      <c r="A3749" s="119">
        <v>3742</v>
      </c>
      <c r="B3749" s="238" t="s">
        <v>7740</v>
      </c>
      <c r="C3749" s="121" t="s">
        <v>7479</v>
      </c>
      <c r="D3749" s="119">
        <v>2025</v>
      </c>
      <c r="E3749" s="121">
        <v>6100110097</v>
      </c>
      <c r="F3749" s="237">
        <v>45681</v>
      </c>
      <c r="G3749" s="121" t="s">
        <v>11390</v>
      </c>
      <c r="H3749" s="121" t="s">
        <v>24692</v>
      </c>
      <c r="I3749" s="120" t="s">
        <v>17762</v>
      </c>
      <c r="J3749" s="121" t="s">
        <v>7451</v>
      </c>
    </row>
    <row r="3750" spans="1:10" ht="15.75" hidden="1" customHeight="1">
      <c r="A3750" s="119">
        <v>3743</v>
      </c>
      <c r="B3750" s="238" t="s">
        <v>7734</v>
      </c>
      <c r="C3750" s="121" t="s">
        <v>7496</v>
      </c>
      <c r="D3750" s="119">
        <v>2025</v>
      </c>
      <c r="E3750" s="121">
        <v>6100110477</v>
      </c>
      <c r="F3750" s="237">
        <v>45691</v>
      </c>
      <c r="G3750" s="121" t="s">
        <v>11391</v>
      </c>
      <c r="H3750" s="121" t="s">
        <v>24693</v>
      </c>
      <c r="I3750" s="120" t="s">
        <v>17763</v>
      </c>
      <c r="J3750" s="121" t="s">
        <v>7451</v>
      </c>
    </row>
    <row r="3751" spans="1:10" ht="15.75" hidden="1" customHeight="1">
      <c r="A3751" s="119">
        <v>3744</v>
      </c>
      <c r="B3751" s="238" t="s">
        <v>7624</v>
      </c>
      <c r="C3751" s="121" t="s">
        <v>7478</v>
      </c>
      <c r="D3751" s="119">
        <v>2025</v>
      </c>
      <c r="E3751" s="121">
        <v>6100110077</v>
      </c>
      <c r="F3751" s="237">
        <v>45674</v>
      </c>
      <c r="G3751" s="121" t="s">
        <v>11392</v>
      </c>
      <c r="H3751" s="121" t="s">
        <v>24694</v>
      </c>
      <c r="I3751" s="120" t="s">
        <v>7314</v>
      </c>
      <c r="J3751" s="121" t="s">
        <v>7451</v>
      </c>
    </row>
    <row r="3752" spans="1:10" ht="15.75" hidden="1" customHeight="1">
      <c r="A3752" s="119">
        <v>3745</v>
      </c>
      <c r="B3752" s="238" t="s">
        <v>30436</v>
      </c>
      <c r="C3752" s="121" t="s">
        <v>7481</v>
      </c>
      <c r="D3752" s="119">
        <v>2025</v>
      </c>
      <c r="E3752" s="121">
        <v>6000041045</v>
      </c>
      <c r="F3752" s="237">
        <v>45685</v>
      </c>
      <c r="G3752" s="121" t="s">
        <v>11393</v>
      </c>
      <c r="H3752" s="121" t="s">
        <v>24695</v>
      </c>
      <c r="I3752" s="120" t="s">
        <v>17764</v>
      </c>
      <c r="J3752" s="121" t="s">
        <v>7452</v>
      </c>
    </row>
    <row r="3753" spans="1:10" ht="15.75" hidden="1" customHeight="1">
      <c r="A3753" s="119">
        <v>3746</v>
      </c>
      <c r="B3753" s="121" t="s">
        <v>28036</v>
      </c>
      <c r="C3753" s="121" t="s">
        <v>7498</v>
      </c>
      <c r="D3753" s="119">
        <v>2025</v>
      </c>
      <c r="E3753" s="121">
        <v>6200038027</v>
      </c>
      <c r="F3753" s="237">
        <v>45674</v>
      </c>
      <c r="G3753" s="121" t="s">
        <v>11394</v>
      </c>
      <c r="H3753" s="121" t="s">
        <v>24696</v>
      </c>
      <c r="I3753" s="120" t="s">
        <v>17765</v>
      </c>
      <c r="J3753" s="121" t="s">
        <v>7453</v>
      </c>
    </row>
    <row r="3754" spans="1:10" ht="15.75" hidden="1" customHeight="1">
      <c r="A3754" s="119">
        <v>3747</v>
      </c>
      <c r="B3754" s="238" t="s">
        <v>30437</v>
      </c>
      <c r="C3754" s="121" t="s">
        <v>7502</v>
      </c>
      <c r="D3754" s="119">
        <v>2025</v>
      </c>
      <c r="E3754" s="121">
        <v>6300020489</v>
      </c>
      <c r="F3754" s="237">
        <v>45674</v>
      </c>
      <c r="G3754" s="121" t="s">
        <v>11395</v>
      </c>
      <c r="H3754" s="121" t="s">
        <v>24697</v>
      </c>
      <c r="I3754" s="120" t="s">
        <v>17766</v>
      </c>
      <c r="J3754" s="121" t="s">
        <v>7454</v>
      </c>
    </row>
    <row r="3755" spans="1:10" ht="15.75" hidden="1" customHeight="1">
      <c r="A3755" s="119">
        <v>3748</v>
      </c>
      <c r="B3755" s="238" t="s">
        <v>30438</v>
      </c>
      <c r="C3755" s="121" t="s">
        <v>7501</v>
      </c>
      <c r="D3755" s="119">
        <v>2025</v>
      </c>
      <c r="E3755" s="121">
        <v>6200038039</v>
      </c>
      <c r="F3755" s="237">
        <v>45678</v>
      </c>
      <c r="G3755" s="121" t="s">
        <v>11396</v>
      </c>
      <c r="H3755" s="121" t="s">
        <v>24698</v>
      </c>
      <c r="I3755" s="120" t="s">
        <v>17767</v>
      </c>
      <c r="J3755" s="121" t="s">
        <v>7453</v>
      </c>
    </row>
    <row r="3756" spans="1:10" ht="15.75" hidden="1" customHeight="1">
      <c r="A3756" s="119">
        <v>3749</v>
      </c>
      <c r="B3756" s="238" t="s">
        <v>30439</v>
      </c>
      <c r="C3756" s="121" t="s">
        <v>7496</v>
      </c>
      <c r="D3756" s="119">
        <v>2025</v>
      </c>
      <c r="E3756" s="121">
        <v>6100111029</v>
      </c>
      <c r="F3756" s="237">
        <v>45715</v>
      </c>
      <c r="G3756" s="121" t="s">
        <v>11397</v>
      </c>
      <c r="H3756" s="121" t="s">
        <v>24699</v>
      </c>
      <c r="I3756" s="120" t="s">
        <v>17768</v>
      </c>
      <c r="J3756" s="121" t="s">
        <v>7451</v>
      </c>
    </row>
    <row r="3757" spans="1:10" ht="15.75" hidden="1" customHeight="1">
      <c r="A3757" s="119">
        <v>3750</v>
      </c>
      <c r="B3757" s="238" t="s">
        <v>30440</v>
      </c>
      <c r="C3757" s="121" t="s">
        <v>7481</v>
      </c>
      <c r="D3757" s="119">
        <v>2025</v>
      </c>
      <c r="E3757" s="121">
        <v>6000041224</v>
      </c>
      <c r="F3757" s="237">
        <v>45712</v>
      </c>
      <c r="G3757" s="121" t="s">
        <v>11398</v>
      </c>
      <c r="H3757" s="121" t="s">
        <v>24700</v>
      </c>
      <c r="I3757" s="120" t="s">
        <v>17769</v>
      </c>
      <c r="J3757" s="121" t="s">
        <v>7452</v>
      </c>
    </row>
    <row r="3758" spans="1:10" ht="15.75" hidden="1" customHeight="1">
      <c r="A3758" s="119">
        <v>3751</v>
      </c>
      <c r="B3758" s="238" t="s">
        <v>7822</v>
      </c>
      <c r="C3758" s="121" t="s">
        <v>7491</v>
      </c>
      <c r="D3758" s="119">
        <v>2025</v>
      </c>
      <c r="E3758" s="121">
        <v>6100110122</v>
      </c>
      <c r="F3758" s="237">
        <v>45677</v>
      </c>
      <c r="G3758" s="121" t="s">
        <v>11399</v>
      </c>
      <c r="H3758" s="121" t="s">
        <v>24701</v>
      </c>
      <c r="I3758" s="120" t="s">
        <v>17770</v>
      </c>
      <c r="J3758" s="121" t="s">
        <v>7451</v>
      </c>
    </row>
    <row r="3759" spans="1:10" ht="15.75" hidden="1" customHeight="1">
      <c r="A3759" s="119">
        <v>3752</v>
      </c>
      <c r="B3759" s="238" t="s">
        <v>29131</v>
      </c>
      <c r="C3759" s="121" t="s">
        <v>7479</v>
      </c>
      <c r="D3759" s="119">
        <v>2025</v>
      </c>
      <c r="E3759" s="121">
        <v>6100110230</v>
      </c>
      <c r="F3759" s="237">
        <v>45680</v>
      </c>
      <c r="G3759" s="121" t="s">
        <v>11400</v>
      </c>
      <c r="H3759" s="121" t="s">
        <v>24702</v>
      </c>
      <c r="I3759" s="120" t="s">
        <v>17771</v>
      </c>
      <c r="J3759" s="121" t="s">
        <v>7451</v>
      </c>
    </row>
    <row r="3760" spans="1:10" ht="15.75" hidden="1" customHeight="1">
      <c r="A3760" s="119">
        <v>3753</v>
      </c>
      <c r="B3760" s="238" t="s">
        <v>7528</v>
      </c>
      <c r="C3760" s="121" t="s">
        <v>7497</v>
      </c>
      <c r="D3760" s="119">
        <v>2025</v>
      </c>
      <c r="E3760" s="121">
        <v>6100110168</v>
      </c>
      <c r="F3760" s="237">
        <v>45679</v>
      </c>
      <c r="G3760" s="121" t="s">
        <v>11401</v>
      </c>
      <c r="H3760" s="121" t="s">
        <v>24703</v>
      </c>
      <c r="I3760" s="120" t="s">
        <v>17772</v>
      </c>
      <c r="J3760" s="121" t="s">
        <v>7451</v>
      </c>
    </row>
    <row r="3761" spans="1:10" ht="15.75" hidden="1" customHeight="1">
      <c r="A3761" s="119">
        <v>3754</v>
      </c>
      <c r="B3761" s="238" t="s">
        <v>30441</v>
      </c>
      <c r="C3761" s="121" t="s">
        <v>7479</v>
      </c>
      <c r="D3761" s="119">
        <v>2025</v>
      </c>
      <c r="E3761" s="121">
        <v>6100110177</v>
      </c>
      <c r="F3761" s="237">
        <v>45677</v>
      </c>
      <c r="G3761" s="121" t="s">
        <v>11402</v>
      </c>
      <c r="H3761" s="121" t="s">
        <v>24704</v>
      </c>
      <c r="I3761" s="120" t="s">
        <v>17773</v>
      </c>
      <c r="J3761" s="121" t="s">
        <v>7451</v>
      </c>
    </row>
    <row r="3762" spans="1:10" ht="15.75" hidden="1" customHeight="1">
      <c r="A3762" s="119">
        <v>3755</v>
      </c>
      <c r="B3762" s="238" t="s">
        <v>29439</v>
      </c>
      <c r="C3762" s="121" t="s">
        <v>7479</v>
      </c>
      <c r="D3762" s="119">
        <v>2025</v>
      </c>
      <c r="E3762" s="121">
        <v>6100110347</v>
      </c>
      <c r="F3762" s="237">
        <v>45686</v>
      </c>
      <c r="G3762" s="121" t="s">
        <v>11403</v>
      </c>
      <c r="H3762" s="121" t="s">
        <v>24705</v>
      </c>
      <c r="I3762" s="120" t="s">
        <v>17774</v>
      </c>
      <c r="J3762" s="121" t="s">
        <v>7451</v>
      </c>
    </row>
    <row r="3763" spans="1:10" ht="15.75" hidden="1" customHeight="1">
      <c r="A3763" s="119">
        <v>3756</v>
      </c>
      <c r="B3763" s="121" t="s">
        <v>28037</v>
      </c>
      <c r="C3763" s="121" t="s">
        <v>7494</v>
      </c>
      <c r="D3763" s="119">
        <v>2025</v>
      </c>
      <c r="E3763" s="121">
        <v>6000041080</v>
      </c>
      <c r="F3763" s="237">
        <v>45691</v>
      </c>
      <c r="G3763" s="121" t="s">
        <v>11404</v>
      </c>
      <c r="H3763" s="121" t="s">
        <v>24706</v>
      </c>
      <c r="I3763" s="120" t="s">
        <v>17775</v>
      </c>
      <c r="J3763" s="121" t="s">
        <v>7452</v>
      </c>
    </row>
    <row r="3764" spans="1:10" ht="15.75" hidden="1" customHeight="1">
      <c r="A3764" s="119">
        <v>3757</v>
      </c>
      <c r="B3764" s="238" t="s">
        <v>30442</v>
      </c>
      <c r="C3764" s="121" t="s">
        <v>7483</v>
      </c>
      <c r="D3764" s="119">
        <v>2025</v>
      </c>
      <c r="E3764" s="121">
        <v>6100110310</v>
      </c>
      <c r="F3764" s="237">
        <v>45685</v>
      </c>
      <c r="G3764" s="121" t="s">
        <v>7199</v>
      </c>
      <c r="H3764" s="121" t="s">
        <v>24707</v>
      </c>
      <c r="I3764" s="120" t="s">
        <v>17776</v>
      </c>
      <c r="J3764" s="121" t="s">
        <v>7451</v>
      </c>
    </row>
    <row r="3765" spans="1:10" ht="15.75" hidden="1" customHeight="1">
      <c r="A3765" s="119">
        <v>3758</v>
      </c>
      <c r="B3765" s="238" t="s">
        <v>7553</v>
      </c>
      <c r="C3765" s="121" t="s">
        <v>7478</v>
      </c>
      <c r="D3765" s="119">
        <v>2025</v>
      </c>
      <c r="E3765" s="121">
        <v>6100110215</v>
      </c>
      <c r="F3765" s="237">
        <v>45681</v>
      </c>
      <c r="G3765" s="121" t="s">
        <v>11405</v>
      </c>
      <c r="H3765" s="121" t="s">
        <v>24708</v>
      </c>
      <c r="I3765" s="120" t="s">
        <v>17777</v>
      </c>
      <c r="J3765" s="121" t="s">
        <v>7451</v>
      </c>
    </row>
    <row r="3766" spans="1:10" ht="15.75" hidden="1" customHeight="1">
      <c r="A3766" s="119">
        <v>3759</v>
      </c>
      <c r="B3766" s="238" t="s">
        <v>30443</v>
      </c>
      <c r="C3766" s="121" t="s">
        <v>7492</v>
      </c>
      <c r="D3766" s="119">
        <v>2025</v>
      </c>
      <c r="E3766" s="121">
        <v>6200038029</v>
      </c>
      <c r="F3766" s="237">
        <v>45677</v>
      </c>
      <c r="G3766" s="121" t="s">
        <v>11406</v>
      </c>
      <c r="H3766" s="121"/>
      <c r="I3766" s="120" t="s">
        <v>17778</v>
      </c>
      <c r="J3766" s="121" t="s">
        <v>7453</v>
      </c>
    </row>
    <row r="3767" spans="1:10" ht="15.75" hidden="1" customHeight="1">
      <c r="A3767" s="119">
        <v>3760</v>
      </c>
      <c r="B3767" s="238" t="s">
        <v>7680</v>
      </c>
      <c r="C3767" s="121" t="s">
        <v>7484</v>
      </c>
      <c r="D3767" s="119">
        <v>2025</v>
      </c>
      <c r="E3767" s="121">
        <v>6100110130</v>
      </c>
      <c r="F3767" s="237">
        <v>45674</v>
      </c>
      <c r="G3767" s="121" t="s">
        <v>11407</v>
      </c>
      <c r="H3767" s="121" t="s">
        <v>24709</v>
      </c>
      <c r="I3767" s="120" t="s">
        <v>17779</v>
      </c>
      <c r="J3767" s="121" t="s">
        <v>7451</v>
      </c>
    </row>
    <row r="3768" spans="1:10" ht="15.75" hidden="1" customHeight="1">
      <c r="A3768" s="119">
        <v>3761</v>
      </c>
      <c r="B3768" s="238" t="s">
        <v>7634</v>
      </c>
      <c r="C3768" s="121" t="s">
        <v>7496</v>
      </c>
      <c r="D3768" s="119">
        <v>2025</v>
      </c>
      <c r="E3768" s="121">
        <v>6100111440</v>
      </c>
      <c r="F3768" s="237">
        <v>45728</v>
      </c>
      <c r="G3768" s="121" t="s">
        <v>11408</v>
      </c>
      <c r="H3768" s="121" t="s">
        <v>24710</v>
      </c>
      <c r="I3768" s="120" t="s">
        <v>17780</v>
      </c>
      <c r="J3768" s="121" t="s">
        <v>7451</v>
      </c>
    </row>
    <row r="3769" spans="1:10" ht="15.75" hidden="1" customHeight="1">
      <c r="A3769" s="119">
        <v>3762</v>
      </c>
      <c r="B3769" s="238" t="s">
        <v>30444</v>
      </c>
      <c r="C3769" s="121" t="s">
        <v>7498</v>
      </c>
      <c r="D3769" s="119">
        <v>2025</v>
      </c>
      <c r="E3769" s="121">
        <v>6200038060</v>
      </c>
      <c r="F3769" s="237">
        <v>45677</v>
      </c>
      <c r="G3769" s="121" t="s">
        <v>11409</v>
      </c>
      <c r="H3769" s="121" t="s">
        <v>24711</v>
      </c>
      <c r="I3769" s="120" t="s">
        <v>17781</v>
      </c>
      <c r="J3769" s="121" t="s">
        <v>7453</v>
      </c>
    </row>
    <row r="3770" spans="1:10" ht="15.75" hidden="1" customHeight="1">
      <c r="A3770" s="119">
        <v>3763</v>
      </c>
      <c r="B3770" s="238" t="s">
        <v>30445</v>
      </c>
      <c r="C3770" s="121" t="s">
        <v>7500</v>
      </c>
      <c r="D3770" s="119">
        <v>2025</v>
      </c>
      <c r="E3770" s="121">
        <v>6200038033</v>
      </c>
      <c r="F3770" s="237">
        <v>45674</v>
      </c>
      <c r="G3770" s="121" t="s">
        <v>11410</v>
      </c>
      <c r="H3770" s="121" t="s">
        <v>24712</v>
      </c>
      <c r="I3770" s="120" t="s">
        <v>17782</v>
      </c>
      <c r="J3770" s="121" t="s">
        <v>7453</v>
      </c>
    </row>
    <row r="3771" spans="1:10" ht="15.75" hidden="1" customHeight="1">
      <c r="A3771" s="119">
        <v>3764</v>
      </c>
      <c r="B3771" s="238" t="s">
        <v>30446</v>
      </c>
      <c r="C3771" s="121" t="s">
        <v>7489</v>
      </c>
      <c r="D3771" s="119">
        <v>2025</v>
      </c>
      <c r="E3771" s="121">
        <v>6200037991</v>
      </c>
      <c r="F3771" s="237">
        <v>45667</v>
      </c>
      <c r="G3771" s="121" t="s">
        <v>7124</v>
      </c>
      <c r="H3771" s="121"/>
      <c r="I3771" s="120" t="s">
        <v>17783</v>
      </c>
      <c r="J3771" s="121" t="s">
        <v>7453</v>
      </c>
    </row>
    <row r="3772" spans="1:10" ht="15.75" hidden="1" customHeight="1">
      <c r="A3772" s="119">
        <v>3765</v>
      </c>
      <c r="B3772" s="238" t="s">
        <v>30447</v>
      </c>
      <c r="C3772" s="121" t="s">
        <v>7497</v>
      </c>
      <c r="D3772" s="119">
        <v>2025</v>
      </c>
      <c r="E3772" s="121">
        <v>6100110151</v>
      </c>
      <c r="F3772" s="237">
        <v>45674</v>
      </c>
      <c r="G3772" s="121" t="s">
        <v>11411</v>
      </c>
      <c r="H3772" s="121" t="s">
        <v>24713</v>
      </c>
      <c r="I3772" s="120" t="s">
        <v>17784</v>
      </c>
      <c r="J3772" s="121" t="s">
        <v>7451</v>
      </c>
    </row>
    <row r="3773" spans="1:10" ht="15.75" hidden="1" customHeight="1">
      <c r="A3773" s="119">
        <v>3766</v>
      </c>
      <c r="B3773" s="121" t="s">
        <v>28038</v>
      </c>
      <c r="C3773" s="121" t="s">
        <v>7505</v>
      </c>
      <c r="D3773" s="119">
        <v>2025</v>
      </c>
      <c r="E3773" s="121">
        <v>6400023525</v>
      </c>
      <c r="F3773" s="237">
        <v>45672</v>
      </c>
      <c r="G3773" s="121" t="s">
        <v>7243</v>
      </c>
      <c r="H3773" s="121" t="s">
        <v>24714</v>
      </c>
      <c r="I3773" s="120" t="s">
        <v>17785</v>
      </c>
      <c r="J3773" s="121" t="s">
        <v>7455</v>
      </c>
    </row>
    <row r="3774" spans="1:10" ht="15.75" hidden="1" customHeight="1">
      <c r="A3774" s="119">
        <v>3767</v>
      </c>
      <c r="B3774" s="238" t="s">
        <v>30448</v>
      </c>
      <c r="C3774" s="121" t="s">
        <v>7497</v>
      </c>
      <c r="D3774" s="119">
        <v>2025</v>
      </c>
      <c r="E3774" s="121">
        <v>6100110157</v>
      </c>
      <c r="F3774" s="237">
        <v>45680</v>
      </c>
      <c r="G3774" s="121" t="s">
        <v>11412</v>
      </c>
      <c r="H3774" s="121" t="s">
        <v>24715</v>
      </c>
      <c r="I3774" s="120" t="s">
        <v>17786</v>
      </c>
      <c r="J3774" s="121" t="s">
        <v>7451</v>
      </c>
    </row>
    <row r="3775" spans="1:10" ht="15.75" hidden="1" customHeight="1">
      <c r="A3775" s="119">
        <v>3768</v>
      </c>
      <c r="B3775" s="238" t="s">
        <v>30449</v>
      </c>
      <c r="C3775" s="121" t="s">
        <v>7495</v>
      </c>
      <c r="D3775" s="119">
        <v>2025</v>
      </c>
      <c r="E3775" s="121">
        <v>6300020486</v>
      </c>
      <c r="F3775" s="237">
        <v>45674</v>
      </c>
      <c r="G3775" s="121" t="s">
        <v>11413</v>
      </c>
      <c r="H3775" s="121" t="s">
        <v>24716</v>
      </c>
      <c r="I3775" s="120" t="s">
        <v>17787</v>
      </c>
      <c r="J3775" s="121" t="s">
        <v>7454</v>
      </c>
    </row>
    <row r="3776" spans="1:10" ht="15.75" hidden="1" customHeight="1">
      <c r="A3776" s="119">
        <v>3769</v>
      </c>
      <c r="B3776" s="238" t="s">
        <v>7922</v>
      </c>
      <c r="C3776" s="121" t="s">
        <v>7478</v>
      </c>
      <c r="D3776" s="119">
        <v>2025</v>
      </c>
      <c r="E3776" s="121">
        <v>6100110279</v>
      </c>
      <c r="F3776" s="237">
        <v>45685</v>
      </c>
      <c r="G3776" s="121" t="s">
        <v>11414</v>
      </c>
      <c r="H3776" s="121" t="s">
        <v>24717</v>
      </c>
      <c r="I3776" s="120" t="s">
        <v>17788</v>
      </c>
      <c r="J3776" s="121" t="s">
        <v>7451</v>
      </c>
    </row>
    <row r="3777" spans="1:10" ht="15.75" hidden="1" customHeight="1">
      <c r="A3777" s="119">
        <v>3770</v>
      </c>
      <c r="B3777" s="238" t="s">
        <v>30450</v>
      </c>
      <c r="C3777" s="121" t="s">
        <v>7501</v>
      </c>
      <c r="D3777" s="119">
        <v>2025</v>
      </c>
      <c r="E3777" s="121">
        <v>6200038028</v>
      </c>
      <c r="F3777" s="237">
        <v>45678</v>
      </c>
      <c r="G3777" s="121" t="s">
        <v>11415</v>
      </c>
      <c r="H3777" s="121" t="s">
        <v>24718</v>
      </c>
      <c r="I3777" s="120" t="s">
        <v>17789</v>
      </c>
      <c r="J3777" s="121" t="s">
        <v>7453</v>
      </c>
    </row>
    <row r="3778" spans="1:10" ht="15.75" hidden="1" customHeight="1">
      <c r="A3778" s="119">
        <v>3771</v>
      </c>
      <c r="B3778" s="238" t="s">
        <v>30451</v>
      </c>
      <c r="C3778" s="121" t="s">
        <v>7495</v>
      </c>
      <c r="D3778" s="119">
        <v>2025</v>
      </c>
      <c r="E3778" s="121">
        <v>6300020528</v>
      </c>
      <c r="F3778" s="237">
        <v>45687</v>
      </c>
      <c r="G3778" s="121" t="s">
        <v>7304</v>
      </c>
      <c r="H3778" s="121" t="s">
        <v>24719</v>
      </c>
      <c r="I3778" s="120" t="s">
        <v>17790</v>
      </c>
      <c r="J3778" s="121" t="s">
        <v>7454</v>
      </c>
    </row>
    <row r="3779" spans="1:10" ht="15.75" hidden="1" customHeight="1">
      <c r="A3779" s="119">
        <v>3772</v>
      </c>
      <c r="B3779" s="238" t="s">
        <v>30452</v>
      </c>
      <c r="C3779" s="121" t="s">
        <v>7496</v>
      </c>
      <c r="D3779" s="119">
        <v>2025</v>
      </c>
      <c r="E3779" s="121">
        <v>6100110246</v>
      </c>
      <c r="F3779" s="237">
        <v>45684</v>
      </c>
      <c r="G3779" s="121" t="s">
        <v>11416</v>
      </c>
      <c r="H3779" s="121" t="s">
        <v>24720</v>
      </c>
      <c r="I3779" s="120" t="s">
        <v>17791</v>
      </c>
      <c r="J3779" s="121" t="s">
        <v>7451</v>
      </c>
    </row>
    <row r="3780" spans="1:10" ht="15.75" hidden="1" customHeight="1">
      <c r="A3780" s="119">
        <v>3773</v>
      </c>
      <c r="B3780" s="238" t="s">
        <v>30453</v>
      </c>
      <c r="C3780" s="121" t="s">
        <v>7505</v>
      </c>
      <c r="D3780" s="119">
        <v>2025</v>
      </c>
      <c r="E3780" s="121">
        <v>6400023545</v>
      </c>
      <c r="F3780" s="237">
        <v>45692</v>
      </c>
      <c r="G3780" s="121" t="s">
        <v>7216</v>
      </c>
      <c r="H3780" s="121" t="s">
        <v>24721</v>
      </c>
      <c r="I3780" s="120" t="s">
        <v>17792</v>
      </c>
      <c r="J3780" s="121" t="s">
        <v>7455</v>
      </c>
    </row>
    <row r="3781" spans="1:10" ht="15.75" hidden="1" customHeight="1">
      <c r="A3781" s="119">
        <v>3774</v>
      </c>
      <c r="B3781" s="238" t="s">
        <v>30454</v>
      </c>
      <c r="C3781" s="121" t="s">
        <v>7481</v>
      </c>
      <c r="D3781" s="119">
        <v>2025</v>
      </c>
      <c r="E3781" s="121">
        <v>6000041073</v>
      </c>
      <c r="F3781" s="237">
        <v>45687</v>
      </c>
      <c r="G3781" s="121" t="s">
        <v>11417</v>
      </c>
      <c r="H3781" s="121" t="s">
        <v>24722</v>
      </c>
      <c r="I3781" s="120" t="s">
        <v>17793</v>
      </c>
      <c r="J3781" s="121" t="s">
        <v>7452</v>
      </c>
    </row>
    <row r="3782" spans="1:10" ht="15.75" hidden="1" customHeight="1">
      <c r="A3782" s="119">
        <v>3775</v>
      </c>
      <c r="B3782" s="238" t="s">
        <v>30455</v>
      </c>
      <c r="C3782" s="121" t="s">
        <v>7485</v>
      </c>
      <c r="D3782" s="119">
        <v>2025</v>
      </c>
      <c r="E3782" s="121">
        <v>6000040974</v>
      </c>
      <c r="F3782" s="237">
        <v>45674</v>
      </c>
      <c r="G3782" s="121" t="s">
        <v>11418</v>
      </c>
      <c r="H3782" s="121" t="s">
        <v>24723</v>
      </c>
      <c r="I3782" s="120" t="s">
        <v>17794</v>
      </c>
      <c r="J3782" s="121" t="s">
        <v>7452</v>
      </c>
    </row>
    <row r="3783" spans="1:10" ht="15.75" hidden="1" customHeight="1">
      <c r="A3783" s="119">
        <v>3776</v>
      </c>
      <c r="B3783" s="238" t="s">
        <v>30456</v>
      </c>
      <c r="C3783" s="121" t="s">
        <v>7495</v>
      </c>
      <c r="D3783" s="119">
        <v>2025</v>
      </c>
      <c r="E3783" s="121">
        <v>6300020498</v>
      </c>
      <c r="F3783" s="237">
        <v>45679</v>
      </c>
      <c r="G3783" s="121" t="s">
        <v>11419</v>
      </c>
      <c r="H3783" s="121" t="s">
        <v>24724</v>
      </c>
      <c r="I3783" s="120" t="s">
        <v>17795</v>
      </c>
      <c r="J3783" s="121" t="s">
        <v>7454</v>
      </c>
    </row>
    <row r="3784" spans="1:10" ht="15.75" hidden="1" customHeight="1">
      <c r="A3784" s="119">
        <v>3777</v>
      </c>
      <c r="B3784" s="238" t="s">
        <v>7632</v>
      </c>
      <c r="C3784" s="121" t="s">
        <v>7478</v>
      </c>
      <c r="D3784" s="119">
        <v>2025</v>
      </c>
      <c r="E3784" s="121">
        <v>6100110195</v>
      </c>
      <c r="F3784" s="237">
        <v>45677</v>
      </c>
      <c r="G3784" s="121" t="s">
        <v>11420</v>
      </c>
      <c r="H3784" s="121" t="s">
        <v>24725</v>
      </c>
      <c r="I3784" s="120" t="s">
        <v>17796</v>
      </c>
      <c r="J3784" s="121" t="s">
        <v>7451</v>
      </c>
    </row>
    <row r="3785" spans="1:10" ht="15.75" hidden="1" customHeight="1">
      <c r="A3785" s="119">
        <v>3778</v>
      </c>
      <c r="B3785" s="238" t="s">
        <v>30457</v>
      </c>
      <c r="C3785" s="121" t="s">
        <v>7481</v>
      </c>
      <c r="D3785" s="119">
        <v>2025</v>
      </c>
      <c r="E3785" s="121">
        <v>6000041892</v>
      </c>
      <c r="F3785" s="237">
        <v>45777</v>
      </c>
      <c r="G3785" s="121" t="s">
        <v>11421</v>
      </c>
      <c r="H3785" s="121" t="s">
        <v>24726</v>
      </c>
      <c r="I3785" s="120" t="s">
        <v>17797</v>
      </c>
      <c r="J3785" s="121" t="s">
        <v>7452</v>
      </c>
    </row>
    <row r="3786" spans="1:10" ht="15.75" hidden="1" customHeight="1">
      <c r="A3786" s="119">
        <v>3779</v>
      </c>
      <c r="B3786" s="238" t="s">
        <v>30455</v>
      </c>
      <c r="C3786" s="121" t="s">
        <v>7485</v>
      </c>
      <c r="D3786" s="119">
        <v>2025</v>
      </c>
      <c r="E3786" s="121">
        <v>6000041103</v>
      </c>
      <c r="F3786" s="237">
        <v>45691</v>
      </c>
      <c r="G3786" s="121" t="s">
        <v>11422</v>
      </c>
      <c r="H3786" s="121" t="s">
        <v>24727</v>
      </c>
      <c r="I3786" s="120" t="s">
        <v>17798</v>
      </c>
      <c r="J3786" s="121" t="s">
        <v>7452</v>
      </c>
    </row>
    <row r="3787" spans="1:10" ht="15.75" hidden="1" customHeight="1">
      <c r="A3787" s="119">
        <v>3780</v>
      </c>
      <c r="B3787" s="238" t="s">
        <v>30458</v>
      </c>
      <c r="C3787" s="121" t="s">
        <v>7481</v>
      </c>
      <c r="D3787" s="119">
        <v>2025</v>
      </c>
      <c r="E3787" s="121">
        <v>6000041002</v>
      </c>
      <c r="F3787" s="237">
        <v>45684</v>
      </c>
      <c r="G3787" s="121" t="s">
        <v>11423</v>
      </c>
      <c r="H3787" s="121" t="s">
        <v>24728</v>
      </c>
      <c r="I3787" s="120" t="s">
        <v>17799</v>
      </c>
      <c r="J3787" s="121" t="s">
        <v>7452</v>
      </c>
    </row>
    <row r="3788" spans="1:10" ht="15.75" hidden="1" customHeight="1">
      <c r="A3788" s="119">
        <v>3781</v>
      </c>
      <c r="B3788" s="238" t="s">
        <v>30459</v>
      </c>
      <c r="C3788" s="121" t="s">
        <v>7484</v>
      </c>
      <c r="D3788" s="119">
        <v>2025</v>
      </c>
      <c r="E3788" s="121">
        <v>6100110311</v>
      </c>
      <c r="F3788" s="237">
        <v>45684</v>
      </c>
      <c r="G3788" s="121" t="s">
        <v>11424</v>
      </c>
      <c r="H3788" s="121" t="s">
        <v>24729</v>
      </c>
      <c r="I3788" s="120" t="s">
        <v>17800</v>
      </c>
      <c r="J3788" s="121" t="s">
        <v>7451</v>
      </c>
    </row>
    <row r="3789" spans="1:10" ht="15.75" hidden="1" customHeight="1">
      <c r="A3789" s="119">
        <v>3782</v>
      </c>
      <c r="B3789" s="238" t="s">
        <v>30460</v>
      </c>
      <c r="C3789" s="121" t="s">
        <v>7508</v>
      </c>
      <c r="D3789" s="119">
        <v>2025</v>
      </c>
      <c r="E3789" s="121">
        <v>6400023556</v>
      </c>
      <c r="F3789" s="237">
        <v>45681</v>
      </c>
      <c r="G3789" s="121" t="s">
        <v>11425</v>
      </c>
      <c r="H3789" s="121" t="s">
        <v>24730</v>
      </c>
      <c r="I3789" s="120" t="s">
        <v>17801</v>
      </c>
      <c r="J3789" s="121" t="s">
        <v>7455</v>
      </c>
    </row>
    <row r="3790" spans="1:10" ht="15.75" hidden="1" customHeight="1">
      <c r="A3790" s="119">
        <v>3783</v>
      </c>
      <c r="B3790" s="238" t="s">
        <v>30461</v>
      </c>
      <c r="C3790" s="121" t="s">
        <v>7491</v>
      </c>
      <c r="D3790" s="119">
        <v>2025</v>
      </c>
      <c r="E3790" s="121">
        <v>6100110188</v>
      </c>
      <c r="F3790" s="237">
        <v>45679</v>
      </c>
      <c r="G3790" s="121" t="s">
        <v>11426</v>
      </c>
      <c r="H3790" s="121" t="s">
        <v>24731</v>
      </c>
      <c r="I3790" s="120" t="s">
        <v>17802</v>
      </c>
      <c r="J3790" s="121" t="s">
        <v>7451</v>
      </c>
    </row>
    <row r="3791" spans="1:10" ht="15.75" hidden="1" customHeight="1">
      <c r="A3791" s="119">
        <v>3784</v>
      </c>
      <c r="B3791" s="238" t="s">
        <v>30056</v>
      </c>
      <c r="C3791" s="121" t="s">
        <v>7491</v>
      </c>
      <c r="D3791" s="119">
        <v>2025</v>
      </c>
      <c r="E3791" s="121">
        <v>6100110193</v>
      </c>
      <c r="F3791" s="237">
        <v>45684</v>
      </c>
      <c r="G3791" s="121" t="s">
        <v>11427</v>
      </c>
      <c r="H3791" s="121" t="s">
        <v>24732</v>
      </c>
      <c r="I3791" s="120" t="s">
        <v>17803</v>
      </c>
      <c r="J3791" s="121" t="s">
        <v>7451</v>
      </c>
    </row>
    <row r="3792" spans="1:10" ht="15.75" hidden="1" customHeight="1">
      <c r="A3792" s="119">
        <v>3785</v>
      </c>
      <c r="B3792" s="238" t="s">
        <v>30462</v>
      </c>
      <c r="C3792" s="121" t="s">
        <v>7479</v>
      </c>
      <c r="D3792" s="119">
        <v>2025</v>
      </c>
      <c r="E3792" s="121">
        <v>6100110181</v>
      </c>
      <c r="F3792" s="237">
        <v>45677</v>
      </c>
      <c r="G3792" s="121" t="s">
        <v>11428</v>
      </c>
      <c r="H3792" s="121" t="s">
        <v>24733</v>
      </c>
      <c r="I3792" s="120" t="s">
        <v>17804</v>
      </c>
      <c r="J3792" s="121" t="s">
        <v>7451</v>
      </c>
    </row>
    <row r="3793" spans="1:10" ht="15.75" hidden="1" customHeight="1">
      <c r="A3793" s="119">
        <v>3786</v>
      </c>
      <c r="B3793" s="238" t="s">
        <v>28436</v>
      </c>
      <c r="C3793" s="121" t="s">
        <v>7479</v>
      </c>
      <c r="D3793" s="119">
        <v>2025</v>
      </c>
      <c r="E3793" s="121">
        <v>6100110590</v>
      </c>
      <c r="F3793" s="237">
        <v>45695</v>
      </c>
      <c r="G3793" s="121" t="s">
        <v>11429</v>
      </c>
      <c r="H3793" s="121" t="s">
        <v>24734</v>
      </c>
      <c r="I3793" s="120" t="s">
        <v>17805</v>
      </c>
      <c r="J3793" s="121" t="s">
        <v>7451</v>
      </c>
    </row>
    <row r="3794" spans="1:10" ht="15.75" hidden="1" customHeight="1">
      <c r="A3794" s="119">
        <v>3787</v>
      </c>
      <c r="B3794" s="238" t="s">
        <v>30463</v>
      </c>
      <c r="C3794" s="121" t="s">
        <v>7482</v>
      </c>
      <c r="D3794" s="119">
        <v>2025</v>
      </c>
      <c r="E3794" s="121">
        <v>6100110190</v>
      </c>
      <c r="F3794" s="237">
        <v>45677</v>
      </c>
      <c r="G3794" s="121" t="s">
        <v>11430</v>
      </c>
      <c r="H3794" s="121" t="s">
        <v>24735</v>
      </c>
      <c r="I3794" s="120" t="s">
        <v>17806</v>
      </c>
      <c r="J3794" s="121" t="s">
        <v>7451</v>
      </c>
    </row>
    <row r="3795" spans="1:10" ht="15.75" hidden="1" customHeight="1">
      <c r="A3795" s="119">
        <v>3788</v>
      </c>
      <c r="B3795" s="238" t="s">
        <v>7705</v>
      </c>
      <c r="C3795" s="121" t="s">
        <v>7484</v>
      </c>
      <c r="D3795" s="119">
        <v>2025</v>
      </c>
      <c r="E3795" s="121">
        <v>6100110415</v>
      </c>
      <c r="F3795" s="237">
        <v>45691</v>
      </c>
      <c r="G3795" s="121" t="s">
        <v>11431</v>
      </c>
      <c r="H3795" s="121" t="s">
        <v>24736</v>
      </c>
      <c r="I3795" s="120" t="s">
        <v>17807</v>
      </c>
      <c r="J3795" s="121" t="s">
        <v>7451</v>
      </c>
    </row>
    <row r="3796" spans="1:10" ht="15.75" hidden="1" customHeight="1">
      <c r="A3796" s="119">
        <v>3789</v>
      </c>
      <c r="B3796" s="238" t="s">
        <v>7650</v>
      </c>
      <c r="C3796" s="121" t="s">
        <v>7479</v>
      </c>
      <c r="D3796" s="119">
        <v>2025</v>
      </c>
      <c r="E3796" s="121">
        <v>6100110283</v>
      </c>
      <c r="F3796" s="237">
        <v>45680</v>
      </c>
      <c r="G3796" s="121" t="s">
        <v>11432</v>
      </c>
      <c r="H3796" s="121" t="s">
        <v>24737</v>
      </c>
      <c r="I3796" s="120" t="s">
        <v>17808</v>
      </c>
      <c r="J3796" s="121" t="s">
        <v>7451</v>
      </c>
    </row>
    <row r="3797" spans="1:10" ht="15.75" hidden="1" customHeight="1">
      <c r="A3797" s="119">
        <v>3790</v>
      </c>
      <c r="B3797" s="238" t="s">
        <v>30464</v>
      </c>
      <c r="C3797" s="121" t="s">
        <v>7513</v>
      </c>
      <c r="D3797" s="119">
        <v>2025</v>
      </c>
      <c r="E3797" s="121">
        <v>6400023503</v>
      </c>
      <c r="F3797" s="237">
        <v>45670</v>
      </c>
      <c r="G3797" s="121" t="s">
        <v>11433</v>
      </c>
      <c r="H3797" s="121" t="s">
        <v>24738</v>
      </c>
      <c r="I3797" s="120" t="s">
        <v>17809</v>
      </c>
      <c r="J3797" s="121" t="s">
        <v>7455</v>
      </c>
    </row>
    <row r="3798" spans="1:10" ht="15.75" hidden="1" customHeight="1">
      <c r="A3798" s="119">
        <v>3791</v>
      </c>
      <c r="B3798" s="238" t="s">
        <v>30465</v>
      </c>
      <c r="C3798" s="121" t="s">
        <v>7490</v>
      </c>
      <c r="D3798" s="119">
        <v>2025</v>
      </c>
      <c r="E3798" s="121">
        <v>6200038047</v>
      </c>
      <c r="F3798" s="237">
        <v>45681</v>
      </c>
      <c r="G3798" s="121" t="s">
        <v>11434</v>
      </c>
      <c r="H3798" s="121" t="s">
        <v>24739</v>
      </c>
      <c r="I3798" s="120" t="s">
        <v>17810</v>
      </c>
      <c r="J3798" s="121" t="s">
        <v>7453</v>
      </c>
    </row>
    <row r="3799" spans="1:10" ht="15.75" hidden="1" customHeight="1">
      <c r="A3799" s="119">
        <v>3792</v>
      </c>
      <c r="B3799" s="238" t="s">
        <v>30138</v>
      </c>
      <c r="C3799" s="121" t="s">
        <v>7482</v>
      </c>
      <c r="D3799" s="119">
        <v>2025</v>
      </c>
      <c r="E3799" s="121">
        <v>6100110229</v>
      </c>
      <c r="F3799" s="237">
        <v>45679</v>
      </c>
      <c r="G3799" s="121" t="s">
        <v>11435</v>
      </c>
      <c r="H3799" s="121" t="s">
        <v>24740</v>
      </c>
      <c r="I3799" s="120" t="s">
        <v>17811</v>
      </c>
      <c r="J3799" s="121" t="s">
        <v>7451</v>
      </c>
    </row>
    <row r="3800" spans="1:10" ht="15.75" hidden="1" customHeight="1">
      <c r="A3800" s="119">
        <v>3793</v>
      </c>
      <c r="B3800" s="238" t="s">
        <v>30466</v>
      </c>
      <c r="C3800" s="121" t="s">
        <v>7486</v>
      </c>
      <c r="D3800" s="119">
        <v>2025</v>
      </c>
      <c r="E3800" s="121">
        <v>6200038046</v>
      </c>
      <c r="F3800" s="237">
        <v>45677</v>
      </c>
      <c r="G3800" s="121" t="s">
        <v>11436</v>
      </c>
      <c r="H3800" s="121" t="s">
        <v>24741</v>
      </c>
      <c r="I3800" s="120" t="s">
        <v>17812</v>
      </c>
      <c r="J3800" s="121" t="s">
        <v>7453</v>
      </c>
    </row>
    <row r="3801" spans="1:10" ht="15.75" hidden="1" customHeight="1">
      <c r="A3801" s="119">
        <v>3794</v>
      </c>
      <c r="B3801" s="238" t="s">
        <v>30467</v>
      </c>
      <c r="C3801" s="121" t="s">
        <v>7500</v>
      </c>
      <c r="D3801" s="119">
        <v>2025</v>
      </c>
      <c r="E3801" s="121">
        <v>6200038128</v>
      </c>
      <c r="F3801" s="237">
        <v>45687</v>
      </c>
      <c r="G3801" s="121" t="s">
        <v>7200</v>
      </c>
      <c r="H3801" s="121" t="s">
        <v>24742</v>
      </c>
      <c r="I3801" s="120" t="s">
        <v>17813</v>
      </c>
      <c r="J3801" s="121" t="s">
        <v>7453</v>
      </c>
    </row>
    <row r="3802" spans="1:10" ht="15.75" hidden="1" customHeight="1">
      <c r="A3802" s="119">
        <v>3795</v>
      </c>
      <c r="B3802" s="238" t="s">
        <v>30468</v>
      </c>
      <c r="C3802" s="121" t="s">
        <v>7502</v>
      </c>
      <c r="D3802" s="119">
        <v>2025</v>
      </c>
      <c r="E3802" s="121">
        <v>6300020501</v>
      </c>
      <c r="F3802" s="237">
        <v>45680</v>
      </c>
      <c r="G3802" s="121" t="s">
        <v>8441</v>
      </c>
      <c r="H3802" s="121"/>
      <c r="I3802" s="120" t="s">
        <v>17814</v>
      </c>
      <c r="J3802" s="121" t="s">
        <v>7454</v>
      </c>
    </row>
    <row r="3803" spans="1:10" ht="15.75" hidden="1" customHeight="1">
      <c r="A3803" s="119">
        <v>3796</v>
      </c>
      <c r="B3803" s="238" t="s">
        <v>30469</v>
      </c>
      <c r="C3803" s="121" t="s">
        <v>7494</v>
      </c>
      <c r="D3803" s="119">
        <v>2025</v>
      </c>
      <c r="E3803" s="121">
        <v>6000041086</v>
      </c>
      <c r="F3803" s="237">
        <v>45713</v>
      </c>
      <c r="G3803" s="121" t="s">
        <v>7105</v>
      </c>
      <c r="H3803" s="121"/>
      <c r="I3803" s="120" t="s">
        <v>17815</v>
      </c>
      <c r="J3803" s="121" t="s">
        <v>7452</v>
      </c>
    </row>
    <row r="3804" spans="1:10" ht="15.75" hidden="1" customHeight="1">
      <c r="A3804" s="119">
        <v>3797</v>
      </c>
      <c r="B3804" s="238" t="s">
        <v>30470</v>
      </c>
      <c r="C3804" s="121" t="s">
        <v>7494</v>
      </c>
      <c r="D3804" s="119">
        <v>2025</v>
      </c>
      <c r="E3804" s="121">
        <v>6000040977</v>
      </c>
      <c r="F3804" s="237">
        <v>45679</v>
      </c>
      <c r="G3804" s="121" t="s">
        <v>10689</v>
      </c>
      <c r="H3804" s="121" t="s">
        <v>24743</v>
      </c>
      <c r="I3804" s="120" t="s">
        <v>17816</v>
      </c>
      <c r="J3804" s="121" t="s">
        <v>7452</v>
      </c>
    </row>
    <row r="3805" spans="1:10" ht="15.75" hidden="1" customHeight="1">
      <c r="A3805" s="119">
        <v>3798</v>
      </c>
      <c r="B3805" s="238" t="s">
        <v>30471</v>
      </c>
      <c r="C3805" s="121" t="s">
        <v>7498</v>
      </c>
      <c r="D3805" s="119">
        <v>2025</v>
      </c>
      <c r="E3805" s="121">
        <v>6200037999</v>
      </c>
      <c r="F3805" s="237">
        <v>45677</v>
      </c>
      <c r="G3805" s="121" t="s">
        <v>7105</v>
      </c>
      <c r="H3805" s="121"/>
      <c r="I3805" s="120" t="s">
        <v>17817</v>
      </c>
      <c r="J3805" s="121" t="s">
        <v>7453</v>
      </c>
    </row>
    <row r="3806" spans="1:10" ht="15.75" hidden="1" customHeight="1">
      <c r="A3806" s="119">
        <v>3799</v>
      </c>
      <c r="B3806" s="238" t="s">
        <v>30472</v>
      </c>
      <c r="C3806" s="121" t="s">
        <v>7482</v>
      </c>
      <c r="D3806" s="119">
        <v>2025</v>
      </c>
      <c r="E3806" s="121">
        <v>6100110722</v>
      </c>
      <c r="F3806" s="237">
        <v>45708</v>
      </c>
      <c r="G3806" s="121" t="s">
        <v>11437</v>
      </c>
      <c r="H3806" s="121" t="s">
        <v>24744</v>
      </c>
      <c r="I3806" s="120" t="s">
        <v>17818</v>
      </c>
      <c r="J3806" s="121" t="s">
        <v>7451</v>
      </c>
    </row>
    <row r="3807" spans="1:10" ht="15.75" hidden="1" customHeight="1">
      <c r="A3807" s="119">
        <v>3800</v>
      </c>
      <c r="B3807" s="238" t="s">
        <v>30473</v>
      </c>
      <c r="C3807" s="121" t="s">
        <v>7490</v>
      </c>
      <c r="D3807" s="119">
        <v>2025</v>
      </c>
      <c r="E3807" s="121">
        <v>6200038482</v>
      </c>
      <c r="F3807" s="237">
        <v>45719</v>
      </c>
      <c r="G3807" s="121" t="s">
        <v>11438</v>
      </c>
      <c r="H3807" s="121" t="s">
        <v>24745</v>
      </c>
      <c r="I3807" s="120" t="s">
        <v>17819</v>
      </c>
      <c r="J3807" s="121" t="s">
        <v>7453</v>
      </c>
    </row>
    <row r="3808" spans="1:10" ht="15.75" hidden="1" customHeight="1">
      <c r="A3808" s="119">
        <v>3801</v>
      </c>
      <c r="B3808" s="238" t="s">
        <v>30474</v>
      </c>
      <c r="C3808" s="121" t="s">
        <v>7481</v>
      </c>
      <c r="D3808" s="119">
        <v>2025</v>
      </c>
      <c r="E3808" s="121">
        <v>6000041113</v>
      </c>
      <c r="F3808" s="237">
        <v>45693</v>
      </c>
      <c r="G3808" s="121" t="s">
        <v>11439</v>
      </c>
      <c r="H3808" s="121" t="s">
        <v>24746</v>
      </c>
      <c r="I3808" s="120" t="s">
        <v>17820</v>
      </c>
      <c r="J3808" s="121" t="s">
        <v>7452</v>
      </c>
    </row>
    <row r="3809" spans="1:10" ht="15.75" hidden="1" customHeight="1">
      <c r="A3809" s="119">
        <v>3802</v>
      </c>
      <c r="B3809" s="238" t="s">
        <v>30475</v>
      </c>
      <c r="C3809" s="121" t="s">
        <v>7484</v>
      </c>
      <c r="D3809" s="119">
        <v>2025</v>
      </c>
      <c r="E3809" s="121">
        <v>6100110789</v>
      </c>
      <c r="F3809" s="237">
        <v>45705</v>
      </c>
      <c r="G3809" s="121" t="s">
        <v>11440</v>
      </c>
      <c r="H3809" s="121" t="s">
        <v>24747</v>
      </c>
      <c r="I3809" s="120" t="s">
        <v>17821</v>
      </c>
      <c r="J3809" s="121" t="s">
        <v>7451</v>
      </c>
    </row>
    <row r="3810" spans="1:10" ht="15.75" hidden="1" customHeight="1">
      <c r="A3810" s="119">
        <v>3803</v>
      </c>
      <c r="B3810" s="238" t="s">
        <v>30476</v>
      </c>
      <c r="C3810" s="121" t="s">
        <v>7479</v>
      </c>
      <c r="D3810" s="119">
        <v>2025</v>
      </c>
      <c r="E3810" s="121">
        <v>6100110247</v>
      </c>
      <c r="F3810" s="237">
        <v>45684</v>
      </c>
      <c r="G3810" s="121" t="s">
        <v>11441</v>
      </c>
      <c r="H3810" s="121" t="s">
        <v>24748</v>
      </c>
      <c r="I3810" s="120" t="s">
        <v>17822</v>
      </c>
      <c r="J3810" s="121" t="s">
        <v>7451</v>
      </c>
    </row>
    <row r="3811" spans="1:10" ht="15.75" hidden="1" customHeight="1">
      <c r="A3811" s="119">
        <v>3804</v>
      </c>
      <c r="B3811" s="238" t="s">
        <v>30477</v>
      </c>
      <c r="C3811" s="121" t="s">
        <v>7490</v>
      </c>
      <c r="D3811" s="119">
        <v>2025</v>
      </c>
      <c r="E3811" s="121">
        <v>6200038088</v>
      </c>
      <c r="F3811" s="237">
        <v>45684</v>
      </c>
      <c r="G3811" s="121" t="s">
        <v>11442</v>
      </c>
      <c r="H3811" s="121" t="s">
        <v>24749</v>
      </c>
      <c r="I3811" s="120" t="s">
        <v>17823</v>
      </c>
      <c r="J3811" s="121" t="s">
        <v>7453</v>
      </c>
    </row>
    <row r="3812" spans="1:10" ht="15.75" hidden="1" customHeight="1">
      <c r="A3812" s="119">
        <v>3805</v>
      </c>
      <c r="B3812" s="238" t="s">
        <v>30478</v>
      </c>
      <c r="C3812" s="121" t="s">
        <v>7496</v>
      </c>
      <c r="D3812" s="119">
        <v>2025</v>
      </c>
      <c r="E3812" s="121">
        <v>6100110405</v>
      </c>
      <c r="F3812" s="237">
        <v>45686</v>
      </c>
      <c r="G3812" s="121" t="s">
        <v>11443</v>
      </c>
      <c r="H3812" s="121" t="s">
        <v>24750</v>
      </c>
      <c r="I3812" s="120" t="s">
        <v>17824</v>
      </c>
      <c r="J3812" s="121" t="s">
        <v>7451</v>
      </c>
    </row>
    <row r="3813" spans="1:10" ht="15.75" hidden="1" customHeight="1">
      <c r="A3813" s="119">
        <v>3806</v>
      </c>
      <c r="B3813" s="238" t="s">
        <v>7734</v>
      </c>
      <c r="C3813" s="121" t="s">
        <v>7496</v>
      </c>
      <c r="D3813" s="119">
        <v>2025</v>
      </c>
      <c r="E3813" s="121">
        <v>6100110245</v>
      </c>
      <c r="F3813" s="237">
        <v>45680</v>
      </c>
      <c r="G3813" s="121" t="s">
        <v>11444</v>
      </c>
      <c r="H3813" s="121" t="s">
        <v>24751</v>
      </c>
      <c r="I3813" s="120" t="s">
        <v>17825</v>
      </c>
      <c r="J3813" s="121" t="s">
        <v>7451</v>
      </c>
    </row>
    <row r="3814" spans="1:10" ht="15.75" hidden="1" customHeight="1">
      <c r="A3814" s="119">
        <v>3807</v>
      </c>
      <c r="B3814" s="238" t="s">
        <v>30479</v>
      </c>
      <c r="C3814" s="121" t="s">
        <v>7481</v>
      </c>
      <c r="D3814" s="119">
        <v>2025</v>
      </c>
      <c r="E3814" s="121">
        <v>6000040994</v>
      </c>
      <c r="F3814" s="237">
        <v>45681</v>
      </c>
      <c r="G3814" s="121" t="s">
        <v>11445</v>
      </c>
      <c r="H3814" s="121" t="s">
        <v>24752</v>
      </c>
      <c r="I3814" s="120" t="s">
        <v>17826</v>
      </c>
      <c r="J3814" s="121" t="s">
        <v>7452</v>
      </c>
    </row>
    <row r="3815" spans="1:10" ht="15.75" hidden="1" customHeight="1">
      <c r="A3815" s="119">
        <v>3808</v>
      </c>
      <c r="B3815" s="238" t="s">
        <v>30480</v>
      </c>
      <c r="C3815" s="121" t="s">
        <v>7479</v>
      </c>
      <c r="D3815" s="119">
        <v>2025</v>
      </c>
      <c r="E3815" s="121">
        <v>6100110255</v>
      </c>
      <c r="F3815" s="237">
        <v>45680</v>
      </c>
      <c r="G3815" s="121" t="s">
        <v>11446</v>
      </c>
      <c r="H3815" s="121" t="s">
        <v>24753</v>
      </c>
      <c r="I3815" s="120" t="s">
        <v>17827</v>
      </c>
      <c r="J3815" s="121" t="s">
        <v>7451</v>
      </c>
    </row>
    <row r="3816" spans="1:10" ht="15.75" hidden="1" customHeight="1">
      <c r="A3816" s="119">
        <v>3809</v>
      </c>
      <c r="B3816" s="238" t="s">
        <v>30481</v>
      </c>
      <c r="C3816" s="121" t="s">
        <v>7492</v>
      </c>
      <c r="D3816" s="119">
        <v>2025</v>
      </c>
      <c r="E3816" s="121">
        <v>6200038133</v>
      </c>
      <c r="F3816" s="237">
        <v>45712</v>
      </c>
      <c r="G3816" s="121" t="s">
        <v>11447</v>
      </c>
      <c r="H3816" s="121" t="s">
        <v>24754</v>
      </c>
      <c r="I3816" s="120" t="s">
        <v>17828</v>
      </c>
      <c r="J3816" s="121" t="s">
        <v>7453</v>
      </c>
    </row>
    <row r="3817" spans="1:10" ht="15.75" hidden="1" customHeight="1">
      <c r="A3817" s="119">
        <v>3810</v>
      </c>
      <c r="B3817" s="238" t="s">
        <v>30482</v>
      </c>
      <c r="C3817" s="121" t="s">
        <v>7508</v>
      </c>
      <c r="D3817" s="119">
        <v>2025</v>
      </c>
      <c r="E3817" s="121">
        <v>6400023535</v>
      </c>
      <c r="F3817" s="237">
        <v>45677</v>
      </c>
      <c r="G3817" s="121" t="s">
        <v>7182</v>
      </c>
      <c r="H3817" s="121" t="s">
        <v>24755</v>
      </c>
      <c r="I3817" s="120" t="s">
        <v>17829</v>
      </c>
      <c r="J3817" s="121" t="s">
        <v>7455</v>
      </c>
    </row>
    <row r="3818" spans="1:10" ht="15.75" hidden="1" customHeight="1">
      <c r="A3818" s="119">
        <v>3811</v>
      </c>
      <c r="B3818" s="238" t="s">
        <v>30483</v>
      </c>
      <c r="C3818" s="121" t="s">
        <v>7494</v>
      </c>
      <c r="D3818" s="119">
        <v>2025</v>
      </c>
      <c r="E3818" s="121">
        <v>6000041065</v>
      </c>
      <c r="F3818" s="237">
        <v>45688</v>
      </c>
      <c r="G3818" s="121" t="s">
        <v>11448</v>
      </c>
      <c r="H3818" s="121" t="s">
        <v>24756</v>
      </c>
      <c r="I3818" s="120" t="s">
        <v>17830</v>
      </c>
      <c r="J3818" s="121" t="s">
        <v>7452</v>
      </c>
    </row>
    <row r="3819" spans="1:10" ht="15.75" hidden="1" customHeight="1">
      <c r="A3819" s="119">
        <v>3812</v>
      </c>
      <c r="B3819" s="238" t="s">
        <v>30484</v>
      </c>
      <c r="C3819" s="121" t="s">
        <v>7479</v>
      </c>
      <c r="D3819" s="119">
        <v>2025</v>
      </c>
      <c r="E3819" s="121">
        <v>6100110248</v>
      </c>
      <c r="F3819" s="237">
        <v>45685</v>
      </c>
      <c r="G3819" s="121" t="s">
        <v>11449</v>
      </c>
      <c r="H3819" s="121" t="s">
        <v>24757</v>
      </c>
      <c r="I3819" s="120" t="s">
        <v>17831</v>
      </c>
      <c r="J3819" s="121" t="s">
        <v>7451</v>
      </c>
    </row>
    <row r="3820" spans="1:10" ht="15.75" hidden="1" customHeight="1">
      <c r="A3820" s="119">
        <v>3813</v>
      </c>
      <c r="B3820" s="238" t="s">
        <v>30485</v>
      </c>
      <c r="C3820" s="121" t="s">
        <v>7494</v>
      </c>
      <c r="D3820" s="119">
        <v>2025</v>
      </c>
      <c r="E3820" s="121">
        <v>6000041075</v>
      </c>
      <c r="F3820" s="237">
        <v>45688</v>
      </c>
      <c r="G3820" s="121" t="s">
        <v>11450</v>
      </c>
      <c r="H3820" s="121" t="s">
        <v>24758</v>
      </c>
      <c r="I3820" s="120" t="s">
        <v>17832</v>
      </c>
      <c r="J3820" s="121" t="s">
        <v>7452</v>
      </c>
    </row>
    <row r="3821" spans="1:10" ht="15.75" hidden="1" customHeight="1">
      <c r="A3821" s="119">
        <v>3814</v>
      </c>
      <c r="B3821" s="238" t="s">
        <v>30486</v>
      </c>
      <c r="C3821" s="121" t="s">
        <v>7492</v>
      </c>
      <c r="D3821" s="119">
        <v>2025</v>
      </c>
      <c r="E3821" s="121">
        <v>6200038142</v>
      </c>
      <c r="F3821" s="237">
        <v>45686</v>
      </c>
      <c r="G3821" s="121" t="s">
        <v>11451</v>
      </c>
      <c r="H3821" s="121" t="s">
        <v>24759</v>
      </c>
      <c r="I3821" s="120" t="s">
        <v>17833</v>
      </c>
      <c r="J3821" s="121" t="s">
        <v>7453</v>
      </c>
    </row>
    <row r="3822" spans="1:10" ht="15.75" hidden="1" customHeight="1">
      <c r="A3822" s="119">
        <v>3815</v>
      </c>
      <c r="B3822" s="238" t="s">
        <v>30487</v>
      </c>
      <c r="C3822" s="121" t="s">
        <v>7496</v>
      </c>
      <c r="D3822" s="119">
        <v>2025</v>
      </c>
      <c r="E3822" s="121">
        <v>6100110285</v>
      </c>
      <c r="F3822" s="237">
        <v>45681</v>
      </c>
      <c r="G3822" s="121" t="s">
        <v>11452</v>
      </c>
      <c r="H3822" s="121" t="s">
        <v>24760</v>
      </c>
      <c r="I3822" s="120" t="s">
        <v>17834</v>
      </c>
      <c r="J3822" s="121" t="s">
        <v>7451</v>
      </c>
    </row>
    <row r="3823" spans="1:10" ht="15.75" hidden="1" customHeight="1">
      <c r="A3823" s="119">
        <v>3816</v>
      </c>
      <c r="B3823" s="238" t="s">
        <v>30375</v>
      </c>
      <c r="C3823" s="121" t="s">
        <v>7478</v>
      </c>
      <c r="D3823" s="119">
        <v>2025</v>
      </c>
      <c r="E3823" s="121">
        <v>6100110278</v>
      </c>
      <c r="F3823" s="237">
        <v>45680</v>
      </c>
      <c r="G3823" s="121" t="s">
        <v>11453</v>
      </c>
      <c r="H3823" s="121" t="s">
        <v>24761</v>
      </c>
      <c r="I3823" s="120" t="s">
        <v>15945</v>
      </c>
      <c r="J3823" s="121" t="s">
        <v>7451</v>
      </c>
    </row>
    <row r="3824" spans="1:10" ht="15.75" hidden="1" customHeight="1">
      <c r="A3824" s="119">
        <v>3817</v>
      </c>
      <c r="B3824" s="238" t="s">
        <v>30488</v>
      </c>
      <c r="C3824" s="121" t="s">
        <v>7497</v>
      </c>
      <c r="D3824" s="119">
        <v>2025</v>
      </c>
      <c r="E3824" s="121">
        <v>6100110441</v>
      </c>
      <c r="F3824" s="237">
        <v>45688</v>
      </c>
      <c r="G3824" s="121" t="s">
        <v>11454</v>
      </c>
      <c r="H3824" s="121" t="s">
        <v>24762</v>
      </c>
      <c r="I3824" s="120" t="s">
        <v>17835</v>
      </c>
      <c r="J3824" s="121" t="s">
        <v>7451</v>
      </c>
    </row>
    <row r="3825" spans="1:10" ht="15.75" hidden="1" customHeight="1">
      <c r="A3825" s="119">
        <v>3818</v>
      </c>
      <c r="B3825" s="238" t="s">
        <v>30489</v>
      </c>
      <c r="C3825" s="121" t="s">
        <v>7490</v>
      </c>
      <c r="D3825" s="119">
        <v>2025</v>
      </c>
      <c r="E3825" s="121">
        <v>6200038076</v>
      </c>
      <c r="F3825" s="237">
        <v>45678</v>
      </c>
      <c r="G3825" s="121" t="s">
        <v>11455</v>
      </c>
      <c r="H3825" s="121" t="s">
        <v>24763</v>
      </c>
      <c r="I3825" s="120" t="s">
        <v>17836</v>
      </c>
      <c r="J3825" s="121" t="s">
        <v>7453</v>
      </c>
    </row>
    <row r="3826" spans="1:10" ht="15.75" hidden="1" customHeight="1">
      <c r="A3826" s="119">
        <v>3819</v>
      </c>
      <c r="B3826" s="238" t="s">
        <v>7846</v>
      </c>
      <c r="C3826" s="121" t="s">
        <v>7483</v>
      </c>
      <c r="D3826" s="119">
        <v>2025</v>
      </c>
      <c r="E3826" s="121">
        <v>6100110769</v>
      </c>
      <c r="F3826" s="237">
        <v>45699</v>
      </c>
      <c r="G3826" s="121" t="s">
        <v>11456</v>
      </c>
      <c r="H3826" s="121" t="s">
        <v>24764</v>
      </c>
      <c r="I3826" s="120" t="s">
        <v>17837</v>
      </c>
      <c r="J3826" s="121" t="s">
        <v>7451</v>
      </c>
    </row>
    <row r="3827" spans="1:10" ht="15.75" hidden="1" customHeight="1">
      <c r="A3827" s="119">
        <v>3820</v>
      </c>
      <c r="B3827" s="238" t="s">
        <v>30490</v>
      </c>
      <c r="C3827" s="121" t="s">
        <v>7478</v>
      </c>
      <c r="D3827" s="119">
        <v>2025</v>
      </c>
      <c r="E3827" s="121">
        <v>6100110292</v>
      </c>
      <c r="F3827" s="237">
        <v>45684</v>
      </c>
      <c r="G3827" s="121" t="s">
        <v>11457</v>
      </c>
      <c r="H3827" s="121" t="s">
        <v>24765</v>
      </c>
      <c r="I3827" s="120" t="s">
        <v>17838</v>
      </c>
      <c r="J3827" s="121" t="s">
        <v>7451</v>
      </c>
    </row>
    <row r="3828" spans="1:10" ht="15.75" hidden="1" customHeight="1">
      <c r="A3828" s="119">
        <v>3821</v>
      </c>
      <c r="B3828" s="238" t="s">
        <v>7705</v>
      </c>
      <c r="C3828" s="121" t="s">
        <v>7478</v>
      </c>
      <c r="D3828" s="119">
        <v>2025</v>
      </c>
      <c r="E3828" s="121">
        <v>6100110427</v>
      </c>
      <c r="F3828" s="237">
        <v>45687</v>
      </c>
      <c r="G3828" s="121" t="s">
        <v>11458</v>
      </c>
      <c r="H3828" s="121" t="s">
        <v>24766</v>
      </c>
      <c r="I3828" s="120" t="s">
        <v>7373</v>
      </c>
      <c r="J3828" s="121" t="s">
        <v>7451</v>
      </c>
    </row>
    <row r="3829" spans="1:10" ht="15.75" hidden="1" customHeight="1">
      <c r="A3829" s="119">
        <v>3822</v>
      </c>
      <c r="B3829" s="238" t="s">
        <v>30491</v>
      </c>
      <c r="C3829" s="121" t="s">
        <v>7478</v>
      </c>
      <c r="D3829" s="119">
        <v>2025</v>
      </c>
      <c r="E3829" s="121">
        <v>6100110526</v>
      </c>
      <c r="F3829" s="237">
        <v>45692</v>
      </c>
      <c r="G3829" s="121" t="s">
        <v>11459</v>
      </c>
      <c r="H3829" s="121" t="s">
        <v>24767</v>
      </c>
      <c r="I3829" s="120" t="s">
        <v>17839</v>
      </c>
      <c r="J3829" s="121" t="s">
        <v>7451</v>
      </c>
    </row>
    <row r="3830" spans="1:10" ht="15.75" hidden="1" customHeight="1">
      <c r="A3830" s="119">
        <v>3823</v>
      </c>
      <c r="B3830" s="238" t="s">
        <v>30492</v>
      </c>
      <c r="C3830" s="121" t="s">
        <v>7478</v>
      </c>
      <c r="D3830" s="119">
        <v>2025</v>
      </c>
      <c r="E3830" s="121">
        <v>6100110875</v>
      </c>
      <c r="F3830" s="237">
        <v>45706</v>
      </c>
      <c r="G3830" s="121" t="s">
        <v>11460</v>
      </c>
      <c r="H3830" s="121" t="s">
        <v>24768</v>
      </c>
      <c r="I3830" s="120" t="s">
        <v>7318</v>
      </c>
      <c r="J3830" s="121" t="s">
        <v>7451</v>
      </c>
    </row>
    <row r="3831" spans="1:10" ht="15.75" hidden="1" customHeight="1">
      <c r="A3831" s="119">
        <v>3824</v>
      </c>
      <c r="B3831" s="238" t="s">
        <v>30493</v>
      </c>
      <c r="C3831" s="121" t="s">
        <v>7489</v>
      </c>
      <c r="D3831" s="119">
        <v>2025</v>
      </c>
      <c r="E3831" s="121">
        <v>6200038078</v>
      </c>
      <c r="F3831" s="237">
        <v>45679</v>
      </c>
      <c r="G3831" s="121" t="s">
        <v>11461</v>
      </c>
      <c r="H3831" s="121" t="s">
        <v>24769</v>
      </c>
      <c r="I3831" s="120" t="s">
        <v>17840</v>
      </c>
      <c r="J3831" s="121" t="s">
        <v>7453</v>
      </c>
    </row>
    <row r="3832" spans="1:10" ht="15.75" hidden="1" customHeight="1">
      <c r="A3832" s="119">
        <v>3825</v>
      </c>
      <c r="B3832" s="238" t="s">
        <v>7705</v>
      </c>
      <c r="C3832" s="121" t="s">
        <v>7478</v>
      </c>
      <c r="D3832" s="119">
        <v>2025</v>
      </c>
      <c r="E3832" s="121">
        <v>6100110429</v>
      </c>
      <c r="F3832" s="237">
        <v>45691</v>
      </c>
      <c r="G3832" s="121" t="s">
        <v>11462</v>
      </c>
      <c r="H3832" s="121" t="s">
        <v>24770</v>
      </c>
      <c r="I3832" s="120" t="s">
        <v>17841</v>
      </c>
      <c r="J3832" s="121" t="s">
        <v>7451</v>
      </c>
    </row>
    <row r="3833" spans="1:10" ht="15.75" hidden="1" customHeight="1">
      <c r="A3833" s="119">
        <v>3826</v>
      </c>
      <c r="B3833" s="238" t="s">
        <v>7705</v>
      </c>
      <c r="C3833" s="121" t="s">
        <v>7478</v>
      </c>
      <c r="D3833" s="119">
        <v>2025</v>
      </c>
      <c r="E3833" s="121">
        <v>6100111542</v>
      </c>
      <c r="F3833" s="237">
        <v>45729</v>
      </c>
      <c r="G3833" s="121" t="s">
        <v>11463</v>
      </c>
      <c r="H3833" s="121" t="s">
        <v>24771</v>
      </c>
      <c r="I3833" s="120" t="s">
        <v>17842</v>
      </c>
      <c r="J3833" s="121" t="s">
        <v>7451</v>
      </c>
    </row>
    <row r="3834" spans="1:10" ht="15.75" hidden="1" customHeight="1">
      <c r="A3834" s="119">
        <v>3827</v>
      </c>
      <c r="B3834" s="238" t="s">
        <v>30494</v>
      </c>
      <c r="C3834" s="121" t="s">
        <v>7492</v>
      </c>
      <c r="D3834" s="119">
        <v>2025</v>
      </c>
      <c r="E3834" s="121">
        <v>6200038104</v>
      </c>
      <c r="F3834" s="237">
        <v>45744</v>
      </c>
      <c r="G3834" s="121" t="s">
        <v>11464</v>
      </c>
      <c r="H3834" s="121" t="s">
        <v>24772</v>
      </c>
      <c r="I3834" s="120" t="s">
        <v>17843</v>
      </c>
      <c r="J3834" s="121" t="s">
        <v>7453</v>
      </c>
    </row>
    <row r="3835" spans="1:10" ht="15.75" hidden="1" customHeight="1">
      <c r="A3835" s="119">
        <v>3828</v>
      </c>
      <c r="B3835" s="238" t="s">
        <v>30495</v>
      </c>
      <c r="C3835" s="121" t="s">
        <v>7483</v>
      </c>
      <c r="D3835" s="119">
        <v>2025</v>
      </c>
      <c r="E3835" s="121">
        <v>6100110211</v>
      </c>
      <c r="F3835" s="237">
        <v>45679</v>
      </c>
      <c r="G3835" s="121" t="s">
        <v>7288</v>
      </c>
      <c r="H3835" s="121" t="s">
        <v>24773</v>
      </c>
      <c r="I3835" s="120" t="s">
        <v>17844</v>
      </c>
      <c r="J3835" s="121" t="s">
        <v>7451</v>
      </c>
    </row>
    <row r="3836" spans="1:10" ht="15.75" hidden="1" customHeight="1">
      <c r="A3836" s="119">
        <v>3829</v>
      </c>
      <c r="B3836" s="238" t="s">
        <v>7613</v>
      </c>
      <c r="C3836" s="121" t="s">
        <v>7479</v>
      </c>
      <c r="D3836" s="119">
        <v>2025</v>
      </c>
      <c r="E3836" s="121">
        <v>6100110414</v>
      </c>
      <c r="F3836" s="237">
        <v>45686</v>
      </c>
      <c r="G3836" s="121" t="s">
        <v>11465</v>
      </c>
      <c r="H3836" s="121"/>
      <c r="I3836" s="120" t="s">
        <v>17845</v>
      </c>
      <c r="J3836" s="121" t="s">
        <v>7451</v>
      </c>
    </row>
    <row r="3837" spans="1:10" ht="15.75" hidden="1" customHeight="1">
      <c r="A3837" s="119">
        <v>3830</v>
      </c>
      <c r="B3837" s="238" t="s">
        <v>30496</v>
      </c>
      <c r="C3837" s="121" t="s">
        <v>7507</v>
      </c>
      <c r="D3837" s="119">
        <v>2025</v>
      </c>
      <c r="E3837" s="121">
        <v>6400023543</v>
      </c>
      <c r="F3837" s="237">
        <v>45680</v>
      </c>
      <c r="G3837" s="121" t="s">
        <v>11466</v>
      </c>
      <c r="H3837" s="121" t="s">
        <v>24774</v>
      </c>
      <c r="I3837" s="120" t="s">
        <v>17846</v>
      </c>
      <c r="J3837" s="121" t="s">
        <v>7455</v>
      </c>
    </row>
    <row r="3838" spans="1:10" ht="15.75" hidden="1" customHeight="1">
      <c r="A3838" s="119">
        <v>3831</v>
      </c>
      <c r="B3838" s="238" t="s">
        <v>28271</v>
      </c>
      <c r="C3838" s="121" t="s">
        <v>7478</v>
      </c>
      <c r="D3838" s="119">
        <v>2025</v>
      </c>
      <c r="E3838" s="121">
        <v>6100110320</v>
      </c>
      <c r="F3838" s="237">
        <v>45687</v>
      </c>
      <c r="G3838" s="121" t="s">
        <v>11467</v>
      </c>
      <c r="H3838" s="121" t="s">
        <v>24775</v>
      </c>
      <c r="I3838" s="120" t="s">
        <v>17847</v>
      </c>
      <c r="J3838" s="121" t="s">
        <v>7451</v>
      </c>
    </row>
    <row r="3839" spans="1:10" ht="15.75" hidden="1" customHeight="1">
      <c r="A3839" s="119">
        <v>3832</v>
      </c>
      <c r="B3839" s="238" t="s">
        <v>30497</v>
      </c>
      <c r="C3839" s="121" t="s">
        <v>7479</v>
      </c>
      <c r="D3839" s="119">
        <v>2025</v>
      </c>
      <c r="E3839" s="121">
        <v>6100110400</v>
      </c>
      <c r="F3839" s="237">
        <v>45695</v>
      </c>
      <c r="G3839" s="121" t="s">
        <v>7105</v>
      </c>
      <c r="H3839" s="121"/>
      <c r="I3839" s="120" t="s">
        <v>17848</v>
      </c>
      <c r="J3839" s="121" t="s">
        <v>7451</v>
      </c>
    </row>
    <row r="3840" spans="1:10" ht="15.75" hidden="1" customHeight="1">
      <c r="A3840" s="119">
        <v>3833</v>
      </c>
      <c r="B3840" s="238" t="s">
        <v>30498</v>
      </c>
      <c r="C3840" s="121" t="s">
        <v>7502</v>
      </c>
      <c r="D3840" s="119">
        <v>2025</v>
      </c>
      <c r="E3840" s="121">
        <v>6300020543</v>
      </c>
      <c r="F3840" s="237">
        <v>45691</v>
      </c>
      <c r="G3840" s="121" t="s">
        <v>11468</v>
      </c>
      <c r="H3840" s="121" t="s">
        <v>24776</v>
      </c>
      <c r="I3840" s="120" t="s">
        <v>17849</v>
      </c>
      <c r="J3840" s="121" t="s">
        <v>7454</v>
      </c>
    </row>
    <row r="3841" spans="1:10" ht="15.75" hidden="1" customHeight="1">
      <c r="A3841" s="119">
        <v>3834</v>
      </c>
      <c r="B3841" s="238" t="s">
        <v>30499</v>
      </c>
      <c r="C3841" s="121" t="s">
        <v>7490</v>
      </c>
      <c r="D3841" s="119">
        <v>2025</v>
      </c>
      <c r="E3841" s="121">
        <v>6200038095</v>
      </c>
      <c r="F3841" s="237">
        <v>45681</v>
      </c>
      <c r="G3841" s="121" t="s">
        <v>11469</v>
      </c>
      <c r="H3841" s="121" t="s">
        <v>24777</v>
      </c>
      <c r="I3841" s="120" t="s">
        <v>17850</v>
      </c>
      <c r="J3841" s="121" t="s">
        <v>7453</v>
      </c>
    </row>
    <row r="3842" spans="1:10" ht="15.75" hidden="1" customHeight="1">
      <c r="A3842" s="119">
        <v>3835</v>
      </c>
      <c r="B3842" s="238" t="s">
        <v>30500</v>
      </c>
      <c r="C3842" s="121" t="s">
        <v>7494</v>
      </c>
      <c r="D3842" s="119">
        <v>2025</v>
      </c>
      <c r="E3842" s="121">
        <v>6000041087</v>
      </c>
      <c r="F3842" s="237">
        <v>45714</v>
      </c>
      <c r="G3842" s="121" t="s">
        <v>7105</v>
      </c>
      <c r="H3842" s="121"/>
      <c r="I3842" s="120" t="s">
        <v>17851</v>
      </c>
      <c r="J3842" s="121" t="s">
        <v>7452</v>
      </c>
    </row>
    <row r="3843" spans="1:10" ht="15.75" hidden="1" customHeight="1">
      <c r="A3843" s="119">
        <v>3836</v>
      </c>
      <c r="B3843" s="121" t="s">
        <v>28039</v>
      </c>
      <c r="C3843" s="121" t="s">
        <v>7489</v>
      </c>
      <c r="D3843" s="119">
        <v>2025</v>
      </c>
      <c r="E3843" s="121">
        <v>6200038112</v>
      </c>
      <c r="F3843" s="237">
        <v>45685</v>
      </c>
      <c r="G3843" s="121" t="s">
        <v>11470</v>
      </c>
      <c r="H3843" s="121" t="s">
        <v>24778</v>
      </c>
      <c r="I3843" s="120" t="s">
        <v>17852</v>
      </c>
      <c r="J3843" s="121" t="s">
        <v>7453</v>
      </c>
    </row>
    <row r="3844" spans="1:10" ht="15.75" hidden="1" customHeight="1">
      <c r="A3844" s="119">
        <v>3837</v>
      </c>
      <c r="B3844" s="238" t="s">
        <v>7710</v>
      </c>
      <c r="C3844" s="121" t="s">
        <v>7503</v>
      </c>
      <c r="D3844" s="119">
        <v>2025</v>
      </c>
      <c r="E3844" s="121">
        <v>6100110319</v>
      </c>
      <c r="F3844" s="237">
        <v>45685</v>
      </c>
      <c r="G3844" s="121" t="s">
        <v>11471</v>
      </c>
      <c r="H3844" s="121" t="s">
        <v>24779</v>
      </c>
      <c r="I3844" s="120" t="s">
        <v>17853</v>
      </c>
      <c r="J3844" s="121" t="s">
        <v>7451</v>
      </c>
    </row>
    <row r="3845" spans="1:10" ht="15.75" hidden="1" customHeight="1">
      <c r="A3845" s="119">
        <v>3838</v>
      </c>
      <c r="B3845" s="238" t="s">
        <v>30501</v>
      </c>
      <c r="C3845" s="121" t="s">
        <v>7481</v>
      </c>
      <c r="D3845" s="119">
        <v>2025</v>
      </c>
      <c r="E3845" s="121">
        <v>6000041122</v>
      </c>
      <c r="F3845" s="237">
        <v>45737</v>
      </c>
      <c r="G3845" s="121" t="s">
        <v>11472</v>
      </c>
      <c r="H3845" s="121" t="s">
        <v>24780</v>
      </c>
      <c r="I3845" s="120" t="s">
        <v>17854</v>
      </c>
      <c r="J3845" s="121" t="s">
        <v>7452</v>
      </c>
    </row>
    <row r="3846" spans="1:10" ht="15.75" hidden="1" customHeight="1">
      <c r="A3846" s="119">
        <v>3839</v>
      </c>
      <c r="B3846" s="238" t="s">
        <v>29838</v>
      </c>
      <c r="C3846" s="121" t="s">
        <v>7490</v>
      </c>
      <c r="D3846" s="119">
        <v>2025</v>
      </c>
      <c r="E3846" s="121">
        <v>6200038126</v>
      </c>
      <c r="F3846" s="237">
        <v>45685</v>
      </c>
      <c r="G3846" s="121" t="s">
        <v>11473</v>
      </c>
      <c r="H3846" s="121" t="s">
        <v>24781</v>
      </c>
      <c r="I3846" s="120" t="s">
        <v>16966</v>
      </c>
      <c r="J3846" s="121" t="s">
        <v>7453</v>
      </c>
    </row>
    <row r="3847" spans="1:10" ht="15.75" hidden="1" customHeight="1">
      <c r="A3847" s="119">
        <v>3840</v>
      </c>
      <c r="B3847" s="238" t="s">
        <v>30486</v>
      </c>
      <c r="C3847" s="121" t="s">
        <v>7492</v>
      </c>
      <c r="D3847" s="119">
        <v>2025</v>
      </c>
      <c r="E3847" s="121">
        <v>6200038148</v>
      </c>
      <c r="F3847" s="237">
        <v>45688</v>
      </c>
      <c r="G3847" s="121" t="s">
        <v>11474</v>
      </c>
      <c r="H3847" s="121"/>
      <c r="I3847" s="120" t="s">
        <v>17855</v>
      </c>
      <c r="J3847" s="121" t="s">
        <v>7453</v>
      </c>
    </row>
    <row r="3848" spans="1:10" ht="15.75" hidden="1" customHeight="1">
      <c r="A3848" s="119">
        <v>3841</v>
      </c>
      <c r="B3848" s="238" t="s">
        <v>30502</v>
      </c>
      <c r="C3848" s="121" t="s">
        <v>7483</v>
      </c>
      <c r="D3848" s="119">
        <v>2025</v>
      </c>
      <c r="E3848" s="121">
        <v>6100110481</v>
      </c>
      <c r="F3848" s="237">
        <v>45688</v>
      </c>
      <c r="G3848" s="121" t="s">
        <v>11475</v>
      </c>
      <c r="H3848" s="121" t="s">
        <v>24782</v>
      </c>
      <c r="I3848" s="120" t="s">
        <v>17856</v>
      </c>
      <c r="J3848" s="121" t="s">
        <v>7451</v>
      </c>
    </row>
    <row r="3849" spans="1:10" ht="15.75" hidden="1" customHeight="1">
      <c r="A3849" s="119">
        <v>3842</v>
      </c>
      <c r="B3849" s="238" t="s">
        <v>30503</v>
      </c>
      <c r="C3849" s="121" t="s">
        <v>7500</v>
      </c>
      <c r="D3849" s="119">
        <v>2025</v>
      </c>
      <c r="E3849" s="121">
        <v>6200038100</v>
      </c>
      <c r="F3849" s="237">
        <v>45685</v>
      </c>
      <c r="G3849" s="121" t="s">
        <v>11476</v>
      </c>
      <c r="H3849" s="121" t="s">
        <v>24783</v>
      </c>
      <c r="I3849" s="120" t="s">
        <v>17857</v>
      </c>
      <c r="J3849" s="121" t="s">
        <v>7453</v>
      </c>
    </row>
    <row r="3850" spans="1:10" ht="15.75" hidden="1" customHeight="1">
      <c r="A3850" s="119">
        <v>3843</v>
      </c>
      <c r="B3850" s="121" t="s">
        <v>28040</v>
      </c>
      <c r="C3850" s="121" t="s">
        <v>7481</v>
      </c>
      <c r="D3850" s="119">
        <v>2025</v>
      </c>
      <c r="E3850" s="121">
        <v>6000041403</v>
      </c>
      <c r="F3850" s="237">
        <v>45726</v>
      </c>
      <c r="G3850" s="121" t="s">
        <v>7254</v>
      </c>
      <c r="H3850" s="121" t="s">
        <v>24784</v>
      </c>
      <c r="I3850" s="120" t="s">
        <v>17858</v>
      </c>
      <c r="J3850" s="121" t="s">
        <v>7452</v>
      </c>
    </row>
    <row r="3851" spans="1:10" ht="15.75" hidden="1" customHeight="1">
      <c r="A3851" s="119">
        <v>3844</v>
      </c>
      <c r="B3851" s="238" t="s">
        <v>7673</v>
      </c>
      <c r="C3851" s="121" t="s">
        <v>7478</v>
      </c>
      <c r="D3851" s="119">
        <v>2025</v>
      </c>
      <c r="E3851" s="121">
        <v>6100110366</v>
      </c>
      <c r="F3851" s="237">
        <v>45685</v>
      </c>
      <c r="G3851" s="121" t="s">
        <v>11477</v>
      </c>
      <c r="H3851" s="121" t="s">
        <v>24785</v>
      </c>
      <c r="I3851" s="120" t="s">
        <v>16289</v>
      </c>
      <c r="J3851" s="121" t="s">
        <v>7451</v>
      </c>
    </row>
    <row r="3852" spans="1:10" ht="15.75" hidden="1" customHeight="1">
      <c r="A3852" s="119">
        <v>3845</v>
      </c>
      <c r="B3852" s="238" t="s">
        <v>30504</v>
      </c>
      <c r="C3852" s="121" t="s">
        <v>7493</v>
      </c>
      <c r="D3852" s="119">
        <v>2025</v>
      </c>
      <c r="E3852" s="121">
        <v>6000041037</v>
      </c>
      <c r="F3852" s="237">
        <v>45684</v>
      </c>
      <c r="G3852" s="121" t="s">
        <v>11252</v>
      </c>
      <c r="H3852" s="121" t="s">
        <v>24786</v>
      </c>
      <c r="I3852" s="120" t="s">
        <v>17859</v>
      </c>
      <c r="J3852" s="121" t="s">
        <v>7452</v>
      </c>
    </row>
    <row r="3853" spans="1:10" ht="15.75" hidden="1" customHeight="1">
      <c r="A3853" s="119">
        <v>3846</v>
      </c>
      <c r="B3853" s="238" t="s">
        <v>30505</v>
      </c>
      <c r="C3853" s="121" t="s">
        <v>7498</v>
      </c>
      <c r="D3853" s="119">
        <v>2025</v>
      </c>
      <c r="E3853" s="121">
        <v>6200038109</v>
      </c>
      <c r="F3853" s="237">
        <v>45684</v>
      </c>
      <c r="G3853" s="121" t="s">
        <v>11478</v>
      </c>
      <c r="H3853" s="121" t="s">
        <v>24787</v>
      </c>
      <c r="I3853" s="120" t="s">
        <v>17860</v>
      </c>
      <c r="J3853" s="121" t="s">
        <v>7453</v>
      </c>
    </row>
    <row r="3854" spans="1:10" ht="15.75" hidden="1" customHeight="1">
      <c r="A3854" s="119">
        <v>3847</v>
      </c>
      <c r="B3854" s="238" t="s">
        <v>30506</v>
      </c>
      <c r="C3854" s="121" t="s">
        <v>7496</v>
      </c>
      <c r="D3854" s="119">
        <v>2025</v>
      </c>
      <c r="E3854" s="121">
        <v>6100110325</v>
      </c>
      <c r="F3854" s="237">
        <v>45684</v>
      </c>
      <c r="G3854" s="121" t="s">
        <v>11479</v>
      </c>
      <c r="H3854" s="121" t="s">
        <v>24788</v>
      </c>
      <c r="I3854" s="120" t="s">
        <v>17861</v>
      </c>
      <c r="J3854" s="121" t="s">
        <v>7451</v>
      </c>
    </row>
    <row r="3855" spans="1:10" ht="15.75" hidden="1" customHeight="1">
      <c r="A3855" s="119">
        <v>3848</v>
      </c>
      <c r="B3855" s="238" t="s">
        <v>30507</v>
      </c>
      <c r="C3855" s="121" t="s">
        <v>7500</v>
      </c>
      <c r="D3855" s="119">
        <v>2025</v>
      </c>
      <c r="E3855" s="121">
        <v>6200038102</v>
      </c>
      <c r="F3855" s="237">
        <v>45684</v>
      </c>
      <c r="G3855" s="121" t="s">
        <v>11480</v>
      </c>
      <c r="H3855" s="121" t="s">
        <v>24789</v>
      </c>
      <c r="I3855" s="120" t="s">
        <v>17862</v>
      </c>
      <c r="J3855" s="121" t="s">
        <v>7453</v>
      </c>
    </row>
    <row r="3856" spans="1:10" ht="15.75" hidden="1" customHeight="1">
      <c r="A3856" s="119">
        <v>3849</v>
      </c>
      <c r="B3856" s="238" t="s">
        <v>7693</v>
      </c>
      <c r="C3856" s="121" t="s">
        <v>7478</v>
      </c>
      <c r="D3856" s="119">
        <v>2025</v>
      </c>
      <c r="E3856" s="121">
        <v>6100110473</v>
      </c>
      <c r="F3856" s="237">
        <v>45691</v>
      </c>
      <c r="G3856" s="121" t="s">
        <v>11481</v>
      </c>
      <c r="H3856" s="121" t="s">
        <v>24790</v>
      </c>
      <c r="I3856" s="120" t="s">
        <v>17863</v>
      </c>
      <c r="J3856" s="121" t="s">
        <v>7451</v>
      </c>
    </row>
    <row r="3857" spans="1:10" ht="15.75" hidden="1" customHeight="1">
      <c r="A3857" s="119">
        <v>3850</v>
      </c>
      <c r="B3857" s="238" t="s">
        <v>7673</v>
      </c>
      <c r="C3857" s="121" t="s">
        <v>7478</v>
      </c>
      <c r="D3857" s="119">
        <v>2025</v>
      </c>
      <c r="E3857" s="121">
        <v>6100110357</v>
      </c>
      <c r="F3857" s="237">
        <v>45684</v>
      </c>
      <c r="G3857" s="121" t="s">
        <v>11482</v>
      </c>
      <c r="H3857" s="121" t="s">
        <v>24791</v>
      </c>
      <c r="I3857" s="120" t="s">
        <v>17864</v>
      </c>
      <c r="J3857" s="121" t="s">
        <v>7451</v>
      </c>
    </row>
    <row r="3858" spans="1:10" ht="15.75" hidden="1" customHeight="1">
      <c r="A3858" s="119">
        <v>3851</v>
      </c>
      <c r="B3858" s="238" t="s">
        <v>7709</v>
      </c>
      <c r="C3858" s="121" t="s">
        <v>7478</v>
      </c>
      <c r="D3858" s="119">
        <v>2025</v>
      </c>
      <c r="E3858" s="121">
        <v>6100110727</v>
      </c>
      <c r="F3858" s="237">
        <v>45699</v>
      </c>
      <c r="G3858" s="121" t="s">
        <v>11483</v>
      </c>
      <c r="H3858" s="121" t="s">
        <v>24792</v>
      </c>
      <c r="I3858" s="120" t="s">
        <v>17865</v>
      </c>
      <c r="J3858" s="121" t="s">
        <v>7451</v>
      </c>
    </row>
    <row r="3859" spans="1:10" ht="15.75" hidden="1" customHeight="1">
      <c r="A3859" s="119">
        <v>3852</v>
      </c>
      <c r="B3859" s="238" t="s">
        <v>30508</v>
      </c>
      <c r="C3859" s="121" t="s">
        <v>7481</v>
      </c>
      <c r="D3859" s="119">
        <v>2025</v>
      </c>
      <c r="E3859" s="121">
        <v>6000041136</v>
      </c>
      <c r="F3859" s="237">
        <v>45700</v>
      </c>
      <c r="G3859" s="121" t="s">
        <v>11484</v>
      </c>
      <c r="H3859" s="121" t="s">
        <v>24793</v>
      </c>
      <c r="I3859" s="120" t="s">
        <v>17866</v>
      </c>
      <c r="J3859" s="121" t="s">
        <v>7452</v>
      </c>
    </row>
    <row r="3860" spans="1:10" ht="15.75" hidden="1" customHeight="1">
      <c r="A3860" s="119">
        <v>3853</v>
      </c>
      <c r="B3860" s="238" t="s">
        <v>30509</v>
      </c>
      <c r="C3860" s="121" t="s">
        <v>7478</v>
      </c>
      <c r="D3860" s="119">
        <v>2025</v>
      </c>
      <c r="E3860" s="121">
        <v>6100110355</v>
      </c>
      <c r="F3860" s="237">
        <v>45684</v>
      </c>
      <c r="G3860" s="121" t="s">
        <v>11485</v>
      </c>
      <c r="H3860" s="121" t="s">
        <v>24794</v>
      </c>
      <c r="I3860" s="120" t="s">
        <v>17867</v>
      </c>
      <c r="J3860" s="121" t="s">
        <v>7451</v>
      </c>
    </row>
    <row r="3861" spans="1:10" ht="15.75" hidden="1" customHeight="1">
      <c r="A3861" s="119">
        <v>3854</v>
      </c>
      <c r="B3861" s="238" t="s">
        <v>30510</v>
      </c>
      <c r="C3861" s="121" t="s">
        <v>7484</v>
      </c>
      <c r="D3861" s="119">
        <v>2025</v>
      </c>
      <c r="E3861" s="121">
        <v>6100110352</v>
      </c>
      <c r="F3861" s="237">
        <v>45684</v>
      </c>
      <c r="G3861" s="121" t="s">
        <v>11486</v>
      </c>
      <c r="H3861" s="121" t="s">
        <v>24795</v>
      </c>
      <c r="I3861" s="120" t="s">
        <v>17868</v>
      </c>
      <c r="J3861" s="121" t="s">
        <v>7451</v>
      </c>
    </row>
    <row r="3862" spans="1:10" ht="15.75" hidden="1" customHeight="1">
      <c r="A3862" s="119">
        <v>3855</v>
      </c>
      <c r="B3862" s="238" t="s">
        <v>7598</v>
      </c>
      <c r="C3862" s="121" t="s">
        <v>7478</v>
      </c>
      <c r="D3862" s="119">
        <v>2025</v>
      </c>
      <c r="E3862" s="121">
        <v>6100110353</v>
      </c>
      <c r="F3862" s="237">
        <v>45684</v>
      </c>
      <c r="G3862" s="121" t="s">
        <v>11487</v>
      </c>
      <c r="H3862" s="121" t="s">
        <v>24796</v>
      </c>
      <c r="I3862" s="120" t="s">
        <v>17869</v>
      </c>
      <c r="J3862" s="121" t="s">
        <v>7451</v>
      </c>
    </row>
    <row r="3863" spans="1:10" ht="15.75" hidden="1" customHeight="1">
      <c r="A3863" s="119">
        <v>3856</v>
      </c>
      <c r="B3863" s="238" t="s">
        <v>7673</v>
      </c>
      <c r="C3863" s="121" t="s">
        <v>7478</v>
      </c>
      <c r="D3863" s="119">
        <v>2025</v>
      </c>
      <c r="E3863" s="121">
        <v>6100110721</v>
      </c>
      <c r="F3863" s="237">
        <v>45698</v>
      </c>
      <c r="G3863" s="121" t="s">
        <v>11488</v>
      </c>
      <c r="H3863" s="121" t="s">
        <v>24797</v>
      </c>
      <c r="I3863" s="120" t="s">
        <v>17870</v>
      </c>
      <c r="J3863" s="121" t="s">
        <v>7451</v>
      </c>
    </row>
    <row r="3864" spans="1:10" ht="15.75" hidden="1" customHeight="1">
      <c r="A3864" s="119">
        <v>3857</v>
      </c>
      <c r="B3864" s="238" t="s">
        <v>30511</v>
      </c>
      <c r="C3864" s="121" t="s">
        <v>7492</v>
      </c>
      <c r="D3864" s="119">
        <v>2025</v>
      </c>
      <c r="E3864" s="121">
        <v>6200038103</v>
      </c>
      <c r="F3864" s="237">
        <v>45681</v>
      </c>
      <c r="G3864" s="121" t="s">
        <v>11489</v>
      </c>
      <c r="H3864" s="121" t="s">
        <v>24798</v>
      </c>
      <c r="I3864" s="120" t="s">
        <v>17871</v>
      </c>
      <c r="J3864" s="121" t="s">
        <v>7453</v>
      </c>
    </row>
    <row r="3865" spans="1:10" ht="15.75" hidden="1" customHeight="1">
      <c r="A3865" s="119">
        <v>3858</v>
      </c>
      <c r="B3865" s="238" t="s">
        <v>30512</v>
      </c>
      <c r="C3865" s="121" t="s">
        <v>7478</v>
      </c>
      <c r="D3865" s="119">
        <v>2025</v>
      </c>
      <c r="E3865" s="121">
        <v>6100110532</v>
      </c>
      <c r="F3865" s="237">
        <v>45692</v>
      </c>
      <c r="G3865" s="121" t="s">
        <v>11490</v>
      </c>
      <c r="H3865" s="121" t="s">
        <v>24799</v>
      </c>
      <c r="I3865" s="120" t="s">
        <v>17872</v>
      </c>
      <c r="J3865" s="121" t="s">
        <v>7451</v>
      </c>
    </row>
    <row r="3866" spans="1:10" ht="15.75" hidden="1" customHeight="1">
      <c r="A3866" s="119">
        <v>3859</v>
      </c>
      <c r="B3866" s="238" t="s">
        <v>7655</v>
      </c>
      <c r="C3866" s="121" t="s">
        <v>7478</v>
      </c>
      <c r="D3866" s="119">
        <v>2025</v>
      </c>
      <c r="E3866" s="121">
        <v>6100110351</v>
      </c>
      <c r="F3866" s="237">
        <v>45684</v>
      </c>
      <c r="G3866" s="121" t="s">
        <v>11491</v>
      </c>
      <c r="H3866" s="121" t="s">
        <v>24800</v>
      </c>
      <c r="I3866" s="120" t="s">
        <v>17873</v>
      </c>
      <c r="J3866" s="121" t="s">
        <v>7451</v>
      </c>
    </row>
    <row r="3867" spans="1:10" ht="15.75" hidden="1" customHeight="1">
      <c r="A3867" s="119">
        <v>3860</v>
      </c>
      <c r="B3867" s="238" t="s">
        <v>30513</v>
      </c>
      <c r="C3867" s="121" t="s">
        <v>7493</v>
      </c>
      <c r="D3867" s="119">
        <v>2025</v>
      </c>
      <c r="E3867" s="121">
        <v>6000041106</v>
      </c>
      <c r="F3867" s="237">
        <v>45692</v>
      </c>
      <c r="G3867" s="121" t="s">
        <v>11492</v>
      </c>
      <c r="H3867" s="121" t="s">
        <v>24801</v>
      </c>
      <c r="I3867" s="120" t="s">
        <v>17874</v>
      </c>
      <c r="J3867" s="121" t="s">
        <v>7452</v>
      </c>
    </row>
    <row r="3868" spans="1:10" ht="15.75" hidden="1" customHeight="1">
      <c r="A3868" s="119">
        <v>3861</v>
      </c>
      <c r="B3868" s="238" t="s">
        <v>30514</v>
      </c>
      <c r="C3868" s="121" t="s">
        <v>7499</v>
      </c>
      <c r="D3868" s="119">
        <v>2025</v>
      </c>
      <c r="E3868" s="121">
        <v>6000041093</v>
      </c>
      <c r="F3868" s="237">
        <v>45692</v>
      </c>
      <c r="G3868" s="121" t="s">
        <v>11493</v>
      </c>
      <c r="H3868" s="121" t="s">
        <v>24802</v>
      </c>
      <c r="I3868" s="120" t="s">
        <v>17875</v>
      </c>
      <c r="J3868" s="121" t="s">
        <v>7452</v>
      </c>
    </row>
    <row r="3869" spans="1:10" ht="15.75" hidden="1" customHeight="1">
      <c r="A3869" s="119">
        <v>3862</v>
      </c>
      <c r="B3869" s="238" t="s">
        <v>7673</v>
      </c>
      <c r="C3869" s="121" t="s">
        <v>7478</v>
      </c>
      <c r="D3869" s="119">
        <v>2025</v>
      </c>
      <c r="E3869" s="121">
        <v>6100110349</v>
      </c>
      <c r="F3869" s="237">
        <v>45684</v>
      </c>
      <c r="G3869" s="121" t="s">
        <v>11491</v>
      </c>
      <c r="H3869" s="121" t="s">
        <v>24803</v>
      </c>
      <c r="I3869" s="120" t="s">
        <v>17873</v>
      </c>
      <c r="J3869" s="121" t="s">
        <v>7451</v>
      </c>
    </row>
    <row r="3870" spans="1:10" ht="15.75" hidden="1" customHeight="1">
      <c r="A3870" s="119">
        <v>3863</v>
      </c>
      <c r="B3870" s="238" t="s">
        <v>30515</v>
      </c>
      <c r="C3870" s="121" t="s">
        <v>7491</v>
      </c>
      <c r="D3870" s="119">
        <v>2025</v>
      </c>
      <c r="E3870" s="121">
        <v>6100110869</v>
      </c>
      <c r="F3870" s="237">
        <v>45712</v>
      </c>
      <c r="G3870" s="121" t="s">
        <v>11494</v>
      </c>
      <c r="H3870" s="121" t="s">
        <v>24804</v>
      </c>
      <c r="I3870" s="120" t="s">
        <v>17876</v>
      </c>
      <c r="J3870" s="121" t="s">
        <v>7451</v>
      </c>
    </row>
    <row r="3871" spans="1:10" ht="15.75" hidden="1" customHeight="1">
      <c r="A3871" s="119">
        <v>3864</v>
      </c>
      <c r="B3871" s="238" t="s">
        <v>7618</v>
      </c>
      <c r="C3871" s="121" t="s">
        <v>7478</v>
      </c>
      <c r="D3871" s="119">
        <v>2025</v>
      </c>
      <c r="E3871" s="121">
        <v>6100110329</v>
      </c>
      <c r="F3871" s="237">
        <v>45684</v>
      </c>
      <c r="G3871" s="121" t="s">
        <v>11495</v>
      </c>
      <c r="H3871" s="121" t="s">
        <v>24805</v>
      </c>
      <c r="I3871" s="120" t="s">
        <v>7431</v>
      </c>
      <c r="J3871" s="121" t="s">
        <v>7451</v>
      </c>
    </row>
    <row r="3872" spans="1:10" ht="15.75" hidden="1" customHeight="1">
      <c r="A3872" s="119">
        <v>3865</v>
      </c>
      <c r="B3872" s="238" t="s">
        <v>30516</v>
      </c>
      <c r="C3872" s="121" t="s">
        <v>7497</v>
      </c>
      <c r="D3872" s="119">
        <v>2025</v>
      </c>
      <c r="E3872" s="121">
        <v>6100110599</v>
      </c>
      <c r="F3872" s="237">
        <v>45692</v>
      </c>
      <c r="G3872" s="121" t="s">
        <v>11496</v>
      </c>
      <c r="H3872" s="121" t="s">
        <v>24806</v>
      </c>
      <c r="I3872" s="120" t="s">
        <v>17877</v>
      </c>
      <c r="J3872" s="121" t="s">
        <v>7451</v>
      </c>
    </row>
    <row r="3873" spans="1:10" ht="15.75" hidden="1" customHeight="1">
      <c r="A3873" s="119">
        <v>3866</v>
      </c>
      <c r="B3873" s="238" t="s">
        <v>7740</v>
      </c>
      <c r="C3873" s="121" t="s">
        <v>7479</v>
      </c>
      <c r="D3873" s="119">
        <v>2025</v>
      </c>
      <c r="E3873" s="121">
        <v>6100110350</v>
      </c>
      <c r="F3873" s="237">
        <v>45694</v>
      </c>
      <c r="G3873" s="121" t="s">
        <v>11497</v>
      </c>
      <c r="H3873" s="121" t="s">
        <v>24807</v>
      </c>
      <c r="I3873" s="120" t="s">
        <v>17878</v>
      </c>
      <c r="J3873" s="121" t="s">
        <v>7451</v>
      </c>
    </row>
    <row r="3874" spans="1:10" ht="15.75" hidden="1" customHeight="1">
      <c r="A3874" s="119">
        <v>3867</v>
      </c>
      <c r="B3874" s="238" t="s">
        <v>30517</v>
      </c>
      <c r="C3874" s="121" t="s">
        <v>7492</v>
      </c>
      <c r="D3874" s="119">
        <v>2025</v>
      </c>
      <c r="E3874" s="121">
        <v>6200038506</v>
      </c>
      <c r="F3874" s="237">
        <v>45721</v>
      </c>
      <c r="G3874" s="121" t="s">
        <v>11498</v>
      </c>
      <c r="H3874" s="121" t="s">
        <v>24808</v>
      </c>
      <c r="I3874" s="120" t="s">
        <v>17879</v>
      </c>
      <c r="J3874" s="121" t="s">
        <v>7453</v>
      </c>
    </row>
    <row r="3875" spans="1:10" ht="15.75" hidden="1" customHeight="1">
      <c r="A3875" s="119">
        <v>3868</v>
      </c>
      <c r="B3875" s="238" t="s">
        <v>29276</v>
      </c>
      <c r="C3875" s="121" t="s">
        <v>7478</v>
      </c>
      <c r="D3875" s="119">
        <v>2025</v>
      </c>
      <c r="E3875" s="121">
        <v>6100110474</v>
      </c>
      <c r="F3875" s="237">
        <v>45688</v>
      </c>
      <c r="G3875" s="121" t="s">
        <v>11499</v>
      </c>
      <c r="H3875" s="121" t="s">
        <v>24809</v>
      </c>
      <c r="I3875" s="120" t="s">
        <v>15945</v>
      </c>
      <c r="J3875" s="121" t="s">
        <v>7451</v>
      </c>
    </row>
    <row r="3876" spans="1:10" ht="15.75" hidden="1" customHeight="1">
      <c r="A3876" s="119">
        <v>3869</v>
      </c>
      <c r="B3876" s="238" t="s">
        <v>30518</v>
      </c>
      <c r="C3876" s="121" t="s">
        <v>7495</v>
      </c>
      <c r="D3876" s="119">
        <v>2025</v>
      </c>
      <c r="E3876" s="121">
        <v>6300020521</v>
      </c>
      <c r="F3876" s="237">
        <v>45685</v>
      </c>
      <c r="G3876" s="121" t="s">
        <v>11500</v>
      </c>
      <c r="H3876" s="121" t="s">
        <v>24810</v>
      </c>
      <c r="I3876" s="120" t="s">
        <v>17880</v>
      </c>
      <c r="J3876" s="121" t="s">
        <v>7454</v>
      </c>
    </row>
    <row r="3877" spans="1:10" ht="15.75" hidden="1" customHeight="1">
      <c r="A3877" s="119">
        <v>3870</v>
      </c>
      <c r="B3877" s="238" t="s">
        <v>30519</v>
      </c>
      <c r="C3877" s="121" t="s">
        <v>7482</v>
      </c>
      <c r="D3877" s="119">
        <v>2025</v>
      </c>
      <c r="E3877" s="121">
        <v>6100110734</v>
      </c>
      <c r="F3877" s="237">
        <v>45700</v>
      </c>
      <c r="G3877" s="121" t="s">
        <v>11501</v>
      </c>
      <c r="H3877" s="121" t="s">
        <v>24811</v>
      </c>
      <c r="I3877" s="120" t="s">
        <v>17881</v>
      </c>
      <c r="J3877" s="121" t="s">
        <v>7451</v>
      </c>
    </row>
    <row r="3878" spans="1:10" ht="15.75" hidden="1" customHeight="1">
      <c r="A3878" s="119">
        <v>3871</v>
      </c>
      <c r="B3878" s="238" t="s">
        <v>30520</v>
      </c>
      <c r="C3878" s="121" t="s">
        <v>7478</v>
      </c>
      <c r="D3878" s="119">
        <v>2025</v>
      </c>
      <c r="E3878" s="121">
        <v>6100110409</v>
      </c>
      <c r="F3878" s="237">
        <v>45691</v>
      </c>
      <c r="G3878" s="121" t="s">
        <v>11502</v>
      </c>
      <c r="H3878" s="121" t="s">
        <v>24812</v>
      </c>
      <c r="I3878" s="120" t="s">
        <v>17882</v>
      </c>
      <c r="J3878" s="121" t="s">
        <v>7451</v>
      </c>
    </row>
    <row r="3879" spans="1:10" ht="15.75" hidden="1" customHeight="1">
      <c r="A3879" s="119">
        <v>3872</v>
      </c>
      <c r="B3879" s="238" t="s">
        <v>30521</v>
      </c>
      <c r="C3879" s="121" t="s">
        <v>7490</v>
      </c>
      <c r="D3879" s="119">
        <v>2025</v>
      </c>
      <c r="E3879" s="121">
        <v>6200038114</v>
      </c>
      <c r="F3879" s="237">
        <v>45684</v>
      </c>
      <c r="G3879" s="121" t="s">
        <v>11503</v>
      </c>
      <c r="H3879" s="121" t="s">
        <v>24813</v>
      </c>
      <c r="I3879" s="120" t="s">
        <v>17883</v>
      </c>
      <c r="J3879" s="121" t="s">
        <v>7453</v>
      </c>
    </row>
    <row r="3880" spans="1:10" ht="15.75" hidden="1" customHeight="1">
      <c r="A3880" s="119">
        <v>3873</v>
      </c>
      <c r="B3880" s="238" t="s">
        <v>30522</v>
      </c>
      <c r="C3880" s="121" t="s">
        <v>7495</v>
      </c>
      <c r="D3880" s="119">
        <v>2025</v>
      </c>
      <c r="E3880" s="121">
        <v>6300020556</v>
      </c>
      <c r="F3880" s="237">
        <v>45701</v>
      </c>
      <c r="G3880" s="121" t="s">
        <v>11504</v>
      </c>
      <c r="H3880" s="121" t="s">
        <v>24814</v>
      </c>
      <c r="I3880" s="120" t="s">
        <v>17884</v>
      </c>
      <c r="J3880" s="121" t="s">
        <v>7454</v>
      </c>
    </row>
    <row r="3881" spans="1:10" ht="15.75" hidden="1" customHeight="1">
      <c r="A3881" s="119">
        <v>3874</v>
      </c>
      <c r="B3881" s="238" t="s">
        <v>30523</v>
      </c>
      <c r="C3881" s="121" t="s">
        <v>7483</v>
      </c>
      <c r="D3881" s="119">
        <v>2025</v>
      </c>
      <c r="E3881" s="121">
        <v>6100110695</v>
      </c>
      <c r="F3881" s="237">
        <v>45695</v>
      </c>
      <c r="G3881" s="121" t="s">
        <v>11505</v>
      </c>
      <c r="H3881" s="121" t="s">
        <v>24815</v>
      </c>
      <c r="I3881" s="120" t="s">
        <v>17885</v>
      </c>
      <c r="J3881" s="121" t="s">
        <v>7451</v>
      </c>
    </row>
    <row r="3882" spans="1:10" ht="15.75" hidden="1" customHeight="1">
      <c r="A3882" s="119">
        <v>3875</v>
      </c>
      <c r="B3882" s="238" t="s">
        <v>7932</v>
      </c>
      <c r="C3882" s="121" t="s">
        <v>7478</v>
      </c>
      <c r="D3882" s="119">
        <v>2025</v>
      </c>
      <c r="E3882" s="121">
        <v>6100110406</v>
      </c>
      <c r="F3882" s="237">
        <v>45691</v>
      </c>
      <c r="G3882" s="121" t="s">
        <v>7237</v>
      </c>
      <c r="H3882" s="121" t="s">
        <v>24816</v>
      </c>
      <c r="I3882" s="120" t="s">
        <v>17886</v>
      </c>
      <c r="J3882" s="121" t="s">
        <v>7451</v>
      </c>
    </row>
    <row r="3883" spans="1:10" ht="15.75" hidden="1" customHeight="1">
      <c r="A3883" s="119">
        <v>3876</v>
      </c>
      <c r="B3883" s="238" t="s">
        <v>7632</v>
      </c>
      <c r="C3883" s="121" t="s">
        <v>7478</v>
      </c>
      <c r="D3883" s="119">
        <v>2025</v>
      </c>
      <c r="E3883" s="121">
        <v>6100110404</v>
      </c>
      <c r="F3883" s="237">
        <v>45686</v>
      </c>
      <c r="G3883" s="121" t="s">
        <v>11506</v>
      </c>
      <c r="H3883" s="121" t="s">
        <v>24817</v>
      </c>
      <c r="I3883" s="120" t="s">
        <v>17887</v>
      </c>
      <c r="J3883" s="121" t="s">
        <v>7451</v>
      </c>
    </row>
    <row r="3884" spans="1:10" ht="15.75" hidden="1" customHeight="1">
      <c r="A3884" s="119">
        <v>3877</v>
      </c>
      <c r="B3884" s="238" t="s">
        <v>30524</v>
      </c>
      <c r="C3884" s="121" t="s">
        <v>7502</v>
      </c>
      <c r="D3884" s="119">
        <v>2025</v>
      </c>
      <c r="E3884" s="121">
        <v>6300020554</v>
      </c>
      <c r="F3884" s="237">
        <v>45693</v>
      </c>
      <c r="G3884" s="121" t="s">
        <v>11507</v>
      </c>
      <c r="H3884" s="121" t="s">
        <v>24818</v>
      </c>
      <c r="I3884" s="120" t="s">
        <v>17888</v>
      </c>
      <c r="J3884" s="121" t="s">
        <v>7454</v>
      </c>
    </row>
    <row r="3885" spans="1:10" ht="15.75" hidden="1" customHeight="1">
      <c r="A3885" s="119">
        <v>3878</v>
      </c>
      <c r="B3885" s="238" t="s">
        <v>30525</v>
      </c>
      <c r="C3885" s="121" t="s">
        <v>7496</v>
      </c>
      <c r="D3885" s="119">
        <v>2025</v>
      </c>
      <c r="E3885" s="121">
        <v>6100110407</v>
      </c>
      <c r="F3885" s="237">
        <v>45693</v>
      </c>
      <c r="G3885" s="121" t="s">
        <v>11508</v>
      </c>
      <c r="H3885" s="121" t="s">
        <v>24819</v>
      </c>
      <c r="I3885" s="120" t="s">
        <v>17889</v>
      </c>
      <c r="J3885" s="121" t="s">
        <v>7451</v>
      </c>
    </row>
    <row r="3886" spans="1:10" ht="15.75" hidden="1" customHeight="1">
      <c r="A3886" s="119">
        <v>3879</v>
      </c>
      <c r="B3886" s="238" t="s">
        <v>30526</v>
      </c>
      <c r="C3886" s="121" t="s">
        <v>7501</v>
      </c>
      <c r="D3886" s="119">
        <v>2025</v>
      </c>
      <c r="E3886" s="121">
        <v>6200038177</v>
      </c>
      <c r="F3886" s="237">
        <v>45692</v>
      </c>
      <c r="G3886" s="121" t="s">
        <v>11509</v>
      </c>
      <c r="H3886" s="121" t="s">
        <v>24820</v>
      </c>
      <c r="I3886" s="120" t="s">
        <v>17890</v>
      </c>
      <c r="J3886" s="121" t="s">
        <v>7453</v>
      </c>
    </row>
    <row r="3887" spans="1:10" ht="15.75" hidden="1" customHeight="1">
      <c r="A3887" s="119">
        <v>3880</v>
      </c>
      <c r="B3887" s="121" t="s">
        <v>28041</v>
      </c>
      <c r="C3887" s="121" t="s">
        <v>7490</v>
      </c>
      <c r="D3887" s="119">
        <v>2025</v>
      </c>
      <c r="E3887" s="121">
        <v>6200038136</v>
      </c>
      <c r="F3887" s="237">
        <v>45686</v>
      </c>
      <c r="G3887" s="121" t="s">
        <v>11510</v>
      </c>
      <c r="H3887" s="121" t="s">
        <v>24821</v>
      </c>
      <c r="I3887" s="120" t="s">
        <v>17891</v>
      </c>
      <c r="J3887" s="121" t="s">
        <v>7453</v>
      </c>
    </row>
    <row r="3888" spans="1:10" ht="15.75" hidden="1" customHeight="1">
      <c r="A3888" s="119">
        <v>3881</v>
      </c>
      <c r="B3888" s="238" t="s">
        <v>30527</v>
      </c>
      <c r="C3888" s="121" t="s">
        <v>7483</v>
      </c>
      <c r="D3888" s="119">
        <v>2025</v>
      </c>
      <c r="E3888" s="121">
        <v>6100110447</v>
      </c>
      <c r="F3888" s="237">
        <v>45687</v>
      </c>
      <c r="G3888" s="121" t="s">
        <v>11511</v>
      </c>
      <c r="H3888" s="121" t="s">
        <v>24822</v>
      </c>
      <c r="I3888" s="120" t="s">
        <v>17892</v>
      </c>
      <c r="J3888" s="121" t="s">
        <v>7451</v>
      </c>
    </row>
    <row r="3889" spans="1:10" ht="15.75" hidden="1" customHeight="1">
      <c r="A3889" s="119">
        <v>3882</v>
      </c>
      <c r="B3889" s="238" t="s">
        <v>30528</v>
      </c>
      <c r="C3889" s="121" t="s">
        <v>7482</v>
      </c>
      <c r="D3889" s="119">
        <v>2025</v>
      </c>
      <c r="E3889" s="121">
        <v>6100110680</v>
      </c>
      <c r="F3889" s="237">
        <v>45698</v>
      </c>
      <c r="G3889" s="121" t="s">
        <v>11512</v>
      </c>
      <c r="H3889" s="121" t="s">
        <v>24823</v>
      </c>
      <c r="I3889" s="120" t="s">
        <v>17893</v>
      </c>
      <c r="J3889" s="121" t="s">
        <v>7451</v>
      </c>
    </row>
    <row r="3890" spans="1:10" ht="15.75" hidden="1" customHeight="1">
      <c r="A3890" s="119">
        <v>3883</v>
      </c>
      <c r="B3890" s="121" t="s">
        <v>33336</v>
      </c>
      <c r="C3890" s="121" t="s">
        <v>7479</v>
      </c>
      <c r="D3890" s="119">
        <v>2025</v>
      </c>
      <c r="E3890" s="121">
        <v>6100110456</v>
      </c>
      <c r="F3890" s="237">
        <v>45687</v>
      </c>
      <c r="G3890" s="121" t="s">
        <v>11513</v>
      </c>
      <c r="H3890" s="121" t="s">
        <v>24824</v>
      </c>
      <c r="I3890" s="120" t="s">
        <v>17894</v>
      </c>
      <c r="J3890" s="121" t="s">
        <v>7451</v>
      </c>
    </row>
    <row r="3891" spans="1:10" ht="15.75" hidden="1" customHeight="1">
      <c r="A3891" s="119">
        <v>3884</v>
      </c>
      <c r="B3891" s="238" t="s">
        <v>7919</v>
      </c>
      <c r="C3891" s="121" t="s">
        <v>7478</v>
      </c>
      <c r="D3891" s="119">
        <v>2025</v>
      </c>
      <c r="E3891" s="121">
        <v>6100110452</v>
      </c>
      <c r="F3891" s="237">
        <v>45686</v>
      </c>
      <c r="G3891" s="121" t="s">
        <v>11514</v>
      </c>
      <c r="H3891" s="121" t="s">
        <v>24825</v>
      </c>
      <c r="I3891" s="120" t="s">
        <v>17895</v>
      </c>
      <c r="J3891" s="121" t="s">
        <v>7451</v>
      </c>
    </row>
    <row r="3892" spans="1:10" ht="15.75" hidden="1" customHeight="1">
      <c r="A3892" s="119">
        <v>3885</v>
      </c>
      <c r="B3892" s="238" t="s">
        <v>7894</v>
      </c>
      <c r="C3892" s="121" t="s">
        <v>7483</v>
      </c>
      <c r="D3892" s="119">
        <v>2025</v>
      </c>
      <c r="E3892" s="121">
        <v>6100110636</v>
      </c>
      <c r="F3892" s="237">
        <v>45694</v>
      </c>
      <c r="G3892" s="121" t="s">
        <v>11515</v>
      </c>
      <c r="H3892" s="121" t="s">
        <v>24826</v>
      </c>
      <c r="I3892" s="120" t="s">
        <v>17896</v>
      </c>
      <c r="J3892" s="121" t="s">
        <v>7451</v>
      </c>
    </row>
    <row r="3893" spans="1:10" ht="15.75" hidden="1" customHeight="1">
      <c r="A3893" s="119">
        <v>3886</v>
      </c>
      <c r="B3893" s="238" t="s">
        <v>30529</v>
      </c>
      <c r="C3893" s="121" t="s">
        <v>7509</v>
      </c>
      <c r="D3893" s="119">
        <v>2025</v>
      </c>
      <c r="E3893" s="121">
        <v>6400023559</v>
      </c>
      <c r="F3893" s="237">
        <v>45684</v>
      </c>
      <c r="G3893" s="121" t="s">
        <v>7305</v>
      </c>
      <c r="H3893" s="121" t="s">
        <v>24827</v>
      </c>
      <c r="I3893" s="120" t="s">
        <v>17897</v>
      </c>
      <c r="J3893" s="121" t="s">
        <v>7455</v>
      </c>
    </row>
    <row r="3894" spans="1:10" ht="15.75" hidden="1" customHeight="1">
      <c r="A3894" s="119">
        <v>3887</v>
      </c>
      <c r="B3894" s="121" t="s">
        <v>33337</v>
      </c>
      <c r="C3894" s="121" t="s">
        <v>7502</v>
      </c>
      <c r="D3894" s="119">
        <v>2025</v>
      </c>
      <c r="E3894" s="121">
        <v>6300020590</v>
      </c>
      <c r="F3894" s="237">
        <v>45702</v>
      </c>
      <c r="G3894" s="121" t="s">
        <v>11516</v>
      </c>
      <c r="H3894" s="121" t="s">
        <v>24828</v>
      </c>
      <c r="I3894" s="120" t="s">
        <v>17898</v>
      </c>
      <c r="J3894" s="121" t="s">
        <v>7454</v>
      </c>
    </row>
    <row r="3895" spans="1:10" ht="15.75" hidden="1" customHeight="1">
      <c r="A3895" s="119">
        <v>3888</v>
      </c>
      <c r="B3895" s="238" t="s">
        <v>30530</v>
      </c>
      <c r="C3895" s="121" t="s">
        <v>7499</v>
      </c>
      <c r="D3895" s="119">
        <v>2025</v>
      </c>
      <c r="E3895" s="121">
        <v>6000040995</v>
      </c>
      <c r="F3895" s="237">
        <v>45680</v>
      </c>
      <c r="G3895" s="121" t="s">
        <v>11289</v>
      </c>
      <c r="H3895" s="121" t="s">
        <v>24829</v>
      </c>
      <c r="I3895" s="120" t="s">
        <v>17899</v>
      </c>
      <c r="J3895" s="121" t="s">
        <v>7452</v>
      </c>
    </row>
    <row r="3896" spans="1:10" ht="15.75" hidden="1" customHeight="1">
      <c r="A3896" s="119">
        <v>3889</v>
      </c>
      <c r="B3896" s="238" t="s">
        <v>30531</v>
      </c>
      <c r="C3896" s="121" t="s">
        <v>7479</v>
      </c>
      <c r="D3896" s="119">
        <v>2025</v>
      </c>
      <c r="E3896" s="121">
        <v>6100110893</v>
      </c>
      <c r="F3896" s="237">
        <v>45706</v>
      </c>
      <c r="G3896" s="121" t="s">
        <v>11517</v>
      </c>
      <c r="H3896" s="121" t="s">
        <v>24830</v>
      </c>
      <c r="I3896" s="120" t="s">
        <v>17900</v>
      </c>
      <c r="J3896" s="121" t="s">
        <v>7451</v>
      </c>
    </row>
    <row r="3897" spans="1:10" ht="15.75" hidden="1" customHeight="1">
      <c r="A3897" s="119">
        <v>3890</v>
      </c>
      <c r="B3897" s="238" t="s">
        <v>30532</v>
      </c>
      <c r="C3897" s="121" t="s">
        <v>7479</v>
      </c>
      <c r="D3897" s="119">
        <v>2025</v>
      </c>
      <c r="E3897" s="121">
        <v>6100110462</v>
      </c>
      <c r="F3897" s="237">
        <v>45691</v>
      </c>
      <c r="G3897" s="121" t="s">
        <v>11518</v>
      </c>
      <c r="H3897" s="121" t="s">
        <v>24831</v>
      </c>
      <c r="I3897" s="120" t="s">
        <v>17901</v>
      </c>
      <c r="J3897" s="121" t="s">
        <v>7451</v>
      </c>
    </row>
    <row r="3898" spans="1:10" ht="15.75" hidden="1" customHeight="1">
      <c r="A3898" s="119">
        <v>3891</v>
      </c>
      <c r="B3898" s="238" t="s">
        <v>29809</v>
      </c>
      <c r="C3898" s="121" t="s">
        <v>7479</v>
      </c>
      <c r="D3898" s="119">
        <v>2025</v>
      </c>
      <c r="E3898" s="121">
        <v>6100110438</v>
      </c>
      <c r="F3898" s="237">
        <v>45691</v>
      </c>
      <c r="G3898" s="121" t="s">
        <v>11519</v>
      </c>
      <c r="H3898" s="121" t="s">
        <v>24832</v>
      </c>
      <c r="I3898" s="120" t="s">
        <v>17902</v>
      </c>
      <c r="J3898" s="121" t="s">
        <v>7451</v>
      </c>
    </row>
    <row r="3899" spans="1:10" ht="15.75" hidden="1" customHeight="1">
      <c r="A3899" s="119">
        <v>3892</v>
      </c>
      <c r="B3899" s="238" t="s">
        <v>30533</v>
      </c>
      <c r="C3899" s="121" t="s">
        <v>7478</v>
      </c>
      <c r="D3899" s="119">
        <v>2025</v>
      </c>
      <c r="E3899" s="121">
        <v>6100110557</v>
      </c>
      <c r="F3899" s="237">
        <v>45691</v>
      </c>
      <c r="G3899" s="121" t="s">
        <v>11520</v>
      </c>
      <c r="H3899" s="121" t="s">
        <v>24833</v>
      </c>
      <c r="I3899" s="120" t="s">
        <v>17903</v>
      </c>
      <c r="J3899" s="121" t="s">
        <v>7451</v>
      </c>
    </row>
    <row r="3900" spans="1:10" ht="15.75" hidden="1" customHeight="1">
      <c r="A3900" s="119">
        <v>3893</v>
      </c>
      <c r="B3900" s="238" t="s">
        <v>30534</v>
      </c>
      <c r="C3900" s="121" t="s">
        <v>7483</v>
      </c>
      <c r="D3900" s="119">
        <v>2025</v>
      </c>
      <c r="E3900" s="121">
        <v>6100110459</v>
      </c>
      <c r="F3900" s="237">
        <v>45687</v>
      </c>
      <c r="G3900" s="121" t="s">
        <v>11521</v>
      </c>
      <c r="H3900" s="121" t="s">
        <v>24834</v>
      </c>
      <c r="I3900" s="120" t="s">
        <v>17904</v>
      </c>
      <c r="J3900" s="121" t="s">
        <v>7451</v>
      </c>
    </row>
    <row r="3901" spans="1:10" ht="15.75" hidden="1" customHeight="1">
      <c r="A3901" s="119">
        <v>3894</v>
      </c>
      <c r="B3901" s="238" t="s">
        <v>30535</v>
      </c>
      <c r="C3901" s="121" t="s">
        <v>7498</v>
      </c>
      <c r="D3901" s="119">
        <v>2025</v>
      </c>
      <c r="E3901" s="121">
        <v>6200038137</v>
      </c>
      <c r="F3901" s="237">
        <v>45686</v>
      </c>
      <c r="G3901" s="121" t="s">
        <v>11522</v>
      </c>
      <c r="H3901" s="121" t="s">
        <v>24835</v>
      </c>
      <c r="I3901" s="120" t="s">
        <v>17905</v>
      </c>
      <c r="J3901" s="121" t="s">
        <v>7453</v>
      </c>
    </row>
    <row r="3902" spans="1:10" ht="15.75" hidden="1" customHeight="1">
      <c r="A3902" s="119">
        <v>3895</v>
      </c>
      <c r="B3902" s="238" t="s">
        <v>7626</v>
      </c>
      <c r="C3902" s="121" t="s">
        <v>7482</v>
      </c>
      <c r="D3902" s="119">
        <v>2025</v>
      </c>
      <c r="E3902" s="121">
        <v>6100110498</v>
      </c>
      <c r="F3902" s="237">
        <v>45688</v>
      </c>
      <c r="G3902" s="121" t="s">
        <v>11523</v>
      </c>
      <c r="H3902" s="121" t="s">
        <v>24836</v>
      </c>
      <c r="I3902" s="120" t="s">
        <v>17906</v>
      </c>
      <c r="J3902" s="121" t="s">
        <v>7451</v>
      </c>
    </row>
    <row r="3903" spans="1:10" ht="15.75" hidden="1" customHeight="1">
      <c r="A3903" s="119">
        <v>3896</v>
      </c>
      <c r="B3903" s="238" t="s">
        <v>30536</v>
      </c>
      <c r="C3903" s="121" t="s">
        <v>7488</v>
      </c>
      <c r="D3903" s="119">
        <v>2025</v>
      </c>
      <c r="E3903" s="121">
        <v>6100110615</v>
      </c>
      <c r="F3903" s="237">
        <v>45693</v>
      </c>
      <c r="G3903" s="121" t="s">
        <v>11524</v>
      </c>
      <c r="H3903" s="121" t="s">
        <v>24837</v>
      </c>
      <c r="I3903" s="120" t="s">
        <v>17907</v>
      </c>
      <c r="J3903" s="121" t="s">
        <v>7451</v>
      </c>
    </row>
    <row r="3904" spans="1:10" ht="15.75" hidden="1" customHeight="1">
      <c r="A3904" s="119">
        <v>3897</v>
      </c>
      <c r="B3904" s="238" t="s">
        <v>30537</v>
      </c>
      <c r="C3904" s="121" t="s">
        <v>7478</v>
      </c>
      <c r="D3904" s="119">
        <v>2025</v>
      </c>
      <c r="E3904" s="121">
        <v>6100110495</v>
      </c>
      <c r="F3904" s="237">
        <v>45691</v>
      </c>
      <c r="G3904" s="121" t="s">
        <v>11091</v>
      </c>
      <c r="H3904" s="121" t="s">
        <v>24838</v>
      </c>
      <c r="I3904" s="120" t="s">
        <v>17908</v>
      </c>
      <c r="J3904" s="121" t="s">
        <v>7451</v>
      </c>
    </row>
    <row r="3905" spans="1:10" ht="15.75" hidden="1" customHeight="1">
      <c r="A3905" s="119">
        <v>3898</v>
      </c>
      <c r="B3905" s="238" t="s">
        <v>30538</v>
      </c>
      <c r="C3905" s="121" t="s">
        <v>7489</v>
      </c>
      <c r="D3905" s="119">
        <v>2025</v>
      </c>
      <c r="E3905" s="121">
        <v>6200038176</v>
      </c>
      <c r="F3905" s="237">
        <v>45693</v>
      </c>
      <c r="G3905" s="121" t="s">
        <v>11525</v>
      </c>
      <c r="H3905" s="121" t="s">
        <v>24839</v>
      </c>
      <c r="I3905" s="120" t="s">
        <v>17909</v>
      </c>
      <c r="J3905" s="121" t="s">
        <v>7453</v>
      </c>
    </row>
    <row r="3906" spans="1:10" ht="15.75" hidden="1" customHeight="1">
      <c r="A3906" s="119">
        <v>3899</v>
      </c>
      <c r="B3906" s="238" t="s">
        <v>30539</v>
      </c>
      <c r="C3906" s="121" t="s">
        <v>7478</v>
      </c>
      <c r="D3906" s="119">
        <v>2025</v>
      </c>
      <c r="E3906" s="121">
        <v>6100110971</v>
      </c>
      <c r="F3906" s="237">
        <v>45707</v>
      </c>
      <c r="G3906" s="121" t="s">
        <v>11526</v>
      </c>
      <c r="H3906" s="121" t="s">
        <v>24840</v>
      </c>
      <c r="I3906" s="120" t="s">
        <v>17910</v>
      </c>
      <c r="J3906" s="121" t="s">
        <v>7451</v>
      </c>
    </row>
    <row r="3907" spans="1:10" ht="15.75" hidden="1" customHeight="1">
      <c r="A3907" s="119">
        <v>3900</v>
      </c>
      <c r="B3907" s="238" t="s">
        <v>7624</v>
      </c>
      <c r="C3907" s="121" t="s">
        <v>7478</v>
      </c>
      <c r="D3907" s="119">
        <v>2025</v>
      </c>
      <c r="E3907" s="121">
        <v>6100110496</v>
      </c>
      <c r="F3907" s="237">
        <v>45698</v>
      </c>
      <c r="G3907" s="121" t="s">
        <v>11527</v>
      </c>
      <c r="H3907" s="121" t="s">
        <v>24841</v>
      </c>
      <c r="I3907" s="120" t="s">
        <v>17911</v>
      </c>
      <c r="J3907" s="121" t="s">
        <v>7451</v>
      </c>
    </row>
    <row r="3908" spans="1:10" ht="15.75" hidden="1" customHeight="1">
      <c r="A3908" s="119">
        <v>3901</v>
      </c>
      <c r="B3908" s="238" t="s">
        <v>30537</v>
      </c>
      <c r="C3908" s="121" t="s">
        <v>7478</v>
      </c>
      <c r="D3908" s="119">
        <v>2025</v>
      </c>
      <c r="E3908" s="121">
        <v>6100110489</v>
      </c>
      <c r="F3908" s="237">
        <v>45691</v>
      </c>
      <c r="G3908" s="121" t="s">
        <v>11091</v>
      </c>
      <c r="H3908" s="121" t="s">
        <v>24842</v>
      </c>
      <c r="I3908" s="120" t="s">
        <v>17912</v>
      </c>
      <c r="J3908" s="121" t="s">
        <v>7451</v>
      </c>
    </row>
    <row r="3909" spans="1:10" ht="15.75" hidden="1" customHeight="1">
      <c r="A3909" s="119">
        <v>3902</v>
      </c>
      <c r="B3909" s="238" t="s">
        <v>30540</v>
      </c>
      <c r="C3909" s="121" t="s">
        <v>7508</v>
      </c>
      <c r="D3909" s="119">
        <v>2025</v>
      </c>
      <c r="E3909" s="121">
        <v>6400023588</v>
      </c>
      <c r="F3909" s="237">
        <v>45686</v>
      </c>
      <c r="G3909" s="121" t="s">
        <v>11528</v>
      </c>
      <c r="H3909" s="121" t="s">
        <v>24843</v>
      </c>
      <c r="I3909" s="120" t="s">
        <v>17913</v>
      </c>
      <c r="J3909" s="121" t="s">
        <v>7455</v>
      </c>
    </row>
    <row r="3910" spans="1:10" ht="15.75" hidden="1" customHeight="1">
      <c r="A3910" s="119">
        <v>3903</v>
      </c>
      <c r="B3910" s="238" t="s">
        <v>30541</v>
      </c>
      <c r="C3910" s="121" t="s">
        <v>7478</v>
      </c>
      <c r="D3910" s="119">
        <v>2025</v>
      </c>
      <c r="E3910" s="121">
        <v>6100110558</v>
      </c>
      <c r="F3910" s="237">
        <v>45692</v>
      </c>
      <c r="G3910" s="121" t="s">
        <v>11529</v>
      </c>
      <c r="H3910" s="121" t="s">
        <v>24844</v>
      </c>
      <c r="I3910" s="120" t="s">
        <v>17914</v>
      </c>
      <c r="J3910" s="121" t="s">
        <v>7451</v>
      </c>
    </row>
    <row r="3911" spans="1:10" ht="15.75" hidden="1" customHeight="1">
      <c r="A3911" s="119">
        <v>3904</v>
      </c>
      <c r="B3911" s="238" t="s">
        <v>30542</v>
      </c>
      <c r="C3911" s="121" t="s">
        <v>7490</v>
      </c>
      <c r="D3911" s="119">
        <v>2025</v>
      </c>
      <c r="E3911" s="121">
        <v>6200038279</v>
      </c>
      <c r="F3911" s="237">
        <v>45700</v>
      </c>
      <c r="G3911" s="121" t="s">
        <v>11530</v>
      </c>
      <c r="H3911" s="121" t="s">
        <v>24845</v>
      </c>
      <c r="I3911" s="120" t="s">
        <v>17915</v>
      </c>
      <c r="J3911" s="121" t="s">
        <v>7453</v>
      </c>
    </row>
    <row r="3912" spans="1:10" ht="15.75" hidden="1" customHeight="1">
      <c r="A3912" s="119">
        <v>3905</v>
      </c>
      <c r="B3912" s="238" t="s">
        <v>7880</v>
      </c>
      <c r="C3912" s="121" t="s">
        <v>7479</v>
      </c>
      <c r="D3912" s="119">
        <v>2025</v>
      </c>
      <c r="E3912" s="121">
        <v>6100110706</v>
      </c>
      <c r="F3912" s="237">
        <v>45700</v>
      </c>
      <c r="G3912" s="121" t="s">
        <v>11531</v>
      </c>
      <c r="H3912" s="121" t="s">
        <v>24846</v>
      </c>
      <c r="I3912" s="120" t="s">
        <v>17916</v>
      </c>
      <c r="J3912" s="121" t="s">
        <v>7451</v>
      </c>
    </row>
    <row r="3913" spans="1:10" ht="15.75" hidden="1" customHeight="1">
      <c r="A3913" s="119">
        <v>3906</v>
      </c>
      <c r="B3913" s="238" t="s">
        <v>30543</v>
      </c>
      <c r="C3913" s="121" t="s">
        <v>7489</v>
      </c>
      <c r="D3913" s="119">
        <v>2025</v>
      </c>
      <c r="E3913" s="121">
        <v>6200038188</v>
      </c>
      <c r="F3913" s="237">
        <v>45692</v>
      </c>
      <c r="G3913" s="121" t="s">
        <v>11532</v>
      </c>
      <c r="H3913" s="121" t="s">
        <v>24847</v>
      </c>
      <c r="I3913" s="120" t="s">
        <v>17917</v>
      </c>
      <c r="J3913" s="121" t="s">
        <v>7453</v>
      </c>
    </row>
    <row r="3914" spans="1:10" ht="15.75" hidden="1" customHeight="1">
      <c r="A3914" s="119">
        <v>3907</v>
      </c>
      <c r="B3914" s="238" t="s">
        <v>29799</v>
      </c>
      <c r="C3914" s="121" t="s">
        <v>7478</v>
      </c>
      <c r="D3914" s="119">
        <v>2025</v>
      </c>
      <c r="E3914" s="121">
        <v>6100110812</v>
      </c>
      <c r="F3914" s="237">
        <v>45702</v>
      </c>
      <c r="G3914" s="121" t="s">
        <v>11533</v>
      </c>
      <c r="H3914" s="121" t="s">
        <v>24848</v>
      </c>
      <c r="I3914" s="120" t="s">
        <v>17918</v>
      </c>
      <c r="J3914" s="121" t="s">
        <v>7451</v>
      </c>
    </row>
    <row r="3915" spans="1:10" ht="15.75" hidden="1" customHeight="1">
      <c r="A3915" s="119">
        <v>3908</v>
      </c>
      <c r="B3915" s="238" t="s">
        <v>30544</v>
      </c>
      <c r="C3915" s="121" t="s">
        <v>7496</v>
      </c>
      <c r="D3915" s="119">
        <v>2025</v>
      </c>
      <c r="E3915" s="121">
        <v>6100110584</v>
      </c>
      <c r="F3915" s="237">
        <v>45694</v>
      </c>
      <c r="G3915" s="121" t="s">
        <v>11534</v>
      </c>
      <c r="H3915" s="121" t="s">
        <v>24849</v>
      </c>
      <c r="I3915" s="120" t="s">
        <v>17919</v>
      </c>
      <c r="J3915" s="121" t="s">
        <v>7451</v>
      </c>
    </row>
    <row r="3916" spans="1:10" ht="15.75" hidden="1" customHeight="1">
      <c r="A3916" s="119">
        <v>3909</v>
      </c>
      <c r="B3916" s="238" t="s">
        <v>30545</v>
      </c>
      <c r="C3916" s="121" t="s">
        <v>7479</v>
      </c>
      <c r="D3916" s="119">
        <v>2025</v>
      </c>
      <c r="E3916" s="121">
        <v>6100110672</v>
      </c>
      <c r="F3916" s="237">
        <v>45698</v>
      </c>
      <c r="G3916" s="121" t="s">
        <v>11535</v>
      </c>
      <c r="H3916" s="121" t="s">
        <v>24850</v>
      </c>
      <c r="I3916" s="120" t="s">
        <v>17920</v>
      </c>
      <c r="J3916" s="121" t="s">
        <v>7451</v>
      </c>
    </row>
    <row r="3917" spans="1:10" ht="15.75" hidden="1" customHeight="1">
      <c r="A3917" s="119">
        <v>3910</v>
      </c>
      <c r="B3917" s="238" t="s">
        <v>30546</v>
      </c>
      <c r="C3917" s="121" t="s">
        <v>7479</v>
      </c>
      <c r="D3917" s="119">
        <v>2025</v>
      </c>
      <c r="E3917" s="121">
        <v>6100110589</v>
      </c>
      <c r="F3917" s="237">
        <v>45693</v>
      </c>
      <c r="G3917" s="121" t="s">
        <v>11536</v>
      </c>
      <c r="H3917" s="121" t="s">
        <v>24851</v>
      </c>
      <c r="I3917" s="120" t="s">
        <v>17921</v>
      </c>
      <c r="J3917" s="121" t="s">
        <v>7451</v>
      </c>
    </row>
    <row r="3918" spans="1:10" ht="15.75" hidden="1" customHeight="1">
      <c r="A3918" s="119">
        <v>3911</v>
      </c>
      <c r="B3918" s="238" t="s">
        <v>30547</v>
      </c>
      <c r="C3918" s="121" t="s">
        <v>7491</v>
      </c>
      <c r="D3918" s="119">
        <v>2025</v>
      </c>
      <c r="E3918" s="121">
        <v>6100110667</v>
      </c>
      <c r="F3918" s="237">
        <v>45699</v>
      </c>
      <c r="G3918" s="121" t="s">
        <v>7270</v>
      </c>
      <c r="H3918" s="121" t="s">
        <v>24852</v>
      </c>
      <c r="I3918" s="120" t="s">
        <v>17922</v>
      </c>
      <c r="J3918" s="121" t="s">
        <v>7451</v>
      </c>
    </row>
    <row r="3919" spans="1:10" ht="15.75" hidden="1" customHeight="1">
      <c r="A3919" s="119">
        <v>3912</v>
      </c>
      <c r="B3919" s="238" t="s">
        <v>30548</v>
      </c>
      <c r="C3919" s="121" t="s">
        <v>7493</v>
      </c>
      <c r="D3919" s="119">
        <v>2025</v>
      </c>
      <c r="E3919" s="121">
        <v>6000041217</v>
      </c>
      <c r="F3919" s="237">
        <v>45707</v>
      </c>
      <c r="G3919" s="121" t="s">
        <v>11537</v>
      </c>
      <c r="H3919" s="121" t="s">
        <v>24853</v>
      </c>
      <c r="I3919" s="120" t="s">
        <v>17923</v>
      </c>
      <c r="J3919" s="121" t="s">
        <v>7452</v>
      </c>
    </row>
    <row r="3920" spans="1:10" ht="15.75" hidden="1" customHeight="1">
      <c r="A3920" s="119">
        <v>3913</v>
      </c>
      <c r="B3920" s="238" t="s">
        <v>7632</v>
      </c>
      <c r="C3920" s="121" t="s">
        <v>7478</v>
      </c>
      <c r="D3920" s="119">
        <v>2025</v>
      </c>
      <c r="E3920" s="121">
        <v>6100110638</v>
      </c>
      <c r="F3920" s="237">
        <v>45694</v>
      </c>
      <c r="G3920" s="121" t="s">
        <v>11538</v>
      </c>
      <c r="H3920" s="121" t="s">
        <v>24854</v>
      </c>
      <c r="I3920" s="120" t="s">
        <v>17924</v>
      </c>
      <c r="J3920" s="121" t="s">
        <v>7451</v>
      </c>
    </row>
    <row r="3921" spans="1:10" ht="15.75" hidden="1" customHeight="1">
      <c r="A3921" s="119">
        <v>3914</v>
      </c>
      <c r="B3921" s="238" t="s">
        <v>30549</v>
      </c>
      <c r="C3921" s="121" t="s">
        <v>7494</v>
      </c>
      <c r="D3921" s="119">
        <v>2025</v>
      </c>
      <c r="E3921" s="121">
        <v>6000041262</v>
      </c>
      <c r="F3921" s="237">
        <v>45716</v>
      </c>
      <c r="G3921" s="121" t="s">
        <v>11539</v>
      </c>
      <c r="H3921" s="121" t="s">
        <v>24855</v>
      </c>
      <c r="I3921" s="120" t="s">
        <v>17925</v>
      </c>
      <c r="J3921" s="121" t="s">
        <v>7452</v>
      </c>
    </row>
    <row r="3922" spans="1:10" ht="15.75" hidden="1" customHeight="1">
      <c r="A3922" s="119">
        <v>3915</v>
      </c>
      <c r="B3922" s="238" t="s">
        <v>30550</v>
      </c>
      <c r="C3922" s="121" t="s">
        <v>7494</v>
      </c>
      <c r="D3922" s="119">
        <v>2025</v>
      </c>
      <c r="E3922" s="121">
        <v>6000041161</v>
      </c>
      <c r="F3922" s="237">
        <v>45699</v>
      </c>
      <c r="G3922" s="121" t="s">
        <v>11540</v>
      </c>
      <c r="H3922" s="121" t="s">
        <v>24856</v>
      </c>
      <c r="I3922" s="120" t="s">
        <v>17926</v>
      </c>
      <c r="J3922" s="121" t="s">
        <v>7452</v>
      </c>
    </row>
    <row r="3923" spans="1:10" ht="15.75" hidden="1" customHeight="1">
      <c r="A3923" s="119">
        <v>3916</v>
      </c>
      <c r="B3923" s="238" t="s">
        <v>30551</v>
      </c>
      <c r="C3923" s="121" t="s">
        <v>7478</v>
      </c>
      <c r="D3923" s="119">
        <v>2025</v>
      </c>
      <c r="E3923" s="121">
        <v>6100110733</v>
      </c>
      <c r="F3923" s="237">
        <v>45698</v>
      </c>
      <c r="G3923" s="121" t="s">
        <v>11541</v>
      </c>
      <c r="H3923" s="121" t="s">
        <v>24857</v>
      </c>
      <c r="I3923" s="120" t="s">
        <v>17927</v>
      </c>
      <c r="J3923" s="121" t="s">
        <v>7451</v>
      </c>
    </row>
    <row r="3924" spans="1:10" ht="15.75" hidden="1" customHeight="1">
      <c r="A3924" s="119">
        <v>3917</v>
      </c>
      <c r="B3924" s="238" t="s">
        <v>30552</v>
      </c>
      <c r="C3924" s="121" t="s">
        <v>7491</v>
      </c>
      <c r="D3924" s="119">
        <v>2025</v>
      </c>
      <c r="E3924" s="121">
        <v>6100110515</v>
      </c>
      <c r="F3924" s="237">
        <v>45688</v>
      </c>
      <c r="G3924" s="121" t="s">
        <v>11542</v>
      </c>
      <c r="H3924" s="121" t="s">
        <v>24858</v>
      </c>
      <c r="I3924" s="120" t="s">
        <v>17928</v>
      </c>
      <c r="J3924" s="121" t="s">
        <v>7451</v>
      </c>
    </row>
    <row r="3925" spans="1:10" ht="15.75" hidden="1" customHeight="1">
      <c r="A3925" s="119">
        <v>3918</v>
      </c>
      <c r="B3925" s="238" t="s">
        <v>30553</v>
      </c>
      <c r="C3925" s="121" t="s">
        <v>7505</v>
      </c>
      <c r="D3925" s="119">
        <v>2025</v>
      </c>
      <c r="E3925" s="121">
        <v>6400023639</v>
      </c>
      <c r="F3925" s="237">
        <v>45691</v>
      </c>
      <c r="G3925" s="121" t="s">
        <v>11543</v>
      </c>
      <c r="H3925" s="121" t="s">
        <v>24859</v>
      </c>
      <c r="I3925" s="120" t="s">
        <v>17929</v>
      </c>
      <c r="J3925" s="121" t="s">
        <v>7455</v>
      </c>
    </row>
    <row r="3926" spans="1:10" ht="15.75" hidden="1" customHeight="1">
      <c r="A3926" s="119">
        <v>3919</v>
      </c>
      <c r="B3926" s="238" t="s">
        <v>30554</v>
      </c>
      <c r="C3926" s="121" t="s">
        <v>7483</v>
      </c>
      <c r="D3926" s="119">
        <v>2025</v>
      </c>
      <c r="E3926" s="121">
        <v>6100111287</v>
      </c>
      <c r="F3926" s="237">
        <v>45722</v>
      </c>
      <c r="G3926" s="121" t="s">
        <v>11544</v>
      </c>
      <c r="H3926" s="121" t="s">
        <v>24860</v>
      </c>
      <c r="I3926" s="120" t="s">
        <v>17930</v>
      </c>
      <c r="J3926" s="121" t="s">
        <v>7451</v>
      </c>
    </row>
    <row r="3927" spans="1:10" ht="15.75" hidden="1" customHeight="1">
      <c r="A3927" s="119">
        <v>3920</v>
      </c>
      <c r="B3927" s="238" t="s">
        <v>30555</v>
      </c>
      <c r="C3927" s="121" t="s">
        <v>7479</v>
      </c>
      <c r="D3927" s="119">
        <v>2025</v>
      </c>
      <c r="E3927" s="121">
        <v>6100110628</v>
      </c>
      <c r="F3927" s="237">
        <v>45694</v>
      </c>
      <c r="G3927" s="121" t="s">
        <v>11545</v>
      </c>
      <c r="H3927" s="121" t="s">
        <v>24861</v>
      </c>
      <c r="I3927" s="120" t="s">
        <v>17931</v>
      </c>
      <c r="J3927" s="121" t="s">
        <v>7451</v>
      </c>
    </row>
    <row r="3928" spans="1:10" ht="15.75" hidden="1" customHeight="1">
      <c r="A3928" s="119">
        <v>3921</v>
      </c>
      <c r="B3928" s="238" t="s">
        <v>30556</v>
      </c>
      <c r="C3928" s="121" t="s">
        <v>7495</v>
      </c>
      <c r="D3928" s="119">
        <v>2025</v>
      </c>
      <c r="E3928" s="121">
        <v>6300020580</v>
      </c>
      <c r="F3928" s="237">
        <v>45702</v>
      </c>
      <c r="G3928" s="121" t="s">
        <v>11546</v>
      </c>
      <c r="H3928" s="121" t="s">
        <v>24862</v>
      </c>
      <c r="I3928" s="120" t="s">
        <v>17932</v>
      </c>
      <c r="J3928" s="121" t="s">
        <v>7454</v>
      </c>
    </row>
    <row r="3929" spans="1:10" ht="15.75" hidden="1" customHeight="1">
      <c r="A3929" s="119">
        <v>3922</v>
      </c>
      <c r="B3929" s="238" t="s">
        <v>30557</v>
      </c>
      <c r="C3929" s="121" t="s">
        <v>7478</v>
      </c>
      <c r="D3929" s="119">
        <v>2025</v>
      </c>
      <c r="E3929" s="121">
        <v>6100110736</v>
      </c>
      <c r="F3929" s="237">
        <v>45700</v>
      </c>
      <c r="G3929" s="121" t="s">
        <v>7169</v>
      </c>
      <c r="H3929" s="121" t="s">
        <v>24863</v>
      </c>
      <c r="I3929" s="120" t="s">
        <v>17933</v>
      </c>
      <c r="J3929" s="121" t="s">
        <v>7451</v>
      </c>
    </row>
    <row r="3930" spans="1:10" ht="15.75" hidden="1" customHeight="1">
      <c r="A3930" s="119">
        <v>3923</v>
      </c>
      <c r="B3930" s="238" t="s">
        <v>30558</v>
      </c>
      <c r="C3930" s="121" t="s">
        <v>7495</v>
      </c>
      <c r="D3930" s="119">
        <v>2025</v>
      </c>
      <c r="E3930" s="121">
        <v>6300020540</v>
      </c>
      <c r="F3930" s="237">
        <v>45706</v>
      </c>
      <c r="G3930" s="121" t="s">
        <v>11547</v>
      </c>
      <c r="H3930" s="121" t="s">
        <v>24864</v>
      </c>
      <c r="I3930" s="120" t="s">
        <v>17934</v>
      </c>
      <c r="J3930" s="121" t="s">
        <v>7454</v>
      </c>
    </row>
    <row r="3931" spans="1:10" ht="15.75" hidden="1" customHeight="1">
      <c r="A3931" s="119">
        <v>3924</v>
      </c>
      <c r="B3931" s="238" t="s">
        <v>28764</v>
      </c>
      <c r="C3931" s="121" t="s">
        <v>7479</v>
      </c>
      <c r="D3931" s="119">
        <v>2025</v>
      </c>
      <c r="E3931" s="121">
        <v>6100111371</v>
      </c>
      <c r="F3931" s="237">
        <v>45729</v>
      </c>
      <c r="G3931" s="121" t="s">
        <v>11548</v>
      </c>
      <c r="H3931" s="121" t="s">
        <v>24865</v>
      </c>
      <c r="I3931" s="120" t="s">
        <v>17935</v>
      </c>
      <c r="J3931" s="121" t="s">
        <v>7451</v>
      </c>
    </row>
    <row r="3932" spans="1:10" ht="15.75" hidden="1" customHeight="1">
      <c r="A3932" s="119">
        <v>3925</v>
      </c>
      <c r="B3932" s="121" t="s">
        <v>33338</v>
      </c>
      <c r="C3932" s="121" t="s">
        <v>7502</v>
      </c>
      <c r="D3932" s="119">
        <v>2025</v>
      </c>
      <c r="E3932" s="121">
        <v>6300020578</v>
      </c>
      <c r="F3932" s="237">
        <v>45695</v>
      </c>
      <c r="G3932" s="121" t="s">
        <v>11549</v>
      </c>
      <c r="H3932" s="121" t="s">
        <v>24866</v>
      </c>
      <c r="I3932" s="120" t="s">
        <v>7437</v>
      </c>
      <c r="J3932" s="121" t="s">
        <v>7454</v>
      </c>
    </row>
    <row r="3933" spans="1:10" ht="15.75" hidden="1" customHeight="1">
      <c r="A3933" s="119">
        <v>3926</v>
      </c>
      <c r="B3933" s="238" t="s">
        <v>30559</v>
      </c>
      <c r="C3933" s="121" t="s">
        <v>7483</v>
      </c>
      <c r="D3933" s="119">
        <v>2025</v>
      </c>
      <c r="E3933" s="121">
        <v>6100110659</v>
      </c>
      <c r="F3933" s="237">
        <v>45695</v>
      </c>
      <c r="G3933" s="121" t="s">
        <v>11550</v>
      </c>
      <c r="H3933" s="121" t="s">
        <v>24867</v>
      </c>
      <c r="I3933" s="120" t="s">
        <v>17936</v>
      </c>
      <c r="J3933" s="121" t="s">
        <v>7451</v>
      </c>
    </row>
    <row r="3934" spans="1:10" ht="15.75" hidden="1" customHeight="1">
      <c r="A3934" s="119">
        <v>3927</v>
      </c>
      <c r="B3934" s="238" t="s">
        <v>30560</v>
      </c>
      <c r="C3934" s="121" t="s">
        <v>7489</v>
      </c>
      <c r="D3934" s="119">
        <v>2025</v>
      </c>
      <c r="E3934" s="121">
        <v>6200038161</v>
      </c>
      <c r="F3934" s="237">
        <v>45688</v>
      </c>
      <c r="G3934" s="121" t="s">
        <v>11551</v>
      </c>
      <c r="H3934" s="121" t="s">
        <v>24868</v>
      </c>
      <c r="I3934" s="120" t="s">
        <v>17937</v>
      </c>
      <c r="J3934" s="121" t="s">
        <v>7453</v>
      </c>
    </row>
    <row r="3935" spans="1:10" ht="15.75" hidden="1" customHeight="1">
      <c r="A3935" s="119">
        <v>3928</v>
      </c>
      <c r="B3935" s="238" t="s">
        <v>30561</v>
      </c>
      <c r="C3935" s="121" t="s">
        <v>7480</v>
      </c>
      <c r="D3935" s="119">
        <v>2025</v>
      </c>
      <c r="E3935" s="121">
        <v>6000041178</v>
      </c>
      <c r="F3935" s="237">
        <v>45700</v>
      </c>
      <c r="G3935" s="121" t="s">
        <v>11552</v>
      </c>
      <c r="H3935" s="121" t="s">
        <v>24869</v>
      </c>
      <c r="I3935" s="120" t="s">
        <v>17938</v>
      </c>
      <c r="J3935" s="121" t="s">
        <v>7452</v>
      </c>
    </row>
    <row r="3936" spans="1:10" ht="15.75" hidden="1" customHeight="1">
      <c r="A3936" s="119">
        <v>3929</v>
      </c>
      <c r="B3936" s="238" t="s">
        <v>30562</v>
      </c>
      <c r="C3936" s="121" t="s">
        <v>7497</v>
      </c>
      <c r="D3936" s="119">
        <v>2025</v>
      </c>
      <c r="E3936" s="121">
        <v>6100110560</v>
      </c>
      <c r="F3936" s="237">
        <v>45693</v>
      </c>
      <c r="G3936" s="121" t="s">
        <v>11553</v>
      </c>
      <c r="H3936" s="121" t="s">
        <v>24870</v>
      </c>
      <c r="I3936" s="120" t="s">
        <v>17939</v>
      </c>
      <c r="J3936" s="121" t="s">
        <v>7451</v>
      </c>
    </row>
    <row r="3937" spans="1:10" ht="15.75" hidden="1" customHeight="1">
      <c r="A3937" s="119">
        <v>3930</v>
      </c>
      <c r="B3937" s="238" t="s">
        <v>30563</v>
      </c>
      <c r="C3937" s="121" t="s">
        <v>7508</v>
      </c>
      <c r="D3937" s="119">
        <v>2025</v>
      </c>
      <c r="E3937" s="121">
        <v>6400023628</v>
      </c>
      <c r="F3937" s="237">
        <v>45688</v>
      </c>
      <c r="G3937" s="121" t="s">
        <v>11554</v>
      </c>
      <c r="H3937" s="121" t="s">
        <v>24871</v>
      </c>
      <c r="I3937" s="120" t="s">
        <v>17940</v>
      </c>
      <c r="J3937" s="121" t="s">
        <v>7455</v>
      </c>
    </row>
    <row r="3938" spans="1:10" ht="15.75" hidden="1" customHeight="1">
      <c r="A3938" s="119">
        <v>3931</v>
      </c>
      <c r="B3938" s="238" t="s">
        <v>30564</v>
      </c>
      <c r="C3938" s="121" t="s">
        <v>7479</v>
      </c>
      <c r="D3938" s="119">
        <v>2025</v>
      </c>
      <c r="E3938" s="121">
        <v>6100110552</v>
      </c>
      <c r="F3938" s="237">
        <v>45693</v>
      </c>
      <c r="G3938" s="121" t="s">
        <v>11555</v>
      </c>
      <c r="H3938" s="121" t="s">
        <v>24872</v>
      </c>
      <c r="I3938" s="120" t="s">
        <v>17941</v>
      </c>
      <c r="J3938" s="121" t="s">
        <v>7451</v>
      </c>
    </row>
    <row r="3939" spans="1:10" ht="15.75" hidden="1" customHeight="1">
      <c r="A3939" s="119">
        <v>3932</v>
      </c>
      <c r="B3939" s="238" t="s">
        <v>30565</v>
      </c>
      <c r="C3939" s="121" t="s">
        <v>7483</v>
      </c>
      <c r="D3939" s="119">
        <v>2025</v>
      </c>
      <c r="E3939" s="121">
        <v>6100110563</v>
      </c>
      <c r="F3939" s="237">
        <v>45702</v>
      </c>
      <c r="G3939" s="121" t="s">
        <v>11556</v>
      </c>
      <c r="H3939" s="121" t="s">
        <v>24873</v>
      </c>
      <c r="I3939" s="120" t="s">
        <v>17942</v>
      </c>
      <c r="J3939" s="121" t="s">
        <v>7451</v>
      </c>
    </row>
    <row r="3940" spans="1:10" ht="15.75" hidden="1" customHeight="1">
      <c r="A3940" s="119">
        <v>3933</v>
      </c>
      <c r="B3940" s="238" t="s">
        <v>30566</v>
      </c>
      <c r="C3940" s="121" t="s">
        <v>7493</v>
      </c>
      <c r="D3940" s="119">
        <v>2025</v>
      </c>
      <c r="E3940" s="121">
        <v>6000041197</v>
      </c>
      <c r="F3940" s="237">
        <v>45706</v>
      </c>
      <c r="G3940" s="121" t="s">
        <v>11557</v>
      </c>
      <c r="H3940" s="121" t="s">
        <v>24874</v>
      </c>
      <c r="I3940" s="120" t="s">
        <v>17943</v>
      </c>
      <c r="J3940" s="121" t="s">
        <v>7452</v>
      </c>
    </row>
    <row r="3941" spans="1:10" ht="15.75" hidden="1" customHeight="1">
      <c r="A3941" s="119">
        <v>3934</v>
      </c>
      <c r="B3941" s="238" t="s">
        <v>30567</v>
      </c>
      <c r="C3941" s="121" t="s">
        <v>7500</v>
      </c>
      <c r="D3941" s="119">
        <v>2025</v>
      </c>
      <c r="E3941" s="121">
        <v>6200038513</v>
      </c>
      <c r="F3941" s="237">
        <v>45722</v>
      </c>
      <c r="G3941" s="121" t="s">
        <v>11558</v>
      </c>
      <c r="H3941" s="121" t="s">
        <v>24875</v>
      </c>
      <c r="I3941" s="120" t="s">
        <v>17944</v>
      </c>
      <c r="J3941" s="121" t="s">
        <v>7453</v>
      </c>
    </row>
    <row r="3942" spans="1:10" ht="15.75" hidden="1" customHeight="1">
      <c r="A3942" s="119">
        <v>3935</v>
      </c>
      <c r="B3942" s="238" t="s">
        <v>30568</v>
      </c>
      <c r="C3942" s="121" t="s">
        <v>7489</v>
      </c>
      <c r="D3942" s="119">
        <v>2025</v>
      </c>
      <c r="E3942" s="121">
        <v>6200038163</v>
      </c>
      <c r="F3942" s="237">
        <v>45694</v>
      </c>
      <c r="G3942" s="121" t="s">
        <v>11559</v>
      </c>
      <c r="H3942" s="121" t="s">
        <v>24876</v>
      </c>
      <c r="I3942" s="120" t="s">
        <v>17945</v>
      </c>
      <c r="J3942" s="121" t="s">
        <v>7453</v>
      </c>
    </row>
    <row r="3943" spans="1:10" ht="15.75" hidden="1" customHeight="1">
      <c r="A3943" s="119">
        <v>3936</v>
      </c>
      <c r="B3943" s="238" t="s">
        <v>7833</v>
      </c>
      <c r="C3943" s="121" t="s">
        <v>7483</v>
      </c>
      <c r="D3943" s="119">
        <v>2025</v>
      </c>
      <c r="E3943" s="121">
        <v>6100110550</v>
      </c>
      <c r="F3943" s="237">
        <v>45692</v>
      </c>
      <c r="G3943" s="121" t="s">
        <v>11560</v>
      </c>
      <c r="H3943" s="121" t="s">
        <v>24877</v>
      </c>
      <c r="I3943" s="120" t="s">
        <v>17946</v>
      </c>
      <c r="J3943" s="121" t="s">
        <v>7451</v>
      </c>
    </row>
    <row r="3944" spans="1:10" ht="15.75" hidden="1" customHeight="1">
      <c r="A3944" s="119">
        <v>3937</v>
      </c>
      <c r="B3944" s="238" t="s">
        <v>30569</v>
      </c>
      <c r="C3944" s="121" t="s">
        <v>7507</v>
      </c>
      <c r="D3944" s="119">
        <v>2025</v>
      </c>
      <c r="E3944" s="121">
        <v>6400023622</v>
      </c>
      <c r="F3944" s="237">
        <v>45693</v>
      </c>
      <c r="G3944" s="121" t="s">
        <v>11561</v>
      </c>
      <c r="H3944" s="121" t="s">
        <v>24878</v>
      </c>
      <c r="I3944" s="120" t="s">
        <v>17947</v>
      </c>
      <c r="J3944" s="121" t="s">
        <v>7455</v>
      </c>
    </row>
    <row r="3945" spans="1:10" ht="15.75" hidden="1" customHeight="1">
      <c r="A3945" s="119">
        <v>3938</v>
      </c>
      <c r="B3945" s="238" t="s">
        <v>7919</v>
      </c>
      <c r="C3945" s="121" t="s">
        <v>7483</v>
      </c>
      <c r="D3945" s="119">
        <v>2025</v>
      </c>
      <c r="E3945" s="121">
        <v>6100110626</v>
      </c>
      <c r="F3945" s="237">
        <v>45693</v>
      </c>
      <c r="G3945" s="121" t="s">
        <v>11562</v>
      </c>
      <c r="H3945" s="121" t="s">
        <v>24879</v>
      </c>
      <c r="I3945" s="120" t="s">
        <v>17948</v>
      </c>
      <c r="J3945" s="121" t="s">
        <v>7451</v>
      </c>
    </row>
    <row r="3946" spans="1:10" ht="15.75" hidden="1" customHeight="1">
      <c r="A3946" s="119">
        <v>3939</v>
      </c>
      <c r="B3946" s="238" t="s">
        <v>28912</v>
      </c>
      <c r="C3946" s="121" t="s">
        <v>7478</v>
      </c>
      <c r="D3946" s="119">
        <v>2025</v>
      </c>
      <c r="E3946" s="121">
        <v>6100111075</v>
      </c>
      <c r="F3946" s="237">
        <v>45713</v>
      </c>
      <c r="G3946" s="121" t="s">
        <v>11563</v>
      </c>
      <c r="H3946" s="121" t="s">
        <v>24880</v>
      </c>
      <c r="I3946" s="120" t="s">
        <v>17949</v>
      </c>
      <c r="J3946" s="121" t="s">
        <v>7451</v>
      </c>
    </row>
    <row r="3947" spans="1:10" ht="15.75" hidden="1" customHeight="1">
      <c r="A3947" s="119">
        <v>3940</v>
      </c>
      <c r="B3947" s="238" t="s">
        <v>30570</v>
      </c>
      <c r="C3947" s="121" t="s">
        <v>7489</v>
      </c>
      <c r="D3947" s="119">
        <v>2025</v>
      </c>
      <c r="E3947" s="121">
        <v>6200038817</v>
      </c>
      <c r="F3947" s="237">
        <v>45754</v>
      </c>
      <c r="G3947" s="121" t="s">
        <v>11564</v>
      </c>
      <c r="H3947" s="121"/>
      <c r="I3947" s="120" t="s">
        <v>17950</v>
      </c>
      <c r="J3947" s="121" t="s">
        <v>7453</v>
      </c>
    </row>
    <row r="3948" spans="1:10" ht="15.75" hidden="1" customHeight="1">
      <c r="A3948" s="119">
        <v>3941</v>
      </c>
      <c r="B3948" s="238" t="s">
        <v>30571</v>
      </c>
      <c r="C3948" s="121" t="s">
        <v>7502</v>
      </c>
      <c r="D3948" s="119">
        <v>2025</v>
      </c>
      <c r="E3948" s="121">
        <v>6300020670</v>
      </c>
      <c r="F3948" s="237">
        <v>45722</v>
      </c>
      <c r="G3948" s="121" t="s">
        <v>11565</v>
      </c>
      <c r="H3948" s="121" t="s">
        <v>24881</v>
      </c>
      <c r="I3948" s="120" t="s">
        <v>17951</v>
      </c>
      <c r="J3948" s="121" t="s">
        <v>7454</v>
      </c>
    </row>
    <row r="3949" spans="1:10" ht="15.75" hidden="1" customHeight="1">
      <c r="A3949" s="119">
        <v>3942</v>
      </c>
      <c r="B3949" s="238" t="s">
        <v>30572</v>
      </c>
      <c r="C3949" s="121" t="s">
        <v>7498</v>
      </c>
      <c r="D3949" s="119">
        <v>2025</v>
      </c>
      <c r="E3949" s="121">
        <v>6200038556</v>
      </c>
      <c r="F3949" s="237">
        <v>45723</v>
      </c>
      <c r="G3949" s="121" t="s">
        <v>11566</v>
      </c>
      <c r="H3949" s="121" t="s">
        <v>24882</v>
      </c>
      <c r="I3949" s="120" t="s">
        <v>17952</v>
      </c>
      <c r="J3949" s="121" t="s">
        <v>7453</v>
      </c>
    </row>
    <row r="3950" spans="1:10" ht="15.75" hidden="1" customHeight="1">
      <c r="A3950" s="119">
        <v>3943</v>
      </c>
      <c r="B3950" s="238" t="s">
        <v>30573</v>
      </c>
      <c r="C3950" s="121" t="s">
        <v>7494</v>
      </c>
      <c r="D3950" s="119">
        <v>2025</v>
      </c>
      <c r="E3950" s="121">
        <v>6000041261</v>
      </c>
      <c r="F3950" s="237">
        <v>45708</v>
      </c>
      <c r="G3950" s="121" t="s">
        <v>11567</v>
      </c>
      <c r="H3950" s="121" t="s">
        <v>24883</v>
      </c>
      <c r="I3950" s="120" t="s">
        <v>17953</v>
      </c>
      <c r="J3950" s="121" t="s">
        <v>7452</v>
      </c>
    </row>
    <row r="3951" spans="1:10" ht="15.75" hidden="1" customHeight="1">
      <c r="A3951" s="119">
        <v>3944</v>
      </c>
      <c r="B3951" s="238" t="s">
        <v>30574</v>
      </c>
      <c r="C3951" s="121" t="s">
        <v>7491</v>
      </c>
      <c r="D3951" s="119">
        <v>2025</v>
      </c>
      <c r="E3951" s="121">
        <v>6100110637</v>
      </c>
      <c r="F3951" s="237">
        <v>45695</v>
      </c>
      <c r="G3951" s="121" t="s">
        <v>11568</v>
      </c>
      <c r="H3951" s="121" t="s">
        <v>24884</v>
      </c>
      <c r="I3951" s="120" t="s">
        <v>17954</v>
      </c>
      <c r="J3951" s="121" t="s">
        <v>7451</v>
      </c>
    </row>
    <row r="3952" spans="1:10" ht="15.75" hidden="1" customHeight="1">
      <c r="A3952" s="119">
        <v>3945</v>
      </c>
      <c r="B3952" s="238" t="s">
        <v>30575</v>
      </c>
      <c r="C3952" s="121" t="s">
        <v>7483</v>
      </c>
      <c r="D3952" s="119">
        <v>2025</v>
      </c>
      <c r="E3952" s="121">
        <v>6100110723</v>
      </c>
      <c r="F3952" s="237">
        <v>45698</v>
      </c>
      <c r="G3952" s="121" t="s">
        <v>11569</v>
      </c>
      <c r="H3952" s="121" t="s">
        <v>24885</v>
      </c>
      <c r="I3952" s="120" t="s">
        <v>17955</v>
      </c>
      <c r="J3952" s="121" t="s">
        <v>7451</v>
      </c>
    </row>
    <row r="3953" spans="1:10" ht="15.75" hidden="1" customHeight="1">
      <c r="A3953" s="119">
        <v>3946</v>
      </c>
      <c r="B3953" s="238" t="s">
        <v>30576</v>
      </c>
      <c r="C3953" s="121" t="s">
        <v>7479</v>
      </c>
      <c r="D3953" s="119">
        <v>2025</v>
      </c>
      <c r="E3953" s="121">
        <v>6100110803</v>
      </c>
      <c r="F3953" s="237">
        <v>45700</v>
      </c>
      <c r="G3953" s="121" t="s">
        <v>11570</v>
      </c>
      <c r="H3953" s="121" t="s">
        <v>24886</v>
      </c>
      <c r="I3953" s="120" t="s">
        <v>17956</v>
      </c>
      <c r="J3953" s="121" t="s">
        <v>7451</v>
      </c>
    </row>
    <row r="3954" spans="1:10" ht="15.75" hidden="1" customHeight="1">
      <c r="A3954" s="119">
        <v>3947</v>
      </c>
      <c r="B3954" s="238" t="s">
        <v>30577</v>
      </c>
      <c r="C3954" s="121" t="s">
        <v>7483</v>
      </c>
      <c r="D3954" s="119">
        <v>2025</v>
      </c>
      <c r="E3954" s="121">
        <v>6100110796</v>
      </c>
      <c r="F3954" s="237">
        <v>45700</v>
      </c>
      <c r="G3954" s="121" t="s">
        <v>11571</v>
      </c>
      <c r="H3954" s="121" t="s">
        <v>24887</v>
      </c>
      <c r="I3954" s="120" t="s">
        <v>17957</v>
      </c>
      <c r="J3954" s="121" t="s">
        <v>7451</v>
      </c>
    </row>
    <row r="3955" spans="1:10" ht="15.75" hidden="1" customHeight="1">
      <c r="A3955" s="119">
        <v>3948</v>
      </c>
      <c r="B3955" s="238" t="s">
        <v>30578</v>
      </c>
      <c r="C3955" s="121" t="s">
        <v>7501</v>
      </c>
      <c r="D3955" s="119">
        <v>2025</v>
      </c>
      <c r="E3955" s="121">
        <v>6200038179</v>
      </c>
      <c r="F3955" s="237">
        <v>45688</v>
      </c>
      <c r="G3955" s="121" t="s">
        <v>11572</v>
      </c>
      <c r="H3955" s="121" t="s">
        <v>24888</v>
      </c>
      <c r="I3955" s="120" t="s">
        <v>17958</v>
      </c>
      <c r="J3955" s="121" t="s">
        <v>7453</v>
      </c>
    </row>
    <row r="3956" spans="1:10" ht="15.75" hidden="1" customHeight="1">
      <c r="A3956" s="119">
        <v>3949</v>
      </c>
      <c r="B3956" s="238" t="s">
        <v>30579</v>
      </c>
      <c r="C3956" s="121" t="s">
        <v>7478</v>
      </c>
      <c r="D3956" s="119">
        <v>2025</v>
      </c>
      <c r="E3956" s="121">
        <v>6100110605</v>
      </c>
      <c r="F3956" s="237">
        <v>45692</v>
      </c>
      <c r="G3956" s="121" t="s">
        <v>11573</v>
      </c>
      <c r="H3956" s="121" t="s">
        <v>24889</v>
      </c>
      <c r="I3956" s="120" t="s">
        <v>17959</v>
      </c>
      <c r="J3956" s="121" t="s">
        <v>7451</v>
      </c>
    </row>
    <row r="3957" spans="1:10" ht="15.75" hidden="1" customHeight="1">
      <c r="A3957" s="119">
        <v>3950</v>
      </c>
      <c r="B3957" s="238" t="s">
        <v>7574</v>
      </c>
      <c r="C3957" s="121" t="s">
        <v>7479</v>
      </c>
      <c r="D3957" s="119">
        <v>2025</v>
      </c>
      <c r="E3957" s="121">
        <v>6100110586</v>
      </c>
      <c r="F3957" s="237">
        <v>45694</v>
      </c>
      <c r="G3957" s="121" t="s">
        <v>11574</v>
      </c>
      <c r="H3957" s="121" t="s">
        <v>24890</v>
      </c>
      <c r="I3957" s="120" t="s">
        <v>17960</v>
      </c>
      <c r="J3957" s="121" t="s">
        <v>7451</v>
      </c>
    </row>
    <row r="3958" spans="1:10" ht="15.75" hidden="1" customHeight="1">
      <c r="A3958" s="119">
        <v>3951</v>
      </c>
      <c r="B3958" s="238" t="s">
        <v>30184</v>
      </c>
      <c r="C3958" s="121" t="s">
        <v>7488</v>
      </c>
      <c r="D3958" s="119">
        <v>2025</v>
      </c>
      <c r="E3958" s="121">
        <v>6100110697</v>
      </c>
      <c r="F3958" s="237">
        <v>45695</v>
      </c>
      <c r="G3958" s="121" t="s">
        <v>11575</v>
      </c>
      <c r="H3958" s="121" t="s">
        <v>24891</v>
      </c>
      <c r="I3958" s="120" t="s">
        <v>17961</v>
      </c>
      <c r="J3958" s="121" t="s">
        <v>7451</v>
      </c>
    </row>
    <row r="3959" spans="1:10" ht="15.75" hidden="1" customHeight="1">
      <c r="A3959" s="119">
        <v>3952</v>
      </c>
      <c r="B3959" s="238" t="s">
        <v>30580</v>
      </c>
      <c r="C3959" s="121" t="s">
        <v>7489</v>
      </c>
      <c r="D3959" s="119">
        <v>2025</v>
      </c>
      <c r="E3959" s="121">
        <v>6200038374</v>
      </c>
      <c r="F3959" s="237">
        <v>45709</v>
      </c>
      <c r="G3959" s="121" t="s">
        <v>11576</v>
      </c>
      <c r="H3959" s="121" t="s">
        <v>24892</v>
      </c>
      <c r="I3959" s="120" t="s">
        <v>17962</v>
      </c>
      <c r="J3959" s="121" t="s">
        <v>7453</v>
      </c>
    </row>
    <row r="3960" spans="1:10" ht="15.75" hidden="1" customHeight="1">
      <c r="A3960" s="119">
        <v>3953</v>
      </c>
      <c r="B3960" s="238" t="s">
        <v>30581</v>
      </c>
      <c r="C3960" s="121" t="s">
        <v>7501</v>
      </c>
      <c r="D3960" s="119">
        <v>2025</v>
      </c>
      <c r="E3960" s="121">
        <v>6200038258</v>
      </c>
      <c r="F3960" s="237">
        <v>45701</v>
      </c>
      <c r="G3960" s="121" t="s">
        <v>11577</v>
      </c>
      <c r="H3960" s="121" t="s">
        <v>24893</v>
      </c>
      <c r="I3960" s="120" t="s">
        <v>17963</v>
      </c>
      <c r="J3960" s="121" t="s">
        <v>7453</v>
      </c>
    </row>
    <row r="3961" spans="1:10" ht="15.75" hidden="1" customHeight="1">
      <c r="A3961" s="119">
        <v>3954</v>
      </c>
      <c r="B3961" s="238" t="s">
        <v>7629</v>
      </c>
      <c r="C3961" s="121" t="s">
        <v>7479</v>
      </c>
      <c r="D3961" s="119">
        <v>2025</v>
      </c>
      <c r="E3961" s="121">
        <v>6100110742</v>
      </c>
      <c r="F3961" s="237">
        <v>45754</v>
      </c>
      <c r="G3961" s="121" t="s">
        <v>7291</v>
      </c>
      <c r="H3961" s="121" t="s">
        <v>24894</v>
      </c>
      <c r="I3961" s="120" t="s">
        <v>17964</v>
      </c>
      <c r="J3961" s="121" t="s">
        <v>7451</v>
      </c>
    </row>
    <row r="3962" spans="1:10" ht="15.75" hidden="1" customHeight="1">
      <c r="A3962" s="119">
        <v>3955</v>
      </c>
      <c r="B3962" s="238" t="s">
        <v>30582</v>
      </c>
      <c r="C3962" s="121" t="s">
        <v>7490</v>
      </c>
      <c r="D3962" s="119">
        <v>2025</v>
      </c>
      <c r="E3962" s="121">
        <v>6200038209</v>
      </c>
      <c r="F3962" s="237">
        <v>45699</v>
      </c>
      <c r="G3962" s="121" t="s">
        <v>11578</v>
      </c>
      <c r="H3962" s="121" t="s">
        <v>24895</v>
      </c>
      <c r="I3962" s="120" t="s">
        <v>17965</v>
      </c>
      <c r="J3962" s="121" t="s">
        <v>7453</v>
      </c>
    </row>
    <row r="3963" spans="1:10" ht="15.75" hidden="1" customHeight="1">
      <c r="A3963" s="119">
        <v>3956</v>
      </c>
      <c r="B3963" s="238" t="s">
        <v>28883</v>
      </c>
      <c r="C3963" s="121" t="s">
        <v>7497</v>
      </c>
      <c r="D3963" s="119">
        <v>2025</v>
      </c>
      <c r="E3963" s="121">
        <v>6100110693</v>
      </c>
      <c r="F3963" s="237">
        <v>45699</v>
      </c>
      <c r="G3963" s="121" t="s">
        <v>11579</v>
      </c>
      <c r="H3963" s="121" t="s">
        <v>24896</v>
      </c>
      <c r="I3963" s="120" t="s">
        <v>17966</v>
      </c>
      <c r="J3963" s="121" t="s">
        <v>7451</v>
      </c>
    </row>
    <row r="3964" spans="1:10" ht="15.75" hidden="1" customHeight="1">
      <c r="A3964" s="119">
        <v>3957</v>
      </c>
      <c r="B3964" s="238" t="s">
        <v>30583</v>
      </c>
      <c r="C3964" s="121" t="s">
        <v>7496</v>
      </c>
      <c r="D3964" s="119">
        <v>2025</v>
      </c>
      <c r="E3964" s="121">
        <v>6100110604</v>
      </c>
      <c r="F3964" s="237">
        <v>45694</v>
      </c>
      <c r="G3964" s="121" t="s">
        <v>7169</v>
      </c>
      <c r="H3964" s="121" t="s">
        <v>24897</v>
      </c>
      <c r="I3964" s="120" t="s">
        <v>17967</v>
      </c>
      <c r="J3964" s="121" t="s">
        <v>7451</v>
      </c>
    </row>
    <row r="3965" spans="1:10" ht="15.75" hidden="1" customHeight="1">
      <c r="A3965" s="119">
        <v>3958</v>
      </c>
      <c r="B3965" s="238" t="s">
        <v>30584</v>
      </c>
      <c r="C3965" s="121" t="s">
        <v>7481</v>
      </c>
      <c r="D3965" s="119">
        <v>2025</v>
      </c>
      <c r="E3965" s="121">
        <v>6000041165</v>
      </c>
      <c r="F3965" s="237">
        <v>45700</v>
      </c>
      <c r="G3965" s="121" t="s">
        <v>11580</v>
      </c>
      <c r="H3965" s="121" t="s">
        <v>24898</v>
      </c>
      <c r="I3965" s="120" t="s">
        <v>17968</v>
      </c>
      <c r="J3965" s="121" t="s">
        <v>7452</v>
      </c>
    </row>
    <row r="3966" spans="1:10" ht="15.75" hidden="1" customHeight="1">
      <c r="A3966" s="119">
        <v>3959</v>
      </c>
      <c r="B3966" s="238" t="s">
        <v>30585</v>
      </c>
      <c r="C3966" s="121" t="s">
        <v>7489</v>
      </c>
      <c r="D3966" s="119">
        <v>2025</v>
      </c>
      <c r="E3966" s="121">
        <v>6200038178</v>
      </c>
      <c r="F3966" s="237">
        <v>45692</v>
      </c>
      <c r="G3966" s="121" t="s">
        <v>11581</v>
      </c>
      <c r="H3966" s="121" t="s">
        <v>24899</v>
      </c>
      <c r="I3966" s="120" t="s">
        <v>17969</v>
      </c>
      <c r="J3966" s="121" t="s">
        <v>7453</v>
      </c>
    </row>
    <row r="3967" spans="1:10" ht="15.75" hidden="1" customHeight="1">
      <c r="A3967" s="119">
        <v>3960</v>
      </c>
      <c r="B3967" s="238" t="s">
        <v>28910</v>
      </c>
      <c r="C3967" s="121" t="s">
        <v>7496</v>
      </c>
      <c r="D3967" s="119">
        <v>2025</v>
      </c>
      <c r="E3967" s="121">
        <v>6100110740</v>
      </c>
      <c r="F3967" s="237">
        <v>45698</v>
      </c>
      <c r="G3967" s="121" t="s">
        <v>11582</v>
      </c>
      <c r="H3967" s="121" t="s">
        <v>24900</v>
      </c>
      <c r="I3967" s="120" t="s">
        <v>17970</v>
      </c>
      <c r="J3967" s="121" t="s">
        <v>7451</v>
      </c>
    </row>
    <row r="3968" spans="1:10" ht="15.75" hidden="1" customHeight="1">
      <c r="A3968" s="119">
        <v>3961</v>
      </c>
      <c r="B3968" s="238" t="s">
        <v>30586</v>
      </c>
      <c r="C3968" s="121" t="s">
        <v>7492</v>
      </c>
      <c r="D3968" s="119">
        <v>2025</v>
      </c>
      <c r="E3968" s="121">
        <v>6200038221</v>
      </c>
      <c r="F3968" s="237">
        <v>45698</v>
      </c>
      <c r="G3968" s="121" t="s">
        <v>11583</v>
      </c>
      <c r="H3968" s="121" t="s">
        <v>24901</v>
      </c>
      <c r="I3968" s="120" t="s">
        <v>17971</v>
      </c>
      <c r="J3968" s="121" t="s">
        <v>7453</v>
      </c>
    </row>
    <row r="3969" spans="1:10" ht="15.75" hidden="1" customHeight="1">
      <c r="A3969" s="119">
        <v>3962</v>
      </c>
      <c r="B3969" s="238" t="s">
        <v>7624</v>
      </c>
      <c r="C3969" s="121" t="s">
        <v>7478</v>
      </c>
      <c r="D3969" s="119">
        <v>2025</v>
      </c>
      <c r="E3969" s="121">
        <v>6100110724</v>
      </c>
      <c r="F3969" s="237">
        <v>45699</v>
      </c>
      <c r="G3969" s="121" t="s">
        <v>11584</v>
      </c>
      <c r="H3969" s="121" t="s">
        <v>24902</v>
      </c>
      <c r="I3969" s="120" t="s">
        <v>17972</v>
      </c>
      <c r="J3969" s="121" t="s">
        <v>7451</v>
      </c>
    </row>
    <row r="3970" spans="1:10" ht="15.75" hidden="1" customHeight="1">
      <c r="A3970" s="119">
        <v>3963</v>
      </c>
      <c r="B3970" s="238" t="s">
        <v>30587</v>
      </c>
      <c r="C3970" s="121" t="s">
        <v>7478</v>
      </c>
      <c r="D3970" s="119">
        <v>2025</v>
      </c>
      <c r="E3970" s="121">
        <v>6100110870</v>
      </c>
      <c r="F3970" s="237">
        <v>45702</v>
      </c>
      <c r="G3970" s="121" t="s">
        <v>11585</v>
      </c>
      <c r="H3970" s="121" t="s">
        <v>24903</v>
      </c>
      <c r="I3970" s="120" t="s">
        <v>17973</v>
      </c>
      <c r="J3970" s="121" t="s">
        <v>7451</v>
      </c>
    </row>
    <row r="3971" spans="1:10" ht="15.75" hidden="1" customHeight="1">
      <c r="A3971" s="119">
        <v>3964</v>
      </c>
      <c r="B3971" s="238" t="s">
        <v>30588</v>
      </c>
      <c r="C3971" s="121" t="s">
        <v>7479</v>
      </c>
      <c r="D3971" s="119">
        <v>2025</v>
      </c>
      <c r="E3971" s="121">
        <v>6100110761</v>
      </c>
      <c r="F3971" s="237">
        <v>45702</v>
      </c>
      <c r="G3971" s="121" t="s">
        <v>11586</v>
      </c>
      <c r="H3971" s="121" t="s">
        <v>24904</v>
      </c>
      <c r="I3971" s="120" t="s">
        <v>17974</v>
      </c>
      <c r="J3971" s="121" t="s">
        <v>7451</v>
      </c>
    </row>
    <row r="3972" spans="1:10" ht="15.75" hidden="1" customHeight="1">
      <c r="A3972" s="119">
        <v>3965</v>
      </c>
      <c r="B3972" s="238" t="s">
        <v>30589</v>
      </c>
      <c r="C3972" s="121" t="s">
        <v>7507</v>
      </c>
      <c r="D3972" s="119">
        <v>2025</v>
      </c>
      <c r="E3972" s="121">
        <v>6400023638</v>
      </c>
      <c r="F3972" s="237">
        <v>45692</v>
      </c>
      <c r="G3972" s="121" t="s">
        <v>11587</v>
      </c>
      <c r="H3972" s="121" t="s">
        <v>24905</v>
      </c>
      <c r="I3972" s="120" t="s">
        <v>17975</v>
      </c>
      <c r="J3972" s="121" t="s">
        <v>7455</v>
      </c>
    </row>
    <row r="3973" spans="1:10" ht="15.75" hidden="1" customHeight="1">
      <c r="A3973" s="119">
        <v>3966</v>
      </c>
      <c r="B3973" s="238" t="s">
        <v>30590</v>
      </c>
      <c r="C3973" s="121" t="s">
        <v>7506</v>
      </c>
      <c r="D3973" s="119">
        <v>2025</v>
      </c>
      <c r="E3973" s="121">
        <v>6300020596</v>
      </c>
      <c r="F3973" s="237">
        <v>45709</v>
      </c>
      <c r="G3973" s="121" t="s">
        <v>11588</v>
      </c>
      <c r="H3973" s="121" t="s">
        <v>24906</v>
      </c>
      <c r="I3973" s="120" t="s">
        <v>17976</v>
      </c>
      <c r="J3973" s="121" t="s">
        <v>7454</v>
      </c>
    </row>
    <row r="3974" spans="1:10" ht="15.75" hidden="1" customHeight="1">
      <c r="A3974" s="119">
        <v>3967</v>
      </c>
      <c r="B3974" s="238" t="s">
        <v>30591</v>
      </c>
      <c r="C3974" s="121" t="s">
        <v>7492</v>
      </c>
      <c r="D3974" s="119">
        <v>2025</v>
      </c>
      <c r="E3974" s="121">
        <v>6200038069</v>
      </c>
      <c r="F3974" s="237">
        <v>45678</v>
      </c>
      <c r="G3974" s="121" t="s">
        <v>9041</v>
      </c>
      <c r="H3974" s="121" t="s">
        <v>24907</v>
      </c>
      <c r="I3974" s="120" t="s">
        <v>17977</v>
      </c>
      <c r="J3974" s="121" t="s">
        <v>7453</v>
      </c>
    </row>
    <row r="3975" spans="1:10" ht="15.75" hidden="1" customHeight="1">
      <c r="A3975" s="119">
        <v>3968</v>
      </c>
      <c r="B3975" s="238" t="s">
        <v>30592</v>
      </c>
      <c r="C3975" s="121" t="s">
        <v>7493</v>
      </c>
      <c r="D3975" s="119">
        <v>2025</v>
      </c>
      <c r="E3975" s="121">
        <v>6000041104</v>
      </c>
      <c r="F3975" s="237">
        <v>45693</v>
      </c>
      <c r="G3975" s="121" t="s">
        <v>11589</v>
      </c>
      <c r="H3975" s="121" t="s">
        <v>24908</v>
      </c>
      <c r="I3975" s="120" t="s">
        <v>17978</v>
      </c>
      <c r="J3975" s="121" t="s">
        <v>7452</v>
      </c>
    </row>
    <row r="3976" spans="1:10" ht="15.75" hidden="1" customHeight="1">
      <c r="A3976" s="119">
        <v>3969</v>
      </c>
      <c r="B3976" s="238" t="s">
        <v>28910</v>
      </c>
      <c r="C3976" s="121" t="s">
        <v>7496</v>
      </c>
      <c r="D3976" s="119">
        <v>2025</v>
      </c>
      <c r="E3976" s="121">
        <v>6100110811</v>
      </c>
      <c r="F3976" s="237">
        <v>45700</v>
      </c>
      <c r="G3976" s="121" t="s">
        <v>11590</v>
      </c>
      <c r="H3976" s="121" t="s">
        <v>24909</v>
      </c>
      <c r="I3976" s="120" t="s">
        <v>17979</v>
      </c>
      <c r="J3976" s="121" t="s">
        <v>7451</v>
      </c>
    </row>
    <row r="3977" spans="1:10" ht="15.75" hidden="1" customHeight="1">
      <c r="A3977" s="119">
        <v>3970</v>
      </c>
      <c r="B3977" s="238" t="s">
        <v>30593</v>
      </c>
      <c r="C3977" s="121" t="s">
        <v>7494</v>
      </c>
      <c r="D3977" s="119">
        <v>2025</v>
      </c>
      <c r="E3977" s="121">
        <v>6000041149</v>
      </c>
      <c r="F3977" s="237">
        <v>45706</v>
      </c>
      <c r="G3977" s="121" t="s">
        <v>11591</v>
      </c>
      <c r="H3977" s="121" t="s">
        <v>24910</v>
      </c>
      <c r="I3977" s="120" t="s">
        <v>17980</v>
      </c>
      <c r="J3977" s="121" t="s">
        <v>7452</v>
      </c>
    </row>
    <row r="3978" spans="1:10" ht="15.75" hidden="1" customHeight="1">
      <c r="A3978" s="119">
        <v>3971</v>
      </c>
      <c r="B3978" s="238" t="s">
        <v>30594</v>
      </c>
      <c r="C3978" s="121" t="s">
        <v>7506</v>
      </c>
      <c r="D3978" s="119">
        <v>2025</v>
      </c>
      <c r="E3978" s="121">
        <v>6300020570</v>
      </c>
      <c r="F3978" s="237">
        <v>45699</v>
      </c>
      <c r="G3978" s="121" t="s">
        <v>11592</v>
      </c>
      <c r="H3978" s="121" t="s">
        <v>24911</v>
      </c>
      <c r="I3978" s="120" t="s">
        <v>17981</v>
      </c>
      <c r="J3978" s="121" t="s">
        <v>7454</v>
      </c>
    </row>
    <row r="3979" spans="1:10" ht="15.75" hidden="1" customHeight="1">
      <c r="A3979" s="119">
        <v>3972</v>
      </c>
      <c r="B3979" s="238" t="s">
        <v>30595</v>
      </c>
      <c r="C3979" s="121" t="s">
        <v>7504</v>
      </c>
      <c r="D3979" s="119">
        <v>2025</v>
      </c>
      <c r="E3979" s="121">
        <v>6300020582</v>
      </c>
      <c r="F3979" s="237">
        <v>45700</v>
      </c>
      <c r="G3979" s="121" t="s">
        <v>11593</v>
      </c>
      <c r="H3979" s="121" t="s">
        <v>24912</v>
      </c>
      <c r="I3979" s="120" t="s">
        <v>17982</v>
      </c>
      <c r="J3979" s="121" t="s">
        <v>7454</v>
      </c>
    </row>
    <row r="3980" spans="1:10" ht="15.75" hidden="1" customHeight="1">
      <c r="A3980" s="119">
        <v>3973</v>
      </c>
      <c r="B3980" s="238" t="s">
        <v>30596</v>
      </c>
      <c r="C3980" s="121" t="s">
        <v>7481</v>
      </c>
      <c r="D3980" s="119">
        <v>2025</v>
      </c>
      <c r="E3980" s="121">
        <v>6000041162</v>
      </c>
      <c r="F3980" s="237">
        <v>45699</v>
      </c>
      <c r="G3980" s="121" t="s">
        <v>11594</v>
      </c>
      <c r="H3980" s="121" t="s">
        <v>24913</v>
      </c>
      <c r="I3980" s="120" t="s">
        <v>17983</v>
      </c>
      <c r="J3980" s="121" t="s">
        <v>7452</v>
      </c>
    </row>
    <row r="3981" spans="1:10" ht="15.75" hidden="1" customHeight="1">
      <c r="A3981" s="119">
        <v>3974</v>
      </c>
      <c r="B3981" s="238" t="s">
        <v>7673</v>
      </c>
      <c r="C3981" s="121" t="s">
        <v>7478</v>
      </c>
      <c r="D3981" s="119">
        <v>2025</v>
      </c>
      <c r="E3981" s="121">
        <v>6100110627</v>
      </c>
      <c r="F3981" s="237">
        <v>45693</v>
      </c>
      <c r="G3981" s="121" t="s">
        <v>11595</v>
      </c>
      <c r="H3981" s="121" t="s">
        <v>24914</v>
      </c>
      <c r="I3981" s="120" t="s">
        <v>17984</v>
      </c>
      <c r="J3981" s="121" t="s">
        <v>7451</v>
      </c>
    </row>
    <row r="3982" spans="1:10" ht="15.75" hidden="1" customHeight="1">
      <c r="A3982" s="119">
        <v>3975</v>
      </c>
      <c r="B3982" s="238" t="s">
        <v>30597</v>
      </c>
      <c r="C3982" s="121" t="s">
        <v>7505</v>
      </c>
      <c r="D3982" s="119">
        <v>2025</v>
      </c>
      <c r="E3982" s="121">
        <v>6400023683</v>
      </c>
      <c r="F3982" s="237">
        <v>45701</v>
      </c>
      <c r="G3982" s="121" t="s">
        <v>11596</v>
      </c>
      <c r="H3982" s="121" t="s">
        <v>24915</v>
      </c>
      <c r="I3982" s="120" t="s">
        <v>17985</v>
      </c>
      <c r="J3982" s="121" t="s">
        <v>7455</v>
      </c>
    </row>
    <row r="3983" spans="1:10" ht="15.75" hidden="1" customHeight="1">
      <c r="A3983" s="119">
        <v>3976</v>
      </c>
      <c r="B3983" s="238" t="s">
        <v>30598</v>
      </c>
      <c r="C3983" s="121" t="s">
        <v>7495</v>
      </c>
      <c r="D3983" s="119">
        <v>2025</v>
      </c>
      <c r="E3983" s="121">
        <v>6300020548</v>
      </c>
      <c r="F3983" s="237">
        <v>45692</v>
      </c>
      <c r="G3983" s="121" t="s">
        <v>11597</v>
      </c>
      <c r="H3983" s="121" t="s">
        <v>24916</v>
      </c>
      <c r="I3983" s="120" t="s">
        <v>17986</v>
      </c>
      <c r="J3983" s="121" t="s">
        <v>7454</v>
      </c>
    </row>
    <row r="3984" spans="1:10" ht="15.75" hidden="1" customHeight="1">
      <c r="A3984" s="119">
        <v>3977</v>
      </c>
      <c r="B3984" s="238" t="s">
        <v>30599</v>
      </c>
      <c r="C3984" s="121" t="s">
        <v>7504</v>
      </c>
      <c r="D3984" s="119">
        <v>2025</v>
      </c>
      <c r="E3984" s="121">
        <v>6300020621</v>
      </c>
      <c r="F3984" s="237">
        <v>45712</v>
      </c>
      <c r="G3984" s="121" t="s">
        <v>11598</v>
      </c>
      <c r="H3984" s="121" t="s">
        <v>24917</v>
      </c>
      <c r="I3984" s="120" t="s">
        <v>17987</v>
      </c>
      <c r="J3984" s="121" t="s">
        <v>7454</v>
      </c>
    </row>
    <row r="3985" spans="1:10" ht="15.75" hidden="1" customHeight="1">
      <c r="A3985" s="119">
        <v>3978</v>
      </c>
      <c r="B3985" s="238" t="s">
        <v>30600</v>
      </c>
      <c r="C3985" s="121" t="s">
        <v>7496</v>
      </c>
      <c r="D3985" s="119">
        <v>2025</v>
      </c>
      <c r="E3985" s="121">
        <v>6100110635</v>
      </c>
      <c r="F3985" s="237">
        <v>45694</v>
      </c>
      <c r="G3985" s="121" t="s">
        <v>11599</v>
      </c>
      <c r="H3985" s="121" t="s">
        <v>24918</v>
      </c>
      <c r="I3985" s="120" t="s">
        <v>17988</v>
      </c>
      <c r="J3985" s="121" t="s">
        <v>7451</v>
      </c>
    </row>
    <row r="3986" spans="1:10" ht="15.75" hidden="1" customHeight="1">
      <c r="A3986" s="119">
        <v>3979</v>
      </c>
      <c r="B3986" s="238" t="s">
        <v>30601</v>
      </c>
      <c r="C3986" s="121" t="s">
        <v>7496</v>
      </c>
      <c r="D3986" s="119">
        <v>2025</v>
      </c>
      <c r="E3986" s="121">
        <v>6100110694</v>
      </c>
      <c r="F3986" s="237">
        <v>45698</v>
      </c>
      <c r="G3986" s="121" t="s">
        <v>11600</v>
      </c>
      <c r="H3986" s="121" t="s">
        <v>24919</v>
      </c>
      <c r="I3986" s="120" t="s">
        <v>17989</v>
      </c>
      <c r="J3986" s="121" t="s">
        <v>7451</v>
      </c>
    </row>
    <row r="3987" spans="1:10" ht="15.75" hidden="1" customHeight="1">
      <c r="A3987" s="119">
        <v>3980</v>
      </c>
      <c r="B3987" s="238" t="s">
        <v>7604</v>
      </c>
      <c r="C3987" s="121" t="s">
        <v>7478</v>
      </c>
      <c r="D3987" s="119">
        <v>2025</v>
      </c>
      <c r="E3987" s="121">
        <v>6100110726</v>
      </c>
      <c r="F3987" s="237">
        <v>45700</v>
      </c>
      <c r="G3987" s="121" t="s">
        <v>11601</v>
      </c>
      <c r="H3987" s="121" t="s">
        <v>24920</v>
      </c>
      <c r="I3987" s="120" t="s">
        <v>17990</v>
      </c>
      <c r="J3987" s="121" t="s">
        <v>7451</v>
      </c>
    </row>
    <row r="3988" spans="1:10" ht="15.75" hidden="1" customHeight="1">
      <c r="A3988" s="119">
        <v>3981</v>
      </c>
      <c r="B3988" s="238" t="s">
        <v>30602</v>
      </c>
      <c r="C3988" s="121" t="s">
        <v>7480</v>
      </c>
      <c r="D3988" s="119">
        <v>2025</v>
      </c>
      <c r="E3988" s="121">
        <v>6000041110</v>
      </c>
      <c r="F3988" s="237">
        <v>45692</v>
      </c>
      <c r="G3988" s="121" t="s">
        <v>11289</v>
      </c>
      <c r="H3988" s="121" t="s">
        <v>24921</v>
      </c>
      <c r="I3988" s="120" t="s">
        <v>17991</v>
      </c>
      <c r="J3988" s="121" t="s">
        <v>7452</v>
      </c>
    </row>
    <row r="3989" spans="1:10" ht="15.75" hidden="1" customHeight="1">
      <c r="A3989" s="119">
        <v>3982</v>
      </c>
      <c r="B3989" s="238" t="s">
        <v>30603</v>
      </c>
      <c r="C3989" s="121" t="s">
        <v>7479</v>
      </c>
      <c r="D3989" s="119">
        <v>2025</v>
      </c>
      <c r="E3989" s="121">
        <v>6100110813</v>
      </c>
      <c r="F3989" s="237">
        <v>45751</v>
      </c>
      <c r="G3989" s="121" t="s">
        <v>7291</v>
      </c>
      <c r="H3989" s="121" t="s">
        <v>24922</v>
      </c>
      <c r="I3989" s="120" t="s">
        <v>17992</v>
      </c>
      <c r="J3989" s="121" t="s">
        <v>7451</v>
      </c>
    </row>
    <row r="3990" spans="1:10" ht="15.75" hidden="1" customHeight="1">
      <c r="A3990" s="119">
        <v>3983</v>
      </c>
      <c r="B3990" s="238" t="s">
        <v>30604</v>
      </c>
      <c r="C3990" s="121" t="s">
        <v>7479</v>
      </c>
      <c r="D3990" s="119">
        <v>2025</v>
      </c>
      <c r="E3990" s="121">
        <v>6100110758</v>
      </c>
      <c r="F3990" s="237">
        <v>45712</v>
      </c>
      <c r="G3990" s="121" t="s">
        <v>11602</v>
      </c>
      <c r="H3990" s="121" t="s">
        <v>24923</v>
      </c>
      <c r="I3990" s="120" t="s">
        <v>17993</v>
      </c>
      <c r="J3990" s="121" t="s">
        <v>7451</v>
      </c>
    </row>
    <row r="3991" spans="1:10" ht="15.75" hidden="1" customHeight="1">
      <c r="A3991" s="119">
        <v>3984</v>
      </c>
      <c r="B3991" s="238" t="s">
        <v>30605</v>
      </c>
      <c r="C3991" s="121" t="s">
        <v>7506</v>
      </c>
      <c r="D3991" s="119">
        <v>2025</v>
      </c>
      <c r="E3991" s="121">
        <v>6300020573</v>
      </c>
      <c r="F3991" s="237">
        <v>45699</v>
      </c>
      <c r="G3991" s="121" t="s">
        <v>11603</v>
      </c>
      <c r="H3991" s="121" t="s">
        <v>24924</v>
      </c>
      <c r="I3991" s="120" t="s">
        <v>17994</v>
      </c>
      <c r="J3991" s="121" t="s">
        <v>7454</v>
      </c>
    </row>
    <row r="3992" spans="1:10" ht="15.75" hidden="1" customHeight="1">
      <c r="A3992" s="119">
        <v>3985</v>
      </c>
      <c r="B3992" s="238" t="s">
        <v>30606</v>
      </c>
      <c r="C3992" s="121" t="s">
        <v>7483</v>
      </c>
      <c r="D3992" s="119">
        <v>2025</v>
      </c>
      <c r="E3992" s="121">
        <v>6100110623</v>
      </c>
      <c r="F3992" s="237">
        <v>45693</v>
      </c>
      <c r="G3992" s="121" t="s">
        <v>11604</v>
      </c>
      <c r="H3992" s="121" t="s">
        <v>24925</v>
      </c>
      <c r="I3992" s="120" t="s">
        <v>17995</v>
      </c>
      <c r="J3992" s="121" t="s">
        <v>7451</v>
      </c>
    </row>
    <row r="3993" spans="1:10" ht="15.75" hidden="1" customHeight="1">
      <c r="A3993" s="119">
        <v>3986</v>
      </c>
      <c r="B3993" s="238" t="s">
        <v>30607</v>
      </c>
      <c r="C3993" s="121" t="s">
        <v>7491</v>
      </c>
      <c r="D3993" s="119">
        <v>2025</v>
      </c>
      <c r="E3993" s="121">
        <v>6100110701</v>
      </c>
      <c r="F3993" s="237">
        <v>45694</v>
      </c>
      <c r="G3993" s="121" t="s">
        <v>11605</v>
      </c>
      <c r="H3993" s="121" t="s">
        <v>24926</v>
      </c>
      <c r="I3993" s="120" t="s">
        <v>17996</v>
      </c>
      <c r="J3993" s="121" t="s">
        <v>7451</v>
      </c>
    </row>
    <row r="3994" spans="1:10" ht="15.75" hidden="1" customHeight="1">
      <c r="A3994" s="119">
        <v>3987</v>
      </c>
      <c r="B3994" s="238" t="s">
        <v>30608</v>
      </c>
      <c r="C3994" s="121" t="s">
        <v>7494</v>
      </c>
      <c r="D3994" s="119">
        <v>2025</v>
      </c>
      <c r="E3994" s="121">
        <v>6000041108</v>
      </c>
      <c r="F3994" s="237">
        <v>45695</v>
      </c>
      <c r="G3994" s="121" t="s">
        <v>11606</v>
      </c>
      <c r="H3994" s="121" t="s">
        <v>24927</v>
      </c>
      <c r="I3994" s="120" t="s">
        <v>17997</v>
      </c>
      <c r="J3994" s="121" t="s">
        <v>7452</v>
      </c>
    </row>
    <row r="3995" spans="1:10" ht="15.75" hidden="1" customHeight="1">
      <c r="A3995" s="119">
        <v>3988</v>
      </c>
      <c r="B3995" s="238" t="s">
        <v>30609</v>
      </c>
      <c r="C3995" s="121" t="s">
        <v>7479</v>
      </c>
      <c r="D3995" s="119">
        <v>2025</v>
      </c>
      <c r="E3995" s="121">
        <v>6100110799</v>
      </c>
      <c r="F3995" s="237">
        <v>45749</v>
      </c>
      <c r="G3995" s="121" t="s">
        <v>7291</v>
      </c>
      <c r="H3995" s="121" t="s">
        <v>24928</v>
      </c>
      <c r="I3995" s="120" t="s">
        <v>17998</v>
      </c>
      <c r="J3995" s="121" t="s">
        <v>7451</v>
      </c>
    </row>
    <row r="3996" spans="1:10" ht="15.75" hidden="1" customHeight="1">
      <c r="A3996" s="119">
        <v>3989</v>
      </c>
      <c r="B3996" s="238" t="s">
        <v>30610</v>
      </c>
      <c r="C3996" s="121" t="s">
        <v>7478</v>
      </c>
      <c r="D3996" s="119">
        <v>2025</v>
      </c>
      <c r="E3996" s="121">
        <v>6100110762</v>
      </c>
      <c r="F3996" s="237">
        <v>45701</v>
      </c>
      <c r="G3996" s="121" t="s">
        <v>11607</v>
      </c>
      <c r="H3996" s="121" t="s">
        <v>24929</v>
      </c>
      <c r="I3996" s="120" t="s">
        <v>17999</v>
      </c>
      <c r="J3996" s="121" t="s">
        <v>7451</v>
      </c>
    </row>
    <row r="3997" spans="1:10" ht="15.75" hidden="1" customHeight="1">
      <c r="A3997" s="119">
        <v>3990</v>
      </c>
      <c r="B3997" s="238" t="s">
        <v>30072</v>
      </c>
      <c r="C3997" s="121" t="s">
        <v>7483</v>
      </c>
      <c r="D3997" s="119">
        <v>2025</v>
      </c>
      <c r="E3997" s="121">
        <v>6100110640</v>
      </c>
      <c r="F3997" s="237">
        <v>45694</v>
      </c>
      <c r="G3997" s="121" t="s">
        <v>11608</v>
      </c>
      <c r="H3997" s="121" t="s">
        <v>24930</v>
      </c>
      <c r="I3997" s="120" t="s">
        <v>18000</v>
      </c>
      <c r="J3997" s="121" t="s">
        <v>7451</v>
      </c>
    </row>
    <row r="3998" spans="1:10" ht="15.75" hidden="1" customHeight="1">
      <c r="A3998" s="119">
        <v>3991</v>
      </c>
      <c r="B3998" s="238" t="s">
        <v>30611</v>
      </c>
      <c r="C3998" s="121" t="s">
        <v>7484</v>
      </c>
      <c r="D3998" s="119">
        <v>2025</v>
      </c>
      <c r="E3998" s="121">
        <v>6100110817</v>
      </c>
      <c r="F3998" s="237">
        <v>45701</v>
      </c>
      <c r="G3998" s="121" t="s">
        <v>11609</v>
      </c>
      <c r="H3998" s="121" t="s">
        <v>24931</v>
      </c>
      <c r="I3998" s="120" t="s">
        <v>18001</v>
      </c>
      <c r="J3998" s="121" t="s">
        <v>7451</v>
      </c>
    </row>
    <row r="3999" spans="1:10" ht="15.75" hidden="1" customHeight="1">
      <c r="A3999" s="119">
        <v>3992</v>
      </c>
      <c r="B3999" s="238" t="s">
        <v>30612</v>
      </c>
      <c r="C3999" s="121" t="s">
        <v>7500</v>
      </c>
      <c r="D3999" s="119">
        <v>2025</v>
      </c>
      <c r="E3999" s="121">
        <v>6200038190</v>
      </c>
      <c r="F3999" s="237">
        <v>45694</v>
      </c>
      <c r="G3999" s="121" t="s">
        <v>11610</v>
      </c>
      <c r="H3999" s="121" t="s">
        <v>24932</v>
      </c>
      <c r="I3999" s="120" t="s">
        <v>18002</v>
      </c>
      <c r="J3999" s="121" t="s">
        <v>7453</v>
      </c>
    </row>
    <row r="4000" spans="1:10" ht="15.75" hidden="1" customHeight="1">
      <c r="A4000" s="119">
        <v>3993</v>
      </c>
      <c r="B4000" s="238" t="s">
        <v>30613</v>
      </c>
      <c r="C4000" s="121" t="s">
        <v>7494</v>
      </c>
      <c r="D4000" s="119">
        <v>2025</v>
      </c>
      <c r="E4000" s="121">
        <v>6000041116</v>
      </c>
      <c r="F4000" s="237">
        <v>45698</v>
      </c>
      <c r="G4000" s="121" t="s">
        <v>11611</v>
      </c>
      <c r="H4000" s="121" t="s">
        <v>24933</v>
      </c>
      <c r="I4000" s="120" t="s">
        <v>18003</v>
      </c>
      <c r="J4000" s="121" t="s">
        <v>7452</v>
      </c>
    </row>
    <row r="4001" spans="1:10" ht="15.75" hidden="1" customHeight="1">
      <c r="A4001" s="119">
        <v>3994</v>
      </c>
      <c r="B4001" s="238" t="s">
        <v>30614</v>
      </c>
      <c r="C4001" s="121" t="s">
        <v>7490</v>
      </c>
      <c r="D4001" s="119">
        <v>2025</v>
      </c>
      <c r="E4001" s="121">
        <v>6200038210</v>
      </c>
      <c r="F4001" s="237">
        <v>45698</v>
      </c>
      <c r="G4001" s="121" t="s">
        <v>11612</v>
      </c>
      <c r="H4001" s="121" t="s">
        <v>24934</v>
      </c>
      <c r="I4001" s="120" t="s">
        <v>18004</v>
      </c>
      <c r="J4001" s="121" t="s">
        <v>7453</v>
      </c>
    </row>
    <row r="4002" spans="1:10" ht="15.75" hidden="1" customHeight="1">
      <c r="A4002" s="119">
        <v>3995</v>
      </c>
      <c r="B4002" s="238" t="s">
        <v>30615</v>
      </c>
      <c r="C4002" s="121" t="s">
        <v>7505</v>
      </c>
      <c r="D4002" s="119">
        <v>2025</v>
      </c>
      <c r="E4002" s="121">
        <v>6400023697</v>
      </c>
      <c r="F4002" s="237">
        <v>45708</v>
      </c>
      <c r="G4002" s="121" t="s">
        <v>11613</v>
      </c>
      <c r="H4002" s="121" t="s">
        <v>24935</v>
      </c>
      <c r="I4002" s="120" t="s">
        <v>18005</v>
      </c>
      <c r="J4002" s="121" t="s">
        <v>7455</v>
      </c>
    </row>
    <row r="4003" spans="1:10" ht="15.75" hidden="1" customHeight="1">
      <c r="A4003" s="119">
        <v>3996</v>
      </c>
      <c r="B4003" s="238" t="s">
        <v>30616</v>
      </c>
      <c r="C4003" s="121" t="s">
        <v>7497</v>
      </c>
      <c r="D4003" s="119">
        <v>2025</v>
      </c>
      <c r="E4003" s="121">
        <v>6100110675</v>
      </c>
      <c r="F4003" s="237">
        <v>45698</v>
      </c>
      <c r="G4003" s="121" t="s">
        <v>11614</v>
      </c>
      <c r="H4003" s="121" t="s">
        <v>24936</v>
      </c>
      <c r="I4003" s="120" t="s">
        <v>18006</v>
      </c>
      <c r="J4003" s="121" t="s">
        <v>7451</v>
      </c>
    </row>
    <row r="4004" spans="1:10" ht="15.75" hidden="1" customHeight="1">
      <c r="A4004" s="119">
        <v>3997</v>
      </c>
      <c r="B4004" s="238" t="s">
        <v>30617</v>
      </c>
      <c r="C4004" s="121" t="s">
        <v>7478</v>
      </c>
      <c r="D4004" s="119">
        <v>2025</v>
      </c>
      <c r="E4004" s="121">
        <v>6100110764</v>
      </c>
      <c r="F4004" s="237">
        <v>45748</v>
      </c>
      <c r="G4004" s="121" t="s">
        <v>7291</v>
      </c>
      <c r="H4004" s="121" t="s">
        <v>24937</v>
      </c>
      <c r="I4004" s="120" t="s">
        <v>18007</v>
      </c>
      <c r="J4004" s="121" t="s">
        <v>7451</v>
      </c>
    </row>
    <row r="4005" spans="1:10" ht="15.75" hidden="1" customHeight="1">
      <c r="A4005" s="119">
        <v>3998</v>
      </c>
      <c r="B4005" s="238" t="s">
        <v>30618</v>
      </c>
      <c r="C4005" s="121" t="s">
        <v>7483</v>
      </c>
      <c r="D4005" s="119">
        <v>2025</v>
      </c>
      <c r="E4005" s="121">
        <v>6100110831</v>
      </c>
      <c r="F4005" s="237">
        <v>45701</v>
      </c>
      <c r="G4005" s="121" t="s">
        <v>11615</v>
      </c>
      <c r="H4005" s="121" t="s">
        <v>24938</v>
      </c>
      <c r="I4005" s="120" t="s">
        <v>18008</v>
      </c>
      <c r="J4005" s="121" t="s">
        <v>7451</v>
      </c>
    </row>
    <row r="4006" spans="1:10" ht="15.75" hidden="1" customHeight="1">
      <c r="A4006" s="119">
        <v>3999</v>
      </c>
      <c r="B4006" s="238" t="s">
        <v>30619</v>
      </c>
      <c r="C4006" s="121" t="s">
        <v>7483</v>
      </c>
      <c r="D4006" s="119">
        <v>2025</v>
      </c>
      <c r="E4006" s="121">
        <v>6100110660</v>
      </c>
      <c r="F4006" s="237">
        <v>45695</v>
      </c>
      <c r="G4006" s="121" t="s">
        <v>11616</v>
      </c>
      <c r="H4006" s="121" t="s">
        <v>24939</v>
      </c>
      <c r="I4006" s="120" t="s">
        <v>18009</v>
      </c>
      <c r="J4006" s="121" t="s">
        <v>7451</v>
      </c>
    </row>
    <row r="4007" spans="1:10" ht="15.75" hidden="1" customHeight="1">
      <c r="A4007" s="119">
        <v>4000</v>
      </c>
      <c r="B4007" s="238" t="s">
        <v>7519</v>
      </c>
      <c r="C4007" s="121" t="s">
        <v>7491</v>
      </c>
      <c r="D4007" s="119">
        <v>2025</v>
      </c>
      <c r="E4007" s="121">
        <v>6100110674</v>
      </c>
      <c r="F4007" s="237">
        <v>45698</v>
      </c>
      <c r="G4007" s="121" t="s">
        <v>11617</v>
      </c>
      <c r="H4007" s="121" t="s">
        <v>24940</v>
      </c>
      <c r="I4007" s="120" t="s">
        <v>18010</v>
      </c>
      <c r="J4007" s="121" t="s">
        <v>7451</v>
      </c>
    </row>
    <row r="4008" spans="1:10" ht="15.75" hidden="1" customHeight="1">
      <c r="A4008" s="119">
        <v>4001</v>
      </c>
      <c r="B4008" s="238" t="s">
        <v>30620</v>
      </c>
      <c r="C4008" s="121" t="s">
        <v>7478</v>
      </c>
      <c r="D4008" s="119">
        <v>2025</v>
      </c>
      <c r="E4008" s="121">
        <v>6100110778</v>
      </c>
      <c r="F4008" s="237">
        <v>45749</v>
      </c>
      <c r="G4008" s="121" t="s">
        <v>7291</v>
      </c>
      <c r="H4008" s="121" t="s">
        <v>24941</v>
      </c>
      <c r="I4008" s="120" t="s">
        <v>18011</v>
      </c>
      <c r="J4008" s="121" t="s">
        <v>7451</v>
      </c>
    </row>
    <row r="4009" spans="1:10" ht="15.75" hidden="1" customHeight="1">
      <c r="A4009" s="119">
        <v>4002</v>
      </c>
      <c r="B4009" s="238" t="s">
        <v>30621</v>
      </c>
      <c r="C4009" s="121" t="s">
        <v>7496</v>
      </c>
      <c r="D4009" s="119">
        <v>2025</v>
      </c>
      <c r="E4009" s="121">
        <v>6100111127</v>
      </c>
      <c r="F4009" s="237">
        <v>45734</v>
      </c>
      <c r="G4009" s="121" t="s">
        <v>11618</v>
      </c>
      <c r="H4009" s="121" t="s">
        <v>24942</v>
      </c>
      <c r="I4009" s="120" t="s">
        <v>18012</v>
      </c>
      <c r="J4009" s="121" t="s">
        <v>7451</v>
      </c>
    </row>
    <row r="4010" spans="1:10" ht="15.75" hidden="1" customHeight="1">
      <c r="A4010" s="119">
        <v>4003</v>
      </c>
      <c r="B4010" s="238" t="s">
        <v>30622</v>
      </c>
      <c r="C4010" s="121" t="s">
        <v>7484</v>
      </c>
      <c r="D4010" s="119">
        <v>2025</v>
      </c>
      <c r="E4010" s="121">
        <v>6100111083</v>
      </c>
      <c r="F4010" s="237">
        <v>45750</v>
      </c>
      <c r="G4010" s="121" t="s">
        <v>11619</v>
      </c>
      <c r="H4010" s="121" t="s">
        <v>24943</v>
      </c>
      <c r="I4010" s="120" t="s">
        <v>18013</v>
      </c>
      <c r="J4010" s="121" t="s">
        <v>7451</v>
      </c>
    </row>
    <row r="4011" spans="1:10" ht="15.75" hidden="1" customHeight="1">
      <c r="A4011" s="119">
        <v>4004</v>
      </c>
      <c r="B4011" s="238" t="s">
        <v>7553</v>
      </c>
      <c r="C4011" s="121" t="s">
        <v>7478</v>
      </c>
      <c r="D4011" s="119">
        <v>2025</v>
      </c>
      <c r="E4011" s="121">
        <v>6100110654</v>
      </c>
      <c r="F4011" s="237">
        <v>45694</v>
      </c>
      <c r="G4011" s="121" t="s">
        <v>11620</v>
      </c>
      <c r="H4011" s="121" t="s">
        <v>24944</v>
      </c>
      <c r="I4011" s="120" t="s">
        <v>15833</v>
      </c>
      <c r="J4011" s="121" t="s">
        <v>7451</v>
      </c>
    </row>
    <row r="4012" spans="1:10" ht="15.75" hidden="1" customHeight="1">
      <c r="A4012" s="119">
        <v>4005</v>
      </c>
      <c r="B4012" s="238" t="s">
        <v>30623</v>
      </c>
      <c r="C4012" s="121" t="s">
        <v>7509</v>
      </c>
      <c r="D4012" s="119">
        <v>2025</v>
      </c>
      <c r="E4012" s="121">
        <v>6400023641</v>
      </c>
      <c r="F4012" s="237">
        <v>45698</v>
      </c>
      <c r="G4012" s="121" t="s">
        <v>11621</v>
      </c>
      <c r="H4012" s="121" t="s">
        <v>24945</v>
      </c>
      <c r="I4012" s="120" t="s">
        <v>18014</v>
      </c>
      <c r="J4012" s="121" t="s">
        <v>7455</v>
      </c>
    </row>
    <row r="4013" spans="1:10" ht="15.75" hidden="1" customHeight="1">
      <c r="A4013" s="119">
        <v>4006</v>
      </c>
      <c r="B4013" s="238" t="s">
        <v>30624</v>
      </c>
      <c r="C4013" s="121" t="s">
        <v>7509</v>
      </c>
      <c r="D4013" s="119">
        <v>2025</v>
      </c>
      <c r="E4013" s="121">
        <v>6400023642</v>
      </c>
      <c r="F4013" s="237">
        <v>45698</v>
      </c>
      <c r="G4013" s="121" t="s">
        <v>11622</v>
      </c>
      <c r="H4013" s="121" t="s">
        <v>24946</v>
      </c>
      <c r="I4013" s="120" t="s">
        <v>18015</v>
      </c>
      <c r="J4013" s="121" t="s">
        <v>7455</v>
      </c>
    </row>
    <row r="4014" spans="1:10" ht="15.75" hidden="1" customHeight="1">
      <c r="A4014" s="119">
        <v>4007</v>
      </c>
      <c r="B4014" s="238" t="s">
        <v>7679</v>
      </c>
      <c r="C4014" s="121" t="s">
        <v>7478</v>
      </c>
      <c r="D4014" s="119">
        <v>2025</v>
      </c>
      <c r="E4014" s="121">
        <v>6100110767</v>
      </c>
      <c r="F4014" s="237">
        <v>45701</v>
      </c>
      <c r="G4014" s="121" t="s">
        <v>11529</v>
      </c>
      <c r="H4014" s="121" t="s">
        <v>24947</v>
      </c>
      <c r="I4014" s="120" t="s">
        <v>18016</v>
      </c>
      <c r="J4014" s="121" t="s">
        <v>7451</v>
      </c>
    </row>
    <row r="4015" spans="1:10" ht="15.75" hidden="1" customHeight="1">
      <c r="A4015" s="119">
        <v>4008</v>
      </c>
      <c r="B4015" s="238" t="s">
        <v>7565</v>
      </c>
      <c r="C4015" s="121" t="s">
        <v>7482</v>
      </c>
      <c r="D4015" s="119">
        <v>2025</v>
      </c>
      <c r="E4015" s="121">
        <v>6100110665</v>
      </c>
      <c r="F4015" s="237">
        <v>45695</v>
      </c>
      <c r="G4015" s="121" t="s">
        <v>11623</v>
      </c>
      <c r="H4015" s="121" t="s">
        <v>24948</v>
      </c>
      <c r="I4015" s="120" t="s">
        <v>18017</v>
      </c>
      <c r="J4015" s="121" t="s">
        <v>7451</v>
      </c>
    </row>
    <row r="4016" spans="1:10" ht="15.75" hidden="1" customHeight="1">
      <c r="A4016" s="119">
        <v>4009</v>
      </c>
      <c r="B4016" s="238" t="s">
        <v>30625</v>
      </c>
      <c r="C4016" s="121" t="s">
        <v>7496</v>
      </c>
      <c r="D4016" s="119">
        <v>2025</v>
      </c>
      <c r="E4016" s="121">
        <v>6100110763</v>
      </c>
      <c r="F4016" s="237">
        <v>45702</v>
      </c>
      <c r="G4016" s="121" t="s">
        <v>11624</v>
      </c>
      <c r="H4016" s="121" t="s">
        <v>24949</v>
      </c>
      <c r="I4016" s="120" t="s">
        <v>18018</v>
      </c>
      <c r="J4016" s="121" t="s">
        <v>7451</v>
      </c>
    </row>
    <row r="4017" spans="1:10" ht="15.75" hidden="1" customHeight="1">
      <c r="A4017" s="119">
        <v>4010</v>
      </c>
      <c r="B4017" s="238" t="s">
        <v>30626</v>
      </c>
      <c r="C4017" s="121" t="s">
        <v>7489</v>
      </c>
      <c r="D4017" s="119">
        <v>2025</v>
      </c>
      <c r="E4017" s="121">
        <v>6200038227</v>
      </c>
      <c r="F4017" s="237">
        <v>45695</v>
      </c>
      <c r="G4017" s="121" t="s">
        <v>11625</v>
      </c>
      <c r="H4017" s="121" t="s">
        <v>24950</v>
      </c>
      <c r="I4017" s="120" t="s">
        <v>7425</v>
      </c>
      <c r="J4017" s="121" t="s">
        <v>7453</v>
      </c>
    </row>
    <row r="4018" spans="1:10" ht="15.75" hidden="1" customHeight="1">
      <c r="A4018" s="119">
        <v>4011</v>
      </c>
      <c r="B4018" s="238" t="s">
        <v>30627</v>
      </c>
      <c r="C4018" s="121" t="s">
        <v>7479</v>
      </c>
      <c r="D4018" s="119">
        <v>2025</v>
      </c>
      <c r="E4018" s="121">
        <v>6100111063</v>
      </c>
      <c r="F4018" s="237">
        <v>45713</v>
      </c>
      <c r="G4018" s="121" t="s">
        <v>11626</v>
      </c>
      <c r="H4018" s="121" t="s">
        <v>24951</v>
      </c>
      <c r="I4018" s="120" t="s">
        <v>18019</v>
      </c>
      <c r="J4018" s="121" t="s">
        <v>7451</v>
      </c>
    </row>
    <row r="4019" spans="1:10" ht="15.75" hidden="1" customHeight="1">
      <c r="A4019" s="119">
        <v>4012</v>
      </c>
      <c r="B4019" s="238" t="s">
        <v>30628</v>
      </c>
      <c r="C4019" s="121" t="s">
        <v>7485</v>
      </c>
      <c r="D4019" s="119">
        <v>2025</v>
      </c>
      <c r="E4019" s="121">
        <v>6000041155</v>
      </c>
      <c r="F4019" s="237">
        <v>45698</v>
      </c>
      <c r="G4019" s="121" t="s">
        <v>7223</v>
      </c>
      <c r="H4019" s="121" t="s">
        <v>24952</v>
      </c>
      <c r="I4019" s="120" t="s">
        <v>18020</v>
      </c>
      <c r="J4019" s="121" t="s">
        <v>7452</v>
      </c>
    </row>
    <row r="4020" spans="1:10" ht="15.75" hidden="1" customHeight="1">
      <c r="A4020" s="119">
        <v>4013</v>
      </c>
      <c r="B4020" s="238" t="s">
        <v>30629</v>
      </c>
      <c r="C4020" s="121" t="s">
        <v>7505</v>
      </c>
      <c r="D4020" s="119">
        <v>2025</v>
      </c>
      <c r="E4020" s="121">
        <v>6400023715</v>
      </c>
      <c r="F4020" s="237">
        <v>45707</v>
      </c>
      <c r="G4020" s="121" t="s">
        <v>11627</v>
      </c>
      <c r="H4020" s="121" t="s">
        <v>24953</v>
      </c>
      <c r="I4020" s="120" t="s">
        <v>18021</v>
      </c>
      <c r="J4020" s="121" t="s">
        <v>7455</v>
      </c>
    </row>
    <row r="4021" spans="1:10" ht="15.75" hidden="1" customHeight="1">
      <c r="A4021" s="119">
        <v>4014</v>
      </c>
      <c r="B4021" s="238" t="s">
        <v>30630</v>
      </c>
      <c r="C4021" s="121" t="s">
        <v>7513</v>
      </c>
      <c r="D4021" s="119">
        <v>2025</v>
      </c>
      <c r="E4021" s="121">
        <v>6400023648</v>
      </c>
      <c r="F4021" s="237">
        <v>45701</v>
      </c>
      <c r="G4021" s="121" t="s">
        <v>11628</v>
      </c>
      <c r="H4021" s="121" t="s">
        <v>24954</v>
      </c>
      <c r="I4021" s="120" t="s">
        <v>18022</v>
      </c>
      <c r="J4021" s="121" t="s">
        <v>7455</v>
      </c>
    </row>
    <row r="4022" spans="1:10" ht="15.75" hidden="1" customHeight="1">
      <c r="A4022" s="119">
        <v>4015</v>
      </c>
      <c r="B4022" s="121" t="s">
        <v>28042</v>
      </c>
      <c r="C4022" s="121" t="s">
        <v>7489</v>
      </c>
      <c r="D4022" s="119">
        <v>2025</v>
      </c>
      <c r="E4022" s="121">
        <v>6200038223</v>
      </c>
      <c r="F4022" s="237">
        <v>45695</v>
      </c>
      <c r="G4022" s="121" t="s">
        <v>11629</v>
      </c>
      <c r="H4022" s="121" t="s">
        <v>24955</v>
      </c>
      <c r="I4022" s="120" t="s">
        <v>18023</v>
      </c>
      <c r="J4022" s="121" t="s">
        <v>7453</v>
      </c>
    </row>
    <row r="4023" spans="1:10" ht="15.75" hidden="1" customHeight="1">
      <c r="A4023" s="119">
        <v>4016</v>
      </c>
      <c r="B4023" s="238" t="s">
        <v>30631</v>
      </c>
      <c r="C4023" s="121" t="s">
        <v>7489</v>
      </c>
      <c r="D4023" s="119">
        <v>2025</v>
      </c>
      <c r="E4023" s="121">
        <v>6200038250</v>
      </c>
      <c r="F4023" s="237">
        <v>45700</v>
      </c>
      <c r="G4023" s="121" t="s">
        <v>11630</v>
      </c>
      <c r="H4023" s="121" t="s">
        <v>24956</v>
      </c>
      <c r="I4023" s="120" t="s">
        <v>18024</v>
      </c>
      <c r="J4023" s="121" t="s">
        <v>7453</v>
      </c>
    </row>
    <row r="4024" spans="1:10" ht="15.75" hidden="1" customHeight="1">
      <c r="A4024" s="119">
        <v>4017</v>
      </c>
      <c r="B4024" s="238" t="s">
        <v>7663</v>
      </c>
      <c r="C4024" s="121" t="s">
        <v>7487</v>
      </c>
      <c r="D4024" s="119">
        <v>2025</v>
      </c>
      <c r="E4024" s="121">
        <v>6100110696</v>
      </c>
      <c r="F4024" s="237">
        <v>45698</v>
      </c>
      <c r="G4024" s="121" t="s">
        <v>11631</v>
      </c>
      <c r="H4024" s="121" t="s">
        <v>24957</v>
      </c>
      <c r="I4024" s="120" t="s">
        <v>18025</v>
      </c>
      <c r="J4024" s="121" t="s">
        <v>7451</v>
      </c>
    </row>
    <row r="4025" spans="1:10" ht="15.75" hidden="1" customHeight="1">
      <c r="A4025" s="119">
        <v>4018</v>
      </c>
      <c r="B4025" s="238" t="s">
        <v>7673</v>
      </c>
      <c r="C4025" s="121" t="s">
        <v>7478</v>
      </c>
      <c r="D4025" s="119">
        <v>2025</v>
      </c>
      <c r="E4025" s="121">
        <v>6100110808</v>
      </c>
      <c r="F4025" s="237">
        <v>45702</v>
      </c>
      <c r="G4025" s="121" t="s">
        <v>11632</v>
      </c>
      <c r="H4025" s="121" t="s">
        <v>24958</v>
      </c>
      <c r="I4025" s="120" t="s">
        <v>18026</v>
      </c>
      <c r="J4025" s="121" t="s">
        <v>7451</v>
      </c>
    </row>
    <row r="4026" spans="1:10" ht="15.75" hidden="1" customHeight="1">
      <c r="A4026" s="119">
        <v>4019</v>
      </c>
      <c r="B4026" s="238" t="s">
        <v>30632</v>
      </c>
      <c r="C4026" s="121" t="s">
        <v>7508</v>
      </c>
      <c r="D4026" s="119">
        <v>2025</v>
      </c>
      <c r="E4026" s="121">
        <v>6400023686</v>
      </c>
      <c r="F4026" s="237">
        <v>45712</v>
      </c>
      <c r="G4026" s="121" t="s">
        <v>7278</v>
      </c>
      <c r="H4026" s="121" t="s">
        <v>24959</v>
      </c>
      <c r="I4026" s="120" t="s">
        <v>18027</v>
      </c>
      <c r="J4026" s="121" t="s">
        <v>7455</v>
      </c>
    </row>
    <row r="4027" spans="1:10" ht="15.75" hidden="1" customHeight="1">
      <c r="A4027" s="119">
        <v>4020</v>
      </c>
      <c r="B4027" s="238" t="s">
        <v>30633</v>
      </c>
      <c r="C4027" s="121" t="s">
        <v>7489</v>
      </c>
      <c r="D4027" s="119">
        <v>2025</v>
      </c>
      <c r="E4027" s="121">
        <v>6200038776</v>
      </c>
      <c r="F4027" s="237">
        <v>45754</v>
      </c>
      <c r="G4027" s="121" t="s">
        <v>11633</v>
      </c>
      <c r="H4027" s="121" t="s">
        <v>24960</v>
      </c>
      <c r="I4027" s="120" t="s">
        <v>18028</v>
      </c>
      <c r="J4027" s="121" t="s">
        <v>7453</v>
      </c>
    </row>
    <row r="4028" spans="1:10" ht="15.75" hidden="1" customHeight="1">
      <c r="A4028" s="119">
        <v>4021</v>
      </c>
      <c r="B4028" s="238" t="s">
        <v>7614</v>
      </c>
      <c r="C4028" s="121" t="s">
        <v>7478</v>
      </c>
      <c r="D4028" s="119">
        <v>2025</v>
      </c>
      <c r="E4028" s="121">
        <v>6100110698</v>
      </c>
      <c r="F4028" s="237">
        <v>45707</v>
      </c>
      <c r="G4028" s="121" t="s">
        <v>11634</v>
      </c>
      <c r="H4028" s="121" t="s">
        <v>24961</v>
      </c>
      <c r="I4028" s="120" t="s">
        <v>18029</v>
      </c>
      <c r="J4028" s="121" t="s">
        <v>7451</v>
      </c>
    </row>
    <row r="4029" spans="1:10" ht="15.75" hidden="1" customHeight="1">
      <c r="A4029" s="119">
        <v>4022</v>
      </c>
      <c r="B4029" s="238" t="s">
        <v>30634</v>
      </c>
      <c r="C4029" s="121" t="s">
        <v>7491</v>
      </c>
      <c r="D4029" s="119">
        <v>2025</v>
      </c>
      <c r="E4029" s="121">
        <v>6100110704</v>
      </c>
      <c r="F4029" s="237">
        <v>45698</v>
      </c>
      <c r="G4029" s="121" t="s">
        <v>11635</v>
      </c>
      <c r="H4029" s="121" t="s">
        <v>24962</v>
      </c>
      <c r="I4029" s="120" t="s">
        <v>18030</v>
      </c>
      <c r="J4029" s="121" t="s">
        <v>7451</v>
      </c>
    </row>
    <row r="4030" spans="1:10" ht="15.75" hidden="1" customHeight="1">
      <c r="A4030" s="119">
        <v>4023</v>
      </c>
      <c r="B4030" s="238" t="s">
        <v>30635</v>
      </c>
      <c r="C4030" s="121" t="s">
        <v>7478</v>
      </c>
      <c r="D4030" s="119">
        <v>2025</v>
      </c>
      <c r="E4030" s="121">
        <v>6100110725</v>
      </c>
      <c r="F4030" s="237">
        <v>45698</v>
      </c>
      <c r="G4030" s="121" t="s">
        <v>11636</v>
      </c>
      <c r="H4030" s="121" t="s">
        <v>24963</v>
      </c>
      <c r="I4030" s="120" t="s">
        <v>15783</v>
      </c>
      <c r="J4030" s="121" t="s">
        <v>7451</v>
      </c>
    </row>
    <row r="4031" spans="1:10" ht="15.75" hidden="1" customHeight="1">
      <c r="A4031" s="119">
        <v>4024</v>
      </c>
      <c r="B4031" s="238" t="s">
        <v>30636</v>
      </c>
      <c r="C4031" s="121" t="s">
        <v>7491</v>
      </c>
      <c r="D4031" s="119">
        <v>2025</v>
      </c>
      <c r="E4031" s="121">
        <v>6100110739</v>
      </c>
      <c r="F4031" s="237">
        <v>45701</v>
      </c>
      <c r="G4031" s="121" t="s">
        <v>11637</v>
      </c>
      <c r="H4031" s="121" t="s">
        <v>24964</v>
      </c>
      <c r="I4031" s="120" t="s">
        <v>18031</v>
      </c>
      <c r="J4031" s="121" t="s">
        <v>7451</v>
      </c>
    </row>
    <row r="4032" spans="1:10" ht="15.75" hidden="1" customHeight="1">
      <c r="A4032" s="119">
        <v>4025</v>
      </c>
      <c r="B4032" s="238" t="s">
        <v>30637</v>
      </c>
      <c r="C4032" s="121" t="s">
        <v>7489</v>
      </c>
      <c r="D4032" s="119">
        <v>2025</v>
      </c>
      <c r="E4032" s="121">
        <v>6200038328</v>
      </c>
      <c r="F4032" s="237">
        <v>45708</v>
      </c>
      <c r="G4032" s="121" t="s">
        <v>11638</v>
      </c>
      <c r="H4032" s="121" t="s">
        <v>24965</v>
      </c>
      <c r="I4032" s="120" t="s">
        <v>18032</v>
      </c>
      <c r="J4032" s="121" t="s">
        <v>7453</v>
      </c>
    </row>
    <row r="4033" spans="1:10" ht="15.75" hidden="1" customHeight="1">
      <c r="A4033" s="119">
        <v>4026</v>
      </c>
      <c r="B4033" s="238" t="s">
        <v>30459</v>
      </c>
      <c r="C4033" s="121" t="s">
        <v>7484</v>
      </c>
      <c r="D4033" s="119">
        <v>2025</v>
      </c>
      <c r="E4033" s="121">
        <v>6100110882</v>
      </c>
      <c r="F4033" s="237">
        <v>45706</v>
      </c>
      <c r="G4033" s="121" t="s">
        <v>11639</v>
      </c>
      <c r="H4033" s="121" t="s">
        <v>24966</v>
      </c>
      <c r="I4033" s="120" t="s">
        <v>18033</v>
      </c>
      <c r="J4033" s="121" t="s">
        <v>7451</v>
      </c>
    </row>
    <row r="4034" spans="1:10" ht="15.75" hidden="1" customHeight="1">
      <c r="A4034" s="119">
        <v>4027</v>
      </c>
      <c r="B4034" s="238" t="s">
        <v>7705</v>
      </c>
      <c r="C4034" s="121" t="s">
        <v>7478</v>
      </c>
      <c r="D4034" s="119">
        <v>2025</v>
      </c>
      <c r="E4034" s="121">
        <v>6100111304</v>
      </c>
      <c r="F4034" s="237">
        <v>45727</v>
      </c>
      <c r="G4034" s="121" t="s">
        <v>11640</v>
      </c>
      <c r="H4034" s="121" t="s">
        <v>24967</v>
      </c>
      <c r="I4034" s="120" t="s">
        <v>18034</v>
      </c>
      <c r="J4034" s="121" t="s">
        <v>7451</v>
      </c>
    </row>
    <row r="4035" spans="1:10" ht="15.75" hidden="1" customHeight="1">
      <c r="A4035" s="119">
        <v>4028</v>
      </c>
      <c r="B4035" s="238" t="s">
        <v>7665</v>
      </c>
      <c r="C4035" s="121" t="s">
        <v>7478</v>
      </c>
      <c r="D4035" s="119">
        <v>2025</v>
      </c>
      <c r="E4035" s="121">
        <v>6100110728</v>
      </c>
      <c r="F4035" s="237">
        <v>45707</v>
      </c>
      <c r="G4035" s="121" t="s">
        <v>11641</v>
      </c>
      <c r="H4035" s="121" t="s">
        <v>24968</v>
      </c>
      <c r="I4035" s="120" t="s">
        <v>18035</v>
      </c>
      <c r="J4035" s="121" t="s">
        <v>7451</v>
      </c>
    </row>
    <row r="4036" spans="1:10" ht="15.75" customHeight="1">
      <c r="A4036" s="119">
        <v>4029</v>
      </c>
      <c r="B4036" s="238" t="s">
        <v>30638</v>
      </c>
      <c r="C4036" s="121" t="s">
        <v>7510</v>
      </c>
      <c r="D4036" s="119">
        <v>2025</v>
      </c>
      <c r="E4036" s="121">
        <v>6300020568</v>
      </c>
      <c r="F4036" s="237">
        <v>45698</v>
      </c>
      <c r="G4036" s="121" t="s">
        <v>11642</v>
      </c>
      <c r="H4036" s="121" t="s">
        <v>24969</v>
      </c>
      <c r="I4036" s="120" t="s">
        <v>18036</v>
      </c>
      <c r="J4036" s="121" t="s">
        <v>7454</v>
      </c>
    </row>
    <row r="4037" spans="1:10" ht="15.75" hidden="1" customHeight="1">
      <c r="A4037" s="119">
        <v>4030</v>
      </c>
      <c r="B4037" s="238" t="s">
        <v>29813</v>
      </c>
      <c r="C4037" s="121" t="s">
        <v>7491</v>
      </c>
      <c r="D4037" s="119">
        <v>2025</v>
      </c>
      <c r="E4037" s="121">
        <v>6100110815</v>
      </c>
      <c r="F4037" s="237">
        <v>45702</v>
      </c>
      <c r="G4037" s="121" t="s">
        <v>11643</v>
      </c>
      <c r="H4037" s="121" t="s">
        <v>24970</v>
      </c>
      <c r="I4037" s="120" t="s">
        <v>18037</v>
      </c>
      <c r="J4037" s="121" t="s">
        <v>7451</v>
      </c>
    </row>
    <row r="4038" spans="1:10" ht="15.75" hidden="1" customHeight="1">
      <c r="A4038" s="119">
        <v>4031</v>
      </c>
      <c r="B4038" s="238" t="s">
        <v>30639</v>
      </c>
      <c r="C4038" s="121" t="s">
        <v>7479</v>
      </c>
      <c r="D4038" s="119">
        <v>2025</v>
      </c>
      <c r="E4038" s="121">
        <v>6100110744</v>
      </c>
      <c r="F4038" s="237">
        <v>45699</v>
      </c>
      <c r="G4038" s="121" t="s">
        <v>11644</v>
      </c>
      <c r="H4038" s="121" t="s">
        <v>24971</v>
      </c>
      <c r="I4038" s="120" t="s">
        <v>18038</v>
      </c>
      <c r="J4038" s="121" t="s">
        <v>7451</v>
      </c>
    </row>
    <row r="4039" spans="1:10" ht="15.75" hidden="1" customHeight="1">
      <c r="A4039" s="119">
        <v>4032</v>
      </c>
      <c r="B4039" s="238" t="s">
        <v>30640</v>
      </c>
      <c r="C4039" s="121" t="s">
        <v>7480</v>
      </c>
      <c r="D4039" s="119">
        <v>2025</v>
      </c>
      <c r="E4039" s="121">
        <v>6000041169</v>
      </c>
      <c r="F4039" s="237">
        <v>45699</v>
      </c>
      <c r="G4039" s="121" t="s">
        <v>11245</v>
      </c>
      <c r="H4039" s="121" t="s">
        <v>24972</v>
      </c>
      <c r="I4039" s="120" t="s">
        <v>18039</v>
      </c>
      <c r="J4039" s="121" t="s">
        <v>7452</v>
      </c>
    </row>
    <row r="4040" spans="1:10" ht="15.75" hidden="1" customHeight="1">
      <c r="A4040" s="119">
        <v>4033</v>
      </c>
      <c r="B4040" s="238" t="s">
        <v>30641</v>
      </c>
      <c r="C4040" s="121" t="s">
        <v>7480</v>
      </c>
      <c r="D4040" s="119">
        <v>2025</v>
      </c>
      <c r="E4040" s="121">
        <v>6000041164</v>
      </c>
      <c r="F4040" s="237">
        <v>45699</v>
      </c>
      <c r="G4040" s="121" t="s">
        <v>11645</v>
      </c>
      <c r="H4040" s="121" t="s">
        <v>24973</v>
      </c>
      <c r="I4040" s="120" t="s">
        <v>18040</v>
      </c>
      <c r="J4040" s="121" t="s">
        <v>7452</v>
      </c>
    </row>
    <row r="4041" spans="1:10" ht="15.75" hidden="1" customHeight="1">
      <c r="A4041" s="119">
        <v>4034</v>
      </c>
      <c r="B4041" s="238" t="s">
        <v>30642</v>
      </c>
      <c r="C4041" s="121" t="s">
        <v>7479</v>
      </c>
      <c r="D4041" s="119">
        <v>2025</v>
      </c>
      <c r="E4041" s="121">
        <v>6100110927</v>
      </c>
      <c r="F4041" s="237">
        <v>45722</v>
      </c>
      <c r="G4041" s="121" t="s">
        <v>11646</v>
      </c>
      <c r="H4041" s="121" t="s">
        <v>24974</v>
      </c>
      <c r="I4041" s="120" t="s">
        <v>18041</v>
      </c>
      <c r="J4041" s="121" t="s">
        <v>7451</v>
      </c>
    </row>
    <row r="4042" spans="1:10" ht="15.75" hidden="1" customHeight="1">
      <c r="A4042" s="119">
        <v>4035</v>
      </c>
      <c r="B4042" s="238" t="s">
        <v>7912</v>
      </c>
      <c r="C4042" s="121" t="s">
        <v>7488</v>
      </c>
      <c r="D4042" s="119">
        <v>2025</v>
      </c>
      <c r="E4042" s="121">
        <v>6100110826</v>
      </c>
      <c r="F4042" s="237">
        <v>45714</v>
      </c>
      <c r="G4042" s="121" t="s">
        <v>11647</v>
      </c>
      <c r="H4042" s="121" t="s">
        <v>24975</v>
      </c>
      <c r="I4042" s="120" t="s">
        <v>18042</v>
      </c>
      <c r="J4042" s="121" t="s">
        <v>7451</v>
      </c>
    </row>
    <row r="4043" spans="1:10" ht="15.75" hidden="1" customHeight="1">
      <c r="A4043" s="119">
        <v>4036</v>
      </c>
      <c r="B4043" s="238" t="s">
        <v>30643</v>
      </c>
      <c r="C4043" s="121" t="s">
        <v>7505</v>
      </c>
      <c r="D4043" s="119">
        <v>2025</v>
      </c>
      <c r="E4043" s="121">
        <v>6400023659</v>
      </c>
      <c r="F4043" s="237">
        <v>45695</v>
      </c>
      <c r="G4043" s="121" t="s">
        <v>11465</v>
      </c>
      <c r="H4043" s="121"/>
      <c r="I4043" s="120" t="s">
        <v>18043</v>
      </c>
      <c r="J4043" s="121" t="s">
        <v>7455</v>
      </c>
    </row>
    <row r="4044" spans="1:10" ht="15.75" hidden="1" customHeight="1">
      <c r="A4044" s="119">
        <v>4037</v>
      </c>
      <c r="B4044" s="238" t="s">
        <v>30644</v>
      </c>
      <c r="C4044" s="121" t="s">
        <v>7505</v>
      </c>
      <c r="D4044" s="119">
        <v>2025</v>
      </c>
      <c r="E4044" s="121">
        <v>6400023658</v>
      </c>
      <c r="F4044" s="237">
        <v>45694</v>
      </c>
      <c r="G4044" s="121" t="s">
        <v>11648</v>
      </c>
      <c r="H4044" s="121" t="s">
        <v>24976</v>
      </c>
      <c r="I4044" s="120" t="s">
        <v>18044</v>
      </c>
      <c r="J4044" s="121" t="s">
        <v>7455</v>
      </c>
    </row>
    <row r="4045" spans="1:10" ht="15.75" hidden="1" customHeight="1">
      <c r="A4045" s="119">
        <v>4038</v>
      </c>
      <c r="B4045" s="238" t="s">
        <v>30645</v>
      </c>
      <c r="C4045" s="121" t="s">
        <v>7479</v>
      </c>
      <c r="D4045" s="119">
        <v>2025</v>
      </c>
      <c r="E4045" s="121">
        <v>6100110976</v>
      </c>
      <c r="F4045" s="237">
        <v>45707</v>
      </c>
      <c r="G4045" s="121" t="s">
        <v>11649</v>
      </c>
      <c r="H4045" s="121" t="s">
        <v>24977</v>
      </c>
      <c r="I4045" s="120" t="s">
        <v>18045</v>
      </c>
      <c r="J4045" s="121" t="s">
        <v>7451</v>
      </c>
    </row>
    <row r="4046" spans="1:10" ht="15.75" hidden="1" customHeight="1">
      <c r="A4046" s="119">
        <v>4039</v>
      </c>
      <c r="B4046" s="238" t="s">
        <v>30646</v>
      </c>
      <c r="C4046" s="121" t="s">
        <v>7489</v>
      </c>
      <c r="D4046" s="119">
        <v>2025</v>
      </c>
      <c r="E4046" s="121">
        <v>6200038375</v>
      </c>
      <c r="F4046" s="237">
        <v>45709</v>
      </c>
      <c r="G4046" s="121" t="s">
        <v>11650</v>
      </c>
      <c r="H4046" s="121" t="s">
        <v>24978</v>
      </c>
      <c r="I4046" s="120" t="s">
        <v>18046</v>
      </c>
      <c r="J4046" s="121" t="s">
        <v>7453</v>
      </c>
    </row>
    <row r="4047" spans="1:10" ht="15.75" hidden="1" customHeight="1">
      <c r="A4047" s="119">
        <v>4040</v>
      </c>
      <c r="B4047" s="238" t="s">
        <v>30647</v>
      </c>
      <c r="C4047" s="121" t="s">
        <v>7496</v>
      </c>
      <c r="D4047" s="119">
        <v>2025</v>
      </c>
      <c r="E4047" s="121">
        <v>6100111025</v>
      </c>
      <c r="F4047" s="237">
        <v>45713</v>
      </c>
      <c r="G4047" s="121" t="s">
        <v>11651</v>
      </c>
      <c r="H4047" s="121" t="s">
        <v>24979</v>
      </c>
      <c r="I4047" s="120" t="s">
        <v>18047</v>
      </c>
      <c r="J4047" s="121" t="s">
        <v>7451</v>
      </c>
    </row>
    <row r="4048" spans="1:10" ht="15.75" hidden="1" customHeight="1">
      <c r="A4048" s="119">
        <v>4041</v>
      </c>
      <c r="B4048" s="238" t="s">
        <v>30648</v>
      </c>
      <c r="C4048" s="121" t="s">
        <v>7491</v>
      </c>
      <c r="D4048" s="119">
        <v>2025</v>
      </c>
      <c r="E4048" s="121">
        <v>6100110830</v>
      </c>
      <c r="F4048" s="237">
        <v>45702</v>
      </c>
      <c r="G4048" s="121" t="s">
        <v>11652</v>
      </c>
      <c r="H4048" s="121" t="s">
        <v>24980</v>
      </c>
      <c r="I4048" s="120" t="s">
        <v>18048</v>
      </c>
      <c r="J4048" s="121" t="s">
        <v>7451</v>
      </c>
    </row>
    <row r="4049" spans="1:10" ht="15.75" hidden="1" customHeight="1">
      <c r="A4049" s="119">
        <v>4042</v>
      </c>
      <c r="B4049" s="238" t="s">
        <v>30649</v>
      </c>
      <c r="C4049" s="121" t="s">
        <v>7497</v>
      </c>
      <c r="D4049" s="119">
        <v>2025</v>
      </c>
      <c r="E4049" s="121">
        <v>6100111050</v>
      </c>
      <c r="F4049" s="237">
        <v>45740</v>
      </c>
      <c r="G4049" s="121" t="s">
        <v>11653</v>
      </c>
      <c r="H4049" s="121" t="s">
        <v>24981</v>
      </c>
      <c r="I4049" s="120" t="s">
        <v>18049</v>
      </c>
      <c r="J4049" s="121" t="s">
        <v>7451</v>
      </c>
    </row>
    <row r="4050" spans="1:10" ht="15.75" hidden="1" customHeight="1">
      <c r="A4050" s="119">
        <v>4043</v>
      </c>
      <c r="B4050" s="238" t="s">
        <v>30650</v>
      </c>
      <c r="C4050" s="121" t="s">
        <v>7501</v>
      </c>
      <c r="D4050" s="119">
        <v>2025</v>
      </c>
      <c r="E4050" s="121">
        <v>6200038355</v>
      </c>
      <c r="F4050" s="237">
        <v>45708</v>
      </c>
      <c r="G4050" s="121" t="s">
        <v>11654</v>
      </c>
      <c r="H4050" s="121" t="s">
        <v>24982</v>
      </c>
      <c r="I4050" s="120" t="s">
        <v>18050</v>
      </c>
      <c r="J4050" s="121" t="s">
        <v>7453</v>
      </c>
    </row>
    <row r="4051" spans="1:10" ht="15.75" hidden="1" customHeight="1">
      <c r="A4051" s="119">
        <v>4044</v>
      </c>
      <c r="B4051" s="238" t="s">
        <v>30651</v>
      </c>
      <c r="C4051" s="121" t="s">
        <v>7494</v>
      </c>
      <c r="D4051" s="119">
        <v>2025</v>
      </c>
      <c r="E4051" s="121">
        <v>6000041549</v>
      </c>
      <c r="F4051" s="237">
        <v>45762</v>
      </c>
      <c r="G4051" s="121" t="s">
        <v>11655</v>
      </c>
      <c r="H4051" s="121" t="s">
        <v>24983</v>
      </c>
      <c r="I4051" s="120" t="s">
        <v>18051</v>
      </c>
      <c r="J4051" s="121" t="s">
        <v>7452</v>
      </c>
    </row>
    <row r="4052" spans="1:10" ht="15.75" hidden="1" customHeight="1">
      <c r="A4052" s="119">
        <v>4045</v>
      </c>
      <c r="B4052" s="238" t="s">
        <v>30652</v>
      </c>
      <c r="C4052" s="121" t="s">
        <v>7492</v>
      </c>
      <c r="D4052" s="119">
        <v>2025</v>
      </c>
      <c r="E4052" s="121">
        <v>6200038276</v>
      </c>
      <c r="F4052" s="237">
        <v>45714</v>
      </c>
      <c r="G4052" s="121" t="s">
        <v>11656</v>
      </c>
      <c r="H4052" s="121" t="s">
        <v>24984</v>
      </c>
      <c r="I4052" s="120" t="s">
        <v>18052</v>
      </c>
      <c r="J4052" s="121" t="s">
        <v>7453</v>
      </c>
    </row>
    <row r="4053" spans="1:10" ht="15.75" hidden="1" customHeight="1">
      <c r="A4053" s="119">
        <v>4046</v>
      </c>
      <c r="B4053" s="238" t="s">
        <v>28436</v>
      </c>
      <c r="C4053" s="121" t="s">
        <v>7479</v>
      </c>
      <c r="D4053" s="119">
        <v>2025</v>
      </c>
      <c r="E4053" s="121">
        <v>6100110906</v>
      </c>
      <c r="F4053" s="237">
        <v>45705</v>
      </c>
      <c r="G4053" s="121" t="s">
        <v>11657</v>
      </c>
      <c r="H4053" s="121" t="s">
        <v>24985</v>
      </c>
      <c r="I4053" s="120" t="s">
        <v>18053</v>
      </c>
      <c r="J4053" s="121" t="s">
        <v>7451</v>
      </c>
    </row>
    <row r="4054" spans="1:10" ht="15.75" hidden="1" customHeight="1">
      <c r="A4054" s="119">
        <v>4047</v>
      </c>
      <c r="B4054" s="238" t="s">
        <v>30653</v>
      </c>
      <c r="C4054" s="121" t="s">
        <v>7484</v>
      </c>
      <c r="D4054" s="119">
        <v>2025</v>
      </c>
      <c r="E4054" s="121">
        <v>6100110993</v>
      </c>
      <c r="F4054" s="237">
        <v>45749</v>
      </c>
      <c r="G4054" s="121" t="s">
        <v>11658</v>
      </c>
      <c r="H4054" s="121" t="s">
        <v>24986</v>
      </c>
      <c r="I4054" s="120" t="s">
        <v>18054</v>
      </c>
      <c r="J4054" s="121" t="s">
        <v>7451</v>
      </c>
    </row>
    <row r="4055" spans="1:10" ht="15.75" hidden="1" customHeight="1">
      <c r="A4055" s="119">
        <v>4048</v>
      </c>
      <c r="B4055" s="238" t="s">
        <v>30654</v>
      </c>
      <c r="C4055" s="121" t="s">
        <v>7483</v>
      </c>
      <c r="D4055" s="119">
        <v>2025</v>
      </c>
      <c r="E4055" s="121">
        <v>6100110729</v>
      </c>
      <c r="F4055" s="237">
        <v>45700</v>
      </c>
      <c r="G4055" s="121" t="s">
        <v>11659</v>
      </c>
      <c r="H4055" s="121" t="s">
        <v>24987</v>
      </c>
      <c r="I4055" s="120" t="s">
        <v>18055</v>
      </c>
      <c r="J4055" s="121" t="s">
        <v>7451</v>
      </c>
    </row>
    <row r="4056" spans="1:10" ht="15.75" hidden="1" customHeight="1">
      <c r="A4056" s="119">
        <v>4049</v>
      </c>
      <c r="B4056" s="238" t="s">
        <v>30655</v>
      </c>
      <c r="C4056" s="121" t="s">
        <v>7479</v>
      </c>
      <c r="D4056" s="119">
        <v>2025</v>
      </c>
      <c r="E4056" s="121">
        <v>6100110771</v>
      </c>
      <c r="F4056" s="237">
        <v>45700</v>
      </c>
      <c r="G4056" s="121" t="s">
        <v>11660</v>
      </c>
      <c r="H4056" s="121" t="s">
        <v>24988</v>
      </c>
      <c r="I4056" s="120" t="s">
        <v>18056</v>
      </c>
      <c r="J4056" s="121" t="s">
        <v>7451</v>
      </c>
    </row>
    <row r="4057" spans="1:10" ht="15.75" hidden="1" customHeight="1">
      <c r="A4057" s="119">
        <v>4050</v>
      </c>
      <c r="B4057" s="238" t="s">
        <v>30656</v>
      </c>
      <c r="C4057" s="121" t="s">
        <v>7490</v>
      </c>
      <c r="D4057" s="119">
        <v>2025</v>
      </c>
      <c r="E4057" s="121">
        <v>6200038244</v>
      </c>
      <c r="F4057" s="237">
        <v>45698</v>
      </c>
      <c r="G4057" s="121" t="s">
        <v>11661</v>
      </c>
      <c r="H4057" s="121" t="s">
        <v>24989</v>
      </c>
      <c r="I4057" s="120" t="s">
        <v>18057</v>
      </c>
      <c r="J4057" s="121" t="s">
        <v>7453</v>
      </c>
    </row>
    <row r="4058" spans="1:10" ht="15.75" hidden="1" customHeight="1">
      <c r="A4058" s="119">
        <v>4051</v>
      </c>
      <c r="B4058" s="238" t="s">
        <v>30657</v>
      </c>
      <c r="C4058" s="121" t="s">
        <v>7501</v>
      </c>
      <c r="D4058" s="119">
        <v>2025</v>
      </c>
      <c r="E4058" s="121">
        <v>6200038347</v>
      </c>
      <c r="F4058" s="237">
        <v>45705</v>
      </c>
      <c r="G4058" s="121" t="s">
        <v>11662</v>
      </c>
      <c r="H4058" s="121" t="s">
        <v>24990</v>
      </c>
      <c r="I4058" s="120" t="s">
        <v>18058</v>
      </c>
      <c r="J4058" s="121" t="s">
        <v>7453</v>
      </c>
    </row>
    <row r="4059" spans="1:10" ht="15.75" hidden="1" customHeight="1">
      <c r="A4059" s="119">
        <v>4052</v>
      </c>
      <c r="B4059" s="238" t="s">
        <v>30658</v>
      </c>
      <c r="C4059" s="121" t="s">
        <v>7511</v>
      </c>
      <c r="D4059" s="119">
        <v>2025</v>
      </c>
      <c r="E4059" s="121">
        <v>6300020571</v>
      </c>
      <c r="F4059" s="237">
        <v>45698</v>
      </c>
      <c r="G4059" s="121" t="s">
        <v>11663</v>
      </c>
      <c r="H4059" s="121" t="s">
        <v>24991</v>
      </c>
      <c r="I4059" s="120" t="s">
        <v>18059</v>
      </c>
      <c r="J4059" s="121" t="s">
        <v>7454</v>
      </c>
    </row>
    <row r="4060" spans="1:10" ht="15.75" hidden="1" customHeight="1">
      <c r="A4060" s="119">
        <v>4053</v>
      </c>
      <c r="B4060" s="238" t="s">
        <v>30659</v>
      </c>
      <c r="C4060" s="121" t="s">
        <v>7489</v>
      </c>
      <c r="D4060" s="119">
        <v>2025</v>
      </c>
      <c r="E4060" s="121">
        <v>6200038280</v>
      </c>
      <c r="F4060" s="237">
        <v>45700</v>
      </c>
      <c r="G4060" s="121" t="s">
        <v>11664</v>
      </c>
      <c r="H4060" s="121" t="s">
        <v>24992</v>
      </c>
      <c r="I4060" s="120" t="s">
        <v>18060</v>
      </c>
      <c r="J4060" s="121" t="s">
        <v>7453</v>
      </c>
    </row>
    <row r="4061" spans="1:10" ht="15.75" hidden="1" customHeight="1">
      <c r="A4061" s="119">
        <v>4054</v>
      </c>
      <c r="B4061" s="238" t="s">
        <v>30660</v>
      </c>
      <c r="C4061" s="121" t="s">
        <v>7496</v>
      </c>
      <c r="D4061" s="119">
        <v>2025</v>
      </c>
      <c r="E4061" s="121">
        <v>6100111204</v>
      </c>
      <c r="F4061" s="237">
        <v>45720</v>
      </c>
      <c r="G4061" s="121" t="s">
        <v>11665</v>
      </c>
      <c r="H4061" s="121" t="s">
        <v>24993</v>
      </c>
      <c r="I4061" s="120" t="s">
        <v>18061</v>
      </c>
      <c r="J4061" s="121" t="s">
        <v>7451</v>
      </c>
    </row>
    <row r="4062" spans="1:10" ht="15.75" hidden="1" customHeight="1">
      <c r="A4062" s="119">
        <v>4055</v>
      </c>
      <c r="B4062" s="238" t="s">
        <v>30661</v>
      </c>
      <c r="C4062" s="121" t="s">
        <v>7501</v>
      </c>
      <c r="D4062" s="119">
        <v>2025</v>
      </c>
      <c r="E4062" s="121">
        <v>6200038238</v>
      </c>
      <c r="F4062" s="237">
        <v>45702</v>
      </c>
      <c r="G4062" s="121" t="s">
        <v>11666</v>
      </c>
      <c r="H4062" s="121"/>
      <c r="I4062" s="120" t="s">
        <v>18062</v>
      </c>
      <c r="J4062" s="121" t="s">
        <v>7453</v>
      </c>
    </row>
    <row r="4063" spans="1:10" ht="15.75" hidden="1" customHeight="1">
      <c r="A4063" s="119">
        <v>4056</v>
      </c>
      <c r="B4063" s="238" t="s">
        <v>30662</v>
      </c>
      <c r="C4063" s="121" t="s">
        <v>7478</v>
      </c>
      <c r="D4063" s="119">
        <v>2025</v>
      </c>
      <c r="E4063" s="121">
        <v>6100110961</v>
      </c>
      <c r="F4063" s="237">
        <v>45708</v>
      </c>
      <c r="G4063" s="121" t="s">
        <v>11667</v>
      </c>
      <c r="H4063" s="121" t="s">
        <v>24994</v>
      </c>
      <c r="I4063" s="120" t="s">
        <v>18063</v>
      </c>
      <c r="J4063" s="121" t="s">
        <v>7451</v>
      </c>
    </row>
    <row r="4064" spans="1:10" ht="15.75" hidden="1" customHeight="1">
      <c r="A4064" s="119">
        <v>4057</v>
      </c>
      <c r="B4064" s="238" t="s">
        <v>30663</v>
      </c>
      <c r="C4064" s="121" t="s">
        <v>7490</v>
      </c>
      <c r="D4064" s="119">
        <v>2025</v>
      </c>
      <c r="E4064" s="121">
        <v>6200038248</v>
      </c>
      <c r="F4064" s="237">
        <v>45698</v>
      </c>
      <c r="G4064" s="121" t="s">
        <v>11668</v>
      </c>
      <c r="H4064" s="121" t="s">
        <v>24995</v>
      </c>
      <c r="I4064" s="120" t="s">
        <v>18064</v>
      </c>
      <c r="J4064" s="121" t="s">
        <v>7453</v>
      </c>
    </row>
    <row r="4065" spans="1:10" ht="15.75" hidden="1" customHeight="1">
      <c r="A4065" s="119">
        <v>4058</v>
      </c>
      <c r="B4065" s="238" t="s">
        <v>30664</v>
      </c>
      <c r="C4065" s="121" t="s">
        <v>7479</v>
      </c>
      <c r="D4065" s="119">
        <v>2025</v>
      </c>
      <c r="E4065" s="121">
        <v>6100110760</v>
      </c>
      <c r="F4065" s="237">
        <v>45700</v>
      </c>
      <c r="G4065" s="121" t="s">
        <v>11669</v>
      </c>
      <c r="H4065" s="121" t="s">
        <v>24996</v>
      </c>
      <c r="I4065" s="120" t="s">
        <v>18065</v>
      </c>
      <c r="J4065" s="121" t="s">
        <v>7451</v>
      </c>
    </row>
    <row r="4066" spans="1:10" ht="15.75" hidden="1" customHeight="1">
      <c r="A4066" s="119">
        <v>4059</v>
      </c>
      <c r="B4066" s="238" t="s">
        <v>30665</v>
      </c>
      <c r="C4066" s="121" t="s">
        <v>7478</v>
      </c>
      <c r="D4066" s="119">
        <v>2025</v>
      </c>
      <c r="E4066" s="121">
        <v>6100110854</v>
      </c>
      <c r="F4066" s="237">
        <v>45706</v>
      </c>
      <c r="G4066" s="121" t="s">
        <v>10064</v>
      </c>
      <c r="H4066" s="121" t="s">
        <v>24997</v>
      </c>
      <c r="I4066" s="120" t="s">
        <v>18066</v>
      </c>
      <c r="J4066" s="121" t="s">
        <v>7451</v>
      </c>
    </row>
    <row r="4067" spans="1:10" ht="15.75" hidden="1" customHeight="1">
      <c r="A4067" s="119">
        <v>4060</v>
      </c>
      <c r="B4067" s="238" t="s">
        <v>30666</v>
      </c>
      <c r="C4067" s="121" t="s">
        <v>7481</v>
      </c>
      <c r="D4067" s="119">
        <v>2025</v>
      </c>
      <c r="E4067" s="121">
        <v>6000041225</v>
      </c>
      <c r="F4067" s="237">
        <v>45708</v>
      </c>
      <c r="G4067" s="121" t="s">
        <v>11580</v>
      </c>
      <c r="H4067" s="121" t="s">
        <v>24998</v>
      </c>
      <c r="I4067" s="120" t="s">
        <v>18067</v>
      </c>
      <c r="J4067" s="121" t="s">
        <v>7452</v>
      </c>
    </row>
    <row r="4068" spans="1:10" ht="15.75" hidden="1" customHeight="1">
      <c r="A4068" s="119">
        <v>4061</v>
      </c>
      <c r="B4068" s="238" t="s">
        <v>30667</v>
      </c>
      <c r="C4068" s="121" t="s">
        <v>7489</v>
      </c>
      <c r="D4068" s="119">
        <v>2025</v>
      </c>
      <c r="E4068" s="121">
        <v>6200038304</v>
      </c>
      <c r="F4068" s="237">
        <v>45706</v>
      </c>
      <c r="G4068" s="121" t="s">
        <v>11670</v>
      </c>
      <c r="H4068" s="121" t="s">
        <v>24999</v>
      </c>
      <c r="I4068" s="120" t="s">
        <v>18068</v>
      </c>
      <c r="J4068" s="121" t="s">
        <v>7453</v>
      </c>
    </row>
    <row r="4069" spans="1:10" ht="15.75" hidden="1" customHeight="1">
      <c r="A4069" s="119">
        <v>4062</v>
      </c>
      <c r="B4069" s="121" t="s">
        <v>28043</v>
      </c>
      <c r="C4069" s="121" t="s">
        <v>7500</v>
      </c>
      <c r="D4069" s="119">
        <v>2025</v>
      </c>
      <c r="E4069" s="121">
        <v>6200038259</v>
      </c>
      <c r="F4069" s="237">
        <v>45699</v>
      </c>
      <c r="G4069" s="121" t="s">
        <v>11671</v>
      </c>
      <c r="H4069" s="121" t="s">
        <v>25000</v>
      </c>
      <c r="I4069" s="120" t="s">
        <v>18069</v>
      </c>
      <c r="J4069" s="121" t="s">
        <v>7453</v>
      </c>
    </row>
    <row r="4070" spans="1:10" ht="15.75" hidden="1" customHeight="1">
      <c r="A4070" s="119">
        <v>4063</v>
      </c>
      <c r="B4070" s="238" t="s">
        <v>30668</v>
      </c>
      <c r="C4070" s="121" t="s">
        <v>7481</v>
      </c>
      <c r="D4070" s="119">
        <v>2025</v>
      </c>
      <c r="E4070" s="121">
        <v>6000041182</v>
      </c>
      <c r="F4070" s="237">
        <v>45702</v>
      </c>
      <c r="G4070" s="121" t="s">
        <v>11672</v>
      </c>
      <c r="H4070" s="121" t="s">
        <v>25001</v>
      </c>
      <c r="I4070" s="120" t="s">
        <v>18070</v>
      </c>
      <c r="J4070" s="121" t="s">
        <v>7452</v>
      </c>
    </row>
    <row r="4071" spans="1:10" ht="15.75" hidden="1" customHeight="1">
      <c r="A4071" s="119">
        <v>4064</v>
      </c>
      <c r="B4071" s="238" t="s">
        <v>30669</v>
      </c>
      <c r="C4071" s="121" t="s">
        <v>7483</v>
      </c>
      <c r="D4071" s="119">
        <v>2025</v>
      </c>
      <c r="E4071" s="121">
        <v>6100110805</v>
      </c>
      <c r="F4071" s="237">
        <v>45700</v>
      </c>
      <c r="G4071" s="121" t="s">
        <v>11673</v>
      </c>
      <c r="H4071" s="121" t="s">
        <v>25002</v>
      </c>
      <c r="I4071" s="120" t="s">
        <v>18071</v>
      </c>
      <c r="J4071" s="121" t="s">
        <v>7451</v>
      </c>
    </row>
    <row r="4072" spans="1:10" ht="15.75" hidden="1" customHeight="1">
      <c r="A4072" s="119">
        <v>4065</v>
      </c>
      <c r="B4072" s="238" t="s">
        <v>30670</v>
      </c>
      <c r="C4072" s="121" t="s">
        <v>7483</v>
      </c>
      <c r="D4072" s="119">
        <v>2025</v>
      </c>
      <c r="E4072" s="121">
        <v>6100111372</v>
      </c>
      <c r="F4072" s="237">
        <v>45722</v>
      </c>
      <c r="G4072" s="121" t="s">
        <v>11674</v>
      </c>
      <c r="H4072" s="121" t="s">
        <v>25003</v>
      </c>
      <c r="I4072" s="120" t="s">
        <v>18072</v>
      </c>
      <c r="J4072" s="121" t="s">
        <v>7451</v>
      </c>
    </row>
    <row r="4073" spans="1:10" ht="15.75" hidden="1" customHeight="1">
      <c r="A4073" s="119">
        <v>4066</v>
      </c>
      <c r="B4073" s="238" t="s">
        <v>30671</v>
      </c>
      <c r="C4073" s="121" t="s">
        <v>7492</v>
      </c>
      <c r="D4073" s="119">
        <v>2025</v>
      </c>
      <c r="E4073" s="121">
        <v>6200038299</v>
      </c>
      <c r="F4073" s="237">
        <v>45701</v>
      </c>
      <c r="G4073" s="121" t="s">
        <v>11675</v>
      </c>
      <c r="H4073" s="121" t="s">
        <v>25004</v>
      </c>
      <c r="I4073" s="120" t="s">
        <v>18073</v>
      </c>
      <c r="J4073" s="121" t="s">
        <v>7453</v>
      </c>
    </row>
    <row r="4074" spans="1:10" ht="15.75" hidden="1" customHeight="1">
      <c r="A4074" s="119">
        <v>4067</v>
      </c>
      <c r="B4074" s="238" t="s">
        <v>30672</v>
      </c>
      <c r="C4074" s="121" t="s">
        <v>7479</v>
      </c>
      <c r="D4074" s="119">
        <v>2025</v>
      </c>
      <c r="E4074" s="121">
        <v>6100110802</v>
      </c>
      <c r="F4074" s="237">
        <v>45700</v>
      </c>
      <c r="G4074" s="121" t="s">
        <v>11676</v>
      </c>
      <c r="H4074" s="121" t="s">
        <v>25005</v>
      </c>
      <c r="I4074" s="120" t="s">
        <v>18074</v>
      </c>
      <c r="J4074" s="121" t="s">
        <v>7451</v>
      </c>
    </row>
    <row r="4075" spans="1:10" ht="15.75" hidden="1" customHeight="1">
      <c r="A4075" s="119">
        <v>4068</v>
      </c>
      <c r="B4075" s="238" t="s">
        <v>30673</v>
      </c>
      <c r="C4075" s="121" t="s">
        <v>7508</v>
      </c>
      <c r="D4075" s="119">
        <v>2025</v>
      </c>
      <c r="E4075" s="121">
        <v>6400023687</v>
      </c>
      <c r="F4075" s="237">
        <v>45702</v>
      </c>
      <c r="G4075" s="121" t="s">
        <v>11554</v>
      </c>
      <c r="H4075" s="121" t="s">
        <v>25006</v>
      </c>
      <c r="I4075" s="120" t="s">
        <v>18075</v>
      </c>
      <c r="J4075" s="121" t="s">
        <v>7455</v>
      </c>
    </row>
    <row r="4076" spans="1:10" ht="15.75" hidden="1" customHeight="1">
      <c r="A4076" s="119">
        <v>4069</v>
      </c>
      <c r="B4076" s="238" t="s">
        <v>30674</v>
      </c>
      <c r="C4076" s="121" t="s">
        <v>7482</v>
      </c>
      <c r="D4076" s="119">
        <v>2025</v>
      </c>
      <c r="E4076" s="121">
        <v>6100111062</v>
      </c>
      <c r="F4076" s="237">
        <v>45713</v>
      </c>
      <c r="G4076" s="121" t="s">
        <v>11677</v>
      </c>
      <c r="H4076" s="121" t="s">
        <v>25007</v>
      </c>
      <c r="I4076" s="120" t="s">
        <v>18076</v>
      </c>
      <c r="J4076" s="121" t="s">
        <v>7451</v>
      </c>
    </row>
    <row r="4077" spans="1:10" ht="15.75" hidden="1" customHeight="1">
      <c r="A4077" s="119">
        <v>4070</v>
      </c>
      <c r="B4077" s="238" t="s">
        <v>7709</v>
      </c>
      <c r="C4077" s="121" t="s">
        <v>7478</v>
      </c>
      <c r="D4077" s="119">
        <v>2025</v>
      </c>
      <c r="E4077" s="121">
        <v>6100110877</v>
      </c>
      <c r="F4077" s="237">
        <v>45705</v>
      </c>
      <c r="G4077" s="121" t="s">
        <v>11678</v>
      </c>
      <c r="H4077" s="121" t="s">
        <v>25008</v>
      </c>
      <c r="I4077" s="120" t="s">
        <v>18077</v>
      </c>
      <c r="J4077" s="121" t="s">
        <v>7451</v>
      </c>
    </row>
    <row r="4078" spans="1:10" ht="15.75" hidden="1" customHeight="1">
      <c r="A4078" s="119">
        <v>4071</v>
      </c>
      <c r="B4078" s="238" t="s">
        <v>30675</v>
      </c>
      <c r="C4078" s="121" t="s">
        <v>7497</v>
      </c>
      <c r="D4078" s="119">
        <v>2025</v>
      </c>
      <c r="E4078" s="121">
        <v>6100111125</v>
      </c>
      <c r="F4078" s="237">
        <v>45737</v>
      </c>
      <c r="G4078" s="121" t="s">
        <v>11580</v>
      </c>
      <c r="H4078" s="121" t="s">
        <v>25009</v>
      </c>
      <c r="I4078" s="120" t="s">
        <v>18078</v>
      </c>
      <c r="J4078" s="121" t="s">
        <v>7451</v>
      </c>
    </row>
    <row r="4079" spans="1:10" ht="15.75" hidden="1" customHeight="1">
      <c r="A4079" s="119">
        <v>4072</v>
      </c>
      <c r="B4079" s="238" t="s">
        <v>30676</v>
      </c>
      <c r="C4079" s="121" t="s">
        <v>7483</v>
      </c>
      <c r="D4079" s="119">
        <v>2025</v>
      </c>
      <c r="E4079" s="121">
        <v>6100110818</v>
      </c>
      <c r="F4079" s="237">
        <v>45700</v>
      </c>
      <c r="G4079" s="121" t="s">
        <v>11679</v>
      </c>
      <c r="H4079" s="121" t="s">
        <v>25010</v>
      </c>
      <c r="I4079" s="120" t="s">
        <v>18079</v>
      </c>
      <c r="J4079" s="121" t="s">
        <v>7451</v>
      </c>
    </row>
    <row r="4080" spans="1:10" ht="15.75" hidden="1" customHeight="1">
      <c r="A4080" s="119">
        <v>4073</v>
      </c>
      <c r="B4080" s="238" t="s">
        <v>30677</v>
      </c>
      <c r="C4080" s="121" t="s">
        <v>7489</v>
      </c>
      <c r="D4080" s="119">
        <v>2025</v>
      </c>
      <c r="E4080" s="121">
        <v>6200038318</v>
      </c>
      <c r="F4080" s="237">
        <v>45702</v>
      </c>
      <c r="G4080" s="121" t="s">
        <v>11680</v>
      </c>
      <c r="H4080" s="121" t="s">
        <v>25011</v>
      </c>
      <c r="I4080" s="120" t="s">
        <v>18080</v>
      </c>
      <c r="J4080" s="121" t="s">
        <v>7453</v>
      </c>
    </row>
    <row r="4081" spans="1:10" ht="15.75" hidden="1" customHeight="1">
      <c r="A4081" s="119">
        <v>4074</v>
      </c>
      <c r="B4081" s="238" t="s">
        <v>30678</v>
      </c>
      <c r="C4081" s="121" t="s">
        <v>7493</v>
      </c>
      <c r="D4081" s="119">
        <v>2025</v>
      </c>
      <c r="E4081" s="121">
        <v>6000041215</v>
      </c>
      <c r="F4081" s="237">
        <v>45708</v>
      </c>
      <c r="G4081" s="121" t="s">
        <v>11681</v>
      </c>
      <c r="H4081" s="121" t="s">
        <v>25012</v>
      </c>
      <c r="I4081" s="120" t="s">
        <v>18081</v>
      </c>
      <c r="J4081" s="121" t="s">
        <v>7452</v>
      </c>
    </row>
    <row r="4082" spans="1:10" ht="15.75" hidden="1" customHeight="1">
      <c r="A4082" s="119">
        <v>4075</v>
      </c>
      <c r="B4082" s="238" t="s">
        <v>30679</v>
      </c>
      <c r="C4082" s="121" t="s">
        <v>7478</v>
      </c>
      <c r="D4082" s="119">
        <v>2025</v>
      </c>
      <c r="E4082" s="121">
        <v>6100110957</v>
      </c>
      <c r="F4082" s="237">
        <v>45709</v>
      </c>
      <c r="G4082" s="121" t="s">
        <v>7134</v>
      </c>
      <c r="H4082" s="121" t="s">
        <v>25013</v>
      </c>
      <c r="I4082" s="120" t="s">
        <v>7318</v>
      </c>
      <c r="J4082" s="121" t="s">
        <v>7451</v>
      </c>
    </row>
    <row r="4083" spans="1:10" ht="15.75" hidden="1" customHeight="1">
      <c r="A4083" s="119">
        <v>4076</v>
      </c>
      <c r="B4083" s="238" t="s">
        <v>7703</v>
      </c>
      <c r="C4083" s="121" t="s">
        <v>7478</v>
      </c>
      <c r="D4083" s="119">
        <v>2025</v>
      </c>
      <c r="E4083" s="121">
        <v>6100110898</v>
      </c>
      <c r="F4083" s="237">
        <v>45705</v>
      </c>
      <c r="G4083" s="121" t="s">
        <v>11682</v>
      </c>
      <c r="H4083" s="121" t="s">
        <v>25014</v>
      </c>
      <c r="I4083" s="120" t="s">
        <v>18082</v>
      </c>
      <c r="J4083" s="121" t="s">
        <v>7451</v>
      </c>
    </row>
    <row r="4084" spans="1:10" ht="15.75" hidden="1" customHeight="1">
      <c r="A4084" s="119">
        <v>4077</v>
      </c>
      <c r="B4084" s="238" t="s">
        <v>30680</v>
      </c>
      <c r="C4084" s="121" t="s">
        <v>7483</v>
      </c>
      <c r="D4084" s="119">
        <v>2025</v>
      </c>
      <c r="E4084" s="121">
        <v>6100110800</v>
      </c>
      <c r="F4084" s="237">
        <v>45700</v>
      </c>
      <c r="G4084" s="121" t="s">
        <v>11683</v>
      </c>
      <c r="H4084" s="121" t="s">
        <v>25015</v>
      </c>
      <c r="I4084" s="120" t="s">
        <v>18083</v>
      </c>
      <c r="J4084" s="121" t="s">
        <v>7451</v>
      </c>
    </row>
    <row r="4085" spans="1:10" ht="15.75" hidden="1" customHeight="1">
      <c r="A4085" s="119">
        <v>4078</v>
      </c>
      <c r="B4085" s="238" t="s">
        <v>30681</v>
      </c>
      <c r="C4085" s="121" t="s">
        <v>7511</v>
      </c>
      <c r="D4085" s="119">
        <v>2025</v>
      </c>
      <c r="E4085" s="121">
        <v>6300020581</v>
      </c>
      <c r="F4085" s="237">
        <v>45700</v>
      </c>
      <c r="G4085" s="121" t="s">
        <v>11684</v>
      </c>
      <c r="H4085" s="121" t="s">
        <v>25016</v>
      </c>
      <c r="I4085" s="120" t="s">
        <v>18084</v>
      </c>
      <c r="J4085" s="121" t="s">
        <v>7454</v>
      </c>
    </row>
    <row r="4086" spans="1:10" ht="15.75" hidden="1" customHeight="1">
      <c r="A4086" s="119">
        <v>4079</v>
      </c>
      <c r="B4086" s="238" t="s">
        <v>30682</v>
      </c>
      <c r="C4086" s="121" t="s">
        <v>7500</v>
      </c>
      <c r="D4086" s="119">
        <v>2025</v>
      </c>
      <c r="E4086" s="121">
        <v>6200038283</v>
      </c>
      <c r="F4086" s="237">
        <v>45700</v>
      </c>
      <c r="G4086" s="121" t="s">
        <v>11685</v>
      </c>
      <c r="H4086" s="121" t="s">
        <v>25017</v>
      </c>
      <c r="I4086" s="120" t="s">
        <v>18085</v>
      </c>
      <c r="J4086" s="121" t="s">
        <v>7453</v>
      </c>
    </row>
    <row r="4087" spans="1:10" ht="15.75" hidden="1" customHeight="1">
      <c r="A4087" s="119">
        <v>4080</v>
      </c>
      <c r="B4087" s="238" t="s">
        <v>30683</v>
      </c>
      <c r="C4087" s="121" t="s">
        <v>7496</v>
      </c>
      <c r="D4087" s="119">
        <v>2025</v>
      </c>
      <c r="E4087" s="121">
        <v>6100110985</v>
      </c>
      <c r="F4087" s="237">
        <v>45712</v>
      </c>
      <c r="G4087" s="121" t="s">
        <v>11686</v>
      </c>
      <c r="H4087" s="121" t="s">
        <v>25018</v>
      </c>
      <c r="I4087" s="120" t="s">
        <v>18086</v>
      </c>
      <c r="J4087" s="121" t="s">
        <v>7451</v>
      </c>
    </row>
    <row r="4088" spans="1:10" ht="15.75" hidden="1" customHeight="1">
      <c r="A4088" s="119">
        <v>4081</v>
      </c>
      <c r="B4088" s="238" t="s">
        <v>7698</v>
      </c>
      <c r="C4088" s="121" t="s">
        <v>7478</v>
      </c>
      <c r="D4088" s="119">
        <v>2025</v>
      </c>
      <c r="E4088" s="121">
        <v>6100111283</v>
      </c>
      <c r="F4088" s="237">
        <v>45720</v>
      </c>
      <c r="G4088" s="121" t="s">
        <v>11687</v>
      </c>
      <c r="H4088" s="121" t="s">
        <v>25019</v>
      </c>
      <c r="I4088" s="120" t="s">
        <v>18087</v>
      </c>
      <c r="J4088" s="121" t="s">
        <v>7451</v>
      </c>
    </row>
    <row r="4089" spans="1:10" ht="15.75" hidden="1" customHeight="1">
      <c r="A4089" s="119">
        <v>4082</v>
      </c>
      <c r="B4089" s="238" t="s">
        <v>30684</v>
      </c>
      <c r="C4089" s="121" t="s">
        <v>7482</v>
      </c>
      <c r="D4089" s="119">
        <v>2025</v>
      </c>
      <c r="E4089" s="121">
        <v>6100111336</v>
      </c>
      <c r="F4089" s="237">
        <v>45721</v>
      </c>
      <c r="G4089" s="121" t="s">
        <v>11688</v>
      </c>
      <c r="H4089" s="121" t="s">
        <v>25020</v>
      </c>
      <c r="I4089" s="120" t="s">
        <v>18088</v>
      </c>
      <c r="J4089" s="121" t="s">
        <v>7451</v>
      </c>
    </row>
    <row r="4090" spans="1:10" ht="15.75" hidden="1" customHeight="1">
      <c r="A4090" s="119">
        <v>4083</v>
      </c>
      <c r="B4090" s="121" t="s">
        <v>33322</v>
      </c>
      <c r="C4090" s="121" t="s">
        <v>7478</v>
      </c>
      <c r="D4090" s="119">
        <v>2025</v>
      </c>
      <c r="E4090" s="121">
        <v>6100110836</v>
      </c>
      <c r="F4090" s="237">
        <v>45700</v>
      </c>
      <c r="G4090" s="121" t="s">
        <v>11689</v>
      </c>
      <c r="H4090" s="121" t="s">
        <v>25021</v>
      </c>
      <c r="I4090" s="120" t="s">
        <v>7359</v>
      </c>
      <c r="J4090" s="121" t="s">
        <v>7451</v>
      </c>
    </row>
    <row r="4091" spans="1:10" ht="15.75" hidden="1" customHeight="1">
      <c r="A4091" s="119">
        <v>4084</v>
      </c>
      <c r="B4091" s="238" t="s">
        <v>30685</v>
      </c>
      <c r="C4091" s="121" t="s">
        <v>7479</v>
      </c>
      <c r="D4091" s="119">
        <v>2025</v>
      </c>
      <c r="E4091" s="121">
        <v>6100110925</v>
      </c>
      <c r="F4091" s="237">
        <v>45707</v>
      </c>
      <c r="G4091" s="121" t="s">
        <v>11690</v>
      </c>
      <c r="H4091" s="121" t="s">
        <v>25022</v>
      </c>
      <c r="I4091" s="120" t="s">
        <v>18089</v>
      </c>
      <c r="J4091" s="121" t="s">
        <v>7451</v>
      </c>
    </row>
    <row r="4092" spans="1:10" ht="15.75" hidden="1" customHeight="1">
      <c r="A4092" s="119">
        <v>4085</v>
      </c>
      <c r="B4092" s="238" t="s">
        <v>30686</v>
      </c>
      <c r="C4092" s="121" t="s">
        <v>7479</v>
      </c>
      <c r="D4092" s="119">
        <v>2025</v>
      </c>
      <c r="E4092" s="121">
        <v>6100110829</v>
      </c>
      <c r="F4092" s="237">
        <v>45700</v>
      </c>
      <c r="G4092" s="121" t="s">
        <v>11691</v>
      </c>
      <c r="H4092" s="121" t="s">
        <v>25023</v>
      </c>
      <c r="I4092" s="120" t="s">
        <v>18090</v>
      </c>
      <c r="J4092" s="121" t="s">
        <v>7451</v>
      </c>
    </row>
    <row r="4093" spans="1:10" ht="15.75" hidden="1" customHeight="1">
      <c r="A4093" s="119">
        <v>4086</v>
      </c>
      <c r="B4093" s="238" t="s">
        <v>30687</v>
      </c>
      <c r="C4093" s="121" t="s">
        <v>7492</v>
      </c>
      <c r="D4093" s="119">
        <v>2025</v>
      </c>
      <c r="E4093" s="121">
        <v>6200038387</v>
      </c>
      <c r="F4093" s="237">
        <v>45708</v>
      </c>
      <c r="G4093" s="121" t="s">
        <v>11692</v>
      </c>
      <c r="H4093" s="121" t="s">
        <v>25024</v>
      </c>
      <c r="I4093" s="120" t="s">
        <v>18091</v>
      </c>
      <c r="J4093" s="121" t="s">
        <v>7453</v>
      </c>
    </row>
    <row r="4094" spans="1:10" ht="15.75" hidden="1" customHeight="1">
      <c r="A4094" s="119">
        <v>4087</v>
      </c>
      <c r="B4094" s="238" t="s">
        <v>30688</v>
      </c>
      <c r="C4094" s="121" t="s">
        <v>7499</v>
      </c>
      <c r="D4094" s="119">
        <v>2025</v>
      </c>
      <c r="E4094" s="121">
        <v>6000041242</v>
      </c>
      <c r="F4094" s="237">
        <v>45707</v>
      </c>
      <c r="G4094" s="121" t="s">
        <v>11693</v>
      </c>
      <c r="H4094" s="121" t="s">
        <v>25025</v>
      </c>
      <c r="I4094" s="120" t="s">
        <v>18092</v>
      </c>
      <c r="J4094" s="121" t="s">
        <v>7452</v>
      </c>
    </row>
    <row r="4095" spans="1:10" ht="15.75" hidden="1" customHeight="1">
      <c r="A4095" s="119">
        <v>4088</v>
      </c>
      <c r="B4095" s="238" t="s">
        <v>30455</v>
      </c>
      <c r="C4095" s="121" t="s">
        <v>7485</v>
      </c>
      <c r="D4095" s="119">
        <v>2025</v>
      </c>
      <c r="E4095" s="121">
        <v>6000041195</v>
      </c>
      <c r="F4095" s="237">
        <v>45706</v>
      </c>
      <c r="G4095" s="121" t="s">
        <v>11694</v>
      </c>
      <c r="H4095" s="121" t="s">
        <v>25026</v>
      </c>
      <c r="I4095" s="120" t="s">
        <v>18093</v>
      </c>
      <c r="J4095" s="121" t="s">
        <v>7452</v>
      </c>
    </row>
    <row r="4096" spans="1:10" ht="15.75" hidden="1" customHeight="1">
      <c r="A4096" s="119">
        <v>4089</v>
      </c>
      <c r="B4096" s="238" t="s">
        <v>30689</v>
      </c>
      <c r="C4096" s="121" t="s">
        <v>7484</v>
      </c>
      <c r="D4096" s="119">
        <v>2025</v>
      </c>
      <c r="E4096" s="121">
        <v>6100110841</v>
      </c>
      <c r="F4096" s="237">
        <v>45702</v>
      </c>
      <c r="G4096" s="121" t="s">
        <v>11695</v>
      </c>
      <c r="H4096" s="121" t="s">
        <v>25027</v>
      </c>
      <c r="I4096" s="120" t="s">
        <v>18094</v>
      </c>
      <c r="J4096" s="121" t="s">
        <v>7451</v>
      </c>
    </row>
    <row r="4097" spans="1:10" ht="15.75" hidden="1" customHeight="1">
      <c r="A4097" s="119">
        <v>4090</v>
      </c>
      <c r="B4097" s="238" t="s">
        <v>30690</v>
      </c>
      <c r="C4097" s="121" t="s">
        <v>7479</v>
      </c>
      <c r="D4097" s="119">
        <v>2025</v>
      </c>
      <c r="E4097" s="121">
        <v>6100111059</v>
      </c>
      <c r="F4097" s="237">
        <v>45714</v>
      </c>
      <c r="G4097" s="121" t="s">
        <v>11517</v>
      </c>
      <c r="H4097" s="121" t="s">
        <v>25028</v>
      </c>
      <c r="I4097" s="120" t="s">
        <v>18095</v>
      </c>
      <c r="J4097" s="121" t="s">
        <v>7451</v>
      </c>
    </row>
    <row r="4098" spans="1:10" ht="15.75" hidden="1" customHeight="1">
      <c r="A4098" s="119">
        <v>4091</v>
      </c>
      <c r="B4098" s="238" t="s">
        <v>30691</v>
      </c>
      <c r="C4098" s="121" t="s">
        <v>7512</v>
      </c>
      <c r="D4098" s="119">
        <v>2025</v>
      </c>
      <c r="E4098" s="121">
        <v>6400023664</v>
      </c>
      <c r="F4098" s="237">
        <v>45698</v>
      </c>
      <c r="G4098" s="121" t="s">
        <v>11696</v>
      </c>
      <c r="H4098" s="121" t="s">
        <v>25029</v>
      </c>
      <c r="I4098" s="120" t="s">
        <v>18096</v>
      </c>
      <c r="J4098" s="121" t="s">
        <v>7455</v>
      </c>
    </row>
    <row r="4099" spans="1:10" ht="15.75" hidden="1" customHeight="1">
      <c r="A4099" s="119">
        <v>4092</v>
      </c>
      <c r="B4099" s="238" t="s">
        <v>30692</v>
      </c>
      <c r="C4099" s="121" t="s">
        <v>7492</v>
      </c>
      <c r="D4099" s="119">
        <v>2025</v>
      </c>
      <c r="E4099" s="121">
        <v>6200038558</v>
      </c>
      <c r="F4099" s="237">
        <v>45721</v>
      </c>
      <c r="G4099" s="121" t="s">
        <v>11697</v>
      </c>
      <c r="H4099" s="121" t="s">
        <v>25030</v>
      </c>
      <c r="I4099" s="120" t="s">
        <v>18097</v>
      </c>
      <c r="J4099" s="121" t="s">
        <v>7453</v>
      </c>
    </row>
    <row r="4100" spans="1:10" ht="15.75" hidden="1" customHeight="1">
      <c r="A4100" s="119">
        <v>4093</v>
      </c>
      <c r="B4100" s="238" t="s">
        <v>30693</v>
      </c>
      <c r="C4100" s="121" t="s">
        <v>7509</v>
      </c>
      <c r="D4100" s="119">
        <v>2025</v>
      </c>
      <c r="E4100" s="121">
        <v>6400023791</v>
      </c>
      <c r="F4100" s="237">
        <v>45726</v>
      </c>
      <c r="G4100" s="121" t="s">
        <v>11698</v>
      </c>
      <c r="H4100" s="121" t="s">
        <v>25031</v>
      </c>
      <c r="I4100" s="120" t="s">
        <v>18098</v>
      </c>
      <c r="J4100" s="121" t="s">
        <v>7455</v>
      </c>
    </row>
    <row r="4101" spans="1:10" ht="15.75" hidden="1" customHeight="1">
      <c r="A4101" s="119">
        <v>4094</v>
      </c>
      <c r="B4101" s="238" t="s">
        <v>30694</v>
      </c>
      <c r="C4101" s="121" t="s">
        <v>7492</v>
      </c>
      <c r="D4101" s="119">
        <v>2025</v>
      </c>
      <c r="E4101" s="121">
        <v>6200038215</v>
      </c>
      <c r="F4101" s="237">
        <v>45859</v>
      </c>
      <c r="G4101" s="121" t="s">
        <v>11699</v>
      </c>
      <c r="H4101" s="121" t="s">
        <v>25032</v>
      </c>
      <c r="I4101" s="120" t="s">
        <v>18099</v>
      </c>
      <c r="J4101" s="121" t="s">
        <v>7453</v>
      </c>
    </row>
    <row r="4102" spans="1:10" ht="15.75" hidden="1" customHeight="1">
      <c r="A4102" s="119">
        <v>4095</v>
      </c>
      <c r="B4102" s="238" t="s">
        <v>30695</v>
      </c>
      <c r="C4102" s="121" t="s">
        <v>7497</v>
      </c>
      <c r="D4102" s="119">
        <v>2025</v>
      </c>
      <c r="E4102" s="121">
        <v>6100110938</v>
      </c>
      <c r="F4102" s="237">
        <v>45707</v>
      </c>
      <c r="G4102" s="121" t="s">
        <v>11700</v>
      </c>
      <c r="H4102" s="121" t="s">
        <v>25033</v>
      </c>
      <c r="I4102" s="120" t="s">
        <v>18100</v>
      </c>
      <c r="J4102" s="121" t="s">
        <v>7451</v>
      </c>
    </row>
    <row r="4103" spans="1:10" ht="15.75" hidden="1" customHeight="1">
      <c r="A4103" s="119">
        <v>4096</v>
      </c>
      <c r="B4103" s="238" t="s">
        <v>30696</v>
      </c>
      <c r="C4103" s="121" t="s">
        <v>7488</v>
      </c>
      <c r="D4103" s="119">
        <v>2025</v>
      </c>
      <c r="E4103" s="121">
        <v>6100111400</v>
      </c>
      <c r="F4103" s="237">
        <v>45727</v>
      </c>
      <c r="G4103" s="121" t="s">
        <v>11701</v>
      </c>
      <c r="H4103" s="121" t="s">
        <v>25034</v>
      </c>
      <c r="I4103" s="120" t="s">
        <v>18101</v>
      </c>
      <c r="J4103" s="121" t="s">
        <v>7451</v>
      </c>
    </row>
    <row r="4104" spans="1:10" ht="15.75" hidden="1" customHeight="1">
      <c r="A4104" s="119">
        <v>4097</v>
      </c>
      <c r="B4104" s="238" t="s">
        <v>30697</v>
      </c>
      <c r="C4104" s="121" t="s">
        <v>7496</v>
      </c>
      <c r="D4104" s="119">
        <v>2025</v>
      </c>
      <c r="E4104" s="121">
        <v>6100110844</v>
      </c>
      <c r="F4104" s="237">
        <v>45705</v>
      </c>
      <c r="G4104" s="121" t="s">
        <v>11702</v>
      </c>
      <c r="H4104" s="121" t="s">
        <v>25035</v>
      </c>
      <c r="I4104" s="120" t="s">
        <v>18102</v>
      </c>
      <c r="J4104" s="121" t="s">
        <v>7451</v>
      </c>
    </row>
    <row r="4105" spans="1:10" ht="15.75" hidden="1" customHeight="1">
      <c r="A4105" s="119">
        <v>4098</v>
      </c>
      <c r="B4105" s="238" t="s">
        <v>7899</v>
      </c>
      <c r="C4105" s="121" t="s">
        <v>7496</v>
      </c>
      <c r="D4105" s="119">
        <v>2025</v>
      </c>
      <c r="E4105" s="121">
        <v>6100110833</v>
      </c>
      <c r="F4105" s="237">
        <v>45701</v>
      </c>
      <c r="G4105" s="121" t="s">
        <v>11703</v>
      </c>
      <c r="H4105" s="121" t="s">
        <v>25036</v>
      </c>
      <c r="I4105" s="120" t="s">
        <v>18103</v>
      </c>
      <c r="J4105" s="121" t="s">
        <v>7451</v>
      </c>
    </row>
    <row r="4106" spans="1:10" ht="15.75" hidden="1" customHeight="1">
      <c r="A4106" s="119">
        <v>4099</v>
      </c>
      <c r="B4106" s="238" t="s">
        <v>7715</v>
      </c>
      <c r="C4106" s="121" t="s">
        <v>7496</v>
      </c>
      <c r="D4106" s="119">
        <v>2025</v>
      </c>
      <c r="E4106" s="121">
        <v>6100110834</v>
      </c>
      <c r="F4106" s="237">
        <v>45705</v>
      </c>
      <c r="G4106" s="121" t="s">
        <v>10255</v>
      </c>
      <c r="H4106" s="121" t="s">
        <v>25037</v>
      </c>
      <c r="I4106" s="120" t="s">
        <v>18104</v>
      </c>
      <c r="J4106" s="121" t="s">
        <v>7451</v>
      </c>
    </row>
    <row r="4107" spans="1:10" ht="15.75" hidden="1" customHeight="1">
      <c r="A4107" s="119">
        <v>4100</v>
      </c>
      <c r="B4107" s="238" t="s">
        <v>30698</v>
      </c>
      <c r="C4107" s="121" t="s">
        <v>7496</v>
      </c>
      <c r="D4107" s="119">
        <v>2025</v>
      </c>
      <c r="E4107" s="121">
        <v>6100110837</v>
      </c>
      <c r="F4107" s="237">
        <v>45705</v>
      </c>
      <c r="G4107" s="121" t="s">
        <v>10255</v>
      </c>
      <c r="H4107" s="121" t="s">
        <v>25038</v>
      </c>
      <c r="I4107" s="120" t="s">
        <v>18105</v>
      </c>
      <c r="J4107" s="121" t="s">
        <v>7451</v>
      </c>
    </row>
    <row r="4108" spans="1:10" ht="15.75" hidden="1" customHeight="1">
      <c r="A4108" s="119">
        <v>4101</v>
      </c>
      <c r="B4108" s="238" t="s">
        <v>30699</v>
      </c>
      <c r="C4108" s="121" t="s">
        <v>7492</v>
      </c>
      <c r="D4108" s="119">
        <v>2025</v>
      </c>
      <c r="E4108" s="121">
        <v>6200038320</v>
      </c>
      <c r="F4108" s="237">
        <v>45721</v>
      </c>
      <c r="G4108" s="121" t="s">
        <v>11704</v>
      </c>
      <c r="H4108" s="121" t="s">
        <v>25039</v>
      </c>
      <c r="I4108" s="120" t="s">
        <v>18106</v>
      </c>
      <c r="J4108" s="121" t="s">
        <v>7453</v>
      </c>
    </row>
    <row r="4109" spans="1:10" ht="15.75" hidden="1" customHeight="1">
      <c r="A4109" s="119">
        <v>4102</v>
      </c>
      <c r="B4109" s="238" t="s">
        <v>30700</v>
      </c>
      <c r="C4109" s="121" t="s">
        <v>7492</v>
      </c>
      <c r="D4109" s="119">
        <v>2025</v>
      </c>
      <c r="E4109" s="121">
        <v>6200038310</v>
      </c>
      <c r="F4109" s="237">
        <v>45716</v>
      </c>
      <c r="G4109" s="121" t="s">
        <v>11705</v>
      </c>
      <c r="H4109" s="121" t="s">
        <v>25040</v>
      </c>
      <c r="I4109" s="120" t="s">
        <v>18107</v>
      </c>
      <c r="J4109" s="121" t="s">
        <v>7453</v>
      </c>
    </row>
    <row r="4110" spans="1:10" ht="15.75" hidden="1" customHeight="1">
      <c r="A4110" s="119">
        <v>4103</v>
      </c>
      <c r="B4110" s="238" t="s">
        <v>30701</v>
      </c>
      <c r="C4110" s="121" t="s">
        <v>7481</v>
      </c>
      <c r="D4110" s="119">
        <v>2025</v>
      </c>
      <c r="E4110" s="121">
        <v>6000041268</v>
      </c>
      <c r="F4110" s="237">
        <v>45712</v>
      </c>
      <c r="G4110" s="121" t="s">
        <v>11706</v>
      </c>
      <c r="H4110" s="121" t="s">
        <v>25041</v>
      </c>
      <c r="I4110" s="120" t="s">
        <v>18108</v>
      </c>
      <c r="J4110" s="121" t="s">
        <v>7452</v>
      </c>
    </row>
    <row r="4111" spans="1:10" ht="15.75" hidden="1" customHeight="1">
      <c r="A4111" s="119">
        <v>4104</v>
      </c>
      <c r="B4111" s="238" t="s">
        <v>7715</v>
      </c>
      <c r="C4111" s="121" t="s">
        <v>7496</v>
      </c>
      <c r="D4111" s="119">
        <v>2025</v>
      </c>
      <c r="E4111" s="121">
        <v>6100110865</v>
      </c>
      <c r="F4111" s="237">
        <v>45705</v>
      </c>
      <c r="G4111" s="121" t="s">
        <v>10255</v>
      </c>
      <c r="H4111" s="121" t="s">
        <v>25042</v>
      </c>
      <c r="I4111" s="120" t="s">
        <v>18109</v>
      </c>
      <c r="J4111" s="121" t="s">
        <v>7451</v>
      </c>
    </row>
    <row r="4112" spans="1:10" ht="15.75" hidden="1" customHeight="1">
      <c r="A4112" s="119">
        <v>4105</v>
      </c>
      <c r="B4112" s="238" t="s">
        <v>7715</v>
      </c>
      <c r="C4112" s="121" t="s">
        <v>7496</v>
      </c>
      <c r="D4112" s="119">
        <v>2025</v>
      </c>
      <c r="E4112" s="121">
        <v>6100110868</v>
      </c>
      <c r="F4112" s="237">
        <v>45705</v>
      </c>
      <c r="G4112" s="121" t="s">
        <v>10255</v>
      </c>
      <c r="H4112" s="121" t="s">
        <v>25043</v>
      </c>
      <c r="I4112" s="120" t="s">
        <v>18110</v>
      </c>
      <c r="J4112" s="121" t="s">
        <v>7451</v>
      </c>
    </row>
    <row r="4113" spans="1:10" ht="15.75" hidden="1" customHeight="1">
      <c r="A4113" s="119">
        <v>4106</v>
      </c>
      <c r="B4113" s="238" t="s">
        <v>30702</v>
      </c>
      <c r="C4113" s="121" t="s">
        <v>7495</v>
      </c>
      <c r="D4113" s="119">
        <v>2025</v>
      </c>
      <c r="E4113" s="121">
        <v>6300020656</v>
      </c>
      <c r="F4113" s="237">
        <v>45721</v>
      </c>
      <c r="G4113" s="121" t="s">
        <v>11707</v>
      </c>
      <c r="H4113" s="121" t="s">
        <v>25044</v>
      </c>
      <c r="I4113" s="120" t="s">
        <v>18111</v>
      </c>
      <c r="J4113" s="121" t="s">
        <v>7454</v>
      </c>
    </row>
    <row r="4114" spans="1:10" ht="15.75" hidden="1" customHeight="1">
      <c r="A4114" s="119">
        <v>4107</v>
      </c>
      <c r="B4114" s="238" t="s">
        <v>30703</v>
      </c>
      <c r="C4114" s="121" t="s">
        <v>7483</v>
      </c>
      <c r="D4114" s="119">
        <v>2025</v>
      </c>
      <c r="E4114" s="121">
        <v>6100110851</v>
      </c>
      <c r="F4114" s="237">
        <v>45707</v>
      </c>
      <c r="G4114" s="121" t="s">
        <v>11708</v>
      </c>
      <c r="H4114" s="121" t="s">
        <v>25045</v>
      </c>
      <c r="I4114" s="120" t="s">
        <v>18112</v>
      </c>
      <c r="J4114" s="121" t="s">
        <v>7451</v>
      </c>
    </row>
    <row r="4115" spans="1:10" ht="15.75" hidden="1" customHeight="1">
      <c r="A4115" s="119">
        <v>4108</v>
      </c>
      <c r="B4115" s="238" t="s">
        <v>7715</v>
      </c>
      <c r="C4115" s="121" t="s">
        <v>7496</v>
      </c>
      <c r="D4115" s="119">
        <v>2025</v>
      </c>
      <c r="E4115" s="121">
        <v>6100110867</v>
      </c>
      <c r="F4115" s="237">
        <v>45705</v>
      </c>
      <c r="G4115" s="121" t="s">
        <v>10255</v>
      </c>
      <c r="H4115" s="121" t="s">
        <v>25046</v>
      </c>
      <c r="I4115" s="120" t="s">
        <v>18113</v>
      </c>
      <c r="J4115" s="121" t="s">
        <v>7451</v>
      </c>
    </row>
    <row r="4116" spans="1:10" ht="15.75" hidden="1" customHeight="1">
      <c r="A4116" s="119">
        <v>4109</v>
      </c>
      <c r="B4116" s="238" t="s">
        <v>30704</v>
      </c>
      <c r="C4116" s="121" t="s">
        <v>7490</v>
      </c>
      <c r="D4116" s="119">
        <v>2025</v>
      </c>
      <c r="E4116" s="121">
        <v>6200038300</v>
      </c>
      <c r="F4116" s="237">
        <v>45702</v>
      </c>
      <c r="G4116" s="121" t="s">
        <v>11709</v>
      </c>
      <c r="H4116" s="121" t="s">
        <v>25047</v>
      </c>
      <c r="I4116" s="120" t="s">
        <v>18114</v>
      </c>
      <c r="J4116" s="121" t="s">
        <v>7453</v>
      </c>
    </row>
    <row r="4117" spans="1:10" ht="15.75" hidden="1" customHeight="1">
      <c r="A4117" s="119">
        <v>4110</v>
      </c>
      <c r="B4117" s="238" t="s">
        <v>30705</v>
      </c>
      <c r="C4117" s="121" t="s">
        <v>7496</v>
      </c>
      <c r="D4117" s="119">
        <v>2025</v>
      </c>
      <c r="E4117" s="121">
        <v>6100110881</v>
      </c>
      <c r="F4117" s="237">
        <v>45705</v>
      </c>
      <c r="G4117" s="121" t="s">
        <v>10255</v>
      </c>
      <c r="H4117" s="121" t="s">
        <v>25048</v>
      </c>
      <c r="I4117" s="120" t="s">
        <v>18115</v>
      </c>
      <c r="J4117" s="121" t="s">
        <v>7451</v>
      </c>
    </row>
    <row r="4118" spans="1:10" ht="15.75" hidden="1" customHeight="1">
      <c r="A4118" s="119">
        <v>4111</v>
      </c>
      <c r="B4118" s="238" t="s">
        <v>7715</v>
      </c>
      <c r="C4118" s="121" t="s">
        <v>7496</v>
      </c>
      <c r="D4118" s="119">
        <v>2025</v>
      </c>
      <c r="E4118" s="121">
        <v>6100110874</v>
      </c>
      <c r="F4118" s="237">
        <v>45705</v>
      </c>
      <c r="G4118" s="121" t="s">
        <v>10255</v>
      </c>
      <c r="H4118" s="121" t="s">
        <v>25049</v>
      </c>
      <c r="I4118" s="120" t="s">
        <v>18116</v>
      </c>
      <c r="J4118" s="121" t="s">
        <v>7451</v>
      </c>
    </row>
    <row r="4119" spans="1:10" ht="15.75" hidden="1" customHeight="1">
      <c r="A4119" s="119">
        <v>4112</v>
      </c>
      <c r="B4119" s="238" t="s">
        <v>30706</v>
      </c>
      <c r="C4119" s="121" t="s">
        <v>7508</v>
      </c>
      <c r="D4119" s="119">
        <v>2025</v>
      </c>
      <c r="E4119" s="121">
        <v>6400023690</v>
      </c>
      <c r="F4119" s="237">
        <v>45701</v>
      </c>
      <c r="G4119" s="121" t="s">
        <v>11710</v>
      </c>
      <c r="H4119" s="121" t="s">
        <v>25050</v>
      </c>
      <c r="I4119" s="120" t="s">
        <v>18117</v>
      </c>
      <c r="J4119" s="121" t="s">
        <v>7455</v>
      </c>
    </row>
    <row r="4120" spans="1:10" ht="15.75" hidden="1" customHeight="1">
      <c r="A4120" s="119">
        <v>4113</v>
      </c>
      <c r="B4120" s="238" t="s">
        <v>30707</v>
      </c>
      <c r="C4120" s="121" t="s">
        <v>7478</v>
      </c>
      <c r="D4120" s="119">
        <v>2025</v>
      </c>
      <c r="E4120" s="121">
        <v>6100110956</v>
      </c>
      <c r="F4120" s="237">
        <v>45707</v>
      </c>
      <c r="G4120" s="121" t="s">
        <v>11711</v>
      </c>
      <c r="H4120" s="121" t="s">
        <v>25051</v>
      </c>
      <c r="I4120" s="120" t="s">
        <v>18118</v>
      </c>
      <c r="J4120" s="121" t="s">
        <v>7451</v>
      </c>
    </row>
    <row r="4121" spans="1:10" ht="15.75" hidden="1" customHeight="1">
      <c r="A4121" s="119">
        <v>4114</v>
      </c>
      <c r="B4121" s="238" t="s">
        <v>30708</v>
      </c>
      <c r="C4121" s="121" t="s">
        <v>7505</v>
      </c>
      <c r="D4121" s="119">
        <v>2025</v>
      </c>
      <c r="E4121" s="121">
        <v>6400023776</v>
      </c>
      <c r="F4121" s="237">
        <v>45722</v>
      </c>
      <c r="G4121" s="121" t="s">
        <v>11712</v>
      </c>
      <c r="H4121" s="121" t="s">
        <v>25052</v>
      </c>
      <c r="I4121" s="120" t="s">
        <v>18119</v>
      </c>
      <c r="J4121" s="121" t="s">
        <v>7455</v>
      </c>
    </row>
    <row r="4122" spans="1:10" ht="15.75" hidden="1" customHeight="1">
      <c r="A4122" s="119">
        <v>4115</v>
      </c>
      <c r="B4122" s="238" t="s">
        <v>30709</v>
      </c>
      <c r="C4122" s="121" t="s">
        <v>7494</v>
      </c>
      <c r="D4122" s="119">
        <v>2025</v>
      </c>
      <c r="E4122" s="121">
        <v>6000041209</v>
      </c>
      <c r="F4122" s="237">
        <v>45705</v>
      </c>
      <c r="G4122" s="121" t="s">
        <v>11713</v>
      </c>
      <c r="H4122" s="121" t="s">
        <v>25053</v>
      </c>
      <c r="I4122" s="120" t="s">
        <v>18120</v>
      </c>
      <c r="J4122" s="121" t="s">
        <v>7452</v>
      </c>
    </row>
    <row r="4123" spans="1:10" ht="15.75" hidden="1" customHeight="1">
      <c r="A4123" s="119">
        <v>4116</v>
      </c>
      <c r="B4123" s="238" t="s">
        <v>30710</v>
      </c>
      <c r="C4123" s="121" t="s">
        <v>7501</v>
      </c>
      <c r="D4123" s="119">
        <v>2025</v>
      </c>
      <c r="E4123" s="121">
        <v>6200038403</v>
      </c>
      <c r="F4123" s="237">
        <v>45709</v>
      </c>
      <c r="G4123" s="121" t="s">
        <v>11714</v>
      </c>
      <c r="H4123" s="121" t="s">
        <v>25054</v>
      </c>
      <c r="I4123" s="120" t="s">
        <v>18121</v>
      </c>
      <c r="J4123" s="121" t="s">
        <v>7453</v>
      </c>
    </row>
    <row r="4124" spans="1:10" ht="15.75" hidden="1" customHeight="1">
      <c r="A4124" s="119">
        <v>4117</v>
      </c>
      <c r="B4124" s="238" t="s">
        <v>30711</v>
      </c>
      <c r="C4124" s="121" t="s">
        <v>7485</v>
      </c>
      <c r="D4124" s="119">
        <v>2025</v>
      </c>
      <c r="E4124" s="121">
        <v>6000041446</v>
      </c>
      <c r="F4124" s="237">
        <v>45735</v>
      </c>
      <c r="G4124" s="121" t="s">
        <v>11715</v>
      </c>
      <c r="H4124" s="121" t="s">
        <v>25055</v>
      </c>
      <c r="I4124" s="120" t="s">
        <v>18122</v>
      </c>
      <c r="J4124" s="121" t="s">
        <v>7452</v>
      </c>
    </row>
    <row r="4125" spans="1:10" ht="15.75" hidden="1" customHeight="1">
      <c r="A4125" s="119">
        <v>4118</v>
      </c>
      <c r="B4125" s="238" t="s">
        <v>30712</v>
      </c>
      <c r="C4125" s="121" t="s">
        <v>7505</v>
      </c>
      <c r="D4125" s="119">
        <v>2025</v>
      </c>
      <c r="E4125" s="121">
        <v>6400023734</v>
      </c>
      <c r="F4125" s="237">
        <v>45716</v>
      </c>
      <c r="G4125" s="121" t="s">
        <v>11716</v>
      </c>
      <c r="H4125" s="121" t="s">
        <v>25056</v>
      </c>
      <c r="I4125" s="120" t="s">
        <v>18123</v>
      </c>
      <c r="J4125" s="121" t="s">
        <v>7455</v>
      </c>
    </row>
    <row r="4126" spans="1:10" ht="15.75" hidden="1" customHeight="1">
      <c r="A4126" s="119">
        <v>4119</v>
      </c>
      <c r="B4126" s="238" t="s">
        <v>30713</v>
      </c>
      <c r="C4126" s="121" t="s">
        <v>7490</v>
      </c>
      <c r="D4126" s="119">
        <v>2025</v>
      </c>
      <c r="E4126" s="121">
        <v>6200038341</v>
      </c>
      <c r="F4126" s="237">
        <v>45705</v>
      </c>
      <c r="G4126" s="121" t="s">
        <v>11717</v>
      </c>
      <c r="H4126" s="121" t="s">
        <v>25057</v>
      </c>
      <c r="I4126" s="120" t="s">
        <v>18124</v>
      </c>
      <c r="J4126" s="121" t="s">
        <v>7453</v>
      </c>
    </row>
    <row r="4127" spans="1:10" ht="15.75" hidden="1" customHeight="1">
      <c r="A4127" s="119">
        <v>4120</v>
      </c>
      <c r="B4127" s="238" t="s">
        <v>30714</v>
      </c>
      <c r="C4127" s="121" t="s">
        <v>7490</v>
      </c>
      <c r="D4127" s="119">
        <v>2025</v>
      </c>
      <c r="E4127" s="121">
        <v>6200038416</v>
      </c>
      <c r="F4127" s="237">
        <v>45713</v>
      </c>
      <c r="G4127" s="121" t="s">
        <v>11718</v>
      </c>
      <c r="H4127" s="121" t="s">
        <v>25058</v>
      </c>
      <c r="I4127" s="120" t="s">
        <v>18125</v>
      </c>
      <c r="J4127" s="121" t="s">
        <v>7453</v>
      </c>
    </row>
    <row r="4128" spans="1:10" ht="15.75" hidden="1" customHeight="1">
      <c r="A4128" s="119">
        <v>4121</v>
      </c>
      <c r="B4128" s="238" t="s">
        <v>30715</v>
      </c>
      <c r="C4128" s="121" t="s">
        <v>7501</v>
      </c>
      <c r="D4128" s="119">
        <v>2025</v>
      </c>
      <c r="E4128" s="121">
        <v>6200038321</v>
      </c>
      <c r="F4128" s="237">
        <v>45702</v>
      </c>
      <c r="G4128" s="121" t="s">
        <v>11719</v>
      </c>
      <c r="H4128" s="121" t="s">
        <v>25059</v>
      </c>
      <c r="I4128" s="120" t="s">
        <v>18126</v>
      </c>
      <c r="J4128" s="121" t="s">
        <v>7453</v>
      </c>
    </row>
    <row r="4129" spans="1:10" ht="15.75" hidden="1" customHeight="1">
      <c r="A4129" s="119">
        <v>4122</v>
      </c>
      <c r="B4129" s="238" t="s">
        <v>30716</v>
      </c>
      <c r="C4129" s="121" t="s">
        <v>7490</v>
      </c>
      <c r="D4129" s="119">
        <v>2025</v>
      </c>
      <c r="E4129" s="121">
        <v>6200038343</v>
      </c>
      <c r="F4129" s="237">
        <v>45708</v>
      </c>
      <c r="G4129" s="121" t="s">
        <v>7158</v>
      </c>
      <c r="H4129" s="121" t="s">
        <v>25060</v>
      </c>
      <c r="I4129" s="120" t="s">
        <v>18127</v>
      </c>
      <c r="J4129" s="121" t="s">
        <v>7453</v>
      </c>
    </row>
    <row r="4130" spans="1:10" ht="15.75" hidden="1" customHeight="1">
      <c r="A4130" s="119">
        <v>4123</v>
      </c>
      <c r="B4130" s="238" t="s">
        <v>30714</v>
      </c>
      <c r="C4130" s="121" t="s">
        <v>7490</v>
      </c>
      <c r="D4130" s="119">
        <v>2025</v>
      </c>
      <c r="E4130" s="121">
        <v>6200038415</v>
      </c>
      <c r="F4130" s="237">
        <v>45713</v>
      </c>
      <c r="G4130" s="121" t="s">
        <v>11718</v>
      </c>
      <c r="H4130" s="121" t="s">
        <v>25061</v>
      </c>
      <c r="I4130" s="120" t="s">
        <v>18128</v>
      </c>
      <c r="J4130" s="121" t="s">
        <v>7453</v>
      </c>
    </row>
    <row r="4131" spans="1:10" ht="15.75" hidden="1" customHeight="1">
      <c r="A4131" s="119">
        <v>4124</v>
      </c>
      <c r="B4131" s="121" t="s">
        <v>33339</v>
      </c>
      <c r="C4131" s="121" t="s">
        <v>7495</v>
      </c>
      <c r="D4131" s="119">
        <v>2025</v>
      </c>
      <c r="E4131" s="121">
        <v>6300020598</v>
      </c>
      <c r="F4131" s="237">
        <v>45705</v>
      </c>
      <c r="G4131" s="121" t="s">
        <v>11720</v>
      </c>
      <c r="H4131" s="121" t="s">
        <v>25062</v>
      </c>
      <c r="I4131" s="120" t="s">
        <v>18129</v>
      </c>
      <c r="J4131" s="121" t="s">
        <v>7454</v>
      </c>
    </row>
    <row r="4132" spans="1:10" ht="15.75" hidden="1" customHeight="1">
      <c r="A4132" s="119">
        <v>4125</v>
      </c>
      <c r="B4132" s="238" t="s">
        <v>30717</v>
      </c>
      <c r="C4132" s="121" t="s">
        <v>7481</v>
      </c>
      <c r="D4132" s="119">
        <v>2025</v>
      </c>
      <c r="E4132" s="121">
        <v>6000041368</v>
      </c>
      <c r="F4132" s="237">
        <v>45726</v>
      </c>
      <c r="G4132" s="121" t="s">
        <v>11721</v>
      </c>
      <c r="H4132" s="121" t="s">
        <v>25063</v>
      </c>
      <c r="I4132" s="120" t="s">
        <v>18130</v>
      </c>
      <c r="J4132" s="121" t="s">
        <v>7452</v>
      </c>
    </row>
    <row r="4133" spans="1:10" ht="15.75" hidden="1" customHeight="1">
      <c r="A4133" s="119">
        <v>4126</v>
      </c>
      <c r="B4133" s="238" t="s">
        <v>30718</v>
      </c>
      <c r="C4133" s="121" t="s">
        <v>7505</v>
      </c>
      <c r="D4133" s="119">
        <v>2025</v>
      </c>
      <c r="E4133" s="121">
        <v>6400023728</v>
      </c>
      <c r="F4133" s="237">
        <v>45712</v>
      </c>
      <c r="G4133" s="121" t="s">
        <v>7243</v>
      </c>
      <c r="H4133" s="121" t="s">
        <v>25064</v>
      </c>
      <c r="I4133" s="120" t="s">
        <v>18131</v>
      </c>
      <c r="J4133" s="121" t="s">
        <v>7455</v>
      </c>
    </row>
    <row r="4134" spans="1:10" ht="15.75" hidden="1" customHeight="1">
      <c r="A4134" s="119">
        <v>4127</v>
      </c>
      <c r="B4134" s="238" t="s">
        <v>30719</v>
      </c>
      <c r="C4134" s="121" t="s">
        <v>7509</v>
      </c>
      <c r="D4134" s="119">
        <v>2025</v>
      </c>
      <c r="E4134" s="121">
        <v>6400023688</v>
      </c>
      <c r="F4134" s="237">
        <v>45700</v>
      </c>
      <c r="G4134" s="121" t="s">
        <v>11722</v>
      </c>
      <c r="H4134" s="121" t="s">
        <v>25065</v>
      </c>
      <c r="I4134" s="120" t="s">
        <v>18132</v>
      </c>
      <c r="J4134" s="121" t="s">
        <v>7455</v>
      </c>
    </row>
    <row r="4135" spans="1:10" ht="15.75" hidden="1" customHeight="1">
      <c r="A4135" s="119">
        <v>4128</v>
      </c>
      <c r="B4135" s="238" t="s">
        <v>30720</v>
      </c>
      <c r="C4135" s="121" t="s">
        <v>7486</v>
      </c>
      <c r="D4135" s="119">
        <v>2025</v>
      </c>
      <c r="E4135" s="121">
        <v>6200038322</v>
      </c>
      <c r="F4135" s="237">
        <v>45706</v>
      </c>
      <c r="G4135" s="121" t="s">
        <v>11723</v>
      </c>
      <c r="H4135" s="121" t="s">
        <v>25066</v>
      </c>
      <c r="I4135" s="120" t="s">
        <v>18133</v>
      </c>
      <c r="J4135" s="121" t="s">
        <v>7453</v>
      </c>
    </row>
    <row r="4136" spans="1:10" ht="15.75" hidden="1" customHeight="1">
      <c r="A4136" s="119">
        <v>4129</v>
      </c>
      <c r="B4136" s="238" t="s">
        <v>30721</v>
      </c>
      <c r="C4136" s="121" t="s">
        <v>7491</v>
      </c>
      <c r="D4136" s="119">
        <v>2025</v>
      </c>
      <c r="E4136" s="121">
        <v>6100110899</v>
      </c>
      <c r="F4136" s="237">
        <v>45705</v>
      </c>
      <c r="G4136" s="121" t="s">
        <v>11724</v>
      </c>
      <c r="H4136" s="121" t="s">
        <v>25067</v>
      </c>
      <c r="I4136" s="120" t="s">
        <v>18134</v>
      </c>
      <c r="J4136" s="121" t="s">
        <v>7451</v>
      </c>
    </row>
    <row r="4137" spans="1:10" ht="15.75" hidden="1" customHeight="1">
      <c r="A4137" s="119">
        <v>4130</v>
      </c>
      <c r="B4137" s="238" t="s">
        <v>30722</v>
      </c>
      <c r="C4137" s="121" t="s">
        <v>7503</v>
      </c>
      <c r="D4137" s="119">
        <v>2025</v>
      </c>
      <c r="E4137" s="121">
        <v>6100111019</v>
      </c>
      <c r="F4137" s="237">
        <v>45712</v>
      </c>
      <c r="G4137" s="121" t="s">
        <v>11725</v>
      </c>
      <c r="H4137" s="121" t="s">
        <v>25068</v>
      </c>
      <c r="I4137" s="120" t="s">
        <v>18135</v>
      </c>
      <c r="J4137" s="121" t="s">
        <v>7451</v>
      </c>
    </row>
    <row r="4138" spans="1:10" ht="15.75" hidden="1" customHeight="1">
      <c r="A4138" s="119">
        <v>4131</v>
      </c>
      <c r="B4138" s="238" t="s">
        <v>30723</v>
      </c>
      <c r="C4138" s="121" t="s">
        <v>7490</v>
      </c>
      <c r="D4138" s="119">
        <v>2025</v>
      </c>
      <c r="E4138" s="121">
        <v>6200038464</v>
      </c>
      <c r="F4138" s="237">
        <v>45723</v>
      </c>
      <c r="G4138" s="121" t="s">
        <v>7158</v>
      </c>
      <c r="H4138" s="121" t="s">
        <v>25069</v>
      </c>
      <c r="I4138" s="120" t="s">
        <v>18136</v>
      </c>
      <c r="J4138" s="121" t="s">
        <v>7453</v>
      </c>
    </row>
    <row r="4139" spans="1:10" ht="15.75" hidden="1" customHeight="1">
      <c r="A4139" s="119">
        <v>4132</v>
      </c>
      <c r="B4139" s="238" t="s">
        <v>30724</v>
      </c>
      <c r="C4139" s="121" t="s">
        <v>7490</v>
      </c>
      <c r="D4139" s="119">
        <v>2025</v>
      </c>
      <c r="E4139" s="121">
        <v>6200038465</v>
      </c>
      <c r="F4139" s="237">
        <v>45714</v>
      </c>
      <c r="G4139" s="121" t="s">
        <v>7158</v>
      </c>
      <c r="H4139" s="121" t="s">
        <v>25070</v>
      </c>
      <c r="I4139" s="120" t="s">
        <v>18137</v>
      </c>
      <c r="J4139" s="121" t="s">
        <v>7453</v>
      </c>
    </row>
    <row r="4140" spans="1:10" ht="15.75" hidden="1" customHeight="1">
      <c r="A4140" s="119">
        <v>4133</v>
      </c>
      <c r="B4140" s="238" t="s">
        <v>7559</v>
      </c>
      <c r="C4140" s="121" t="s">
        <v>7482</v>
      </c>
      <c r="D4140" s="119">
        <v>2025</v>
      </c>
      <c r="E4140" s="121">
        <v>6100110890</v>
      </c>
      <c r="F4140" s="237">
        <v>45712</v>
      </c>
      <c r="G4140" s="121" t="s">
        <v>11726</v>
      </c>
      <c r="H4140" s="121" t="s">
        <v>25071</v>
      </c>
      <c r="I4140" s="120" t="s">
        <v>18138</v>
      </c>
      <c r="J4140" s="121" t="s">
        <v>7451</v>
      </c>
    </row>
    <row r="4141" spans="1:10" ht="15.75" hidden="1" customHeight="1">
      <c r="A4141" s="119">
        <v>4134</v>
      </c>
      <c r="B4141" s="238" t="s">
        <v>30725</v>
      </c>
      <c r="C4141" s="121" t="s">
        <v>7495</v>
      </c>
      <c r="D4141" s="119">
        <v>2025</v>
      </c>
      <c r="E4141" s="121">
        <v>6300020617</v>
      </c>
      <c r="F4141" s="237">
        <v>45712</v>
      </c>
      <c r="G4141" s="121" t="s">
        <v>11727</v>
      </c>
      <c r="H4141" s="121" t="s">
        <v>25072</v>
      </c>
      <c r="I4141" s="120" t="s">
        <v>18139</v>
      </c>
      <c r="J4141" s="121" t="s">
        <v>7454</v>
      </c>
    </row>
    <row r="4142" spans="1:10" ht="15.75" hidden="1" customHeight="1">
      <c r="A4142" s="119">
        <v>4135</v>
      </c>
      <c r="B4142" s="238" t="s">
        <v>30726</v>
      </c>
      <c r="C4142" s="121" t="s">
        <v>7498</v>
      </c>
      <c r="D4142" s="119">
        <v>2025</v>
      </c>
      <c r="E4142" s="121">
        <v>6200038226</v>
      </c>
      <c r="F4142" s="237">
        <v>45714</v>
      </c>
      <c r="G4142" s="121" t="s">
        <v>11728</v>
      </c>
      <c r="H4142" s="121"/>
      <c r="I4142" s="120" t="s">
        <v>18140</v>
      </c>
      <c r="J4142" s="121" t="s">
        <v>7453</v>
      </c>
    </row>
    <row r="4143" spans="1:10" ht="15.75" hidden="1" customHeight="1">
      <c r="A4143" s="119">
        <v>4136</v>
      </c>
      <c r="B4143" s="238" t="s">
        <v>30727</v>
      </c>
      <c r="C4143" s="121" t="s">
        <v>7495</v>
      </c>
      <c r="D4143" s="119">
        <v>2025</v>
      </c>
      <c r="E4143" s="121">
        <v>6300020681</v>
      </c>
      <c r="F4143" s="237">
        <v>45723</v>
      </c>
      <c r="G4143" s="121" t="s">
        <v>11729</v>
      </c>
      <c r="H4143" s="121" t="s">
        <v>25073</v>
      </c>
      <c r="I4143" s="120" t="s">
        <v>18141</v>
      </c>
      <c r="J4143" s="121" t="s">
        <v>7454</v>
      </c>
    </row>
    <row r="4144" spans="1:10" ht="15.75" hidden="1" customHeight="1">
      <c r="A4144" s="119">
        <v>4137</v>
      </c>
      <c r="B4144" s="238" t="s">
        <v>30728</v>
      </c>
      <c r="C4144" s="121" t="s">
        <v>7500</v>
      </c>
      <c r="D4144" s="119">
        <v>2025</v>
      </c>
      <c r="E4144" s="121">
        <v>6200038423</v>
      </c>
      <c r="F4144" s="237">
        <v>45712</v>
      </c>
      <c r="G4144" s="121" t="s">
        <v>11730</v>
      </c>
      <c r="H4144" s="121" t="s">
        <v>25074</v>
      </c>
      <c r="I4144" s="120" t="s">
        <v>18142</v>
      </c>
      <c r="J4144" s="121" t="s">
        <v>7453</v>
      </c>
    </row>
    <row r="4145" spans="1:10" ht="15.75" hidden="1" customHeight="1">
      <c r="A4145" s="119">
        <v>4138</v>
      </c>
      <c r="B4145" s="238" t="s">
        <v>30729</v>
      </c>
      <c r="C4145" s="121" t="s">
        <v>7478</v>
      </c>
      <c r="D4145" s="119">
        <v>2025</v>
      </c>
      <c r="E4145" s="121">
        <v>6100111015</v>
      </c>
      <c r="F4145" s="237">
        <v>45709</v>
      </c>
      <c r="G4145" s="121" t="s">
        <v>11731</v>
      </c>
      <c r="H4145" s="121" t="s">
        <v>25075</v>
      </c>
      <c r="I4145" s="120" t="s">
        <v>18143</v>
      </c>
      <c r="J4145" s="121" t="s">
        <v>7451</v>
      </c>
    </row>
    <row r="4146" spans="1:10" ht="15.75" hidden="1" customHeight="1">
      <c r="A4146" s="119">
        <v>4139</v>
      </c>
      <c r="B4146" s="238" t="s">
        <v>7881</v>
      </c>
      <c r="C4146" s="121" t="s">
        <v>7483</v>
      </c>
      <c r="D4146" s="119">
        <v>2025</v>
      </c>
      <c r="E4146" s="121">
        <v>6100112053</v>
      </c>
      <c r="F4146" s="237">
        <v>45751</v>
      </c>
      <c r="G4146" s="121" t="s">
        <v>11732</v>
      </c>
      <c r="H4146" s="121" t="s">
        <v>25076</v>
      </c>
      <c r="I4146" s="120" t="s">
        <v>18144</v>
      </c>
      <c r="J4146" s="121" t="s">
        <v>7451</v>
      </c>
    </row>
    <row r="4147" spans="1:10" ht="15.75" hidden="1" customHeight="1">
      <c r="A4147" s="119">
        <v>4140</v>
      </c>
      <c r="B4147" s="238" t="s">
        <v>30730</v>
      </c>
      <c r="C4147" s="121" t="s">
        <v>7489</v>
      </c>
      <c r="D4147" s="119">
        <v>2025</v>
      </c>
      <c r="E4147" s="121">
        <v>6200038373</v>
      </c>
      <c r="F4147" s="237">
        <v>45714</v>
      </c>
      <c r="G4147" s="121" t="s">
        <v>11733</v>
      </c>
      <c r="H4147" s="121" t="s">
        <v>25077</v>
      </c>
      <c r="I4147" s="120" t="s">
        <v>18145</v>
      </c>
      <c r="J4147" s="121" t="s">
        <v>7453</v>
      </c>
    </row>
    <row r="4148" spans="1:10" ht="15.75" hidden="1" customHeight="1">
      <c r="A4148" s="119">
        <v>4141</v>
      </c>
      <c r="B4148" s="238" t="s">
        <v>30731</v>
      </c>
      <c r="C4148" s="121" t="s">
        <v>7478</v>
      </c>
      <c r="D4148" s="119">
        <v>2025</v>
      </c>
      <c r="E4148" s="121">
        <v>6100111931</v>
      </c>
      <c r="F4148" s="237">
        <v>45754</v>
      </c>
      <c r="G4148" s="121" t="s">
        <v>11734</v>
      </c>
      <c r="H4148" s="121" t="s">
        <v>25078</v>
      </c>
      <c r="I4148" s="120" t="s">
        <v>18146</v>
      </c>
      <c r="J4148" s="121" t="s">
        <v>7451</v>
      </c>
    </row>
    <row r="4149" spans="1:10" ht="15.75" hidden="1" customHeight="1">
      <c r="A4149" s="119">
        <v>4142</v>
      </c>
      <c r="B4149" s="238" t="s">
        <v>30732</v>
      </c>
      <c r="C4149" s="121" t="s">
        <v>7483</v>
      </c>
      <c r="D4149" s="119">
        <v>2025</v>
      </c>
      <c r="E4149" s="121">
        <v>6100111163</v>
      </c>
      <c r="F4149" s="237">
        <v>45719</v>
      </c>
      <c r="G4149" s="121" t="s">
        <v>11735</v>
      </c>
      <c r="H4149" s="121" t="s">
        <v>25079</v>
      </c>
      <c r="I4149" s="120" t="s">
        <v>18147</v>
      </c>
      <c r="J4149" s="121" t="s">
        <v>7451</v>
      </c>
    </row>
    <row r="4150" spans="1:10" ht="15.75" hidden="1" customHeight="1">
      <c r="A4150" s="119">
        <v>4143</v>
      </c>
      <c r="B4150" s="238" t="s">
        <v>7708</v>
      </c>
      <c r="C4150" s="121" t="s">
        <v>7478</v>
      </c>
      <c r="D4150" s="119">
        <v>2025</v>
      </c>
      <c r="E4150" s="121">
        <v>6100110894</v>
      </c>
      <c r="F4150" s="237">
        <v>45705</v>
      </c>
      <c r="G4150" s="121" t="s">
        <v>11736</v>
      </c>
      <c r="H4150" s="121" t="s">
        <v>25080</v>
      </c>
      <c r="I4150" s="120" t="s">
        <v>18148</v>
      </c>
      <c r="J4150" s="121" t="s">
        <v>7451</v>
      </c>
    </row>
    <row r="4151" spans="1:10" ht="15.75" hidden="1" customHeight="1">
      <c r="A4151" s="119">
        <v>4144</v>
      </c>
      <c r="B4151" s="238" t="s">
        <v>30733</v>
      </c>
      <c r="C4151" s="121" t="s">
        <v>7478</v>
      </c>
      <c r="D4151" s="119">
        <v>2025</v>
      </c>
      <c r="E4151" s="121">
        <v>6100110896</v>
      </c>
      <c r="F4151" s="237">
        <v>45705</v>
      </c>
      <c r="G4151" s="121" t="s">
        <v>11736</v>
      </c>
      <c r="H4151" s="121" t="s">
        <v>25081</v>
      </c>
      <c r="I4151" s="120" t="s">
        <v>18149</v>
      </c>
      <c r="J4151" s="121" t="s">
        <v>7451</v>
      </c>
    </row>
    <row r="4152" spans="1:10" ht="15.75" hidden="1" customHeight="1">
      <c r="A4152" s="119">
        <v>4145</v>
      </c>
      <c r="B4152" s="238" t="s">
        <v>30734</v>
      </c>
      <c r="C4152" s="121" t="s">
        <v>7482</v>
      </c>
      <c r="D4152" s="119">
        <v>2025</v>
      </c>
      <c r="E4152" s="121">
        <v>6100111033</v>
      </c>
      <c r="F4152" s="237">
        <v>45712</v>
      </c>
      <c r="G4152" s="121" t="s">
        <v>11737</v>
      </c>
      <c r="H4152" s="121" t="s">
        <v>25082</v>
      </c>
      <c r="I4152" s="120" t="s">
        <v>18150</v>
      </c>
      <c r="J4152" s="121" t="s">
        <v>7451</v>
      </c>
    </row>
    <row r="4153" spans="1:10" ht="15.75" hidden="1" customHeight="1">
      <c r="A4153" s="119">
        <v>4146</v>
      </c>
      <c r="B4153" s="238" t="s">
        <v>29164</v>
      </c>
      <c r="C4153" s="121" t="s">
        <v>7478</v>
      </c>
      <c r="D4153" s="119">
        <v>2025</v>
      </c>
      <c r="E4153" s="121">
        <v>6100110897</v>
      </c>
      <c r="F4153" s="237">
        <v>45706</v>
      </c>
      <c r="G4153" s="121" t="s">
        <v>11738</v>
      </c>
      <c r="H4153" s="121" t="s">
        <v>25083</v>
      </c>
      <c r="I4153" s="120" t="s">
        <v>7318</v>
      </c>
      <c r="J4153" s="121" t="s">
        <v>7451</v>
      </c>
    </row>
    <row r="4154" spans="1:10" ht="15.75" hidden="1" customHeight="1">
      <c r="A4154" s="119">
        <v>4147</v>
      </c>
      <c r="B4154" s="238" t="s">
        <v>30735</v>
      </c>
      <c r="C4154" s="121" t="s">
        <v>7496</v>
      </c>
      <c r="D4154" s="119">
        <v>2025</v>
      </c>
      <c r="E4154" s="121">
        <v>6100110923</v>
      </c>
      <c r="F4154" s="237">
        <v>45707</v>
      </c>
      <c r="G4154" s="121" t="s">
        <v>11739</v>
      </c>
      <c r="H4154" s="121" t="s">
        <v>25084</v>
      </c>
      <c r="I4154" s="120" t="s">
        <v>18151</v>
      </c>
      <c r="J4154" s="121" t="s">
        <v>7451</v>
      </c>
    </row>
    <row r="4155" spans="1:10" ht="15.75" hidden="1" customHeight="1">
      <c r="A4155" s="119">
        <v>4148</v>
      </c>
      <c r="B4155" s="238" t="s">
        <v>30736</v>
      </c>
      <c r="C4155" s="121" t="s">
        <v>7501</v>
      </c>
      <c r="D4155" s="119">
        <v>2025</v>
      </c>
      <c r="E4155" s="121">
        <v>6200038376</v>
      </c>
      <c r="F4155" s="237">
        <v>45708</v>
      </c>
      <c r="G4155" s="121" t="s">
        <v>11740</v>
      </c>
      <c r="H4155" s="121" t="s">
        <v>25085</v>
      </c>
      <c r="I4155" s="120" t="s">
        <v>18152</v>
      </c>
      <c r="J4155" s="121" t="s">
        <v>7453</v>
      </c>
    </row>
    <row r="4156" spans="1:10" ht="15.75" hidden="1" customHeight="1">
      <c r="A4156" s="119">
        <v>4149</v>
      </c>
      <c r="B4156" s="238" t="s">
        <v>30737</v>
      </c>
      <c r="C4156" s="121" t="s">
        <v>7494</v>
      </c>
      <c r="D4156" s="119">
        <v>2025</v>
      </c>
      <c r="E4156" s="121">
        <v>6000041383</v>
      </c>
      <c r="F4156" s="237">
        <v>45733</v>
      </c>
      <c r="G4156" s="121" t="s">
        <v>11741</v>
      </c>
      <c r="H4156" s="121" t="s">
        <v>25086</v>
      </c>
      <c r="I4156" s="120" t="s">
        <v>18153</v>
      </c>
      <c r="J4156" s="121" t="s">
        <v>7452</v>
      </c>
    </row>
    <row r="4157" spans="1:10" ht="15.75" hidden="1" customHeight="1">
      <c r="A4157" s="119">
        <v>4150</v>
      </c>
      <c r="B4157" s="238" t="s">
        <v>30738</v>
      </c>
      <c r="C4157" s="121" t="s">
        <v>7482</v>
      </c>
      <c r="D4157" s="119">
        <v>2025</v>
      </c>
      <c r="E4157" s="121">
        <v>6100110942</v>
      </c>
      <c r="F4157" s="237">
        <v>45709</v>
      </c>
      <c r="G4157" s="121" t="s">
        <v>11742</v>
      </c>
      <c r="H4157" s="121" t="s">
        <v>25087</v>
      </c>
      <c r="I4157" s="120" t="s">
        <v>18154</v>
      </c>
      <c r="J4157" s="121" t="s">
        <v>7451</v>
      </c>
    </row>
    <row r="4158" spans="1:10" ht="15.75" hidden="1" customHeight="1">
      <c r="A4158" s="119">
        <v>4151</v>
      </c>
      <c r="B4158" s="238" t="s">
        <v>30739</v>
      </c>
      <c r="C4158" s="121" t="s">
        <v>7489</v>
      </c>
      <c r="D4158" s="119">
        <v>2025</v>
      </c>
      <c r="E4158" s="121">
        <v>6200038417</v>
      </c>
      <c r="F4158" s="237">
        <v>45712</v>
      </c>
      <c r="G4158" s="121" t="s">
        <v>11743</v>
      </c>
      <c r="H4158" s="121" t="s">
        <v>25088</v>
      </c>
      <c r="I4158" s="120" t="s">
        <v>18155</v>
      </c>
      <c r="J4158" s="121" t="s">
        <v>7453</v>
      </c>
    </row>
    <row r="4159" spans="1:10" ht="15.75" hidden="1" customHeight="1">
      <c r="A4159" s="119">
        <v>4152</v>
      </c>
      <c r="B4159" s="238" t="s">
        <v>30740</v>
      </c>
      <c r="C4159" s="121" t="s">
        <v>7504</v>
      </c>
      <c r="D4159" s="119">
        <v>2025</v>
      </c>
      <c r="E4159" s="121">
        <v>6300020597</v>
      </c>
      <c r="F4159" s="237">
        <v>45706</v>
      </c>
      <c r="G4159" s="121" t="s">
        <v>11744</v>
      </c>
      <c r="H4159" s="121" t="s">
        <v>25089</v>
      </c>
      <c r="I4159" s="120" t="s">
        <v>18156</v>
      </c>
      <c r="J4159" s="121" t="s">
        <v>7454</v>
      </c>
    </row>
    <row r="4160" spans="1:10" ht="15.75" hidden="1" customHeight="1">
      <c r="A4160" s="119">
        <v>4153</v>
      </c>
      <c r="B4160" s="238" t="s">
        <v>30741</v>
      </c>
      <c r="C4160" s="121" t="s">
        <v>7481</v>
      </c>
      <c r="D4160" s="119">
        <v>2025</v>
      </c>
      <c r="E4160" s="121">
        <v>6000041269</v>
      </c>
      <c r="F4160" s="237">
        <v>45712</v>
      </c>
      <c r="G4160" s="121" t="s">
        <v>11745</v>
      </c>
      <c r="H4160" s="121" t="s">
        <v>25090</v>
      </c>
      <c r="I4160" s="120" t="s">
        <v>18157</v>
      </c>
      <c r="J4160" s="121" t="s">
        <v>7452</v>
      </c>
    </row>
    <row r="4161" spans="1:10" ht="15.75" hidden="1" customHeight="1">
      <c r="A4161" s="119">
        <v>4154</v>
      </c>
      <c r="B4161" s="238" t="s">
        <v>30173</v>
      </c>
      <c r="C4161" s="121" t="s">
        <v>7478</v>
      </c>
      <c r="D4161" s="119">
        <v>2025</v>
      </c>
      <c r="E4161" s="121">
        <v>6100110949</v>
      </c>
      <c r="F4161" s="237">
        <v>45706</v>
      </c>
      <c r="G4161" s="121" t="s">
        <v>11746</v>
      </c>
      <c r="H4161" s="121" t="s">
        <v>25091</v>
      </c>
      <c r="I4161" s="120" t="s">
        <v>18158</v>
      </c>
      <c r="J4161" s="121" t="s">
        <v>7451</v>
      </c>
    </row>
    <row r="4162" spans="1:10" ht="15.75" hidden="1" customHeight="1">
      <c r="A4162" s="119">
        <v>4155</v>
      </c>
      <c r="B4162" s="238" t="s">
        <v>30742</v>
      </c>
      <c r="C4162" s="121" t="s">
        <v>7483</v>
      </c>
      <c r="D4162" s="119">
        <v>2025</v>
      </c>
      <c r="E4162" s="121">
        <v>6100111026</v>
      </c>
      <c r="F4162" s="237">
        <v>45709</v>
      </c>
      <c r="G4162" s="121" t="s">
        <v>11747</v>
      </c>
      <c r="H4162" s="121" t="s">
        <v>25092</v>
      </c>
      <c r="I4162" s="120" t="s">
        <v>18159</v>
      </c>
      <c r="J4162" s="121" t="s">
        <v>7451</v>
      </c>
    </row>
    <row r="4163" spans="1:10" ht="15.75" hidden="1" customHeight="1">
      <c r="A4163" s="119">
        <v>4156</v>
      </c>
      <c r="B4163" s="238" t="s">
        <v>30263</v>
      </c>
      <c r="C4163" s="121" t="s">
        <v>7479</v>
      </c>
      <c r="D4163" s="119">
        <v>2025</v>
      </c>
      <c r="E4163" s="121">
        <v>6100110989</v>
      </c>
      <c r="F4163" s="237">
        <v>45709</v>
      </c>
      <c r="G4163" s="121" t="s">
        <v>11748</v>
      </c>
      <c r="H4163" s="121" t="s">
        <v>25093</v>
      </c>
      <c r="I4163" s="120" t="s">
        <v>18160</v>
      </c>
      <c r="J4163" s="121" t="s">
        <v>7451</v>
      </c>
    </row>
    <row r="4164" spans="1:10" ht="15.75" hidden="1" customHeight="1">
      <c r="A4164" s="119">
        <v>4157</v>
      </c>
      <c r="B4164" s="238" t="s">
        <v>30743</v>
      </c>
      <c r="C4164" s="121" t="s">
        <v>7490</v>
      </c>
      <c r="D4164" s="119">
        <v>2025</v>
      </c>
      <c r="E4164" s="121">
        <v>6200038340</v>
      </c>
      <c r="F4164" s="237">
        <v>45707</v>
      </c>
      <c r="G4164" s="121" t="s">
        <v>11749</v>
      </c>
      <c r="H4164" s="121" t="s">
        <v>25094</v>
      </c>
      <c r="I4164" s="120" t="s">
        <v>18161</v>
      </c>
      <c r="J4164" s="121" t="s">
        <v>7453</v>
      </c>
    </row>
    <row r="4165" spans="1:10" ht="15.75" hidden="1" customHeight="1">
      <c r="A4165" s="119">
        <v>4158</v>
      </c>
      <c r="B4165" s="238" t="s">
        <v>30744</v>
      </c>
      <c r="C4165" s="121" t="s">
        <v>7489</v>
      </c>
      <c r="D4165" s="119">
        <v>2025</v>
      </c>
      <c r="E4165" s="121">
        <v>6200038351</v>
      </c>
      <c r="F4165" s="237">
        <v>45706</v>
      </c>
      <c r="G4165" s="121" t="s">
        <v>11750</v>
      </c>
      <c r="H4165" s="121" t="s">
        <v>25095</v>
      </c>
      <c r="I4165" s="120" t="s">
        <v>18162</v>
      </c>
      <c r="J4165" s="121" t="s">
        <v>7453</v>
      </c>
    </row>
    <row r="4166" spans="1:10" ht="15.75" hidden="1" customHeight="1">
      <c r="A4166" s="119">
        <v>4159</v>
      </c>
      <c r="B4166" s="238" t="s">
        <v>29375</v>
      </c>
      <c r="C4166" s="121" t="s">
        <v>7478</v>
      </c>
      <c r="D4166" s="119">
        <v>2025</v>
      </c>
      <c r="E4166" s="121">
        <v>6100110918</v>
      </c>
      <c r="F4166" s="237">
        <v>45706</v>
      </c>
      <c r="G4166" s="121" t="s">
        <v>11751</v>
      </c>
      <c r="H4166" s="121" t="s">
        <v>25096</v>
      </c>
      <c r="I4166" s="120" t="s">
        <v>18163</v>
      </c>
      <c r="J4166" s="121" t="s">
        <v>7451</v>
      </c>
    </row>
    <row r="4167" spans="1:10" ht="15.75" customHeight="1">
      <c r="A4167" s="119">
        <v>4160</v>
      </c>
      <c r="B4167" s="238" t="s">
        <v>30745</v>
      </c>
      <c r="C4167" s="121" t="s">
        <v>7510</v>
      </c>
      <c r="D4167" s="119">
        <v>2025</v>
      </c>
      <c r="E4167" s="121">
        <v>6300020606</v>
      </c>
      <c r="F4167" s="237">
        <v>45706</v>
      </c>
      <c r="G4167" s="121" t="s">
        <v>11752</v>
      </c>
      <c r="H4167" s="121" t="s">
        <v>25097</v>
      </c>
      <c r="I4167" s="120" t="s">
        <v>18164</v>
      </c>
      <c r="J4167" s="121" t="s">
        <v>7454</v>
      </c>
    </row>
    <row r="4168" spans="1:10" ht="15.75" hidden="1" customHeight="1">
      <c r="A4168" s="119">
        <v>4161</v>
      </c>
      <c r="B4168" s="238" t="s">
        <v>30746</v>
      </c>
      <c r="C4168" s="121" t="s">
        <v>7490</v>
      </c>
      <c r="D4168" s="119">
        <v>2025</v>
      </c>
      <c r="E4168" s="121">
        <v>6200038422</v>
      </c>
      <c r="F4168" s="237">
        <v>45715</v>
      </c>
      <c r="G4168" s="121" t="s">
        <v>11753</v>
      </c>
      <c r="H4168" s="121" t="s">
        <v>25098</v>
      </c>
      <c r="I4168" s="120" t="s">
        <v>18165</v>
      </c>
      <c r="J4168" s="121" t="s">
        <v>7453</v>
      </c>
    </row>
    <row r="4169" spans="1:10" ht="15.75" hidden="1" customHeight="1">
      <c r="A4169" s="119">
        <v>4162</v>
      </c>
      <c r="B4169" s="238" t="s">
        <v>30747</v>
      </c>
      <c r="C4169" s="121" t="s">
        <v>7482</v>
      </c>
      <c r="D4169" s="119">
        <v>2025</v>
      </c>
      <c r="E4169" s="121">
        <v>6100110936</v>
      </c>
      <c r="F4169" s="237">
        <v>45708</v>
      </c>
      <c r="G4169" s="121" t="s">
        <v>11754</v>
      </c>
      <c r="H4169" s="121" t="s">
        <v>25099</v>
      </c>
      <c r="I4169" s="120" t="s">
        <v>18166</v>
      </c>
      <c r="J4169" s="121" t="s">
        <v>7451</v>
      </c>
    </row>
    <row r="4170" spans="1:10" ht="15.75" hidden="1" customHeight="1">
      <c r="A4170" s="119">
        <v>4163</v>
      </c>
      <c r="B4170" s="238" t="s">
        <v>7705</v>
      </c>
      <c r="C4170" s="121" t="s">
        <v>7478</v>
      </c>
      <c r="D4170" s="119">
        <v>2025</v>
      </c>
      <c r="E4170" s="121">
        <v>6100110947</v>
      </c>
      <c r="F4170" s="237">
        <v>45708</v>
      </c>
      <c r="G4170" s="121" t="s">
        <v>11755</v>
      </c>
      <c r="H4170" s="121" t="s">
        <v>25100</v>
      </c>
      <c r="I4170" s="120" t="s">
        <v>18167</v>
      </c>
      <c r="J4170" s="121" t="s">
        <v>7451</v>
      </c>
    </row>
    <row r="4171" spans="1:10" ht="15.75" hidden="1" customHeight="1">
      <c r="A4171" s="119">
        <v>4164</v>
      </c>
      <c r="B4171" s="238" t="s">
        <v>30748</v>
      </c>
      <c r="C4171" s="121" t="s">
        <v>7482</v>
      </c>
      <c r="D4171" s="119">
        <v>2025</v>
      </c>
      <c r="E4171" s="121">
        <v>6100110982</v>
      </c>
      <c r="F4171" s="237">
        <v>45709</v>
      </c>
      <c r="G4171" s="121" t="s">
        <v>11756</v>
      </c>
      <c r="H4171" s="121" t="s">
        <v>25101</v>
      </c>
      <c r="I4171" s="120" t="s">
        <v>18168</v>
      </c>
      <c r="J4171" s="121" t="s">
        <v>7451</v>
      </c>
    </row>
    <row r="4172" spans="1:10" ht="15.75" hidden="1" customHeight="1">
      <c r="A4172" s="119">
        <v>4165</v>
      </c>
      <c r="B4172" s="238" t="s">
        <v>30749</v>
      </c>
      <c r="C4172" s="121" t="s">
        <v>7504</v>
      </c>
      <c r="D4172" s="119">
        <v>2025</v>
      </c>
      <c r="E4172" s="121">
        <v>6300020622</v>
      </c>
      <c r="F4172" s="237">
        <v>45714</v>
      </c>
      <c r="G4172" s="121" t="s">
        <v>11757</v>
      </c>
      <c r="H4172" s="121" t="s">
        <v>25102</v>
      </c>
      <c r="I4172" s="120" t="s">
        <v>18169</v>
      </c>
      <c r="J4172" s="121" t="s">
        <v>7454</v>
      </c>
    </row>
    <row r="4173" spans="1:10" ht="15.75" hidden="1" customHeight="1">
      <c r="A4173" s="119">
        <v>4166</v>
      </c>
      <c r="B4173" s="238" t="s">
        <v>30750</v>
      </c>
      <c r="C4173" s="121" t="s">
        <v>7489</v>
      </c>
      <c r="D4173" s="119">
        <v>2025</v>
      </c>
      <c r="E4173" s="121">
        <v>6200038436</v>
      </c>
      <c r="F4173" s="237">
        <v>45713</v>
      </c>
      <c r="G4173" s="121" t="s">
        <v>11758</v>
      </c>
      <c r="H4173" s="121" t="s">
        <v>25103</v>
      </c>
      <c r="I4173" s="120" t="s">
        <v>18170</v>
      </c>
      <c r="J4173" s="121" t="s">
        <v>7453</v>
      </c>
    </row>
    <row r="4174" spans="1:10" ht="15.75" hidden="1" customHeight="1">
      <c r="A4174" s="119">
        <v>4167</v>
      </c>
      <c r="B4174" s="238" t="s">
        <v>30751</v>
      </c>
      <c r="C4174" s="121" t="s">
        <v>7490</v>
      </c>
      <c r="D4174" s="119">
        <v>2025</v>
      </c>
      <c r="E4174" s="121">
        <v>6200038353</v>
      </c>
      <c r="F4174" s="237">
        <v>45707</v>
      </c>
      <c r="G4174" s="121" t="s">
        <v>11759</v>
      </c>
      <c r="H4174" s="121" t="s">
        <v>25104</v>
      </c>
      <c r="I4174" s="120" t="s">
        <v>18171</v>
      </c>
      <c r="J4174" s="121" t="s">
        <v>7453</v>
      </c>
    </row>
    <row r="4175" spans="1:10" ht="15.75" hidden="1" customHeight="1">
      <c r="A4175" s="119">
        <v>4168</v>
      </c>
      <c r="B4175" s="238" t="s">
        <v>30752</v>
      </c>
      <c r="C4175" s="121" t="s">
        <v>7489</v>
      </c>
      <c r="D4175" s="119">
        <v>2025</v>
      </c>
      <c r="E4175" s="121">
        <v>6200038438</v>
      </c>
      <c r="F4175" s="237">
        <v>45714</v>
      </c>
      <c r="G4175" s="121" t="s">
        <v>11760</v>
      </c>
      <c r="H4175" s="121" t="s">
        <v>25105</v>
      </c>
      <c r="I4175" s="120" t="s">
        <v>18172</v>
      </c>
      <c r="J4175" s="121" t="s">
        <v>7453</v>
      </c>
    </row>
    <row r="4176" spans="1:10" ht="15.75" hidden="1" customHeight="1">
      <c r="A4176" s="119">
        <v>4169</v>
      </c>
      <c r="B4176" s="238" t="s">
        <v>30753</v>
      </c>
      <c r="C4176" s="121" t="s">
        <v>7495</v>
      </c>
      <c r="D4176" s="119">
        <v>2025</v>
      </c>
      <c r="E4176" s="121">
        <v>6300020673</v>
      </c>
      <c r="F4176" s="237">
        <v>45722</v>
      </c>
      <c r="G4176" s="121" t="s">
        <v>11761</v>
      </c>
      <c r="H4176" s="121" t="s">
        <v>25106</v>
      </c>
      <c r="I4176" s="120" t="s">
        <v>18173</v>
      </c>
      <c r="J4176" s="121" t="s">
        <v>7454</v>
      </c>
    </row>
    <row r="4177" spans="1:10" ht="15.75" hidden="1" customHeight="1">
      <c r="A4177" s="119">
        <v>4170</v>
      </c>
      <c r="B4177" s="238" t="s">
        <v>7553</v>
      </c>
      <c r="C4177" s="121" t="s">
        <v>7478</v>
      </c>
      <c r="D4177" s="119">
        <v>2025</v>
      </c>
      <c r="E4177" s="121">
        <v>6100111084</v>
      </c>
      <c r="F4177" s="237">
        <v>45723</v>
      </c>
      <c r="G4177" s="121" t="s">
        <v>11762</v>
      </c>
      <c r="H4177" s="121" t="s">
        <v>25107</v>
      </c>
      <c r="I4177" s="120" t="s">
        <v>18174</v>
      </c>
      <c r="J4177" s="121" t="s">
        <v>7451</v>
      </c>
    </row>
    <row r="4178" spans="1:10" ht="15.75" hidden="1" customHeight="1">
      <c r="A4178" s="119">
        <v>4171</v>
      </c>
      <c r="B4178" s="238" t="s">
        <v>30754</v>
      </c>
      <c r="C4178" s="121" t="s">
        <v>7491</v>
      </c>
      <c r="D4178" s="119">
        <v>2025</v>
      </c>
      <c r="E4178" s="121">
        <v>6100110959</v>
      </c>
      <c r="F4178" s="237">
        <v>45712</v>
      </c>
      <c r="G4178" s="121" t="s">
        <v>11763</v>
      </c>
      <c r="H4178" s="121" t="s">
        <v>25108</v>
      </c>
      <c r="I4178" s="120" t="s">
        <v>18175</v>
      </c>
      <c r="J4178" s="121" t="s">
        <v>7451</v>
      </c>
    </row>
    <row r="4179" spans="1:10" ht="15.75" hidden="1" customHeight="1">
      <c r="A4179" s="119">
        <v>4172</v>
      </c>
      <c r="B4179" s="238" t="s">
        <v>7635</v>
      </c>
      <c r="C4179" s="121" t="s">
        <v>7478</v>
      </c>
      <c r="D4179" s="119">
        <v>2025</v>
      </c>
      <c r="E4179" s="121">
        <v>6100110955</v>
      </c>
      <c r="F4179" s="237">
        <v>45707</v>
      </c>
      <c r="G4179" s="121" t="s">
        <v>11764</v>
      </c>
      <c r="H4179" s="121" t="s">
        <v>25109</v>
      </c>
      <c r="I4179" s="120" t="s">
        <v>18176</v>
      </c>
      <c r="J4179" s="121" t="s">
        <v>7451</v>
      </c>
    </row>
    <row r="4180" spans="1:10" ht="15.75" hidden="1" customHeight="1">
      <c r="A4180" s="119">
        <v>4173</v>
      </c>
      <c r="B4180" s="238" t="s">
        <v>30755</v>
      </c>
      <c r="C4180" s="121" t="s">
        <v>7511</v>
      </c>
      <c r="D4180" s="119">
        <v>2025</v>
      </c>
      <c r="E4180" s="121">
        <v>6300020613</v>
      </c>
      <c r="F4180" s="237">
        <v>45727</v>
      </c>
      <c r="G4180" s="121" t="s">
        <v>11765</v>
      </c>
      <c r="H4180" s="121" t="s">
        <v>25110</v>
      </c>
      <c r="I4180" s="120" t="s">
        <v>18177</v>
      </c>
      <c r="J4180" s="121" t="s">
        <v>7454</v>
      </c>
    </row>
    <row r="4181" spans="1:10" ht="15.75" hidden="1" customHeight="1">
      <c r="A4181" s="119">
        <v>4174</v>
      </c>
      <c r="B4181" s="238" t="s">
        <v>30756</v>
      </c>
      <c r="C4181" s="121" t="s">
        <v>7478</v>
      </c>
      <c r="D4181" s="119">
        <v>2025</v>
      </c>
      <c r="E4181" s="121">
        <v>6100110958</v>
      </c>
      <c r="F4181" s="237">
        <v>45708</v>
      </c>
      <c r="G4181" s="121" t="s">
        <v>11766</v>
      </c>
      <c r="H4181" s="121" t="s">
        <v>25111</v>
      </c>
      <c r="I4181" s="120" t="s">
        <v>18178</v>
      </c>
      <c r="J4181" s="121" t="s">
        <v>7451</v>
      </c>
    </row>
    <row r="4182" spans="1:10" ht="15.75" hidden="1" customHeight="1">
      <c r="A4182" s="119">
        <v>4175</v>
      </c>
      <c r="B4182" s="238" t="s">
        <v>30757</v>
      </c>
      <c r="C4182" s="121" t="s">
        <v>7479</v>
      </c>
      <c r="D4182" s="119">
        <v>2025</v>
      </c>
      <c r="E4182" s="121">
        <v>6100110978</v>
      </c>
      <c r="F4182" s="237">
        <v>45712</v>
      </c>
      <c r="G4182" s="121" t="s">
        <v>11767</v>
      </c>
      <c r="H4182" s="121" t="s">
        <v>25112</v>
      </c>
      <c r="I4182" s="120" t="s">
        <v>18179</v>
      </c>
      <c r="J4182" s="121" t="s">
        <v>7451</v>
      </c>
    </row>
    <row r="4183" spans="1:10" ht="15.75" hidden="1" customHeight="1">
      <c r="A4183" s="119">
        <v>4176</v>
      </c>
      <c r="B4183" s="238" t="s">
        <v>30758</v>
      </c>
      <c r="C4183" s="121" t="s">
        <v>7490</v>
      </c>
      <c r="D4183" s="119">
        <v>2025</v>
      </c>
      <c r="E4183" s="121">
        <v>6200038401</v>
      </c>
      <c r="F4183" s="237">
        <v>45709</v>
      </c>
      <c r="G4183" s="121" t="s">
        <v>11768</v>
      </c>
      <c r="H4183" s="121" t="s">
        <v>25113</v>
      </c>
      <c r="I4183" s="120" t="s">
        <v>18180</v>
      </c>
      <c r="J4183" s="121" t="s">
        <v>7453</v>
      </c>
    </row>
    <row r="4184" spans="1:10" ht="15.75" hidden="1" customHeight="1">
      <c r="A4184" s="119">
        <v>4177</v>
      </c>
      <c r="B4184" s="238" t="s">
        <v>30759</v>
      </c>
      <c r="C4184" s="121" t="s">
        <v>7478</v>
      </c>
      <c r="D4184" s="119">
        <v>2025</v>
      </c>
      <c r="E4184" s="121">
        <v>6100111179</v>
      </c>
      <c r="F4184" s="237">
        <v>45716</v>
      </c>
      <c r="G4184" s="121" t="s">
        <v>11769</v>
      </c>
      <c r="H4184" s="121" t="s">
        <v>25114</v>
      </c>
      <c r="I4184" s="120" t="s">
        <v>18181</v>
      </c>
      <c r="J4184" s="121" t="s">
        <v>7451</v>
      </c>
    </row>
    <row r="4185" spans="1:10" ht="15.75" hidden="1" customHeight="1">
      <c r="A4185" s="119">
        <v>4178</v>
      </c>
      <c r="B4185" s="238" t="s">
        <v>30760</v>
      </c>
      <c r="C4185" s="121" t="s">
        <v>7488</v>
      </c>
      <c r="D4185" s="119">
        <v>2025</v>
      </c>
      <c r="E4185" s="121">
        <v>6100111187</v>
      </c>
      <c r="F4185" s="237">
        <v>45719</v>
      </c>
      <c r="G4185" s="121" t="s">
        <v>11770</v>
      </c>
      <c r="H4185" s="121" t="s">
        <v>25115</v>
      </c>
      <c r="I4185" s="120" t="s">
        <v>18182</v>
      </c>
      <c r="J4185" s="121" t="s">
        <v>7451</v>
      </c>
    </row>
    <row r="4186" spans="1:10" ht="15.75" hidden="1" customHeight="1">
      <c r="A4186" s="119">
        <v>4179</v>
      </c>
      <c r="B4186" s="238" t="s">
        <v>30761</v>
      </c>
      <c r="C4186" s="121" t="s">
        <v>7493</v>
      </c>
      <c r="D4186" s="119">
        <v>2025</v>
      </c>
      <c r="E4186" s="121">
        <v>6000041249</v>
      </c>
      <c r="F4186" s="237">
        <v>45708</v>
      </c>
      <c r="G4186" s="121" t="s">
        <v>11771</v>
      </c>
      <c r="H4186" s="121" t="s">
        <v>25116</v>
      </c>
      <c r="I4186" s="120" t="s">
        <v>18183</v>
      </c>
      <c r="J4186" s="121" t="s">
        <v>7452</v>
      </c>
    </row>
    <row r="4187" spans="1:10" ht="15.75" hidden="1" customHeight="1">
      <c r="A4187" s="119">
        <v>4180</v>
      </c>
      <c r="B4187" s="238" t="s">
        <v>30762</v>
      </c>
      <c r="C4187" s="121" t="s">
        <v>7479</v>
      </c>
      <c r="D4187" s="119">
        <v>2025</v>
      </c>
      <c r="E4187" s="121">
        <v>6100111169</v>
      </c>
      <c r="F4187" s="237">
        <v>45716</v>
      </c>
      <c r="G4187" s="121" t="s">
        <v>11772</v>
      </c>
      <c r="H4187" s="121" t="s">
        <v>25117</v>
      </c>
      <c r="I4187" s="120" t="s">
        <v>18184</v>
      </c>
      <c r="J4187" s="121" t="s">
        <v>7451</v>
      </c>
    </row>
    <row r="4188" spans="1:10" ht="15.75" hidden="1" customHeight="1">
      <c r="A4188" s="119">
        <v>4181</v>
      </c>
      <c r="B4188" s="238" t="s">
        <v>29371</v>
      </c>
      <c r="C4188" s="121" t="s">
        <v>7482</v>
      </c>
      <c r="D4188" s="119">
        <v>2025</v>
      </c>
      <c r="E4188" s="121">
        <v>6100111088</v>
      </c>
      <c r="F4188" s="237">
        <v>45715</v>
      </c>
      <c r="G4188" s="121" t="s">
        <v>11773</v>
      </c>
      <c r="H4188" s="121" t="s">
        <v>25118</v>
      </c>
      <c r="I4188" s="120" t="s">
        <v>18185</v>
      </c>
      <c r="J4188" s="121" t="s">
        <v>7451</v>
      </c>
    </row>
    <row r="4189" spans="1:10" ht="15.75" hidden="1" customHeight="1">
      <c r="A4189" s="119">
        <v>4182</v>
      </c>
      <c r="B4189" s="238" t="s">
        <v>7609</v>
      </c>
      <c r="C4189" s="121" t="s">
        <v>7478</v>
      </c>
      <c r="D4189" s="119">
        <v>2025</v>
      </c>
      <c r="E4189" s="121">
        <v>6100110984</v>
      </c>
      <c r="F4189" s="237">
        <v>45708</v>
      </c>
      <c r="G4189" s="121" t="s">
        <v>11774</v>
      </c>
      <c r="H4189" s="121" t="s">
        <v>25119</v>
      </c>
      <c r="I4189" s="120" t="s">
        <v>18186</v>
      </c>
      <c r="J4189" s="121" t="s">
        <v>7451</v>
      </c>
    </row>
    <row r="4190" spans="1:10" ht="15.75" hidden="1" customHeight="1">
      <c r="A4190" s="119">
        <v>4183</v>
      </c>
      <c r="B4190" s="238" t="s">
        <v>30763</v>
      </c>
      <c r="C4190" s="121" t="s">
        <v>7492</v>
      </c>
      <c r="D4190" s="119">
        <v>2025</v>
      </c>
      <c r="E4190" s="121">
        <v>6200038546</v>
      </c>
      <c r="F4190" s="237">
        <v>45722</v>
      </c>
      <c r="G4190" s="121" t="s">
        <v>11775</v>
      </c>
      <c r="H4190" s="121" t="s">
        <v>25120</v>
      </c>
      <c r="I4190" s="120" t="s">
        <v>18187</v>
      </c>
      <c r="J4190" s="121" t="s">
        <v>7453</v>
      </c>
    </row>
    <row r="4191" spans="1:10" ht="15.75" customHeight="1">
      <c r="A4191" s="119">
        <v>4184</v>
      </c>
      <c r="B4191" s="238" t="s">
        <v>30764</v>
      </c>
      <c r="C4191" s="121" t="s">
        <v>7510</v>
      </c>
      <c r="D4191" s="119">
        <v>2025</v>
      </c>
      <c r="E4191" s="121">
        <v>6300020615</v>
      </c>
      <c r="F4191" s="237">
        <v>45712</v>
      </c>
      <c r="G4191" s="121" t="s">
        <v>11776</v>
      </c>
      <c r="H4191" s="121" t="s">
        <v>25121</v>
      </c>
      <c r="I4191" s="120" t="s">
        <v>18188</v>
      </c>
      <c r="J4191" s="121" t="s">
        <v>7454</v>
      </c>
    </row>
    <row r="4192" spans="1:10" ht="15.75" hidden="1" customHeight="1">
      <c r="A4192" s="119">
        <v>4185</v>
      </c>
      <c r="B4192" s="238" t="s">
        <v>30765</v>
      </c>
      <c r="C4192" s="121" t="s">
        <v>7479</v>
      </c>
      <c r="D4192" s="119">
        <v>2025</v>
      </c>
      <c r="E4192" s="121">
        <v>6100112351</v>
      </c>
      <c r="F4192" s="237">
        <v>45762</v>
      </c>
      <c r="G4192" s="121" t="s">
        <v>11777</v>
      </c>
      <c r="H4192" s="121" t="s">
        <v>25122</v>
      </c>
      <c r="I4192" s="120" t="s">
        <v>18189</v>
      </c>
      <c r="J4192" s="121" t="s">
        <v>7451</v>
      </c>
    </row>
    <row r="4193" spans="1:10" ht="15.75" hidden="1" customHeight="1">
      <c r="A4193" s="119">
        <v>4186</v>
      </c>
      <c r="B4193" s="238" t="s">
        <v>7553</v>
      </c>
      <c r="C4193" s="121" t="s">
        <v>7478</v>
      </c>
      <c r="D4193" s="119">
        <v>2025</v>
      </c>
      <c r="E4193" s="121">
        <v>6100111061</v>
      </c>
      <c r="F4193" s="237">
        <v>45716</v>
      </c>
      <c r="G4193" s="121" t="s">
        <v>11778</v>
      </c>
      <c r="H4193" s="121" t="s">
        <v>25123</v>
      </c>
      <c r="I4193" s="120" t="s">
        <v>18190</v>
      </c>
      <c r="J4193" s="121" t="s">
        <v>7451</v>
      </c>
    </row>
    <row r="4194" spans="1:10" ht="15.75" hidden="1" customHeight="1">
      <c r="A4194" s="119">
        <v>4187</v>
      </c>
      <c r="B4194" s="238" t="s">
        <v>30766</v>
      </c>
      <c r="C4194" s="121" t="s">
        <v>7483</v>
      </c>
      <c r="D4194" s="119">
        <v>2025</v>
      </c>
      <c r="E4194" s="121">
        <v>6100111120</v>
      </c>
      <c r="F4194" s="237">
        <v>45714</v>
      </c>
      <c r="G4194" s="121" t="s">
        <v>11779</v>
      </c>
      <c r="H4194" s="121" t="s">
        <v>25124</v>
      </c>
      <c r="I4194" s="120" t="s">
        <v>18191</v>
      </c>
      <c r="J4194" s="121" t="s">
        <v>7451</v>
      </c>
    </row>
    <row r="4195" spans="1:10" ht="15.75" hidden="1" customHeight="1">
      <c r="A4195" s="119">
        <v>4188</v>
      </c>
      <c r="B4195" s="238" t="s">
        <v>30382</v>
      </c>
      <c r="C4195" s="121" t="s">
        <v>7490</v>
      </c>
      <c r="D4195" s="119">
        <v>2025</v>
      </c>
      <c r="E4195" s="121">
        <v>6200038371</v>
      </c>
      <c r="F4195" s="237">
        <v>45708</v>
      </c>
      <c r="G4195" s="121" t="s">
        <v>11780</v>
      </c>
      <c r="H4195" s="121" t="s">
        <v>25125</v>
      </c>
      <c r="I4195" s="120" t="s">
        <v>18192</v>
      </c>
      <c r="J4195" s="121" t="s">
        <v>7453</v>
      </c>
    </row>
    <row r="4196" spans="1:10" ht="15.75" hidden="1" customHeight="1">
      <c r="A4196" s="119">
        <v>4189</v>
      </c>
      <c r="B4196" s="238" t="s">
        <v>30767</v>
      </c>
      <c r="C4196" s="121" t="s">
        <v>7478</v>
      </c>
      <c r="D4196" s="119">
        <v>2025</v>
      </c>
      <c r="E4196" s="121">
        <v>6100110983</v>
      </c>
      <c r="F4196" s="237">
        <v>45712</v>
      </c>
      <c r="G4196" s="121" t="s">
        <v>11781</v>
      </c>
      <c r="H4196" s="121" t="s">
        <v>25126</v>
      </c>
      <c r="I4196" s="120" t="s">
        <v>18193</v>
      </c>
      <c r="J4196" s="121" t="s">
        <v>7451</v>
      </c>
    </row>
    <row r="4197" spans="1:10" ht="15.75" hidden="1" customHeight="1">
      <c r="A4197" s="119">
        <v>4190</v>
      </c>
      <c r="B4197" s="238" t="s">
        <v>30768</v>
      </c>
      <c r="C4197" s="121" t="s">
        <v>7481</v>
      </c>
      <c r="D4197" s="119">
        <v>2025</v>
      </c>
      <c r="E4197" s="121">
        <v>6000041267</v>
      </c>
      <c r="F4197" s="237">
        <v>45709</v>
      </c>
      <c r="G4197" s="121" t="s">
        <v>11782</v>
      </c>
      <c r="H4197" s="121" t="s">
        <v>25127</v>
      </c>
      <c r="I4197" s="120" t="s">
        <v>18194</v>
      </c>
      <c r="J4197" s="121" t="s">
        <v>7452</v>
      </c>
    </row>
    <row r="4198" spans="1:10" ht="15.75" hidden="1" customHeight="1">
      <c r="A4198" s="119">
        <v>4191</v>
      </c>
      <c r="B4198" s="238" t="s">
        <v>30769</v>
      </c>
      <c r="C4198" s="121" t="s">
        <v>7479</v>
      </c>
      <c r="D4198" s="119">
        <v>2025</v>
      </c>
      <c r="E4198" s="121">
        <v>6100111089</v>
      </c>
      <c r="F4198" s="237">
        <v>45713</v>
      </c>
      <c r="G4198" s="121" t="s">
        <v>11783</v>
      </c>
      <c r="H4198" s="121" t="s">
        <v>25128</v>
      </c>
      <c r="I4198" s="120" t="s">
        <v>18195</v>
      </c>
      <c r="J4198" s="121" t="s">
        <v>7451</v>
      </c>
    </row>
    <row r="4199" spans="1:10" ht="15.75" hidden="1" customHeight="1">
      <c r="A4199" s="119">
        <v>4192</v>
      </c>
      <c r="B4199" s="238" t="s">
        <v>30770</v>
      </c>
      <c r="C4199" s="121" t="s">
        <v>7479</v>
      </c>
      <c r="D4199" s="119">
        <v>2025</v>
      </c>
      <c r="E4199" s="121">
        <v>6100110992</v>
      </c>
      <c r="F4199" s="237">
        <v>45709</v>
      </c>
      <c r="G4199" s="121" t="s">
        <v>11784</v>
      </c>
      <c r="H4199" s="121" t="s">
        <v>25129</v>
      </c>
      <c r="I4199" s="120" t="s">
        <v>18196</v>
      </c>
      <c r="J4199" s="121" t="s">
        <v>7451</v>
      </c>
    </row>
    <row r="4200" spans="1:10" ht="15.75" hidden="1" customHeight="1">
      <c r="A4200" s="119">
        <v>4193</v>
      </c>
      <c r="B4200" s="238" t="s">
        <v>30771</v>
      </c>
      <c r="C4200" s="121" t="s">
        <v>7483</v>
      </c>
      <c r="D4200" s="119">
        <v>2025</v>
      </c>
      <c r="E4200" s="121">
        <v>6100111531</v>
      </c>
      <c r="F4200" s="237">
        <v>45733</v>
      </c>
      <c r="G4200" s="121" t="s">
        <v>7103</v>
      </c>
      <c r="H4200" s="121" t="s">
        <v>25130</v>
      </c>
      <c r="I4200" s="120" t="s">
        <v>18197</v>
      </c>
      <c r="J4200" s="121" t="s">
        <v>7451</v>
      </c>
    </row>
    <row r="4201" spans="1:10" ht="15.75" hidden="1" customHeight="1">
      <c r="A4201" s="119">
        <v>4194</v>
      </c>
      <c r="B4201" s="238" t="s">
        <v>30772</v>
      </c>
      <c r="C4201" s="121" t="s">
        <v>7493</v>
      </c>
      <c r="D4201" s="119">
        <v>2025</v>
      </c>
      <c r="E4201" s="121">
        <v>6000041273</v>
      </c>
      <c r="F4201" s="237">
        <v>45713</v>
      </c>
      <c r="G4201" s="121" t="s">
        <v>11785</v>
      </c>
      <c r="H4201" s="121" t="s">
        <v>25131</v>
      </c>
      <c r="I4201" s="120" t="s">
        <v>18198</v>
      </c>
      <c r="J4201" s="121" t="s">
        <v>7452</v>
      </c>
    </row>
    <row r="4202" spans="1:10" ht="15.75" hidden="1" customHeight="1">
      <c r="A4202" s="119">
        <v>4195</v>
      </c>
      <c r="B4202" s="238" t="s">
        <v>7705</v>
      </c>
      <c r="C4202" s="121" t="s">
        <v>7478</v>
      </c>
      <c r="D4202" s="119">
        <v>2025</v>
      </c>
      <c r="E4202" s="121">
        <v>6100111055</v>
      </c>
      <c r="F4202" s="237">
        <v>45712</v>
      </c>
      <c r="G4202" s="121" t="s">
        <v>11786</v>
      </c>
      <c r="H4202" s="121" t="s">
        <v>25132</v>
      </c>
      <c r="I4202" s="120" t="s">
        <v>7316</v>
      </c>
      <c r="J4202" s="121" t="s">
        <v>7451</v>
      </c>
    </row>
    <row r="4203" spans="1:10" ht="15.75" hidden="1" customHeight="1">
      <c r="A4203" s="119">
        <v>4196</v>
      </c>
      <c r="B4203" s="238" t="s">
        <v>30773</v>
      </c>
      <c r="C4203" s="121" t="s">
        <v>7480</v>
      </c>
      <c r="D4203" s="119">
        <v>2025</v>
      </c>
      <c r="E4203" s="121">
        <v>6000041356</v>
      </c>
      <c r="F4203" s="237">
        <v>45719</v>
      </c>
      <c r="G4203" s="121" t="s">
        <v>11787</v>
      </c>
      <c r="H4203" s="121" t="s">
        <v>25133</v>
      </c>
      <c r="I4203" s="120" t="s">
        <v>18199</v>
      </c>
      <c r="J4203" s="121" t="s">
        <v>7452</v>
      </c>
    </row>
    <row r="4204" spans="1:10" ht="15.75" hidden="1" customHeight="1">
      <c r="A4204" s="119">
        <v>4197</v>
      </c>
      <c r="B4204" s="238" t="s">
        <v>30774</v>
      </c>
      <c r="C4204" s="121" t="s">
        <v>7484</v>
      </c>
      <c r="D4204" s="119">
        <v>2025</v>
      </c>
      <c r="E4204" s="121">
        <v>6100111069</v>
      </c>
      <c r="F4204" s="237">
        <v>45712</v>
      </c>
      <c r="G4204" s="121" t="s">
        <v>11788</v>
      </c>
      <c r="H4204" s="121" t="s">
        <v>25134</v>
      </c>
      <c r="I4204" s="120" t="s">
        <v>18200</v>
      </c>
      <c r="J4204" s="121" t="s">
        <v>7451</v>
      </c>
    </row>
    <row r="4205" spans="1:10" ht="15.75" hidden="1" customHeight="1">
      <c r="A4205" s="119">
        <v>4198</v>
      </c>
      <c r="B4205" s="238" t="s">
        <v>28764</v>
      </c>
      <c r="C4205" s="121" t="s">
        <v>7479</v>
      </c>
      <c r="D4205" s="119">
        <v>2025</v>
      </c>
      <c r="E4205" s="121">
        <v>6100111117</v>
      </c>
      <c r="F4205" s="237">
        <v>45716</v>
      </c>
      <c r="G4205" s="121" t="s">
        <v>11789</v>
      </c>
      <c r="H4205" s="121" t="s">
        <v>25135</v>
      </c>
      <c r="I4205" s="120" t="s">
        <v>18201</v>
      </c>
      <c r="J4205" s="121" t="s">
        <v>7451</v>
      </c>
    </row>
    <row r="4206" spans="1:10" ht="15.75" hidden="1" customHeight="1">
      <c r="A4206" s="119">
        <v>4199</v>
      </c>
      <c r="B4206" s="238" t="s">
        <v>29495</v>
      </c>
      <c r="C4206" s="121" t="s">
        <v>7478</v>
      </c>
      <c r="D4206" s="119">
        <v>2025</v>
      </c>
      <c r="E4206" s="121">
        <v>6100111087</v>
      </c>
      <c r="F4206" s="237">
        <v>45714</v>
      </c>
      <c r="G4206" s="121" t="s">
        <v>11790</v>
      </c>
      <c r="H4206" s="121" t="s">
        <v>25136</v>
      </c>
      <c r="I4206" s="120" t="s">
        <v>18202</v>
      </c>
      <c r="J4206" s="121" t="s">
        <v>7451</v>
      </c>
    </row>
    <row r="4207" spans="1:10" ht="15.75" hidden="1" customHeight="1">
      <c r="A4207" s="119">
        <v>4200</v>
      </c>
      <c r="B4207" s="238" t="s">
        <v>30775</v>
      </c>
      <c r="C4207" s="121" t="s">
        <v>7505</v>
      </c>
      <c r="D4207" s="119">
        <v>2025</v>
      </c>
      <c r="E4207" s="121">
        <v>6400023724</v>
      </c>
      <c r="F4207" s="237">
        <v>45709</v>
      </c>
      <c r="G4207" s="121" t="s">
        <v>11791</v>
      </c>
      <c r="H4207" s="121" t="s">
        <v>25137</v>
      </c>
      <c r="I4207" s="120" t="s">
        <v>18203</v>
      </c>
      <c r="J4207" s="121" t="s">
        <v>7455</v>
      </c>
    </row>
    <row r="4208" spans="1:10" ht="15.75" hidden="1" customHeight="1">
      <c r="A4208" s="119">
        <v>4201</v>
      </c>
      <c r="B4208" s="238" t="s">
        <v>30776</v>
      </c>
      <c r="C4208" s="121" t="s">
        <v>7513</v>
      </c>
      <c r="D4208" s="119">
        <v>2025</v>
      </c>
      <c r="E4208" s="121">
        <v>6400023695</v>
      </c>
      <c r="F4208" s="237">
        <v>45705</v>
      </c>
      <c r="G4208" s="121" t="s">
        <v>7124</v>
      </c>
      <c r="H4208" s="121"/>
      <c r="I4208" s="120" t="s">
        <v>18204</v>
      </c>
      <c r="J4208" s="121" t="s">
        <v>7455</v>
      </c>
    </row>
    <row r="4209" spans="1:10" ht="15.75" hidden="1" customHeight="1">
      <c r="A4209" s="119">
        <v>4202</v>
      </c>
      <c r="B4209" s="238" t="s">
        <v>30777</v>
      </c>
      <c r="C4209" s="121" t="s">
        <v>7490</v>
      </c>
      <c r="D4209" s="119">
        <v>2025</v>
      </c>
      <c r="E4209" s="121">
        <v>6200038390</v>
      </c>
      <c r="F4209" s="237">
        <v>45708</v>
      </c>
      <c r="G4209" s="121" t="s">
        <v>11792</v>
      </c>
      <c r="H4209" s="121" t="s">
        <v>25138</v>
      </c>
      <c r="I4209" s="120" t="s">
        <v>18205</v>
      </c>
      <c r="J4209" s="121" t="s">
        <v>7453</v>
      </c>
    </row>
    <row r="4210" spans="1:10" ht="15.75" hidden="1" customHeight="1">
      <c r="A4210" s="119">
        <v>4203</v>
      </c>
      <c r="B4210" s="238" t="s">
        <v>29270</v>
      </c>
      <c r="C4210" s="121" t="s">
        <v>7478</v>
      </c>
      <c r="D4210" s="119">
        <v>2025</v>
      </c>
      <c r="E4210" s="121">
        <v>6100111444</v>
      </c>
      <c r="F4210" s="237">
        <v>45726</v>
      </c>
      <c r="G4210" s="121" t="s">
        <v>11793</v>
      </c>
      <c r="H4210" s="121" t="s">
        <v>25139</v>
      </c>
      <c r="I4210" s="120" t="s">
        <v>18206</v>
      </c>
      <c r="J4210" s="121" t="s">
        <v>7451</v>
      </c>
    </row>
    <row r="4211" spans="1:10" ht="15.75" hidden="1" customHeight="1">
      <c r="A4211" s="119">
        <v>4204</v>
      </c>
      <c r="B4211" s="238" t="s">
        <v>30778</v>
      </c>
      <c r="C4211" s="121" t="s">
        <v>7482</v>
      </c>
      <c r="D4211" s="119">
        <v>2025</v>
      </c>
      <c r="E4211" s="121">
        <v>6100111277</v>
      </c>
      <c r="F4211" s="237">
        <v>45722</v>
      </c>
      <c r="G4211" s="121" t="s">
        <v>11794</v>
      </c>
      <c r="H4211" s="121" t="s">
        <v>25140</v>
      </c>
      <c r="I4211" s="120" t="s">
        <v>18207</v>
      </c>
      <c r="J4211" s="121" t="s">
        <v>7451</v>
      </c>
    </row>
    <row r="4212" spans="1:10" ht="15.75" hidden="1" customHeight="1">
      <c r="A4212" s="119">
        <v>4205</v>
      </c>
      <c r="B4212" s="238" t="s">
        <v>30779</v>
      </c>
      <c r="C4212" s="121" t="s">
        <v>7500</v>
      </c>
      <c r="D4212" s="119">
        <v>2025</v>
      </c>
      <c r="E4212" s="121">
        <v>6200038410</v>
      </c>
      <c r="F4212" s="237">
        <v>45712</v>
      </c>
      <c r="G4212" s="121" t="s">
        <v>11795</v>
      </c>
      <c r="H4212" s="121" t="s">
        <v>25141</v>
      </c>
      <c r="I4212" s="120" t="s">
        <v>18208</v>
      </c>
      <c r="J4212" s="121" t="s">
        <v>7453</v>
      </c>
    </row>
    <row r="4213" spans="1:10" ht="15.75" hidden="1" customHeight="1">
      <c r="A4213" s="119">
        <v>4206</v>
      </c>
      <c r="B4213" s="238" t="s">
        <v>30780</v>
      </c>
      <c r="C4213" s="121" t="s">
        <v>7490</v>
      </c>
      <c r="D4213" s="119">
        <v>2025</v>
      </c>
      <c r="E4213" s="121">
        <v>6200038388</v>
      </c>
      <c r="F4213" s="237">
        <v>45709</v>
      </c>
      <c r="G4213" s="121" t="s">
        <v>7251</v>
      </c>
      <c r="H4213" s="121" t="s">
        <v>25142</v>
      </c>
      <c r="I4213" s="120" t="s">
        <v>18209</v>
      </c>
      <c r="J4213" s="121" t="s">
        <v>7453</v>
      </c>
    </row>
    <row r="4214" spans="1:10" ht="15.75" hidden="1" customHeight="1">
      <c r="A4214" s="119">
        <v>4207</v>
      </c>
      <c r="B4214" s="238" t="s">
        <v>30781</v>
      </c>
      <c r="C4214" s="121" t="s">
        <v>7481</v>
      </c>
      <c r="D4214" s="119">
        <v>2025</v>
      </c>
      <c r="E4214" s="121">
        <v>6000041660</v>
      </c>
      <c r="F4214" s="237">
        <v>45762</v>
      </c>
      <c r="G4214" s="121" t="s">
        <v>7147</v>
      </c>
      <c r="H4214" s="121" t="s">
        <v>25143</v>
      </c>
      <c r="I4214" s="120" t="s">
        <v>18210</v>
      </c>
      <c r="J4214" s="121" t="s">
        <v>7452</v>
      </c>
    </row>
    <row r="4215" spans="1:10" ht="15.75" hidden="1" customHeight="1">
      <c r="A4215" s="119">
        <v>4208</v>
      </c>
      <c r="B4215" s="238" t="s">
        <v>30782</v>
      </c>
      <c r="C4215" s="121" t="s">
        <v>7479</v>
      </c>
      <c r="D4215" s="119">
        <v>2025</v>
      </c>
      <c r="E4215" s="121">
        <v>6100111022</v>
      </c>
      <c r="F4215" s="237">
        <v>45709</v>
      </c>
      <c r="G4215" s="121" t="s">
        <v>11796</v>
      </c>
      <c r="H4215" s="121" t="s">
        <v>25144</v>
      </c>
      <c r="I4215" s="120" t="s">
        <v>18211</v>
      </c>
      <c r="J4215" s="121" t="s">
        <v>7451</v>
      </c>
    </row>
    <row r="4216" spans="1:10" ht="15.75" hidden="1" customHeight="1">
      <c r="A4216" s="119">
        <v>4209</v>
      </c>
      <c r="B4216" s="238" t="s">
        <v>30783</v>
      </c>
      <c r="C4216" s="121" t="s">
        <v>7479</v>
      </c>
      <c r="D4216" s="119">
        <v>2025</v>
      </c>
      <c r="E4216" s="121">
        <v>6100111129</v>
      </c>
      <c r="F4216" s="237">
        <v>45714</v>
      </c>
      <c r="G4216" s="121" t="s">
        <v>11797</v>
      </c>
      <c r="H4216" s="121" t="s">
        <v>25145</v>
      </c>
      <c r="I4216" s="120" t="s">
        <v>18212</v>
      </c>
      <c r="J4216" s="121" t="s">
        <v>7451</v>
      </c>
    </row>
    <row r="4217" spans="1:10" ht="15.75" hidden="1" customHeight="1">
      <c r="A4217" s="119">
        <v>4210</v>
      </c>
      <c r="B4217" s="238" t="s">
        <v>30784</v>
      </c>
      <c r="C4217" s="121" t="s">
        <v>7496</v>
      </c>
      <c r="D4217" s="119">
        <v>2025</v>
      </c>
      <c r="E4217" s="121">
        <v>6100111020</v>
      </c>
      <c r="F4217" s="237">
        <v>45712</v>
      </c>
      <c r="G4217" s="121" t="s">
        <v>11798</v>
      </c>
      <c r="H4217" s="121" t="s">
        <v>25146</v>
      </c>
      <c r="I4217" s="120" t="s">
        <v>18213</v>
      </c>
      <c r="J4217" s="121" t="s">
        <v>7451</v>
      </c>
    </row>
    <row r="4218" spans="1:10" ht="15.75" hidden="1" customHeight="1">
      <c r="A4218" s="119">
        <v>4211</v>
      </c>
      <c r="B4218" s="238" t="s">
        <v>30785</v>
      </c>
      <c r="C4218" s="121" t="s">
        <v>7479</v>
      </c>
      <c r="D4218" s="119">
        <v>2025</v>
      </c>
      <c r="E4218" s="121">
        <v>6100111174</v>
      </c>
      <c r="F4218" s="237">
        <v>45716</v>
      </c>
      <c r="G4218" s="121" t="s">
        <v>11799</v>
      </c>
      <c r="H4218" s="121" t="s">
        <v>25147</v>
      </c>
      <c r="I4218" s="120" t="s">
        <v>18214</v>
      </c>
      <c r="J4218" s="121" t="s">
        <v>7451</v>
      </c>
    </row>
    <row r="4219" spans="1:10" ht="15.75" hidden="1" customHeight="1">
      <c r="A4219" s="119">
        <v>4212</v>
      </c>
      <c r="B4219" s="238" t="s">
        <v>30786</v>
      </c>
      <c r="C4219" s="121" t="s">
        <v>7488</v>
      </c>
      <c r="D4219" s="119">
        <v>2025</v>
      </c>
      <c r="E4219" s="121">
        <v>6100111018</v>
      </c>
      <c r="F4219" s="237">
        <v>45713</v>
      </c>
      <c r="G4219" s="121" t="s">
        <v>11800</v>
      </c>
      <c r="H4219" s="121" t="s">
        <v>25148</v>
      </c>
      <c r="I4219" s="120" t="s">
        <v>18215</v>
      </c>
      <c r="J4219" s="121" t="s">
        <v>7451</v>
      </c>
    </row>
    <row r="4220" spans="1:10" ht="15.75" hidden="1" customHeight="1">
      <c r="A4220" s="119">
        <v>4213</v>
      </c>
      <c r="B4220" s="238" t="s">
        <v>30787</v>
      </c>
      <c r="C4220" s="121" t="s">
        <v>7479</v>
      </c>
      <c r="D4220" s="119">
        <v>2025</v>
      </c>
      <c r="E4220" s="121">
        <v>6100111086</v>
      </c>
      <c r="F4220" s="237">
        <v>45714</v>
      </c>
      <c r="G4220" s="121" t="s">
        <v>11801</v>
      </c>
      <c r="H4220" s="121" t="s">
        <v>25149</v>
      </c>
      <c r="I4220" s="120" t="s">
        <v>18216</v>
      </c>
      <c r="J4220" s="121" t="s">
        <v>7451</v>
      </c>
    </row>
    <row r="4221" spans="1:10" ht="15.75" hidden="1" customHeight="1">
      <c r="A4221" s="119">
        <v>4214</v>
      </c>
      <c r="B4221" s="238" t="s">
        <v>30788</v>
      </c>
      <c r="C4221" s="121" t="s">
        <v>7507</v>
      </c>
      <c r="D4221" s="119">
        <v>2025</v>
      </c>
      <c r="E4221" s="121">
        <v>6400023723</v>
      </c>
      <c r="F4221" s="237">
        <v>45709</v>
      </c>
      <c r="G4221" s="121" t="s">
        <v>11802</v>
      </c>
      <c r="H4221" s="121" t="s">
        <v>25150</v>
      </c>
      <c r="I4221" s="120" t="s">
        <v>18217</v>
      </c>
      <c r="J4221" s="121" t="s">
        <v>7455</v>
      </c>
    </row>
    <row r="4222" spans="1:10" ht="15.75" hidden="1" customHeight="1">
      <c r="A4222" s="119">
        <v>4215</v>
      </c>
      <c r="B4222" s="238" t="s">
        <v>30789</v>
      </c>
      <c r="C4222" s="121" t="s">
        <v>7482</v>
      </c>
      <c r="D4222" s="119">
        <v>2025</v>
      </c>
      <c r="E4222" s="121">
        <v>6100111135</v>
      </c>
      <c r="F4222" s="237">
        <v>45716</v>
      </c>
      <c r="G4222" s="121" t="s">
        <v>11803</v>
      </c>
      <c r="H4222" s="121" t="s">
        <v>25151</v>
      </c>
      <c r="I4222" s="120" t="s">
        <v>18218</v>
      </c>
      <c r="J4222" s="121" t="s">
        <v>7451</v>
      </c>
    </row>
    <row r="4223" spans="1:10" ht="15.75" hidden="1" customHeight="1">
      <c r="A4223" s="119">
        <v>4216</v>
      </c>
      <c r="B4223" s="238" t="s">
        <v>30790</v>
      </c>
      <c r="C4223" s="121" t="s">
        <v>7478</v>
      </c>
      <c r="D4223" s="119">
        <v>2025</v>
      </c>
      <c r="E4223" s="121">
        <v>6100111085</v>
      </c>
      <c r="F4223" s="237">
        <v>45714</v>
      </c>
      <c r="G4223" s="121" t="s">
        <v>11804</v>
      </c>
      <c r="H4223" s="121" t="s">
        <v>25152</v>
      </c>
      <c r="I4223" s="120" t="s">
        <v>18219</v>
      </c>
      <c r="J4223" s="121" t="s">
        <v>7451</v>
      </c>
    </row>
    <row r="4224" spans="1:10" ht="15.75" hidden="1" customHeight="1">
      <c r="A4224" s="119">
        <v>4217</v>
      </c>
      <c r="B4224" s="238" t="s">
        <v>30791</v>
      </c>
      <c r="C4224" s="121" t="s">
        <v>7490</v>
      </c>
      <c r="D4224" s="119">
        <v>2025</v>
      </c>
      <c r="E4224" s="121">
        <v>6200038389</v>
      </c>
      <c r="F4224" s="237">
        <v>45709</v>
      </c>
      <c r="G4224" s="121" t="s">
        <v>7251</v>
      </c>
      <c r="H4224" s="121" t="s">
        <v>25153</v>
      </c>
      <c r="I4224" s="120" t="s">
        <v>18220</v>
      </c>
      <c r="J4224" s="121" t="s">
        <v>7453</v>
      </c>
    </row>
    <row r="4225" spans="1:10" ht="15.75" hidden="1" customHeight="1">
      <c r="A4225" s="119">
        <v>4218</v>
      </c>
      <c r="B4225" s="238" t="s">
        <v>7930</v>
      </c>
      <c r="C4225" s="121" t="s">
        <v>7482</v>
      </c>
      <c r="D4225" s="119">
        <v>2025</v>
      </c>
      <c r="E4225" s="121">
        <v>6100111034</v>
      </c>
      <c r="F4225" s="237">
        <v>45713</v>
      </c>
      <c r="G4225" s="121" t="s">
        <v>11805</v>
      </c>
      <c r="H4225" s="121" t="s">
        <v>25154</v>
      </c>
      <c r="I4225" s="120" t="s">
        <v>18221</v>
      </c>
      <c r="J4225" s="121" t="s">
        <v>7451</v>
      </c>
    </row>
    <row r="4226" spans="1:10" ht="15.75" hidden="1" customHeight="1">
      <c r="A4226" s="119">
        <v>4219</v>
      </c>
      <c r="B4226" s="238" t="s">
        <v>30792</v>
      </c>
      <c r="C4226" s="121" t="s">
        <v>7482</v>
      </c>
      <c r="D4226" s="119">
        <v>2025</v>
      </c>
      <c r="E4226" s="121">
        <v>6100111060</v>
      </c>
      <c r="F4226" s="237">
        <v>45713</v>
      </c>
      <c r="G4226" s="121" t="s">
        <v>11806</v>
      </c>
      <c r="H4226" s="121" t="s">
        <v>25155</v>
      </c>
      <c r="I4226" s="120" t="s">
        <v>18222</v>
      </c>
      <c r="J4226" s="121" t="s">
        <v>7451</v>
      </c>
    </row>
    <row r="4227" spans="1:10" ht="15.75" hidden="1" customHeight="1">
      <c r="A4227" s="119">
        <v>4220</v>
      </c>
      <c r="B4227" s="238" t="s">
        <v>30793</v>
      </c>
      <c r="C4227" s="121" t="s">
        <v>7479</v>
      </c>
      <c r="D4227" s="119">
        <v>2025</v>
      </c>
      <c r="E4227" s="121">
        <v>6100112936</v>
      </c>
      <c r="F4227" s="237">
        <v>45797</v>
      </c>
      <c r="G4227" s="121" t="s">
        <v>7186</v>
      </c>
      <c r="H4227" s="121"/>
      <c r="I4227" s="120" t="s">
        <v>18223</v>
      </c>
      <c r="J4227" s="121" t="s">
        <v>7451</v>
      </c>
    </row>
    <row r="4228" spans="1:10" ht="15.75" hidden="1" customHeight="1">
      <c r="A4228" s="119">
        <v>4221</v>
      </c>
      <c r="B4228" s="238" t="s">
        <v>30794</v>
      </c>
      <c r="C4228" s="121" t="s">
        <v>7501</v>
      </c>
      <c r="D4228" s="119">
        <v>2025</v>
      </c>
      <c r="E4228" s="121">
        <v>6200038437</v>
      </c>
      <c r="F4228" s="237">
        <v>45713</v>
      </c>
      <c r="G4228" s="121" t="s">
        <v>11807</v>
      </c>
      <c r="H4228" s="121" t="s">
        <v>25156</v>
      </c>
      <c r="I4228" s="120" t="s">
        <v>18224</v>
      </c>
      <c r="J4228" s="121" t="s">
        <v>7453</v>
      </c>
    </row>
    <row r="4229" spans="1:10" ht="15.75" hidden="1" customHeight="1">
      <c r="A4229" s="119">
        <v>4222</v>
      </c>
      <c r="B4229" s="238" t="s">
        <v>30795</v>
      </c>
      <c r="C4229" s="121" t="s">
        <v>7493</v>
      </c>
      <c r="D4229" s="119">
        <v>2025</v>
      </c>
      <c r="E4229" s="121">
        <v>6000041248</v>
      </c>
      <c r="F4229" s="237">
        <v>45712</v>
      </c>
      <c r="G4229" s="121" t="s">
        <v>11808</v>
      </c>
      <c r="H4229" s="121" t="s">
        <v>25157</v>
      </c>
      <c r="I4229" s="120" t="s">
        <v>18225</v>
      </c>
      <c r="J4229" s="121" t="s">
        <v>7452</v>
      </c>
    </row>
    <row r="4230" spans="1:10" ht="15.75" hidden="1" customHeight="1">
      <c r="A4230" s="119">
        <v>4223</v>
      </c>
      <c r="B4230" s="238" t="s">
        <v>30796</v>
      </c>
      <c r="C4230" s="121" t="s">
        <v>7481</v>
      </c>
      <c r="D4230" s="119">
        <v>2025</v>
      </c>
      <c r="E4230" s="121">
        <v>6000041304</v>
      </c>
      <c r="F4230" s="237">
        <v>45721</v>
      </c>
      <c r="G4230" s="121" t="s">
        <v>11809</v>
      </c>
      <c r="H4230" s="121" t="s">
        <v>25158</v>
      </c>
      <c r="I4230" s="120" t="s">
        <v>18226</v>
      </c>
      <c r="J4230" s="121" t="s">
        <v>7452</v>
      </c>
    </row>
    <row r="4231" spans="1:10" ht="15.75" hidden="1" customHeight="1">
      <c r="A4231" s="119">
        <v>4224</v>
      </c>
      <c r="B4231" s="238" t="s">
        <v>30797</v>
      </c>
      <c r="C4231" s="121" t="s">
        <v>7492</v>
      </c>
      <c r="D4231" s="119">
        <v>2025</v>
      </c>
      <c r="E4231" s="121">
        <v>6200038591</v>
      </c>
      <c r="F4231" s="237">
        <v>45727</v>
      </c>
      <c r="G4231" s="121" t="s">
        <v>11810</v>
      </c>
      <c r="H4231" s="121" t="s">
        <v>25159</v>
      </c>
      <c r="I4231" s="120" t="s">
        <v>18227</v>
      </c>
      <c r="J4231" s="121" t="s">
        <v>7453</v>
      </c>
    </row>
    <row r="4232" spans="1:10" ht="15.75" hidden="1" customHeight="1">
      <c r="A4232" s="119">
        <v>4225</v>
      </c>
      <c r="B4232" s="238" t="s">
        <v>30798</v>
      </c>
      <c r="C4232" s="121" t="s">
        <v>7491</v>
      </c>
      <c r="D4232" s="119">
        <v>2025</v>
      </c>
      <c r="E4232" s="121">
        <v>6100111054</v>
      </c>
      <c r="F4232" s="237">
        <v>45713</v>
      </c>
      <c r="G4232" s="121" t="s">
        <v>11811</v>
      </c>
      <c r="H4232" s="121" t="s">
        <v>25160</v>
      </c>
      <c r="I4232" s="120" t="s">
        <v>18228</v>
      </c>
      <c r="J4232" s="121" t="s">
        <v>7451</v>
      </c>
    </row>
    <row r="4233" spans="1:10" ht="15.75" hidden="1" customHeight="1">
      <c r="A4233" s="119">
        <v>4226</v>
      </c>
      <c r="B4233" s="121" t="s">
        <v>28044</v>
      </c>
      <c r="C4233" s="121" t="s">
        <v>7478</v>
      </c>
      <c r="D4233" s="119">
        <v>2025</v>
      </c>
      <c r="E4233" s="121">
        <v>6100111150</v>
      </c>
      <c r="F4233" s="237">
        <v>45714</v>
      </c>
      <c r="G4233" s="121" t="s">
        <v>11812</v>
      </c>
      <c r="H4233" s="121" t="s">
        <v>25161</v>
      </c>
      <c r="I4233" s="120" t="s">
        <v>18229</v>
      </c>
      <c r="J4233" s="121" t="s">
        <v>7451</v>
      </c>
    </row>
    <row r="4234" spans="1:10" ht="15.75" hidden="1" customHeight="1">
      <c r="A4234" s="119">
        <v>4227</v>
      </c>
      <c r="B4234" s="238" t="s">
        <v>30799</v>
      </c>
      <c r="C4234" s="121" t="s">
        <v>7491</v>
      </c>
      <c r="D4234" s="119">
        <v>2025</v>
      </c>
      <c r="E4234" s="121">
        <v>6100111678</v>
      </c>
      <c r="F4234" s="237">
        <v>45735</v>
      </c>
      <c r="G4234" s="121" t="s">
        <v>11813</v>
      </c>
      <c r="H4234" s="121" t="s">
        <v>25162</v>
      </c>
      <c r="I4234" s="120" t="s">
        <v>18230</v>
      </c>
      <c r="J4234" s="121" t="s">
        <v>7451</v>
      </c>
    </row>
    <row r="4235" spans="1:10" ht="15.75" hidden="1" customHeight="1">
      <c r="A4235" s="119">
        <v>4228</v>
      </c>
      <c r="B4235" s="238" t="s">
        <v>30800</v>
      </c>
      <c r="C4235" s="121" t="s">
        <v>7490</v>
      </c>
      <c r="D4235" s="119">
        <v>2025</v>
      </c>
      <c r="E4235" s="121">
        <v>6200038404</v>
      </c>
      <c r="F4235" s="237">
        <v>45712</v>
      </c>
      <c r="G4235" s="121" t="s">
        <v>11814</v>
      </c>
      <c r="H4235" s="121" t="s">
        <v>25163</v>
      </c>
      <c r="I4235" s="120" t="s">
        <v>18231</v>
      </c>
      <c r="J4235" s="121" t="s">
        <v>7453</v>
      </c>
    </row>
    <row r="4236" spans="1:10" ht="15.75" hidden="1" customHeight="1">
      <c r="A4236" s="119">
        <v>4229</v>
      </c>
      <c r="B4236" s="238" t="s">
        <v>30801</v>
      </c>
      <c r="C4236" s="121" t="s">
        <v>7482</v>
      </c>
      <c r="D4236" s="119">
        <v>2025</v>
      </c>
      <c r="E4236" s="121">
        <v>6100111367</v>
      </c>
      <c r="F4236" s="237">
        <v>45723</v>
      </c>
      <c r="G4236" s="121" t="s">
        <v>11815</v>
      </c>
      <c r="H4236" s="121" t="s">
        <v>25164</v>
      </c>
      <c r="I4236" s="120" t="s">
        <v>18232</v>
      </c>
      <c r="J4236" s="121" t="s">
        <v>7451</v>
      </c>
    </row>
    <row r="4237" spans="1:10" ht="15.75" hidden="1" customHeight="1">
      <c r="A4237" s="119">
        <v>4230</v>
      </c>
      <c r="B4237" s="238" t="s">
        <v>7734</v>
      </c>
      <c r="C4237" s="121" t="s">
        <v>7496</v>
      </c>
      <c r="D4237" s="119">
        <v>2025</v>
      </c>
      <c r="E4237" s="121">
        <v>6100113311</v>
      </c>
      <c r="F4237" s="237">
        <v>45803</v>
      </c>
      <c r="G4237" s="121" t="s">
        <v>11816</v>
      </c>
      <c r="H4237" s="121" t="s">
        <v>25165</v>
      </c>
      <c r="I4237" s="120" t="s">
        <v>18233</v>
      </c>
      <c r="J4237" s="121" t="s">
        <v>7451</v>
      </c>
    </row>
    <row r="4238" spans="1:10" ht="15.75" hidden="1" customHeight="1">
      <c r="A4238" s="119">
        <v>4231</v>
      </c>
      <c r="B4238" s="238" t="s">
        <v>29570</v>
      </c>
      <c r="C4238" s="121" t="s">
        <v>7478</v>
      </c>
      <c r="D4238" s="119">
        <v>2025</v>
      </c>
      <c r="E4238" s="121">
        <v>6100111151</v>
      </c>
      <c r="F4238" s="237">
        <v>45714</v>
      </c>
      <c r="G4238" s="121" t="s">
        <v>11817</v>
      </c>
      <c r="H4238" s="121" t="s">
        <v>25166</v>
      </c>
      <c r="I4238" s="120" t="s">
        <v>18234</v>
      </c>
      <c r="J4238" s="121" t="s">
        <v>7451</v>
      </c>
    </row>
    <row r="4239" spans="1:10" ht="15.75" hidden="1" customHeight="1">
      <c r="A4239" s="119">
        <v>4232</v>
      </c>
      <c r="B4239" s="238" t="s">
        <v>29570</v>
      </c>
      <c r="C4239" s="121" t="s">
        <v>7478</v>
      </c>
      <c r="D4239" s="119">
        <v>2025</v>
      </c>
      <c r="E4239" s="121">
        <v>6100111147</v>
      </c>
      <c r="F4239" s="237">
        <v>45714</v>
      </c>
      <c r="G4239" s="121" t="s">
        <v>11818</v>
      </c>
      <c r="H4239" s="121" t="s">
        <v>25167</v>
      </c>
      <c r="I4239" s="120" t="s">
        <v>18235</v>
      </c>
      <c r="J4239" s="121" t="s">
        <v>7451</v>
      </c>
    </row>
    <row r="4240" spans="1:10" ht="15.75" hidden="1" customHeight="1">
      <c r="A4240" s="119">
        <v>4233</v>
      </c>
      <c r="B4240" s="121" t="s">
        <v>28045</v>
      </c>
      <c r="C4240" s="121" t="s">
        <v>7500</v>
      </c>
      <c r="D4240" s="119">
        <v>2025</v>
      </c>
      <c r="E4240" s="121">
        <v>6200038408</v>
      </c>
      <c r="F4240" s="237">
        <v>45712</v>
      </c>
      <c r="G4240" s="121" t="s">
        <v>11819</v>
      </c>
      <c r="H4240" s="121" t="s">
        <v>25168</v>
      </c>
      <c r="I4240" s="120" t="s">
        <v>18236</v>
      </c>
      <c r="J4240" s="121" t="s">
        <v>7453</v>
      </c>
    </row>
    <row r="4241" spans="1:10" ht="15.75" hidden="1" customHeight="1">
      <c r="A4241" s="119">
        <v>4234</v>
      </c>
      <c r="B4241" s="238" t="s">
        <v>30802</v>
      </c>
      <c r="C4241" s="121" t="s">
        <v>7494</v>
      </c>
      <c r="D4241" s="119">
        <v>2025</v>
      </c>
      <c r="E4241" s="121">
        <v>6000041306</v>
      </c>
      <c r="F4241" s="237">
        <v>45720</v>
      </c>
      <c r="G4241" s="121" t="s">
        <v>11820</v>
      </c>
      <c r="H4241" s="121" t="s">
        <v>25169</v>
      </c>
      <c r="I4241" s="120" t="s">
        <v>18237</v>
      </c>
      <c r="J4241" s="121" t="s">
        <v>7452</v>
      </c>
    </row>
    <row r="4242" spans="1:10" ht="15.75" hidden="1" customHeight="1">
      <c r="A4242" s="119">
        <v>4235</v>
      </c>
      <c r="B4242" s="238" t="s">
        <v>30803</v>
      </c>
      <c r="C4242" s="121" t="s">
        <v>7495</v>
      </c>
      <c r="D4242" s="119">
        <v>2025</v>
      </c>
      <c r="E4242" s="121">
        <v>6300020659</v>
      </c>
      <c r="F4242" s="237">
        <v>45720</v>
      </c>
      <c r="G4242" s="121" t="s">
        <v>11821</v>
      </c>
      <c r="H4242" s="121" t="s">
        <v>25170</v>
      </c>
      <c r="I4242" s="120" t="s">
        <v>18238</v>
      </c>
      <c r="J4242" s="121" t="s">
        <v>7454</v>
      </c>
    </row>
    <row r="4243" spans="1:10" ht="15.75" hidden="1" customHeight="1">
      <c r="A4243" s="119">
        <v>4236</v>
      </c>
      <c r="B4243" s="238" t="s">
        <v>30060</v>
      </c>
      <c r="C4243" s="121" t="s">
        <v>7492</v>
      </c>
      <c r="D4243" s="119">
        <v>2025</v>
      </c>
      <c r="E4243" s="121">
        <v>6200038435</v>
      </c>
      <c r="F4243" s="237">
        <v>45715</v>
      </c>
      <c r="G4243" s="121" t="s">
        <v>11822</v>
      </c>
      <c r="H4243" s="121" t="s">
        <v>25171</v>
      </c>
      <c r="I4243" s="120" t="s">
        <v>18239</v>
      </c>
      <c r="J4243" s="121" t="s">
        <v>7453</v>
      </c>
    </row>
    <row r="4244" spans="1:10" ht="15.75" hidden="1" customHeight="1">
      <c r="A4244" s="119">
        <v>4237</v>
      </c>
      <c r="B4244" s="238" t="s">
        <v>30804</v>
      </c>
      <c r="C4244" s="121" t="s">
        <v>7478</v>
      </c>
      <c r="D4244" s="119">
        <v>2025</v>
      </c>
      <c r="E4244" s="121">
        <v>6100111044</v>
      </c>
      <c r="F4244" s="237">
        <v>45712</v>
      </c>
      <c r="G4244" s="121" t="s">
        <v>11823</v>
      </c>
      <c r="H4244" s="121" t="s">
        <v>25172</v>
      </c>
      <c r="I4244" s="120" t="s">
        <v>18240</v>
      </c>
      <c r="J4244" s="121" t="s">
        <v>7451</v>
      </c>
    </row>
    <row r="4245" spans="1:10" ht="15.75" hidden="1" customHeight="1">
      <c r="A4245" s="119">
        <v>4238</v>
      </c>
      <c r="B4245" s="238" t="s">
        <v>30805</v>
      </c>
      <c r="C4245" s="121" t="s">
        <v>7492</v>
      </c>
      <c r="D4245" s="119">
        <v>2025</v>
      </c>
      <c r="E4245" s="121">
        <v>6200038441</v>
      </c>
      <c r="F4245" s="237">
        <v>45714</v>
      </c>
      <c r="G4245" s="121" t="s">
        <v>11824</v>
      </c>
      <c r="H4245" s="121" t="s">
        <v>25173</v>
      </c>
      <c r="I4245" s="120" t="s">
        <v>18241</v>
      </c>
      <c r="J4245" s="121" t="s">
        <v>7453</v>
      </c>
    </row>
    <row r="4246" spans="1:10" ht="15.75" hidden="1" customHeight="1">
      <c r="A4246" s="119">
        <v>4239</v>
      </c>
      <c r="B4246" s="238" t="s">
        <v>28764</v>
      </c>
      <c r="C4246" s="121" t="s">
        <v>7479</v>
      </c>
      <c r="D4246" s="119">
        <v>2025</v>
      </c>
      <c r="E4246" s="121">
        <v>6100111207</v>
      </c>
      <c r="F4246" s="237">
        <v>45721</v>
      </c>
      <c r="G4246" s="121" t="s">
        <v>11825</v>
      </c>
      <c r="H4246" s="121" t="s">
        <v>25174</v>
      </c>
      <c r="I4246" s="120" t="s">
        <v>18242</v>
      </c>
      <c r="J4246" s="121" t="s">
        <v>7451</v>
      </c>
    </row>
    <row r="4247" spans="1:10" ht="15.75" hidden="1" customHeight="1">
      <c r="A4247" s="119">
        <v>4240</v>
      </c>
      <c r="B4247" s="238" t="s">
        <v>28764</v>
      </c>
      <c r="C4247" s="121" t="s">
        <v>7479</v>
      </c>
      <c r="D4247" s="119">
        <v>2025</v>
      </c>
      <c r="E4247" s="121">
        <v>6100111293</v>
      </c>
      <c r="F4247" s="237">
        <v>45721</v>
      </c>
      <c r="G4247" s="121" t="s">
        <v>11826</v>
      </c>
      <c r="H4247" s="121" t="s">
        <v>25175</v>
      </c>
      <c r="I4247" s="120" t="s">
        <v>18243</v>
      </c>
      <c r="J4247" s="121" t="s">
        <v>7451</v>
      </c>
    </row>
    <row r="4248" spans="1:10" ht="15.75" hidden="1" customHeight="1">
      <c r="A4248" s="119">
        <v>4241</v>
      </c>
      <c r="B4248" s="238" t="s">
        <v>7761</v>
      </c>
      <c r="C4248" s="121" t="s">
        <v>7483</v>
      </c>
      <c r="D4248" s="119">
        <v>2025</v>
      </c>
      <c r="E4248" s="121">
        <v>6100111168</v>
      </c>
      <c r="F4248" s="237">
        <v>45719</v>
      </c>
      <c r="G4248" s="121" t="s">
        <v>11827</v>
      </c>
      <c r="H4248" s="121" t="s">
        <v>25176</v>
      </c>
      <c r="I4248" s="120" t="s">
        <v>7329</v>
      </c>
      <c r="J4248" s="121" t="s">
        <v>7451</v>
      </c>
    </row>
    <row r="4249" spans="1:10" ht="15.75" hidden="1" customHeight="1">
      <c r="A4249" s="119">
        <v>4242</v>
      </c>
      <c r="B4249" s="238" t="s">
        <v>7618</v>
      </c>
      <c r="C4249" s="121" t="s">
        <v>7478</v>
      </c>
      <c r="D4249" s="119">
        <v>2025</v>
      </c>
      <c r="E4249" s="121">
        <v>6100111180</v>
      </c>
      <c r="F4249" s="237">
        <v>45719</v>
      </c>
      <c r="G4249" s="121" t="s">
        <v>11828</v>
      </c>
      <c r="H4249" s="121" t="s">
        <v>25177</v>
      </c>
      <c r="I4249" s="120" t="s">
        <v>18244</v>
      </c>
      <c r="J4249" s="121" t="s">
        <v>7451</v>
      </c>
    </row>
    <row r="4250" spans="1:10" ht="15.75" hidden="1" customHeight="1">
      <c r="A4250" s="119">
        <v>4243</v>
      </c>
      <c r="B4250" s="238" t="s">
        <v>30806</v>
      </c>
      <c r="C4250" s="121" t="s">
        <v>7512</v>
      </c>
      <c r="D4250" s="119">
        <v>2025</v>
      </c>
      <c r="E4250" s="121">
        <v>6400023730</v>
      </c>
      <c r="F4250" s="237">
        <v>45715</v>
      </c>
      <c r="G4250" s="121" t="s">
        <v>11829</v>
      </c>
      <c r="H4250" s="121" t="s">
        <v>25178</v>
      </c>
      <c r="I4250" s="120" t="s">
        <v>18245</v>
      </c>
      <c r="J4250" s="121" t="s">
        <v>7455</v>
      </c>
    </row>
    <row r="4251" spans="1:10" ht="15.75" hidden="1" customHeight="1">
      <c r="A4251" s="119">
        <v>4244</v>
      </c>
      <c r="B4251" s="238" t="s">
        <v>30807</v>
      </c>
      <c r="C4251" s="121" t="s">
        <v>7478</v>
      </c>
      <c r="D4251" s="119">
        <v>2025</v>
      </c>
      <c r="E4251" s="121">
        <v>6100111096</v>
      </c>
      <c r="F4251" s="237">
        <v>45719</v>
      </c>
      <c r="G4251" s="121" t="s">
        <v>11830</v>
      </c>
      <c r="H4251" s="121" t="s">
        <v>25179</v>
      </c>
      <c r="I4251" s="120" t="s">
        <v>18246</v>
      </c>
      <c r="J4251" s="121" t="s">
        <v>7451</v>
      </c>
    </row>
    <row r="4252" spans="1:10" ht="15.75" hidden="1" customHeight="1">
      <c r="A4252" s="119">
        <v>4245</v>
      </c>
      <c r="B4252" s="238" t="s">
        <v>30808</v>
      </c>
      <c r="C4252" s="121" t="s">
        <v>7478</v>
      </c>
      <c r="D4252" s="119">
        <v>2025</v>
      </c>
      <c r="E4252" s="121">
        <v>6100111092</v>
      </c>
      <c r="F4252" s="237">
        <v>45713</v>
      </c>
      <c r="G4252" s="121" t="s">
        <v>11831</v>
      </c>
      <c r="H4252" s="121" t="s">
        <v>25180</v>
      </c>
      <c r="I4252" s="120" t="s">
        <v>18247</v>
      </c>
      <c r="J4252" s="121" t="s">
        <v>7451</v>
      </c>
    </row>
    <row r="4253" spans="1:10" ht="15.75" hidden="1" customHeight="1">
      <c r="A4253" s="119">
        <v>4246</v>
      </c>
      <c r="B4253" s="238" t="s">
        <v>7618</v>
      </c>
      <c r="C4253" s="121" t="s">
        <v>7478</v>
      </c>
      <c r="D4253" s="119">
        <v>2025</v>
      </c>
      <c r="E4253" s="121">
        <v>6100111285</v>
      </c>
      <c r="F4253" s="237">
        <v>45720</v>
      </c>
      <c r="G4253" s="121" t="s">
        <v>11832</v>
      </c>
      <c r="H4253" s="121" t="s">
        <v>25181</v>
      </c>
      <c r="I4253" s="120" t="s">
        <v>18248</v>
      </c>
      <c r="J4253" s="121" t="s">
        <v>7451</v>
      </c>
    </row>
    <row r="4254" spans="1:10" ht="15.75" hidden="1" customHeight="1">
      <c r="A4254" s="119">
        <v>4247</v>
      </c>
      <c r="B4254" s="238" t="s">
        <v>30809</v>
      </c>
      <c r="C4254" s="121" t="s">
        <v>7491</v>
      </c>
      <c r="D4254" s="119">
        <v>2025</v>
      </c>
      <c r="E4254" s="121">
        <v>6100111167</v>
      </c>
      <c r="F4254" s="237">
        <v>45721</v>
      </c>
      <c r="G4254" s="121" t="s">
        <v>7127</v>
      </c>
      <c r="H4254" s="121" t="s">
        <v>25182</v>
      </c>
      <c r="I4254" s="120" t="s">
        <v>18249</v>
      </c>
      <c r="J4254" s="121" t="s">
        <v>7451</v>
      </c>
    </row>
    <row r="4255" spans="1:10" ht="15.75" hidden="1" customHeight="1">
      <c r="A4255" s="119">
        <v>4248</v>
      </c>
      <c r="B4255" s="238" t="s">
        <v>30810</v>
      </c>
      <c r="C4255" s="121" t="s">
        <v>7498</v>
      </c>
      <c r="D4255" s="119">
        <v>2025</v>
      </c>
      <c r="E4255" s="121">
        <v>6200038421</v>
      </c>
      <c r="F4255" s="237">
        <v>45714</v>
      </c>
      <c r="G4255" s="121" t="s">
        <v>11833</v>
      </c>
      <c r="H4255" s="121" t="s">
        <v>25183</v>
      </c>
      <c r="I4255" s="120" t="s">
        <v>18250</v>
      </c>
      <c r="J4255" s="121" t="s">
        <v>7453</v>
      </c>
    </row>
    <row r="4256" spans="1:10" ht="15.75" hidden="1" customHeight="1">
      <c r="A4256" s="119">
        <v>4249</v>
      </c>
      <c r="B4256" s="238" t="s">
        <v>30811</v>
      </c>
      <c r="C4256" s="121" t="s">
        <v>7502</v>
      </c>
      <c r="D4256" s="119">
        <v>2025</v>
      </c>
      <c r="E4256" s="121">
        <v>6300020800</v>
      </c>
      <c r="F4256" s="237">
        <v>45749</v>
      </c>
      <c r="G4256" s="121" t="s">
        <v>11834</v>
      </c>
      <c r="H4256" s="121" t="s">
        <v>25184</v>
      </c>
      <c r="I4256" s="120" t="s">
        <v>18251</v>
      </c>
      <c r="J4256" s="121" t="s">
        <v>7454</v>
      </c>
    </row>
    <row r="4257" spans="1:10" ht="15.75" hidden="1" customHeight="1">
      <c r="A4257" s="119">
        <v>4250</v>
      </c>
      <c r="B4257" s="238" t="s">
        <v>30812</v>
      </c>
      <c r="C4257" s="121" t="s">
        <v>7482</v>
      </c>
      <c r="D4257" s="119">
        <v>2025</v>
      </c>
      <c r="E4257" s="121">
        <v>6100111234</v>
      </c>
      <c r="F4257" s="237">
        <v>45716</v>
      </c>
      <c r="G4257" s="121" t="s">
        <v>11835</v>
      </c>
      <c r="H4257" s="121" t="s">
        <v>25185</v>
      </c>
      <c r="I4257" s="120" t="s">
        <v>18252</v>
      </c>
      <c r="J4257" s="121" t="s">
        <v>7451</v>
      </c>
    </row>
    <row r="4258" spans="1:10" ht="15.75" hidden="1" customHeight="1">
      <c r="A4258" s="119">
        <v>4251</v>
      </c>
      <c r="B4258" s="238" t="s">
        <v>30813</v>
      </c>
      <c r="C4258" s="121" t="s">
        <v>7509</v>
      </c>
      <c r="D4258" s="119">
        <v>2025</v>
      </c>
      <c r="E4258" s="121">
        <v>6400023722</v>
      </c>
      <c r="F4258" s="237">
        <v>45708</v>
      </c>
      <c r="G4258" s="121" t="s">
        <v>11836</v>
      </c>
      <c r="H4258" s="121" t="s">
        <v>25186</v>
      </c>
      <c r="I4258" s="120" t="s">
        <v>18253</v>
      </c>
      <c r="J4258" s="121" t="s">
        <v>7455</v>
      </c>
    </row>
    <row r="4259" spans="1:10" ht="15.75" hidden="1" customHeight="1">
      <c r="A4259" s="119">
        <v>4252</v>
      </c>
      <c r="B4259" s="238" t="s">
        <v>30814</v>
      </c>
      <c r="C4259" s="121" t="s">
        <v>7479</v>
      </c>
      <c r="D4259" s="119">
        <v>2025</v>
      </c>
      <c r="E4259" s="121">
        <v>6100111335</v>
      </c>
      <c r="F4259" s="237">
        <v>45723</v>
      </c>
      <c r="G4259" s="121" t="s">
        <v>11837</v>
      </c>
      <c r="H4259" s="121" t="s">
        <v>25187</v>
      </c>
      <c r="I4259" s="120" t="s">
        <v>18254</v>
      </c>
      <c r="J4259" s="121" t="s">
        <v>7451</v>
      </c>
    </row>
    <row r="4260" spans="1:10" ht="15.75" hidden="1" customHeight="1">
      <c r="A4260" s="119">
        <v>4253</v>
      </c>
      <c r="B4260" s="238" t="s">
        <v>30815</v>
      </c>
      <c r="C4260" s="121" t="s">
        <v>7496</v>
      </c>
      <c r="D4260" s="119">
        <v>2025</v>
      </c>
      <c r="E4260" s="121">
        <v>6100111340</v>
      </c>
      <c r="F4260" s="237">
        <v>45726</v>
      </c>
      <c r="G4260" s="121" t="s">
        <v>11838</v>
      </c>
      <c r="H4260" s="121" t="s">
        <v>25188</v>
      </c>
      <c r="I4260" s="120" t="s">
        <v>18255</v>
      </c>
      <c r="J4260" s="121" t="s">
        <v>7451</v>
      </c>
    </row>
    <row r="4261" spans="1:10" ht="15.75" hidden="1" customHeight="1">
      <c r="A4261" s="119">
        <v>4254</v>
      </c>
      <c r="B4261" s="238" t="s">
        <v>30816</v>
      </c>
      <c r="C4261" s="121" t="s">
        <v>7505</v>
      </c>
      <c r="D4261" s="119">
        <v>2025</v>
      </c>
      <c r="E4261" s="121">
        <v>6400023733</v>
      </c>
      <c r="F4261" s="237">
        <v>45715</v>
      </c>
      <c r="G4261" s="121" t="s">
        <v>11839</v>
      </c>
      <c r="H4261" s="121" t="s">
        <v>25189</v>
      </c>
      <c r="I4261" s="120" t="s">
        <v>18256</v>
      </c>
      <c r="J4261" s="121" t="s">
        <v>7455</v>
      </c>
    </row>
    <row r="4262" spans="1:10" ht="15.75" hidden="1" customHeight="1">
      <c r="A4262" s="119">
        <v>4255</v>
      </c>
      <c r="B4262" s="238" t="s">
        <v>30817</v>
      </c>
      <c r="C4262" s="121" t="s">
        <v>7479</v>
      </c>
      <c r="D4262" s="119">
        <v>2025</v>
      </c>
      <c r="E4262" s="121">
        <v>6100111453</v>
      </c>
      <c r="F4262" s="237">
        <v>45726</v>
      </c>
      <c r="G4262" s="121" t="s">
        <v>11840</v>
      </c>
      <c r="H4262" s="121" t="s">
        <v>25190</v>
      </c>
      <c r="I4262" s="120" t="s">
        <v>18257</v>
      </c>
      <c r="J4262" s="121" t="s">
        <v>7451</v>
      </c>
    </row>
    <row r="4263" spans="1:10" ht="15.75" hidden="1" customHeight="1">
      <c r="A4263" s="119">
        <v>4256</v>
      </c>
      <c r="B4263" s="238" t="s">
        <v>30818</v>
      </c>
      <c r="C4263" s="121" t="s">
        <v>7490</v>
      </c>
      <c r="D4263" s="119">
        <v>2025</v>
      </c>
      <c r="E4263" s="121">
        <v>6200038420</v>
      </c>
      <c r="F4263" s="237">
        <v>45713</v>
      </c>
      <c r="G4263" s="121" t="s">
        <v>9562</v>
      </c>
      <c r="H4263" s="121" t="s">
        <v>25191</v>
      </c>
      <c r="I4263" s="120" t="s">
        <v>18258</v>
      </c>
      <c r="J4263" s="121" t="s">
        <v>7453</v>
      </c>
    </row>
    <row r="4264" spans="1:10" ht="15.75" hidden="1" customHeight="1">
      <c r="A4264" s="119">
        <v>4257</v>
      </c>
      <c r="B4264" s="238" t="s">
        <v>30819</v>
      </c>
      <c r="C4264" s="121" t="s">
        <v>7494</v>
      </c>
      <c r="D4264" s="119">
        <v>2025</v>
      </c>
      <c r="E4264" s="121">
        <v>6000041265</v>
      </c>
      <c r="F4264" s="237">
        <v>45708</v>
      </c>
      <c r="G4264" s="121" t="s">
        <v>11841</v>
      </c>
      <c r="H4264" s="121" t="s">
        <v>25192</v>
      </c>
      <c r="I4264" s="120" t="s">
        <v>18259</v>
      </c>
      <c r="J4264" s="121" t="s">
        <v>7452</v>
      </c>
    </row>
    <row r="4265" spans="1:10" ht="15.75" hidden="1" customHeight="1">
      <c r="A4265" s="119">
        <v>4258</v>
      </c>
      <c r="B4265" s="238" t="s">
        <v>30820</v>
      </c>
      <c r="C4265" s="121" t="s">
        <v>7505</v>
      </c>
      <c r="D4265" s="119">
        <v>2025</v>
      </c>
      <c r="E4265" s="121">
        <v>6400023780</v>
      </c>
      <c r="F4265" s="237">
        <v>45722</v>
      </c>
      <c r="G4265" s="121" t="s">
        <v>11842</v>
      </c>
      <c r="H4265" s="121" t="s">
        <v>25193</v>
      </c>
      <c r="I4265" s="120" t="s">
        <v>18260</v>
      </c>
      <c r="J4265" s="121" t="s">
        <v>7455</v>
      </c>
    </row>
    <row r="4266" spans="1:10" ht="15.75" hidden="1" customHeight="1">
      <c r="A4266" s="119">
        <v>4259</v>
      </c>
      <c r="B4266" s="238" t="s">
        <v>30821</v>
      </c>
      <c r="C4266" s="121" t="s">
        <v>7509</v>
      </c>
      <c r="D4266" s="119">
        <v>2025</v>
      </c>
      <c r="E4266" s="121">
        <v>6400023735</v>
      </c>
      <c r="F4266" s="237">
        <v>45713</v>
      </c>
      <c r="G4266" s="121" t="s">
        <v>11843</v>
      </c>
      <c r="H4266" s="121" t="s">
        <v>25194</v>
      </c>
      <c r="I4266" s="120" t="s">
        <v>18261</v>
      </c>
      <c r="J4266" s="121" t="s">
        <v>7455</v>
      </c>
    </row>
    <row r="4267" spans="1:10" ht="15.75" hidden="1" customHeight="1">
      <c r="A4267" s="119">
        <v>4260</v>
      </c>
      <c r="B4267" s="238" t="s">
        <v>7675</v>
      </c>
      <c r="C4267" s="121" t="s">
        <v>7484</v>
      </c>
      <c r="D4267" s="119">
        <v>2025</v>
      </c>
      <c r="E4267" s="121">
        <v>6100111099</v>
      </c>
      <c r="F4267" s="237">
        <v>45715</v>
      </c>
      <c r="G4267" s="121" t="s">
        <v>9848</v>
      </c>
      <c r="H4267" s="121" t="s">
        <v>25195</v>
      </c>
      <c r="I4267" s="120" t="s">
        <v>18262</v>
      </c>
      <c r="J4267" s="121" t="s">
        <v>7451</v>
      </c>
    </row>
    <row r="4268" spans="1:10" ht="15.75" hidden="1" customHeight="1">
      <c r="A4268" s="119">
        <v>4261</v>
      </c>
      <c r="B4268" s="238" t="s">
        <v>30174</v>
      </c>
      <c r="C4268" s="121" t="s">
        <v>7482</v>
      </c>
      <c r="D4268" s="119">
        <v>2025</v>
      </c>
      <c r="E4268" s="121">
        <v>6100111173</v>
      </c>
      <c r="F4268" s="237">
        <v>45714</v>
      </c>
      <c r="G4268" s="121" t="s">
        <v>11844</v>
      </c>
      <c r="H4268" s="121" t="s">
        <v>25196</v>
      </c>
      <c r="I4268" s="120" t="s">
        <v>18263</v>
      </c>
      <c r="J4268" s="121" t="s">
        <v>7451</v>
      </c>
    </row>
    <row r="4269" spans="1:10" ht="15.75" hidden="1" customHeight="1">
      <c r="A4269" s="119">
        <v>4262</v>
      </c>
      <c r="B4269" s="238" t="s">
        <v>30822</v>
      </c>
      <c r="C4269" s="121" t="s">
        <v>7478</v>
      </c>
      <c r="D4269" s="119">
        <v>2025</v>
      </c>
      <c r="E4269" s="121">
        <v>6100111353</v>
      </c>
      <c r="F4269" s="237">
        <v>45754</v>
      </c>
      <c r="G4269" s="121" t="s">
        <v>9176</v>
      </c>
      <c r="H4269" s="121"/>
      <c r="I4269" s="120" t="s">
        <v>18264</v>
      </c>
      <c r="J4269" s="121" t="s">
        <v>7451</v>
      </c>
    </row>
    <row r="4270" spans="1:10" ht="15.75" hidden="1" customHeight="1">
      <c r="A4270" s="119">
        <v>4263</v>
      </c>
      <c r="B4270" s="238" t="s">
        <v>30822</v>
      </c>
      <c r="C4270" s="121" t="s">
        <v>7478</v>
      </c>
      <c r="D4270" s="119">
        <v>2025</v>
      </c>
      <c r="E4270" s="121">
        <v>6100111324</v>
      </c>
      <c r="F4270" s="237">
        <v>45754</v>
      </c>
      <c r="G4270" s="121" t="s">
        <v>9176</v>
      </c>
      <c r="H4270" s="121"/>
      <c r="I4270" s="120" t="s">
        <v>18265</v>
      </c>
      <c r="J4270" s="121" t="s">
        <v>7451</v>
      </c>
    </row>
    <row r="4271" spans="1:10" ht="15.75" hidden="1" customHeight="1">
      <c r="A4271" s="119">
        <v>4264</v>
      </c>
      <c r="B4271" s="238" t="s">
        <v>30823</v>
      </c>
      <c r="C4271" s="121" t="s">
        <v>7505</v>
      </c>
      <c r="D4271" s="119">
        <v>2025</v>
      </c>
      <c r="E4271" s="121">
        <v>6400023729</v>
      </c>
      <c r="F4271" s="237">
        <v>45709</v>
      </c>
      <c r="G4271" s="121" t="s">
        <v>11845</v>
      </c>
      <c r="H4271" s="121" t="s">
        <v>25197</v>
      </c>
      <c r="I4271" s="120" t="s">
        <v>18266</v>
      </c>
      <c r="J4271" s="121" t="s">
        <v>7455</v>
      </c>
    </row>
    <row r="4272" spans="1:10" ht="15.75" hidden="1" customHeight="1">
      <c r="A4272" s="119">
        <v>4265</v>
      </c>
      <c r="B4272" s="238" t="s">
        <v>7635</v>
      </c>
      <c r="C4272" s="121" t="s">
        <v>7478</v>
      </c>
      <c r="D4272" s="119">
        <v>2025</v>
      </c>
      <c r="E4272" s="121">
        <v>6100111374</v>
      </c>
      <c r="F4272" s="237">
        <v>45722</v>
      </c>
      <c r="G4272" s="121" t="s">
        <v>11846</v>
      </c>
      <c r="H4272" s="121" t="s">
        <v>25198</v>
      </c>
      <c r="I4272" s="120" t="s">
        <v>18267</v>
      </c>
      <c r="J4272" s="121" t="s">
        <v>7451</v>
      </c>
    </row>
    <row r="4273" spans="1:10" ht="15.75" hidden="1" customHeight="1">
      <c r="A4273" s="119">
        <v>4266</v>
      </c>
      <c r="B4273" s="238" t="s">
        <v>30824</v>
      </c>
      <c r="C4273" s="121" t="s">
        <v>7489</v>
      </c>
      <c r="D4273" s="119">
        <v>2025</v>
      </c>
      <c r="E4273" s="121">
        <v>6200038481</v>
      </c>
      <c r="F4273" s="237">
        <v>45719</v>
      </c>
      <c r="G4273" s="121" t="s">
        <v>11847</v>
      </c>
      <c r="H4273" s="121" t="s">
        <v>25199</v>
      </c>
      <c r="I4273" s="120" t="s">
        <v>18268</v>
      </c>
      <c r="J4273" s="121" t="s">
        <v>7453</v>
      </c>
    </row>
    <row r="4274" spans="1:10" ht="15.75" hidden="1" customHeight="1">
      <c r="A4274" s="119">
        <v>4267</v>
      </c>
      <c r="B4274" s="238" t="s">
        <v>30825</v>
      </c>
      <c r="C4274" s="121" t="s">
        <v>7478</v>
      </c>
      <c r="D4274" s="119">
        <v>2025</v>
      </c>
      <c r="E4274" s="121">
        <v>6100111292</v>
      </c>
      <c r="F4274" s="237">
        <v>45720</v>
      </c>
      <c r="G4274" s="121" t="s">
        <v>11848</v>
      </c>
      <c r="H4274" s="121" t="s">
        <v>25200</v>
      </c>
      <c r="I4274" s="120" t="s">
        <v>18269</v>
      </c>
      <c r="J4274" s="121" t="s">
        <v>7451</v>
      </c>
    </row>
    <row r="4275" spans="1:10" ht="15.75" hidden="1" customHeight="1">
      <c r="A4275" s="119">
        <v>4268</v>
      </c>
      <c r="B4275" s="238" t="s">
        <v>30826</v>
      </c>
      <c r="C4275" s="121" t="s">
        <v>7497</v>
      </c>
      <c r="D4275" s="119">
        <v>2025</v>
      </c>
      <c r="E4275" s="121">
        <v>6100111264</v>
      </c>
      <c r="F4275" s="237">
        <v>45720</v>
      </c>
      <c r="G4275" s="121" t="s">
        <v>11849</v>
      </c>
      <c r="H4275" s="121" t="s">
        <v>25201</v>
      </c>
      <c r="I4275" s="120" t="s">
        <v>18270</v>
      </c>
      <c r="J4275" s="121" t="s">
        <v>7451</v>
      </c>
    </row>
    <row r="4276" spans="1:10" ht="15.75" hidden="1" customHeight="1">
      <c r="A4276" s="119">
        <v>4269</v>
      </c>
      <c r="B4276" s="238" t="s">
        <v>30827</v>
      </c>
      <c r="C4276" s="121" t="s">
        <v>7505</v>
      </c>
      <c r="D4276" s="119">
        <v>2025</v>
      </c>
      <c r="E4276" s="121">
        <v>6400023782</v>
      </c>
      <c r="F4276" s="237">
        <v>45722</v>
      </c>
      <c r="G4276" s="121" t="s">
        <v>11850</v>
      </c>
      <c r="H4276" s="121" t="s">
        <v>25202</v>
      </c>
      <c r="I4276" s="120" t="s">
        <v>18271</v>
      </c>
      <c r="J4276" s="121" t="s">
        <v>7455</v>
      </c>
    </row>
    <row r="4277" spans="1:10" ht="15.75" hidden="1" customHeight="1">
      <c r="A4277" s="119">
        <v>4270</v>
      </c>
      <c r="B4277" s="238" t="s">
        <v>30828</v>
      </c>
      <c r="C4277" s="121" t="s">
        <v>7483</v>
      </c>
      <c r="D4277" s="119">
        <v>2025</v>
      </c>
      <c r="E4277" s="121">
        <v>6100111397</v>
      </c>
      <c r="F4277" s="237">
        <v>45722</v>
      </c>
      <c r="G4277" s="121" t="s">
        <v>7208</v>
      </c>
      <c r="H4277" s="121" t="s">
        <v>25203</v>
      </c>
      <c r="I4277" s="120" t="s">
        <v>18272</v>
      </c>
      <c r="J4277" s="121" t="s">
        <v>7451</v>
      </c>
    </row>
    <row r="4278" spans="1:10" ht="15.75" hidden="1" customHeight="1">
      <c r="A4278" s="119">
        <v>4271</v>
      </c>
      <c r="B4278" s="238" t="s">
        <v>7575</v>
      </c>
      <c r="C4278" s="121" t="s">
        <v>7478</v>
      </c>
      <c r="D4278" s="119">
        <v>2025</v>
      </c>
      <c r="E4278" s="121">
        <v>6100111232</v>
      </c>
      <c r="F4278" s="237">
        <v>45720</v>
      </c>
      <c r="G4278" s="121" t="s">
        <v>11851</v>
      </c>
      <c r="H4278" s="121" t="s">
        <v>25204</v>
      </c>
      <c r="I4278" s="120" t="s">
        <v>18273</v>
      </c>
      <c r="J4278" s="121" t="s">
        <v>7451</v>
      </c>
    </row>
    <row r="4279" spans="1:10" ht="15.75" hidden="1" customHeight="1">
      <c r="A4279" s="119">
        <v>4272</v>
      </c>
      <c r="B4279" s="238" t="s">
        <v>30829</v>
      </c>
      <c r="C4279" s="121" t="s">
        <v>7501</v>
      </c>
      <c r="D4279" s="119">
        <v>2025</v>
      </c>
      <c r="E4279" s="121">
        <v>6200038573</v>
      </c>
      <c r="F4279" s="237">
        <v>45735</v>
      </c>
      <c r="G4279" s="121" t="s">
        <v>11852</v>
      </c>
      <c r="H4279" s="121" t="s">
        <v>25205</v>
      </c>
      <c r="I4279" s="120" t="s">
        <v>18274</v>
      </c>
      <c r="J4279" s="121" t="s">
        <v>7453</v>
      </c>
    </row>
    <row r="4280" spans="1:10" ht="15.75" hidden="1" customHeight="1">
      <c r="A4280" s="119">
        <v>4273</v>
      </c>
      <c r="B4280" s="238" t="s">
        <v>7761</v>
      </c>
      <c r="C4280" s="121" t="s">
        <v>7483</v>
      </c>
      <c r="D4280" s="119">
        <v>2025</v>
      </c>
      <c r="E4280" s="121">
        <v>6100111223</v>
      </c>
      <c r="F4280" s="237">
        <v>45716</v>
      </c>
      <c r="G4280" s="121" t="s">
        <v>11853</v>
      </c>
      <c r="H4280" s="121" t="s">
        <v>25206</v>
      </c>
      <c r="I4280" s="120" t="s">
        <v>18275</v>
      </c>
      <c r="J4280" s="121" t="s">
        <v>7451</v>
      </c>
    </row>
    <row r="4281" spans="1:10" ht="15.75" hidden="1" customHeight="1">
      <c r="A4281" s="119">
        <v>4274</v>
      </c>
      <c r="B4281" s="238" t="s">
        <v>30830</v>
      </c>
      <c r="C4281" s="121" t="s">
        <v>7496</v>
      </c>
      <c r="D4281" s="119">
        <v>2025</v>
      </c>
      <c r="E4281" s="121">
        <v>6100111221</v>
      </c>
      <c r="F4281" s="237">
        <v>45719</v>
      </c>
      <c r="G4281" s="121" t="s">
        <v>11854</v>
      </c>
      <c r="H4281" s="121" t="s">
        <v>25207</v>
      </c>
      <c r="I4281" s="120" t="s">
        <v>18276</v>
      </c>
      <c r="J4281" s="121" t="s">
        <v>7451</v>
      </c>
    </row>
    <row r="4282" spans="1:10" ht="15.75" hidden="1" customHeight="1">
      <c r="A4282" s="119">
        <v>4275</v>
      </c>
      <c r="B4282" s="238" t="s">
        <v>30831</v>
      </c>
      <c r="C4282" s="121" t="s">
        <v>7489</v>
      </c>
      <c r="D4282" s="119">
        <v>2025</v>
      </c>
      <c r="E4282" s="121">
        <v>6200038466</v>
      </c>
      <c r="F4282" s="237">
        <v>45720</v>
      </c>
      <c r="G4282" s="121" t="s">
        <v>11855</v>
      </c>
      <c r="H4282" s="121" t="s">
        <v>25208</v>
      </c>
      <c r="I4282" s="120" t="s">
        <v>18277</v>
      </c>
      <c r="J4282" s="121" t="s">
        <v>7453</v>
      </c>
    </row>
    <row r="4283" spans="1:10" ht="15.75" hidden="1" customHeight="1">
      <c r="A4283" s="119">
        <v>4276</v>
      </c>
      <c r="B4283" s="238" t="s">
        <v>7709</v>
      </c>
      <c r="C4283" s="121" t="s">
        <v>7478</v>
      </c>
      <c r="D4283" s="119">
        <v>2025</v>
      </c>
      <c r="E4283" s="121">
        <v>6100111124</v>
      </c>
      <c r="F4283" s="237">
        <v>45714</v>
      </c>
      <c r="G4283" s="121" t="s">
        <v>11856</v>
      </c>
      <c r="H4283" s="121" t="s">
        <v>25209</v>
      </c>
      <c r="I4283" s="120" t="s">
        <v>18278</v>
      </c>
      <c r="J4283" s="121" t="s">
        <v>7451</v>
      </c>
    </row>
    <row r="4284" spans="1:10" ht="15.75" hidden="1" customHeight="1">
      <c r="A4284" s="119">
        <v>4277</v>
      </c>
      <c r="B4284" s="238" t="s">
        <v>30832</v>
      </c>
      <c r="C4284" s="121" t="s">
        <v>7507</v>
      </c>
      <c r="D4284" s="119">
        <v>2025</v>
      </c>
      <c r="E4284" s="121">
        <v>6400023731</v>
      </c>
      <c r="F4284" s="237">
        <v>45712</v>
      </c>
      <c r="G4284" s="121" t="s">
        <v>7211</v>
      </c>
      <c r="H4284" s="121" t="s">
        <v>25210</v>
      </c>
      <c r="I4284" s="120" t="s">
        <v>18279</v>
      </c>
      <c r="J4284" s="121" t="s">
        <v>7455</v>
      </c>
    </row>
    <row r="4285" spans="1:10" ht="15.75" hidden="1" customHeight="1">
      <c r="A4285" s="119">
        <v>4278</v>
      </c>
      <c r="B4285" s="238" t="s">
        <v>30833</v>
      </c>
      <c r="C4285" s="121" t="s">
        <v>7479</v>
      </c>
      <c r="D4285" s="119">
        <v>2025</v>
      </c>
      <c r="E4285" s="121">
        <v>6100111381</v>
      </c>
      <c r="F4285" s="237">
        <v>45722</v>
      </c>
      <c r="G4285" s="121" t="s">
        <v>11857</v>
      </c>
      <c r="H4285" s="121" t="s">
        <v>25211</v>
      </c>
      <c r="I4285" s="120" t="s">
        <v>18280</v>
      </c>
      <c r="J4285" s="121" t="s">
        <v>7451</v>
      </c>
    </row>
    <row r="4286" spans="1:10" ht="15.75" hidden="1" customHeight="1">
      <c r="A4286" s="119">
        <v>4279</v>
      </c>
      <c r="B4286" s="238" t="s">
        <v>30834</v>
      </c>
      <c r="C4286" s="121" t="s">
        <v>7479</v>
      </c>
      <c r="D4286" s="119">
        <v>2025</v>
      </c>
      <c r="E4286" s="121">
        <v>6100111218</v>
      </c>
      <c r="F4286" s="237">
        <v>45716</v>
      </c>
      <c r="G4286" s="121" t="s">
        <v>11858</v>
      </c>
      <c r="H4286" s="121" t="s">
        <v>25212</v>
      </c>
      <c r="I4286" s="120" t="s">
        <v>18281</v>
      </c>
      <c r="J4286" s="121" t="s">
        <v>7451</v>
      </c>
    </row>
    <row r="4287" spans="1:10" ht="15.75" hidden="1" customHeight="1">
      <c r="A4287" s="119">
        <v>4280</v>
      </c>
      <c r="B4287" s="238" t="s">
        <v>30835</v>
      </c>
      <c r="C4287" s="121" t="s">
        <v>7479</v>
      </c>
      <c r="D4287" s="119">
        <v>2025</v>
      </c>
      <c r="E4287" s="121">
        <v>6100111126</v>
      </c>
      <c r="F4287" s="237">
        <v>45719</v>
      </c>
      <c r="G4287" s="121" t="s">
        <v>11859</v>
      </c>
      <c r="H4287" s="121" t="s">
        <v>25213</v>
      </c>
      <c r="I4287" s="120" t="s">
        <v>18282</v>
      </c>
      <c r="J4287" s="121" t="s">
        <v>7451</v>
      </c>
    </row>
    <row r="4288" spans="1:10" ht="15.75" hidden="1" customHeight="1">
      <c r="A4288" s="119">
        <v>4281</v>
      </c>
      <c r="B4288" s="238" t="s">
        <v>7705</v>
      </c>
      <c r="C4288" s="121" t="s">
        <v>7478</v>
      </c>
      <c r="D4288" s="119">
        <v>2025</v>
      </c>
      <c r="E4288" s="121">
        <v>6100111130</v>
      </c>
      <c r="F4288" s="237">
        <v>45714</v>
      </c>
      <c r="G4288" s="121" t="s">
        <v>7220</v>
      </c>
      <c r="H4288" s="121" t="s">
        <v>25214</v>
      </c>
      <c r="I4288" s="120" t="s">
        <v>7358</v>
      </c>
      <c r="J4288" s="121" t="s">
        <v>7451</v>
      </c>
    </row>
    <row r="4289" spans="1:10" ht="15.75" hidden="1" customHeight="1">
      <c r="A4289" s="119">
        <v>4282</v>
      </c>
      <c r="B4289" s="238" t="s">
        <v>30836</v>
      </c>
      <c r="C4289" s="121" t="s">
        <v>7478</v>
      </c>
      <c r="D4289" s="119">
        <v>2025</v>
      </c>
      <c r="E4289" s="121">
        <v>6100111366</v>
      </c>
      <c r="F4289" s="237">
        <v>45722</v>
      </c>
      <c r="G4289" s="121" t="s">
        <v>11860</v>
      </c>
      <c r="H4289" s="121" t="s">
        <v>25215</v>
      </c>
      <c r="I4289" s="120" t="s">
        <v>18283</v>
      </c>
      <c r="J4289" s="121" t="s">
        <v>7451</v>
      </c>
    </row>
    <row r="4290" spans="1:10" ht="15.75" hidden="1" customHeight="1">
      <c r="A4290" s="119">
        <v>4283</v>
      </c>
      <c r="B4290" s="238" t="s">
        <v>7624</v>
      </c>
      <c r="C4290" s="121" t="s">
        <v>7478</v>
      </c>
      <c r="D4290" s="119">
        <v>2025</v>
      </c>
      <c r="E4290" s="121">
        <v>6100111138</v>
      </c>
      <c r="F4290" s="237">
        <v>45719</v>
      </c>
      <c r="G4290" s="121" t="s">
        <v>11861</v>
      </c>
      <c r="H4290" s="121" t="s">
        <v>25216</v>
      </c>
      <c r="I4290" s="120" t="s">
        <v>7412</v>
      </c>
      <c r="J4290" s="121" t="s">
        <v>7451</v>
      </c>
    </row>
    <row r="4291" spans="1:10" ht="15.75" hidden="1" customHeight="1">
      <c r="A4291" s="119">
        <v>4284</v>
      </c>
      <c r="B4291" s="238" t="s">
        <v>30837</v>
      </c>
      <c r="C4291" s="121" t="s">
        <v>7478</v>
      </c>
      <c r="D4291" s="119">
        <v>2025</v>
      </c>
      <c r="E4291" s="121">
        <v>6100111639</v>
      </c>
      <c r="F4291" s="237">
        <v>45742</v>
      </c>
      <c r="G4291" s="121" t="s">
        <v>11862</v>
      </c>
      <c r="H4291" s="121" t="s">
        <v>25217</v>
      </c>
      <c r="I4291" s="120" t="s">
        <v>18284</v>
      </c>
      <c r="J4291" s="121" t="s">
        <v>7451</v>
      </c>
    </row>
    <row r="4292" spans="1:10" ht="15.75" hidden="1" customHeight="1">
      <c r="A4292" s="119">
        <v>4285</v>
      </c>
      <c r="B4292" s="238" t="s">
        <v>30838</v>
      </c>
      <c r="C4292" s="121" t="s">
        <v>7499</v>
      </c>
      <c r="D4292" s="119">
        <v>2025</v>
      </c>
      <c r="E4292" s="121">
        <v>6000041335</v>
      </c>
      <c r="F4292" s="237">
        <v>45723</v>
      </c>
      <c r="G4292" s="121" t="s">
        <v>11863</v>
      </c>
      <c r="H4292" s="121" t="s">
        <v>25218</v>
      </c>
      <c r="I4292" s="120" t="s">
        <v>18285</v>
      </c>
      <c r="J4292" s="121" t="s">
        <v>7452</v>
      </c>
    </row>
    <row r="4293" spans="1:10" ht="15.75" hidden="1" customHeight="1">
      <c r="A4293" s="119">
        <v>4286</v>
      </c>
      <c r="B4293" s="238" t="s">
        <v>30839</v>
      </c>
      <c r="C4293" s="121" t="s">
        <v>7481</v>
      </c>
      <c r="D4293" s="119">
        <v>2025</v>
      </c>
      <c r="E4293" s="121">
        <v>6000041396</v>
      </c>
      <c r="F4293" s="237">
        <v>45723</v>
      </c>
      <c r="G4293" s="121" t="s">
        <v>11864</v>
      </c>
      <c r="H4293" s="121" t="s">
        <v>25219</v>
      </c>
      <c r="I4293" s="120" t="s">
        <v>18286</v>
      </c>
      <c r="J4293" s="121" t="s">
        <v>7452</v>
      </c>
    </row>
    <row r="4294" spans="1:10" ht="15.75" hidden="1" customHeight="1">
      <c r="A4294" s="119">
        <v>4287</v>
      </c>
      <c r="B4294" s="238" t="s">
        <v>30742</v>
      </c>
      <c r="C4294" s="121" t="s">
        <v>7483</v>
      </c>
      <c r="D4294" s="119">
        <v>2025</v>
      </c>
      <c r="E4294" s="121">
        <v>6100111205</v>
      </c>
      <c r="F4294" s="237">
        <v>45716</v>
      </c>
      <c r="G4294" s="121" t="s">
        <v>11865</v>
      </c>
      <c r="H4294" s="121" t="s">
        <v>25220</v>
      </c>
      <c r="I4294" s="120" t="s">
        <v>18287</v>
      </c>
      <c r="J4294" s="121" t="s">
        <v>7451</v>
      </c>
    </row>
    <row r="4295" spans="1:10" ht="15.75" hidden="1" customHeight="1">
      <c r="A4295" s="119">
        <v>4288</v>
      </c>
      <c r="B4295" s="238" t="s">
        <v>7813</v>
      </c>
      <c r="C4295" s="121" t="s">
        <v>7479</v>
      </c>
      <c r="D4295" s="119">
        <v>2025</v>
      </c>
      <c r="E4295" s="121">
        <v>6100111214</v>
      </c>
      <c r="F4295" s="237">
        <v>45719</v>
      </c>
      <c r="G4295" s="121" t="s">
        <v>11866</v>
      </c>
      <c r="H4295" s="121" t="s">
        <v>25221</v>
      </c>
      <c r="I4295" s="120" t="s">
        <v>18288</v>
      </c>
      <c r="J4295" s="121" t="s">
        <v>7451</v>
      </c>
    </row>
    <row r="4296" spans="1:10" ht="15.75" hidden="1" customHeight="1">
      <c r="A4296" s="119">
        <v>4289</v>
      </c>
      <c r="B4296" s="238" t="s">
        <v>30840</v>
      </c>
      <c r="C4296" s="121" t="s">
        <v>7491</v>
      </c>
      <c r="D4296" s="119">
        <v>2025</v>
      </c>
      <c r="E4296" s="121">
        <v>6100111113</v>
      </c>
      <c r="F4296" s="237">
        <v>45719</v>
      </c>
      <c r="G4296" s="121" t="s">
        <v>11867</v>
      </c>
      <c r="H4296" s="121" t="s">
        <v>25222</v>
      </c>
      <c r="I4296" s="120" t="s">
        <v>18289</v>
      </c>
      <c r="J4296" s="121" t="s">
        <v>7451</v>
      </c>
    </row>
    <row r="4297" spans="1:10" ht="15.75" hidden="1" customHeight="1">
      <c r="A4297" s="119">
        <v>4290</v>
      </c>
      <c r="B4297" s="238" t="s">
        <v>30841</v>
      </c>
      <c r="C4297" s="121" t="s">
        <v>7478</v>
      </c>
      <c r="D4297" s="119">
        <v>2025</v>
      </c>
      <c r="E4297" s="121">
        <v>6100111123</v>
      </c>
      <c r="F4297" s="237">
        <v>45715</v>
      </c>
      <c r="G4297" s="121" t="s">
        <v>11868</v>
      </c>
      <c r="H4297" s="121" t="s">
        <v>25223</v>
      </c>
      <c r="I4297" s="120" t="s">
        <v>18290</v>
      </c>
      <c r="J4297" s="121" t="s">
        <v>7451</v>
      </c>
    </row>
    <row r="4298" spans="1:10" ht="15.75" hidden="1" customHeight="1">
      <c r="A4298" s="119">
        <v>4291</v>
      </c>
      <c r="B4298" s="238" t="s">
        <v>29270</v>
      </c>
      <c r="C4298" s="121" t="s">
        <v>7478</v>
      </c>
      <c r="D4298" s="119">
        <v>2025</v>
      </c>
      <c r="E4298" s="121">
        <v>6100111143</v>
      </c>
      <c r="F4298" s="237">
        <v>45714</v>
      </c>
      <c r="G4298" s="121" t="s">
        <v>11869</v>
      </c>
      <c r="H4298" s="121" t="s">
        <v>25224</v>
      </c>
      <c r="I4298" s="120" t="s">
        <v>7322</v>
      </c>
      <c r="J4298" s="121" t="s">
        <v>7451</v>
      </c>
    </row>
    <row r="4299" spans="1:10" ht="15.75" hidden="1" customHeight="1">
      <c r="A4299" s="119">
        <v>4292</v>
      </c>
      <c r="B4299" s="121" t="s">
        <v>28046</v>
      </c>
      <c r="C4299" s="121" t="s">
        <v>7507</v>
      </c>
      <c r="D4299" s="119">
        <v>2025</v>
      </c>
      <c r="E4299" s="121">
        <v>6400023738</v>
      </c>
      <c r="F4299" s="237">
        <v>45730</v>
      </c>
      <c r="G4299" s="121" t="s">
        <v>11870</v>
      </c>
      <c r="H4299" s="121" t="s">
        <v>25225</v>
      </c>
      <c r="I4299" s="120" t="s">
        <v>18291</v>
      </c>
      <c r="J4299" s="121" t="s">
        <v>7455</v>
      </c>
    </row>
    <row r="4300" spans="1:10" ht="15.75" hidden="1" customHeight="1">
      <c r="A4300" s="119">
        <v>4293</v>
      </c>
      <c r="B4300" s="238" t="s">
        <v>30842</v>
      </c>
      <c r="C4300" s="121" t="s">
        <v>7505</v>
      </c>
      <c r="D4300" s="119">
        <v>2025</v>
      </c>
      <c r="E4300" s="121">
        <v>6400023732</v>
      </c>
      <c r="F4300" s="237">
        <v>45719</v>
      </c>
      <c r="G4300" s="121" t="s">
        <v>7194</v>
      </c>
      <c r="H4300" s="121"/>
      <c r="I4300" s="120" t="s">
        <v>18292</v>
      </c>
      <c r="J4300" s="121" t="s">
        <v>7455</v>
      </c>
    </row>
    <row r="4301" spans="1:10" ht="15.75" hidden="1" customHeight="1">
      <c r="A4301" s="119">
        <v>4294</v>
      </c>
      <c r="B4301" s="121" t="s">
        <v>33340</v>
      </c>
      <c r="C4301" s="121" t="s">
        <v>7495</v>
      </c>
      <c r="D4301" s="119">
        <v>2025</v>
      </c>
      <c r="E4301" s="121">
        <v>6300020652</v>
      </c>
      <c r="F4301" s="237">
        <v>45716</v>
      </c>
      <c r="G4301" s="121" t="s">
        <v>11871</v>
      </c>
      <c r="H4301" s="121" t="s">
        <v>25226</v>
      </c>
      <c r="I4301" s="120" t="s">
        <v>18293</v>
      </c>
      <c r="J4301" s="121" t="s">
        <v>7454</v>
      </c>
    </row>
    <row r="4302" spans="1:10" ht="15.75" hidden="1" customHeight="1">
      <c r="A4302" s="119">
        <v>4295</v>
      </c>
      <c r="B4302" s="238" t="s">
        <v>30843</v>
      </c>
      <c r="C4302" s="121" t="s">
        <v>7492</v>
      </c>
      <c r="D4302" s="119">
        <v>2025</v>
      </c>
      <c r="E4302" s="121">
        <v>6200038440</v>
      </c>
      <c r="F4302" s="237">
        <v>45716</v>
      </c>
      <c r="G4302" s="121" t="s">
        <v>11872</v>
      </c>
      <c r="H4302" s="121" t="s">
        <v>25227</v>
      </c>
      <c r="I4302" s="120" t="s">
        <v>18294</v>
      </c>
      <c r="J4302" s="121" t="s">
        <v>7453</v>
      </c>
    </row>
    <row r="4303" spans="1:10" ht="15.75" hidden="1" customHeight="1">
      <c r="A4303" s="119">
        <v>4296</v>
      </c>
      <c r="B4303" s="238" t="s">
        <v>30844</v>
      </c>
      <c r="C4303" s="121" t="s">
        <v>7478</v>
      </c>
      <c r="D4303" s="119">
        <v>2025</v>
      </c>
      <c r="E4303" s="121">
        <v>6100111246</v>
      </c>
      <c r="F4303" s="237">
        <v>45719</v>
      </c>
      <c r="G4303" s="121" t="s">
        <v>11873</v>
      </c>
      <c r="H4303" s="121" t="s">
        <v>25228</v>
      </c>
      <c r="I4303" s="120" t="s">
        <v>18295</v>
      </c>
      <c r="J4303" s="121" t="s">
        <v>7451</v>
      </c>
    </row>
    <row r="4304" spans="1:10" ht="15.75" hidden="1" customHeight="1">
      <c r="A4304" s="119">
        <v>4297</v>
      </c>
      <c r="B4304" s="238" t="s">
        <v>30845</v>
      </c>
      <c r="C4304" s="121" t="s">
        <v>7503</v>
      </c>
      <c r="D4304" s="119">
        <v>2025</v>
      </c>
      <c r="E4304" s="121">
        <v>6100111250</v>
      </c>
      <c r="F4304" s="237">
        <v>45719</v>
      </c>
      <c r="G4304" s="121" t="s">
        <v>11874</v>
      </c>
      <c r="H4304" s="121" t="s">
        <v>25229</v>
      </c>
      <c r="I4304" s="120" t="s">
        <v>18296</v>
      </c>
      <c r="J4304" s="121" t="s">
        <v>7451</v>
      </c>
    </row>
    <row r="4305" spans="1:10" ht="15.75" hidden="1" customHeight="1">
      <c r="A4305" s="119">
        <v>4298</v>
      </c>
      <c r="B4305" s="238" t="s">
        <v>7618</v>
      </c>
      <c r="C4305" s="121" t="s">
        <v>7478</v>
      </c>
      <c r="D4305" s="119">
        <v>2025</v>
      </c>
      <c r="E4305" s="121">
        <v>6100111139</v>
      </c>
      <c r="F4305" s="237">
        <v>45714</v>
      </c>
      <c r="G4305" s="121" t="s">
        <v>11875</v>
      </c>
      <c r="H4305" s="121" t="s">
        <v>25230</v>
      </c>
      <c r="I4305" s="120" t="s">
        <v>7431</v>
      </c>
      <c r="J4305" s="121" t="s">
        <v>7451</v>
      </c>
    </row>
    <row r="4306" spans="1:10" ht="15.75" hidden="1" customHeight="1">
      <c r="A4306" s="119">
        <v>4299</v>
      </c>
      <c r="B4306" s="238" t="s">
        <v>30846</v>
      </c>
      <c r="C4306" s="121" t="s">
        <v>7500</v>
      </c>
      <c r="D4306" s="119">
        <v>2025</v>
      </c>
      <c r="E4306" s="121">
        <v>6200038383</v>
      </c>
      <c r="F4306" s="237">
        <v>45713</v>
      </c>
      <c r="G4306" s="121" t="s">
        <v>11876</v>
      </c>
      <c r="H4306" s="121" t="s">
        <v>25231</v>
      </c>
      <c r="I4306" s="120" t="s">
        <v>18297</v>
      </c>
      <c r="J4306" s="121" t="s">
        <v>7453</v>
      </c>
    </row>
    <row r="4307" spans="1:10" ht="15.75" hidden="1" customHeight="1">
      <c r="A4307" s="119">
        <v>4300</v>
      </c>
      <c r="B4307" s="238" t="s">
        <v>30127</v>
      </c>
      <c r="C4307" s="121" t="s">
        <v>7478</v>
      </c>
      <c r="D4307" s="119">
        <v>2025</v>
      </c>
      <c r="E4307" s="121">
        <v>6100111228</v>
      </c>
      <c r="F4307" s="237">
        <v>45716</v>
      </c>
      <c r="G4307" s="121" t="s">
        <v>11877</v>
      </c>
      <c r="H4307" s="121" t="s">
        <v>25232</v>
      </c>
      <c r="I4307" s="120" t="s">
        <v>18298</v>
      </c>
      <c r="J4307" s="121" t="s">
        <v>7451</v>
      </c>
    </row>
    <row r="4308" spans="1:10" ht="15.75" hidden="1" customHeight="1">
      <c r="A4308" s="119">
        <v>4301</v>
      </c>
      <c r="B4308" s="238" t="s">
        <v>30847</v>
      </c>
      <c r="C4308" s="121" t="s">
        <v>7508</v>
      </c>
      <c r="D4308" s="119">
        <v>2025</v>
      </c>
      <c r="E4308" s="121">
        <v>6400023875</v>
      </c>
      <c r="F4308" s="237">
        <v>45748</v>
      </c>
      <c r="G4308" s="121" t="s">
        <v>11878</v>
      </c>
      <c r="H4308" s="121" t="s">
        <v>25233</v>
      </c>
      <c r="I4308" s="120" t="s">
        <v>18299</v>
      </c>
      <c r="J4308" s="121" t="s">
        <v>7455</v>
      </c>
    </row>
    <row r="4309" spans="1:10" ht="15.75" hidden="1" customHeight="1">
      <c r="A4309" s="119">
        <v>4302</v>
      </c>
      <c r="B4309" s="238" t="s">
        <v>30848</v>
      </c>
      <c r="C4309" s="121" t="s">
        <v>7478</v>
      </c>
      <c r="D4309" s="119">
        <v>2025</v>
      </c>
      <c r="E4309" s="121">
        <v>6100111148</v>
      </c>
      <c r="F4309" s="237">
        <v>45714</v>
      </c>
      <c r="G4309" s="121" t="s">
        <v>11879</v>
      </c>
      <c r="H4309" s="121" t="s">
        <v>25234</v>
      </c>
      <c r="I4309" s="120" t="s">
        <v>7400</v>
      </c>
      <c r="J4309" s="121" t="s">
        <v>7451</v>
      </c>
    </row>
    <row r="4310" spans="1:10" ht="15.75" hidden="1" customHeight="1">
      <c r="A4310" s="119">
        <v>4303</v>
      </c>
      <c r="B4310" s="238" t="s">
        <v>30555</v>
      </c>
      <c r="C4310" s="121" t="s">
        <v>7479</v>
      </c>
      <c r="D4310" s="119">
        <v>2025</v>
      </c>
      <c r="E4310" s="121">
        <v>6100111219</v>
      </c>
      <c r="F4310" s="237">
        <v>45719</v>
      </c>
      <c r="G4310" s="121" t="s">
        <v>11880</v>
      </c>
      <c r="H4310" s="121" t="s">
        <v>25235</v>
      </c>
      <c r="I4310" s="120" t="s">
        <v>18300</v>
      </c>
      <c r="J4310" s="121" t="s">
        <v>7451</v>
      </c>
    </row>
    <row r="4311" spans="1:10" ht="15.75" hidden="1" customHeight="1">
      <c r="A4311" s="119">
        <v>4304</v>
      </c>
      <c r="B4311" s="238" t="s">
        <v>29164</v>
      </c>
      <c r="C4311" s="121" t="s">
        <v>7478</v>
      </c>
      <c r="D4311" s="119">
        <v>2025</v>
      </c>
      <c r="E4311" s="121">
        <v>6100111137</v>
      </c>
      <c r="F4311" s="237">
        <v>45744</v>
      </c>
      <c r="G4311" s="121" t="s">
        <v>11881</v>
      </c>
      <c r="H4311" s="121" t="s">
        <v>25236</v>
      </c>
      <c r="I4311" s="120" t="s">
        <v>7373</v>
      </c>
      <c r="J4311" s="121" t="s">
        <v>7451</v>
      </c>
    </row>
    <row r="4312" spans="1:10" ht="15.75" hidden="1" customHeight="1">
      <c r="A4312" s="119">
        <v>4305</v>
      </c>
      <c r="B4312" s="238" t="s">
        <v>30849</v>
      </c>
      <c r="C4312" s="121" t="s">
        <v>7494</v>
      </c>
      <c r="D4312" s="119">
        <v>2025</v>
      </c>
      <c r="E4312" s="121">
        <v>6000041417</v>
      </c>
      <c r="F4312" s="237">
        <v>45730</v>
      </c>
      <c r="G4312" s="121" t="s">
        <v>11882</v>
      </c>
      <c r="H4312" s="121" t="s">
        <v>25237</v>
      </c>
      <c r="I4312" s="120" t="s">
        <v>18301</v>
      </c>
      <c r="J4312" s="121" t="s">
        <v>7452</v>
      </c>
    </row>
    <row r="4313" spans="1:10" ht="15.75" hidden="1" customHeight="1">
      <c r="A4313" s="119">
        <v>4306</v>
      </c>
      <c r="B4313" s="238" t="s">
        <v>30850</v>
      </c>
      <c r="C4313" s="121" t="s">
        <v>7502</v>
      </c>
      <c r="D4313" s="119">
        <v>2025</v>
      </c>
      <c r="E4313" s="121">
        <v>6300020701</v>
      </c>
      <c r="F4313" s="237">
        <v>45729</v>
      </c>
      <c r="G4313" s="121" t="s">
        <v>11883</v>
      </c>
      <c r="H4313" s="121" t="s">
        <v>25238</v>
      </c>
      <c r="I4313" s="120" t="s">
        <v>18302</v>
      </c>
      <c r="J4313" s="121" t="s">
        <v>7454</v>
      </c>
    </row>
    <row r="4314" spans="1:10" ht="15.75" hidden="1" customHeight="1">
      <c r="A4314" s="119">
        <v>4307</v>
      </c>
      <c r="B4314" s="238" t="s">
        <v>30851</v>
      </c>
      <c r="C4314" s="121" t="s">
        <v>7498</v>
      </c>
      <c r="D4314" s="119">
        <v>2025</v>
      </c>
      <c r="E4314" s="121">
        <v>6200038557</v>
      </c>
      <c r="F4314" s="237">
        <v>45723</v>
      </c>
      <c r="G4314" s="121" t="s">
        <v>11884</v>
      </c>
      <c r="H4314" s="121" t="s">
        <v>25239</v>
      </c>
      <c r="I4314" s="120" t="s">
        <v>18303</v>
      </c>
      <c r="J4314" s="121" t="s">
        <v>7453</v>
      </c>
    </row>
    <row r="4315" spans="1:10" ht="15.75" hidden="1" customHeight="1">
      <c r="A4315" s="119">
        <v>4308</v>
      </c>
      <c r="B4315" s="238" t="s">
        <v>30852</v>
      </c>
      <c r="C4315" s="121" t="s">
        <v>7491</v>
      </c>
      <c r="D4315" s="119">
        <v>2025</v>
      </c>
      <c r="E4315" s="121">
        <v>6100111171</v>
      </c>
      <c r="F4315" s="237">
        <v>45716</v>
      </c>
      <c r="G4315" s="121" t="s">
        <v>11885</v>
      </c>
      <c r="H4315" s="121" t="s">
        <v>25240</v>
      </c>
      <c r="I4315" s="120" t="s">
        <v>18304</v>
      </c>
      <c r="J4315" s="121" t="s">
        <v>7451</v>
      </c>
    </row>
    <row r="4316" spans="1:10" ht="15.75" hidden="1" customHeight="1">
      <c r="A4316" s="119">
        <v>4309</v>
      </c>
      <c r="B4316" s="238" t="s">
        <v>29792</v>
      </c>
      <c r="C4316" s="121" t="s">
        <v>7482</v>
      </c>
      <c r="D4316" s="119">
        <v>2025</v>
      </c>
      <c r="E4316" s="121">
        <v>6100111524</v>
      </c>
      <c r="F4316" s="237">
        <v>45729</v>
      </c>
      <c r="G4316" s="121" t="s">
        <v>11886</v>
      </c>
      <c r="H4316" s="121" t="s">
        <v>25241</v>
      </c>
      <c r="I4316" s="120" t="s">
        <v>18305</v>
      </c>
      <c r="J4316" s="121" t="s">
        <v>7451</v>
      </c>
    </row>
    <row r="4317" spans="1:10" ht="15.75" hidden="1" customHeight="1">
      <c r="A4317" s="119">
        <v>4310</v>
      </c>
      <c r="B4317" s="238" t="s">
        <v>30853</v>
      </c>
      <c r="C4317" s="121" t="s">
        <v>7496</v>
      </c>
      <c r="D4317" s="119">
        <v>2025</v>
      </c>
      <c r="E4317" s="121">
        <v>6100111259</v>
      </c>
      <c r="F4317" s="237">
        <v>45720</v>
      </c>
      <c r="G4317" s="121" t="s">
        <v>11887</v>
      </c>
      <c r="H4317" s="121" t="s">
        <v>25242</v>
      </c>
      <c r="I4317" s="120" t="s">
        <v>18306</v>
      </c>
      <c r="J4317" s="121" t="s">
        <v>7451</v>
      </c>
    </row>
    <row r="4318" spans="1:10" ht="15.75" hidden="1" customHeight="1">
      <c r="A4318" s="119">
        <v>4311</v>
      </c>
      <c r="B4318" s="238" t="s">
        <v>30854</v>
      </c>
      <c r="C4318" s="121" t="s">
        <v>7481</v>
      </c>
      <c r="D4318" s="119">
        <v>2025</v>
      </c>
      <c r="E4318" s="121">
        <v>6000041307</v>
      </c>
      <c r="F4318" s="237">
        <v>45719</v>
      </c>
      <c r="G4318" s="121" t="s">
        <v>11888</v>
      </c>
      <c r="H4318" s="121" t="s">
        <v>25243</v>
      </c>
      <c r="I4318" s="120" t="s">
        <v>7386</v>
      </c>
      <c r="J4318" s="121" t="s">
        <v>7452</v>
      </c>
    </row>
    <row r="4319" spans="1:10" ht="15.75" hidden="1" customHeight="1">
      <c r="A4319" s="119">
        <v>4312</v>
      </c>
      <c r="B4319" s="238" t="s">
        <v>30855</v>
      </c>
      <c r="C4319" s="121" t="s">
        <v>7508</v>
      </c>
      <c r="D4319" s="119">
        <v>2025</v>
      </c>
      <c r="E4319" s="121">
        <v>6400023745</v>
      </c>
      <c r="F4319" s="237">
        <v>45714</v>
      </c>
      <c r="G4319" s="121" t="s">
        <v>11889</v>
      </c>
      <c r="H4319" s="121" t="s">
        <v>25244</v>
      </c>
      <c r="I4319" s="120" t="s">
        <v>18307</v>
      </c>
      <c r="J4319" s="121" t="s">
        <v>7455</v>
      </c>
    </row>
    <row r="4320" spans="1:10" ht="15.75" hidden="1" customHeight="1">
      <c r="A4320" s="119">
        <v>4313</v>
      </c>
      <c r="B4320" s="238" t="s">
        <v>30856</v>
      </c>
      <c r="C4320" s="121" t="s">
        <v>7496</v>
      </c>
      <c r="D4320" s="119">
        <v>2025</v>
      </c>
      <c r="E4320" s="121">
        <v>6100111183</v>
      </c>
      <c r="F4320" s="237">
        <v>45719</v>
      </c>
      <c r="G4320" s="121" t="s">
        <v>11890</v>
      </c>
      <c r="H4320" s="121" t="s">
        <v>25245</v>
      </c>
      <c r="I4320" s="120" t="s">
        <v>18308</v>
      </c>
      <c r="J4320" s="121" t="s">
        <v>7451</v>
      </c>
    </row>
    <row r="4321" spans="1:10" ht="15.75" hidden="1" customHeight="1">
      <c r="A4321" s="119">
        <v>4314</v>
      </c>
      <c r="B4321" s="238" t="s">
        <v>7662</v>
      </c>
      <c r="C4321" s="121" t="s">
        <v>7478</v>
      </c>
      <c r="D4321" s="119">
        <v>2025</v>
      </c>
      <c r="E4321" s="121">
        <v>6100111511</v>
      </c>
      <c r="F4321" s="237">
        <v>45728</v>
      </c>
      <c r="G4321" s="121" t="s">
        <v>11891</v>
      </c>
      <c r="H4321" s="121" t="s">
        <v>25246</v>
      </c>
      <c r="I4321" s="120" t="s">
        <v>18309</v>
      </c>
      <c r="J4321" s="121" t="s">
        <v>7451</v>
      </c>
    </row>
    <row r="4322" spans="1:10" ht="15.75" hidden="1" customHeight="1">
      <c r="A4322" s="119">
        <v>4315</v>
      </c>
      <c r="B4322" s="238" t="s">
        <v>7702</v>
      </c>
      <c r="C4322" s="121" t="s">
        <v>7478</v>
      </c>
      <c r="D4322" s="119">
        <v>2025</v>
      </c>
      <c r="E4322" s="121">
        <v>6100111278</v>
      </c>
      <c r="F4322" s="237">
        <v>45723</v>
      </c>
      <c r="G4322" s="121" t="s">
        <v>11892</v>
      </c>
      <c r="H4322" s="121" t="s">
        <v>25247</v>
      </c>
      <c r="I4322" s="120" t="s">
        <v>18310</v>
      </c>
      <c r="J4322" s="121" t="s">
        <v>7451</v>
      </c>
    </row>
    <row r="4323" spans="1:10" ht="15.75" hidden="1" customHeight="1">
      <c r="A4323" s="119">
        <v>4316</v>
      </c>
      <c r="B4323" s="238" t="s">
        <v>30857</v>
      </c>
      <c r="C4323" s="121" t="s">
        <v>7481</v>
      </c>
      <c r="D4323" s="119">
        <v>2025</v>
      </c>
      <c r="E4323" s="121">
        <v>6000041367</v>
      </c>
      <c r="F4323" s="237">
        <v>45721</v>
      </c>
      <c r="G4323" s="121" t="s">
        <v>11893</v>
      </c>
      <c r="H4323" s="121" t="s">
        <v>25248</v>
      </c>
      <c r="I4323" s="120" t="s">
        <v>18311</v>
      </c>
      <c r="J4323" s="121" t="s">
        <v>7452</v>
      </c>
    </row>
    <row r="4324" spans="1:10" ht="15.75" customHeight="1">
      <c r="A4324" s="119">
        <v>4317</v>
      </c>
      <c r="B4324" s="238" t="s">
        <v>30858</v>
      </c>
      <c r="C4324" s="121" t="s">
        <v>7510</v>
      </c>
      <c r="D4324" s="119">
        <v>2025</v>
      </c>
      <c r="E4324" s="121">
        <v>6300020642</v>
      </c>
      <c r="F4324" s="237">
        <v>45722</v>
      </c>
      <c r="G4324" s="121" t="s">
        <v>11894</v>
      </c>
      <c r="H4324" s="121" t="s">
        <v>25249</v>
      </c>
      <c r="I4324" s="120" t="s">
        <v>18312</v>
      </c>
      <c r="J4324" s="121" t="s">
        <v>7454</v>
      </c>
    </row>
    <row r="4325" spans="1:10" ht="15.75" hidden="1" customHeight="1">
      <c r="A4325" s="119">
        <v>4318</v>
      </c>
      <c r="B4325" s="238" t="s">
        <v>7884</v>
      </c>
      <c r="C4325" s="121" t="s">
        <v>7503</v>
      </c>
      <c r="D4325" s="119">
        <v>2025</v>
      </c>
      <c r="E4325" s="121">
        <v>6100111376</v>
      </c>
      <c r="F4325" s="237">
        <v>45723</v>
      </c>
      <c r="G4325" s="121" t="s">
        <v>11895</v>
      </c>
      <c r="H4325" s="121" t="s">
        <v>25250</v>
      </c>
      <c r="I4325" s="120" t="s">
        <v>18313</v>
      </c>
      <c r="J4325" s="121" t="s">
        <v>7451</v>
      </c>
    </row>
    <row r="4326" spans="1:10" ht="15.75" hidden="1" customHeight="1">
      <c r="A4326" s="119">
        <v>4319</v>
      </c>
      <c r="B4326" s="238" t="s">
        <v>30859</v>
      </c>
      <c r="C4326" s="121" t="s">
        <v>7502</v>
      </c>
      <c r="D4326" s="119">
        <v>2025</v>
      </c>
      <c r="E4326" s="121">
        <v>6300020657</v>
      </c>
      <c r="F4326" s="237">
        <v>45719</v>
      </c>
      <c r="G4326" s="121" t="s">
        <v>11896</v>
      </c>
      <c r="H4326" s="121" t="s">
        <v>25251</v>
      </c>
      <c r="I4326" s="120" t="s">
        <v>18314</v>
      </c>
      <c r="J4326" s="121" t="s">
        <v>7454</v>
      </c>
    </row>
    <row r="4327" spans="1:10" ht="15.75" hidden="1" customHeight="1">
      <c r="A4327" s="119">
        <v>4320</v>
      </c>
      <c r="B4327" s="238" t="s">
        <v>30860</v>
      </c>
      <c r="C4327" s="121" t="s">
        <v>7479</v>
      </c>
      <c r="D4327" s="119">
        <v>2025</v>
      </c>
      <c r="E4327" s="121">
        <v>6100111370</v>
      </c>
      <c r="F4327" s="237">
        <v>45737</v>
      </c>
      <c r="G4327" s="121" t="s">
        <v>11897</v>
      </c>
      <c r="H4327" s="121" t="s">
        <v>25252</v>
      </c>
      <c r="I4327" s="120" t="s">
        <v>18315</v>
      </c>
      <c r="J4327" s="121" t="s">
        <v>7451</v>
      </c>
    </row>
    <row r="4328" spans="1:10" ht="15.75" hidden="1" customHeight="1">
      <c r="A4328" s="119">
        <v>4321</v>
      </c>
      <c r="B4328" s="238" t="s">
        <v>7874</v>
      </c>
      <c r="C4328" s="121" t="s">
        <v>7497</v>
      </c>
      <c r="D4328" s="119">
        <v>2025</v>
      </c>
      <c r="E4328" s="121">
        <v>6100111258</v>
      </c>
      <c r="F4328" s="237">
        <v>45719</v>
      </c>
      <c r="G4328" s="121" t="s">
        <v>11898</v>
      </c>
      <c r="H4328" s="121" t="s">
        <v>25253</v>
      </c>
      <c r="I4328" s="120" t="s">
        <v>18316</v>
      </c>
      <c r="J4328" s="121" t="s">
        <v>7451</v>
      </c>
    </row>
    <row r="4329" spans="1:10" ht="15.75" hidden="1" customHeight="1">
      <c r="A4329" s="119">
        <v>4322</v>
      </c>
      <c r="B4329" s="238" t="s">
        <v>30861</v>
      </c>
      <c r="C4329" s="121" t="s">
        <v>7496</v>
      </c>
      <c r="D4329" s="119">
        <v>2025</v>
      </c>
      <c r="E4329" s="121">
        <v>6100112462</v>
      </c>
      <c r="F4329" s="237">
        <v>45769</v>
      </c>
      <c r="G4329" s="121" t="s">
        <v>11899</v>
      </c>
      <c r="H4329" s="121" t="s">
        <v>25254</v>
      </c>
      <c r="I4329" s="120" t="s">
        <v>18317</v>
      </c>
      <c r="J4329" s="121" t="s">
        <v>7451</v>
      </c>
    </row>
    <row r="4330" spans="1:10" ht="15.75" hidden="1" customHeight="1">
      <c r="A4330" s="119">
        <v>4323</v>
      </c>
      <c r="B4330" s="238" t="s">
        <v>30862</v>
      </c>
      <c r="C4330" s="121" t="s">
        <v>7482</v>
      </c>
      <c r="D4330" s="119">
        <v>2025</v>
      </c>
      <c r="E4330" s="121">
        <v>6100111298</v>
      </c>
      <c r="F4330" s="237">
        <v>45720</v>
      </c>
      <c r="G4330" s="121" t="s">
        <v>11900</v>
      </c>
      <c r="H4330" s="121" t="s">
        <v>25255</v>
      </c>
      <c r="I4330" s="120" t="s">
        <v>18318</v>
      </c>
      <c r="J4330" s="121" t="s">
        <v>7451</v>
      </c>
    </row>
    <row r="4331" spans="1:10" ht="15.75" hidden="1" customHeight="1">
      <c r="A4331" s="119">
        <v>4324</v>
      </c>
      <c r="B4331" s="238" t="s">
        <v>30863</v>
      </c>
      <c r="C4331" s="121" t="s">
        <v>7484</v>
      </c>
      <c r="D4331" s="119">
        <v>2025</v>
      </c>
      <c r="E4331" s="121">
        <v>6100111265</v>
      </c>
      <c r="F4331" s="237">
        <v>45720</v>
      </c>
      <c r="G4331" s="121" t="s">
        <v>11901</v>
      </c>
      <c r="H4331" s="121" t="s">
        <v>25256</v>
      </c>
      <c r="I4331" s="120" t="s">
        <v>18319</v>
      </c>
      <c r="J4331" s="121" t="s">
        <v>7451</v>
      </c>
    </row>
    <row r="4332" spans="1:10" ht="15.75" hidden="1" customHeight="1">
      <c r="A4332" s="119">
        <v>4325</v>
      </c>
      <c r="B4332" s="238" t="s">
        <v>30864</v>
      </c>
      <c r="C4332" s="121" t="s">
        <v>7502</v>
      </c>
      <c r="D4332" s="119">
        <v>2025</v>
      </c>
      <c r="E4332" s="121">
        <v>6300020686</v>
      </c>
      <c r="F4332" s="237">
        <v>45729</v>
      </c>
      <c r="G4332" s="121" t="s">
        <v>11902</v>
      </c>
      <c r="H4332" s="121" t="s">
        <v>25257</v>
      </c>
      <c r="I4332" s="120" t="s">
        <v>18320</v>
      </c>
      <c r="J4332" s="121" t="s">
        <v>7454</v>
      </c>
    </row>
    <row r="4333" spans="1:10" ht="15.75" hidden="1" customHeight="1">
      <c r="A4333" s="119">
        <v>4326</v>
      </c>
      <c r="B4333" s="238" t="s">
        <v>30865</v>
      </c>
      <c r="C4333" s="121" t="s">
        <v>7508</v>
      </c>
      <c r="D4333" s="119">
        <v>2025</v>
      </c>
      <c r="E4333" s="121">
        <v>6400023749</v>
      </c>
      <c r="F4333" s="237">
        <v>45719</v>
      </c>
      <c r="G4333" s="121" t="s">
        <v>11903</v>
      </c>
      <c r="H4333" s="121" t="s">
        <v>25258</v>
      </c>
      <c r="I4333" s="120" t="s">
        <v>18321</v>
      </c>
      <c r="J4333" s="121" t="s">
        <v>7455</v>
      </c>
    </row>
    <row r="4334" spans="1:10" ht="15.75" hidden="1" customHeight="1">
      <c r="A4334" s="119">
        <v>4327</v>
      </c>
      <c r="B4334" s="238" t="s">
        <v>30866</v>
      </c>
      <c r="C4334" s="121" t="s">
        <v>7478</v>
      </c>
      <c r="D4334" s="119">
        <v>2025</v>
      </c>
      <c r="E4334" s="121">
        <v>6100111423</v>
      </c>
      <c r="F4334" s="237">
        <v>45727</v>
      </c>
      <c r="G4334" s="121" t="s">
        <v>11904</v>
      </c>
      <c r="H4334" s="121" t="s">
        <v>25259</v>
      </c>
      <c r="I4334" s="120" t="s">
        <v>18322</v>
      </c>
      <c r="J4334" s="121" t="s">
        <v>7451</v>
      </c>
    </row>
    <row r="4335" spans="1:10" ht="15.75" hidden="1" customHeight="1">
      <c r="A4335" s="119">
        <v>4328</v>
      </c>
      <c r="B4335" s="238" t="s">
        <v>30867</v>
      </c>
      <c r="C4335" s="121" t="s">
        <v>7478</v>
      </c>
      <c r="D4335" s="119">
        <v>2025</v>
      </c>
      <c r="E4335" s="121">
        <v>6100112126</v>
      </c>
      <c r="F4335" s="237">
        <v>45762</v>
      </c>
      <c r="G4335" s="121" t="s">
        <v>11905</v>
      </c>
      <c r="H4335" s="121" t="s">
        <v>25260</v>
      </c>
      <c r="I4335" s="120" t="s">
        <v>18323</v>
      </c>
      <c r="J4335" s="121" t="s">
        <v>7451</v>
      </c>
    </row>
    <row r="4336" spans="1:10" ht="15.75" hidden="1" customHeight="1">
      <c r="A4336" s="119">
        <v>4329</v>
      </c>
      <c r="B4336" s="238" t="s">
        <v>30868</v>
      </c>
      <c r="C4336" s="121" t="s">
        <v>7479</v>
      </c>
      <c r="D4336" s="119">
        <v>2025</v>
      </c>
      <c r="E4336" s="121">
        <v>6100111343</v>
      </c>
      <c r="F4336" s="237">
        <v>45728</v>
      </c>
      <c r="G4336" s="121" t="s">
        <v>7127</v>
      </c>
      <c r="H4336" s="121" t="s">
        <v>25261</v>
      </c>
      <c r="I4336" s="120" t="s">
        <v>18324</v>
      </c>
      <c r="J4336" s="121" t="s">
        <v>7451</v>
      </c>
    </row>
    <row r="4337" spans="1:10" ht="15.75" hidden="1" customHeight="1">
      <c r="A4337" s="119">
        <v>4330</v>
      </c>
      <c r="B4337" s="238" t="s">
        <v>30869</v>
      </c>
      <c r="C4337" s="121" t="s">
        <v>7489</v>
      </c>
      <c r="D4337" s="119">
        <v>2025</v>
      </c>
      <c r="E4337" s="121">
        <v>6200038419</v>
      </c>
      <c r="F4337" s="237">
        <v>45709</v>
      </c>
      <c r="G4337" s="121" t="s">
        <v>11906</v>
      </c>
      <c r="H4337" s="121" t="s">
        <v>25262</v>
      </c>
      <c r="I4337" s="120" t="s">
        <v>18325</v>
      </c>
      <c r="J4337" s="121" t="s">
        <v>7453</v>
      </c>
    </row>
    <row r="4338" spans="1:10" ht="15.75" hidden="1" customHeight="1">
      <c r="A4338" s="119">
        <v>4331</v>
      </c>
      <c r="B4338" s="238" t="s">
        <v>30870</v>
      </c>
      <c r="C4338" s="121" t="s">
        <v>7478</v>
      </c>
      <c r="D4338" s="119">
        <v>2025</v>
      </c>
      <c r="E4338" s="121">
        <v>6100111226</v>
      </c>
      <c r="F4338" s="237">
        <v>45748</v>
      </c>
      <c r="G4338" s="121" t="s">
        <v>11907</v>
      </c>
      <c r="H4338" s="121" t="s">
        <v>25263</v>
      </c>
      <c r="I4338" s="120" t="s">
        <v>18326</v>
      </c>
      <c r="J4338" s="121" t="s">
        <v>7451</v>
      </c>
    </row>
    <row r="4339" spans="1:10" ht="15.75" hidden="1" customHeight="1">
      <c r="A4339" s="119">
        <v>4332</v>
      </c>
      <c r="B4339" s="238" t="s">
        <v>7621</v>
      </c>
      <c r="C4339" s="121" t="s">
        <v>7479</v>
      </c>
      <c r="D4339" s="119">
        <v>2025</v>
      </c>
      <c r="E4339" s="121">
        <v>6100111334</v>
      </c>
      <c r="F4339" s="237">
        <v>45721</v>
      </c>
      <c r="G4339" s="121" t="s">
        <v>11908</v>
      </c>
      <c r="H4339" s="121" t="s">
        <v>25264</v>
      </c>
      <c r="I4339" s="120" t="s">
        <v>15419</v>
      </c>
      <c r="J4339" s="121" t="s">
        <v>7451</v>
      </c>
    </row>
    <row r="4340" spans="1:10" ht="15.75" hidden="1" customHeight="1">
      <c r="A4340" s="119">
        <v>4333</v>
      </c>
      <c r="B4340" s="238" t="s">
        <v>30871</v>
      </c>
      <c r="C4340" s="121" t="s">
        <v>7481</v>
      </c>
      <c r="D4340" s="119">
        <v>2025</v>
      </c>
      <c r="E4340" s="121">
        <v>6000041498</v>
      </c>
      <c r="F4340" s="237">
        <v>45740</v>
      </c>
      <c r="G4340" s="121" t="s">
        <v>11909</v>
      </c>
      <c r="H4340" s="121" t="s">
        <v>25265</v>
      </c>
      <c r="I4340" s="120" t="s">
        <v>18327</v>
      </c>
      <c r="J4340" s="121" t="s">
        <v>7452</v>
      </c>
    </row>
    <row r="4341" spans="1:10" ht="15.75" hidden="1" customHeight="1">
      <c r="A4341" s="119">
        <v>4334</v>
      </c>
      <c r="B4341" s="238" t="s">
        <v>30872</v>
      </c>
      <c r="C4341" s="121" t="s">
        <v>7481</v>
      </c>
      <c r="D4341" s="119">
        <v>2025</v>
      </c>
      <c r="E4341" s="121">
        <v>6000041322</v>
      </c>
      <c r="F4341" s="237">
        <v>45719</v>
      </c>
      <c r="G4341" s="121" t="s">
        <v>11910</v>
      </c>
      <c r="H4341" s="121" t="s">
        <v>25266</v>
      </c>
      <c r="I4341" s="120" t="s">
        <v>18328</v>
      </c>
      <c r="J4341" s="121" t="s">
        <v>7452</v>
      </c>
    </row>
    <row r="4342" spans="1:10" ht="15.75" hidden="1" customHeight="1">
      <c r="A4342" s="119">
        <v>4335</v>
      </c>
      <c r="B4342" s="238" t="s">
        <v>30873</v>
      </c>
      <c r="C4342" s="121" t="s">
        <v>7490</v>
      </c>
      <c r="D4342" s="119">
        <v>2025</v>
      </c>
      <c r="E4342" s="121">
        <v>6200038467</v>
      </c>
      <c r="F4342" s="237">
        <v>45715</v>
      </c>
      <c r="G4342" s="121" t="s">
        <v>11911</v>
      </c>
      <c r="H4342" s="121" t="s">
        <v>25267</v>
      </c>
      <c r="I4342" s="120" t="s">
        <v>18329</v>
      </c>
      <c r="J4342" s="121" t="s">
        <v>7453</v>
      </c>
    </row>
    <row r="4343" spans="1:10" ht="15.75" hidden="1" customHeight="1">
      <c r="A4343" s="119">
        <v>4336</v>
      </c>
      <c r="B4343" s="238" t="s">
        <v>30874</v>
      </c>
      <c r="C4343" s="121" t="s">
        <v>7478</v>
      </c>
      <c r="D4343" s="119">
        <v>2025</v>
      </c>
      <c r="E4343" s="121">
        <v>6100111449</v>
      </c>
      <c r="F4343" s="237">
        <v>45730</v>
      </c>
      <c r="G4343" s="121" t="s">
        <v>11912</v>
      </c>
      <c r="H4343" s="121" t="s">
        <v>25268</v>
      </c>
      <c r="I4343" s="120" t="s">
        <v>18330</v>
      </c>
      <c r="J4343" s="121" t="s">
        <v>7451</v>
      </c>
    </row>
    <row r="4344" spans="1:10" ht="15.75" hidden="1" customHeight="1">
      <c r="A4344" s="119">
        <v>4337</v>
      </c>
      <c r="B4344" s="238" t="s">
        <v>30875</v>
      </c>
      <c r="C4344" s="121" t="s">
        <v>7493</v>
      </c>
      <c r="D4344" s="119">
        <v>2025</v>
      </c>
      <c r="E4344" s="121">
        <v>6000041319</v>
      </c>
      <c r="F4344" s="237">
        <v>45720</v>
      </c>
      <c r="G4344" s="121" t="s">
        <v>11913</v>
      </c>
      <c r="H4344" s="121" t="s">
        <v>25269</v>
      </c>
      <c r="I4344" s="120" t="s">
        <v>18331</v>
      </c>
      <c r="J4344" s="121" t="s">
        <v>7452</v>
      </c>
    </row>
    <row r="4345" spans="1:10" ht="15.75" hidden="1" customHeight="1">
      <c r="A4345" s="119">
        <v>4338</v>
      </c>
      <c r="B4345" s="238" t="s">
        <v>30876</v>
      </c>
      <c r="C4345" s="121" t="s">
        <v>7491</v>
      </c>
      <c r="D4345" s="119">
        <v>2025</v>
      </c>
      <c r="E4345" s="121">
        <v>6100111350</v>
      </c>
      <c r="F4345" s="237">
        <v>45728</v>
      </c>
      <c r="G4345" s="121" t="s">
        <v>7287</v>
      </c>
      <c r="H4345" s="121" t="s">
        <v>25270</v>
      </c>
      <c r="I4345" s="120" t="s">
        <v>18332</v>
      </c>
      <c r="J4345" s="121" t="s">
        <v>7451</v>
      </c>
    </row>
    <row r="4346" spans="1:10" ht="15.75" hidden="1" customHeight="1">
      <c r="A4346" s="119">
        <v>4339</v>
      </c>
      <c r="B4346" s="238" t="s">
        <v>30877</v>
      </c>
      <c r="C4346" s="121" t="s">
        <v>7489</v>
      </c>
      <c r="D4346" s="119">
        <v>2025</v>
      </c>
      <c r="E4346" s="121">
        <v>6200038486</v>
      </c>
      <c r="F4346" s="237">
        <v>45716</v>
      </c>
      <c r="G4346" s="121" t="s">
        <v>11914</v>
      </c>
      <c r="H4346" s="121" t="s">
        <v>25271</v>
      </c>
      <c r="I4346" s="120" t="s">
        <v>18333</v>
      </c>
      <c r="J4346" s="121" t="s">
        <v>7453</v>
      </c>
    </row>
    <row r="4347" spans="1:10" ht="15.75" hidden="1" customHeight="1">
      <c r="A4347" s="119">
        <v>4340</v>
      </c>
      <c r="B4347" s="238" t="s">
        <v>30878</v>
      </c>
      <c r="C4347" s="121" t="s">
        <v>7481</v>
      </c>
      <c r="D4347" s="119">
        <v>2025</v>
      </c>
      <c r="E4347" s="121">
        <v>6000041373</v>
      </c>
      <c r="F4347" s="237">
        <v>45723</v>
      </c>
      <c r="G4347" s="121" t="s">
        <v>11915</v>
      </c>
      <c r="H4347" s="121" t="s">
        <v>25272</v>
      </c>
      <c r="I4347" s="120" t="s">
        <v>18334</v>
      </c>
      <c r="J4347" s="121" t="s">
        <v>7452</v>
      </c>
    </row>
    <row r="4348" spans="1:10" ht="15.75" hidden="1" customHeight="1">
      <c r="A4348" s="119">
        <v>4341</v>
      </c>
      <c r="B4348" s="238" t="s">
        <v>30879</v>
      </c>
      <c r="C4348" s="121" t="s">
        <v>7496</v>
      </c>
      <c r="D4348" s="119">
        <v>2025</v>
      </c>
      <c r="E4348" s="121">
        <v>6100111217</v>
      </c>
      <c r="F4348" s="237">
        <v>45721</v>
      </c>
      <c r="G4348" s="121" t="s">
        <v>11916</v>
      </c>
      <c r="H4348" s="121" t="s">
        <v>25273</v>
      </c>
      <c r="I4348" s="120" t="s">
        <v>18335</v>
      </c>
      <c r="J4348" s="121" t="s">
        <v>7451</v>
      </c>
    </row>
    <row r="4349" spans="1:10" ht="15.75" hidden="1" customHeight="1">
      <c r="A4349" s="119">
        <v>4342</v>
      </c>
      <c r="B4349" s="238" t="s">
        <v>7597</v>
      </c>
      <c r="C4349" s="121" t="s">
        <v>7478</v>
      </c>
      <c r="D4349" s="119">
        <v>2025</v>
      </c>
      <c r="E4349" s="121">
        <v>6100111745</v>
      </c>
      <c r="F4349" s="237">
        <v>45740</v>
      </c>
      <c r="G4349" s="121" t="s">
        <v>11917</v>
      </c>
      <c r="H4349" s="121" t="s">
        <v>25274</v>
      </c>
      <c r="I4349" s="120" t="s">
        <v>18336</v>
      </c>
      <c r="J4349" s="121" t="s">
        <v>7451</v>
      </c>
    </row>
    <row r="4350" spans="1:10" ht="15.75" hidden="1" customHeight="1">
      <c r="A4350" s="119">
        <v>4343</v>
      </c>
      <c r="B4350" s="238" t="s">
        <v>30880</v>
      </c>
      <c r="C4350" s="121" t="s">
        <v>7496</v>
      </c>
      <c r="D4350" s="119">
        <v>2025</v>
      </c>
      <c r="E4350" s="121">
        <v>6100111327</v>
      </c>
      <c r="F4350" s="237">
        <v>45728</v>
      </c>
      <c r="G4350" s="121" t="s">
        <v>7127</v>
      </c>
      <c r="H4350" s="121" t="s">
        <v>25275</v>
      </c>
      <c r="I4350" s="120" t="s">
        <v>18337</v>
      </c>
      <c r="J4350" s="121" t="s">
        <v>7451</v>
      </c>
    </row>
    <row r="4351" spans="1:10" ht="15.75" hidden="1" customHeight="1">
      <c r="A4351" s="119">
        <v>4344</v>
      </c>
      <c r="B4351" s="238" t="s">
        <v>30881</v>
      </c>
      <c r="C4351" s="121" t="s">
        <v>7512</v>
      </c>
      <c r="D4351" s="119">
        <v>2025</v>
      </c>
      <c r="E4351" s="121">
        <v>6400023774</v>
      </c>
      <c r="F4351" s="237">
        <v>45719</v>
      </c>
      <c r="G4351" s="121" t="s">
        <v>11918</v>
      </c>
      <c r="H4351" s="121" t="s">
        <v>25276</v>
      </c>
      <c r="I4351" s="120" t="s">
        <v>18338</v>
      </c>
      <c r="J4351" s="121" t="s">
        <v>7455</v>
      </c>
    </row>
    <row r="4352" spans="1:10" ht="15.75" hidden="1" customHeight="1">
      <c r="A4352" s="119">
        <v>4345</v>
      </c>
      <c r="B4352" s="238" t="s">
        <v>30882</v>
      </c>
      <c r="C4352" s="121" t="s">
        <v>7496</v>
      </c>
      <c r="D4352" s="119">
        <v>2025</v>
      </c>
      <c r="E4352" s="121">
        <v>6100111357</v>
      </c>
      <c r="F4352" s="237">
        <v>45728</v>
      </c>
      <c r="G4352" s="121" t="s">
        <v>7127</v>
      </c>
      <c r="H4352" s="121" t="s">
        <v>25277</v>
      </c>
      <c r="I4352" s="120" t="s">
        <v>18337</v>
      </c>
      <c r="J4352" s="121" t="s">
        <v>7451</v>
      </c>
    </row>
    <row r="4353" spans="1:10" ht="15.75" hidden="1" customHeight="1">
      <c r="A4353" s="119">
        <v>4346</v>
      </c>
      <c r="B4353" s="238" t="s">
        <v>30883</v>
      </c>
      <c r="C4353" s="121" t="s">
        <v>7497</v>
      </c>
      <c r="D4353" s="119">
        <v>2025</v>
      </c>
      <c r="E4353" s="121">
        <v>6100111326</v>
      </c>
      <c r="F4353" s="237">
        <v>45722</v>
      </c>
      <c r="G4353" s="121" t="s">
        <v>11919</v>
      </c>
      <c r="H4353" s="121" t="s">
        <v>25278</v>
      </c>
      <c r="I4353" s="120" t="s">
        <v>18339</v>
      </c>
      <c r="J4353" s="121" t="s">
        <v>7451</v>
      </c>
    </row>
    <row r="4354" spans="1:10" ht="15.75" hidden="1" customHeight="1">
      <c r="A4354" s="119">
        <v>4347</v>
      </c>
      <c r="B4354" s="238" t="s">
        <v>30884</v>
      </c>
      <c r="C4354" s="121" t="s">
        <v>7496</v>
      </c>
      <c r="D4354" s="119">
        <v>2025</v>
      </c>
      <c r="E4354" s="121">
        <v>6100111328</v>
      </c>
      <c r="F4354" s="237">
        <v>45728</v>
      </c>
      <c r="G4354" s="121" t="s">
        <v>7127</v>
      </c>
      <c r="H4354" s="121" t="s">
        <v>25279</v>
      </c>
      <c r="I4354" s="120" t="s">
        <v>18337</v>
      </c>
      <c r="J4354" s="121" t="s">
        <v>7451</v>
      </c>
    </row>
    <row r="4355" spans="1:10" ht="15.75" hidden="1" customHeight="1">
      <c r="A4355" s="119">
        <v>4348</v>
      </c>
      <c r="B4355" s="238" t="s">
        <v>30885</v>
      </c>
      <c r="C4355" s="121" t="s">
        <v>7504</v>
      </c>
      <c r="D4355" s="119">
        <v>2025</v>
      </c>
      <c r="E4355" s="121">
        <v>6300020672</v>
      </c>
      <c r="F4355" s="237">
        <v>45776</v>
      </c>
      <c r="G4355" s="121" t="s">
        <v>7127</v>
      </c>
      <c r="H4355" s="121" t="s">
        <v>25280</v>
      </c>
      <c r="I4355" s="120" t="s">
        <v>17124</v>
      </c>
      <c r="J4355" s="121" t="s">
        <v>7454</v>
      </c>
    </row>
    <row r="4356" spans="1:10" ht="15.75" hidden="1" customHeight="1">
      <c r="A4356" s="119">
        <v>4349</v>
      </c>
      <c r="B4356" s="238" t="s">
        <v>30886</v>
      </c>
      <c r="C4356" s="121" t="s">
        <v>7479</v>
      </c>
      <c r="D4356" s="119">
        <v>2025</v>
      </c>
      <c r="E4356" s="121">
        <v>6100111691</v>
      </c>
      <c r="F4356" s="237">
        <v>45742</v>
      </c>
      <c r="G4356" s="121" t="s">
        <v>11920</v>
      </c>
      <c r="H4356" s="121" t="s">
        <v>25281</v>
      </c>
      <c r="I4356" s="120" t="s">
        <v>18340</v>
      </c>
      <c r="J4356" s="121" t="s">
        <v>7451</v>
      </c>
    </row>
    <row r="4357" spans="1:10" ht="15.75" hidden="1" customHeight="1">
      <c r="A4357" s="119">
        <v>4350</v>
      </c>
      <c r="B4357" s="238" t="s">
        <v>7724</v>
      </c>
      <c r="C4357" s="121" t="s">
        <v>7478</v>
      </c>
      <c r="D4357" s="119">
        <v>2025</v>
      </c>
      <c r="E4357" s="121">
        <v>6100111245</v>
      </c>
      <c r="F4357" s="237">
        <v>45723</v>
      </c>
      <c r="G4357" s="121" t="s">
        <v>11921</v>
      </c>
      <c r="H4357" s="121" t="s">
        <v>25282</v>
      </c>
      <c r="I4357" s="120" t="s">
        <v>18341</v>
      </c>
      <c r="J4357" s="121" t="s">
        <v>7451</v>
      </c>
    </row>
    <row r="4358" spans="1:10" ht="15.75" hidden="1" customHeight="1">
      <c r="A4358" s="119">
        <v>4351</v>
      </c>
      <c r="B4358" s="238" t="s">
        <v>30887</v>
      </c>
      <c r="C4358" s="121" t="s">
        <v>7478</v>
      </c>
      <c r="D4358" s="119">
        <v>2025</v>
      </c>
      <c r="E4358" s="121">
        <v>6100111248</v>
      </c>
      <c r="F4358" s="237">
        <v>45723</v>
      </c>
      <c r="G4358" s="121" t="s">
        <v>11922</v>
      </c>
      <c r="H4358" s="121" t="s">
        <v>25283</v>
      </c>
      <c r="I4358" s="120" t="s">
        <v>18342</v>
      </c>
      <c r="J4358" s="121" t="s">
        <v>7451</v>
      </c>
    </row>
    <row r="4359" spans="1:10" ht="15.75" hidden="1" customHeight="1">
      <c r="A4359" s="119">
        <v>4352</v>
      </c>
      <c r="B4359" s="238" t="s">
        <v>30888</v>
      </c>
      <c r="C4359" s="121" t="s">
        <v>7483</v>
      </c>
      <c r="D4359" s="119">
        <v>2025</v>
      </c>
      <c r="E4359" s="121">
        <v>6100111578</v>
      </c>
      <c r="F4359" s="237">
        <v>45734</v>
      </c>
      <c r="G4359" s="121" t="s">
        <v>11923</v>
      </c>
      <c r="H4359" s="121" t="s">
        <v>25284</v>
      </c>
      <c r="I4359" s="120" t="s">
        <v>18343</v>
      </c>
      <c r="J4359" s="121" t="s">
        <v>7451</v>
      </c>
    </row>
    <row r="4360" spans="1:10" ht="15.75" hidden="1" customHeight="1">
      <c r="A4360" s="119">
        <v>4353</v>
      </c>
      <c r="B4360" s="238" t="s">
        <v>30889</v>
      </c>
      <c r="C4360" s="121" t="s">
        <v>7490</v>
      </c>
      <c r="D4360" s="119">
        <v>2025</v>
      </c>
      <c r="E4360" s="121">
        <v>6200038570</v>
      </c>
      <c r="F4360" s="237">
        <v>45726</v>
      </c>
      <c r="G4360" s="121" t="s">
        <v>11924</v>
      </c>
      <c r="H4360" s="121" t="s">
        <v>25285</v>
      </c>
      <c r="I4360" s="120" t="s">
        <v>18344</v>
      </c>
      <c r="J4360" s="121" t="s">
        <v>7453</v>
      </c>
    </row>
    <row r="4361" spans="1:10" ht="15.75" hidden="1" customHeight="1">
      <c r="A4361" s="119">
        <v>4354</v>
      </c>
      <c r="B4361" s="238" t="s">
        <v>30890</v>
      </c>
      <c r="C4361" s="121" t="s">
        <v>7485</v>
      </c>
      <c r="D4361" s="119">
        <v>2025</v>
      </c>
      <c r="E4361" s="121">
        <v>6000041333</v>
      </c>
      <c r="F4361" s="237">
        <v>45719</v>
      </c>
      <c r="G4361" s="121" t="s">
        <v>7223</v>
      </c>
      <c r="H4361" s="121" t="s">
        <v>25286</v>
      </c>
      <c r="I4361" s="120" t="s">
        <v>18345</v>
      </c>
      <c r="J4361" s="121" t="s">
        <v>7452</v>
      </c>
    </row>
    <row r="4362" spans="1:10" ht="15.75" hidden="1" customHeight="1">
      <c r="A4362" s="119">
        <v>4355</v>
      </c>
      <c r="B4362" s="238" t="s">
        <v>28908</v>
      </c>
      <c r="C4362" s="121" t="s">
        <v>7496</v>
      </c>
      <c r="D4362" s="119">
        <v>2025</v>
      </c>
      <c r="E4362" s="121">
        <v>6100111257</v>
      </c>
      <c r="F4362" s="237">
        <v>45719</v>
      </c>
      <c r="G4362" s="121" t="s">
        <v>11925</v>
      </c>
      <c r="H4362" s="121" t="s">
        <v>25287</v>
      </c>
      <c r="I4362" s="120" t="s">
        <v>18346</v>
      </c>
      <c r="J4362" s="121" t="s">
        <v>7451</v>
      </c>
    </row>
    <row r="4363" spans="1:10" ht="15.75" hidden="1" customHeight="1">
      <c r="A4363" s="119">
        <v>4356</v>
      </c>
      <c r="B4363" s="238" t="s">
        <v>29103</v>
      </c>
      <c r="C4363" s="121" t="s">
        <v>7478</v>
      </c>
      <c r="D4363" s="119">
        <v>2025</v>
      </c>
      <c r="E4363" s="121">
        <v>6100111614</v>
      </c>
      <c r="F4363" s="237">
        <v>45730</v>
      </c>
      <c r="G4363" s="121" t="s">
        <v>11926</v>
      </c>
      <c r="H4363" s="121" t="s">
        <v>25288</v>
      </c>
      <c r="I4363" s="120" t="s">
        <v>18347</v>
      </c>
      <c r="J4363" s="121" t="s">
        <v>7451</v>
      </c>
    </row>
    <row r="4364" spans="1:10" ht="15.75" hidden="1" customHeight="1">
      <c r="A4364" s="119">
        <v>4357</v>
      </c>
      <c r="B4364" s="238" t="s">
        <v>30891</v>
      </c>
      <c r="C4364" s="121" t="s">
        <v>7478</v>
      </c>
      <c r="D4364" s="119">
        <v>2025</v>
      </c>
      <c r="E4364" s="121">
        <v>6100111384</v>
      </c>
      <c r="F4364" s="237">
        <v>45723</v>
      </c>
      <c r="G4364" s="121" t="s">
        <v>11927</v>
      </c>
      <c r="H4364" s="121" t="s">
        <v>25289</v>
      </c>
      <c r="I4364" s="120" t="s">
        <v>18348</v>
      </c>
      <c r="J4364" s="121" t="s">
        <v>7451</v>
      </c>
    </row>
    <row r="4365" spans="1:10" ht="15.75" hidden="1" customHeight="1">
      <c r="A4365" s="119">
        <v>4358</v>
      </c>
      <c r="B4365" s="238" t="s">
        <v>30892</v>
      </c>
      <c r="C4365" s="121" t="s">
        <v>7479</v>
      </c>
      <c r="D4365" s="119">
        <v>2025</v>
      </c>
      <c r="E4365" s="121">
        <v>6100111341</v>
      </c>
      <c r="F4365" s="237">
        <v>45721</v>
      </c>
      <c r="G4365" s="121" t="s">
        <v>11928</v>
      </c>
      <c r="H4365" s="121" t="s">
        <v>25290</v>
      </c>
      <c r="I4365" s="120" t="s">
        <v>18349</v>
      </c>
      <c r="J4365" s="121" t="s">
        <v>7451</v>
      </c>
    </row>
    <row r="4366" spans="1:10" ht="15.75" hidden="1" customHeight="1">
      <c r="A4366" s="119">
        <v>4359</v>
      </c>
      <c r="B4366" s="238" t="s">
        <v>30893</v>
      </c>
      <c r="C4366" s="121" t="s">
        <v>7505</v>
      </c>
      <c r="D4366" s="119">
        <v>2025</v>
      </c>
      <c r="E4366" s="121">
        <v>6400023770</v>
      </c>
      <c r="F4366" s="237">
        <v>45740</v>
      </c>
      <c r="G4366" s="121" t="s">
        <v>11929</v>
      </c>
      <c r="H4366" s="121" t="s">
        <v>25291</v>
      </c>
      <c r="I4366" s="120" t="s">
        <v>18350</v>
      </c>
      <c r="J4366" s="121" t="s">
        <v>7455</v>
      </c>
    </row>
    <row r="4367" spans="1:10" ht="15.75" hidden="1" customHeight="1">
      <c r="A4367" s="119">
        <v>4360</v>
      </c>
      <c r="B4367" s="238" t="s">
        <v>30068</v>
      </c>
      <c r="C4367" s="121" t="s">
        <v>7479</v>
      </c>
      <c r="D4367" s="119">
        <v>2025</v>
      </c>
      <c r="E4367" s="121">
        <v>6100111685</v>
      </c>
      <c r="F4367" s="237">
        <v>45735</v>
      </c>
      <c r="G4367" s="121" t="s">
        <v>11930</v>
      </c>
      <c r="H4367" s="121" t="s">
        <v>25292</v>
      </c>
      <c r="I4367" s="120" t="s">
        <v>18351</v>
      </c>
      <c r="J4367" s="121" t="s">
        <v>7451</v>
      </c>
    </row>
    <row r="4368" spans="1:10" ht="15.75" hidden="1" customHeight="1">
      <c r="A4368" s="119">
        <v>4361</v>
      </c>
      <c r="B4368" s="238" t="s">
        <v>30894</v>
      </c>
      <c r="C4368" s="121" t="s">
        <v>7500</v>
      </c>
      <c r="D4368" s="119">
        <v>2025</v>
      </c>
      <c r="E4368" s="121">
        <v>6200038485</v>
      </c>
      <c r="F4368" s="237">
        <v>45716</v>
      </c>
      <c r="G4368" s="121" t="s">
        <v>11931</v>
      </c>
      <c r="H4368" s="121" t="s">
        <v>25293</v>
      </c>
      <c r="I4368" s="120" t="s">
        <v>18352</v>
      </c>
      <c r="J4368" s="121" t="s">
        <v>7453</v>
      </c>
    </row>
    <row r="4369" spans="1:10" ht="15.75" hidden="1" customHeight="1">
      <c r="A4369" s="119">
        <v>4362</v>
      </c>
      <c r="B4369" s="238" t="s">
        <v>7553</v>
      </c>
      <c r="C4369" s="121" t="s">
        <v>7484</v>
      </c>
      <c r="D4369" s="119">
        <v>2025</v>
      </c>
      <c r="E4369" s="121">
        <v>6100111262</v>
      </c>
      <c r="F4369" s="237">
        <v>45719</v>
      </c>
      <c r="G4369" s="121" t="s">
        <v>11932</v>
      </c>
      <c r="H4369" s="121" t="s">
        <v>25294</v>
      </c>
      <c r="I4369" s="120" t="s">
        <v>18353</v>
      </c>
      <c r="J4369" s="121" t="s">
        <v>7451</v>
      </c>
    </row>
    <row r="4370" spans="1:10" ht="15.75" hidden="1" customHeight="1">
      <c r="A4370" s="119">
        <v>4363</v>
      </c>
      <c r="B4370" s="238" t="s">
        <v>30895</v>
      </c>
      <c r="C4370" s="121" t="s">
        <v>7501</v>
      </c>
      <c r="D4370" s="119">
        <v>2025</v>
      </c>
      <c r="E4370" s="121">
        <v>6200038484</v>
      </c>
      <c r="F4370" s="237">
        <v>45716</v>
      </c>
      <c r="G4370" s="121" t="s">
        <v>11933</v>
      </c>
      <c r="H4370" s="121" t="s">
        <v>25295</v>
      </c>
      <c r="I4370" s="120" t="s">
        <v>18354</v>
      </c>
      <c r="J4370" s="121" t="s">
        <v>7453</v>
      </c>
    </row>
    <row r="4371" spans="1:10" ht="15.75" hidden="1" customHeight="1">
      <c r="A4371" s="119">
        <v>4364</v>
      </c>
      <c r="B4371" s="238" t="s">
        <v>30896</v>
      </c>
      <c r="C4371" s="121" t="s">
        <v>7502</v>
      </c>
      <c r="D4371" s="119">
        <v>2025</v>
      </c>
      <c r="E4371" s="121">
        <v>6300020691</v>
      </c>
      <c r="F4371" s="237">
        <v>45726</v>
      </c>
      <c r="G4371" s="121" t="s">
        <v>11934</v>
      </c>
      <c r="H4371" s="121" t="s">
        <v>25296</v>
      </c>
      <c r="I4371" s="120" t="s">
        <v>18355</v>
      </c>
      <c r="J4371" s="121" t="s">
        <v>7454</v>
      </c>
    </row>
    <row r="4372" spans="1:10" ht="15.75" hidden="1" customHeight="1">
      <c r="A4372" s="119">
        <v>4365</v>
      </c>
      <c r="B4372" s="238" t="s">
        <v>29799</v>
      </c>
      <c r="C4372" s="121" t="s">
        <v>7478</v>
      </c>
      <c r="D4372" s="119">
        <v>2025</v>
      </c>
      <c r="E4372" s="121">
        <v>6100111263</v>
      </c>
      <c r="F4372" s="237">
        <v>45723</v>
      </c>
      <c r="G4372" s="121" t="s">
        <v>11935</v>
      </c>
      <c r="H4372" s="121" t="s">
        <v>25297</v>
      </c>
      <c r="I4372" s="120" t="s">
        <v>18356</v>
      </c>
      <c r="J4372" s="121" t="s">
        <v>7451</v>
      </c>
    </row>
    <row r="4373" spans="1:10" ht="15.75" hidden="1" customHeight="1">
      <c r="A4373" s="119">
        <v>4366</v>
      </c>
      <c r="B4373" s="238" t="s">
        <v>7921</v>
      </c>
      <c r="C4373" s="121" t="s">
        <v>7482</v>
      </c>
      <c r="D4373" s="119">
        <v>2025</v>
      </c>
      <c r="E4373" s="121">
        <v>6100111650</v>
      </c>
      <c r="F4373" s="237">
        <v>45733</v>
      </c>
      <c r="G4373" s="121" t="s">
        <v>11936</v>
      </c>
      <c r="H4373" s="121" t="s">
        <v>25298</v>
      </c>
      <c r="I4373" s="120" t="s">
        <v>18357</v>
      </c>
      <c r="J4373" s="121" t="s">
        <v>7451</v>
      </c>
    </row>
    <row r="4374" spans="1:10" ht="15.75" hidden="1" customHeight="1">
      <c r="A4374" s="119">
        <v>4367</v>
      </c>
      <c r="B4374" s="238" t="s">
        <v>30897</v>
      </c>
      <c r="C4374" s="121" t="s">
        <v>7492</v>
      </c>
      <c r="D4374" s="119">
        <v>2025</v>
      </c>
      <c r="E4374" s="121">
        <v>6200038489</v>
      </c>
      <c r="F4374" s="237">
        <v>45720</v>
      </c>
      <c r="G4374" s="121" t="s">
        <v>11937</v>
      </c>
      <c r="H4374" s="121" t="s">
        <v>25299</v>
      </c>
      <c r="I4374" s="120" t="s">
        <v>18358</v>
      </c>
      <c r="J4374" s="121" t="s">
        <v>7453</v>
      </c>
    </row>
    <row r="4375" spans="1:10" ht="15.75" hidden="1" customHeight="1">
      <c r="A4375" s="119">
        <v>4368</v>
      </c>
      <c r="B4375" s="238" t="s">
        <v>30898</v>
      </c>
      <c r="C4375" s="121" t="s">
        <v>7490</v>
      </c>
      <c r="D4375" s="119">
        <v>2025</v>
      </c>
      <c r="E4375" s="121">
        <v>6200038490</v>
      </c>
      <c r="F4375" s="237">
        <v>45716</v>
      </c>
      <c r="G4375" s="121" t="s">
        <v>11938</v>
      </c>
      <c r="H4375" s="121" t="s">
        <v>25300</v>
      </c>
      <c r="I4375" s="120" t="s">
        <v>18359</v>
      </c>
      <c r="J4375" s="121" t="s">
        <v>7453</v>
      </c>
    </row>
    <row r="4376" spans="1:10" ht="15.75" hidden="1" customHeight="1">
      <c r="A4376" s="119">
        <v>4369</v>
      </c>
      <c r="B4376" s="238" t="s">
        <v>30899</v>
      </c>
      <c r="C4376" s="121" t="s">
        <v>7478</v>
      </c>
      <c r="D4376" s="119">
        <v>2025</v>
      </c>
      <c r="E4376" s="121">
        <v>6100111247</v>
      </c>
      <c r="F4376" s="237">
        <v>45719</v>
      </c>
      <c r="G4376" s="121" t="s">
        <v>11939</v>
      </c>
      <c r="H4376" s="121" t="s">
        <v>25301</v>
      </c>
      <c r="I4376" s="120" t="s">
        <v>18360</v>
      </c>
      <c r="J4376" s="121" t="s">
        <v>7451</v>
      </c>
    </row>
    <row r="4377" spans="1:10" ht="15.75" hidden="1" customHeight="1">
      <c r="A4377" s="119">
        <v>4370</v>
      </c>
      <c r="B4377" s="238" t="s">
        <v>30900</v>
      </c>
      <c r="C4377" s="121" t="s">
        <v>7496</v>
      </c>
      <c r="D4377" s="119">
        <v>2025</v>
      </c>
      <c r="E4377" s="121">
        <v>6100111251</v>
      </c>
      <c r="F4377" s="237">
        <v>45719</v>
      </c>
      <c r="G4377" s="121" t="s">
        <v>11940</v>
      </c>
      <c r="H4377" s="121" t="s">
        <v>25302</v>
      </c>
      <c r="I4377" s="120" t="s">
        <v>18361</v>
      </c>
      <c r="J4377" s="121" t="s">
        <v>7451</v>
      </c>
    </row>
    <row r="4378" spans="1:10" ht="15.75" hidden="1" customHeight="1">
      <c r="A4378" s="119">
        <v>4371</v>
      </c>
      <c r="B4378" s="238" t="s">
        <v>30901</v>
      </c>
      <c r="C4378" s="121" t="s">
        <v>7489</v>
      </c>
      <c r="D4378" s="119">
        <v>2025</v>
      </c>
      <c r="E4378" s="121">
        <v>6200038522</v>
      </c>
      <c r="F4378" s="237">
        <v>45723</v>
      </c>
      <c r="G4378" s="121" t="s">
        <v>11941</v>
      </c>
      <c r="H4378" s="121" t="s">
        <v>25303</v>
      </c>
      <c r="I4378" s="120" t="s">
        <v>18362</v>
      </c>
      <c r="J4378" s="121" t="s">
        <v>7453</v>
      </c>
    </row>
    <row r="4379" spans="1:10" ht="15.75" hidden="1" customHeight="1">
      <c r="A4379" s="119">
        <v>4372</v>
      </c>
      <c r="B4379" s="238" t="s">
        <v>30902</v>
      </c>
      <c r="C4379" s="121" t="s">
        <v>7500</v>
      </c>
      <c r="D4379" s="119">
        <v>2025</v>
      </c>
      <c r="E4379" s="121">
        <v>6200038634</v>
      </c>
      <c r="F4379" s="237">
        <v>45733</v>
      </c>
      <c r="G4379" s="121" t="s">
        <v>11942</v>
      </c>
      <c r="H4379" s="121" t="s">
        <v>25304</v>
      </c>
      <c r="I4379" s="120" t="s">
        <v>18363</v>
      </c>
      <c r="J4379" s="121" t="s">
        <v>7453</v>
      </c>
    </row>
    <row r="4380" spans="1:10" ht="15.75" hidden="1" customHeight="1">
      <c r="A4380" s="119">
        <v>4373</v>
      </c>
      <c r="B4380" s="238" t="s">
        <v>30903</v>
      </c>
      <c r="C4380" s="121" t="s">
        <v>7496</v>
      </c>
      <c r="D4380" s="119">
        <v>2025</v>
      </c>
      <c r="E4380" s="121">
        <v>6100111403</v>
      </c>
      <c r="F4380" s="237">
        <v>45723</v>
      </c>
      <c r="G4380" s="121" t="s">
        <v>11943</v>
      </c>
      <c r="H4380" s="121" t="s">
        <v>25305</v>
      </c>
      <c r="I4380" s="120" t="s">
        <v>18364</v>
      </c>
      <c r="J4380" s="121" t="s">
        <v>7451</v>
      </c>
    </row>
    <row r="4381" spans="1:10" ht="15.75" hidden="1" customHeight="1">
      <c r="A4381" s="119">
        <v>4374</v>
      </c>
      <c r="B4381" s="238" t="s">
        <v>30904</v>
      </c>
      <c r="C4381" s="121" t="s">
        <v>7483</v>
      </c>
      <c r="D4381" s="119">
        <v>2025</v>
      </c>
      <c r="E4381" s="121">
        <v>6100111402</v>
      </c>
      <c r="F4381" s="237">
        <v>45741</v>
      </c>
      <c r="G4381" s="121" t="s">
        <v>11944</v>
      </c>
      <c r="H4381" s="121" t="s">
        <v>25306</v>
      </c>
      <c r="I4381" s="120" t="s">
        <v>18365</v>
      </c>
      <c r="J4381" s="121" t="s">
        <v>7451</v>
      </c>
    </row>
    <row r="4382" spans="1:10" ht="15.75" hidden="1" customHeight="1">
      <c r="A4382" s="119">
        <v>4375</v>
      </c>
      <c r="B4382" s="238" t="s">
        <v>30905</v>
      </c>
      <c r="C4382" s="121" t="s">
        <v>7504</v>
      </c>
      <c r="D4382" s="119">
        <v>2025</v>
      </c>
      <c r="E4382" s="121">
        <v>6300020697</v>
      </c>
      <c r="F4382" s="237">
        <v>45727</v>
      </c>
      <c r="G4382" s="121" t="s">
        <v>11945</v>
      </c>
      <c r="H4382" s="121" t="s">
        <v>25307</v>
      </c>
      <c r="I4382" s="120" t="s">
        <v>18366</v>
      </c>
      <c r="J4382" s="121" t="s">
        <v>7454</v>
      </c>
    </row>
    <row r="4383" spans="1:10" ht="15.75" hidden="1" customHeight="1">
      <c r="A4383" s="119">
        <v>4376</v>
      </c>
      <c r="B4383" s="238" t="s">
        <v>30906</v>
      </c>
      <c r="C4383" s="121" t="s">
        <v>7507</v>
      </c>
      <c r="D4383" s="119">
        <v>2025</v>
      </c>
      <c r="E4383" s="121">
        <v>6400023790</v>
      </c>
      <c r="F4383" s="237">
        <v>45734</v>
      </c>
      <c r="G4383" s="121" t="s">
        <v>11946</v>
      </c>
      <c r="H4383" s="121" t="s">
        <v>25308</v>
      </c>
      <c r="I4383" s="120" t="s">
        <v>18367</v>
      </c>
      <c r="J4383" s="121" t="s">
        <v>7455</v>
      </c>
    </row>
    <row r="4384" spans="1:10" ht="15.75" hidden="1" customHeight="1">
      <c r="A4384" s="119">
        <v>4377</v>
      </c>
      <c r="B4384" s="238" t="s">
        <v>30907</v>
      </c>
      <c r="C4384" s="121" t="s">
        <v>7478</v>
      </c>
      <c r="D4384" s="119">
        <v>2025</v>
      </c>
      <c r="E4384" s="121">
        <v>6100111393</v>
      </c>
      <c r="F4384" s="237">
        <v>45723</v>
      </c>
      <c r="G4384" s="121" t="s">
        <v>11947</v>
      </c>
      <c r="H4384" s="121" t="s">
        <v>25309</v>
      </c>
      <c r="I4384" s="120" t="s">
        <v>18368</v>
      </c>
      <c r="J4384" s="121" t="s">
        <v>7451</v>
      </c>
    </row>
    <row r="4385" spans="1:10" ht="15.75" hidden="1" customHeight="1">
      <c r="A4385" s="119">
        <v>4378</v>
      </c>
      <c r="B4385" s="121" t="s">
        <v>33341</v>
      </c>
      <c r="C4385" s="121" t="s">
        <v>7502</v>
      </c>
      <c r="D4385" s="119">
        <v>2025</v>
      </c>
      <c r="E4385" s="121">
        <v>6300020682</v>
      </c>
      <c r="F4385" s="237">
        <v>45723</v>
      </c>
      <c r="G4385" s="121" t="s">
        <v>11948</v>
      </c>
      <c r="H4385" s="121" t="s">
        <v>25310</v>
      </c>
      <c r="I4385" s="120" t="s">
        <v>18369</v>
      </c>
      <c r="J4385" s="121" t="s">
        <v>7454</v>
      </c>
    </row>
    <row r="4386" spans="1:10" ht="15.75" hidden="1" customHeight="1">
      <c r="A4386" s="119">
        <v>4379</v>
      </c>
      <c r="B4386" s="238" t="s">
        <v>30908</v>
      </c>
      <c r="C4386" s="121" t="s">
        <v>7490</v>
      </c>
      <c r="D4386" s="119">
        <v>2025</v>
      </c>
      <c r="E4386" s="121">
        <v>6200038936</v>
      </c>
      <c r="F4386" s="237">
        <v>45775</v>
      </c>
      <c r="G4386" s="121" t="s">
        <v>7133</v>
      </c>
      <c r="H4386" s="121" t="s">
        <v>25311</v>
      </c>
      <c r="I4386" s="120" t="s">
        <v>18370</v>
      </c>
      <c r="J4386" s="121" t="s">
        <v>7453</v>
      </c>
    </row>
    <row r="4387" spans="1:10" ht="15.75" hidden="1" customHeight="1">
      <c r="A4387" s="119">
        <v>4380</v>
      </c>
      <c r="B4387" s="238" t="s">
        <v>29085</v>
      </c>
      <c r="C4387" s="121" t="s">
        <v>7479</v>
      </c>
      <c r="D4387" s="119">
        <v>2025</v>
      </c>
      <c r="E4387" s="121">
        <v>6100111339</v>
      </c>
      <c r="F4387" s="237">
        <v>45721</v>
      </c>
      <c r="G4387" s="121" t="s">
        <v>11949</v>
      </c>
      <c r="H4387" s="121" t="s">
        <v>25312</v>
      </c>
      <c r="I4387" s="120" t="s">
        <v>18371</v>
      </c>
      <c r="J4387" s="121" t="s">
        <v>7451</v>
      </c>
    </row>
    <row r="4388" spans="1:10" ht="15.75" hidden="1" customHeight="1">
      <c r="A4388" s="119">
        <v>4381</v>
      </c>
      <c r="B4388" s="238" t="s">
        <v>7620</v>
      </c>
      <c r="C4388" s="121" t="s">
        <v>7478</v>
      </c>
      <c r="D4388" s="119">
        <v>2025</v>
      </c>
      <c r="E4388" s="121">
        <v>6100111422</v>
      </c>
      <c r="F4388" s="237">
        <v>45723</v>
      </c>
      <c r="G4388" s="121" t="s">
        <v>11950</v>
      </c>
      <c r="H4388" s="121" t="s">
        <v>25313</v>
      </c>
      <c r="I4388" s="120" t="s">
        <v>18372</v>
      </c>
      <c r="J4388" s="121" t="s">
        <v>7451</v>
      </c>
    </row>
    <row r="4389" spans="1:10" ht="15.75" hidden="1" customHeight="1">
      <c r="A4389" s="119">
        <v>4382</v>
      </c>
      <c r="B4389" s="238" t="s">
        <v>30909</v>
      </c>
      <c r="C4389" s="121" t="s">
        <v>7482</v>
      </c>
      <c r="D4389" s="119">
        <v>2025</v>
      </c>
      <c r="E4389" s="121">
        <v>6100111427</v>
      </c>
      <c r="F4389" s="237">
        <v>45733</v>
      </c>
      <c r="G4389" s="121" t="s">
        <v>7105</v>
      </c>
      <c r="H4389" s="121"/>
      <c r="I4389" s="120" t="s">
        <v>18373</v>
      </c>
      <c r="J4389" s="121" t="s">
        <v>7451</v>
      </c>
    </row>
    <row r="4390" spans="1:10" ht="15.75" hidden="1" customHeight="1">
      <c r="A4390" s="119">
        <v>4383</v>
      </c>
      <c r="B4390" s="238" t="s">
        <v>30910</v>
      </c>
      <c r="C4390" s="121" t="s">
        <v>7478</v>
      </c>
      <c r="D4390" s="119">
        <v>2025</v>
      </c>
      <c r="E4390" s="121">
        <v>6100111274</v>
      </c>
      <c r="F4390" s="237">
        <v>45721</v>
      </c>
      <c r="G4390" s="121" t="s">
        <v>11951</v>
      </c>
      <c r="H4390" s="121" t="s">
        <v>25314</v>
      </c>
      <c r="I4390" s="120" t="s">
        <v>18374</v>
      </c>
      <c r="J4390" s="121" t="s">
        <v>7451</v>
      </c>
    </row>
    <row r="4391" spans="1:10" ht="15.75" hidden="1" customHeight="1">
      <c r="A4391" s="119">
        <v>4384</v>
      </c>
      <c r="B4391" s="238" t="s">
        <v>7620</v>
      </c>
      <c r="C4391" s="121" t="s">
        <v>7478</v>
      </c>
      <c r="D4391" s="119">
        <v>2025</v>
      </c>
      <c r="E4391" s="121">
        <v>6100111416</v>
      </c>
      <c r="F4391" s="237">
        <v>45730</v>
      </c>
      <c r="G4391" s="121" t="s">
        <v>11952</v>
      </c>
      <c r="H4391" s="121" t="s">
        <v>25315</v>
      </c>
      <c r="I4391" s="120" t="s">
        <v>18375</v>
      </c>
      <c r="J4391" s="121" t="s">
        <v>7451</v>
      </c>
    </row>
    <row r="4392" spans="1:10" ht="15.75" hidden="1" customHeight="1">
      <c r="A4392" s="119">
        <v>4385</v>
      </c>
      <c r="B4392" s="238" t="s">
        <v>30911</v>
      </c>
      <c r="C4392" s="121" t="s">
        <v>7495</v>
      </c>
      <c r="D4392" s="119">
        <v>2025</v>
      </c>
      <c r="E4392" s="121">
        <v>6300020690</v>
      </c>
      <c r="F4392" s="237">
        <v>45729</v>
      </c>
      <c r="G4392" s="121" t="s">
        <v>11953</v>
      </c>
      <c r="H4392" s="121" t="s">
        <v>25316</v>
      </c>
      <c r="I4392" s="120" t="s">
        <v>18376</v>
      </c>
      <c r="J4392" s="121" t="s">
        <v>7454</v>
      </c>
    </row>
    <row r="4393" spans="1:10" ht="15.75" hidden="1" customHeight="1">
      <c r="A4393" s="119">
        <v>4386</v>
      </c>
      <c r="B4393" s="238" t="s">
        <v>29495</v>
      </c>
      <c r="C4393" s="121" t="s">
        <v>7478</v>
      </c>
      <c r="D4393" s="119">
        <v>2025</v>
      </c>
      <c r="E4393" s="121">
        <v>6100111401</v>
      </c>
      <c r="F4393" s="237">
        <v>45726</v>
      </c>
      <c r="G4393" s="121" t="s">
        <v>11954</v>
      </c>
      <c r="H4393" s="121" t="s">
        <v>25317</v>
      </c>
      <c r="I4393" s="120" t="s">
        <v>18377</v>
      </c>
      <c r="J4393" s="121" t="s">
        <v>7451</v>
      </c>
    </row>
    <row r="4394" spans="1:10" ht="15.75" hidden="1" customHeight="1">
      <c r="A4394" s="119">
        <v>4387</v>
      </c>
      <c r="B4394" s="121" t="s">
        <v>28047</v>
      </c>
      <c r="C4394" s="121" t="s">
        <v>7508</v>
      </c>
      <c r="D4394" s="119">
        <v>2025</v>
      </c>
      <c r="E4394" s="121">
        <v>6400023771</v>
      </c>
      <c r="F4394" s="237">
        <v>45736</v>
      </c>
      <c r="G4394" s="121" t="s">
        <v>11955</v>
      </c>
      <c r="H4394" s="121" t="s">
        <v>25318</v>
      </c>
      <c r="I4394" s="120" t="s">
        <v>18378</v>
      </c>
      <c r="J4394" s="121" t="s">
        <v>7455</v>
      </c>
    </row>
    <row r="4395" spans="1:10" ht="15.75" hidden="1" customHeight="1">
      <c r="A4395" s="119">
        <v>4388</v>
      </c>
      <c r="B4395" s="238" t="s">
        <v>30912</v>
      </c>
      <c r="C4395" s="121" t="s">
        <v>7486</v>
      </c>
      <c r="D4395" s="119">
        <v>2025</v>
      </c>
      <c r="E4395" s="121">
        <v>6200038451</v>
      </c>
      <c r="F4395" s="237">
        <v>45714</v>
      </c>
      <c r="G4395" s="121" t="s">
        <v>11956</v>
      </c>
      <c r="H4395" s="121" t="s">
        <v>25319</v>
      </c>
      <c r="I4395" s="120" t="s">
        <v>18379</v>
      </c>
      <c r="J4395" s="121" t="s">
        <v>7453</v>
      </c>
    </row>
    <row r="4396" spans="1:10" ht="15.75" hidden="1" customHeight="1">
      <c r="A4396" s="119">
        <v>4389</v>
      </c>
      <c r="B4396" s="238" t="s">
        <v>30913</v>
      </c>
      <c r="C4396" s="121" t="s">
        <v>7500</v>
      </c>
      <c r="D4396" s="119">
        <v>2025</v>
      </c>
      <c r="E4396" s="121">
        <v>6200038531</v>
      </c>
      <c r="F4396" s="237">
        <v>45720</v>
      </c>
      <c r="G4396" s="121" t="s">
        <v>11957</v>
      </c>
      <c r="H4396" s="121" t="s">
        <v>25320</v>
      </c>
      <c r="I4396" s="120" t="s">
        <v>18380</v>
      </c>
      <c r="J4396" s="121" t="s">
        <v>7453</v>
      </c>
    </row>
    <row r="4397" spans="1:10" ht="15.75" hidden="1" customHeight="1">
      <c r="A4397" s="119">
        <v>4390</v>
      </c>
      <c r="B4397" s="238" t="s">
        <v>30914</v>
      </c>
      <c r="C4397" s="121" t="s">
        <v>7494</v>
      </c>
      <c r="D4397" s="119">
        <v>2025</v>
      </c>
      <c r="E4397" s="121">
        <v>6000041426</v>
      </c>
      <c r="F4397" s="237">
        <v>45748</v>
      </c>
      <c r="G4397" s="121" t="s">
        <v>11958</v>
      </c>
      <c r="H4397" s="121" t="s">
        <v>25321</v>
      </c>
      <c r="I4397" s="120" t="s">
        <v>18381</v>
      </c>
      <c r="J4397" s="121" t="s">
        <v>7452</v>
      </c>
    </row>
    <row r="4398" spans="1:10" ht="15.75" hidden="1" customHeight="1">
      <c r="A4398" s="119">
        <v>4391</v>
      </c>
      <c r="B4398" s="238" t="s">
        <v>30915</v>
      </c>
      <c r="C4398" s="121" t="s">
        <v>7504</v>
      </c>
      <c r="D4398" s="119">
        <v>2025</v>
      </c>
      <c r="E4398" s="121">
        <v>6300020666</v>
      </c>
      <c r="F4398" s="237">
        <v>45722</v>
      </c>
      <c r="G4398" s="121" t="s">
        <v>11959</v>
      </c>
      <c r="H4398" s="121" t="s">
        <v>25322</v>
      </c>
      <c r="I4398" s="120" t="s">
        <v>18382</v>
      </c>
      <c r="J4398" s="121" t="s">
        <v>7454</v>
      </c>
    </row>
    <row r="4399" spans="1:10" ht="15.75" hidden="1" customHeight="1">
      <c r="A4399" s="119">
        <v>4392</v>
      </c>
      <c r="B4399" s="238" t="s">
        <v>30916</v>
      </c>
      <c r="C4399" s="121" t="s">
        <v>7494</v>
      </c>
      <c r="D4399" s="119">
        <v>2025</v>
      </c>
      <c r="E4399" s="121">
        <v>6000041358</v>
      </c>
      <c r="F4399" s="237">
        <v>45721</v>
      </c>
      <c r="G4399" s="121" t="s">
        <v>11960</v>
      </c>
      <c r="H4399" s="121" t="s">
        <v>25323</v>
      </c>
      <c r="I4399" s="120" t="s">
        <v>18383</v>
      </c>
      <c r="J4399" s="121" t="s">
        <v>7452</v>
      </c>
    </row>
    <row r="4400" spans="1:10" ht="15.75" hidden="1" customHeight="1">
      <c r="A4400" s="119">
        <v>4393</v>
      </c>
      <c r="B4400" s="238" t="s">
        <v>30917</v>
      </c>
      <c r="C4400" s="121" t="s">
        <v>7480</v>
      </c>
      <c r="D4400" s="119">
        <v>2025</v>
      </c>
      <c r="E4400" s="121">
        <v>6000041483</v>
      </c>
      <c r="F4400" s="237">
        <v>45741</v>
      </c>
      <c r="G4400" s="121" t="s">
        <v>11961</v>
      </c>
      <c r="H4400" s="121" t="s">
        <v>25324</v>
      </c>
      <c r="I4400" s="120" t="s">
        <v>18384</v>
      </c>
      <c r="J4400" s="121" t="s">
        <v>7452</v>
      </c>
    </row>
    <row r="4401" spans="1:10" ht="15.75" hidden="1" customHeight="1">
      <c r="A4401" s="119">
        <v>4394</v>
      </c>
      <c r="B4401" s="238" t="s">
        <v>30918</v>
      </c>
      <c r="C4401" s="121" t="s">
        <v>7479</v>
      </c>
      <c r="D4401" s="119">
        <v>2025</v>
      </c>
      <c r="E4401" s="121">
        <v>6100111438</v>
      </c>
      <c r="F4401" s="237">
        <v>45726</v>
      </c>
      <c r="G4401" s="121" t="s">
        <v>11962</v>
      </c>
      <c r="H4401" s="121" t="s">
        <v>25325</v>
      </c>
      <c r="I4401" s="120" t="s">
        <v>18385</v>
      </c>
      <c r="J4401" s="121" t="s">
        <v>7451</v>
      </c>
    </row>
    <row r="4402" spans="1:10" ht="15.75" hidden="1" customHeight="1">
      <c r="A4402" s="119">
        <v>4395</v>
      </c>
      <c r="B4402" s="238" t="s">
        <v>29050</v>
      </c>
      <c r="C4402" s="121" t="s">
        <v>7478</v>
      </c>
      <c r="D4402" s="119">
        <v>2025</v>
      </c>
      <c r="E4402" s="121">
        <v>6100111347</v>
      </c>
      <c r="F4402" s="237">
        <v>45722</v>
      </c>
      <c r="G4402" s="121" t="s">
        <v>11963</v>
      </c>
      <c r="H4402" s="121" t="s">
        <v>25326</v>
      </c>
      <c r="I4402" s="120" t="s">
        <v>18386</v>
      </c>
      <c r="J4402" s="121" t="s">
        <v>7451</v>
      </c>
    </row>
    <row r="4403" spans="1:10" ht="15.75" hidden="1" customHeight="1">
      <c r="A4403" s="119">
        <v>4396</v>
      </c>
      <c r="B4403" s="238" t="s">
        <v>30919</v>
      </c>
      <c r="C4403" s="121" t="s">
        <v>7486</v>
      </c>
      <c r="D4403" s="119">
        <v>2025</v>
      </c>
      <c r="E4403" s="121">
        <v>6200038524</v>
      </c>
      <c r="F4403" s="237">
        <v>45720</v>
      </c>
      <c r="G4403" s="121" t="s">
        <v>11964</v>
      </c>
      <c r="H4403" s="121" t="s">
        <v>25327</v>
      </c>
      <c r="I4403" s="120" t="s">
        <v>18387</v>
      </c>
      <c r="J4403" s="121" t="s">
        <v>7453</v>
      </c>
    </row>
    <row r="4404" spans="1:10" ht="15.75" hidden="1" customHeight="1">
      <c r="A4404" s="119">
        <v>4397</v>
      </c>
      <c r="B4404" s="238" t="s">
        <v>30920</v>
      </c>
      <c r="C4404" s="121" t="s">
        <v>7483</v>
      </c>
      <c r="D4404" s="119">
        <v>2025</v>
      </c>
      <c r="E4404" s="121">
        <v>6100111493</v>
      </c>
      <c r="F4404" s="237">
        <v>45728</v>
      </c>
      <c r="G4404" s="121" t="s">
        <v>11965</v>
      </c>
      <c r="H4404" s="121" t="s">
        <v>25328</v>
      </c>
      <c r="I4404" s="120" t="s">
        <v>18388</v>
      </c>
      <c r="J4404" s="121" t="s">
        <v>7451</v>
      </c>
    </row>
    <row r="4405" spans="1:10" ht="15.75" hidden="1" customHeight="1">
      <c r="A4405" s="119">
        <v>4398</v>
      </c>
      <c r="B4405" s="238" t="s">
        <v>30921</v>
      </c>
      <c r="C4405" s="121" t="s">
        <v>7492</v>
      </c>
      <c r="D4405" s="119">
        <v>2025</v>
      </c>
      <c r="E4405" s="121">
        <v>6200038567</v>
      </c>
      <c r="F4405" s="237">
        <v>45726</v>
      </c>
      <c r="G4405" s="121" t="s">
        <v>11966</v>
      </c>
      <c r="H4405" s="121" t="s">
        <v>25329</v>
      </c>
      <c r="I4405" s="120" t="s">
        <v>18389</v>
      </c>
      <c r="J4405" s="121" t="s">
        <v>7453</v>
      </c>
    </row>
    <row r="4406" spans="1:10" ht="15.75" hidden="1" customHeight="1">
      <c r="A4406" s="119">
        <v>4399</v>
      </c>
      <c r="B4406" s="238" t="s">
        <v>30922</v>
      </c>
      <c r="C4406" s="121" t="s">
        <v>7486</v>
      </c>
      <c r="D4406" s="119">
        <v>2025</v>
      </c>
      <c r="E4406" s="121">
        <v>6200038525</v>
      </c>
      <c r="F4406" s="237">
        <v>45721</v>
      </c>
      <c r="G4406" s="121" t="s">
        <v>11967</v>
      </c>
      <c r="H4406" s="121" t="s">
        <v>25330</v>
      </c>
      <c r="I4406" s="120" t="s">
        <v>18390</v>
      </c>
      <c r="J4406" s="121" t="s">
        <v>7453</v>
      </c>
    </row>
    <row r="4407" spans="1:10" ht="15.75" hidden="1" customHeight="1">
      <c r="A4407" s="119">
        <v>4400</v>
      </c>
      <c r="B4407" s="238" t="s">
        <v>30923</v>
      </c>
      <c r="C4407" s="121" t="s">
        <v>7491</v>
      </c>
      <c r="D4407" s="119">
        <v>2025</v>
      </c>
      <c r="E4407" s="121">
        <v>6100111358</v>
      </c>
      <c r="F4407" s="237">
        <v>45723</v>
      </c>
      <c r="G4407" s="121" t="s">
        <v>7169</v>
      </c>
      <c r="H4407" s="121" t="s">
        <v>25331</v>
      </c>
      <c r="I4407" s="120" t="s">
        <v>18391</v>
      </c>
      <c r="J4407" s="121" t="s">
        <v>7451</v>
      </c>
    </row>
    <row r="4408" spans="1:10" ht="15.75" hidden="1" customHeight="1">
      <c r="A4408" s="119">
        <v>4401</v>
      </c>
      <c r="B4408" s="238" t="s">
        <v>30924</v>
      </c>
      <c r="C4408" s="121" t="s">
        <v>7496</v>
      </c>
      <c r="D4408" s="119">
        <v>2025</v>
      </c>
      <c r="E4408" s="121">
        <v>6100111325</v>
      </c>
      <c r="F4408" s="237">
        <v>45721</v>
      </c>
      <c r="G4408" s="121" t="s">
        <v>11968</v>
      </c>
      <c r="H4408" s="121" t="s">
        <v>25332</v>
      </c>
      <c r="I4408" s="120" t="s">
        <v>18392</v>
      </c>
      <c r="J4408" s="121" t="s">
        <v>7451</v>
      </c>
    </row>
    <row r="4409" spans="1:10" ht="15.75" hidden="1" customHeight="1">
      <c r="A4409" s="119">
        <v>4402</v>
      </c>
      <c r="B4409" s="238" t="s">
        <v>29212</v>
      </c>
      <c r="C4409" s="121" t="s">
        <v>7501</v>
      </c>
      <c r="D4409" s="119">
        <v>2025</v>
      </c>
      <c r="E4409" s="121">
        <v>6200038540</v>
      </c>
      <c r="F4409" s="237">
        <v>45726</v>
      </c>
      <c r="G4409" s="121" t="s">
        <v>11969</v>
      </c>
      <c r="H4409" s="121" t="s">
        <v>25333</v>
      </c>
      <c r="I4409" s="120" t="s">
        <v>18393</v>
      </c>
      <c r="J4409" s="121" t="s">
        <v>7453</v>
      </c>
    </row>
    <row r="4410" spans="1:10" ht="15.75" hidden="1" customHeight="1">
      <c r="A4410" s="119">
        <v>4403</v>
      </c>
      <c r="B4410" s="238" t="s">
        <v>30925</v>
      </c>
      <c r="C4410" s="121" t="s">
        <v>7505</v>
      </c>
      <c r="D4410" s="119">
        <v>2025</v>
      </c>
      <c r="E4410" s="121">
        <v>6400023754</v>
      </c>
      <c r="F4410" s="237">
        <v>45719</v>
      </c>
      <c r="G4410" s="121" t="s">
        <v>7194</v>
      </c>
      <c r="H4410" s="121"/>
      <c r="I4410" s="120" t="s">
        <v>18394</v>
      </c>
      <c r="J4410" s="121" t="s">
        <v>7455</v>
      </c>
    </row>
    <row r="4411" spans="1:10" ht="15.75" hidden="1" customHeight="1">
      <c r="A4411" s="119">
        <v>4404</v>
      </c>
      <c r="B4411" s="238" t="s">
        <v>30926</v>
      </c>
      <c r="C4411" s="121" t="s">
        <v>7481</v>
      </c>
      <c r="D4411" s="119">
        <v>2025</v>
      </c>
      <c r="E4411" s="121">
        <v>6000041564</v>
      </c>
      <c r="F4411" s="237">
        <v>45758</v>
      </c>
      <c r="G4411" s="121" t="s">
        <v>11970</v>
      </c>
      <c r="H4411" s="121" t="s">
        <v>25334</v>
      </c>
      <c r="I4411" s="120" t="s">
        <v>18395</v>
      </c>
      <c r="J4411" s="121" t="s">
        <v>7452</v>
      </c>
    </row>
    <row r="4412" spans="1:10" ht="15.75" hidden="1" customHeight="1">
      <c r="A4412" s="119">
        <v>4405</v>
      </c>
      <c r="B4412" s="238" t="s">
        <v>30927</v>
      </c>
      <c r="C4412" s="121" t="s">
        <v>7508</v>
      </c>
      <c r="D4412" s="119">
        <v>2025</v>
      </c>
      <c r="E4412" s="121">
        <v>6400023772</v>
      </c>
      <c r="F4412" s="237">
        <v>45723</v>
      </c>
      <c r="G4412" s="121" t="s">
        <v>7190</v>
      </c>
      <c r="H4412" s="121" t="s">
        <v>25335</v>
      </c>
      <c r="I4412" s="120" t="s">
        <v>18396</v>
      </c>
      <c r="J4412" s="121" t="s">
        <v>7455</v>
      </c>
    </row>
    <row r="4413" spans="1:10" ht="15.75" hidden="1" customHeight="1">
      <c r="A4413" s="119">
        <v>4406</v>
      </c>
      <c r="B4413" s="238" t="s">
        <v>28277</v>
      </c>
      <c r="C4413" s="121" t="s">
        <v>7478</v>
      </c>
      <c r="D4413" s="119">
        <v>2025</v>
      </c>
      <c r="E4413" s="121">
        <v>6100111349</v>
      </c>
      <c r="F4413" s="237">
        <v>45721</v>
      </c>
      <c r="G4413" s="121" t="s">
        <v>11971</v>
      </c>
      <c r="H4413" s="121" t="s">
        <v>25336</v>
      </c>
      <c r="I4413" s="120" t="s">
        <v>18397</v>
      </c>
      <c r="J4413" s="121" t="s">
        <v>7451</v>
      </c>
    </row>
    <row r="4414" spans="1:10" ht="15.75" hidden="1" customHeight="1">
      <c r="A4414" s="119">
        <v>4407</v>
      </c>
      <c r="B4414" s="238" t="s">
        <v>30928</v>
      </c>
      <c r="C4414" s="121" t="s">
        <v>7492</v>
      </c>
      <c r="D4414" s="119">
        <v>2025</v>
      </c>
      <c r="E4414" s="121">
        <v>6200038526</v>
      </c>
      <c r="F4414" s="237">
        <v>45723</v>
      </c>
      <c r="G4414" s="121" t="s">
        <v>11972</v>
      </c>
      <c r="H4414" s="121" t="s">
        <v>25337</v>
      </c>
      <c r="I4414" s="120" t="s">
        <v>18398</v>
      </c>
      <c r="J4414" s="121" t="s">
        <v>7453</v>
      </c>
    </row>
    <row r="4415" spans="1:10" ht="15.75" hidden="1" customHeight="1">
      <c r="A4415" s="119">
        <v>4408</v>
      </c>
      <c r="B4415" s="238" t="s">
        <v>30929</v>
      </c>
      <c r="C4415" s="121" t="s">
        <v>7489</v>
      </c>
      <c r="D4415" s="119">
        <v>2025</v>
      </c>
      <c r="E4415" s="121">
        <v>6200038520</v>
      </c>
      <c r="F4415" s="237">
        <v>45720</v>
      </c>
      <c r="G4415" s="121" t="s">
        <v>11973</v>
      </c>
      <c r="H4415" s="121" t="s">
        <v>25338</v>
      </c>
      <c r="I4415" s="120" t="s">
        <v>18399</v>
      </c>
      <c r="J4415" s="121" t="s">
        <v>7453</v>
      </c>
    </row>
    <row r="4416" spans="1:10" ht="15.75" hidden="1" customHeight="1">
      <c r="A4416" s="119">
        <v>4409</v>
      </c>
      <c r="B4416" s="238" t="s">
        <v>30930</v>
      </c>
      <c r="C4416" s="121" t="s">
        <v>7491</v>
      </c>
      <c r="D4416" s="119">
        <v>2025</v>
      </c>
      <c r="E4416" s="121">
        <v>6100111355</v>
      </c>
      <c r="F4416" s="237">
        <v>45721</v>
      </c>
      <c r="G4416" s="121" t="s">
        <v>11974</v>
      </c>
      <c r="H4416" s="121" t="s">
        <v>25339</v>
      </c>
      <c r="I4416" s="120" t="s">
        <v>18400</v>
      </c>
      <c r="J4416" s="121" t="s">
        <v>7451</v>
      </c>
    </row>
    <row r="4417" spans="1:10" ht="15.75" hidden="1" customHeight="1">
      <c r="A4417" s="119">
        <v>4410</v>
      </c>
      <c r="B4417" s="238" t="s">
        <v>30931</v>
      </c>
      <c r="C4417" s="121" t="s">
        <v>7489</v>
      </c>
      <c r="D4417" s="119">
        <v>2025</v>
      </c>
      <c r="E4417" s="121">
        <v>6200038527</v>
      </c>
      <c r="F4417" s="237">
        <v>45719</v>
      </c>
      <c r="G4417" s="121" t="s">
        <v>11975</v>
      </c>
      <c r="H4417" s="121" t="s">
        <v>25340</v>
      </c>
      <c r="I4417" s="120" t="s">
        <v>18401</v>
      </c>
      <c r="J4417" s="121" t="s">
        <v>7453</v>
      </c>
    </row>
    <row r="4418" spans="1:10" ht="15.75" hidden="1" customHeight="1">
      <c r="A4418" s="119">
        <v>4411</v>
      </c>
      <c r="B4418" s="238" t="s">
        <v>30932</v>
      </c>
      <c r="C4418" s="121" t="s">
        <v>7489</v>
      </c>
      <c r="D4418" s="119">
        <v>2025</v>
      </c>
      <c r="E4418" s="121">
        <v>6200038544</v>
      </c>
      <c r="F4418" s="237">
        <v>45721</v>
      </c>
      <c r="G4418" s="121" t="s">
        <v>11976</v>
      </c>
      <c r="H4418" s="121" t="s">
        <v>25341</v>
      </c>
      <c r="I4418" s="120" t="s">
        <v>18402</v>
      </c>
      <c r="J4418" s="121" t="s">
        <v>7453</v>
      </c>
    </row>
    <row r="4419" spans="1:10" ht="15.75" hidden="1" customHeight="1">
      <c r="A4419" s="119">
        <v>4412</v>
      </c>
      <c r="B4419" s="238" t="s">
        <v>30933</v>
      </c>
      <c r="C4419" s="121" t="s">
        <v>7499</v>
      </c>
      <c r="D4419" s="119">
        <v>2025</v>
      </c>
      <c r="E4419" s="121">
        <v>6000041413</v>
      </c>
      <c r="F4419" s="237">
        <v>45727</v>
      </c>
      <c r="G4419" s="121" t="s">
        <v>11977</v>
      </c>
      <c r="H4419" s="121" t="s">
        <v>25342</v>
      </c>
      <c r="I4419" s="120" t="s">
        <v>18403</v>
      </c>
      <c r="J4419" s="121" t="s">
        <v>7452</v>
      </c>
    </row>
    <row r="4420" spans="1:10" ht="15.75" hidden="1" customHeight="1">
      <c r="A4420" s="119">
        <v>4413</v>
      </c>
      <c r="B4420" s="238" t="s">
        <v>7673</v>
      </c>
      <c r="C4420" s="121" t="s">
        <v>7478</v>
      </c>
      <c r="D4420" s="119">
        <v>2025</v>
      </c>
      <c r="E4420" s="121">
        <v>6100111441</v>
      </c>
      <c r="F4420" s="237">
        <v>45726</v>
      </c>
      <c r="G4420" s="121" t="s">
        <v>11978</v>
      </c>
      <c r="H4420" s="121" t="s">
        <v>25343</v>
      </c>
      <c r="I4420" s="120" t="s">
        <v>18404</v>
      </c>
      <c r="J4420" s="121" t="s">
        <v>7451</v>
      </c>
    </row>
    <row r="4421" spans="1:10" ht="15.75" hidden="1" customHeight="1">
      <c r="A4421" s="119">
        <v>4414</v>
      </c>
      <c r="B4421" s="238" t="s">
        <v>30934</v>
      </c>
      <c r="C4421" s="121" t="s">
        <v>7481</v>
      </c>
      <c r="D4421" s="119">
        <v>2025</v>
      </c>
      <c r="E4421" s="121">
        <v>6000041357</v>
      </c>
      <c r="F4421" s="237">
        <v>45747</v>
      </c>
      <c r="G4421" s="121" t="s">
        <v>11289</v>
      </c>
      <c r="H4421" s="121" t="s">
        <v>25344</v>
      </c>
      <c r="I4421" s="120" t="s">
        <v>18405</v>
      </c>
      <c r="J4421" s="121" t="s">
        <v>7452</v>
      </c>
    </row>
    <row r="4422" spans="1:10" ht="15.75" hidden="1" customHeight="1">
      <c r="A4422" s="119">
        <v>4415</v>
      </c>
      <c r="B4422" s="238" t="s">
        <v>30935</v>
      </c>
      <c r="C4422" s="121" t="s">
        <v>7495</v>
      </c>
      <c r="D4422" s="119">
        <v>2025</v>
      </c>
      <c r="E4422" s="121">
        <v>6300020710</v>
      </c>
      <c r="F4422" s="237">
        <v>45733</v>
      </c>
      <c r="G4422" s="121" t="s">
        <v>11979</v>
      </c>
      <c r="H4422" s="121" t="s">
        <v>25345</v>
      </c>
      <c r="I4422" s="120" t="s">
        <v>18406</v>
      </c>
      <c r="J4422" s="121" t="s">
        <v>7454</v>
      </c>
    </row>
    <row r="4423" spans="1:10" ht="15.75" hidden="1" customHeight="1">
      <c r="A4423" s="119">
        <v>4416</v>
      </c>
      <c r="B4423" s="238" t="s">
        <v>30936</v>
      </c>
      <c r="C4423" s="121" t="s">
        <v>7501</v>
      </c>
      <c r="D4423" s="119">
        <v>2025</v>
      </c>
      <c r="E4423" s="121">
        <v>6200038543</v>
      </c>
      <c r="F4423" s="237">
        <v>45722</v>
      </c>
      <c r="G4423" s="121" t="s">
        <v>11980</v>
      </c>
      <c r="H4423" s="121" t="s">
        <v>25346</v>
      </c>
      <c r="I4423" s="120" t="s">
        <v>18407</v>
      </c>
      <c r="J4423" s="121" t="s">
        <v>7453</v>
      </c>
    </row>
    <row r="4424" spans="1:10" ht="15.75" hidden="1" customHeight="1">
      <c r="A4424" s="119">
        <v>4417</v>
      </c>
      <c r="B4424" s="238" t="s">
        <v>7590</v>
      </c>
      <c r="C4424" s="121" t="s">
        <v>7479</v>
      </c>
      <c r="D4424" s="119">
        <v>2025</v>
      </c>
      <c r="E4424" s="121">
        <v>6100111448</v>
      </c>
      <c r="F4424" s="237">
        <v>45726</v>
      </c>
      <c r="G4424" s="121" t="s">
        <v>11981</v>
      </c>
      <c r="H4424" s="121" t="s">
        <v>25347</v>
      </c>
      <c r="I4424" s="120" t="s">
        <v>18408</v>
      </c>
      <c r="J4424" s="121" t="s">
        <v>7451</v>
      </c>
    </row>
    <row r="4425" spans="1:10" ht="15.75" hidden="1" customHeight="1">
      <c r="A4425" s="119">
        <v>4418</v>
      </c>
      <c r="B4425" s="238" t="s">
        <v>30937</v>
      </c>
      <c r="C4425" s="121" t="s">
        <v>7482</v>
      </c>
      <c r="D4425" s="119">
        <v>2025</v>
      </c>
      <c r="E4425" s="121">
        <v>6100111379</v>
      </c>
      <c r="F4425" s="237">
        <v>45728</v>
      </c>
      <c r="G4425" s="121" t="s">
        <v>11982</v>
      </c>
      <c r="H4425" s="121" t="s">
        <v>25348</v>
      </c>
      <c r="I4425" s="120" t="s">
        <v>18409</v>
      </c>
      <c r="J4425" s="121" t="s">
        <v>7451</v>
      </c>
    </row>
    <row r="4426" spans="1:10" ht="15.75" customHeight="1">
      <c r="A4426" s="119">
        <v>4419</v>
      </c>
      <c r="B4426" s="238" t="s">
        <v>30938</v>
      </c>
      <c r="C4426" s="121" t="s">
        <v>7510</v>
      </c>
      <c r="D4426" s="119">
        <v>2025</v>
      </c>
      <c r="E4426" s="121">
        <v>6300020676</v>
      </c>
      <c r="F4426" s="237">
        <v>45721</v>
      </c>
      <c r="G4426" s="121" t="s">
        <v>7196</v>
      </c>
      <c r="H4426" s="121" t="s">
        <v>25349</v>
      </c>
      <c r="I4426" s="120" t="s">
        <v>18410</v>
      </c>
      <c r="J4426" s="121" t="s">
        <v>7454</v>
      </c>
    </row>
    <row r="4427" spans="1:10" ht="15.75" hidden="1" customHeight="1">
      <c r="A4427" s="119">
        <v>4420</v>
      </c>
      <c r="B4427" s="238" t="s">
        <v>29232</v>
      </c>
      <c r="C4427" s="121" t="s">
        <v>7478</v>
      </c>
      <c r="D4427" s="119">
        <v>2025</v>
      </c>
      <c r="E4427" s="121">
        <v>6100111860</v>
      </c>
      <c r="F4427" s="237">
        <v>45751</v>
      </c>
      <c r="G4427" s="121" t="s">
        <v>11983</v>
      </c>
      <c r="H4427" s="121" t="s">
        <v>25350</v>
      </c>
      <c r="I4427" s="120" t="s">
        <v>18411</v>
      </c>
      <c r="J4427" s="121" t="s">
        <v>7451</v>
      </c>
    </row>
    <row r="4428" spans="1:10" ht="15.75" hidden="1" customHeight="1">
      <c r="A4428" s="119">
        <v>4421</v>
      </c>
      <c r="B4428" s="238" t="s">
        <v>30939</v>
      </c>
      <c r="C4428" s="121" t="s">
        <v>7512</v>
      </c>
      <c r="D4428" s="119">
        <v>2025</v>
      </c>
      <c r="E4428" s="121">
        <v>6400023784</v>
      </c>
      <c r="F4428" s="237">
        <v>45722</v>
      </c>
      <c r="G4428" s="121" t="s">
        <v>11984</v>
      </c>
      <c r="H4428" s="121" t="s">
        <v>25351</v>
      </c>
      <c r="I4428" s="120" t="s">
        <v>18412</v>
      </c>
      <c r="J4428" s="121" t="s">
        <v>7455</v>
      </c>
    </row>
    <row r="4429" spans="1:10" ht="15.75" hidden="1" customHeight="1">
      <c r="A4429" s="119">
        <v>4422</v>
      </c>
      <c r="B4429" s="238" t="s">
        <v>30940</v>
      </c>
      <c r="C4429" s="121" t="s">
        <v>7500</v>
      </c>
      <c r="D4429" s="119">
        <v>2025</v>
      </c>
      <c r="E4429" s="121">
        <v>6200038542</v>
      </c>
      <c r="F4429" s="237">
        <v>45757</v>
      </c>
      <c r="G4429" s="121" t="s">
        <v>11699</v>
      </c>
      <c r="H4429" s="121" t="s">
        <v>25352</v>
      </c>
      <c r="I4429" s="120" t="s">
        <v>18413</v>
      </c>
      <c r="J4429" s="121" t="s">
        <v>7453</v>
      </c>
    </row>
    <row r="4430" spans="1:10" ht="15.75" hidden="1" customHeight="1">
      <c r="A4430" s="119">
        <v>4423</v>
      </c>
      <c r="B4430" s="238" t="s">
        <v>29936</v>
      </c>
      <c r="C4430" s="121" t="s">
        <v>7482</v>
      </c>
      <c r="D4430" s="119">
        <v>2025</v>
      </c>
      <c r="E4430" s="121">
        <v>6100111497</v>
      </c>
      <c r="F4430" s="237">
        <v>45729</v>
      </c>
      <c r="G4430" s="121" t="s">
        <v>11985</v>
      </c>
      <c r="H4430" s="121" t="s">
        <v>25353</v>
      </c>
      <c r="I4430" s="120" t="s">
        <v>18414</v>
      </c>
      <c r="J4430" s="121" t="s">
        <v>7451</v>
      </c>
    </row>
    <row r="4431" spans="1:10" ht="15.75" hidden="1" customHeight="1">
      <c r="A4431" s="119">
        <v>4424</v>
      </c>
      <c r="B4431" s="238" t="s">
        <v>30941</v>
      </c>
      <c r="C4431" s="121" t="s">
        <v>7492</v>
      </c>
      <c r="D4431" s="119">
        <v>2025</v>
      </c>
      <c r="E4431" s="121">
        <v>6200038545</v>
      </c>
      <c r="F4431" s="237">
        <v>45721</v>
      </c>
      <c r="G4431" s="121" t="s">
        <v>11986</v>
      </c>
      <c r="H4431" s="121" t="s">
        <v>25354</v>
      </c>
      <c r="I4431" s="120" t="s">
        <v>18415</v>
      </c>
      <c r="J4431" s="121" t="s">
        <v>7453</v>
      </c>
    </row>
    <row r="4432" spans="1:10" ht="15.75" hidden="1" customHeight="1">
      <c r="A4432" s="119">
        <v>4425</v>
      </c>
      <c r="B4432" s="238" t="s">
        <v>7609</v>
      </c>
      <c r="C4432" s="121" t="s">
        <v>7478</v>
      </c>
      <c r="D4432" s="119">
        <v>2025</v>
      </c>
      <c r="E4432" s="121">
        <v>6100111363</v>
      </c>
      <c r="F4432" s="237">
        <v>45722</v>
      </c>
      <c r="G4432" s="121" t="s">
        <v>11987</v>
      </c>
      <c r="H4432" s="121" t="s">
        <v>25355</v>
      </c>
      <c r="I4432" s="120" t="s">
        <v>18416</v>
      </c>
      <c r="J4432" s="121" t="s">
        <v>7451</v>
      </c>
    </row>
    <row r="4433" spans="1:10" ht="15.75" hidden="1" customHeight="1">
      <c r="A4433" s="119">
        <v>4426</v>
      </c>
      <c r="B4433" s="238" t="s">
        <v>30942</v>
      </c>
      <c r="C4433" s="121" t="s">
        <v>7502</v>
      </c>
      <c r="D4433" s="119">
        <v>2025</v>
      </c>
      <c r="E4433" s="121">
        <v>6300020730</v>
      </c>
      <c r="F4433" s="237">
        <v>45735</v>
      </c>
      <c r="G4433" s="121" t="s">
        <v>11988</v>
      </c>
      <c r="H4433" s="121" t="s">
        <v>25356</v>
      </c>
      <c r="I4433" s="120" t="s">
        <v>18417</v>
      </c>
      <c r="J4433" s="121" t="s">
        <v>7454</v>
      </c>
    </row>
    <row r="4434" spans="1:10" ht="15.75" hidden="1" customHeight="1">
      <c r="A4434" s="119">
        <v>4427</v>
      </c>
      <c r="B4434" s="238" t="s">
        <v>30943</v>
      </c>
      <c r="C4434" s="121" t="s">
        <v>7489</v>
      </c>
      <c r="D4434" s="119">
        <v>2025</v>
      </c>
      <c r="E4434" s="121">
        <v>6200038689</v>
      </c>
      <c r="F4434" s="237">
        <v>45768</v>
      </c>
      <c r="G4434" s="121" t="s">
        <v>11989</v>
      </c>
      <c r="H4434" s="121" t="s">
        <v>25357</v>
      </c>
      <c r="I4434" s="120" t="s">
        <v>18418</v>
      </c>
      <c r="J4434" s="121" t="s">
        <v>7453</v>
      </c>
    </row>
    <row r="4435" spans="1:10" ht="15.75" hidden="1" customHeight="1">
      <c r="A4435" s="119">
        <v>4428</v>
      </c>
      <c r="B4435" s="238" t="s">
        <v>30944</v>
      </c>
      <c r="C4435" s="121" t="s">
        <v>7491</v>
      </c>
      <c r="D4435" s="119">
        <v>2025</v>
      </c>
      <c r="E4435" s="121">
        <v>6100111407</v>
      </c>
      <c r="F4435" s="237">
        <v>45728</v>
      </c>
      <c r="G4435" s="121" t="s">
        <v>11990</v>
      </c>
      <c r="H4435" s="121" t="s">
        <v>25358</v>
      </c>
      <c r="I4435" s="120" t="s">
        <v>18419</v>
      </c>
      <c r="J4435" s="121" t="s">
        <v>7451</v>
      </c>
    </row>
    <row r="4436" spans="1:10" ht="15.75" hidden="1" customHeight="1">
      <c r="A4436" s="119">
        <v>4429</v>
      </c>
      <c r="B4436" s="238" t="s">
        <v>30945</v>
      </c>
      <c r="C4436" s="121" t="s">
        <v>7494</v>
      </c>
      <c r="D4436" s="119">
        <v>2025</v>
      </c>
      <c r="E4436" s="121">
        <v>6000041389</v>
      </c>
      <c r="F4436" s="237">
        <v>45726</v>
      </c>
      <c r="G4436" s="121" t="s">
        <v>11991</v>
      </c>
      <c r="H4436" s="121" t="s">
        <v>25359</v>
      </c>
      <c r="I4436" s="120" t="s">
        <v>18420</v>
      </c>
      <c r="J4436" s="121" t="s">
        <v>7452</v>
      </c>
    </row>
    <row r="4437" spans="1:10" ht="15.75" hidden="1" customHeight="1">
      <c r="A4437" s="119">
        <v>4430</v>
      </c>
      <c r="B4437" s="238" t="s">
        <v>30946</v>
      </c>
      <c r="C4437" s="121" t="s">
        <v>7504</v>
      </c>
      <c r="D4437" s="119">
        <v>2025</v>
      </c>
      <c r="E4437" s="121">
        <v>6300020753</v>
      </c>
      <c r="F4437" s="237">
        <v>45765</v>
      </c>
      <c r="G4437" s="121" t="s">
        <v>11992</v>
      </c>
      <c r="H4437" s="121"/>
      <c r="I4437" s="120" t="s">
        <v>18421</v>
      </c>
      <c r="J4437" s="121" t="s">
        <v>7454</v>
      </c>
    </row>
    <row r="4438" spans="1:10" ht="15.75" hidden="1" customHeight="1">
      <c r="A4438" s="119">
        <v>4431</v>
      </c>
      <c r="B4438" s="238" t="s">
        <v>30947</v>
      </c>
      <c r="C4438" s="121" t="s">
        <v>7495</v>
      </c>
      <c r="D4438" s="119">
        <v>2025</v>
      </c>
      <c r="E4438" s="121">
        <v>6300020851</v>
      </c>
      <c r="F4438" s="237">
        <v>45763</v>
      </c>
      <c r="G4438" s="121" t="s">
        <v>11993</v>
      </c>
      <c r="H4438" s="121" t="s">
        <v>25360</v>
      </c>
      <c r="I4438" s="120" t="s">
        <v>18422</v>
      </c>
      <c r="J4438" s="121" t="s">
        <v>7454</v>
      </c>
    </row>
    <row r="4439" spans="1:10" ht="15.75" hidden="1" customHeight="1">
      <c r="A4439" s="119">
        <v>4432</v>
      </c>
      <c r="B4439" s="238" t="s">
        <v>30948</v>
      </c>
      <c r="C4439" s="121" t="s">
        <v>7505</v>
      </c>
      <c r="D4439" s="119">
        <v>2025</v>
      </c>
      <c r="E4439" s="121">
        <v>6400023788</v>
      </c>
      <c r="F4439" s="237">
        <v>45723</v>
      </c>
      <c r="G4439" s="121" t="s">
        <v>11994</v>
      </c>
      <c r="H4439" s="121" t="s">
        <v>25361</v>
      </c>
      <c r="I4439" s="120" t="s">
        <v>18423</v>
      </c>
      <c r="J4439" s="121" t="s">
        <v>7455</v>
      </c>
    </row>
    <row r="4440" spans="1:10" ht="15.75" hidden="1" customHeight="1">
      <c r="A4440" s="119">
        <v>4433</v>
      </c>
      <c r="B4440" s="238" t="s">
        <v>30949</v>
      </c>
      <c r="C4440" s="121" t="s">
        <v>7491</v>
      </c>
      <c r="D4440" s="119">
        <v>2025</v>
      </c>
      <c r="E4440" s="121">
        <v>6100111413</v>
      </c>
      <c r="F4440" s="237">
        <v>45728</v>
      </c>
      <c r="G4440" s="121" t="s">
        <v>11995</v>
      </c>
      <c r="H4440" s="121" t="s">
        <v>25362</v>
      </c>
      <c r="I4440" s="120" t="s">
        <v>18424</v>
      </c>
      <c r="J4440" s="121" t="s">
        <v>7451</v>
      </c>
    </row>
    <row r="4441" spans="1:10" ht="15.75" hidden="1" customHeight="1">
      <c r="A4441" s="119">
        <v>4434</v>
      </c>
      <c r="B4441" s="238" t="s">
        <v>30950</v>
      </c>
      <c r="C4441" s="121" t="s">
        <v>7481</v>
      </c>
      <c r="D4441" s="119">
        <v>2025</v>
      </c>
      <c r="E4441" s="121">
        <v>6000041444</v>
      </c>
      <c r="F4441" s="237">
        <v>45730</v>
      </c>
      <c r="G4441" s="121" t="s">
        <v>11996</v>
      </c>
      <c r="H4441" s="121" t="s">
        <v>25363</v>
      </c>
      <c r="I4441" s="120" t="s">
        <v>18425</v>
      </c>
      <c r="J4441" s="121" t="s">
        <v>7452</v>
      </c>
    </row>
    <row r="4442" spans="1:10" ht="15.75" hidden="1" customHeight="1">
      <c r="A4442" s="119">
        <v>4435</v>
      </c>
      <c r="B4442" s="238" t="s">
        <v>30951</v>
      </c>
      <c r="C4442" s="121" t="s">
        <v>7484</v>
      </c>
      <c r="D4442" s="119">
        <v>2025</v>
      </c>
      <c r="E4442" s="121">
        <v>6100111681</v>
      </c>
      <c r="F4442" s="237">
        <v>45736</v>
      </c>
      <c r="G4442" s="121" t="s">
        <v>11997</v>
      </c>
      <c r="H4442" s="121" t="s">
        <v>25364</v>
      </c>
      <c r="I4442" s="120" t="s">
        <v>18426</v>
      </c>
      <c r="J4442" s="121" t="s">
        <v>7451</v>
      </c>
    </row>
    <row r="4443" spans="1:10" ht="15.75" hidden="1" customHeight="1">
      <c r="A4443" s="119">
        <v>4436</v>
      </c>
      <c r="B4443" s="238" t="s">
        <v>7645</v>
      </c>
      <c r="C4443" s="121" t="s">
        <v>7478</v>
      </c>
      <c r="D4443" s="119">
        <v>2025</v>
      </c>
      <c r="E4443" s="121">
        <v>6100111417</v>
      </c>
      <c r="F4443" s="237">
        <v>45727</v>
      </c>
      <c r="G4443" s="121" t="s">
        <v>11998</v>
      </c>
      <c r="H4443" s="121" t="s">
        <v>25365</v>
      </c>
      <c r="I4443" s="120" t="s">
        <v>18427</v>
      </c>
      <c r="J4443" s="121" t="s">
        <v>7451</v>
      </c>
    </row>
    <row r="4444" spans="1:10" ht="15.75" hidden="1" customHeight="1">
      <c r="A4444" s="119">
        <v>4437</v>
      </c>
      <c r="B4444" s="238" t="s">
        <v>30952</v>
      </c>
      <c r="C4444" s="121" t="s">
        <v>7490</v>
      </c>
      <c r="D4444" s="119">
        <v>2025</v>
      </c>
      <c r="E4444" s="121">
        <v>6200038571</v>
      </c>
      <c r="F4444" s="237">
        <v>45727</v>
      </c>
      <c r="G4444" s="121" t="s">
        <v>11999</v>
      </c>
      <c r="H4444" s="121" t="s">
        <v>25366</v>
      </c>
      <c r="I4444" s="120" t="s">
        <v>18428</v>
      </c>
      <c r="J4444" s="121" t="s">
        <v>7453</v>
      </c>
    </row>
    <row r="4445" spans="1:10" ht="15.75" hidden="1" customHeight="1">
      <c r="A4445" s="119">
        <v>4438</v>
      </c>
      <c r="B4445" s="238" t="s">
        <v>30953</v>
      </c>
      <c r="C4445" s="121" t="s">
        <v>7483</v>
      </c>
      <c r="D4445" s="119">
        <v>2025</v>
      </c>
      <c r="E4445" s="121">
        <v>6100111494</v>
      </c>
      <c r="F4445" s="237">
        <v>45754</v>
      </c>
      <c r="G4445" s="121" t="s">
        <v>12000</v>
      </c>
      <c r="H4445" s="121" t="s">
        <v>25367</v>
      </c>
      <c r="I4445" s="120" t="s">
        <v>18429</v>
      </c>
      <c r="J4445" s="121" t="s">
        <v>7451</v>
      </c>
    </row>
    <row r="4446" spans="1:10" ht="15.75" hidden="1" customHeight="1">
      <c r="A4446" s="119">
        <v>4439</v>
      </c>
      <c r="B4446" s="238" t="s">
        <v>30954</v>
      </c>
      <c r="C4446" s="121" t="s">
        <v>7492</v>
      </c>
      <c r="D4446" s="119">
        <v>2025</v>
      </c>
      <c r="E4446" s="121">
        <v>6200038577</v>
      </c>
      <c r="F4446" s="237">
        <v>45726</v>
      </c>
      <c r="G4446" s="121" t="s">
        <v>12001</v>
      </c>
      <c r="H4446" s="121" t="s">
        <v>25368</v>
      </c>
      <c r="I4446" s="120" t="s">
        <v>18430</v>
      </c>
      <c r="J4446" s="121" t="s">
        <v>7453</v>
      </c>
    </row>
    <row r="4447" spans="1:10" ht="15.75" hidden="1" customHeight="1">
      <c r="A4447" s="119">
        <v>4440</v>
      </c>
      <c r="B4447" s="238" t="s">
        <v>30955</v>
      </c>
      <c r="C4447" s="121" t="s">
        <v>7482</v>
      </c>
      <c r="D4447" s="119">
        <v>2025</v>
      </c>
      <c r="E4447" s="121">
        <v>6100111495</v>
      </c>
      <c r="F4447" s="237">
        <v>45728</v>
      </c>
      <c r="G4447" s="121" t="s">
        <v>12002</v>
      </c>
      <c r="H4447" s="121" t="s">
        <v>25369</v>
      </c>
      <c r="I4447" s="120" t="s">
        <v>18431</v>
      </c>
      <c r="J4447" s="121" t="s">
        <v>7451</v>
      </c>
    </row>
    <row r="4448" spans="1:10" ht="15.75" hidden="1" customHeight="1">
      <c r="A4448" s="119">
        <v>4441</v>
      </c>
      <c r="B4448" s="238" t="s">
        <v>30956</v>
      </c>
      <c r="C4448" s="121" t="s">
        <v>7501</v>
      </c>
      <c r="D4448" s="119">
        <v>2025</v>
      </c>
      <c r="E4448" s="121">
        <v>6200038739</v>
      </c>
      <c r="F4448" s="237">
        <v>45744</v>
      </c>
      <c r="G4448" s="121" t="s">
        <v>12003</v>
      </c>
      <c r="H4448" s="121" t="s">
        <v>25370</v>
      </c>
      <c r="I4448" s="120" t="s">
        <v>18432</v>
      </c>
      <c r="J4448" s="121" t="s">
        <v>7453</v>
      </c>
    </row>
    <row r="4449" spans="1:10" ht="15.75" hidden="1" customHeight="1">
      <c r="A4449" s="119">
        <v>4442</v>
      </c>
      <c r="B4449" s="238" t="s">
        <v>7705</v>
      </c>
      <c r="C4449" s="121" t="s">
        <v>7478</v>
      </c>
      <c r="D4449" s="119">
        <v>2025</v>
      </c>
      <c r="E4449" s="121">
        <v>6100111525</v>
      </c>
      <c r="F4449" s="237">
        <v>45729</v>
      </c>
      <c r="G4449" s="121" t="s">
        <v>12004</v>
      </c>
      <c r="H4449" s="121" t="s">
        <v>25371</v>
      </c>
      <c r="I4449" s="120" t="s">
        <v>7373</v>
      </c>
      <c r="J4449" s="121" t="s">
        <v>7451</v>
      </c>
    </row>
    <row r="4450" spans="1:10" ht="15.75" hidden="1" customHeight="1">
      <c r="A4450" s="119">
        <v>4443</v>
      </c>
      <c r="B4450" s="238" t="s">
        <v>7763</v>
      </c>
      <c r="C4450" s="121" t="s">
        <v>7496</v>
      </c>
      <c r="D4450" s="119">
        <v>2025</v>
      </c>
      <c r="E4450" s="121">
        <v>6100111428</v>
      </c>
      <c r="F4450" s="237">
        <v>45726</v>
      </c>
      <c r="G4450" s="121" t="s">
        <v>12005</v>
      </c>
      <c r="H4450" s="121" t="s">
        <v>25372</v>
      </c>
      <c r="I4450" s="120" t="s">
        <v>18433</v>
      </c>
      <c r="J4450" s="121" t="s">
        <v>7451</v>
      </c>
    </row>
    <row r="4451" spans="1:10" ht="15.75" hidden="1" customHeight="1">
      <c r="A4451" s="119">
        <v>4444</v>
      </c>
      <c r="B4451" s="238" t="s">
        <v>30957</v>
      </c>
      <c r="C4451" s="121" t="s">
        <v>7482</v>
      </c>
      <c r="D4451" s="119">
        <v>2025</v>
      </c>
      <c r="E4451" s="121">
        <v>6100111421</v>
      </c>
      <c r="F4451" s="237">
        <v>45726</v>
      </c>
      <c r="G4451" s="121" t="s">
        <v>12006</v>
      </c>
      <c r="H4451" s="121" t="s">
        <v>25373</v>
      </c>
      <c r="I4451" s="120" t="s">
        <v>18434</v>
      </c>
      <c r="J4451" s="121" t="s">
        <v>7451</v>
      </c>
    </row>
    <row r="4452" spans="1:10" ht="15.75" hidden="1" customHeight="1">
      <c r="A4452" s="119">
        <v>4445</v>
      </c>
      <c r="B4452" s="238" t="s">
        <v>30958</v>
      </c>
      <c r="C4452" s="121" t="s">
        <v>7496</v>
      </c>
      <c r="D4452" s="119">
        <v>2025</v>
      </c>
      <c r="E4452" s="121">
        <v>6100111426</v>
      </c>
      <c r="F4452" s="237">
        <v>45723</v>
      </c>
      <c r="G4452" s="121" t="s">
        <v>12007</v>
      </c>
      <c r="H4452" s="121" t="s">
        <v>25374</v>
      </c>
      <c r="I4452" s="120" t="s">
        <v>18435</v>
      </c>
      <c r="J4452" s="121" t="s">
        <v>7451</v>
      </c>
    </row>
    <row r="4453" spans="1:10" ht="15.75" hidden="1" customHeight="1">
      <c r="A4453" s="119">
        <v>4446</v>
      </c>
      <c r="B4453" s="238" t="s">
        <v>30959</v>
      </c>
      <c r="C4453" s="121" t="s">
        <v>7490</v>
      </c>
      <c r="D4453" s="119">
        <v>2025</v>
      </c>
      <c r="E4453" s="121">
        <v>6200038610</v>
      </c>
      <c r="F4453" s="237">
        <v>45733</v>
      </c>
      <c r="G4453" s="121" t="s">
        <v>12008</v>
      </c>
      <c r="H4453" s="121" t="s">
        <v>25375</v>
      </c>
      <c r="I4453" s="120" t="s">
        <v>18436</v>
      </c>
      <c r="J4453" s="121" t="s">
        <v>7453</v>
      </c>
    </row>
    <row r="4454" spans="1:10" ht="15.75" hidden="1" customHeight="1">
      <c r="A4454" s="119">
        <v>4447</v>
      </c>
      <c r="B4454" s="238" t="s">
        <v>30960</v>
      </c>
      <c r="C4454" s="121" t="s">
        <v>7479</v>
      </c>
      <c r="D4454" s="119">
        <v>2025</v>
      </c>
      <c r="E4454" s="121">
        <v>6100111409</v>
      </c>
      <c r="F4454" s="237">
        <v>45723</v>
      </c>
      <c r="G4454" s="121" t="s">
        <v>12009</v>
      </c>
      <c r="H4454" s="121" t="s">
        <v>25376</v>
      </c>
      <c r="I4454" s="120" t="s">
        <v>18437</v>
      </c>
      <c r="J4454" s="121" t="s">
        <v>7451</v>
      </c>
    </row>
    <row r="4455" spans="1:10" ht="15.75" hidden="1" customHeight="1">
      <c r="A4455" s="119">
        <v>4448</v>
      </c>
      <c r="B4455" s="238" t="s">
        <v>30961</v>
      </c>
      <c r="C4455" s="121" t="s">
        <v>7479</v>
      </c>
      <c r="D4455" s="119">
        <v>2025</v>
      </c>
      <c r="E4455" s="121">
        <v>6100111499</v>
      </c>
      <c r="F4455" s="237">
        <v>45727</v>
      </c>
      <c r="G4455" s="121" t="s">
        <v>12010</v>
      </c>
      <c r="H4455" s="121" t="s">
        <v>25377</v>
      </c>
      <c r="I4455" s="120" t="s">
        <v>18438</v>
      </c>
      <c r="J4455" s="121" t="s">
        <v>7451</v>
      </c>
    </row>
    <row r="4456" spans="1:10" ht="15.75" hidden="1" customHeight="1">
      <c r="A4456" s="119">
        <v>4449</v>
      </c>
      <c r="B4456" s="238" t="s">
        <v>7705</v>
      </c>
      <c r="C4456" s="121" t="s">
        <v>7478</v>
      </c>
      <c r="D4456" s="119">
        <v>2025</v>
      </c>
      <c r="E4456" s="121">
        <v>6100111518</v>
      </c>
      <c r="F4456" s="237">
        <v>45728</v>
      </c>
      <c r="G4456" s="121" t="s">
        <v>12011</v>
      </c>
      <c r="H4456" s="121" t="s">
        <v>25378</v>
      </c>
      <c r="I4456" s="120" t="s">
        <v>7353</v>
      </c>
      <c r="J4456" s="121" t="s">
        <v>7451</v>
      </c>
    </row>
    <row r="4457" spans="1:10" ht="15.75" hidden="1" customHeight="1">
      <c r="A4457" s="119">
        <v>4450</v>
      </c>
      <c r="B4457" s="238" t="s">
        <v>30962</v>
      </c>
      <c r="C4457" s="121" t="s">
        <v>7491</v>
      </c>
      <c r="D4457" s="119">
        <v>2025</v>
      </c>
      <c r="E4457" s="121">
        <v>6100111539</v>
      </c>
      <c r="F4457" s="237">
        <v>45730</v>
      </c>
      <c r="G4457" s="121" t="s">
        <v>12012</v>
      </c>
      <c r="H4457" s="121" t="s">
        <v>25379</v>
      </c>
      <c r="I4457" s="120" t="s">
        <v>18439</v>
      </c>
      <c r="J4457" s="121" t="s">
        <v>7451</v>
      </c>
    </row>
    <row r="4458" spans="1:10" ht="15.75" hidden="1" customHeight="1">
      <c r="A4458" s="119">
        <v>4451</v>
      </c>
      <c r="B4458" s="121" t="s">
        <v>33342</v>
      </c>
      <c r="C4458" s="121" t="s">
        <v>7495</v>
      </c>
      <c r="D4458" s="119">
        <v>2025</v>
      </c>
      <c r="E4458" s="121">
        <v>6300020729</v>
      </c>
      <c r="F4458" s="237">
        <v>45737</v>
      </c>
      <c r="G4458" s="121" t="s">
        <v>12013</v>
      </c>
      <c r="H4458" s="121" t="s">
        <v>25380</v>
      </c>
      <c r="I4458" s="120" t="s">
        <v>18440</v>
      </c>
      <c r="J4458" s="121" t="s">
        <v>7454</v>
      </c>
    </row>
    <row r="4459" spans="1:10" ht="15.75" hidden="1" customHeight="1">
      <c r="A4459" s="119">
        <v>4452</v>
      </c>
      <c r="B4459" s="238" t="s">
        <v>30963</v>
      </c>
      <c r="C4459" s="121" t="s">
        <v>7495</v>
      </c>
      <c r="D4459" s="119">
        <v>2025</v>
      </c>
      <c r="E4459" s="121">
        <v>6300020742</v>
      </c>
      <c r="F4459" s="237">
        <v>45756</v>
      </c>
      <c r="G4459" s="121" t="s">
        <v>7105</v>
      </c>
      <c r="H4459" s="121" t="s">
        <v>25381</v>
      </c>
      <c r="I4459" s="120" t="s">
        <v>18441</v>
      </c>
      <c r="J4459" s="121" t="s">
        <v>7454</v>
      </c>
    </row>
    <row r="4460" spans="1:10" ht="15.75" hidden="1" customHeight="1">
      <c r="A4460" s="119">
        <v>4453</v>
      </c>
      <c r="B4460" s="238" t="s">
        <v>7683</v>
      </c>
      <c r="C4460" s="121" t="s">
        <v>7496</v>
      </c>
      <c r="D4460" s="119">
        <v>2025</v>
      </c>
      <c r="E4460" s="121">
        <v>6100111451</v>
      </c>
      <c r="F4460" s="237">
        <v>45723</v>
      </c>
      <c r="G4460" s="121" t="s">
        <v>12014</v>
      </c>
      <c r="H4460" s="121" t="s">
        <v>25382</v>
      </c>
      <c r="I4460" s="120" t="s">
        <v>18442</v>
      </c>
      <c r="J4460" s="121" t="s">
        <v>7451</v>
      </c>
    </row>
    <row r="4461" spans="1:10" ht="15.75" hidden="1" customHeight="1">
      <c r="A4461" s="119">
        <v>4454</v>
      </c>
      <c r="B4461" s="121" t="s">
        <v>28048</v>
      </c>
      <c r="C4461" s="121" t="s">
        <v>7505</v>
      </c>
      <c r="D4461" s="119">
        <v>2025</v>
      </c>
      <c r="E4461" s="121">
        <v>6400023843</v>
      </c>
      <c r="F4461" s="237">
        <v>45742</v>
      </c>
      <c r="G4461" s="121" t="s">
        <v>12015</v>
      </c>
      <c r="H4461" s="121" t="s">
        <v>25383</v>
      </c>
      <c r="I4461" s="120" t="s">
        <v>18443</v>
      </c>
      <c r="J4461" s="121" t="s">
        <v>7455</v>
      </c>
    </row>
    <row r="4462" spans="1:10" ht="15.75" hidden="1" customHeight="1">
      <c r="A4462" s="119">
        <v>4455</v>
      </c>
      <c r="B4462" s="238" t="s">
        <v>30964</v>
      </c>
      <c r="C4462" s="121" t="s">
        <v>7496</v>
      </c>
      <c r="D4462" s="119">
        <v>2025</v>
      </c>
      <c r="E4462" s="121">
        <v>6100111452</v>
      </c>
      <c r="F4462" s="237">
        <v>45728</v>
      </c>
      <c r="G4462" s="121" t="s">
        <v>12016</v>
      </c>
      <c r="H4462" s="121" t="s">
        <v>25384</v>
      </c>
      <c r="I4462" s="120" t="s">
        <v>18444</v>
      </c>
      <c r="J4462" s="121" t="s">
        <v>7451</v>
      </c>
    </row>
    <row r="4463" spans="1:10" ht="15.75" hidden="1" customHeight="1">
      <c r="A4463" s="119">
        <v>4456</v>
      </c>
      <c r="B4463" s="238" t="s">
        <v>7671</v>
      </c>
      <c r="C4463" s="121" t="s">
        <v>7479</v>
      </c>
      <c r="D4463" s="119">
        <v>2025</v>
      </c>
      <c r="E4463" s="121">
        <v>6100111517</v>
      </c>
      <c r="F4463" s="237">
        <v>45733</v>
      </c>
      <c r="G4463" s="121" t="s">
        <v>7161</v>
      </c>
      <c r="H4463" s="121" t="s">
        <v>25385</v>
      </c>
      <c r="I4463" s="120" t="s">
        <v>18445</v>
      </c>
      <c r="J4463" s="121" t="s">
        <v>7451</v>
      </c>
    </row>
    <row r="4464" spans="1:10" ht="15.75" hidden="1" customHeight="1">
      <c r="A4464" s="119">
        <v>4457</v>
      </c>
      <c r="B4464" s="238" t="s">
        <v>7847</v>
      </c>
      <c r="C4464" s="121" t="s">
        <v>7496</v>
      </c>
      <c r="D4464" s="119">
        <v>2025</v>
      </c>
      <c r="E4464" s="121">
        <v>6100111437</v>
      </c>
      <c r="F4464" s="237">
        <v>45729</v>
      </c>
      <c r="G4464" s="121" t="s">
        <v>12017</v>
      </c>
      <c r="H4464" s="121" t="s">
        <v>25386</v>
      </c>
      <c r="I4464" s="120" t="s">
        <v>7411</v>
      </c>
      <c r="J4464" s="121" t="s">
        <v>7451</v>
      </c>
    </row>
    <row r="4465" spans="1:10" ht="15.75" hidden="1" customHeight="1">
      <c r="A4465" s="119">
        <v>4458</v>
      </c>
      <c r="B4465" s="238" t="s">
        <v>30965</v>
      </c>
      <c r="C4465" s="121" t="s">
        <v>7488</v>
      </c>
      <c r="D4465" s="119">
        <v>2025</v>
      </c>
      <c r="E4465" s="121">
        <v>6100111450</v>
      </c>
      <c r="F4465" s="237">
        <v>45734</v>
      </c>
      <c r="G4465" s="121" t="s">
        <v>12018</v>
      </c>
      <c r="H4465" s="121" t="s">
        <v>25387</v>
      </c>
      <c r="I4465" s="120" t="s">
        <v>18446</v>
      </c>
      <c r="J4465" s="121" t="s">
        <v>7451</v>
      </c>
    </row>
    <row r="4466" spans="1:10" ht="15.75" hidden="1" customHeight="1">
      <c r="A4466" s="119">
        <v>4459</v>
      </c>
      <c r="B4466" s="238" t="s">
        <v>30966</v>
      </c>
      <c r="C4466" s="121" t="s">
        <v>7488</v>
      </c>
      <c r="D4466" s="119">
        <v>2025</v>
      </c>
      <c r="E4466" s="121">
        <v>6100111721</v>
      </c>
      <c r="F4466" s="237">
        <v>45750</v>
      </c>
      <c r="G4466" s="121" t="s">
        <v>12019</v>
      </c>
      <c r="H4466" s="121" t="s">
        <v>25388</v>
      </c>
      <c r="I4466" s="120" t="s">
        <v>18447</v>
      </c>
      <c r="J4466" s="121" t="s">
        <v>7451</v>
      </c>
    </row>
    <row r="4467" spans="1:10" ht="15.75" hidden="1" customHeight="1">
      <c r="A4467" s="119">
        <v>4460</v>
      </c>
      <c r="B4467" s="238" t="s">
        <v>30967</v>
      </c>
      <c r="C4467" s="121" t="s">
        <v>7479</v>
      </c>
      <c r="D4467" s="119">
        <v>2025</v>
      </c>
      <c r="E4467" s="121">
        <v>6100111435</v>
      </c>
      <c r="F4467" s="237">
        <v>45727</v>
      </c>
      <c r="G4467" s="121" t="s">
        <v>12020</v>
      </c>
      <c r="H4467" s="121" t="s">
        <v>25389</v>
      </c>
      <c r="I4467" s="120" t="s">
        <v>18448</v>
      </c>
      <c r="J4467" s="121" t="s">
        <v>7451</v>
      </c>
    </row>
    <row r="4468" spans="1:10" ht="15.75" hidden="1" customHeight="1">
      <c r="A4468" s="119">
        <v>4461</v>
      </c>
      <c r="B4468" s="238" t="s">
        <v>7553</v>
      </c>
      <c r="C4468" s="121" t="s">
        <v>7478</v>
      </c>
      <c r="D4468" s="119">
        <v>2025</v>
      </c>
      <c r="E4468" s="121">
        <v>6100111521</v>
      </c>
      <c r="F4468" s="237">
        <v>45729</v>
      </c>
      <c r="G4468" s="121" t="s">
        <v>12021</v>
      </c>
      <c r="H4468" s="121" t="s">
        <v>25390</v>
      </c>
      <c r="I4468" s="120" t="s">
        <v>18449</v>
      </c>
      <c r="J4468" s="121" t="s">
        <v>7451</v>
      </c>
    </row>
    <row r="4469" spans="1:10" ht="15.75" hidden="1" customHeight="1">
      <c r="A4469" s="119">
        <v>4462</v>
      </c>
      <c r="B4469" s="238" t="s">
        <v>30968</v>
      </c>
      <c r="C4469" s="121" t="s">
        <v>7505</v>
      </c>
      <c r="D4469" s="119">
        <v>2025</v>
      </c>
      <c r="E4469" s="121">
        <v>6400023783</v>
      </c>
      <c r="F4469" s="237">
        <v>45722</v>
      </c>
      <c r="G4469" s="121" t="s">
        <v>12022</v>
      </c>
      <c r="H4469" s="121" t="s">
        <v>25391</v>
      </c>
      <c r="I4469" s="120" t="s">
        <v>18450</v>
      </c>
      <c r="J4469" s="121" t="s">
        <v>7455</v>
      </c>
    </row>
    <row r="4470" spans="1:10" ht="15.75" hidden="1" customHeight="1">
      <c r="A4470" s="119">
        <v>4463</v>
      </c>
      <c r="B4470" s="238" t="s">
        <v>30969</v>
      </c>
      <c r="C4470" s="121" t="s">
        <v>7478</v>
      </c>
      <c r="D4470" s="119">
        <v>2025</v>
      </c>
      <c r="E4470" s="121">
        <v>6100111618</v>
      </c>
      <c r="F4470" s="237">
        <v>45735</v>
      </c>
      <c r="G4470" s="121" t="s">
        <v>12023</v>
      </c>
      <c r="H4470" s="121" t="s">
        <v>25392</v>
      </c>
      <c r="I4470" s="120" t="s">
        <v>18451</v>
      </c>
      <c r="J4470" s="121" t="s">
        <v>7451</v>
      </c>
    </row>
    <row r="4471" spans="1:10" ht="15.75" hidden="1" customHeight="1">
      <c r="A4471" s="119">
        <v>4464</v>
      </c>
      <c r="B4471" s="238" t="s">
        <v>30970</v>
      </c>
      <c r="C4471" s="121" t="s">
        <v>7491</v>
      </c>
      <c r="D4471" s="119">
        <v>2025</v>
      </c>
      <c r="E4471" s="121">
        <v>6100111487</v>
      </c>
      <c r="F4471" s="237">
        <v>45726</v>
      </c>
      <c r="G4471" s="121" t="s">
        <v>12024</v>
      </c>
      <c r="H4471" s="121" t="s">
        <v>25393</v>
      </c>
      <c r="I4471" s="120" t="s">
        <v>18452</v>
      </c>
      <c r="J4471" s="121" t="s">
        <v>7451</v>
      </c>
    </row>
    <row r="4472" spans="1:10" ht="15.75" hidden="1" customHeight="1">
      <c r="A4472" s="119">
        <v>4465</v>
      </c>
      <c r="B4472" s="238" t="s">
        <v>30971</v>
      </c>
      <c r="C4472" s="121" t="s">
        <v>7496</v>
      </c>
      <c r="D4472" s="119">
        <v>2025</v>
      </c>
      <c r="E4472" s="121">
        <v>6100111490</v>
      </c>
      <c r="F4472" s="237">
        <v>45728</v>
      </c>
      <c r="G4472" s="121" t="s">
        <v>12025</v>
      </c>
      <c r="H4472" s="121" t="s">
        <v>25394</v>
      </c>
      <c r="I4472" s="120" t="s">
        <v>18453</v>
      </c>
      <c r="J4472" s="121" t="s">
        <v>7451</v>
      </c>
    </row>
    <row r="4473" spans="1:10" ht="15.75" hidden="1" customHeight="1">
      <c r="A4473" s="119">
        <v>4466</v>
      </c>
      <c r="B4473" s="238" t="s">
        <v>30972</v>
      </c>
      <c r="C4473" s="121" t="s">
        <v>7481</v>
      </c>
      <c r="D4473" s="119">
        <v>2025</v>
      </c>
      <c r="E4473" s="121">
        <v>6000041486</v>
      </c>
      <c r="F4473" s="237">
        <v>45736</v>
      </c>
      <c r="G4473" s="121" t="s">
        <v>12026</v>
      </c>
      <c r="H4473" s="121" t="s">
        <v>25395</v>
      </c>
      <c r="I4473" s="120" t="s">
        <v>18454</v>
      </c>
      <c r="J4473" s="121" t="s">
        <v>7452</v>
      </c>
    </row>
    <row r="4474" spans="1:10" ht="15.75" hidden="1" customHeight="1">
      <c r="A4474" s="119">
        <v>4467</v>
      </c>
      <c r="B4474" s="238" t="s">
        <v>30973</v>
      </c>
      <c r="C4474" s="121" t="s">
        <v>7495</v>
      </c>
      <c r="D4474" s="119">
        <v>2025</v>
      </c>
      <c r="E4474" s="121">
        <v>6300020703</v>
      </c>
      <c r="F4474" s="237">
        <v>45734</v>
      </c>
      <c r="G4474" s="121" t="s">
        <v>12027</v>
      </c>
      <c r="H4474" s="121" t="s">
        <v>25396</v>
      </c>
      <c r="I4474" s="120" t="s">
        <v>18455</v>
      </c>
      <c r="J4474" s="121" t="s">
        <v>7454</v>
      </c>
    </row>
    <row r="4475" spans="1:10" ht="15.75" hidden="1" customHeight="1">
      <c r="A4475" s="119">
        <v>4468</v>
      </c>
      <c r="B4475" s="238" t="s">
        <v>30974</v>
      </c>
      <c r="C4475" s="121" t="s">
        <v>7480</v>
      </c>
      <c r="D4475" s="119">
        <v>2025</v>
      </c>
      <c r="E4475" s="121">
        <v>6000041419</v>
      </c>
      <c r="F4475" s="237">
        <v>45728</v>
      </c>
      <c r="G4475" s="121" t="s">
        <v>10661</v>
      </c>
      <c r="H4475" s="121"/>
      <c r="I4475" s="120" t="s">
        <v>18456</v>
      </c>
      <c r="J4475" s="121" t="s">
        <v>7452</v>
      </c>
    </row>
    <row r="4476" spans="1:10" ht="15.75" hidden="1" customHeight="1">
      <c r="A4476" s="119">
        <v>4469</v>
      </c>
      <c r="B4476" s="238" t="s">
        <v>28873</v>
      </c>
      <c r="C4476" s="121" t="s">
        <v>7478</v>
      </c>
      <c r="D4476" s="119">
        <v>2025</v>
      </c>
      <c r="E4476" s="121">
        <v>6100111486</v>
      </c>
      <c r="F4476" s="237">
        <v>45729</v>
      </c>
      <c r="G4476" s="121" t="s">
        <v>12028</v>
      </c>
      <c r="H4476" s="121" t="s">
        <v>25397</v>
      </c>
      <c r="I4476" s="120" t="s">
        <v>18457</v>
      </c>
      <c r="J4476" s="121" t="s">
        <v>7451</v>
      </c>
    </row>
    <row r="4477" spans="1:10" ht="15.75" hidden="1" customHeight="1">
      <c r="A4477" s="119">
        <v>4470</v>
      </c>
      <c r="B4477" s="238" t="s">
        <v>7559</v>
      </c>
      <c r="C4477" s="121" t="s">
        <v>7482</v>
      </c>
      <c r="D4477" s="119">
        <v>2025</v>
      </c>
      <c r="E4477" s="121">
        <v>6100111694</v>
      </c>
      <c r="F4477" s="237">
        <v>45735</v>
      </c>
      <c r="G4477" s="121" t="s">
        <v>12029</v>
      </c>
      <c r="H4477" s="121" t="s">
        <v>25398</v>
      </c>
      <c r="I4477" s="120" t="s">
        <v>18458</v>
      </c>
      <c r="J4477" s="121" t="s">
        <v>7451</v>
      </c>
    </row>
    <row r="4478" spans="1:10" ht="15.75" hidden="1" customHeight="1">
      <c r="A4478" s="119">
        <v>4471</v>
      </c>
      <c r="B4478" s="238" t="s">
        <v>30975</v>
      </c>
      <c r="C4478" s="121" t="s">
        <v>7502</v>
      </c>
      <c r="D4478" s="119">
        <v>2025</v>
      </c>
      <c r="E4478" s="121">
        <v>6300020799</v>
      </c>
      <c r="F4478" s="237">
        <v>45749</v>
      </c>
      <c r="G4478" s="121" t="s">
        <v>7258</v>
      </c>
      <c r="H4478" s="121" t="s">
        <v>25399</v>
      </c>
      <c r="I4478" s="120" t="s">
        <v>18459</v>
      </c>
      <c r="J4478" s="121" t="s">
        <v>7454</v>
      </c>
    </row>
    <row r="4479" spans="1:10" ht="15.75" hidden="1" customHeight="1">
      <c r="A4479" s="119">
        <v>4472</v>
      </c>
      <c r="B4479" s="238" t="s">
        <v>30976</v>
      </c>
      <c r="C4479" s="121" t="s">
        <v>7502</v>
      </c>
      <c r="D4479" s="119">
        <v>2025</v>
      </c>
      <c r="E4479" s="121">
        <v>6300020692</v>
      </c>
      <c r="F4479" s="237">
        <v>45733</v>
      </c>
      <c r="G4479" s="121" t="s">
        <v>12030</v>
      </c>
      <c r="H4479" s="121" t="s">
        <v>25400</v>
      </c>
      <c r="I4479" s="120" t="s">
        <v>18460</v>
      </c>
      <c r="J4479" s="121" t="s">
        <v>7454</v>
      </c>
    </row>
    <row r="4480" spans="1:10" ht="15.75" hidden="1" customHeight="1">
      <c r="A4480" s="119">
        <v>4473</v>
      </c>
      <c r="B4480" s="238" t="s">
        <v>30977</v>
      </c>
      <c r="C4480" s="121" t="s">
        <v>7508</v>
      </c>
      <c r="D4480" s="119">
        <v>2025</v>
      </c>
      <c r="E4480" s="121">
        <v>6400023804</v>
      </c>
      <c r="F4480" s="237">
        <v>45896</v>
      </c>
      <c r="G4480" s="121" t="s">
        <v>12031</v>
      </c>
      <c r="H4480" s="121" t="s">
        <v>25401</v>
      </c>
      <c r="I4480" s="120" t="s">
        <v>18461</v>
      </c>
      <c r="J4480" s="121" t="s">
        <v>7455</v>
      </c>
    </row>
    <row r="4481" spans="1:10" ht="15.75" hidden="1" customHeight="1">
      <c r="A4481" s="119">
        <v>4474</v>
      </c>
      <c r="B4481" s="238" t="s">
        <v>30978</v>
      </c>
      <c r="C4481" s="121" t="s">
        <v>7479</v>
      </c>
      <c r="D4481" s="119">
        <v>2025</v>
      </c>
      <c r="E4481" s="121">
        <v>6100111501</v>
      </c>
      <c r="F4481" s="237">
        <v>45728</v>
      </c>
      <c r="G4481" s="121" t="s">
        <v>12032</v>
      </c>
      <c r="H4481" s="121" t="s">
        <v>25402</v>
      </c>
      <c r="I4481" s="120" t="s">
        <v>18462</v>
      </c>
      <c r="J4481" s="121" t="s">
        <v>7451</v>
      </c>
    </row>
    <row r="4482" spans="1:10" ht="15.75" hidden="1" customHeight="1">
      <c r="A4482" s="119">
        <v>4475</v>
      </c>
      <c r="B4482" s="238" t="s">
        <v>30979</v>
      </c>
      <c r="C4482" s="121" t="s">
        <v>7487</v>
      </c>
      <c r="D4482" s="119">
        <v>2025</v>
      </c>
      <c r="E4482" s="121">
        <v>6100111577</v>
      </c>
      <c r="F4482" s="237">
        <v>45730</v>
      </c>
      <c r="G4482" s="121" t="s">
        <v>12033</v>
      </c>
      <c r="H4482" s="121" t="s">
        <v>25403</v>
      </c>
      <c r="I4482" s="120" t="s">
        <v>18463</v>
      </c>
      <c r="J4482" s="121" t="s">
        <v>7451</v>
      </c>
    </row>
    <row r="4483" spans="1:10" ht="15.75" hidden="1" customHeight="1">
      <c r="A4483" s="119">
        <v>4476</v>
      </c>
      <c r="B4483" s="238" t="s">
        <v>30980</v>
      </c>
      <c r="C4483" s="121" t="s">
        <v>7496</v>
      </c>
      <c r="D4483" s="119">
        <v>2025</v>
      </c>
      <c r="E4483" s="121">
        <v>6100111574</v>
      </c>
      <c r="F4483" s="237">
        <v>45733</v>
      </c>
      <c r="G4483" s="121" t="s">
        <v>12034</v>
      </c>
      <c r="H4483" s="121" t="s">
        <v>25404</v>
      </c>
      <c r="I4483" s="120" t="s">
        <v>18464</v>
      </c>
      <c r="J4483" s="121" t="s">
        <v>7451</v>
      </c>
    </row>
    <row r="4484" spans="1:10" ht="15.75" hidden="1" customHeight="1">
      <c r="A4484" s="119">
        <v>4477</v>
      </c>
      <c r="B4484" s="238" t="s">
        <v>30981</v>
      </c>
      <c r="C4484" s="121" t="s">
        <v>7483</v>
      </c>
      <c r="D4484" s="119">
        <v>2025</v>
      </c>
      <c r="E4484" s="121">
        <v>6100111651</v>
      </c>
      <c r="F4484" s="237">
        <v>45734</v>
      </c>
      <c r="G4484" s="121" t="s">
        <v>12035</v>
      </c>
      <c r="H4484" s="121" t="s">
        <v>25405</v>
      </c>
      <c r="I4484" s="120" t="s">
        <v>18465</v>
      </c>
      <c r="J4484" s="121" t="s">
        <v>7451</v>
      </c>
    </row>
    <row r="4485" spans="1:10" ht="15.75" hidden="1" customHeight="1">
      <c r="A4485" s="119">
        <v>4478</v>
      </c>
      <c r="B4485" s="238" t="s">
        <v>7931</v>
      </c>
      <c r="C4485" s="121" t="s">
        <v>7491</v>
      </c>
      <c r="D4485" s="119">
        <v>2025</v>
      </c>
      <c r="E4485" s="121">
        <v>6100111469</v>
      </c>
      <c r="F4485" s="237">
        <v>45728</v>
      </c>
      <c r="G4485" s="121" t="s">
        <v>12036</v>
      </c>
      <c r="H4485" s="121" t="s">
        <v>25406</v>
      </c>
      <c r="I4485" s="120" t="s">
        <v>18466</v>
      </c>
      <c r="J4485" s="121" t="s">
        <v>7451</v>
      </c>
    </row>
    <row r="4486" spans="1:10" ht="15.75" hidden="1" customHeight="1">
      <c r="A4486" s="119">
        <v>4479</v>
      </c>
      <c r="B4486" s="238" t="s">
        <v>30976</v>
      </c>
      <c r="C4486" s="121" t="s">
        <v>7502</v>
      </c>
      <c r="D4486" s="119">
        <v>2025</v>
      </c>
      <c r="E4486" s="121">
        <v>6300020693</v>
      </c>
      <c r="F4486" s="237">
        <v>45733</v>
      </c>
      <c r="G4486" s="121" t="s">
        <v>12037</v>
      </c>
      <c r="H4486" s="121" t="s">
        <v>25407</v>
      </c>
      <c r="I4486" s="120" t="s">
        <v>18460</v>
      </c>
      <c r="J4486" s="121" t="s">
        <v>7454</v>
      </c>
    </row>
    <row r="4487" spans="1:10" ht="15.75" hidden="1" customHeight="1">
      <c r="A4487" s="119">
        <v>4480</v>
      </c>
      <c r="B4487" s="238" t="s">
        <v>30982</v>
      </c>
      <c r="C4487" s="121" t="s">
        <v>7493</v>
      </c>
      <c r="D4487" s="119">
        <v>2025</v>
      </c>
      <c r="E4487" s="121">
        <v>6000041699</v>
      </c>
      <c r="F4487" s="237">
        <v>45757</v>
      </c>
      <c r="G4487" s="121" t="s">
        <v>12038</v>
      </c>
      <c r="H4487" s="121" t="s">
        <v>25408</v>
      </c>
      <c r="I4487" s="120" t="s">
        <v>18467</v>
      </c>
      <c r="J4487" s="121" t="s">
        <v>7452</v>
      </c>
    </row>
    <row r="4488" spans="1:10" ht="15.75" hidden="1" customHeight="1">
      <c r="A4488" s="119">
        <v>4481</v>
      </c>
      <c r="B4488" s="238" t="s">
        <v>30983</v>
      </c>
      <c r="C4488" s="121" t="s">
        <v>7492</v>
      </c>
      <c r="D4488" s="119">
        <v>2025</v>
      </c>
      <c r="E4488" s="121">
        <v>6200038719</v>
      </c>
      <c r="F4488" s="237">
        <v>45742</v>
      </c>
      <c r="G4488" s="121" t="s">
        <v>12039</v>
      </c>
      <c r="H4488" s="121" t="s">
        <v>25409</v>
      </c>
      <c r="I4488" s="120" t="s">
        <v>18468</v>
      </c>
      <c r="J4488" s="121" t="s">
        <v>7453</v>
      </c>
    </row>
    <row r="4489" spans="1:10" ht="15.75" hidden="1" customHeight="1">
      <c r="A4489" s="119">
        <v>4482</v>
      </c>
      <c r="B4489" s="238" t="s">
        <v>30883</v>
      </c>
      <c r="C4489" s="121" t="s">
        <v>7497</v>
      </c>
      <c r="D4489" s="119">
        <v>2025</v>
      </c>
      <c r="E4489" s="121">
        <v>6100111492</v>
      </c>
      <c r="F4489" s="237">
        <v>45728</v>
      </c>
      <c r="G4489" s="121" t="s">
        <v>12040</v>
      </c>
      <c r="H4489" s="121" t="s">
        <v>25410</v>
      </c>
      <c r="I4489" s="120" t="s">
        <v>18469</v>
      </c>
      <c r="J4489" s="121" t="s">
        <v>7451</v>
      </c>
    </row>
    <row r="4490" spans="1:10" ht="15.75" hidden="1" customHeight="1">
      <c r="A4490" s="119">
        <v>4483</v>
      </c>
      <c r="B4490" s="238" t="s">
        <v>30984</v>
      </c>
      <c r="C4490" s="121" t="s">
        <v>7499</v>
      </c>
      <c r="D4490" s="119">
        <v>2025</v>
      </c>
      <c r="E4490" s="121">
        <v>6000041779</v>
      </c>
      <c r="F4490" s="237">
        <v>45784</v>
      </c>
      <c r="G4490" s="121" t="s">
        <v>7103</v>
      </c>
      <c r="H4490" s="121" t="s">
        <v>25411</v>
      </c>
      <c r="I4490" s="120" t="s">
        <v>18470</v>
      </c>
      <c r="J4490" s="121" t="s">
        <v>7452</v>
      </c>
    </row>
    <row r="4491" spans="1:10" ht="15.75" hidden="1" customHeight="1">
      <c r="A4491" s="119">
        <v>4484</v>
      </c>
      <c r="B4491" s="238" t="s">
        <v>7614</v>
      </c>
      <c r="C4491" s="121" t="s">
        <v>7478</v>
      </c>
      <c r="D4491" s="119">
        <v>2025</v>
      </c>
      <c r="E4491" s="121">
        <v>6100111533</v>
      </c>
      <c r="F4491" s="237">
        <v>45728</v>
      </c>
      <c r="G4491" s="121" t="s">
        <v>12041</v>
      </c>
      <c r="H4491" s="121" t="s">
        <v>25412</v>
      </c>
      <c r="I4491" s="120" t="s">
        <v>18471</v>
      </c>
      <c r="J4491" s="121" t="s">
        <v>7451</v>
      </c>
    </row>
    <row r="4492" spans="1:10" ht="15.75" hidden="1" customHeight="1">
      <c r="A4492" s="119">
        <v>4485</v>
      </c>
      <c r="B4492" s="238" t="s">
        <v>30985</v>
      </c>
      <c r="C4492" s="121" t="s">
        <v>7502</v>
      </c>
      <c r="D4492" s="119">
        <v>2025</v>
      </c>
      <c r="E4492" s="121">
        <v>6300020700</v>
      </c>
      <c r="F4492" s="237">
        <v>45747</v>
      </c>
      <c r="G4492" s="121" t="s">
        <v>12042</v>
      </c>
      <c r="H4492" s="121" t="s">
        <v>25413</v>
      </c>
      <c r="I4492" s="120" t="s">
        <v>18472</v>
      </c>
      <c r="J4492" s="121" t="s">
        <v>7454</v>
      </c>
    </row>
    <row r="4493" spans="1:10" ht="15.75" hidden="1" customHeight="1">
      <c r="A4493" s="119">
        <v>4486</v>
      </c>
      <c r="B4493" s="238" t="s">
        <v>30986</v>
      </c>
      <c r="C4493" s="121" t="s">
        <v>7482</v>
      </c>
      <c r="D4493" s="119">
        <v>2025</v>
      </c>
      <c r="E4493" s="121">
        <v>6100112003</v>
      </c>
      <c r="F4493" s="237">
        <v>45755</v>
      </c>
      <c r="G4493" s="121" t="s">
        <v>12043</v>
      </c>
      <c r="H4493" s="121" t="s">
        <v>25414</v>
      </c>
      <c r="I4493" s="120" t="s">
        <v>18473</v>
      </c>
      <c r="J4493" s="121" t="s">
        <v>7451</v>
      </c>
    </row>
    <row r="4494" spans="1:10" ht="15.75" hidden="1" customHeight="1">
      <c r="A4494" s="119">
        <v>4487</v>
      </c>
      <c r="B4494" s="238" t="s">
        <v>7673</v>
      </c>
      <c r="C4494" s="121" t="s">
        <v>7478</v>
      </c>
      <c r="D4494" s="119">
        <v>2025</v>
      </c>
      <c r="E4494" s="121">
        <v>6100111520</v>
      </c>
      <c r="F4494" s="237">
        <v>45729</v>
      </c>
      <c r="G4494" s="121" t="s">
        <v>12044</v>
      </c>
      <c r="H4494" s="121" t="s">
        <v>25415</v>
      </c>
      <c r="I4494" s="120" t="s">
        <v>18474</v>
      </c>
      <c r="J4494" s="121" t="s">
        <v>7451</v>
      </c>
    </row>
    <row r="4495" spans="1:10" ht="15.75" hidden="1" customHeight="1">
      <c r="A4495" s="119">
        <v>4488</v>
      </c>
      <c r="B4495" s="238" t="s">
        <v>30987</v>
      </c>
      <c r="C4495" s="121" t="s">
        <v>7499</v>
      </c>
      <c r="D4495" s="119">
        <v>2025</v>
      </c>
      <c r="E4495" s="121">
        <v>6000041458</v>
      </c>
      <c r="F4495" s="237">
        <v>45733</v>
      </c>
      <c r="G4495" s="121" t="s">
        <v>12045</v>
      </c>
      <c r="H4495" s="121" t="s">
        <v>25416</v>
      </c>
      <c r="I4495" s="120" t="s">
        <v>18475</v>
      </c>
      <c r="J4495" s="121" t="s">
        <v>7452</v>
      </c>
    </row>
    <row r="4496" spans="1:10" ht="15.75" hidden="1" customHeight="1">
      <c r="A4496" s="119">
        <v>4489</v>
      </c>
      <c r="B4496" s="238" t="s">
        <v>30703</v>
      </c>
      <c r="C4496" s="121" t="s">
        <v>7483</v>
      </c>
      <c r="D4496" s="119">
        <v>2025</v>
      </c>
      <c r="E4496" s="121">
        <v>6100111833</v>
      </c>
      <c r="F4496" s="237">
        <v>45748</v>
      </c>
      <c r="G4496" s="121" t="s">
        <v>12046</v>
      </c>
      <c r="H4496" s="121" t="s">
        <v>25417</v>
      </c>
      <c r="I4496" s="120" t="s">
        <v>18476</v>
      </c>
      <c r="J4496" s="121" t="s">
        <v>7451</v>
      </c>
    </row>
    <row r="4497" spans="1:10" ht="15.75" hidden="1" customHeight="1">
      <c r="A4497" s="119">
        <v>4490</v>
      </c>
      <c r="B4497" s="238" t="s">
        <v>30988</v>
      </c>
      <c r="C4497" s="121" t="s">
        <v>7503</v>
      </c>
      <c r="D4497" s="119">
        <v>2025</v>
      </c>
      <c r="E4497" s="121">
        <v>6100112309</v>
      </c>
      <c r="F4497" s="237">
        <v>45772</v>
      </c>
      <c r="G4497" s="121" t="s">
        <v>12047</v>
      </c>
      <c r="H4497" s="121" t="s">
        <v>25418</v>
      </c>
      <c r="I4497" s="120" t="s">
        <v>18477</v>
      </c>
      <c r="J4497" s="121" t="s">
        <v>7451</v>
      </c>
    </row>
    <row r="4498" spans="1:10" ht="15.75" hidden="1" customHeight="1">
      <c r="A4498" s="119">
        <v>4491</v>
      </c>
      <c r="B4498" s="238" t="s">
        <v>30989</v>
      </c>
      <c r="C4498" s="121" t="s">
        <v>7496</v>
      </c>
      <c r="D4498" s="119">
        <v>2025</v>
      </c>
      <c r="E4498" s="121">
        <v>6100111630</v>
      </c>
      <c r="F4498" s="237">
        <v>45734</v>
      </c>
      <c r="G4498" s="121" t="s">
        <v>12048</v>
      </c>
      <c r="H4498" s="121" t="s">
        <v>25419</v>
      </c>
      <c r="I4498" s="120" t="s">
        <v>18478</v>
      </c>
      <c r="J4498" s="121" t="s">
        <v>7451</v>
      </c>
    </row>
    <row r="4499" spans="1:10" ht="15.75" hidden="1" customHeight="1">
      <c r="A4499" s="119">
        <v>4492</v>
      </c>
      <c r="B4499" s="238" t="s">
        <v>30990</v>
      </c>
      <c r="C4499" s="121" t="s">
        <v>7491</v>
      </c>
      <c r="D4499" s="119">
        <v>2025</v>
      </c>
      <c r="E4499" s="121">
        <v>6100111770</v>
      </c>
      <c r="F4499" s="237">
        <v>45740</v>
      </c>
      <c r="G4499" s="121" t="s">
        <v>12049</v>
      </c>
      <c r="H4499" s="121" t="s">
        <v>25420</v>
      </c>
      <c r="I4499" s="120" t="s">
        <v>18479</v>
      </c>
      <c r="J4499" s="121" t="s">
        <v>7451</v>
      </c>
    </row>
    <row r="4500" spans="1:10" ht="15.75" hidden="1" customHeight="1">
      <c r="A4500" s="119">
        <v>4493</v>
      </c>
      <c r="B4500" s="238" t="s">
        <v>30991</v>
      </c>
      <c r="C4500" s="121" t="s">
        <v>7481</v>
      </c>
      <c r="D4500" s="119">
        <v>2025</v>
      </c>
      <c r="E4500" s="121">
        <v>6000041552</v>
      </c>
      <c r="F4500" s="237">
        <v>45771</v>
      </c>
      <c r="G4500" s="121" t="s">
        <v>12050</v>
      </c>
      <c r="H4500" s="121" t="s">
        <v>25421</v>
      </c>
      <c r="I4500" s="120" t="s">
        <v>18480</v>
      </c>
      <c r="J4500" s="121" t="s">
        <v>7452</v>
      </c>
    </row>
    <row r="4501" spans="1:10" ht="15.75" hidden="1" customHeight="1">
      <c r="A4501" s="119">
        <v>4494</v>
      </c>
      <c r="B4501" s="238" t="s">
        <v>30992</v>
      </c>
      <c r="C4501" s="121" t="s">
        <v>7491</v>
      </c>
      <c r="D4501" s="119">
        <v>2025</v>
      </c>
      <c r="E4501" s="121">
        <v>6100111512</v>
      </c>
      <c r="F4501" s="237">
        <v>45729</v>
      </c>
      <c r="G4501" s="121" t="s">
        <v>12051</v>
      </c>
      <c r="H4501" s="121" t="s">
        <v>25422</v>
      </c>
      <c r="I4501" s="120" t="s">
        <v>18481</v>
      </c>
      <c r="J4501" s="121" t="s">
        <v>7451</v>
      </c>
    </row>
    <row r="4502" spans="1:10" ht="15.75" hidden="1" customHeight="1">
      <c r="A4502" s="119">
        <v>4495</v>
      </c>
      <c r="B4502" s="238" t="s">
        <v>30993</v>
      </c>
      <c r="C4502" s="121" t="s">
        <v>7493</v>
      </c>
      <c r="D4502" s="119">
        <v>2025</v>
      </c>
      <c r="E4502" s="121">
        <v>6000041459</v>
      </c>
      <c r="F4502" s="237">
        <v>45733</v>
      </c>
      <c r="G4502" s="121" t="s">
        <v>12052</v>
      </c>
      <c r="H4502" s="121" t="s">
        <v>25423</v>
      </c>
      <c r="I4502" s="120" t="s">
        <v>18482</v>
      </c>
      <c r="J4502" s="121" t="s">
        <v>7452</v>
      </c>
    </row>
    <row r="4503" spans="1:10" ht="15.75" hidden="1" customHeight="1">
      <c r="A4503" s="119">
        <v>4496</v>
      </c>
      <c r="B4503" s="238" t="s">
        <v>30994</v>
      </c>
      <c r="C4503" s="121" t="s">
        <v>7489</v>
      </c>
      <c r="D4503" s="119">
        <v>2025</v>
      </c>
      <c r="E4503" s="121">
        <v>6200038586</v>
      </c>
      <c r="F4503" s="237">
        <v>45730</v>
      </c>
      <c r="G4503" s="121" t="s">
        <v>12053</v>
      </c>
      <c r="H4503" s="121" t="s">
        <v>25424</v>
      </c>
      <c r="I4503" s="120" t="s">
        <v>18483</v>
      </c>
      <c r="J4503" s="121" t="s">
        <v>7453</v>
      </c>
    </row>
    <row r="4504" spans="1:10" ht="15.75" hidden="1" customHeight="1">
      <c r="A4504" s="119">
        <v>4497</v>
      </c>
      <c r="B4504" s="238" t="s">
        <v>30995</v>
      </c>
      <c r="C4504" s="121" t="s">
        <v>7490</v>
      </c>
      <c r="D4504" s="119">
        <v>2025</v>
      </c>
      <c r="E4504" s="121">
        <v>6200038608</v>
      </c>
      <c r="F4504" s="237">
        <v>45729</v>
      </c>
      <c r="G4504" s="121" t="s">
        <v>12054</v>
      </c>
      <c r="H4504" s="121" t="s">
        <v>25425</v>
      </c>
      <c r="I4504" s="120" t="s">
        <v>18484</v>
      </c>
      <c r="J4504" s="121" t="s">
        <v>7453</v>
      </c>
    </row>
    <row r="4505" spans="1:10" ht="15.75" hidden="1" customHeight="1">
      <c r="A4505" s="119">
        <v>4498</v>
      </c>
      <c r="B4505" s="238" t="s">
        <v>30996</v>
      </c>
      <c r="C4505" s="121" t="s">
        <v>7482</v>
      </c>
      <c r="D4505" s="119">
        <v>2025</v>
      </c>
      <c r="E4505" s="121">
        <v>6100111510</v>
      </c>
      <c r="F4505" s="237">
        <v>45728</v>
      </c>
      <c r="G4505" s="121" t="s">
        <v>12055</v>
      </c>
      <c r="H4505" s="121" t="s">
        <v>25426</v>
      </c>
      <c r="I4505" s="120" t="s">
        <v>18485</v>
      </c>
      <c r="J4505" s="121" t="s">
        <v>7451</v>
      </c>
    </row>
    <row r="4506" spans="1:10" ht="15.75" hidden="1" customHeight="1">
      <c r="A4506" s="119">
        <v>4499</v>
      </c>
      <c r="B4506" s="238" t="s">
        <v>30997</v>
      </c>
      <c r="C4506" s="121" t="s">
        <v>7478</v>
      </c>
      <c r="D4506" s="119">
        <v>2025</v>
      </c>
      <c r="E4506" s="121">
        <v>6100112482</v>
      </c>
      <c r="F4506" s="237">
        <v>45764</v>
      </c>
      <c r="G4506" s="121" t="s">
        <v>12056</v>
      </c>
      <c r="H4506" s="121" t="s">
        <v>25427</v>
      </c>
      <c r="I4506" s="120" t="s">
        <v>18486</v>
      </c>
      <c r="J4506" s="121" t="s">
        <v>7451</v>
      </c>
    </row>
    <row r="4507" spans="1:10" ht="15.75" hidden="1" customHeight="1">
      <c r="A4507" s="119">
        <v>4500</v>
      </c>
      <c r="B4507" s="238" t="s">
        <v>7713</v>
      </c>
      <c r="C4507" s="121" t="s">
        <v>7478</v>
      </c>
      <c r="D4507" s="119">
        <v>2025</v>
      </c>
      <c r="E4507" s="121">
        <v>6100111515</v>
      </c>
      <c r="F4507" s="237">
        <v>45729</v>
      </c>
      <c r="G4507" s="121" t="s">
        <v>12057</v>
      </c>
      <c r="H4507" s="121" t="s">
        <v>25428</v>
      </c>
      <c r="I4507" s="120" t="s">
        <v>18487</v>
      </c>
      <c r="J4507" s="121" t="s">
        <v>7451</v>
      </c>
    </row>
    <row r="4508" spans="1:10" ht="15.75" hidden="1" customHeight="1">
      <c r="A4508" s="119">
        <v>4501</v>
      </c>
      <c r="B4508" s="238" t="s">
        <v>30998</v>
      </c>
      <c r="C4508" s="121" t="s">
        <v>7497</v>
      </c>
      <c r="D4508" s="119">
        <v>2025</v>
      </c>
      <c r="E4508" s="121">
        <v>6100111526</v>
      </c>
      <c r="F4508" s="237">
        <v>45727</v>
      </c>
      <c r="G4508" s="121" t="s">
        <v>12058</v>
      </c>
      <c r="H4508" s="121" t="s">
        <v>25429</v>
      </c>
      <c r="I4508" s="120" t="s">
        <v>18488</v>
      </c>
      <c r="J4508" s="121" t="s">
        <v>7451</v>
      </c>
    </row>
    <row r="4509" spans="1:10" ht="15.75" hidden="1" customHeight="1">
      <c r="A4509" s="119">
        <v>4502</v>
      </c>
      <c r="B4509" s="238" t="s">
        <v>30999</v>
      </c>
      <c r="C4509" s="121" t="s">
        <v>7498</v>
      </c>
      <c r="D4509" s="119">
        <v>2025</v>
      </c>
      <c r="E4509" s="121">
        <v>6200038632</v>
      </c>
      <c r="F4509" s="237">
        <v>45733</v>
      </c>
      <c r="G4509" s="121" t="s">
        <v>12059</v>
      </c>
      <c r="H4509" s="121" t="s">
        <v>25430</v>
      </c>
      <c r="I4509" s="120" t="s">
        <v>7450</v>
      </c>
      <c r="J4509" s="121" t="s">
        <v>7453</v>
      </c>
    </row>
    <row r="4510" spans="1:10" ht="15.75" hidden="1" customHeight="1">
      <c r="A4510" s="119">
        <v>4503</v>
      </c>
      <c r="B4510" s="238" t="s">
        <v>7724</v>
      </c>
      <c r="C4510" s="121" t="s">
        <v>7478</v>
      </c>
      <c r="D4510" s="119">
        <v>2025</v>
      </c>
      <c r="E4510" s="121">
        <v>6100111522</v>
      </c>
      <c r="F4510" s="237">
        <v>45729</v>
      </c>
      <c r="G4510" s="121" t="s">
        <v>12060</v>
      </c>
      <c r="H4510" s="121" t="s">
        <v>25431</v>
      </c>
      <c r="I4510" s="120" t="s">
        <v>18489</v>
      </c>
      <c r="J4510" s="121" t="s">
        <v>7451</v>
      </c>
    </row>
    <row r="4511" spans="1:10" ht="15.75" hidden="1" customHeight="1">
      <c r="A4511" s="119">
        <v>4504</v>
      </c>
      <c r="B4511" s="238" t="s">
        <v>31000</v>
      </c>
      <c r="C4511" s="121" t="s">
        <v>7501</v>
      </c>
      <c r="D4511" s="119">
        <v>2025</v>
      </c>
      <c r="E4511" s="121">
        <v>6200038615</v>
      </c>
      <c r="F4511" s="237">
        <v>45733</v>
      </c>
      <c r="G4511" s="121" t="s">
        <v>12061</v>
      </c>
      <c r="H4511" s="121" t="s">
        <v>25432</v>
      </c>
      <c r="I4511" s="120" t="s">
        <v>18490</v>
      </c>
      <c r="J4511" s="121" t="s">
        <v>7453</v>
      </c>
    </row>
    <row r="4512" spans="1:10" ht="15.75" hidden="1" customHeight="1">
      <c r="A4512" s="119">
        <v>4505</v>
      </c>
      <c r="B4512" s="238" t="s">
        <v>31001</v>
      </c>
      <c r="C4512" s="121" t="s">
        <v>7492</v>
      </c>
      <c r="D4512" s="119">
        <v>2025</v>
      </c>
      <c r="E4512" s="121">
        <v>6200038779</v>
      </c>
      <c r="F4512" s="237">
        <v>45744</v>
      </c>
      <c r="G4512" s="121" t="s">
        <v>12062</v>
      </c>
      <c r="H4512" s="121" t="s">
        <v>25433</v>
      </c>
      <c r="I4512" s="120" t="s">
        <v>18491</v>
      </c>
      <c r="J4512" s="121" t="s">
        <v>7453</v>
      </c>
    </row>
    <row r="4513" spans="1:10" ht="15.75" hidden="1" customHeight="1">
      <c r="A4513" s="119">
        <v>4506</v>
      </c>
      <c r="B4513" s="238" t="s">
        <v>31002</v>
      </c>
      <c r="C4513" s="121" t="s">
        <v>7485</v>
      </c>
      <c r="D4513" s="119">
        <v>2025</v>
      </c>
      <c r="E4513" s="121">
        <v>6000041589</v>
      </c>
      <c r="F4513" s="237">
        <v>45748</v>
      </c>
      <c r="G4513" s="121" t="s">
        <v>12063</v>
      </c>
      <c r="H4513" s="121" t="s">
        <v>25434</v>
      </c>
      <c r="I4513" s="120" t="s">
        <v>18492</v>
      </c>
      <c r="J4513" s="121" t="s">
        <v>7452</v>
      </c>
    </row>
    <row r="4514" spans="1:10" ht="15.75" hidden="1" customHeight="1">
      <c r="A4514" s="119">
        <v>4507</v>
      </c>
      <c r="B4514" s="238" t="s">
        <v>31003</v>
      </c>
      <c r="C4514" s="121" t="s">
        <v>7508</v>
      </c>
      <c r="D4514" s="119">
        <v>2025</v>
      </c>
      <c r="E4514" s="121">
        <v>6400023808</v>
      </c>
      <c r="F4514" s="237">
        <v>45727</v>
      </c>
      <c r="G4514" s="121" t="s">
        <v>12064</v>
      </c>
      <c r="H4514" s="121" t="s">
        <v>25435</v>
      </c>
      <c r="I4514" s="120" t="s">
        <v>18493</v>
      </c>
      <c r="J4514" s="121" t="s">
        <v>7455</v>
      </c>
    </row>
    <row r="4515" spans="1:10" ht="15.75" hidden="1" customHeight="1">
      <c r="A4515" s="119">
        <v>4508</v>
      </c>
      <c r="B4515" s="238" t="s">
        <v>31004</v>
      </c>
      <c r="C4515" s="121" t="s">
        <v>7506</v>
      </c>
      <c r="D4515" s="119">
        <v>2025</v>
      </c>
      <c r="E4515" s="121">
        <v>6300020815</v>
      </c>
      <c r="F4515" s="237">
        <v>45762</v>
      </c>
      <c r="G4515" s="121" t="s">
        <v>12065</v>
      </c>
      <c r="H4515" s="121" t="s">
        <v>25436</v>
      </c>
      <c r="I4515" s="120" t="s">
        <v>18494</v>
      </c>
      <c r="J4515" s="121" t="s">
        <v>7454</v>
      </c>
    </row>
    <row r="4516" spans="1:10" ht="15.75" hidden="1" customHeight="1">
      <c r="A4516" s="119">
        <v>4509</v>
      </c>
      <c r="B4516" s="238" t="s">
        <v>31005</v>
      </c>
      <c r="C4516" s="121" t="s">
        <v>7483</v>
      </c>
      <c r="D4516" s="119">
        <v>2025</v>
      </c>
      <c r="E4516" s="121">
        <v>6100111556</v>
      </c>
      <c r="F4516" s="237">
        <v>45733</v>
      </c>
      <c r="G4516" s="121" t="s">
        <v>12066</v>
      </c>
      <c r="H4516" s="121" t="s">
        <v>25437</v>
      </c>
      <c r="I4516" s="120" t="s">
        <v>18495</v>
      </c>
      <c r="J4516" s="121" t="s">
        <v>7451</v>
      </c>
    </row>
    <row r="4517" spans="1:10" ht="15.75" hidden="1" customHeight="1">
      <c r="A4517" s="119">
        <v>4510</v>
      </c>
      <c r="B4517" s="238" t="s">
        <v>31006</v>
      </c>
      <c r="C4517" s="121" t="s">
        <v>7502</v>
      </c>
      <c r="D4517" s="119">
        <v>2025</v>
      </c>
      <c r="E4517" s="121">
        <v>6300020759</v>
      </c>
      <c r="F4517" s="237">
        <v>45742</v>
      </c>
      <c r="G4517" s="121" t="s">
        <v>12067</v>
      </c>
      <c r="H4517" s="121" t="s">
        <v>25438</v>
      </c>
      <c r="I4517" s="120" t="s">
        <v>18496</v>
      </c>
      <c r="J4517" s="121" t="s">
        <v>7454</v>
      </c>
    </row>
    <row r="4518" spans="1:10" ht="15.75" hidden="1" customHeight="1">
      <c r="A4518" s="119">
        <v>4511</v>
      </c>
      <c r="B4518" s="238" t="s">
        <v>31007</v>
      </c>
      <c r="C4518" s="121" t="s">
        <v>7478</v>
      </c>
      <c r="D4518" s="119">
        <v>2025</v>
      </c>
      <c r="E4518" s="121">
        <v>6100111715</v>
      </c>
      <c r="F4518" s="237">
        <v>45736</v>
      </c>
      <c r="G4518" s="121" t="s">
        <v>12068</v>
      </c>
      <c r="H4518" s="121" t="s">
        <v>25439</v>
      </c>
      <c r="I4518" s="120" t="s">
        <v>18497</v>
      </c>
      <c r="J4518" s="121" t="s">
        <v>7451</v>
      </c>
    </row>
    <row r="4519" spans="1:10" ht="15.75" hidden="1" customHeight="1">
      <c r="A4519" s="119">
        <v>4512</v>
      </c>
      <c r="B4519" s="238" t="s">
        <v>7754</v>
      </c>
      <c r="C4519" s="121" t="s">
        <v>7478</v>
      </c>
      <c r="D4519" s="119">
        <v>2025</v>
      </c>
      <c r="E4519" s="121">
        <v>6100111611</v>
      </c>
      <c r="F4519" s="237">
        <v>45733</v>
      </c>
      <c r="G4519" s="121" t="s">
        <v>12069</v>
      </c>
      <c r="H4519" s="121" t="s">
        <v>25440</v>
      </c>
      <c r="I4519" s="120" t="s">
        <v>18498</v>
      </c>
      <c r="J4519" s="121" t="s">
        <v>7451</v>
      </c>
    </row>
    <row r="4520" spans="1:10" ht="15.75" hidden="1" customHeight="1">
      <c r="A4520" s="119">
        <v>4513</v>
      </c>
      <c r="B4520" s="238" t="s">
        <v>31008</v>
      </c>
      <c r="C4520" s="121" t="s">
        <v>7497</v>
      </c>
      <c r="D4520" s="119">
        <v>2025</v>
      </c>
      <c r="E4520" s="121">
        <v>6100111613</v>
      </c>
      <c r="F4520" s="237">
        <v>45730</v>
      </c>
      <c r="G4520" s="121" t="s">
        <v>12070</v>
      </c>
      <c r="H4520" s="121" t="s">
        <v>25441</v>
      </c>
      <c r="I4520" s="120" t="s">
        <v>18499</v>
      </c>
      <c r="J4520" s="121" t="s">
        <v>7451</v>
      </c>
    </row>
    <row r="4521" spans="1:10" ht="15.75" hidden="1" customHeight="1">
      <c r="A4521" s="119">
        <v>4514</v>
      </c>
      <c r="B4521" s="238" t="s">
        <v>31009</v>
      </c>
      <c r="C4521" s="121" t="s">
        <v>7489</v>
      </c>
      <c r="D4521" s="119">
        <v>2025</v>
      </c>
      <c r="E4521" s="121">
        <v>6200038798</v>
      </c>
      <c r="F4521" s="237">
        <v>45750</v>
      </c>
      <c r="G4521" s="121" t="s">
        <v>12071</v>
      </c>
      <c r="H4521" s="121" t="s">
        <v>25442</v>
      </c>
      <c r="I4521" s="120" t="s">
        <v>18500</v>
      </c>
      <c r="J4521" s="121" t="s">
        <v>7453</v>
      </c>
    </row>
    <row r="4522" spans="1:10" ht="15.75" hidden="1" customHeight="1">
      <c r="A4522" s="119">
        <v>4515</v>
      </c>
      <c r="B4522" s="238" t="s">
        <v>31010</v>
      </c>
      <c r="C4522" s="121" t="s">
        <v>7489</v>
      </c>
      <c r="D4522" s="119">
        <v>2025</v>
      </c>
      <c r="E4522" s="121">
        <v>6200038602</v>
      </c>
      <c r="F4522" s="237">
        <v>45730</v>
      </c>
      <c r="G4522" s="121" t="s">
        <v>12072</v>
      </c>
      <c r="H4522" s="121" t="s">
        <v>25443</v>
      </c>
      <c r="I4522" s="120" t="s">
        <v>18501</v>
      </c>
      <c r="J4522" s="121" t="s">
        <v>7453</v>
      </c>
    </row>
    <row r="4523" spans="1:10" ht="15.75" hidden="1" customHeight="1">
      <c r="A4523" s="119">
        <v>4516</v>
      </c>
      <c r="B4523" s="238" t="s">
        <v>31011</v>
      </c>
      <c r="C4523" s="121" t="s">
        <v>7478</v>
      </c>
      <c r="D4523" s="119">
        <v>2025</v>
      </c>
      <c r="E4523" s="121">
        <v>6100111610</v>
      </c>
      <c r="F4523" s="237">
        <v>45733</v>
      </c>
      <c r="G4523" s="121" t="s">
        <v>12073</v>
      </c>
      <c r="H4523" s="121" t="s">
        <v>25444</v>
      </c>
      <c r="I4523" s="120" t="s">
        <v>18502</v>
      </c>
      <c r="J4523" s="121" t="s">
        <v>7451</v>
      </c>
    </row>
    <row r="4524" spans="1:10" ht="15.75" hidden="1" customHeight="1">
      <c r="A4524" s="119">
        <v>4517</v>
      </c>
      <c r="B4524" s="238" t="s">
        <v>31012</v>
      </c>
      <c r="C4524" s="121" t="s">
        <v>7485</v>
      </c>
      <c r="D4524" s="119">
        <v>2025</v>
      </c>
      <c r="E4524" s="121">
        <v>6000041646</v>
      </c>
      <c r="F4524" s="237">
        <v>45756</v>
      </c>
      <c r="G4524" s="121" t="s">
        <v>12074</v>
      </c>
      <c r="H4524" s="121" t="s">
        <v>25445</v>
      </c>
      <c r="I4524" s="120" t="s">
        <v>18503</v>
      </c>
      <c r="J4524" s="121" t="s">
        <v>7452</v>
      </c>
    </row>
    <row r="4525" spans="1:10" ht="15.75" hidden="1" customHeight="1">
      <c r="A4525" s="119">
        <v>4518</v>
      </c>
      <c r="B4525" s="238" t="s">
        <v>31013</v>
      </c>
      <c r="C4525" s="121" t="s">
        <v>7478</v>
      </c>
      <c r="D4525" s="119">
        <v>2025</v>
      </c>
      <c r="E4525" s="121">
        <v>6100111659</v>
      </c>
      <c r="F4525" s="237">
        <v>45735</v>
      </c>
      <c r="G4525" s="121" t="s">
        <v>12075</v>
      </c>
      <c r="H4525" s="121" t="s">
        <v>25446</v>
      </c>
      <c r="I4525" s="120" t="s">
        <v>18504</v>
      </c>
      <c r="J4525" s="121" t="s">
        <v>7451</v>
      </c>
    </row>
    <row r="4526" spans="1:10" ht="15.75" hidden="1" customHeight="1">
      <c r="A4526" s="119">
        <v>4519</v>
      </c>
      <c r="B4526" s="121" t="s">
        <v>33343</v>
      </c>
      <c r="C4526" s="121" t="s">
        <v>7504</v>
      </c>
      <c r="D4526" s="119">
        <v>2025</v>
      </c>
      <c r="E4526" s="121">
        <v>6300020704</v>
      </c>
      <c r="F4526" s="237">
        <v>45740</v>
      </c>
      <c r="G4526" s="121" t="s">
        <v>12076</v>
      </c>
      <c r="H4526" s="121" t="s">
        <v>25447</v>
      </c>
      <c r="I4526" s="120" t="s">
        <v>18505</v>
      </c>
      <c r="J4526" s="121" t="s">
        <v>7454</v>
      </c>
    </row>
    <row r="4527" spans="1:10" ht="15.75" hidden="1" customHeight="1">
      <c r="A4527" s="119">
        <v>4520</v>
      </c>
      <c r="B4527" s="238" t="s">
        <v>31014</v>
      </c>
      <c r="C4527" s="121" t="s">
        <v>7492</v>
      </c>
      <c r="D4527" s="119">
        <v>2025</v>
      </c>
      <c r="E4527" s="121">
        <v>6200038619</v>
      </c>
      <c r="F4527" s="237">
        <v>45733</v>
      </c>
      <c r="G4527" s="121" t="s">
        <v>12077</v>
      </c>
      <c r="H4527" s="121" t="s">
        <v>25448</v>
      </c>
      <c r="I4527" s="120" t="s">
        <v>18506</v>
      </c>
      <c r="J4527" s="121" t="s">
        <v>7453</v>
      </c>
    </row>
    <row r="4528" spans="1:10" ht="15.75" hidden="1" customHeight="1">
      <c r="A4528" s="119">
        <v>4521</v>
      </c>
      <c r="B4528" s="121" t="s">
        <v>28049</v>
      </c>
      <c r="C4528" s="121" t="s">
        <v>7492</v>
      </c>
      <c r="D4528" s="119">
        <v>2025</v>
      </c>
      <c r="E4528" s="121">
        <v>6200038606</v>
      </c>
      <c r="F4528" s="237">
        <v>45733</v>
      </c>
      <c r="G4528" s="121" t="s">
        <v>12078</v>
      </c>
      <c r="H4528" s="121" t="s">
        <v>25449</v>
      </c>
      <c r="I4528" s="120" t="s">
        <v>18507</v>
      </c>
      <c r="J4528" s="121" t="s">
        <v>7453</v>
      </c>
    </row>
    <row r="4529" spans="1:10" ht="15.75" hidden="1" customHeight="1">
      <c r="A4529" s="119">
        <v>4522</v>
      </c>
      <c r="B4529" s="238" t="s">
        <v>7732</v>
      </c>
      <c r="C4529" s="121" t="s">
        <v>7503</v>
      </c>
      <c r="D4529" s="119">
        <v>2025</v>
      </c>
      <c r="E4529" s="121">
        <v>6100112160</v>
      </c>
      <c r="F4529" s="237">
        <v>45754</v>
      </c>
      <c r="G4529" s="121" t="s">
        <v>12079</v>
      </c>
      <c r="H4529" s="121" t="s">
        <v>25450</v>
      </c>
      <c r="I4529" s="120" t="s">
        <v>18508</v>
      </c>
      <c r="J4529" s="121" t="s">
        <v>7451</v>
      </c>
    </row>
    <row r="4530" spans="1:10" ht="15.75" hidden="1" customHeight="1">
      <c r="A4530" s="119">
        <v>4523</v>
      </c>
      <c r="B4530" s="238" t="s">
        <v>31015</v>
      </c>
      <c r="C4530" s="121" t="s">
        <v>7494</v>
      </c>
      <c r="D4530" s="119">
        <v>2025</v>
      </c>
      <c r="E4530" s="121">
        <v>6000041616</v>
      </c>
      <c r="F4530" s="237">
        <v>45751</v>
      </c>
      <c r="G4530" s="121" t="s">
        <v>12080</v>
      </c>
      <c r="H4530" s="121" t="s">
        <v>25451</v>
      </c>
      <c r="I4530" s="120" t="s">
        <v>18509</v>
      </c>
      <c r="J4530" s="121" t="s">
        <v>7452</v>
      </c>
    </row>
    <row r="4531" spans="1:10" ht="15.75" hidden="1" customHeight="1">
      <c r="A4531" s="119">
        <v>4524</v>
      </c>
      <c r="B4531" s="238" t="s">
        <v>31016</v>
      </c>
      <c r="C4531" s="121" t="s">
        <v>7505</v>
      </c>
      <c r="D4531" s="119">
        <v>2025</v>
      </c>
      <c r="E4531" s="121">
        <v>6400023904</v>
      </c>
      <c r="F4531" s="237">
        <v>45754</v>
      </c>
      <c r="G4531" s="121" t="s">
        <v>12081</v>
      </c>
      <c r="H4531" s="121" t="s">
        <v>25452</v>
      </c>
      <c r="I4531" s="120" t="s">
        <v>18510</v>
      </c>
      <c r="J4531" s="121" t="s">
        <v>7455</v>
      </c>
    </row>
    <row r="4532" spans="1:10" ht="15.75" hidden="1" customHeight="1">
      <c r="A4532" s="119">
        <v>4525</v>
      </c>
      <c r="B4532" s="238" t="s">
        <v>7705</v>
      </c>
      <c r="C4532" s="121" t="s">
        <v>7478</v>
      </c>
      <c r="D4532" s="119">
        <v>2025</v>
      </c>
      <c r="E4532" s="121">
        <v>6100111688</v>
      </c>
      <c r="F4532" s="237">
        <v>45735</v>
      </c>
      <c r="G4532" s="121" t="s">
        <v>12082</v>
      </c>
      <c r="H4532" s="121" t="s">
        <v>25453</v>
      </c>
      <c r="I4532" s="120" t="s">
        <v>7316</v>
      </c>
      <c r="J4532" s="121" t="s">
        <v>7451</v>
      </c>
    </row>
    <row r="4533" spans="1:10" ht="15.75" hidden="1" customHeight="1">
      <c r="A4533" s="119">
        <v>4526</v>
      </c>
      <c r="B4533" s="238" t="s">
        <v>31017</v>
      </c>
      <c r="C4533" s="121" t="s">
        <v>7485</v>
      </c>
      <c r="D4533" s="119">
        <v>2025</v>
      </c>
      <c r="E4533" s="121">
        <v>6000041465</v>
      </c>
      <c r="F4533" s="237">
        <v>45735</v>
      </c>
      <c r="G4533" s="121" t="s">
        <v>12083</v>
      </c>
      <c r="H4533" s="121" t="s">
        <v>25454</v>
      </c>
      <c r="I4533" s="120" t="s">
        <v>18511</v>
      </c>
      <c r="J4533" s="121" t="s">
        <v>7452</v>
      </c>
    </row>
    <row r="4534" spans="1:10" ht="15.75" hidden="1" customHeight="1">
      <c r="A4534" s="119">
        <v>4527</v>
      </c>
      <c r="B4534" s="238" t="s">
        <v>31018</v>
      </c>
      <c r="C4534" s="121" t="s">
        <v>7491</v>
      </c>
      <c r="D4534" s="119">
        <v>2025</v>
      </c>
      <c r="E4534" s="121">
        <v>6100112065</v>
      </c>
      <c r="F4534" s="237">
        <v>45755</v>
      </c>
      <c r="G4534" s="121" t="s">
        <v>12084</v>
      </c>
      <c r="H4534" s="121" t="s">
        <v>25455</v>
      </c>
      <c r="I4534" s="120" t="s">
        <v>18512</v>
      </c>
      <c r="J4534" s="121" t="s">
        <v>7451</v>
      </c>
    </row>
    <row r="4535" spans="1:10" ht="15.75" hidden="1" customHeight="1">
      <c r="A4535" s="119">
        <v>4528</v>
      </c>
      <c r="B4535" s="238" t="s">
        <v>31019</v>
      </c>
      <c r="C4535" s="121" t="s">
        <v>7491</v>
      </c>
      <c r="D4535" s="119">
        <v>2025</v>
      </c>
      <c r="E4535" s="121">
        <v>6100111579</v>
      </c>
      <c r="F4535" s="237">
        <v>45730</v>
      </c>
      <c r="G4535" s="121" t="s">
        <v>12085</v>
      </c>
      <c r="H4535" s="121" t="s">
        <v>25456</v>
      </c>
      <c r="I4535" s="120" t="s">
        <v>18513</v>
      </c>
      <c r="J4535" s="121" t="s">
        <v>7451</v>
      </c>
    </row>
    <row r="4536" spans="1:10" ht="15.75" hidden="1" customHeight="1">
      <c r="A4536" s="119">
        <v>4529</v>
      </c>
      <c r="B4536" s="238" t="s">
        <v>31020</v>
      </c>
      <c r="C4536" s="121" t="s">
        <v>7489</v>
      </c>
      <c r="D4536" s="119">
        <v>2025</v>
      </c>
      <c r="E4536" s="121">
        <v>6200038609</v>
      </c>
      <c r="F4536" s="237">
        <v>45730</v>
      </c>
      <c r="G4536" s="121" t="s">
        <v>12086</v>
      </c>
      <c r="H4536" s="121" t="s">
        <v>25457</v>
      </c>
      <c r="I4536" s="120" t="s">
        <v>18514</v>
      </c>
      <c r="J4536" s="121" t="s">
        <v>7453</v>
      </c>
    </row>
    <row r="4537" spans="1:10" ht="15.75" hidden="1" customHeight="1">
      <c r="A4537" s="119">
        <v>4530</v>
      </c>
      <c r="B4537" s="238" t="s">
        <v>31021</v>
      </c>
      <c r="C4537" s="121" t="s">
        <v>7483</v>
      </c>
      <c r="D4537" s="119">
        <v>2025</v>
      </c>
      <c r="E4537" s="121">
        <v>6100111649</v>
      </c>
      <c r="F4537" s="237">
        <v>45735</v>
      </c>
      <c r="G4537" s="121" t="s">
        <v>12087</v>
      </c>
      <c r="H4537" s="121" t="s">
        <v>25458</v>
      </c>
      <c r="I4537" s="120" t="s">
        <v>18515</v>
      </c>
      <c r="J4537" s="121" t="s">
        <v>7451</v>
      </c>
    </row>
    <row r="4538" spans="1:10" ht="15.75" hidden="1" customHeight="1">
      <c r="A4538" s="119">
        <v>4531</v>
      </c>
      <c r="B4538" s="238" t="s">
        <v>31022</v>
      </c>
      <c r="C4538" s="121" t="s">
        <v>7478</v>
      </c>
      <c r="D4538" s="119">
        <v>2025</v>
      </c>
      <c r="E4538" s="121">
        <v>6100111806</v>
      </c>
      <c r="F4538" s="237">
        <v>45740</v>
      </c>
      <c r="G4538" s="121" t="s">
        <v>12088</v>
      </c>
      <c r="H4538" s="121" t="s">
        <v>25459</v>
      </c>
      <c r="I4538" s="120" t="s">
        <v>18516</v>
      </c>
      <c r="J4538" s="121" t="s">
        <v>7451</v>
      </c>
    </row>
    <row r="4539" spans="1:10" ht="15.75" hidden="1" customHeight="1">
      <c r="A4539" s="119">
        <v>4532</v>
      </c>
      <c r="B4539" s="238" t="s">
        <v>31023</v>
      </c>
      <c r="C4539" s="121" t="s">
        <v>7492</v>
      </c>
      <c r="D4539" s="119">
        <v>2025</v>
      </c>
      <c r="E4539" s="121">
        <v>6200038792</v>
      </c>
      <c r="F4539" s="237">
        <v>45751</v>
      </c>
      <c r="G4539" s="121" t="s">
        <v>12089</v>
      </c>
      <c r="H4539" s="121" t="s">
        <v>25460</v>
      </c>
      <c r="I4539" s="120" t="s">
        <v>18517</v>
      </c>
      <c r="J4539" s="121" t="s">
        <v>7453</v>
      </c>
    </row>
    <row r="4540" spans="1:10" ht="15.75" hidden="1" customHeight="1">
      <c r="A4540" s="119">
        <v>4533</v>
      </c>
      <c r="B4540" s="238" t="s">
        <v>31024</v>
      </c>
      <c r="C4540" s="121" t="s">
        <v>7481</v>
      </c>
      <c r="D4540" s="119">
        <v>2025</v>
      </c>
      <c r="E4540" s="121">
        <v>6000041455</v>
      </c>
      <c r="F4540" s="237">
        <v>45730</v>
      </c>
      <c r="G4540" s="121" t="s">
        <v>12090</v>
      </c>
      <c r="H4540" s="121" t="s">
        <v>25461</v>
      </c>
      <c r="I4540" s="120" t="s">
        <v>18518</v>
      </c>
      <c r="J4540" s="121" t="s">
        <v>7452</v>
      </c>
    </row>
    <row r="4541" spans="1:10" ht="15.75" hidden="1" customHeight="1">
      <c r="A4541" s="119">
        <v>4534</v>
      </c>
      <c r="B4541" s="238" t="s">
        <v>31025</v>
      </c>
      <c r="C4541" s="121" t="s">
        <v>7489</v>
      </c>
      <c r="D4541" s="119">
        <v>2025</v>
      </c>
      <c r="E4541" s="121">
        <v>6200038726</v>
      </c>
      <c r="F4541" s="237">
        <v>45744</v>
      </c>
      <c r="G4541" s="121" t="s">
        <v>12091</v>
      </c>
      <c r="H4541" s="121" t="s">
        <v>25462</v>
      </c>
      <c r="I4541" s="120" t="s">
        <v>18519</v>
      </c>
      <c r="J4541" s="121" t="s">
        <v>7453</v>
      </c>
    </row>
    <row r="4542" spans="1:10" ht="15.75" hidden="1" customHeight="1">
      <c r="A4542" s="119">
        <v>4535</v>
      </c>
      <c r="B4542" s="238" t="s">
        <v>31026</v>
      </c>
      <c r="C4542" s="121" t="s">
        <v>7491</v>
      </c>
      <c r="D4542" s="119">
        <v>2025</v>
      </c>
      <c r="E4542" s="121">
        <v>6100111631</v>
      </c>
      <c r="F4542" s="237">
        <v>45736</v>
      </c>
      <c r="G4542" s="121" t="s">
        <v>12092</v>
      </c>
      <c r="H4542" s="121" t="s">
        <v>25463</v>
      </c>
      <c r="I4542" s="120" t="s">
        <v>18520</v>
      </c>
      <c r="J4542" s="121" t="s">
        <v>7451</v>
      </c>
    </row>
    <row r="4543" spans="1:10" ht="15.75" hidden="1" customHeight="1">
      <c r="A4543" s="119">
        <v>4536</v>
      </c>
      <c r="B4543" s="238" t="s">
        <v>31027</v>
      </c>
      <c r="C4543" s="121" t="s">
        <v>7489</v>
      </c>
      <c r="D4543" s="119">
        <v>2025</v>
      </c>
      <c r="E4543" s="121">
        <v>6200038628</v>
      </c>
      <c r="F4543" s="237">
        <v>45733</v>
      </c>
      <c r="G4543" s="121" t="s">
        <v>12093</v>
      </c>
      <c r="H4543" s="121" t="s">
        <v>25464</v>
      </c>
      <c r="I4543" s="120" t="s">
        <v>18521</v>
      </c>
      <c r="J4543" s="121" t="s">
        <v>7453</v>
      </c>
    </row>
    <row r="4544" spans="1:10" ht="15.75" hidden="1" customHeight="1">
      <c r="A4544" s="119">
        <v>4537</v>
      </c>
      <c r="B4544" s="238" t="s">
        <v>31028</v>
      </c>
      <c r="C4544" s="121" t="s">
        <v>7490</v>
      </c>
      <c r="D4544" s="119">
        <v>2025</v>
      </c>
      <c r="E4544" s="121">
        <v>6200038621</v>
      </c>
      <c r="F4544" s="237">
        <v>45733</v>
      </c>
      <c r="G4544" s="121" t="s">
        <v>12094</v>
      </c>
      <c r="H4544" s="121" t="s">
        <v>25465</v>
      </c>
      <c r="I4544" s="120" t="s">
        <v>18522</v>
      </c>
      <c r="J4544" s="121" t="s">
        <v>7453</v>
      </c>
    </row>
    <row r="4545" spans="1:10" ht="15.75" hidden="1" customHeight="1">
      <c r="A4545" s="119">
        <v>4538</v>
      </c>
      <c r="B4545" s="238" t="s">
        <v>31029</v>
      </c>
      <c r="C4545" s="121" t="s">
        <v>7512</v>
      </c>
      <c r="D4545" s="119">
        <v>2025</v>
      </c>
      <c r="E4545" s="121">
        <v>6400023792</v>
      </c>
      <c r="F4545" s="237">
        <v>45729</v>
      </c>
      <c r="G4545" s="121" t="s">
        <v>11829</v>
      </c>
      <c r="H4545" s="121" t="s">
        <v>25178</v>
      </c>
      <c r="I4545" s="120" t="s">
        <v>18523</v>
      </c>
      <c r="J4545" s="121" t="s">
        <v>7455</v>
      </c>
    </row>
    <row r="4546" spans="1:10" ht="15.75" hidden="1" customHeight="1">
      <c r="A4546" s="119">
        <v>4539</v>
      </c>
      <c r="B4546" s="238" t="s">
        <v>29439</v>
      </c>
      <c r="C4546" s="121" t="s">
        <v>7479</v>
      </c>
      <c r="D4546" s="119">
        <v>2025</v>
      </c>
      <c r="E4546" s="121">
        <v>6100111705</v>
      </c>
      <c r="F4546" s="237">
        <v>45735</v>
      </c>
      <c r="G4546" s="121" t="s">
        <v>12095</v>
      </c>
      <c r="H4546" s="121" t="s">
        <v>25466</v>
      </c>
      <c r="I4546" s="120" t="s">
        <v>18524</v>
      </c>
      <c r="J4546" s="121" t="s">
        <v>7451</v>
      </c>
    </row>
    <row r="4547" spans="1:10" ht="15.75" hidden="1" customHeight="1">
      <c r="A4547" s="119">
        <v>4540</v>
      </c>
      <c r="B4547" s="238" t="s">
        <v>31030</v>
      </c>
      <c r="C4547" s="121" t="s">
        <v>7490</v>
      </c>
      <c r="D4547" s="119">
        <v>2025</v>
      </c>
      <c r="E4547" s="121">
        <v>6200038618</v>
      </c>
      <c r="F4547" s="237">
        <v>45733</v>
      </c>
      <c r="G4547" s="121" t="s">
        <v>12096</v>
      </c>
      <c r="H4547" s="121" t="s">
        <v>25467</v>
      </c>
      <c r="I4547" s="120" t="s">
        <v>18525</v>
      </c>
      <c r="J4547" s="121" t="s">
        <v>7453</v>
      </c>
    </row>
    <row r="4548" spans="1:10" ht="15.75" hidden="1" customHeight="1">
      <c r="A4548" s="119">
        <v>4541</v>
      </c>
      <c r="B4548" s="238" t="s">
        <v>31031</v>
      </c>
      <c r="C4548" s="121" t="s">
        <v>7489</v>
      </c>
      <c r="D4548" s="119">
        <v>2025</v>
      </c>
      <c r="E4548" s="121">
        <v>6200038631</v>
      </c>
      <c r="F4548" s="237">
        <v>45734</v>
      </c>
      <c r="G4548" s="121" t="s">
        <v>12097</v>
      </c>
      <c r="H4548" s="121" t="s">
        <v>25468</v>
      </c>
      <c r="I4548" s="120" t="s">
        <v>18526</v>
      </c>
      <c r="J4548" s="121" t="s">
        <v>7453</v>
      </c>
    </row>
    <row r="4549" spans="1:10" ht="15.75" hidden="1" customHeight="1">
      <c r="A4549" s="119">
        <v>4542</v>
      </c>
      <c r="B4549" s="238" t="s">
        <v>29158</v>
      </c>
      <c r="C4549" s="121" t="s">
        <v>7483</v>
      </c>
      <c r="D4549" s="119">
        <v>2025</v>
      </c>
      <c r="E4549" s="121">
        <v>6100111834</v>
      </c>
      <c r="F4549" s="237">
        <v>45744</v>
      </c>
      <c r="G4549" s="121" t="s">
        <v>12098</v>
      </c>
      <c r="H4549" s="121" t="s">
        <v>25469</v>
      </c>
      <c r="I4549" s="120" t="s">
        <v>18527</v>
      </c>
      <c r="J4549" s="121" t="s">
        <v>7451</v>
      </c>
    </row>
    <row r="4550" spans="1:10" ht="15.75" hidden="1" customHeight="1">
      <c r="A4550" s="119">
        <v>4543</v>
      </c>
      <c r="B4550" s="238" t="s">
        <v>29537</v>
      </c>
      <c r="C4550" s="121" t="s">
        <v>7478</v>
      </c>
      <c r="D4550" s="119">
        <v>2025</v>
      </c>
      <c r="E4550" s="121">
        <v>6100111841</v>
      </c>
      <c r="F4550" s="237">
        <v>45743</v>
      </c>
      <c r="G4550" s="121" t="s">
        <v>12099</v>
      </c>
      <c r="H4550" s="121" t="s">
        <v>25470</v>
      </c>
      <c r="I4550" s="120" t="s">
        <v>18528</v>
      </c>
      <c r="J4550" s="121" t="s">
        <v>7451</v>
      </c>
    </row>
    <row r="4551" spans="1:10" ht="15.75" hidden="1" customHeight="1">
      <c r="A4551" s="119">
        <v>4544</v>
      </c>
      <c r="B4551" s="238" t="s">
        <v>7665</v>
      </c>
      <c r="C4551" s="121" t="s">
        <v>7478</v>
      </c>
      <c r="D4551" s="119">
        <v>2025</v>
      </c>
      <c r="E4551" s="121">
        <v>6100111628</v>
      </c>
      <c r="F4551" s="237">
        <v>45733</v>
      </c>
      <c r="G4551" s="121" t="s">
        <v>12100</v>
      </c>
      <c r="H4551" s="121" t="s">
        <v>25471</v>
      </c>
      <c r="I4551" s="120" t="s">
        <v>18529</v>
      </c>
      <c r="J4551" s="121" t="s">
        <v>7451</v>
      </c>
    </row>
    <row r="4552" spans="1:10" ht="15.75" hidden="1" customHeight="1">
      <c r="A4552" s="119">
        <v>4545</v>
      </c>
      <c r="B4552" s="238" t="s">
        <v>31032</v>
      </c>
      <c r="C4552" s="121" t="s">
        <v>7492</v>
      </c>
      <c r="D4552" s="119">
        <v>2025</v>
      </c>
      <c r="E4552" s="121">
        <v>6200038630</v>
      </c>
      <c r="F4552" s="237">
        <v>45737</v>
      </c>
      <c r="G4552" s="121" t="s">
        <v>12101</v>
      </c>
      <c r="H4552" s="121" t="s">
        <v>25472</v>
      </c>
      <c r="I4552" s="120" t="s">
        <v>18530</v>
      </c>
      <c r="J4552" s="121" t="s">
        <v>7453</v>
      </c>
    </row>
    <row r="4553" spans="1:10" ht="15.75" hidden="1" customHeight="1">
      <c r="A4553" s="119">
        <v>4546</v>
      </c>
      <c r="B4553" s="238" t="s">
        <v>31033</v>
      </c>
      <c r="C4553" s="121" t="s">
        <v>7479</v>
      </c>
      <c r="D4553" s="119">
        <v>2025</v>
      </c>
      <c r="E4553" s="121">
        <v>6100111648</v>
      </c>
      <c r="F4553" s="237">
        <v>45733</v>
      </c>
      <c r="G4553" s="121" t="s">
        <v>12102</v>
      </c>
      <c r="H4553" s="121" t="s">
        <v>25473</v>
      </c>
      <c r="I4553" s="120" t="s">
        <v>18531</v>
      </c>
      <c r="J4553" s="121" t="s">
        <v>7451</v>
      </c>
    </row>
    <row r="4554" spans="1:10" ht="15.75" hidden="1" customHeight="1">
      <c r="A4554" s="119">
        <v>4547</v>
      </c>
      <c r="B4554" s="238" t="s">
        <v>31034</v>
      </c>
      <c r="C4554" s="121" t="s">
        <v>7500</v>
      </c>
      <c r="D4554" s="119">
        <v>2025</v>
      </c>
      <c r="E4554" s="121">
        <v>6200038738</v>
      </c>
      <c r="F4554" s="237">
        <v>45742</v>
      </c>
      <c r="G4554" s="121" t="s">
        <v>12103</v>
      </c>
      <c r="H4554" s="121" t="s">
        <v>25474</v>
      </c>
      <c r="I4554" s="120" t="s">
        <v>18532</v>
      </c>
      <c r="J4554" s="121" t="s">
        <v>7453</v>
      </c>
    </row>
    <row r="4555" spans="1:10" ht="15.75" hidden="1" customHeight="1">
      <c r="A4555" s="119">
        <v>4548</v>
      </c>
      <c r="B4555" s="238" t="s">
        <v>31035</v>
      </c>
      <c r="C4555" s="121" t="s">
        <v>7499</v>
      </c>
      <c r="D4555" s="119">
        <v>2025</v>
      </c>
      <c r="E4555" s="121">
        <v>6000041627</v>
      </c>
      <c r="F4555" s="237">
        <v>45751</v>
      </c>
      <c r="G4555" s="121" t="s">
        <v>12104</v>
      </c>
      <c r="H4555" s="121" t="s">
        <v>25475</v>
      </c>
      <c r="I4555" s="120" t="s">
        <v>18533</v>
      </c>
      <c r="J4555" s="121" t="s">
        <v>7452</v>
      </c>
    </row>
    <row r="4556" spans="1:10" ht="15.75" hidden="1" customHeight="1">
      <c r="A4556" s="119">
        <v>4549</v>
      </c>
      <c r="B4556" s="238" t="s">
        <v>7698</v>
      </c>
      <c r="C4556" s="121" t="s">
        <v>7478</v>
      </c>
      <c r="D4556" s="119">
        <v>2025</v>
      </c>
      <c r="E4556" s="121">
        <v>6100111620</v>
      </c>
      <c r="F4556" s="237">
        <v>45734</v>
      </c>
      <c r="G4556" s="121" t="s">
        <v>12105</v>
      </c>
      <c r="H4556" s="121" t="s">
        <v>25476</v>
      </c>
      <c r="I4556" s="120" t="s">
        <v>18534</v>
      </c>
      <c r="J4556" s="121" t="s">
        <v>7451</v>
      </c>
    </row>
    <row r="4557" spans="1:10" ht="15.75" hidden="1" customHeight="1">
      <c r="A4557" s="119">
        <v>4550</v>
      </c>
      <c r="B4557" s="238" t="s">
        <v>7620</v>
      </c>
      <c r="C4557" s="121" t="s">
        <v>7478</v>
      </c>
      <c r="D4557" s="119">
        <v>2025</v>
      </c>
      <c r="E4557" s="121">
        <v>6100111686</v>
      </c>
      <c r="F4557" s="237">
        <v>45736</v>
      </c>
      <c r="G4557" s="121" t="s">
        <v>12106</v>
      </c>
      <c r="H4557" s="121" t="s">
        <v>25477</v>
      </c>
      <c r="I4557" s="120" t="s">
        <v>18535</v>
      </c>
      <c r="J4557" s="121" t="s">
        <v>7451</v>
      </c>
    </row>
    <row r="4558" spans="1:10" ht="15.75" hidden="1" customHeight="1">
      <c r="A4558" s="119">
        <v>4551</v>
      </c>
      <c r="B4558" s="238" t="s">
        <v>31036</v>
      </c>
      <c r="C4558" s="121" t="s">
        <v>7482</v>
      </c>
      <c r="D4558" s="119">
        <v>2025</v>
      </c>
      <c r="E4558" s="121">
        <v>6100111997</v>
      </c>
      <c r="F4558" s="237">
        <v>45749</v>
      </c>
      <c r="G4558" s="121" t="s">
        <v>12107</v>
      </c>
      <c r="H4558" s="121" t="s">
        <v>25478</v>
      </c>
      <c r="I4558" s="120" t="s">
        <v>18536</v>
      </c>
      <c r="J4558" s="121" t="s">
        <v>7451</v>
      </c>
    </row>
    <row r="4559" spans="1:10" ht="15.75" hidden="1" customHeight="1">
      <c r="A4559" s="119">
        <v>4552</v>
      </c>
      <c r="B4559" s="238" t="s">
        <v>31037</v>
      </c>
      <c r="C4559" s="121" t="s">
        <v>7508</v>
      </c>
      <c r="D4559" s="119">
        <v>2025</v>
      </c>
      <c r="E4559" s="121">
        <v>6400023824</v>
      </c>
      <c r="F4559" s="237">
        <v>45735</v>
      </c>
      <c r="G4559" s="121" t="s">
        <v>12108</v>
      </c>
      <c r="H4559" s="121" t="s">
        <v>25479</v>
      </c>
      <c r="I4559" s="120" t="s">
        <v>18537</v>
      </c>
      <c r="J4559" s="121" t="s">
        <v>7455</v>
      </c>
    </row>
    <row r="4560" spans="1:10" ht="15.75" hidden="1" customHeight="1">
      <c r="A4560" s="119">
        <v>4553</v>
      </c>
      <c r="B4560" s="238" t="s">
        <v>31038</v>
      </c>
      <c r="C4560" s="121" t="s">
        <v>7490</v>
      </c>
      <c r="D4560" s="119">
        <v>2025</v>
      </c>
      <c r="E4560" s="121">
        <v>6200038652</v>
      </c>
      <c r="F4560" s="237">
        <v>45735</v>
      </c>
      <c r="G4560" s="121" t="s">
        <v>12109</v>
      </c>
      <c r="H4560" s="121" t="s">
        <v>25480</v>
      </c>
      <c r="I4560" s="120" t="s">
        <v>18538</v>
      </c>
      <c r="J4560" s="121" t="s">
        <v>7453</v>
      </c>
    </row>
    <row r="4561" spans="1:10" ht="15.75" hidden="1" customHeight="1">
      <c r="A4561" s="119">
        <v>4554</v>
      </c>
      <c r="B4561" s="238" t="s">
        <v>7679</v>
      </c>
      <c r="C4561" s="121" t="s">
        <v>7478</v>
      </c>
      <c r="D4561" s="119">
        <v>2025</v>
      </c>
      <c r="E4561" s="121">
        <v>6100111682</v>
      </c>
      <c r="F4561" s="237">
        <v>45736</v>
      </c>
      <c r="G4561" s="121" t="s">
        <v>12110</v>
      </c>
      <c r="H4561" s="121" t="s">
        <v>25481</v>
      </c>
      <c r="I4561" s="120" t="s">
        <v>18539</v>
      </c>
      <c r="J4561" s="121" t="s">
        <v>7451</v>
      </c>
    </row>
    <row r="4562" spans="1:10" ht="15.75" hidden="1" customHeight="1">
      <c r="A4562" s="119">
        <v>4555</v>
      </c>
      <c r="B4562" s="238" t="s">
        <v>7700</v>
      </c>
      <c r="C4562" s="121" t="s">
        <v>7482</v>
      </c>
      <c r="D4562" s="119">
        <v>2025</v>
      </c>
      <c r="E4562" s="121">
        <v>6100112581</v>
      </c>
      <c r="F4562" s="237">
        <v>45770</v>
      </c>
      <c r="G4562" s="121" t="s">
        <v>12111</v>
      </c>
      <c r="H4562" s="121" t="s">
        <v>25482</v>
      </c>
      <c r="I4562" s="120" t="s">
        <v>18540</v>
      </c>
      <c r="J4562" s="121" t="s">
        <v>7451</v>
      </c>
    </row>
    <row r="4563" spans="1:10" ht="15.75" hidden="1" customHeight="1">
      <c r="A4563" s="119">
        <v>4556</v>
      </c>
      <c r="B4563" s="238" t="s">
        <v>31039</v>
      </c>
      <c r="C4563" s="121" t="s">
        <v>7494</v>
      </c>
      <c r="D4563" s="119">
        <v>2025</v>
      </c>
      <c r="E4563" s="121">
        <v>6000041733</v>
      </c>
      <c r="F4563" s="237">
        <v>45763</v>
      </c>
      <c r="G4563" s="121" t="s">
        <v>12112</v>
      </c>
      <c r="H4563" s="121" t="s">
        <v>25483</v>
      </c>
      <c r="I4563" s="120" t="s">
        <v>18541</v>
      </c>
      <c r="J4563" s="121" t="s">
        <v>7452</v>
      </c>
    </row>
    <row r="4564" spans="1:10" ht="15.75" hidden="1" customHeight="1">
      <c r="A4564" s="119">
        <v>4557</v>
      </c>
      <c r="B4564" s="238" t="s">
        <v>31040</v>
      </c>
      <c r="C4564" s="121" t="s">
        <v>7497</v>
      </c>
      <c r="D4564" s="119">
        <v>2025</v>
      </c>
      <c r="E4564" s="121">
        <v>6100111690</v>
      </c>
      <c r="F4564" s="237">
        <v>45740</v>
      </c>
      <c r="G4564" s="121" t="s">
        <v>12113</v>
      </c>
      <c r="H4564" s="121" t="s">
        <v>25484</v>
      </c>
      <c r="I4564" s="120" t="s">
        <v>18542</v>
      </c>
      <c r="J4564" s="121" t="s">
        <v>7451</v>
      </c>
    </row>
    <row r="4565" spans="1:10" ht="15.75" hidden="1" customHeight="1">
      <c r="A4565" s="119">
        <v>4558</v>
      </c>
      <c r="B4565" s="238" t="s">
        <v>7624</v>
      </c>
      <c r="C4565" s="121" t="s">
        <v>7478</v>
      </c>
      <c r="D4565" s="119">
        <v>2025</v>
      </c>
      <c r="E4565" s="121">
        <v>6100111787</v>
      </c>
      <c r="F4565" s="237">
        <v>45740</v>
      </c>
      <c r="G4565" s="121" t="s">
        <v>12114</v>
      </c>
      <c r="H4565" s="121" t="s">
        <v>25485</v>
      </c>
      <c r="I4565" s="120" t="s">
        <v>18543</v>
      </c>
      <c r="J4565" s="121" t="s">
        <v>7451</v>
      </c>
    </row>
    <row r="4566" spans="1:10" ht="15.75" hidden="1" customHeight="1">
      <c r="A4566" s="119">
        <v>4559</v>
      </c>
      <c r="B4566" s="238" t="s">
        <v>7734</v>
      </c>
      <c r="C4566" s="121" t="s">
        <v>7496</v>
      </c>
      <c r="D4566" s="119">
        <v>2025</v>
      </c>
      <c r="E4566" s="121">
        <v>6100111737</v>
      </c>
      <c r="F4566" s="237">
        <v>45741</v>
      </c>
      <c r="G4566" s="121" t="s">
        <v>12115</v>
      </c>
      <c r="H4566" s="121" t="s">
        <v>25486</v>
      </c>
      <c r="I4566" s="120" t="s">
        <v>18544</v>
      </c>
      <c r="J4566" s="121" t="s">
        <v>7451</v>
      </c>
    </row>
    <row r="4567" spans="1:10" ht="15.75" hidden="1" customHeight="1">
      <c r="A4567" s="119">
        <v>4560</v>
      </c>
      <c r="B4567" s="238" t="s">
        <v>31041</v>
      </c>
      <c r="C4567" s="121" t="s">
        <v>7478</v>
      </c>
      <c r="D4567" s="119">
        <v>2025</v>
      </c>
      <c r="E4567" s="121">
        <v>6100111747</v>
      </c>
      <c r="F4567" s="237">
        <v>45736</v>
      </c>
      <c r="G4567" s="121" t="s">
        <v>11682</v>
      </c>
      <c r="H4567" s="121" t="s">
        <v>25487</v>
      </c>
      <c r="I4567" s="120" t="s">
        <v>18545</v>
      </c>
      <c r="J4567" s="121" t="s">
        <v>7451</v>
      </c>
    </row>
    <row r="4568" spans="1:10" ht="15.75" hidden="1" customHeight="1">
      <c r="A4568" s="119">
        <v>4561</v>
      </c>
      <c r="B4568" s="238" t="s">
        <v>31042</v>
      </c>
      <c r="C4568" s="121" t="s">
        <v>7479</v>
      </c>
      <c r="D4568" s="119">
        <v>2025</v>
      </c>
      <c r="E4568" s="121">
        <v>6100111700</v>
      </c>
      <c r="F4568" s="237">
        <v>45812</v>
      </c>
      <c r="G4568" s="121" t="s">
        <v>12116</v>
      </c>
      <c r="H4568" s="121"/>
      <c r="I4568" s="120" t="s">
        <v>18546</v>
      </c>
      <c r="J4568" s="121" t="s">
        <v>7451</v>
      </c>
    </row>
    <row r="4569" spans="1:10" ht="15.75" hidden="1" customHeight="1">
      <c r="A4569" s="119">
        <v>4562</v>
      </c>
      <c r="B4569" s="238" t="s">
        <v>31043</v>
      </c>
      <c r="C4569" s="121" t="s">
        <v>7513</v>
      </c>
      <c r="D4569" s="119">
        <v>2025</v>
      </c>
      <c r="E4569" s="121">
        <v>6400023818</v>
      </c>
      <c r="F4569" s="237">
        <v>45734</v>
      </c>
      <c r="G4569" s="121" t="s">
        <v>7256</v>
      </c>
      <c r="H4569" s="121"/>
      <c r="I4569" s="120" t="s">
        <v>18547</v>
      </c>
      <c r="J4569" s="121" t="s">
        <v>7455</v>
      </c>
    </row>
    <row r="4570" spans="1:10" ht="15.75" hidden="1" customHeight="1">
      <c r="A4570" s="119">
        <v>4563</v>
      </c>
      <c r="B4570" s="238" t="s">
        <v>31044</v>
      </c>
      <c r="C4570" s="121" t="s">
        <v>7513</v>
      </c>
      <c r="D4570" s="119">
        <v>2025</v>
      </c>
      <c r="E4570" s="121">
        <v>6400023819</v>
      </c>
      <c r="F4570" s="237">
        <v>45734</v>
      </c>
      <c r="G4570" s="121" t="s">
        <v>7256</v>
      </c>
      <c r="H4570" s="121"/>
      <c r="I4570" s="120" t="s">
        <v>18548</v>
      </c>
      <c r="J4570" s="121" t="s">
        <v>7455</v>
      </c>
    </row>
    <row r="4571" spans="1:10" ht="15.75" hidden="1" customHeight="1">
      <c r="A4571" s="119">
        <v>4564</v>
      </c>
      <c r="B4571" s="238" t="s">
        <v>7602</v>
      </c>
      <c r="C4571" s="121" t="s">
        <v>7478</v>
      </c>
      <c r="D4571" s="119">
        <v>2025</v>
      </c>
      <c r="E4571" s="121">
        <v>6100111702</v>
      </c>
      <c r="F4571" s="237">
        <v>45737</v>
      </c>
      <c r="G4571" s="121" t="s">
        <v>12117</v>
      </c>
      <c r="H4571" s="121" t="s">
        <v>25488</v>
      </c>
      <c r="I4571" s="120" t="s">
        <v>18549</v>
      </c>
      <c r="J4571" s="121" t="s">
        <v>7451</v>
      </c>
    </row>
    <row r="4572" spans="1:10" ht="15.75" hidden="1" customHeight="1">
      <c r="A4572" s="119">
        <v>4565</v>
      </c>
      <c r="B4572" s="238" t="s">
        <v>31045</v>
      </c>
      <c r="C4572" s="121" t="s">
        <v>7513</v>
      </c>
      <c r="D4572" s="119">
        <v>2025</v>
      </c>
      <c r="E4572" s="121">
        <v>6400023817</v>
      </c>
      <c r="F4572" s="237">
        <v>45734</v>
      </c>
      <c r="G4572" s="121" t="s">
        <v>7256</v>
      </c>
      <c r="H4572" s="121"/>
      <c r="I4572" s="120" t="s">
        <v>18550</v>
      </c>
      <c r="J4572" s="121" t="s">
        <v>7455</v>
      </c>
    </row>
    <row r="4573" spans="1:10" ht="15.75" hidden="1" customHeight="1">
      <c r="A4573" s="119">
        <v>4566</v>
      </c>
      <c r="B4573" s="238" t="s">
        <v>31046</v>
      </c>
      <c r="C4573" s="121" t="s">
        <v>7489</v>
      </c>
      <c r="D4573" s="119">
        <v>2025</v>
      </c>
      <c r="E4573" s="121">
        <v>6200038775</v>
      </c>
      <c r="F4573" s="237">
        <v>45747</v>
      </c>
      <c r="G4573" s="121" t="s">
        <v>12118</v>
      </c>
      <c r="H4573" s="121" t="s">
        <v>25489</v>
      </c>
      <c r="I4573" s="120" t="s">
        <v>18551</v>
      </c>
      <c r="J4573" s="121" t="s">
        <v>7453</v>
      </c>
    </row>
    <row r="4574" spans="1:10" ht="15.75" hidden="1" customHeight="1">
      <c r="A4574" s="119">
        <v>4567</v>
      </c>
      <c r="B4574" s="238" t="s">
        <v>31047</v>
      </c>
      <c r="C4574" s="121" t="s">
        <v>7479</v>
      </c>
      <c r="D4574" s="119">
        <v>2025</v>
      </c>
      <c r="E4574" s="121">
        <v>6100111719</v>
      </c>
      <c r="F4574" s="237">
        <v>45736</v>
      </c>
      <c r="G4574" s="121" t="s">
        <v>12119</v>
      </c>
      <c r="H4574" s="121" t="s">
        <v>25490</v>
      </c>
      <c r="I4574" s="120" t="s">
        <v>18552</v>
      </c>
      <c r="J4574" s="121" t="s">
        <v>7451</v>
      </c>
    </row>
    <row r="4575" spans="1:10" ht="15.75" hidden="1" customHeight="1">
      <c r="A4575" s="119">
        <v>4568</v>
      </c>
      <c r="B4575" s="238" t="s">
        <v>31048</v>
      </c>
      <c r="C4575" s="121" t="s">
        <v>7499</v>
      </c>
      <c r="D4575" s="119">
        <v>2025</v>
      </c>
      <c r="E4575" s="121">
        <v>6000041492</v>
      </c>
      <c r="F4575" s="237">
        <v>45735</v>
      </c>
      <c r="G4575" s="121" t="s">
        <v>8393</v>
      </c>
      <c r="H4575" s="121"/>
      <c r="I4575" s="120" t="s">
        <v>18553</v>
      </c>
      <c r="J4575" s="121" t="s">
        <v>7452</v>
      </c>
    </row>
    <row r="4576" spans="1:10" ht="15.75" hidden="1" customHeight="1">
      <c r="A4576" s="119">
        <v>4569</v>
      </c>
      <c r="B4576" s="238" t="s">
        <v>31049</v>
      </c>
      <c r="C4576" s="121" t="s">
        <v>7478</v>
      </c>
      <c r="D4576" s="119">
        <v>2025</v>
      </c>
      <c r="E4576" s="121">
        <v>6100111717</v>
      </c>
      <c r="F4576" s="237">
        <v>45735</v>
      </c>
      <c r="G4576" s="121" t="s">
        <v>12120</v>
      </c>
      <c r="H4576" s="121" t="s">
        <v>25491</v>
      </c>
      <c r="I4576" s="120" t="s">
        <v>18554</v>
      </c>
      <c r="J4576" s="121" t="s">
        <v>7451</v>
      </c>
    </row>
    <row r="4577" spans="1:10" ht="15.75" hidden="1" customHeight="1">
      <c r="A4577" s="119">
        <v>4570</v>
      </c>
      <c r="B4577" s="238" t="s">
        <v>31050</v>
      </c>
      <c r="C4577" s="121" t="s">
        <v>7490</v>
      </c>
      <c r="D4577" s="119">
        <v>2025</v>
      </c>
      <c r="E4577" s="121">
        <v>6200038650</v>
      </c>
      <c r="F4577" s="237">
        <v>45734</v>
      </c>
      <c r="G4577" s="121" t="s">
        <v>7235</v>
      </c>
      <c r="H4577" s="121" t="s">
        <v>25492</v>
      </c>
      <c r="I4577" s="120" t="s">
        <v>7420</v>
      </c>
      <c r="J4577" s="121" t="s">
        <v>7453</v>
      </c>
    </row>
    <row r="4578" spans="1:10" ht="15.75" hidden="1" customHeight="1">
      <c r="A4578" s="119">
        <v>4571</v>
      </c>
      <c r="B4578" s="238" t="s">
        <v>31051</v>
      </c>
      <c r="C4578" s="121" t="s">
        <v>7495</v>
      </c>
      <c r="D4578" s="119">
        <v>2025</v>
      </c>
      <c r="E4578" s="121">
        <v>6300020719</v>
      </c>
      <c r="F4578" s="237">
        <v>45737</v>
      </c>
      <c r="G4578" s="121" t="s">
        <v>12121</v>
      </c>
      <c r="H4578" s="121" t="s">
        <v>25493</v>
      </c>
      <c r="I4578" s="120" t="s">
        <v>18555</v>
      </c>
      <c r="J4578" s="121" t="s">
        <v>7454</v>
      </c>
    </row>
    <row r="4579" spans="1:10" ht="15.75" hidden="1" customHeight="1">
      <c r="A4579" s="119">
        <v>4572</v>
      </c>
      <c r="B4579" s="238" t="s">
        <v>31052</v>
      </c>
      <c r="C4579" s="121" t="s">
        <v>7500</v>
      </c>
      <c r="D4579" s="119">
        <v>2025</v>
      </c>
      <c r="E4579" s="121">
        <v>6200038976</v>
      </c>
      <c r="F4579" s="237">
        <v>45761</v>
      </c>
      <c r="G4579" s="121" t="s">
        <v>12122</v>
      </c>
      <c r="H4579" s="121" t="s">
        <v>25494</v>
      </c>
      <c r="I4579" s="120" t="s">
        <v>18556</v>
      </c>
      <c r="J4579" s="121" t="s">
        <v>7453</v>
      </c>
    </row>
    <row r="4580" spans="1:10" ht="15.75" hidden="1" customHeight="1">
      <c r="A4580" s="119">
        <v>4573</v>
      </c>
      <c r="B4580" s="238" t="s">
        <v>31053</v>
      </c>
      <c r="C4580" s="121" t="s">
        <v>7494</v>
      </c>
      <c r="D4580" s="119">
        <v>2025</v>
      </c>
      <c r="E4580" s="121">
        <v>6000041471</v>
      </c>
      <c r="F4580" s="237">
        <v>45742</v>
      </c>
      <c r="G4580" s="121" t="s">
        <v>12123</v>
      </c>
      <c r="H4580" s="121" t="s">
        <v>25495</v>
      </c>
      <c r="I4580" s="120" t="s">
        <v>18557</v>
      </c>
      <c r="J4580" s="121" t="s">
        <v>7452</v>
      </c>
    </row>
    <row r="4581" spans="1:10" ht="15.75" hidden="1" customHeight="1">
      <c r="A4581" s="119">
        <v>4574</v>
      </c>
      <c r="B4581" s="238" t="s">
        <v>31054</v>
      </c>
      <c r="C4581" s="121" t="s">
        <v>7484</v>
      </c>
      <c r="D4581" s="119">
        <v>2025</v>
      </c>
      <c r="E4581" s="121">
        <v>6100111792</v>
      </c>
      <c r="F4581" s="237">
        <v>45741</v>
      </c>
      <c r="G4581" s="121" t="s">
        <v>12124</v>
      </c>
      <c r="H4581" s="121" t="s">
        <v>25496</v>
      </c>
      <c r="I4581" s="120" t="s">
        <v>18558</v>
      </c>
      <c r="J4581" s="121" t="s">
        <v>7451</v>
      </c>
    </row>
    <row r="4582" spans="1:10" ht="15.75" hidden="1" customHeight="1">
      <c r="A4582" s="119">
        <v>4575</v>
      </c>
      <c r="B4582" s="238" t="s">
        <v>31055</v>
      </c>
      <c r="C4582" s="121" t="s">
        <v>7491</v>
      </c>
      <c r="D4582" s="119">
        <v>2025</v>
      </c>
      <c r="E4582" s="121">
        <v>6100111796</v>
      </c>
      <c r="F4582" s="237">
        <v>45742</v>
      </c>
      <c r="G4582" s="121" t="s">
        <v>12125</v>
      </c>
      <c r="H4582" s="121" t="s">
        <v>25497</v>
      </c>
      <c r="I4582" s="120" t="s">
        <v>18559</v>
      </c>
      <c r="J4582" s="121" t="s">
        <v>7451</v>
      </c>
    </row>
    <row r="4583" spans="1:10" ht="15.75" hidden="1" customHeight="1">
      <c r="A4583" s="119">
        <v>4576</v>
      </c>
      <c r="B4583" s="238" t="s">
        <v>31056</v>
      </c>
      <c r="C4583" s="121" t="s">
        <v>7513</v>
      </c>
      <c r="D4583" s="119">
        <v>2025</v>
      </c>
      <c r="E4583" s="121">
        <v>6400023820</v>
      </c>
      <c r="F4583" s="237">
        <v>45734</v>
      </c>
      <c r="G4583" s="121" t="s">
        <v>7256</v>
      </c>
      <c r="H4583" s="121"/>
      <c r="I4583" s="120" t="s">
        <v>18560</v>
      </c>
      <c r="J4583" s="121" t="s">
        <v>7455</v>
      </c>
    </row>
    <row r="4584" spans="1:10" ht="15.75" hidden="1" customHeight="1">
      <c r="A4584" s="119">
        <v>4577</v>
      </c>
      <c r="B4584" s="238" t="s">
        <v>29164</v>
      </c>
      <c r="C4584" s="121" t="s">
        <v>7478</v>
      </c>
      <c r="D4584" s="119">
        <v>2025</v>
      </c>
      <c r="E4584" s="121">
        <v>6100111907</v>
      </c>
      <c r="F4584" s="237">
        <v>45744</v>
      </c>
      <c r="G4584" s="121" t="s">
        <v>12126</v>
      </c>
      <c r="H4584" s="121" t="s">
        <v>25498</v>
      </c>
      <c r="I4584" s="120" t="s">
        <v>7345</v>
      </c>
      <c r="J4584" s="121" t="s">
        <v>7451</v>
      </c>
    </row>
    <row r="4585" spans="1:10" ht="15.75" hidden="1" customHeight="1">
      <c r="A4585" s="119">
        <v>4578</v>
      </c>
      <c r="B4585" s="238" t="s">
        <v>31057</v>
      </c>
      <c r="C4585" s="121" t="s">
        <v>7491</v>
      </c>
      <c r="D4585" s="119">
        <v>2025</v>
      </c>
      <c r="E4585" s="121">
        <v>6100111769</v>
      </c>
      <c r="F4585" s="237">
        <v>45736</v>
      </c>
      <c r="G4585" s="121" t="s">
        <v>12127</v>
      </c>
      <c r="H4585" s="121" t="s">
        <v>25499</v>
      </c>
      <c r="I4585" s="120" t="s">
        <v>18561</v>
      </c>
      <c r="J4585" s="121" t="s">
        <v>7451</v>
      </c>
    </row>
    <row r="4586" spans="1:10" ht="15.75" hidden="1" customHeight="1">
      <c r="A4586" s="119">
        <v>4579</v>
      </c>
      <c r="B4586" s="238" t="s">
        <v>31058</v>
      </c>
      <c r="C4586" s="121" t="s">
        <v>7478</v>
      </c>
      <c r="D4586" s="119">
        <v>2025</v>
      </c>
      <c r="E4586" s="121">
        <v>6100112540</v>
      </c>
      <c r="F4586" s="237">
        <v>45772</v>
      </c>
      <c r="G4586" s="121" t="s">
        <v>7179</v>
      </c>
      <c r="H4586" s="121" t="s">
        <v>25500</v>
      </c>
      <c r="I4586" s="120" t="s">
        <v>18562</v>
      </c>
      <c r="J4586" s="121" t="s">
        <v>7451</v>
      </c>
    </row>
    <row r="4587" spans="1:10" ht="15.75" hidden="1" customHeight="1">
      <c r="A4587" s="119">
        <v>4580</v>
      </c>
      <c r="B4587" s="238" t="s">
        <v>31059</v>
      </c>
      <c r="C4587" s="121" t="s">
        <v>7503</v>
      </c>
      <c r="D4587" s="119">
        <v>2025</v>
      </c>
      <c r="E4587" s="121">
        <v>6100111807</v>
      </c>
      <c r="F4587" s="237">
        <v>45740</v>
      </c>
      <c r="G4587" s="121" t="s">
        <v>12128</v>
      </c>
      <c r="H4587" s="121" t="s">
        <v>25501</v>
      </c>
      <c r="I4587" s="120" t="s">
        <v>18563</v>
      </c>
      <c r="J4587" s="121" t="s">
        <v>7451</v>
      </c>
    </row>
    <row r="4588" spans="1:10" ht="15.75" hidden="1" customHeight="1">
      <c r="A4588" s="119">
        <v>4581</v>
      </c>
      <c r="B4588" s="238" t="s">
        <v>31060</v>
      </c>
      <c r="C4588" s="121" t="s">
        <v>7483</v>
      </c>
      <c r="D4588" s="119">
        <v>2025</v>
      </c>
      <c r="E4588" s="121">
        <v>6100111707</v>
      </c>
      <c r="F4588" s="237">
        <v>45736</v>
      </c>
      <c r="G4588" s="121" t="s">
        <v>7129</v>
      </c>
      <c r="H4588" s="121" t="s">
        <v>25502</v>
      </c>
      <c r="I4588" s="120" t="s">
        <v>18564</v>
      </c>
      <c r="J4588" s="121" t="s">
        <v>7451</v>
      </c>
    </row>
    <row r="4589" spans="1:10" ht="15.75" hidden="1" customHeight="1">
      <c r="A4589" s="119">
        <v>4582</v>
      </c>
      <c r="B4589" s="238" t="s">
        <v>31061</v>
      </c>
      <c r="C4589" s="121" t="s">
        <v>7494</v>
      </c>
      <c r="D4589" s="119">
        <v>2025</v>
      </c>
      <c r="E4589" s="121">
        <v>6000041598</v>
      </c>
      <c r="F4589" s="237">
        <v>45754</v>
      </c>
      <c r="G4589" s="121" t="s">
        <v>12129</v>
      </c>
      <c r="H4589" s="121" t="s">
        <v>25503</v>
      </c>
      <c r="I4589" s="120" t="s">
        <v>18565</v>
      </c>
      <c r="J4589" s="121" t="s">
        <v>7452</v>
      </c>
    </row>
    <row r="4590" spans="1:10" ht="15.75" hidden="1" customHeight="1">
      <c r="A4590" s="119">
        <v>4583</v>
      </c>
      <c r="B4590" s="238" t="s">
        <v>31062</v>
      </c>
      <c r="C4590" s="121" t="s">
        <v>7505</v>
      </c>
      <c r="D4590" s="119">
        <v>2025</v>
      </c>
      <c r="E4590" s="121">
        <v>6400023902</v>
      </c>
      <c r="F4590" s="237">
        <v>45748</v>
      </c>
      <c r="G4590" s="121" t="s">
        <v>12130</v>
      </c>
      <c r="H4590" s="121" t="s">
        <v>25504</v>
      </c>
      <c r="I4590" s="120" t="s">
        <v>18566</v>
      </c>
      <c r="J4590" s="121" t="s">
        <v>7455</v>
      </c>
    </row>
    <row r="4591" spans="1:10" ht="15.75" hidden="1" customHeight="1">
      <c r="A4591" s="119">
        <v>4584</v>
      </c>
      <c r="B4591" s="238" t="s">
        <v>31063</v>
      </c>
      <c r="C4591" s="121" t="s">
        <v>7483</v>
      </c>
      <c r="D4591" s="119">
        <v>2025</v>
      </c>
      <c r="E4591" s="121">
        <v>6100111735</v>
      </c>
      <c r="F4591" s="237">
        <v>45740</v>
      </c>
      <c r="G4591" s="121" t="s">
        <v>12131</v>
      </c>
      <c r="H4591" s="121" t="s">
        <v>25505</v>
      </c>
      <c r="I4591" s="120" t="s">
        <v>18567</v>
      </c>
      <c r="J4591" s="121" t="s">
        <v>7451</v>
      </c>
    </row>
    <row r="4592" spans="1:10" ht="15.75" hidden="1" customHeight="1">
      <c r="A4592" s="119">
        <v>4585</v>
      </c>
      <c r="B4592" s="238" t="s">
        <v>31064</v>
      </c>
      <c r="C4592" s="121" t="s">
        <v>7479</v>
      </c>
      <c r="D4592" s="119">
        <v>2025</v>
      </c>
      <c r="E4592" s="121">
        <v>6100113560</v>
      </c>
      <c r="F4592" s="237">
        <v>45810</v>
      </c>
      <c r="G4592" s="121" t="s">
        <v>12132</v>
      </c>
      <c r="H4592" s="121" t="s">
        <v>25506</v>
      </c>
      <c r="I4592" s="120" t="s">
        <v>18568</v>
      </c>
      <c r="J4592" s="121" t="s">
        <v>7451</v>
      </c>
    </row>
    <row r="4593" spans="1:10" ht="15.75" hidden="1" customHeight="1">
      <c r="A4593" s="119">
        <v>4586</v>
      </c>
      <c r="B4593" s="238" t="s">
        <v>31065</v>
      </c>
      <c r="C4593" s="121" t="s">
        <v>7506</v>
      </c>
      <c r="D4593" s="119">
        <v>2025</v>
      </c>
      <c r="E4593" s="121">
        <v>6300020705</v>
      </c>
      <c r="F4593" s="237">
        <v>45733</v>
      </c>
      <c r="G4593" s="121" t="s">
        <v>12133</v>
      </c>
      <c r="H4593" s="121" t="s">
        <v>25507</v>
      </c>
      <c r="I4593" s="120" t="s">
        <v>18569</v>
      </c>
      <c r="J4593" s="121" t="s">
        <v>7454</v>
      </c>
    </row>
    <row r="4594" spans="1:10" ht="15.75" hidden="1" customHeight="1">
      <c r="A4594" s="119">
        <v>4587</v>
      </c>
      <c r="B4594" s="238" t="s">
        <v>29525</v>
      </c>
      <c r="C4594" s="121" t="s">
        <v>7478</v>
      </c>
      <c r="D4594" s="119">
        <v>2025</v>
      </c>
      <c r="E4594" s="121">
        <v>6100111752</v>
      </c>
      <c r="F4594" s="237">
        <v>45737</v>
      </c>
      <c r="G4594" s="121" t="s">
        <v>12134</v>
      </c>
      <c r="H4594" s="121" t="s">
        <v>25508</v>
      </c>
      <c r="I4594" s="120" t="s">
        <v>18570</v>
      </c>
      <c r="J4594" s="121" t="s">
        <v>7451</v>
      </c>
    </row>
    <row r="4595" spans="1:10" ht="15.75" hidden="1" customHeight="1">
      <c r="A4595" s="119">
        <v>4588</v>
      </c>
      <c r="B4595" s="238" t="s">
        <v>31066</v>
      </c>
      <c r="C4595" s="121" t="s">
        <v>7502</v>
      </c>
      <c r="D4595" s="119">
        <v>2025</v>
      </c>
      <c r="E4595" s="121">
        <v>6300020740</v>
      </c>
      <c r="F4595" s="237">
        <v>45742</v>
      </c>
      <c r="G4595" s="121" t="s">
        <v>12135</v>
      </c>
      <c r="H4595" s="121" t="s">
        <v>25509</v>
      </c>
      <c r="I4595" s="120" t="s">
        <v>18571</v>
      </c>
      <c r="J4595" s="121" t="s">
        <v>7454</v>
      </c>
    </row>
    <row r="4596" spans="1:10" ht="15.75" hidden="1" customHeight="1">
      <c r="A4596" s="119">
        <v>4589</v>
      </c>
      <c r="B4596" s="238" t="s">
        <v>31067</v>
      </c>
      <c r="C4596" s="121" t="s">
        <v>7492</v>
      </c>
      <c r="D4596" s="119">
        <v>2025</v>
      </c>
      <c r="E4596" s="121">
        <v>6200038742</v>
      </c>
      <c r="F4596" s="237">
        <v>45743</v>
      </c>
      <c r="G4596" s="121" t="s">
        <v>12136</v>
      </c>
      <c r="H4596" s="121" t="s">
        <v>25510</v>
      </c>
      <c r="I4596" s="120" t="s">
        <v>18572</v>
      </c>
      <c r="J4596" s="121" t="s">
        <v>7453</v>
      </c>
    </row>
    <row r="4597" spans="1:10" ht="15.75" hidden="1" customHeight="1">
      <c r="A4597" s="119">
        <v>4590</v>
      </c>
      <c r="B4597" s="238" t="s">
        <v>31068</v>
      </c>
      <c r="C4597" s="121" t="s">
        <v>7491</v>
      </c>
      <c r="D4597" s="119">
        <v>2025</v>
      </c>
      <c r="E4597" s="121">
        <v>6100111759</v>
      </c>
      <c r="F4597" s="237">
        <v>45736</v>
      </c>
      <c r="G4597" s="121" t="s">
        <v>12137</v>
      </c>
      <c r="H4597" s="121" t="s">
        <v>25511</v>
      </c>
      <c r="I4597" s="120" t="s">
        <v>7432</v>
      </c>
      <c r="J4597" s="121" t="s">
        <v>7451</v>
      </c>
    </row>
    <row r="4598" spans="1:10" ht="15.75" hidden="1" customHeight="1">
      <c r="A4598" s="119">
        <v>4591</v>
      </c>
      <c r="B4598" s="238" t="s">
        <v>31069</v>
      </c>
      <c r="C4598" s="121" t="s">
        <v>7489</v>
      </c>
      <c r="D4598" s="119">
        <v>2025</v>
      </c>
      <c r="E4598" s="121">
        <v>6200038672</v>
      </c>
      <c r="F4598" s="237">
        <v>45735</v>
      </c>
      <c r="G4598" s="121" t="s">
        <v>12138</v>
      </c>
      <c r="H4598" s="121" t="s">
        <v>25512</v>
      </c>
      <c r="I4598" s="120" t="s">
        <v>18573</v>
      </c>
      <c r="J4598" s="121" t="s">
        <v>7453</v>
      </c>
    </row>
    <row r="4599" spans="1:10" ht="15.75" hidden="1" customHeight="1">
      <c r="A4599" s="119">
        <v>4592</v>
      </c>
      <c r="B4599" s="238" t="s">
        <v>31070</v>
      </c>
      <c r="C4599" s="121" t="s">
        <v>7492</v>
      </c>
      <c r="D4599" s="119">
        <v>2025</v>
      </c>
      <c r="E4599" s="121">
        <v>6200038691</v>
      </c>
      <c r="F4599" s="237">
        <v>45735</v>
      </c>
      <c r="G4599" s="121" t="s">
        <v>12139</v>
      </c>
      <c r="H4599" s="121" t="s">
        <v>25513</v>
      </c>
      <c r="I4599" s="120" t="s">
        <v>18574</v>
      </c>
      <c r="J4599" s="121" t="s">
        <v>7453</v>
      </c>
    </row>
    <row r="4600" spans="1:10" ht="15.75" hidden="1" customHeight="1">
      <c r="A4600" s="119">
        <v>4593</v>
      </c>
      <c r="B4600" s="238" t="s">
        <v>31071</v>
      </c>
      <c r="C4600" s="121" t="s">
        <v>7483</v>
      </c>
      <c r="D4600" s="119">
        <v>2025</v>
      </c>
      <c r="E4600" s="121">
        <v>6100111761</v>
      </c>
      <c r="F4600" s="237">
        <v>45737</v>
      </c>
      <c r="G4600" s="121" t="s">
        <v>12140</v>
      </c>
      <c r="H4600" s="121" t="s">
        <v>25514</v>
      </c>
      <c r="I4600" s="120" t="s">
        <v>18575</v>
      </c>
      <c r="J4600" s="121" t="s">
        <v>7451</v>
      </c>
    </row>
    <row r="4601" spans="1:10" ht="15.75" hidden="1" customHeight="1">
      <c r="A4601" s="119">
        <v>4594</v>
      </c>
      <c r="B4601" s="238" t="s">
        <v>31072</v>
      </c>
      <c r="C4601" s="121" t="s">
        <v>7487</v>
      </c>
      <c r="D4601" s="119">
        <v>2025</v>
      </c>
      <c r="E4601" s="121">
        <v>6100111808</v>
      </c>
      <c r="F4601" s="237">
        <v>45743</v>
      </c>
      <c r="G4601" s="121" t="s">
        <v>11580</v>
      </c>
      <c r="H4601" s="121" t="s">
        <v>25515</v>
      </c>
      <c r="I4601" s="120" t="s">
        <v>18576</v>
      </c>
      <c r="J4601" s="121" t="s">
        <v>7451</v>
      </c>
    </row>
    <row r="4602" spans="1:10" ht="15.75" hidden="1" customHeight="1">
      <c r="A4602" s="119">
        <v>4595</v>
      </c>
      <c r="B4602" s="238" t="s">
        <v>31073</v>
      </c>
      <c r="C4602" s="121" t="s">
        <v>7494</v>
      </c>
      <c r="D4602" s="119">
        <v>2025</v>
      </c>
      <c r="E4602" s="121">
        <v>6000041658</v>
      </c>
      <c r="F4602" s="237">
        <v>45751</v>
      </c>
      <c r="G4602" s="121" t="s">
        <v>12141</v>
      </c>
      <c r="H4602" s="121" t="s">
        <v>25516</v>
      </c>
      <c r="I4602" s="120" t="s">
        <v>18577</v>
      </c>
      <c r="J4602" s="121" t="s">
        <v>7452</v>
      </c>
    </row>
    <row r="4603" spans="1:10" ht="15.75" hidden="1" customHeight="1">
      <c r="A4603" s="119">
        <v>4596</v>
      </c>
      <c r="B4603" s="238" t="s">
        <v>31074</v>
      </c>
      <c r="C4603" s="121" t="s">
        <v>7497</v>
      </c>
      <c r="D4603" s="119">
        <v>2025</v>
      </c>
      <c r="E4603" s="121">
        <v>6100112184</v>
      </c>
      <c r="F4603" s="237">
        <v>45757</v>
      </c>
      <c r="G4603" s="121" t="s">
        <v>12142</v>
      </c>
      <c r="H4603" s="121" t="s">
        <v>25517</v>
      </c>
      <c r="I4603" s="120" t="s">
        <v>18578</v>
      </c>
      <c r="J4603" s="121" t="s">
        <v>7451</v>
      </c>
    </row>
    <row r="4604" spans="1:10" ht="15.75" hidden="1" customHeight="1">
      <c r="A4604" s="119">
        <v>4597</v>
      </c>
      <c r="B4604" s="238" t="s">
        <v>31075</v>
      </c>
      <c r="C4604" s="121" t="s">
        <v>7488</v>
      </c>
      <c r="D4604" s="119">
        <v>2025</v>
      </c>
      <c r="E4604" s="121">
        <v>6100111756</v>
      </c>
      <c r="F4604" s="237">
        <v>45740</v>
      </c>
      <c r="G4604" s="121" t="s">
        <v>12143</v>
      </c>
      <c r="H4604" s="121" t="s">
        <v>25518</v>
      </c>
      <c r="I4604" s="120" t="s">
        <v>18579</v>
      </c>
      <c r="J4604" s="121" t="s">
        <v>7451</v>
      </c>
    </row>
    <row r="4605" spans="1:10" ht="15.75" hidden="1" customHeight="1">
      <c r="A4605" s="119">
        <v>4598</v>
      </c>
      <c r="B4605" s="238" t="s">
        <v>7601</v>
      </c>
      <c r="C4605" s="121" t="s">
        <v>7478</v>
      </c>
      <c r="D4605" s="119">
        <v>2025</v>
      </c>
      <c r="E4605" s="121">
        <v>6100112233</v>
      </c>
      <c r="F4605" s="237">
        <v>45756</v>
      </c>
      <c r="G4605" s="121" t="s">
        <v>12144</v>
      </c>
      <c r="H4605" s="121" t="s">
        <v>25519</v>
      </c>
      <c r="I4605" s="120" t="s">
        <v>18580</v>
      </c>
      <c r="J4605" s="121" t="s">
        <v>7451</v>
      </c>
    </row>
    <row r="4606" spans="1:10" ht="15.75" hidden="1" customHeight="1">
      <c r="A4606" s="119">
        <v>4599</v>
      </c>
      <c r="B4606" s="238" t="s">
        <v>31076</v>
      </c>
      <c r="C4606" s="121" t="s">
        <v>7491</v>
      </c>
      <c r="D4606" s="119">
        <v>2025</v>
      </c>
      <c r="E4606" s="121">
        <v>6100111797</v>
      </c>
      <c r="F4606" s="237">
        <v>45740</v>
      </c>
      <c r="G4606" s="121" t="s">
        <v>12145</v>
      </c>
      <c r="H4606" s="121" t="s">
        <v>25520</v>
      </c>
      <c r="I4606" s="120" t="s">
        <v>18581</v>
      </c>
      <c r="J4606" s="121" t="s">
        <v>7451</v>
      </c>
    </row>
    <row r="4607" spans="1:10" ht="15.75" hidden="1" customHeight="1">
      <c r="A4607" s="119">
        <v>4600</v>
      </c>
      <c r="B4607" s="238" t="s">
        <v>31077</v>
      </c>
      <c r="C4607" s="121" t="s">
        <v>7491</v>
      </c>
      <c r="D4607" s="119">
        <v>2025</v>
      </c>
      <c r="E4607" s="121">
        <v>6100111817</v>
      </c>
      <c r="F4607" s="237">
        <v>45742</v>
      </c>
      <c r="G4607" s="121" t="s">
        <v>12146</v>
      </c>
      <c r="H4607" s="121" t="s">
        <v>25521</v>
      </c>
      <c r="I4607" s="120" t="s">
        <v>18582</v>
      </c>
      <c r="J4607" s="121" t="s">
        <v>7451</v>
      </c>
    </row>
    <row r="4608" spans="1:10" ht="15.75" hidden="1" customHeight="1">
      <c r="A4608" s="119">
        <v>4601</v>
      </c>
      <c r="B4608" s="238" t="s">
        <v>31078</v>
      </c>
      <c r="C4608" s="121" t="s">
        <v>7478</v>
      </c>
      <c r="D4608" s="119">
        <v>2025</v>
      </c>
      <c r="E4608" s="121">
        <v>6100111748</v>
      </c>
      <c r="F4608" s="237">
        <v>45737</v>
      </c>
      <c r="G4608" s="121" t="s">
        <v>12147</v>
      </c>
      <c r="H4608" s="121" t="s">
        <v>25522</v>
      </c>
      <c r="I4608" s="120" t="s">
        <v>18583</v>
      </c>
      <c r="J4608" s="121" t="s">
        <v>7451</v>
      </c>
    </row>
    <row r="4609" spans="1:10" ht="15.75" hidden="1" customHeight="1">
      <c r="A4609" s="119">
        <v>4602</v>
      </c>
      <c r="B4609" s="238" t="s">
        <v>29537</v>
      </c>
      <c r="C4609" s="121" t="s">
        <v>7478</v>
      </c>
      <c r="D4609" s="119">
        <v>2025</v>
      </c>
      <c r="E4609" s="121">
        <v>6100111738</v>
      </c>
      <c r="F4609" s="237">
        <v>45737</v>
      </c>
      <c r="G4609" s="121" t="s">
        <v>12148</v>
      </c>
      <c r="H4609" s="121" t="s">
        <v>25523</v>
      </c>
      <c r="I4609" s="120" t="s">
        <v>18584</v>
      </c>
      <c r="J4609" s="121" t="s">
        <v>7451</v>
      </c>
    </row>
    <row r="4610" spans="1:10" ht="15.75" hidden="1" customHeight="1">
      <c r="A4610" s="119">
        <v>4603</v>
      </c>
      <c r="B4610" s="121" t="s">
        <v>28050</v>
      </c>
      <c r="C4610" s="121" t="s">
        <v>7501</v>
      </c>
      <c r="D4610" s="119">
        <v>2025</v>
      </c>
      <c r="E4610" s="121">
        <v>6200038690</v>
      </c>
      <c r="F4610" s="237">
        <v>45736</v>
      </c>
      <c r="G4610" s="121" t="s">
        <v>12149</v>
      </c>
      <c r="H4610" s="121" t="s">
        <v>25524</v>
      </c>
      <c r="I4610" s="120" t="s">
        <v>18585</v>
      </c>
      <c r="J4610" s="121" t="s">
        <v>7453</v>
      </c>
    </row>
    <row r="4611" spans="1:10" ht="15.75" hidden="1" customHeight="1">
      <c r="A4611" s="119">
        <v>4604</v>
      </c>
      <c r="B4611" s="238" t="s">
        <v>7645</v>
      </c>
      <c r="C4611" s="121" t="s">
        <v>7478</v>
      </c>
      <c r="D4611" s="119">
        <v>2025</v>
      </c>
      <c r="E4611" s="121">
        <v>6100111741</v>
      </c>
      <c r="F4611" s="237">
        <v>45736</v>
      </c>
      <c r="G4611" s="121" t="s">
        <v>12150</v>
      </c>
      <c r="H4611" s="121" t="s">
        <v>25525</v>
      </c>
      <c r="I4611" s="120" t="s">
        <v>18586</v>
      </c>
      <c r="J4611" s="121" t="s">
        <v>7451</v>
      </c>
    </row>
    <row r="4612" spans="1:10" ht="15.75" hidden="1" customHeight="1">
      <c r="A4612" s="119">
        <v>4605</v>
      </c>
      <c r="B4612" s="238" t="s">
        <v>31079</v>
      </c>
      <c r="C4612" s="121" t="s">
        <v>7505</v>
      </c>
      <c r="D4612" s="119">
        <v>2025</v>
      </c>
      <c r="E4612" s="121">
        <v>6400023844</v>
      </c>
      <c r="F4612" s="237">
        <v>45740</v>
      </c>
      <c r="G4612" s="121" t="s">
        <v>7194</v>
      </c>
      <c r="H4612" s="121"/>
      <c r="I4612" s="120" t="s">
        <v>18587</v>
      </c>
      <c r="J4612" s="121" t="s">
        <v>7455</v>
      </c>
    </row>
    <row r="4613" spans="1:10" ht="15.75" hidden="1" customHeight="1">
      <c r="A4613" s="119">
        <v>4606</v>
      </c>
      <c r="B4613" s="238" t="s">
        <v>31080</v>
      </c>
      <c r="C4613" s="121" t="s">
        <v>7489</v>
      </c>
      <c r="D4613" s="119">
        <v>2025</v>
      </c>
      <c r="E4613" s="121">
        <v>6200038684</v>
      </c>
      <c r="F4613" s="237">
        <v>45736</v>
      </c>
      <c r="G4613" s="121" t="s">
        <v>12151</v>
      </c>
      <c r="H4613" s="121" t="s">
        <v>25526</v>
      </c>
      <c r="I4613" s="120" t="s">
        <v>18588</v>
      </c>
      <c r="J4613" s="121" t="s">
        <v>7453</v>
      </c>
    </row>
    <row r="4614" spans="1:10" ht="15.75" hidden="1" customHeight="1">
      <c r="A4614" s="119">
        <v>4607</v>
      </c>
      <c r="B4614" s="121" t="s">
        <v>28051</v>
      </c>
      <c r="C4614" s="121" t="s">
        <v>7489</v>
      </c>
      <c r="D4614" s="119">
        <v>2025</v>
      </c>
      <c r="E4614" s="121">
        <v>6200038685</v>
      </c>
      <c r="F4614" s="237">
        <v>45740</v>
      </c>
      <c r="G4614" s="121" t="s">
        <v>12152</v>
      </c>
      <c r="H4614" s="121" t="s">
        <v>25527</v>
      </c>
      <c r="I4614" s="120" t="s">
        <v>18589</v>
      </c>
      <c r="J4614" s="121" t="s">
        <v>7453</v>
      </c>
    </row>
    <row r="4615" spans="1:10" ht="15.75" hidden="1" customHeight="1">
      <c r="A4615" s="119">
        <v>4608</v>
      </c>
      <c r="B4615" s="238" t="s">
        <v>31081</v>
      </c>
      <c r="C4615" s="121" t="s">
        <v>7485</v>
      </c>
      <c r="D4615" s="119">
        <v>2025</v>
      </c>
      <c r="E4615" s="121">
        <v>6000042011</v>
      </c>
      <c r="F4615" s="237">
        <v>45789</v>
      </c>
      <c r="G4615" s="121" t="s">
        <v>12153</v>
      </c>
      <c r="H4615" s="121" t="s">
        <v>25528</v>
      </c>
      <c r="I4615" s="120" t="s">
        <v>18590</v>
      </c>
      <c r="J4615" s="121" t="s">
        <v>7452</v>
      </c>
    </row>
    <row r="4616" spans="1:10" ht="15.75" hidden="1" customHeight="1">
      <c r="A4616" s="119">
        <v>4609</v>
      </c>
      <c r="B4616" s="238" t="s">
        <v>31082</v>
      </c>
      <c r="C4616" s="121" t="s">
        <v>7508</v>
      </c>
      <c r="D4616" s="119">
        <v>2025</v>
      </c>
      <c r="E4616" s="121">
        <v>6400023880</v>
      </c>
      <c r="F4616" s="237">
        <v>45743</v>
      </c>
      <c r="G4616" s="121" t="s">
        <v>12154</v>
      </c>
      <c r="H4616" s="121" t="s">
        <v>25529</v>
      </c>
      <c r="I4616" s="120" t="s">
        <v>18591</v>
      </c>
      <c r="J4616" s="121" t="s">
        <v>7455</v>
      </c>
    </row>
    <row r="4617" spans="1:10" ht="15.75" hidden="1" customHeight="1">
      <c r="A4617" s="119">
        <v>4610</v>
      </c>
      <c r="B4617" s="238" t="s">
        <v>31083</v>
      </c>
      <c r="C4617" s="121" t="s">
        <v>7481</v>
      </c>
      <c r="D4617" s="119">
        <v>2025</v>
      </c>
      <c r="E4617" s="121">
        <v>6000041493</v>
      </c>
      <c r="F4617" s="237">
        <v>45749</v>
      </c>
      <c r="G4617" s="121" t="s">
        <v>7105</v>
      </c>
      <c r="H4617" s="121"/>
      <c r="I4617" s="120" t="s">
        <v>18592</v>
      </c>
      <c r="J4617" s="121" t="s">
        <v>7452</v>
      </c>
    </row>
    <row r="4618" spans="1:10" ht="15.75" hidden="1" customHeight="1">
      <c r="A4618" s="119">
        <v>4611</v>
      </c>
      <c r="B4618" s="238" t="s">
        <v>31084</v>
      </c>
      <c r="C4618" s="121" t="s">
        <v>7489</v>
      </c>
      <c r="D4618" s="119">
        <v>2025</v>
      </c>
      <c r="E4618" s="121">
        <v>6200038715</v>
      </c>
      <c r="F4618" s="237">
        <v>45742</v>
      </c>
      <c r="G4618" s="121" t="s">
        <v>12155</v>
      </c>
      <c r="H4618" s="121" t="s">
        <v>25530</v>
      </c>
      <c r="I4618" s="120" t="s">
        <v>18593</v>
      </c>
      <c r="J4618" s="121" t="s">
        <v>7453</v>
      </c>
    </row>
    <row r="4619" spans="1:10" ht="15.75" hidden="1" customHeight="1">
      <c r="A4619" s="119">
        <v>4612</v>
      </c>
      <c r="B4619" s="238" t="s">
        <v>31085</v>
      </c>
      <c r="C4619" s="121" t="s">
        <v>7496</v>
      </c>
      <c r="D4619" s="119">
        <v>2025</v>
      </c>
      <c r="E4619" s="121">
        <v>6100111857</v>
      </c>
      <c r="F4619" s="237">
        <v>45742</v>
      </c>
      <c r="G4619" s="121" t="s">
        <v>11465</v>
      </c>
      <c r="H4619" s="121"/>
      <c r="I4619" s="120" t="s">
        <v>18594</v>
      </c>
      <c r="J4619" s="121" t="s">
        <v>7451</v>
      </c>
    </row>
    <row r="4620" spans="1:10" ht="15.75" hidden="1" customHeight="1">
      <c r="A4620" s="119">
        <v>4613</v>
      </c>
      <c r="B4620" s="238" t="s">
        <v>31086</v>
      </c>
      <c r="C4620" s="121" t="s">
        <v>7492</v>
      </c>
      <c r="D4620" s="119">
        <v>2025</v>
      </c>
      <c r="E4620" s="121">
        <v>6200038683</v>
      </c>
      <c r="F4620" s="237">
        <v>45737</v>
      </c>
      <c r="G4620" s="121" t="s">
        <v>12156</v>
      </c>
      <c r="H4620" s="121" t="s">
        <v>25531</v>
      </c>
      <c r="I4620" s="120" t="s">
        <v>18595</v>
      </c>
      <c r="J4620" s="121" t="s">
        <v>7453</v>
      </c>
    </row>
    <row r="4621" spans="1:10" ht="15.75" hidden="1" customHeight="1">
      <c r="A4621" s="119">
        <v>4614</v>
      </c>
      <c r="B4621" s="238" t="s">
        <v>31087</v>
      </c>
      <c r="C4621" s="121" t="s">
        <v>7479</v>
      </c>
      <c r="D4621" s="119">
        <v>2025</v>
      </c>
      <c r="E4621" s="121">
        <v>6100111827</v>
      </c>
      <c r="F4621" s="237">
        <v>45744</v>
      </c>
      <c r="G4621" s="121" t="s">
        <v>12157</v>
      </c>
      <c r="H4621" s="121" t="s">
        <v>25532</v>
      </c>
      <c r="I4621" s="120" t="s">
        <v>18596</v>
      </c>
      <c r="J4621" s="121" t="s">
        <v>7451</v>
      </c>
    </row>
    <row r="4622" spans="1:10" ht="15.75" hidden="1" customHeight="1">
      <c r="A4622" s="119">
        <v>4615</v>
      </c>
      <c r="B4622" s="238" t="s">
        <v>31088</v>
      </c>
      <c r="C4622" s="121" t="s">
        <v>7478</v>
      </c>
      <c r="D4622" s="119">
        <v>2025</v>
      </c>
      <c r="E4622" s="121">
        <v>6100112066</v>
      </c>
      <c r="F4622" s="237">
        <v>45756</v>
      </c>
      <c r="G4622" s="121" t="s">
        <v>12158</v>
      </c>
      <c r="H4622" s="121" t="s">
        <v>25533</v>
      </c>
      <c r="I4622" s="120" t="s">
        <v>18597</v>
      </c>
      <c r="J4622" s="121" t="s">
        <v>7451</v>
      </c>
    </row>
    <row r="4623" spans="1:10" ht="15.75" hidden="1" customHeight="1">
      <c r="A4623" s="119">
        <v>4616</v>
      </c>
      <c r="B4623" s="238" t="s">
        <v>31089</v>
      </c>
      <c r="C4623" s="121" t="s">
        <v>7495</v>
      </c>
      <c r="D4623" s="119">
        <v>2025</v>
      </c>
      <c r="E4623" s="121">
        <v>6300020791</v>
      </c>
      <c r="F4623" s="237">
        <v>45758</v>
      </c>
      <c r="G4623" s="121" t="s">
        <v>7101</v>
      </c>
      <c r="H4623" s="121" t="s">
        <v>25534</v>
      </c>
      <c r="I4623" s="120" t="s">
        <v>18598</v>
      </c>
      <c r="J4623" s="121" t="s">
        <v>7454</v>
      </c>
    </row>
    <row r="4624" spans="1:10" ht="15.75" hidden="1" customHeight="1">
      <c r="A4624" s="119">
        <v>4617</v>
      </c>
      <c r="B4624" s="238" t="s">
        <v>7576</v>
      </c>
      <c r="C4624" s="121" t="s">
        <v>7478</v>
      </c>
      <c r="D4624" s="119">
        <v>2025</v>
      </c>
      <c r="E4624" s="121">
        <v>6100111788</v>
      </c>
      <c r="F4624" s="237">
        <v>45737</v>
      </c>
      <c r="G4624" s="121" t="s">
        <v>12159</v>
      </c>
      <c r="H4624" s="121" t="s">
        <v>25535</v>
      </c>
      <c r="I4624" s="120" t="s">
        <v>18599</v>
      </c>
      <c r="J4624" s="121" t="s">
        <v>7451</v>
      </c>
    </row>
    <row r="4625" spans="1:10" ht="15.75" hidden="1" customHeight="1">
      <c r="A4625" s="119">
        <v>4618</v>
      </c>
      <c r="B4625" s="238" t="s">
        <v>31090</v>
      </c>
      <c r="C4625" s="121" t="s">
        <v>7507</v>
      </c>
      <c r="D4625" s="119">
        <v>2025</v>
      </c>
      <c r="E4625" s="121">
        <v>6400023900</v>
      </c>
      <c r="F4625" s="237">
        <v>45748</v>
      </c>
      <c r="G4625" s="121" t="s">
        <v>12160</v>
      </c>
      <c r="H4625" s="121" t="s">
        <v>25536</v>
      </c>
      <c r="I4625" s="120" t="s">
        <v>18600</v>
      </c>
      <c r="J4625" s="121" t="s">
        <v>7455</v>
      </c>
    </row>
    <row r="4626" spans="1:10" ht="15.75" hidden="1" customHeight="1">
      <c r="A4626" s="119">
        <v>4619</v>
      </c>
      <c r="B4626" s="238" t="s">
        <v>31091</v>
      </c>
      <c r="C4626" s="121" t="s">
        <v>7496</v>
      </c>
      <c r="D4626" s="119">
        <v>2025</v>
      </c>
      <c r="E4626" s="121">
        <v>6100111789</v>
      </c>
      <c r="F4626" s="237">
        <v>45737</v>
      </c>
      <c r="G4626" s="121" t="s">
        <v>12161</v>
      </c>
      <c r="H4626" s="121" t="s">
        <v>25537</v>
      </c>
      <c r="I4626" s="120" t="s">
        <v>18601</v>
      </c>
      <c r="J4626" s="121" t="s">
        <v>7451</v>
      </c>
    </row>
    <row r="4627" spans="1:10" ht="15.75" hidden="1" customHeight="1">
      <c r="A4627" s="119">
        <v>4620</v>
      </c>
      <c r="B4627" s="238" t="s">
        <v>31092</v>
      </c>
      <c r="C4627" s="121" t="s">
        <v>7478</v>
      </c>
      <c r="D4627" s="119">
        <v>2025</v>
      </c>
      <c r="E4627" s="121">
        <v>6100112203</v>
      </c>
      <c r="F4627" s="237">
        <v>45772</v>
      </c>
      <c r="G4627" s="121" t="s">
        <v>12162</v>
      </c>
      <c r="H4627" s="121" t="s">
        <v>25538</v>
      </c>
      <c r="I4627" s="120" t="s">
        <v>18602</v>
      </c>
      <c r="J4627" s="121" t="s">
        <v>7451</v>
      </c>
    </row>
    <row r="4628" spans="1:10" ht="15.75" hidden="1" customHeight="1">
      <c r="A4628" s="119">
        <v>4621</v>
      </c>
      <c r="B4628" s="238" t="s">
        <v>30461</v>
      </c>
      <c r="C4628" s="121" t="s">
        <v>7491</v>
      </c>
      <c r="D4628" s="119">
        <v>2025</v>
      </c>
      <c r="E4628" s="121">
        <v>6100112240</v>
      </c>
      <c r="F4628" s="237">
        <v>45757</v>
      </c>
      <c r="G4628" s="121" t="s">
        <v>12163</v>
      </c>
      <c r="H4628" s="121" t="s">
        <v>25539</v>
      </c>
      <c r="I4628" s="120" t="s">
        <v>18603</v>
      </c>
      <c r="J4628" s="121" t="s">
        <v>7451</v>
      </c>
    </row>
    <row r="4629" spans="1:10" ht="15.75" hidden="1" customHeight="1">
      <c r="A4629" s="119">
        <v>4622</v>
      </c>
      <c r="B4629" s="238" t="s">
        <v>31093</v>
      </c>
      <c r="C4629" s="121" t="s">
        <v>7504</v>
      </c>
      <c r="D4629" s="119">
        <v>2025</v>
      </c>
      <c r="E4629" s="121">
        <v>6300020720</v>
      </c>
      <c r="F4629" s="237">
        <v>45735</v>
      </c>
      <c r="G4629" s="121" t="s">
        <v>12164</v>
      </c>
      <c r="H4629" s="121" t="s">
        <v>25540</v>
      </c>
      <c r="I4629" s="120" t="s">
        <v>18604</v>
      </c>
      <c r="J4629" s="121" t="s">
        <v>7454</v>
      </c>
    </row>
    <row r="4630" spans="1:10" ht="15.75" hidden="1" customHeight="1">
      <c r="A4630" s="119">
        <v>4623</v>
      </c>
      <c r="B4630" s="238" t="s">
        <v>31094</v>
      </c>
      <c r="C4630" s="121" t="s">
        <v>7513</v>
      </c>
      <c r="D4630" s="119">
        <v>2025</v>
      </c>
      <c r="E4630" s="121">
        <v>6400023845</v>
      </c>
      <c r="F4630" s="237">
        <v>45743</v>
      </c>
      <c r="G4630" s="121" t="s">
        <v>7101</v>
      </c>
      <c r="H4630" s="121" t="s">
        <v>33369</v>
      </c>
      <c r="I4630" s="120" t="s">
        <v>18605</v>
      </c>
      <c r="J4630" s="121" t="s">
        <v>7455</v>
      </c>
    </row>
    <row r="4631" spans="1:10" ht="15.75" hidden="1" customHeight="1">
      <c r="A4631" s="119">
        <v>4624</v>
      </c>
      <c r="B4631" s="238" t="s">
        <v>31095</v>
      </c>
      <c r="C4631" s="121" t="s">
        <v>7478</v>
      </c>
      <c r="D4631" s="119">
        <v>2025</v>
      </c>
      <c r="E4631" s="121">
        <v>6100112287</v>
      </c>
      <c r="F4631" s="237">
        <v>45761</v>
      </c>
      <c r="G4631" s="121" t="s">
        <v>12165</v>
      </c>
      <c r="H4631" s="121" t="s">
        <v>25541</v>
      </c>
      <c r="I4631" s="120" t="s">
        <v>18606</v>
      </c>
      <c r="J4631" s="121" t="s">
        <v>7451</v>
      </c>
    </row>
    <row r="4632" spans="1:10" ht="15.75" hidden="1" customHeight="1">
      <c r="A4632" s="119">
        <v>4625</v>
      </c>
      <c r="B4632" s="238" t="s">
        <v>31096</v>
      </c>
      <c r="C4632" s="121" t="s">
        <v>7478</v>
      </c>
      <c r="D4632" s="119">
        <v>2025</v>
      </c>
      <c r="E4632" s="121">
        <v>6100111780</v>
      </c>
      <c r="F4632" s="237">
        <v>45744</v>
      </c>
      <c r="G4632" s="121" t="s">
        <v>12166</v>
      </c>
      <c r="H4632" s="121" t="s">
        <v>25542</v>
      </c>
      <c r="I4632" s="120" t="s">
        <v>18607</v>
      </c>
      <c r="J4632" s="121" t="s">
        <v>7451</v>
      </c>
    </row>
    <row r="4633" spans="1:10" ht="15.75" hidden="1" customHeight="1">
      <c r="A4633" s="119">
        <v>4626</v>
      </c>
      <c r="B4633" s="238" t="s">
        <v>31097</v>
      </c>
      <c r="C4633" s="121" t="s">
        <v>7513</v>
      </c>
      <c r="D4633" s="119">
        <v>2025</v>
      </c>
      <c r="E4633" s="121">
        <v>6400023846</v>
      </c>
      <c r="F4633" s="237">
        <v>45741</v>
      </c>
      <c r="G4633" s="121" t="s">
        <v>7101</v>
      </c>
      <c r="H4633" s="121" t="s">
        <v>33370</v>
      </c>
      <c r="I4633" s="120" t="s">
        <v>18608</v>
      </c>
      <c r="J4633" s="121" t="s">
        <v>7455</v>
      </c>
    </row>
    <row r="4634" spans="1:10" ht="15.75" hidden="1" customHeight="1">
      <c r="A4634" s="119">
        <v>4627</v>
      </c>
      <c r="B4634" s="238" t="s">
        <v>31098</v>
      </c>
      <c r="C4634" s="121" t="s">
        <v>7505</v>
      </c>
      <c r="D4634" s="119">
        <v>2025</v>
      </c>
      <c r="E4634" s="121">
        <v>6400023850</v>
      </c>
      <c r="F4634" s="237">
        <v>45741</v>
      </c>
      <c r="G4634" s="121" t="s">
        <v>7101</v>
      </c>
      <c r="H4634" s="121" t="s">
        <v>33371</v>
      </c>
      <c r="I4634" s="120" t="s">
        <v>18609</v>
      </c>
      <c r="J4634" s="121" t="s">
        <v>7455</v>
      </c>
    </row>
    <row r="4635" spans="1:10" ht="15.75" hidden="1" customHeight="1">
      <c r="A4635" s="119">
        <v>4628</v>
      </c>
      <c r="B4635" s="121" t="s">
        <v>28052</v>
      </c>
      <c r="C4635" s="121" t="s">
        <v>7492</v>
      </c>
      <c r="D4635" s="119">
        <v>2025</v>
      </c>
      <c r="E4635" s="121">
        <v>6200038671</v>
      </c>
      <c r="F4635" s="237">
        <v>45736</v>
      </c>
      <c r="G4635" s="121" t="s">
        <v>12167</v>
      </c>
      <c r="H4635" s="121" t="s">
        <v>25543</v>
      </c>
      <c r="I4635" s="120" t="s">
        <v>18610</v>
      </c>
      <c r="J4635" s="121" t="s">
        <v>7453</v>
      </c>
    </row>
    <row r="4636" spans="1:10" ht="15.75" hidden="1" customHeight="1">
      <c r="A4636" s="119">
        <v>4629</v>
      </c>
      <c r="B4636" s="238" t="s">
        <v>31099</v>
      </c>
      <c r="C4636" s="121" t="s">
        <v>7490</v>
      </c>
      <c r="D4636" s="119">
        <v>2025</v>
      </c>
      <c r="E4636" s="121">
        <v>6200038702</v>
      </c>
      <c r="F4636" s="237">
        <v>45737</v>
      </c>
      <c r="G4636" s="121" t="s">
        <v>12168</v>
      </c>
      <c r="H4636" s="121" t="s">
        <v>25544</v>
      </c>
      <c r="I4636" s="120" t="s">
        <v>18611</v>
      </c>
      <c r="J4636" s="121" t="s">
        <v>7453</v>
      </c>
    </row>
    <row r="4637" spans="1:10" ht="15.75" hidden="1" customHeight="1">
      <c r="A4637" s="119">
        <v>4630</v>
      </c>
      <c r="B4637" s="238" t="s">
        <v>31100</v>
      </c>
      <c r="C4637" s="121" t="s">
        <v>7482</v>
      </c>
      <c r="D4637" s="119">
        <v>2025</v>
      </c>
      <c r="E4637" s="121">
        <v>6100111795</v>
      </c>
      <c r="F4637" s="237">
        <v>45743</v>
      </c>
      <c r="G4637" s="121" t="s">
        <v>7101</v>
      </c>
      <c r="H4637" s="121"/>
      <c r="I4637" s="120" t="s">
        <v>18612</v>
      </c>
      <c r="J4637" s="121" t="s">
        <v>7451</v>
      </c>
    </row>
    <row r="4638" spans="1:10" ht="15.75" customHeight="1">
      <c r="A4638" s="119">
        <v>4631</v>
      </c>
      <c r="B4638" s="238" t="s">
        <v>31101</v>
      </c>
      <c r="C4638" s="121" t="s">
        <v>7510</v>
      </c>
      <c r="D4638" s="119">
        <v>2025</v>
      </c>
      <c r="E4638" s="121">
        <v>6300020731</v>
      </c>
      <c r="F4638" s="237">
        <v>45735</v>
      </c>
      <c r="G4638" s="121" t="s">
        <v>12169</v>
      </c>
      <c r="H4638" s="121" t="s">
        <v>25545</v>
      </c>
      <c r="I4638" s="120" t="s">
        <v>18613</v>
      </c>
      <c r="J4638" s="121" t="s">
        <v>7454</v>
      </c>
    </row>
    <row r="4639" spans="1:10" ht="15.75" hidden="1" customHeight="1">
      <c r="A4639" s="119">
        <v>4632</v>
      </c>
      <c r="B4639" s="238" t="s">
        <v>31102</v>
      </c>
      <c r="C4639" s="121" t="s">
        <v>7506</v>
      </c>
      <c r="D4639" s="119">
        <v>2025</v>
      </c>
      <c r="E4639" s="121">
        <v>6300020734</v>
      </c>
      <c r="F4639" s="237">
        <v>45742</v>
      </c>
      <c r="G4639" s="121" t="s">
        <v>7101</v>
      </c>
      <c r="H4639" s="121"/>
      <c r="I4639" s="120" t="s">
        <v>18614</v>
      </c>
      <c r="J4639" s="121" t="s">
        <v>7454</v>
      </c>
    </row>
    <row r="4640" spans="1:10" ht="15.75" hidden="1" customHeight="1">
      <c r="A4640" s="119">
        <v>4633</v>
      </c>
      <c r="B4640" s="238" t="s">
        <v>31103</v>
      </c>
      <c r="C4640" s="121" t="s">
        <v>7501</v>
      </c>
      <c r="D4640" s="119">
        <v>2025</v>
      </c>
      <c r="E4640" s="121">
        <v>6200038939</v>
      </c>
      <c r="F4640" s="237">
        <v>45758</v>
      </c>
      <c r="G4640" s="121" t="s">
        <v>12170</v>
      </c>
      <c r="H4640" s="121" t="s">
        <v>25546</v>
      </c>
      <c r="I4640" s="120" t="s">
        <v>18615</v>
      </c>
      <c r="J4640" s="121" t="s">
        <v>7453</v>
      </c>
    </row>
    <row r="4641" spans="1:10" ht="15.75" hidden="1" customHeight="1">
      <c r="A4641" s="119">
        <v>4634</v>
      </c>
      <c r="B4641" s="238" t="s">
        <v>31104</v>
      </c>
      <c r="C4641" s="121" t="s">
        <v>7492</v>
      </c>
      <c r="D4641" s="119">
        <v>2025</v>
      </c>
      <c r="E4641" s="121">
        <v>6200038711</v>
      </c>
      <c r="F4641" s="237">
        <v>45747</v>
      </c>
      <c r="G4641" s="121" t="s">
        <v>12171</v>
      </c>
      <c r="H4641" s="121" t="s">
        <v>25547</v>
      </c>
      <c r="I4641" s="120" t="s">
        <v>18616</v>
      </c>
      <c r="J4641" s="121" t="s">
        <v>7453</v>
      </c>
    </row>
    <row r="4642" spans="1:10" ht="15.75" hidden="1" customHeight="1">
      <c r="A4642" s="119">
        <v>4635</v>
      </c>
      <c r="B4642" s="238" t="s">
        <v>31105</v>
      </c>
      <c r="C4642" s="121" t="s">
        <v>7482</v>
      </c>
      <c r="D4642" s="119">
        <v>2025</v>
      </c>
      <c r="E4642" s="121">
        <v>6100112137</v>
      </c>
      <c r="F4642" s="237">
        <v>45754</v>
      </c>
      <c r="G4642" s="121" t="s">
        <v>12172</v>
      </c>
      <c r="H4642" s="121" t="s">
        <v>25548</v>
      </c>
      <c r="I4642" s="120" t="s">
        <v>18617</v>
      </c>
      <c r="J4642" s="121" t="s">
        <v>7451</v>
      </c>
    </row>
    <row r="4643" spans="1:10" ht="15.75" hidden="1" customHeight="1">
      <c r="A4643" s="119">
        <v>4636</v>
      </c>
      <c r="B4643" s="238" t="s">
        <v>7662</v>
      </c>
      <c r="C4643" s="121" t="s">
        <v>7478</v>
      </c>
      <c r="D4643" s="119">
        <v>2025</v>
      </c>
      <c r="E4643" s="121">
        <v>6100111950</v>
      </c>
      <c r="F4643" s="237">
        <v>45747</v>
      </c>
      <c r="G4643" s="121" t="s">
        <v>7301</v>
      </c>
      <c r="H4643" s="121"/>
      <c r="I4643" s="120" t="s">
        <v>18618</v>
      </c>
      <c r="J4643" s="121" t="s">
        <v>7451</v>
      </c>
    </row>
    <row r="4644" spans="1:10" ht="15.75" hidden="1" customHeight="1">
      <c r="A4644" s="119">
        <v>4637</v>
      </c>
      <c r="B4644" s="238" t="s">
        <v>31106</v>
      </c>
      <c r="C4644" s="121" t="s">
        <v>7490</v>
      </c>
      <c r="D4644" s="119">
        <v>2025</v>
      </c>
      <c r="E4644" s="121">
        <v>6200038764</v>
      </c>
      <c r="F4644" s="237">
        <v>45743</v>
      </c>
      <c r="G4644" s="121" t="s">
        <v>10874</v>
      </c>
      <c r="H4644" s="121" t="s">
        <v>25549</v>
      </c>
      <c r="I4644" s="120" t="s">
        <v>18619</v>
      </c>
      <c r="J4644" s="121" t="s">
        <v>7453</v>
      </c>
    </row>
    <row r="4645" spans="1:10" ht="15.75" hidden="1" customHeight="1">
      <c r="A4645" s="119">
        <v>4638</v>
      </c>
      <c r="B4645" s="238" t="s">
        <v>31107</v>
      </c>
      <c r="C4645" s="121" t="s">
        <v>7478</v>
      </c>
      <c r="D4645" s="119">
        <v>2025</v>
      </c>
      <c r="E4645" s="121">
        <v>6100111816</v>
      </c>
      <c r="F4645" s="237">
        <v>45741</v>
      </c>
      <c r="G4645" s="121" t="s">
        <v>7301</v>
      </c>
      <c r="H4645" s="121" t="s">
        <v>25550</v>
      </c>
      <c r="I4645" s="120" t="s">
        <v>18620</v>
      </c>
      <c r="J4645" s="121" t="s">
        <v>7451</v>
      </c>
    </row>
    <row r="4646" spans="1:10" ht="15.75" hidden="1" customHeight="1">
      <c r="A4646" s="119">
        <v>4639</v>
      </c>
      <c r="B4646" s="238" t="s">
        <v>31025</v>
      </c>
      <c r="C4646" s="121" t="s">
        <v>7489</v>
      </c>
      <c r="D4646" s="119">
        <v>2025</v>
      </c>
      <c r="E4646" s="121">
        <v>6200038718</v>
      </c>
      <c r="F4646" s="237">
        <v>45743</v>
      </c>
      <c r="G4646" s="121" t="s">
        <v>12173</v>
      </c>
      <c r="H4646" s="121" t="s">
        <v>25551</v>
      </c>
      <c r="I4646" s="120" t="s">
        <v>18621</v>
      </c>
      <c r="J4646" s="121" t="s">
        <v>7453</v>
      </c>
    </row>
    <row r="4647" spans="1:10" ht="15.75" hidden="1" customHeight="1">
      <c r="A4647" s="119">
        <v>4640</v>
      </c>
      <c r="B4647" s="238" t="s">
        <v>31108</v>
      </c>
      <c r="C4647" s="121" t="s">
        <v>7492</v>
      </c>
      <c r="D4647" s="119">
        <v>2025</v>
      </c>
      <c r="E4647" s="121">
        <v>6200038666</v>
      </c>
      <c r="F4647" s="237">
        <v>45735</v>
      </c>
      <c r="G4647" s="121" t="s">
        <v>12174</v>
      </c>
      <c r="H4647" s="121" t="s">
        <v>25552</v>
      </c>
      <c r="I4647" s="120" t="s">
        <v>18622</v>
      </c>
      <c r="J4647" s="121" t="s">
        <v>7453</v>
      </c>
    </row>
    <row r="4648" spans="1:10" ht="15.75" hidden="1" customHeight="1">
      <c r="A4648" s="119">
        <v>4641</v>
      </c>
      <c r="B4648" s="238" t="s">
        <v>7922</v>
      </c>
      <c r="C4648" s="121" t="s">
        <v>7478</v>
      </c>
      <c r="D4648" s="119">
        <v>2025</v>
      </c>
      <c r="E4648" s="121">
        <v>6100111887</v>
      </c>
      <c r="F4648" s="237">
        <v>45743</v>
      </c>
      <c r="G4648" s="121" t="s">
        <v>12175</v>
      </c>
      <c r="H4648" s="121" t="s">
        <v>25553</v>
      </c>
      <c r="I4648" s="120" t="s">
        <v>18623</v>
      </c>
      <c r="J4648" s="121" t="s">
        <v>7451</v>
      </c>
    </row>
    <row r="4649" spans="1:10" ht="15.75" hidden="1" customHeight="1">
      <c r="A4649" s="119">
        <v>4642</v>
      </c>
      <c r="B4649" s="238" t="s">
        <v>31109</v>
      </c>
      <c r="C4649" s="121" t="s">
        <v>7483</v>
      </c>
      <c r="D4649" s="119">
        <v>2025</v>
      </c>
      <c r="E4649" s="121">
        <v>6100111835</v>
      </c>
      <c r="F4649" s="237">
        <v>45741</v>
      </c>
      <c r="G4649" s="121" t="s">
        <v>12176</v>
      </c>
      <c r="H4649" s="121" t="s">
        <v>25554</v>
      </c>
      <c r="I4649" s="120" t="s">
        <v>18624</v>
      </c>
      <c r="J4649" s="121" t="s">
        <v>7451</v>
      </c>
    </row>
    <row r="4650" spans="1:10" ht="15.75" hidden="1" customHeight="1">
      <c r="A4650" s="119">
        <v>4643</v>
      </c>
      <c r="B4650" s="238" t="s">
        <v>7841</v>
      </c>
      <c r="C4650" s="121" t="s">
        <v>7491</v>
      </c>
      <c r="D4650" s="119">
        <v>2025</v>
      </c>
      <c r="E4650" s="121">
        <v>6100112015</v>
      </c>
      <c r="F4650" s="237">
        <v>45749</v>
      </c>
      <c r="G4650" s="121" t="s">
        <v>12177</v>
      </c>
      <c r="H4650" s="121" t="s">
        <v>25555</v>
      </c>
      <c r="I4650" s="120" t="s">
        <v>18625</v>
      </c>
      <c r="J4650" s="121" t="s">
        <v>7451</v>
      </c>
    </row>
    <row r="4651" spans="1:10" ht="15.75" hidden="1" customHeight="1">
      <c r="A4651" s="119">
        <v>4644</v>
      </c>
      <c r="B4651" s="238" t="s">
        <v>7905</v>
      </c>
      <c r="C4651" s="121" t="s">
        <v>7483</v>
      </c>
      <c r="D4651" s="119">
        <v>2025</v>
      </c>
      <c r="E4651" s="121">
        <v>6100112221</v>
      </c>
      <c r="F4651" s="237">
        <v>45756</v>
      </c>
      <c r="G4651" s="121" t="s">
        <v>12178</v>
      </c>
      <c r="H4651" s="121" t="s">
        <v>25556</v>
      </c>
      <c r="I4651" s="120" t="s">
        <v>18626</v>
      </c>
      <c r="J4651" s="121" t="s">
        <v>7451</v>
      </c>
    </row>
    <row r="4652" spans="1:10" ht="15.75" hidden="1" customHeight="1">
      <c r="A4652" s="119">
        <v>4645</v>
      </c>
      <c r="B4652" s="238" t="s">
        <v>28927</v>
      </c>
      <c r="C4652" s="121" t="s">
        <v>7490</v>
      </c>
      <c r="D4652" s="119">
        <v>2025</v>
      </c>
      <c r="E4652" s="121">
        <v>6200038736</v>
      </c>
      <c r="F4652" s="237">
        <v>45742</v>
      </c>
      <c r="G4652" s="121" t="s">
        <v>12179</v>
      </c>
      <c r="H4652" s="121" t="s">
        <v>25557</v>
      </c>
      <c r="I4652" s="120" t="s">
        <v>18627</v>
      </c>
      <c r="J4652" s="121" t="s">
        <v>7453</v>
      </c>
    </row>
    <row r="4653" spans="1:10" ht="15.75" hidden="1" customHeight="1">
      <c r="A4653" s="119">
        <v>4646</v>
      </c>
      <c r="B4653" s="238" t="s">
        <v>31110</v>
      </c>
      <c r="C4653" s="121" t="s">
        <v>7494</v>
      </c>
      <c r="D4653" s="119">
        <v>2025</v>
      </c>
      <c r="E4653" s="121">
        <v>6000041599</v>
      </c>
      <c r="F4653" s="237">
        <v>45750</v>
      </c>
      <c r="G4653" s="121" t="s">
        <v>12180</v>
      </c>
      <c r="H4653" s="121" t="s">
        <v>25558</v>
      </c>
      <c r="I4653" s="120" t="s">
        <v>18628</v>
      </c>
      <c r="J4653" s="121" t="s">
        <v>7452</v>
      </c>
    </row>
    <row r="4654" spans="1:10" ht="15.75" hidden="1" customHeight="1">
      <c r="A4654" s="119">
        <v>4647</v>
      </c>
      <c r="B4654" s="238" t="s">
        <v>7662</v>
      </c>
      <c r="C4654" s="121" t="s">
        <v>7478</v>
      </c>
      <c r="D4654" s="119">
        <v>2025</v>
      </c>
      <c r="E4654" s="121">
        <v>6100111976</v>
      </c>
      <c r="F4654" s="237">
        <v>45754</v>
      </c>
      <c r="G4654" s="121" t="s">
        <v>12181</v>
      </c>
      <c r="H4654" s="121" t="s">
        <v>25559</v>
      </c>
      <c r="I4654" s="120" t="s">
        <v>18629</v>
      </c>
      <c r="J4654" s="121" t="s">
        <v>7451</v>
      </c>
    </row>
    <row r="4655" spans="1:10" ht="15.75" hidden="1" customHeight="1">
      <c r="A4655" s="119">
        <v>4648</v>
      </c>
      <c r="B4655" s="238" t="s">
        <v>30425</v>
      </c>
      <c r="C4655" s="121" t="s">
        <v>7483</v>
      </c>
      <c r="D4655" s="119">
        <v>2025</v>
      </c>
      <c r="E4655" s="121">
        <v>6100112334</v>
      </c>
      <c r="F4655" s="237">
        <v>45761</v>
      </c>
      <c r="G4655" s="121" t="s">
        <v>12182</v>
      </c>
      <c r="H4655" s="121" t="s">
        <v>25560</v>
      </c>
      <c r="I4655" s="120" t="s">
        <v>18630</v>
      </c>
      <c r="J4655" s="121" t="s">
        <v>7451</v>
      </c>
    </row>
    <row r="4656" spans="1:10" ht="15.75" hidden="1" customHeight="1">
      <c r="A4656" s="119">
        <v>4649</v>
      </c>
      <c r="B4656" s="238" t="s">
        <v>31111</v>
      </c>
      <c r="C4656" s="121" t="s">
        <v>7496</v>
      </c>
      <c r="D4656" s="119">
        <v>2025</v>
      </c>
      <c r="E4656" s="121">
        <v>6100111919</v>
      </c>
      <c r="F4656" s="237">
        <v>45748</v>
      </c>
      <c r="G4656" s="121" t="s">
        <v>7124</v>
      </c>
      <c r="H4656" s="121"/>
      <c r="I4656" s="120" t="s">
        <v>18631</v>
      </c>
      <c r="J4656" s="121" t="s">
        <v>7451</v>
      </c>
    </row>
    <row r="4657" spans="1:10" ht="15.75" hidden="1" customHeight="1">
      <c r="A4657" s="119">
        <v>4650</v>
      </c>
      <c r="B4657" s="238" t="s">
        <v>30173</v>
      </c>
      <c r="C4657" s="121" t="s">
        <v>7478</v>
      </c>
      <c r="D4657" s="119">
        <v>2025</v>
      </c>
      <c r="E4657" s="121">
        <v>6100111813</v>
      </c>
      <c r="F4657" s="237">
        <v>45742</v>
      </c>
      <c r="G4657" s="121" t="s">
        <v>12183</v>
      </c>
      <c r="H4657" s="121" t="s">
        <v>25561</v>
      </c>
      <c r="I4657" s="120" t="s">
        <v>18174</v>
      </c>
      <c r="J4657" s="121" t="s">
        <v>7451</v>
      </c>
    </row>
    <row r="4658" spans="1:10" ht="15.75" hidden="1" customHeight="1">
      <c r="A4658" s="119">
        <v>4651</v>
      </c>
      <c r="B4658" s="121" t="s">
        <v>28053</v>
      </c>
      <c r="C4658" s="121" t="s">
        <v>7492</v>
      </c>
      <c r="D4658" s="119">
        <v>2025</v>
      </c>
      <c r="E4658" s="121">
        <v>6200038721</v>
      </c>
      <c r="F4658" s="237">
        <v>45741</v>
      </c>
      <c r="G4658" s="121" t="s">
        <v>12184</v>
      </c>
      <c r="H4658" s="121" t="s">
        <v>25562</v>
      </c>
      <c r="I4658" s="120" t="s">
        <v>18632</v>
      </c>
      <c r="J4658" s="121" t="s">
        <v>7453</v>
      </c>
    </row>
    <row r="4659" spans="1:10" ht="15.75" hidden="1" customHeight="1">
      <c r="A4659" s="119">
        <v>4652</v>
      </c>
      <c r="B4659" s="238" t="s">
        <v>29132</v>
      </c>
      <c r="C4659" s="121" t="s">
        <v>7478</v>
      </c>
      <c r="D4659" s="119">
        <v>2025</v>
      </c>
      <c r="E4659" s="121">
        <v>6100111812</v>
      </c>
      <c r="F4659" s="237">
        <v>45742</v>
      </c>
      <c r="G4659" s="121" t="s">
        <v>12185</v>
      </c>
      <c r="H4659" s="121" t="s">
        <v>25563</v>
      </c>
      <c r="I4659" s="120" t="s">
        <v>18633</v>
      </c>
      <c r="J4659" s="121" t="s">
        <v>7451</v>
      </c>
    </row>
    <row r="4660" spans="1:10" ht="15.75" hidden="1" customHeight="1">
      <c r="A4660" s="119">
        <v>4653</v>
      </c>
      <c r="B4660" s="238" t="s">
        <v>31112</v>
      </c>
      <c r="C4660" s="121" t="s">
        <v>7478</v>
      </c>
      <c r="D4660" s="119">
        <v>2025</v>
      </c>
      <c r="E4660" s="121">
        <v>6100112407</v>
      </c>
      <c r="F4660" s="237">
        <v>45764</v>
      </c>
      <c r="G4660" s="121" t="s">
        <v>12186</v>
      </c>
      <c r="H4660" s="121" t="s">
        <v>25564</v>
      </c>
      <c r="I4660" s="120" t="s">
        <v>18634</v>
      </c>
      <c r="J4660" s="121" t="s">
        <v>7451</v>
      </c>
    </row>
    <row r="4661" spans="1:10" ht="15.75" hidden="1" customHeight="1">
      <c r="A4661" s="119">
        <v>4654</v>
      </c>
      <c r="B4661" s="238" t="s">
        <v>31113</v>
      </c>
      <c r="C4661" s="121" t="s">
        <v>7502</v>
      </c>
      <c r="D4661" s="119">
        <v>2025</v>
      </c>
      <c r="E4661" s="121">
        <v>6300020803</v>
      </c>
      <c r="F4661" s="237">
        <v>45755</v>
      </c>
      <c r="G4661" s="121" t="s">
        <v>12187</v>
      </c>
      <c r="H4661" s="121" t="s">
        <v>25565</v>
      </c>
      <c r="I4661" s="120" t="s">
        <v>18635</v>
      </c>
      <c r="J4661" s="121" t="s">
        <v>7454</v>
      </c>
    </row>
    <row r="4662" spans="1:10" ht="15.75" hidden="1" customHeight="1">
      <c r="A4662" s="119">
        <v>4655</v>
      </c>
      <c r="B4662" s="238" t="s">
        <v>31114</v>
      </c>
      <c r="C4662" s="121" t="s">
        <v>7493</v>
      </c>
      <c r="D4662" s="119">
        <v>2025</v>
      </c>
      <c r="E4662" s="121">
        <v>6000041705</v>
      </c>
      <c r="F4662" s="237">
        <v>45756</v>
      </c>
      <c r="G4662" s="121" t="s">
        <v>12188</v>
      </c>
      <c r="H4662" s="121" t="s">
        <v>25566</v>
      </c>
      <c r="I4662" s="120" t="s">
        <v>18636</v>
      </c>
      <c r="J4662" s="121" t="s">
        <v>7452</v>
      </c>
    </row>
    <row r="4663" spans="1:10" ht="15.75" hidden="1" customHeight="1">
      <c r="A4663" s="119">
        <v>4656</v>
      </c>
      <c r="B4663" s="238" t="s">
        <v>31115</v>
      </c>
      <c r="C4663" s="121" t="s">
        <v>7489</v>
      </c>
      <c r="D4663" s="119">
        <v>2025</v>
      </c>
      <c r="E4663" s="121">
        <v>6200038727</v>
      </c>
      <c r="F4663" s="237">
        <v>45741</v>
      </c>
      <c r="G4663" s="121" t="s">
        <v>12189</v>
      </c>
      <c r="H4663" s="121" t="s">
        <v>25567</v>
      </c>
      <c r="I4663" s="120" t="s">
        <v>18637</v>
      </c>
      <c r="J4663" s="121" t="s">
        <v>7453</v>
      </c>
    </row>
    <row r="4664" spans="1:10" ht="15.75" hidden="1" customHeight="1">
      <c r="A4664" s="119">
        <v>4657</v>
      </c>
      <c r="B4664" s="238" t="s">
        <v>31116</v>
      </c>
      <c r="C4664" s="121" t="s">
        <v>7495</v>
      </c>
      <c r="D4664" s="119">
        <v>2025</v>
      </c>
      <c r="E4664" s="121">
        <v>6300020797</v>
      </c>
      <c r="F4664" s="237">
        <v>45755</v>
      </c>
      <c r="G4664" s="121" t="s">
        <v>12190</v>
      </c>
      <c r="H4664" s="121" t="s">
        <v>25568</v>
      </c>
      <c r="I4664" s="120" t="s">
        <v>18638</v>
      </c>
      <c r="J4664" s="121" t="s">
        <v>7454</v>
      </c>
    </row>
    <row r="4665" spans="1:10" ht="15.75" hidden="1" customHeight="1">
      <c r="A4665" s="119">
        <v>4658</v>
      </c>
      <c r="B4665" s="238" t="s">
        <v>31117</v>
      </c>
      <c r="C4665" s="121" t="s">
        <v>7489</v>
      </c>
      <c r="D4665" s="119">
        <v>2025</v>
      </c>
      <c r="E4665" s="121">
        <v>6200038882</v>
      </c>
      <c r="F4665" s="237">
        <v>45756</v>
      </c>
      <c r="G4665" s="121" t="s">
        <v>12191</v>
      </c>
      <c r="H4665" s="121" t="s">
        <v>25569</v>
      </c>
      <c r="I4665" s="120" t="s">
        <v>18639</v>
      </c>
      <c r="J4665" s="121" t="s">
        <v>7453</v>
      </c>
    </row>
    <row r="4666" spans="1:10" ht="15.75" hidden="1" customHeight="1">
      <c r="A4666" s="119">
        <v>4659</v>
      </c>
      <c r="B4666" s="238" t="s">
        <v>31118</v>
      </c>
      <c r="C4666" s="121" t="s">
        <v>7483</v>
      </c>
      <c r="D4666" s="119">
        <v>2025</v>
      </c>
      <c r="E4666" s="121">
        <v>6100111842</v>
      </c>
      <c r="F4666" s="237">
        <v>45744</v>
      </c>
      <c r="G4666" s="121" t="s">
        <v>12192</v>
      </c>
      <c r="H4666" s="121" t="s">
        <v>25570</v>
      </c>
      <c r="I4666" s="120" t="s">
        <v>18640</v>
      </c>
      <c r="J4666" s="121" t="s">
        <v>7451</v>
      </c>
    </row>
    <row r="4667" spans="1:10" ht="15.75" hidden="1" customHeight="1">
      <c r="A4667" s="119">
        <v>4660</v>
      </c>
      <c r="B4667" s="238" t="s">
        <v>31119</v>
      </c>
      <c r="C4667" s="121" t="s">
        <v>7482</v>
      </c>
      <c r="D4667" s="119">
        <v>2025</v>
      </c>
      <c r="E4667" s="121">
        <v>6100111856</v>
      </c>
      <c r="F4667" s="237">
        <v>45748</v>
      </c>
      <c r="G4667" s="121" t="s">
        <v>12193</v>
      </c>
      <c r="H4667" s="121" t="s">
        <v>25571</v>
      </c>
      <c r="I4667" s="120" t="s">
        <v>18641</v>
      </c>
      <c r="J4667" s="121" t="s">
        <v>7451</v>
      </c>
    </row>
    <row r="4668" spans="1:10" ht="15.75" hidden="1" customHeight="1">
      <c r="A4668" s="119">
        <v>4661</v>
      </c>
      <c r="B4668" s="238" t="s">
        <v>31058</v>
      </c>
      <c r="C4668" s="121" t="s">
        <v>7478</v>
      </c>
      <c r="D4668" s="119">
        <v>2025</v>
      </c>
      <c r="E4668" s="121">
        <v>6100112556</v>
      </c>
      <c r="F4668" s="237">
        <v>45770</v>
      </c>
      <c r="G4668" s="121" t="s">
        <v>12194</v>
      </c>
      <c r="H4668" s="121" t="s">
        <v>25572</v>
      </c>
      <c r="I4668" s="120" t="s">
        <v>18642</v>
      </c>
      <c r="J4668" s="121" t="s">
        <v>7451</v>
      </c>
    </row>
    <row r="4669" spans="1:10" ht="15.75" hidden="1" customHeight="1">
      <c r="A4669" s="119">
        <v>4662</v>
      </c>
      <c r="B4669" s="238" t="s">
        <v>31120</v>
      </c>
      <c r="C4669" s="121" t="s">
        <v>7495</v>
      </c>
      <c r="D4669" s="119">
        <v>2025</v>
      </c>
      <c r="E4669" s="121">
        <v>6300020757</v>
      </c>
      <c r="F4669" s="237">
        <v>45742</v>
      </c>
      <c r="G4669" s="121" t="s">
        <v>12195</v>
      </c>
      <c r="H4669" s="121" t="s">
        <v>25573</v>
      </c>
      <c r="I4669" s="120" t="s">
        <v>18643</v>
      </c>
      <c r="J4669" s="121" t="s">
        <v>7454</v>
      </c>
    </row>
    <row r="4670" spans="1:10" ht="15.75" hidden="1" customHeight="1">
      <c r="A4670" s="119">
        <v>4663</v>
      </c>
      <c r="B4670" s="238" t="s">
        <v>31121</v>
      </c>
      <c r="C4670" s="121" t="s">
        <v>7479</v>
      </c>
      <c r="D4670" s="119">
        <v>2025</v>
      </c>
      <c r="E4670" s="121">
        <v>6100111862</v>
      </c>
      <c r="F4670" s="237">
        <v>45747</v>
      </c>
      <c r="G4670" s="121" t="s">
        <v>7151</v>
      </c>
      <c r="H4670" s="121" t="s">
        <v>25574</v>
      </c>
      <c r="I4670" s="120" t="s">
        <v>18644</v>
      </c>
      <c r="J4670" s="121" t="s">
        <v>7451</v>
      </c>
    </row>
    <row r="4671" spans="1:10" ht="15.75" hidden="1" customHeight="1">
      <c r="A4671" s="119">
        <v>4664</v>
      </c>
      <c r="B4671" s="238" t="s">
        <v>31122</v>
      </c>
      <c r="C4671" s="121" t="s">
        <v>7485</v>
      </c>
      <c r="D4671" s="119">
        <v>2025</v>
      </c>
      <c r="E4671" s="121">
        <v>6000041522</v>
      </c>
      <c r="F4671" s="237">
        <v>45740</v>
      </c>
      <c r="G4671" s="121" t="s">
        <v>12196</v>
      </c>
      <c r="H4671" s="121" t="s">
        <v>25575</v>
      </c>
      <c r="I4671" s="120" t="s">
        <v>18645</v>
      </c>
      <c r="J4671" s="121" t="s">
        <v>7452</v>
      </c>
    </row>
    <row r="4672" spans="1:10" ht="15.75" hidden="1" customHeight="1">
      <c r="A4672" s="119">
        <v>4665</v>
      </c>
      <c r="B4672" s="238" t="s">
        <v>31123</v>
      </c>
      <c r="C4672" s="121" t="s">
        <v>7478</v>
      </c>
      <c r="D4672" s="119">
        <v>2025</v>
      </c>
      <c r="E4672" s="121">
        <v>6100112205</v>
      </c>
      <c r="F4672" s="237">
        <v>45790</v>
      </c>
      <c r="G4672" s="121" t="s">
        <v>12197</v>
      </c>
      <c r="H4672" s="121" t="s">
        <v>25576</v>
      </c>
      <c r="I4672" s="120" t="s">
        <v>18646</v>
      </c>
      <c r="J4672" s="121" t="s">
        <v>7451</v>
      </c>
    </row>
    <row r="4673" spans="1:10" ht="15.75" hidden="1" customHeight="1">
      <c r="A4673" s="119">
        <v>4666</v>
      </c>
      <c r="B4673" s="238" t="s">
        <v>31124</v>
      </c>
      <c r="C4673" s="121" t="s">
        <v>7478</v>
      </c>
      <c r="D4673" s="119">
        <v>2025</v>
      </c>
      <c r="E4673" s="121">
        <v>6100111847</v>
      </c>
      <c r="F4673" s="237">
        <v>45744</v>
      </c>
      <c r="G4673" s="121" t="s">
        <v>12198</v>
      </c>
      <c r="H4673" s="121" t="s">
        <v>25577</v>
      </c>
      <c r="I4673" s="120" t="s">
        <v>18647</v>
      </c>
      <c r="J4673" s="121" t="s">
        <v>7451</v>
      </c>
    </row>
    <row r="4674" spans="1:10" ht="15.75" hidden="1" customHeight="1">
      <c r="A4674" s="119">
        <v>4667</v>
      </c>
      <c r="B4674" s="238" t="s">
        <v>31125</v>
      </c>
      <c r="C4674" s="121" t="s">
        <v>7493</v>
      </c>
      <c r="D4674" s="119">
        <v>2025</v>
      </c>
      <c r="E4674" s="121">
        <v>6000041521</v>
      </c>
      <c r="F4674" s="237">
        <v>45748</v>
      </c>
      <c r="G4674" s="121" t="s">
        <v>7105</v>
      </c>
      <c r="H4674" s="121"/>
      <c r="I4674" s="120" t="s">
        <v>18648</v>
      </c>
      <c r="J4674" s="121" t="s">
        <v>7452</v>
      </c>
    </row>
    <row r="4675" spans="1:10" ht="15.75" hidden="1" customHeight="1">
      <c r="A4675" s="119">
        <v>4668</v>
      </c>
      <c r="B4675" s="238" t="s">
        <v>31119</v>
      </c>
      <c r="C4675" s="121" t="s">
        <v>7482</v>
      </c>
      <c r="D4675" s="119">
        <v>2025</v>
      </c>
      <c r="E4675" s="121">
        <v>6100111855</v>
      </c>
      <c r="F4675" s="237">
        <v>45748</v>
      </c>
      <c r="G4675" s="121" t="s">
        <v>12199</v>
      </c>
      <c r="H4675" s="121" t="s">
        <v>25578</v>
      </c>
      <c r="I4675" s="120" t="s">
        <v>18649</v>
      </c>
      <c r="J4675" s="121" t="s">
        <v>7451</v>
      </c>
    </row>
    <row r="4676" spans="1:10" ht="15.75" hidden="1" customHeight="1">
      <c r="A4676" s="119">
        <v>4669</v>
      </c>
      <c r="B4676" s="238" t="s">
        <v>31126</v>
      </c>
      <c r="C4676" s="121" t="s">
        <v>7479</v>
      </c>
      <c r="D4676" s="119">
        <v>2025</v>
      </c>
      <c r="E4676" s="121">
        <v>6100111959</v>
      </c>
      <c r="F4676" s="237">
        <v>45748</v>
      </c>
      <c r="G4676" s="121" t="s">
        <v>12200</v>
      </c>
      <c r="H4676" s="121" t="s">
        <v>25579</v>
      </c>
      <c r="I4676" s="120" t="s">
        <v>18650</v>
      </c>
      <c r="J4676" s="121" t="s">
        <v>7451</v>
      </c>
    </row>
    <row r="4677" spans="1:10" ht="15.75" hidden="1" customHeight="1">
      <c r="A4677" s="119">
        <v>4670</v>
      </c>
      <c r="B4677" s="238" t="s">
        <v>31127</v>
      </c>
      <c r="C4677" s="121" t="s">
        <v>7498</v>
      </c>
      <c r="D4677" s="119">
        <v>2025</v>
      </c>
      <c r="E4677" s="121">
        <v>6200038981</v>
      </c>
      <c r="F4677" s="237">
        <v>45761</v>
      </c>
      <c r="G4677" s="121" t="s">
        <v>12201</v>
      </c>
      <c r="H4677" s="121" t="s">
        <v>25580</v>
      </c>
      <c r="I4677" s="120" t="s">
        <v>18651</v>
      </c>
      <c r="J4677" s="121" t="s">
        <v>7453</v>
      </c>
    </row>
    <row r="4678" spans="1:10" ht="15.75" hidden="1" customHeight="1">
      <c r="A4678" s="119">
        <v>4671</v>
      </c>
      <c r="B4678" s="238" t="s">
        <v>31128</v>
      </c>
      <c r="C4678" s="121" t="s">
        <v>7495</v>
      </c>
      <c r="D4678" s="119">
        <v>2025</v>
      </c>
      <c r="E4678" s="121">
        <v>6300020819</v>
      </c>
      <c r="F4678" s="237">
        <v>45755</v>
      </c>
      <c r="G4678" s="121" t="s">
        <v>12202</v>
      </c>
      <c r="H4678" s="121" t="s">
        <v>25581</v>
      </c>
      <c r="I4678" s="120" t="s">
        <v>18652</v>
      </c>
      <c r="J4678" s="121" t="s">
        <v>7454</v>
      </c>
    </row>
    <row r="4679" spans="1:10" ht="15.75" hidden="1" customHeight="1">
      <c r="A4679" s="119">
        <v>4672</v>
      </c>
      <c r="B4679" s="238" t="s">
        <v>31129</v>
      </c>
      <c r="C4679" s="121" t="s">
        <v>7509</v>
      </c>
      <c r="D4679" s="119">
        <v>2025</v>
      </c>
      <c r="E4679" s="121">
        <v>6400023863</v>
      </c>
      <c r="F4679" s="237">
        <v>45740</v>
      </c>
      <c r="G4679" s="121" t="s">
        <v>12203</v>
      </c>
      <c r="H4679" s="121" t="s">
        <v>25582</v>
      </c>
      <c r="I4679" s="120" t="s">
        <v>18653</v>
      </c>
      <c r="J4679" s="121" t="s">
        <v>7455</v>
      </c>
    </row>
    <row r="4680" spans="1:10" ht="15.75" hidden="1" customHeight="1">
      <c r="A4680" s="119">
        <v>4673</v>
      </c>
      <c r="B4680" s="238" t="s">
        <v>31130</v>
      </c>
      <c r="C4680" s="121" t="s">
        <v>7489</v>
      </c>
      <c r="D4680" s="119">
        <v>2025</v>
      </c>
      <c r="E4680" s="121">
        <v>6200038740</v>
      </c>
      <c r="F4680" s="237">
        <v>45741</v>
      </c>
      <c r="G4680" s="121" t="s">
        <v>12204</v>
      </c>
      <c r="H4680" s="121" t="s">
        <v>25583</v>
      </c>
      <c r="I4680" s="120" t="s">
        <v>18654</v>
      </c>
      <c r="J4680" s="121" t="s">
        <v>7453</v>
      </c>
    </row>
    <row r="4681" spans="1:10" ht="15.75" hidden="1" customHeight="1">
      <c r="A4681" s="119">
        <v>4674</v>
      </c>
      <c r="B4681" s="238" t="s">
        <v>31131</v>
      </c>
      <c r="C4681" s="121" t="s">
        <v>7491</v>
      </c>
      <c r="D4681" s="119">
        <v>2025</v>
      </c>
      <c r="E4681" s="121">
        <v>6100111885</v>
      </c>
      <c r="F4681" s="237">
        <v>45742</v>
      </c>
      <c r="G4681" s="121" t="s">
        <v>12205</v>
      </c>
      <c r="H4681" s="121" t="s">
        <v>25584</v>
      </c>
      <c r="I4681" s="120" t="s">
        <v>18655</v>
      </c>
      <c r="J4681" s="121" t="s">
        <v>7451</v>
      </c>
    </row>
    <row r="4682" spans="1:10" ht="15.75" hidden="1" customHeight="1">
      <c r="A4682" s="119">
        <v>4675</v>
      </c>
      <c r="B4682" s="238" t="s">
        <v>31132</v>
      </c>
      <c r="C4682" s="121" t="s">
        <v>7500</v>
      </c>
      <c r="D4682" s="119">
        <v>2025</v>
      </c>
      <c r="E4682" s="121">
        <v>6200038789</v>
      </c>
      <c r="F4682" s="237">
        <v>45743</v>
      </c>
      <c r="G4682" s="121" t="s">
        <v>12206</v>
      </c>
      <c r="H4682" s="121" t="s">
        <v>25585</v>
      </c>
      <c r="I4682" s="120" t="s">
        <v>18656</v>
      </c>
      <c r="J4682" s="121" t="s">
        <v>7453</v>
      </c>
    </row>
    <row r="4683" spans="1:10" ht="15.75" hidden="1" customHeight="1">
      <c r="A4683" s="119">
        <v>4676</v>
      </c>
      <c r="B4683" s="238" t="s">
        <v>31133</v>
      </c>
      <c r="C4683" s="121" t="s">
        <v>7492</v>
      </c>
      <c r="D4683" s="119">
        <v>2025</v>
      </c>
      <c r="E4683" s="121">
        <v>6200038744</v>
      </c>
      <c r="F4683" s="237">
        <v>45742</v>
      </c>
      <c r="G4683" s="121" t="s">
        <v>12207</v>
      </c>
      <c r="H4683" s="121" t="s">
        <v>25586</v>
      </c>
      <c r="I4683" s="120" t="s">
        <v>18657</v>
      </c>
      <c r="J4683" s="121" t="s">
        <v>7453</v>
      </c>
    </row>
    <row r="4684" spans="1:10" ht="15.75" hidden="1" customHeight="1">
      <c r="A4684" s="119">
        <v>4677</v>
      </c>
      <c r="B4684" s="238" t="s">
        <v>31134</v>
      </c>
      <c r="C4684" s="121" t="s">
        <v>7492</v>
      </c>
      <c r="D4684" s="119">
        <v>2025</v>
      </c>
      <c r="E4684" s="121">
        <v>6200038746</v>
      </c>
      <c r="F4684" s="237">
        <v>45747</v>
      </c>
      <c r="G4684" s="121" t="s">
        <v>12208</v>
      </c>
      <c r="H4684" s="121" t="s">
        <v>25587</v>
      </c>
      <c r="I4684" s="120" t="s">
        <v>18658</v>
      </c>
      <c r="J4684" s="121" t="s">
        <v>7453</v>
      </c>
    </row>
    <row r="4685" spans="1:10" ht="15.75" hidden="1" customHeight="1">
      <c r="A4685" s="119">
        <v>4678</v>
      </c>
      <c r="B4685" s="238" t="s">
        <v>31135</v>
      </c>
      <c r="C4685" s="121" t="s">
        <v>7496</v>
      </c>
      <c r="D4685" s="119">
        <v>2025</v>
      </c>
      <c r="E4685" s="121">
        <v>6100112142</v>
      </c>
      <c r="F4685" s="237">
        <v>45755</v>
      </c>
      <c r="G4685" s="121" t="s">
        <v>12209</v>
      </c>
      <c r="H4685" s="121" t="s">
        <v>25588</v>
      </c>
      <c r="I4685" s="120" t="s">
        <v>18659</v>
      </c>
      <c r="J4685" s="121" t="s">
        <v>7451</v>
      </c>
    </row>
    <row r="4686" spans="1:10" ht="15.75" hidden="1" customHeight="1">
      <c r="A4686" s="119">
        <v>4679</v>
      </c>
      <c r="B4686" s="238" t="s">
        <v>31136</v>
      </c>
      <c r="C4686" s="121" t="s">
        <v>7481</v>
      </c>
      <c r="D4686" s="119">
        <v>2025</v>
      </c>
      <c r="E4686" s="121">
        <v>6000041686</v>
      </c>
      <c r="F4686" s="237">
        <v>45757</v>
      </c>
      <c r="G4686" s="121" t="s">
        <v>12210</v>
      </c>
      <c r="H4686" s="121" t="s">
        <v>25589</v>
      </c>
      <c r="I4686" s="120" t="s">
        <v>18660</v>
      </c>
      <c r="J4686" s="121" t="s">
        <v>7452</v>
      </c>
    </row>
    <row r="4687" spans="1:10" ht="15.75" hidden="1" customHeight="1">
      <c r="A4687" s="119">
        <v>4680</v>
      </c>
      <c r="B4687" s="238" t="s">
        <v>31137</v>
      </c>
      <c r="C4687" s="121" t="s">
        <v>7508</v>
      </c>
      <c r="D4687" s="119">
        <v>2025</v>
      </c>
      <c r="E4687" s="121">
        <v>6400023866</v>
      </c>
      <c r="F4687" s="237">
        <v>45743</v>
      </c>
      <c r="G4687" s="121" t="s">
        <v>12211</v>
      </c>
      <c r="H4687" s="121" t="s">
        <v>25590</v>
      </c>
      <c r="I4687" s="120" t="s">
        <v>18661</v>
      </c>
      <c r="J4687" s="121" t="s">
        <v>7455</v>
      </c>
    </row>
    <row r="4688" spans="1:10" ht="15.75" hidden="1" customHeight="1">
      <c r="A4688" s="119">
        <v>4681</v>
      </c>
      <c r="B4688" s="238" t="s">
        <v>31138</v>
      </c>
      <c r="C4688" s="121" t="s">
        <v>7496</v>
      </c>
      <c r="D4688" s="119">
        <v>2025</v>
      </c>
      <c r="E4688" s="121">
        <v>6100111888</v>
      </c>
      <c r="F4688" s="237">
        <v>45749</v>
      </c>
      <c r="G4688" s="121" t="s">
        <v>12212</v>
      </c>
      <c r="H4688" s="121" t="s">
        <v>25591</v>
      </c>
      <c r="I4688" s="120" t="s">
        <v>18662</v>
      </c>
      <c r="J4688" s="121" t="s">
        <v>7451</v>
      </c>
    </row>
    <row r="4689" spans="1:10" ht="15.75" hidden="1" customHeight="1">
      <c r="A4689" s="119">
        <v>4682</v>
      </c>
      <c r="B4689" s="238" t="s">
        <v>7880</v>
      </c>
      <c r="C4689" s="121" t="s">
        <v>7479</v>
      </c>
      <c r="D4689" s="119">
        <v>2025</v>
      </c>
      <c r="E4689" s="121">
        <v>6100112123</v>
      </c>
      <c r="F4689" s="237">
        <v>45784</v>
      </c>
      <c r="G4689" s="121" t="s">
        <v>12213</v>
      </c>
      <c r="H4689" s="121" t="s">
        <v>25592</v>
      </c>
      <c r="I4689" s="120" t="s">
        <v>18663</v>
      </c>
      <c r="J4689" s="121" t="s">
        <v>7451</v>
      </c>
    </row>
    <row r="4690" spans="1:10" ht="15.75" hidden="1" customHeight="1">
      <c r="A4690" s="119">
        <v>4683</v>
      </c>
      <c r="B4690" s="238" t="s">
        <v>31139</v>
      </c>
      <c r="C4690" s="121" t="s">
        <v>7499</v>
      </c>
      <c r="D4690" s="119">
        <v>2025</v>
      </c>
      <c r="E4690" s="121">
        <v>6000041678</v>
      </c>
      <c r="F4690" s="237">
        <v>45756</v>
      </c>
      <c r="G4690" s="121" t="s">
        <v>12214</v>
      </c>
      <c r="H4690" s="121" t="s">
        <v>25593</v>
      </c>
      <c r="I4690" s="120" t="s">
        <v>18664</v>
      </c>
      <c r="J4690" s="121" t="s">
        <v>7452</v>
      </c>
    </row>
    <row r="4691" spans="1:10" ht="15.75" hidden="1" customHeight="1">
      <c r="A4691" s="119">
        <v>4684</v>
      </c>
      <c r="B4691" s="238" t="s">
        <v>7932</v>
      </c>
      <c r="C4691" s="121" t="s">
        <v>7478</v>
      </c>
      <c r="D4691" s="119">
        <v>2025</v>
      </c>
      <c r="E4691" s="121">
        <v>6100111876</v>
      </c>
      <c r="F4691" s="237">
        <v>45743</v>
      </c>
      <c r="G4691" s="121" t="s">
        <v>12215</v>
      </c>
      <c r="H4691" s="121" t="s">
        <v>25594</v>
      </c>
      <c r="I4691" s="120" t="s">
        <v>18665</v>
      </c>
      <c r="J4691" s="121" t="s">
        <v>7451</v>
      </c>
    </row>
    <row r="4692" spans="1:10" ht="15.75" hidden="1" customHeight="1">
      <c r="A4692" s="119">
        <v>4685</v>
      </c>
      <c r="B4692" s="238" t="s">
        <v>31140</v>
      </c>
      <c r="C4692" s="121" t="s">
        <v>7489</v>
      </c>
      <c r="D4692" s="119">
        <v>2025</v>
      </c>
      <c r="E4692" s="121">
        <v>6200038743</v>
      </c>
      <c r="F4692" s="237">
        <v>45756</v>
      </c>
      <c r="G4692" s="121" t="s">
        <v>7105</v>
      </c>
      <c r="H4692" s="121" t="s">
        <v>25595</v>
      </c>
      <c r="I4692" s="120" t="s">
        <v>18666</v>
      </c>
      <c r="J4692" s="121" t="s">
        <v>7453</v>
      </c>
    </row>
    <row r="4693" spans="1:10" ht="15.75" hidden="1" customHeight="1">
      <c r="A4693" s="119">
        <v>4686</v>
      </c>
      <c r="B4693" s="238" t="s">
        <v>29795</v>
      </c>
      <c r="C4693" s="121" t="s">
        <v>7482</v>
      </c>
      <c r="D4693" s="119">
        <v>2025</v>
      </c>
      <c r="E4693" s="121">
        <v>6100112077</v>
      </c>
      <c r="F4693" s="237">
        <v>45750</v>
      </c>
      <c r="G4693" s="121" t="s">
        <v>12216</v>
      </c>
      <c r="H4693" s="121" t="s">
        <v>25596</v>
      </c>
      <c r="I4693" s="120" t="s">
        <v>18667</v>
      </c>
      <c r="J4693" s="121" t="s">
        <v>7451</v>
      </c>
    </row>
    <row r="4694" spans="1:10" ht="15.75" hidden="1" customHeight="1">
      <c r="A4694" s="119">
        <v>4687</v>
      </c>
      <c r="B4694" s="238" t="s">
        <v>7690</v>
      </c>
      <c r="C4694" s="121" t="s">
        <v>7479</v>
      </c>
      <c r="D4694" s="119">
        <v>2025</v>
      </c>
      <c r="E4694" s="121">
        <v>6100111883</v>
      </c>
      <c r="F4694" s="237">
        <v>45743</v>
      </c>
      <c r="G4694" s="121" t="s">
        <v>12217</v>
      </c>
      <c r="H4694" s="121" t="s">
        <v>25597</v>
      </c>
      <c r="I4694" s="120" t="s">
        <v>18668</v>
      </c>
      <c r="J4694" s="121" t="s">
        <v>7451</v>
      </c>
    </row>
    <row r="4695" spans="1:10" ht="15.75" hidden="1" customHeight="1">
      <c r="A4695" s="119">
        <v>4688</v>
      </c>
      <c r="B4695" s="238" t="s">
        <v>28854</v>
      </c>
      <c r="C4695" s="121" t="s">
        <v>7478</v>
      </c>
      <c r="D4695" s="119">
        <v>2025</v>
      </c>
      <c r="E4695" s="121">
        <v>6100111892</v>
      </c>
      <c r="F4695" s="237">
        <v>45742</v>
      </c>
      <c r="G4695" s="121" t="s">
        <v>12218</v>
      </c>
      <c r="H4695" s="121" t="s">
        <v>25598</v>
      </c>
      <c r="I4695" s="120" t="s">
        <v>18669</v>
      </c>
      <c r="J4695" s="121" t="s">
        <v>7451</v>
      </c>
    </row>
    <row r="4696" spans="1:10" ht="15.75" hidden="1" customHeight="1">
      <c r="A4696" s="119">
        <v>4689</v>
      </c>
      <c r="B4696" s="238" t="s">
        <v>31141</v>
      </c>
      <c r="C4696" s="121" t="s">
        <v>7502</v>
      </c>
      <c r="D4696" s="119">
        <v>2025</v>
      </c>
      <c r="E4696" s="121">
        <v>6300020783</v>
      </c>
      <c r="F4696" s="237">
        <v>45743</v>
      </c>
      <c r="G4696" s="121" t="s">
        <v>12219</v>
      </c>
      <c r="H4696" s="121" t="s">
        <v>25599</v>
      </c>
      <c r="I4696" s="120" t="s">
        <v>18670</v>
      </c>
      <c r="J4696" s="121" t="s">
        <v>7454</v>
      </c>
    </row>
    <row r="4697" spans="1:10" ht="15.75" hidden="1" customHeight="1">
      <c r="A4697" s="119">
        <v>4690</v>
      </c>
      <c r="B4697" s="238" t="s">
        <v>30138</v>
      </c>
      <c r="C4697" s="121" t="s">
        <v>7482</v>
      </c>
      <c r="D4697" s="119">
        <v>2025</v>
      </c>
      <c r="E4697" s="121">
        <v>6100112088</v>
      </c>
      <c r="F4697" s="237">
        <v>45751</v>
      </c>
      <c r="G4697" s="121" t="s">
        <v>12220</v>
      </c>
      <c r="H4697" s="121" t="s">
        <v>25600</v>
      </c>
      <c r="I4697" s="120" t="s">
        <v>18671</v>
      </c>
      <c r="J4697" s="121" t="s">
        <v>7451</v>
      </c>
    </row>
    <row r="4698" spans="1:10" ht="15.75" hidden="1" customHeight="1">
      <c r="A4698" s="119">
        <v>4691</v>
      </c>
      <c r="B4698" s="238" t="s">
        <v>31142</v>
      </c>
      <c r="C4698" s="121" t="s">
        <v>7496</v>
      </c>
      <c r="D4698" s="119">
        <v>2025</v>
      </c>
      <c r="E4698" s="121">
        <v>6100112518</v>
      </c>
      <c r="F4698" s="237">
        <v>45792</v>
      </c>
      <c r="G4698" s="121" t="s">
        <v>12221</v>
      </c>
      <c r="H4698" s="121" t="s">
        <v>25601</v>
      </c>
      <c r="I4698" s="120" t="s">
        <v>18672</v>
      </c>
      <c r="J4698" s="121" t="s">
        <v>7451</v>
      </c>
    </row>
    <row r="4699" spans="1:10" ht="15.75" hidden="1" customHeight="1">
      <c r="A4699" s="119">
        <v>4692</v>
      </c>
      <c r="B4699" s="238" t="s">
        <v>31143</v>
      </c>
      <c r="C4699" s="121" t="s">
        <v>7492</v>
      </c>
      <c r="D4699" s="119">
        <v>2025</v>
      </c>
      <c r="E4699" s="121">
        <v>6200038799</v>
      </c>
      <c r="F4699" s="237">
        <v>45748</v>
      </c>
      <c r="G4699" s="121" t="s">
        <v>12222</v>
      </c>
      <c r="H4699" s="121" t="s">
        <v>25602</v>
      </c>
      <c r="I4699" s="120" t="s">
        <v>18673</v>
      </c>
      <c r="J4699" s="121" t="s">
        <v>7453</v>
      </c>
    </row>
    <row r="4700" spans="1:10" ht="15.75" hidden="1" customHeight="1">
      <c r="A4700" s="119">
        <v>4693</v>
      </c>
      <c r="B4700" s="238" t="s">
        <v>31144</v>
      </c>
      <c r="C4700" s="121" t="s">
        <v>7479</v>
      </c>
      <c r="D4700" s="119">
        <v>2025</v>
      </c>
      <c r="E4700" s="121">
        <v>6100111922</v>
      </c>
      <c r="F4700" s="237">
        <v>45750</v>
      </c>
      <c r="G4700" s="121" t="s">
        <v>12223</v>
      </c>
      <c r="H4700" s="121" t="s">
        <v>25603</v>
      </c>
      <c r="I4700" s="120" t="s">
        <v>18674</v>
      </c>
      <c r="J4700" s="121" t="s">
        <v>7451</v>
      </c>
    </row>
    <row r="4701" spans="1:10" ht="15.75" hidden="1" customHeight="1">
      <c r="A4701" s="119">
        <v>4694</v>
      </c>
      <c r="B4701" s="238" t="s">
        <v>31145</v>
      </c>
      <c r="C4701" s="121" t="s">
        <v>7496</v>
      </c>
      <c r="D4701" s="119">
        <v>2025</v>
      </c>
      <c r="E4701" s="121">
        <v>6100112047</v>
      </c>
      <c r="F4701" s="237">
        <v>45750</v>
      </c>
      <c r="G4701" s="121" t="s">
        <v>12224</v>
      </c>
      <c r="H4701" s="121" t="s">
        <v>25604</v>
      </c>
      <c r="I4701" s="120" t="s">
        <v>18675</v>
      </c>
      <c r="J4701" s="121" t="s">
        <v>7451</v>
      </c>
    </row>
    <row r="4702" spans="1:10" ht="15.75" hidden="1" customHeight="1">
      <c r="A4702" s="119">
        <v>4695</v>
      </c>
      <c r="B4702" s="238" t="s">
        <v>31146</v>
      </c>
      <c r="C4702" s="121" t="s">
        <v>7492</v>
      </c>
      <c r="D4702" s="119">
        <v>2025</v>
      </c>
      <c r="E4702" s="121">
        <v>6200038781</v>
      </c>
      <c r="F4702" s="237">
        <v>45748</v>
      </c>
      <c r="G4702" s="121" t="s">
        <v>12225</v>
      </c>
      <c r="H4702" s="121" t="s">
        <v>25605</v>
      </c>
      <c r="I4702" s="120" t="s">
        <v>18676</v>
      </c>
      <c r="J4702" s="121" t="s">
        <v>7453</v>
      </c>
    </row>
    <row r="4703" spans="1:10" ht="15.75" hidden="1" customHeight="1">
      <c r="A4703" s="119">
        <v>4696</v>
      </c>
      <c r="B4703" s="238" t="s">
        <v>31147</v>
      </c>
      <c r="C4703" s="121" t="s">
        <v>7496</v>
      </c>
      <c r="D4703" s="119">
        <v>2025</v>
      </c>
      <c r="E4703" s="121">
        <v>6100111923</v>
      </c>
      <c r="F4703" s="237">
        <v>45748</v>
      </c>
      <c r="G4703" s="121" t="s">
        <v>12226</v>
      </c>
      <c r="H4703" s="121" t="s">
        <v>25606</v>
      </c>
      <c r="I4703" s="120" t="s">
        <v>18677</v>
      </c>
      <c r="J4703" s="121" t="s">
        <v>7451</v>
      </c>
    </row>
    <row r="4704" spans="1:10" ht="15.75" hidden="1" customHeight="1">
      <c r="A4704" s="119">
        <v>4697</v>
      </c>
      <c r="B4704" s="238" t="s">
        <v>31148</v>
      </c>
      <c r="C4704" s="121" t="s">
        <v>7494</v>
      </c>
      <c r="D4704" s="119">
        <v>2025</v>
      </c>
      <c r="E4704" s="121">
        <v>6000041757</v>
      </c>
      <c r="F4704" s="237">
        <v>45762</v>
      </c>
      <c r="G4704" s="121" t="s">
        <v>12227</v>
      </c>
      <c r="H4704" s="121" t="s">
        <v>25607</v>
      </c>
      <c r="I4704" s="120" t="s">
        <v>18678</v>
      </c>
      <c r="J4704" s="121" t="s">
        <v>7452</v>
      </c>
    </row>
    <row r="4705" spans="1:10" ht="15.75" hidden="1" customHeight="1">
      <c r="A4705" s="119">
        <v>4698</v>
      </c>
      <c r="B4705" s="238" t="s">
        <v>31149</v>
      </c>
      <c r="C4705" s="121" t="s">
        <v>7502</v>
      </c>
      <c r="D4705" s="119">
        <v>2025</v>
      </c>
      <c r="E4705" s="121">
        <v>6300020877</v>
      </c>
      <c r="F4705" s="237">
        <v>45770</v>
      </c>
      <c r="G4705" s="121" t="s">
        <v>12228</v>
      </c>
      <c r="H4705" s="121" t="s">
        <v>25608</v>
      </c>
      <c r="I4705" s="120" t="s">
        <v>18679</v>
      </c>
      <c r="J4705" s="121" t="s">
        <v>7454</v>
      </c>
    </row>
    <row r="4706" spans="1:10" ht="15.75" hidden="1" customHeight="1">
      <c r="A4706" s="119">
        <v>4699</v>
      </c>
      <c r="B4706" s="238" t="s">
        <v>31150</v>
      </c>
      <c r="C4706" s="121" t="s">
        <v>7496</v>
      </c>
      <c r="D4706" s="119">
        <v>2025</v>
      </c>
      <c r="E4706" s="121">
        <v>6100112293</v>
      </c>
      <c r="F4706" s="237">
        <v>45764</v>
      </c>
      <c r="G4706" s="121" t="s">
        <v>12229</v>
      </c>
      <c r="H4706" s="121" t="s">
        <v>25609</v>
      </c>
      <c r="I4706" s="120" t="s">
        <v>18680</v>
      </c>
      <c r="J4706" s="121" t="s">
        <v>7451</v>
      </c>
    </row>
    <row r="4707" spans="1:10" ht="15.75" hidden="1" customHeight="1">
      <c r="A4707" s="119">
        <v>4700</v>
      </c>
      <c r="B4707" s="238" t="s">
        <v>31151</v>
      </c>
      <c r="C4707" s="121" t="s">
        <v>7479</v>
      </c>
      <c r="D4707" s="119">
        <v>2025</v>
      </c>
      <c r="E4707" s="121">
        <v>6100111914</v>
      </c>
      <c r="F4707" s="237">
        <v>45748</v>
      </c>
      <c r="G4707" s="121" t="s">
        <v>12230</v>
      </c>
      <c r="H4707" s="121" t="s">
        <v>25610</v>
      </c>
      <c r="I4707" s="120" t="s">
        <v>18681</v>
      </c>
      <c r="J4707" s="121" t="s">
        <v>7451</v>
      </c>
    </row>
    <row r="4708" spans="1:10" ht="15.75" hidden="1" customHeight="1">
      <c r="A4708" s="119">
        <v>4701</v>
      </c>
      <c r="B4708" s="238" t="s">
        <v>7624</v>
      </c>
      <c r="C4708" s="121" t="s">
        <v>7478</v>
      </c>
      <c r="D4708" s="119">
        <v>2025</v>
      </c>
      <c r="E4708" s="121">
        <v>6100111909</v>
      </c>
      <c r="F4708" s="237">
        <v>45747</v>
      </c>
      <c r="G4708" s="121" t="s">
        <v>12231</v>
      </c>
      <c r="H4708" s="121" t="s">
        <v>25611</v>
      </c>
      <c r="I4708" s="120" t="s">
        <v>18682</v>
      </c>
      <c r="J4708" s="121" t="s">
        <v>7451</v>
      </c>
    </row>
    <row r="4709" spans="1:10" ht="15.75" hidden="1" customHeight="1">
      <c r="A4709" s="119">
        <v>4702</v>
      </c>
      <c r="B4709" s="238" t="s">
        <v>30459</v>
      </c>
      <c r="C4709" s="121" t="s">
        <v>7484</v>
      </c>
      <c r="D4709" s="119">
        <v>2025</v>
      </c>
      <c r="E4709" s="121">
        <v>6100111924</v>
      </c>
      <c r="F4709" s="237">
        <v>45744</v>
      </c>
      <c r="G4709" s="121" t="s">
        <v>12232</v>
      </c>
      <c r="H4709" s="121" t="s">
        <v>25612</v>
      </c>
      <c r="I4709" s="120" t="s">
        <v>18683</v>
      </c>
      <c r="J4709" s="121" t="s">
        <v>7451</v>
      </c>
    </row>
    <row r="4710" spans="1:10" ht="15.75" hidden="1" customHeight="1">
      <c r="A4710" s="119">
        <v>4703</v>
      </c>
      <c r="B4710" s="238" t="s">
        <v>29388</v>
      </c>
      <c r="C4710" s="121" t="s">
        <v>7479</v>
      </c>
      <c r="D4710" s="119">
        <v>2025</v>
      </c>
      <c r="E4710" s="121">
        <v>6100111921</v>
      </c>
      <c r="F4710" s="237">
        <v>45744</v>
      </c>
      <c r="G4710" s="121" t="s">
        <v>12233</v>
      </c>
      <c r="H4710" s="121" t="s">
        <v>25613</v>
      </c>
      <c r="I4710" s="120" t="s">
        <v>18684</v>
      </c>
      <c r="J4710" s="121" t="s">
        <v>7451</v>
      </c>
    </row>
    <row r="4711" spans="1:10" ht="15.75" hidden="1" customHeight="1">
      <c r="A4711" s="119">
        <v>4704</v>
      </c>
      <c r="B4711" s="238" t="s">
        <v>31152</v>
      </c>
      <c r="C4711" s="121" t="s">
        <v>7481</v>
      </c>
      <c r="D4711" s="119">
        <v>2025</v>
      </c>
      <c r="E4711" s="121">
        <v>6000041688</v>
      </c>
      <c r="F4711" s="237">
        <v>45761</v>
      </c>
      <c r="G4711" s="121" t="s">
        <v>12234</v>
      </c>
      <c r="H4711" s="121" t="s">
        <v>25614</v>
      </c>
      <c r="I4711" s="120" t="s">
        <v>18685</v>
      </c>
      <c r="J4711" s="121" t="s">
        <v>7452</v>
      </c>
    </row>
    <row r="4712" spans="1:10" ht="15.75" hidden="1" customHeight="1">
      <c r="A4712" s="119">
        <v>4705</v>
      </c>
      <c r="B4712" s="238" t="s">
        <v>31153</v>
      </c>
      <c r="C4712" s="121" t="s">
        <v>7497</v>
      </c>
      <c r="D4712" s="119">
        <v>2025</v>
      </c>
      <c r="E4712" s="121">
        <v>6100111958</v>
      </c>
      <c r="F4712" s="237">
        <v>45749</v>
      </c>
      <c r="G4712" s="121" t="s">
        <v>12235</v>
      </c>
      <c r="H4712" s="121" t="s">
        <v>25615</v>
      </c>
      <c r="I4712" s="120" t="s">
        <v>18686</v>
      </c>
      <c r="J4712" s="121" t="s">
        <v>7451</v>
      </c>
    </row>
    <row r="4713" spans="1:10" ht="15.75" hidden="1" customHeight="1">
      <c r="A4713" s="119">
        <v>4706</v>
      </c>
      <c r="B4713" s="238" t="s">
        <v>31154</v>
      </c>
      <c r="C4713" s="121" t="s">
        <v>7486</v>
      </c>
      <c r="D4713" s="119">
        <v>2025</v>
      </c>
      <c r="E4713" s="121">
        <v>6200038778</v>
      </c>
      <c r="F4713" s="237">
        <v>45748</v>
      </c>
      <c r="G4713" s="121" t="s">
        <v>12236</v>
      </c>
      <c r="H4713" s="121" t="s">
        <v>25616</v>
      </c>
      <c r="I4713" s="120" t="s">
        <v>18687</v>
      </c>
      <c r="J4713" s="121" t="s">
        <v>7453</v>
      </c>
    </row>
    <row r="4714" spans="1:10" ht="15.75" customHeight="1">
      <c r="A4714" s="119">
        <v>4707</v>
      </c>
      <c r="B4714" s="238" t="s">
        <v>31155</v>
      </c>
      <c r="C4714" s="121" t="s">
        <v>7510</v>
      </c>
      <c r="D4714" s="119">
        <v>2025</v>
      </c>
      <c r="E4714" s="121">
        <v>6300020796</v>
      </c>
      <c r="F4714" s="237">
        <v>45747</v>
      </c>
      <c r="G4714" s="121" t="s">
        <v>12237</v>
      </c>
      <c r="H4714" s="121" t="s">
        <v>25617</v>
      </c>
      <c r="I4714" s="120" t="s">
        <v>18688</v>
      </c>
      <c r="J4714" s="121" t="s">
        <v>7454</v>
      </c>
    </row>
    <row r="4715" spans="1:10" ht="15.75" hidden="1" customHeight="1">
      <c r="A4715" s="119">
        <v>4708</v>
      </c>
      <c r="B4715" s="238" t="s">
        <v>31156</v>
      </c>
      <c r="C4715" s="121" t="s">
        <v>7479</v>
      </c>
      <c r="D4715" s="119">
        <v>2025</v>
      </c>
      <c r="E4715" s="121">
        <v>6100111932</v>
      </c>
      <c r="F4715" s="237">
        <v>45747</v>
      </c>
      <c r="G4715" s="121" t="s">
        <v>12238</v>
      </c>
      <c r="H4715" s="121" t="s">
        <v>25618</v>
      </c>
      <c r="I4715" s="120" t="s">
        <v>18689</v>
      </c>
      <c r="J4715" s="121" t="s">
        <v>7451</v>
      </c>
    </row>
    <row r="4716" spans="1:10" ht="15.75" hidden="1" customHeight="1">
      <c r="A4716" s="119">
        <v>4709</v>
      </c>
      <c r="B4716" s="238" t="s">
        <v>31157</v>
      </c>
      <c r="C4716" s="121" t="s">
        <v>7505</v>
      </c>
      <c r="D4716" s="119">
        <v>2025</v>
      </c>
      <c r="E4716" s="121">
        <v>6400023878</v>
      </c>
      <c r="F4716" s="237">
        <v>45748</v>
      </c>
      <c r="G4716" s="121" t="s">
        <v>7194</v>
      </c>
      <c r="H4716" s="121"/>
      <c r="I4716" s="120" t="s">
        <v>18690</v>
      </c>
      <c r="J4716" s="121" t="s">
        <v>7455</v>
      </c>
    </row>
    <row r="4717" spans="1:10" ht="15.75" hidden="1" customHeight="1">
      <c r="A4717" s="119">
        <v>4710</v>
      </c>
      <c r="B4717" s="238" t="s">
        <v>7597</v>
      </c>
      <c r="C4717" s="121" t="s">
        <v>7478</v>
      </c>
      <c r="D4717" s="119">
        <v>2025</v>
      </c>
      <c r="E4717" s="121">
        <v>6100112016</v>
      </c>
      <c r="F4717" s="237">
        <v>45751</v>
      </c>
      <c r="G4717" s="121" t="s">
        <v>12239</v>
      </c>
      <c r="H4717" s="121" t="s">
        <v>25619</v>
      </c>
      <c r="I4717" s="120" t="s">
        <v>15637</v>
      </c>
      <c r="J4717" s="121" t="s">
        <v>7451</v>
      </c>
    </row>
    <row r="4718" spans="1:10" ht="15.75" hidden="1" customHeight="1">
      <c r="A4718" s="119">
        <v>4711</v>
      </c>
      <c r="B4718" s="238" t="s">
        <v>31158</v>
      </c>
      <c r="C4718" s="121" t="s">
        <v>7505</v>
      </c>
      <c r="D4718" s="119">
        <v>2025</v>
      </c>
      <c r="E4718" s="121">
        <v>6400024031</v>
      </c>
      <c r="F4718" s="237">
        <v>45771</v>
      </c>
      <c r="G4718" s="121" t="s">
        <v>12240</v>
      </c>
      <c r="H4718" s="121" t="s">
        <v>25620</v>
      </c>
      <c r="I4718" s="120" t="s">
        <v>18691</v>
      </c>
      <c r="J4718" s="121" t="s">
        <v>7455</v>
      </c>
    </row>
    <row r="4719" spans="1:10" ht="15.75" hidden="1" customHeight="1">
      <c r="A4719" s="119">
        <v>4712</v>
      </c>
      <c r="B4719" s="238" t="s">
        <v>7568</v>
      </c>
      <c r="C4719" s="121" t="s">
        <v>7478</v>
      </c>
      <c r="D4719" s="119">
        <v>2025</v>
      </c>
      <c r="E4719" s="121">
        <v>6100112024</v>
      </c>
      <c r="F4719" s="237">
        <v>45749</v>
      </c>
      <c r="G4719" s="121" t="s">
        <v>12241</v>
      </c>
      <c r="H4719" s="121" t="s">
        <v>25621</v>
      </c>
      <c r="I4719" s="120" t="s">
        <v>18692</v>
      </c>
      <c r="J4719" s="121" t="s">
        <v>7451</v>
      </c>
    </row>
    <row r="4720" spans="1:10" ht="15.75" hidden="1" customHeight="1">
      <c r="A4720" s="119">
        <v>4713</v>
      </c>
      <c r="B4720" s="238" t="s">
        <v>31159</v>
      </c>
      <c r="C4720" s="121" t="s">
        <v>7479</v>
      </c>
      <c r="D4720" s="119">
        <v>2025</v>
      </c>
      <c r="E4720" s="121">
        <v>6100112091</v>
      </c>
      <c r="F4720" s="237">
        <v>45750</v>
      </c>
      <c r="G4720" s="121" t="s">
        <v>12242</v>
      </c>
      <c r="H4720" s="121" t="s">
        <v>25622</v>
      </c>
      <c r="I4720" s="120" t="s">
        <v>18693</v>
      </c>
      <c r="J4720" s="121" t="s">
        <v>7451</v>
      </c>
    </row>
    <row r="4721" spans="1:10" ht="15.75" hidden="1" customHeight="1">
      <c r="A4721" s="119">
        <v>4714</v>
      </c>
      <c r="B4721" s="238" t="s">
        <v>31160</v>
      </c>
      <c r="C4721" s="121" t="s">
        <v>7489</v>
      </c>
      <c r="D4721" s="119">
        <v>2025</v>
      </c>
      <c r="E4721" s="121">
        <v>6200038783</v>
      </c>
      <c r="F4721" s="237">
        <v>45747</v>
      </c>
      <c r="G4721" s="121" t="s">
        <v>12243</v>
      </c>
      <c r="H4721" s="121" t="s">
        <v>25623</v>
      </c>
      <c r="I4721" s="120" t="s">
        <v>18694</v>
      </c>
      <c r="J4721" s="121" t="s">
        <v>7453</v>
      </c>
    </row>
    <row r="4722" spans="1:10" ht="15.75" hidden="1" customHeight="1">
      <c r="A4722" s="119">
        <v>4715</v>
      </c>
      <c r="B4722" s="238" t="s">
        <v>31161</v>
      </c>
      <c r="C4722" s="121" t="s">
        <v>7496</v>
      </c>
      <c r="D4722" s="119">
        <v>2025</v>
      </c>
      <c r="E4722" s="121">
        <v>6100112092</v>
      </c>
      <c r="F4722" s="237">
        <v>45750</v>
      </c>
      <c r="G4722" s="121" t="s">
        <v>12244</v>
      </c>
      <c r="H4722" s="121" t="s">
        <v>25624</v>
      </c>
      <c r="I4722" s="120" t="s">
        <v>18695</v>
      </c>
      <c r="J4722" s="121" t="s">
        <v>7451</v>
      </c>
    </row>
    <row r="4723" spans="1:10" ht="15.75" hidden="1" customHeight="1">
      <c r="A4723" s="119">
        <v>4716</v>
      </c>
      <c r="B4723" s="238" t="s">
        <v>31162</v>
      </c>
      <c r="C4723" s="121" t="s">
        <v>7490</v>
      </c>
      <c r="D4723" s="119">
        <v>2025</v>
      </c>
      <c r="E4723" s="121">
        <v>6200038809</v>
      </c>
      <c r="F4723" s="237">
        <v>45749</v>
      </c>
      <c r="G4723" s="121" t="s">
        <v>12245</v>
      </c>
      <c r="H4723" s="121" t="s">
        <v>25625</v>
      </c>
      <c r="I4723" s="120" t="s">
        <v>18696</v>
      </c>
      <c r="J4723" s="121" t="s">
        <v>7453</v>
      </c>
    </row>
    <row r="4724" spans="1:10" ht="15.75" hidden="1" customHeight="1">
      <c r="A4724" s="119">
        <v>4717</v>
      </c>
      <c r="B4724" s="238" t="s">
        <v>7705</v>
      </c>
      <c r="C4724" s="121" t="s">
        <v>7478</v>
      </c>
      <c r="D4724" s="119">
        <v>2025</v>
      </c>
      <c r="E4724" s="121">
        <v>6100112124</v>
      </c>
      <c r="F4724" s="237">
        <v>45751</v>
      </c>
      <c r="G4724" s="121" t="s">
        <v>12246</v>
      </c>
      <c r="H4724" s="121" t="s">
        <v>25626</v>
      </c>
      <c r="I4724" s="120" t="s">
        <v>18697</v>
      </c>
      <c r="J4724" s="121" t="s">
        <v>7451</v>
      </c>
    </row>
    <row r="4725" spans="1:10" ht="15.75" hidden="1" customHeight="1">
      <c r="A4725" s="119">
        <v>4718</v>
      </c>
      <c r="B4725" s="238" t="s">
        <v>31163</v>
      </c>
      <c r="C4725" s="121" t="s">
        <v>7489</v>
      </c>
      <c r="D4725" s="119">
        <v>2025</v>
      </c>
      <c r="E4725" s="121">
        <v>6200038785</v>
      </c>
      <c r="F4725" s="237">
        <v>45747</v>
      </c>
      <c r="G4725" s="121" t="s">
        <v>7206</v>
      </c>
      <c r="H4725" s="121" t="s">
        <v>25627</v>
      </c>
      <c r="I4725" s="120" t="s">
        <v>18698</v>
      </c>
      <c r="J4725" s="121" t="s">
        <v>7453</v>
      </c>
    </row>
    <row r="4726" spans="1:10" ht="15.75" hidden="1" customHeight="1">
      <c r="A4726" s="119">
        <v>4719</v>
      </c>
      <c r="B4726" s="238" t="s">
        <v>31164</v>
      </c>
      <c r="C4726" s="121" t="s">
        <v>7500</v>
      </c>
      <c r="D4726" s="119">
        <v>2025</v>
      </c>
      <c r="E4726" s="121">
        <v>6200038800</v>
      </c>
      <c r="F4726" s="237">
        <v>45750</v>
      </c>
      <c r="G4726" s="121" t="s">
        <v>12247</v>
      </c>
      <c r="H4726" s="121" t="s">
        <v>25628</v>
      </c>
      <c r="I4726" s="120" t="s">
        <v>18699</v>
      </c>
      <c r="J4726" s="121" t="s">
        <v>7453</v>
      </c>
    </row>
    <row r="4727" spans="1:10" ht="15.75" hidden="1" customHeight="1">
      <c r="A4727" s="119">
        <v>4720</v>
      </c>
      <c r="B4727" s="121" t="s">
        <v>28054</v>
      </c>
      <c r="C4727" s="121" t="s">
        <v>7489</v>
      </c>
      <c r="D4727" s="119">
        <v>2025</v>
      </c>
      <c r="E4727" s="121">
        <v>6200038803</v>
      </c>
      <c r="F4727" s="237">
        <v>45747</v>
      </c>
      <c r="G4727" s="121" t="s">
        <v>12248</v>
      </c>
      <c r="H4727" s="121" t="s">
        <v>25629</v>
      </c>
      <c r="I4727" s="120" t="s">
        <v>18700</v>
      </c>
      <c r="J4727" s="121" t="s">
        <v>7453</v>
      </c>
    </row>
    <row r="4728" spans="1:10" ht="15.75" hidden="1" customHeight="1">
      <c r="A4728" s="119">
        <v>4721</v>
      </c>
      <c r="B4728" s="238" t="s">
        <v>31165</v>
      </c>
      <c r="C4728" s="121" t="s">
        <v>7493</v>
      </c>
      <c r="D4728" s="119">
        <v>2025</v>
      </c>
      <c r="E4728" s="121">
        <v>6000041777</v>
      </c>
      <c r="F4728" s="237">
        <v>45763</v>
      </c>
      <c r="G4728" s="121" t="s">
        <v>7139</v>
      </c>
      <c r="H4728" s="121" t="s">
        <v>25630</v>
      </c>
      <c r="I4728" s="120" t="s">
        <v>18701</v>
      </c>
      <c r="J4728" s="121" t="s">
        <v>7452</v>
      </c>
    </row>
    <row r="4729" spans="1:10" ht="15.75" hidden="1" customHeight="1">
      <c r="A4729" s="119">
        <v>4722</v>
      </c>
      <c r="B4729" s="238" t="s">
        <v>7528</v>
      </c>
      <c r="C4729" s="121" t="s">
        <v>7497</v>
      </c>
      <c r="D4729" s="119">
        <v>2025</v>
      </c>
      <c r="E4729" s="121">
        <v>6100112920</v>
      </c>
      <c r="F4729" s="237">
        <v>45789</v>
      </c>
      <c r="G4729" s="121" t="s">
        <v>12249</v>
      </c>
      <c r="H4729" s="121" t="s">
        <v>25631</v>
      </c>
      <c r="I4729" s="120" t="s">
        <v>18702</v>
      </c>
      <c r="J4729" s="121" t="s">
        <v>7451</v>
      </c>
    </row>
    <row r="4730" spans="1:10" ht="15.75" hidden="1" customHeight="1">
      <c r="A4730" s="119">
        <v>4723</v>
      </c>
      <c r="B4730" s="238" t="s">
        <v>31166</v>
      </c>
      <c r="C4730" s="121" t="s">
        <v>7493</v>
      </c>
      <c r="D4730" s="119">
        <v>2025</v>
      </c>
      <c r="E4730" s="121">
        <v>6000042275</v>
      </c>
      <c r="F4730" s="237">
        <v>45814</v>
      </c>
      <c r="G4730" s="121" t="s">
        <v>12250</v>
      </c>
      <c r="H4730" s="121" t="s">
        <v>25632</v>
      </c>
      <c r="I4730" s="120" t="s">
        <v>18703</v>
      </c>
      <c r="J4730" s="121" t="s">
        <v>7452</v>
      </c>
    </row>
    <row r="4731" spans="1:10" ht="15.75" hidden="1" customHeight="1">
      <c r="A4731" s="119">
        <v>4724</v>
      </c>
      <c r="B4731" s="238" t="s">
        <v>31167</v>
      </c>
      <c r="C4731" s="121" t="s">
        <v>7508</v>
      </c>
      <c r="D4731" s="119">
        <v>2025</v>
      </c>
      <c r="E4731" s="121">
        <v>6400023898</v>
      </c>
      <c r="F4731" s="237">
        <v>45747</v>
      </c>
      <c r="G4731" s="121" t="s">
        <v>12251</v>
      </c>
      <c r="H4731" s="121" t="s">
        <v>25633</v>
      </c>
      <c r="I4731" s="120" t="s">
        <v>18704</v>
      </c>
      <c r="J4731" s="121" t="s">
        <v>7455</v>
      </c>
    </row>
    <row r="4732" spans="1:10" ht="15.75" hidden="1" customHeight="1">
      <c r="A4732" s="119">
        <v>4725</v>
      </c>
      <c r="B4732" s="238" t="s">
        <v>31168</v>
      </c>
      <c r="C4732" s="121" t="s">
        <v>7490</v>
      </c>
      <c r="D4732" s="119">
        <v>2025</v>
      </c>
      <c r="E4732" s="121">
        <v>6200038796</v>
      </c>
      <c r="F4732" s="237">
        <v>45749</v>
      </c>
      <c r="G4732" s="121" t="s">
        <v>12252</v>
      </c>
      <c r="H4732" s="121" t="s">
        <v>25634</v>
      </c>
      <c r="I4732" s="120" t="s">
        <v>18705</v>
      </c>
      <c r="J4732" s="121" t="s">
        <v>7453</v>
      </c>
    </row>
    <row r="4733" spans="1:10" ht="15.75" hidden="1" customHeight="1">
      <c r="A4733" s="119">
        <v>4726</v>
      </c>
      <c r="B4733" s="238" t="s">
        <v>31169</v>
      </c>
      <c r="C4733" s="121" t="s">
        <v>7496</v>
      </c>
      <c r="D4733" s="119">
        <v>2025</v>
      </c>
      <c r="E4733" s="121">
        <v>6100111982</v>
      </c>
      <c r="F4733" s="237">
        <v>45754</v>
      </c>
      <c r="G4733" s="121" t="s">
        <v>12253</v>
      </c>
      <c r="H4733" s="121" t="s">
        <v>25635</v>
      </c>
      <c r="I4733" s="120" t="s">
        <v>18706</v>
      </c>
      <c r="J4733" s="121" t="s">
        <v>7451</v>
      </c>
    </row>
    <row r="4734" spans="1:10" ht="15.75" hidden="1" customHeight="1">
      <c r="A4734" s="119">
        <v>4727</v>
      </c>
      <c r="B4734" s="238" t="s">
        <v>31170</v>
      </c>
      <c r="C4734" s="121" t="s">
        <v>7508</v>
      </c>
      <c r="D4734" s="119">
        <v>2025</v>
      </c>
      <c r="E4734" s="121">
        <v>6400023897</v>
      </c>
      <c r="F4734" s="237">
        <v>45747</v>
      </c>
      <c r="G4734" s="121" t="s">
        <v>12251</v>
      </c>
      <c r="H4734" s="121" t="s">
        <v>25636</v>
      </c>
      <c r="I4734" s="120" t="s">
        <v>18707</v>
      </c>
      <c r="J4734" s="121" t="s">
        <v>7455</v>
      </c>
    </row>
    <row r="4735" spans="1:10" ht="15.75" hidden="1" customHeight="1">
      <c r="A4735" s="119">
        <v>4728</v>
      </c>
      <c r="B4735" s="238" t="s">
        <v>30672</v>
      </c>
      <c r="C4735" s="121" t="s">
        <v>7479</v>
      </c>
      <c r="D4735" s="119">
        <v>2025</v>
      </c>
      <c r="E4735" s="121">
        <v>6100112006</v>
      </c>
      <c r="F4735" s="237">
        <v>45749</v>
      </c>
      <c r="G4735" s="121" t="s">
        <v>12254</v>
      </c>
      <c r="H4735" s="121" t="s">
        <v>25637</v>
      </c>
      <c r="I4735" s="120" t="s">
        <v>7447</v>
      </c>
      <c r="J4735" s="121" t="s">
        <v>7451</v>
      </c>
    </row>
    <row r="4736" spans="1:10" ht="15.75" hidden="1" customHeight="1">
      <c r="A4736" s="119">
        <v>4729</v>
      </c>
      <c r="B4736" s="238" t="s">
        <v>7705</v>
      </c>
      <c r="C4736" s="121" t="s">
        <v>7478</v>
      </c>
      <c r="D4736" s="119">
        <v>2025</v>
      </c>
      <c r="E4736" s="121">
        <v>6100112131</v>
      </c>
      <c r="F4736" s="237">
        <v>45755</v>
      </c>
      <c r="G4736" s="121" t="s">
        <v>12255</v>
      </c>
      <c r="H4736" s="121" t="s">
        <v>25638</v>
      </c>
      <c r="I4736" s="120" t="s">
        <v>18708</v>
      </c>
      <c r="J4736" s="121" t="s">
        <v>7451</v>
      </c>
    </row>
    <row r="4737" spans="1:10" ht="15.75" hidden="1" customHeight="1">
      <c r="A4737" s="119">
        <v>4730</v>
      </c>
      <c r="B4737" s="238" t="s">
        <v>31171</v>
      </c>
      <c r="C4737" s="121" t="s">
        <v>7478</v>
      </c>
      <c r="D4737" s="119">
        <v>2025</v>
      </c>
      <c r="E4737" s="121">
        <v>6100111971</v>
      </c>
      <c r="F4737" s="237">
        <v>45749</v>
      </c>
      <c r="G4737" s="121" t="s">
        <v>12256</v>
      </c>
      <c r="H4737" s="121" t="s">
        <v>25639</v>
      </c>
      <c r="I4737" s="120" t="s">
        <v>18709</v>
      </c>
      <c r="J4737" s="121" t="s">
        <v>7451</v>
      </c>
    </row>
    <row r="4738" spans="1:10" ht="15.75" hidden="1" customHeight="1">
      <c r="A4738" s="119">
        <v>4731</v>
      </c>
      <c r="B4738" s="238" t="s">
        <v>31172</v>
      </c>
      <c r="C4738" s="121" t="s">
        <v>7508</v>
      </c>
      <c r="D4738" s="119">
        <v>2025</v>
      </c>
      <c r="E4738" s="121">
        <v>6400024025</v>
      </c>
      <c r="F4738" s="237">
        <v>45769</v>
      </c>
      <c r="G4738" s="121" t="s">
        <v>12257</v>
      </c>
      <c r="H4738" s="121" t="s">
        <v>25640</v>
      </c>
      <c r="I4738" s="120" t="s">
        <v>18710</v>
      </c>
      <c r="J4738" s="121" t="s">
        <v>7455</v>
      </c>
    </row>
    <row r="4739" spans="1:10" ht="15.75" hidden="1" customHeight="1">
      <c r="A4739" s="119">
        <v>4732</v>
      </c>
      <c r="B4739" s="238" t="s">
        <v>31173</v>
      </c>
      <c r="C4739" s="121" t="s">
        <v>7478</v>
      </c>
      <c r="D4739" s="119">
        <v>2025</v>
      </c>
      <c r="E4739" s="121">
        <v>6100111987</v>
      </c>
      <c r="F4739" s="237">
        <v>45749</v>
      </c>
      <c r="G4739" s="121" t="s">
        <v>12258</v>
      </c>
      <c r="H4739" s="121" t="s">
        <v>25641</v>
      </c>
      <c r="I4739" s="120" t="s">
        <v>18711</v>
      </c>
      <c r="J4739" s="121" t="s">
        <v>7451</v>
      </c>
    </row>
    <row r="4740" spans="1:10" ht="15.75" hidden="1" customHeight="1">
      <c r="A4740" s="119">
        <v>4733</v>
      </c>
      <c r="B4740" s="238" t="s">
        <v>31174</v>
      </c>
      <c r="C4740" s="121" t="s">
        <v>7482</v>
      </c>
      <c r="D4740" s="119">
        <v>2025</v>
      </c>
      <c r="E4740" s="121">
        <v>6100112002</v>
      </c>
      <c r="F4740" s="237">
        <v>45758</v>
      </c>
      <c r="G4740" s="121" t="s">
        <v>12259</v>
      </c>
      <c r="H4740" s="121" t="s">
        <v>25642</v>
      </c>
      <c r="I4740" s="120" t="s">
        <v>18712</v>
      </c>
      <c r="J4740" s="121" t="s">
        <v>7451</v>
      </c>
    </row>
    <row r="4741" spans="1:10" ht="15.75" hidden="1" customHeight="1">
      <c r="A4741" s="119">
        <v>4734</v>
      </c>
      <c r="B4741" s="238" t="s">
        <v>31175</v>
      </c>
      <c r="C4741" s="121" t="s">
        <v>7478</v>
      </c>
      <c r="D4741" s="119">
        <v>2025</v>
      </c>
      <c r="E4741" s="121">
        <v>6100111975</v>
      </c>
      <c r="F4741" s="237">
        <v>45750</v>
      </c>
      <c r="G4741" s="121" t="s">
        <v>12260</v>
      </c>
      <c r="H4741" s="121" t="s">
        <v>25643</v>
      </c>
      <c r="I4741" s="120" t="s">
        <v>18713</v>
      </c>
      <c r="J4741" s="121" t="s">
        <v>7451</v>
      </c>
    </row>
    <row r="4742" spans="1:10" ht="15.75" hidden="1" customHeight="1">
      <c r="A4742" s="119">
        <v>4735</v>
      </c>
      <c r="B4742" s="238" t="s">
        <v>31176</v>
      </c>
      <c r="C4742" s="121" t="s">
        <v>7483</v>
      </c>
      <c r="D4742" s="119">
        <v>2025</v>
      </c>
      <c r="E4742" s="121">
        <v>6100112007</v>
      </c>
      <c r="F4742" s="237">
        <v>45748</v>
      </c>
      <c r="G4742" s="121" t="s">
        <v>12261</v>
      </c>
      <c r="H4742" s="121" t="s">
        <v>25644</v>
      </c>
      <c r="I4742" s="120" t="s">
        <v>18714</v>
      </c>
      <c r="J4742" s="121" t="s">
        <v>7451</v>
      </c>
    </row>
    <row r="4743" spans="1:10" ht="15.75" hidden="1" customHeight="1">
      <c r="A4743" s="119">
        <v>4736</v>
      </c>
      <c r="B4743" s="238" t="s">
        <v>31177</v>
      </c>
      <c r="C4743" s="121" t="s">
        <v>7496</v>
      </c>
      <c r="D4743" s="119">
        <v>2025</v>
      </c>
      <c r="E4743" s="121">
        <v>6100111988</v>
      </c>
      <c r="F4743" s="237">
        <v>45749</v>
      </c>
      <c r="G4743" s="121" t="s">
        <v>12262</v>
      </c>
      <c r="H4743" s="121" t="s">
        <v>25645</v>
      </c>
      <c r="I4743" s="120" t="s">
        <v>18715</v>
      </c>
      <c r="J4743" s="121" t="s">
        <v>7451</v>
      </c>
    </row>
    <row r="4744" spans="1:10" ht="15.75" hidden="1" customHeight="1">
      <c r="A4744" s="119">
        <v>4737</v>
      </c>
      <c r="B4744" s="238" t="s">
        <v>7833</v>
      </c>
      <c r="C4744" s="121" t="s">
        <v>7483</v>
      </c>
      <c r="D4744" s="119">
        <v>2025</v>
      </c>
      <c r="E4744" s="121">
        <v>6100112145</v>
      </c>
      <c r="F4744" s="237">
        <v>45758</v>
      </c>
      <c r="G4744" s="121" t="s">
        <v>11556</v>
      </c>
      <c r="H4744" s="121"/>
      <c r="I4744" s="120" t="s">
        <v>18716</v>
      </c>
      <c r="J4744" s="121" t="s">
        <v>7451</v>
      </c>
    </row>
    <row r="4745" spans="1:10" ht="15.75" hidden="1" customHeight="1">
      <c r="A4745" s="119">
        <v>4738</v>
      </c>
      <c r="B4745" s="121" t="s">
        <v>28054</v>
      </c>
      <c r="C4745" s="121" t="s">
        <v>7489</v>
      </c>
      <c r="D4745" s="119">
        <v>2025</v>
      </c>
      <c r="E4745" s="121">
        <v>6200038804</v>
      </c>
      <c r="F4745" s="237">
        <v>45747</v>
      </c>
      <c r="G4745" s="121" t="s">
        <v>12263</v>
      </c>
      <c r="H4745" s="121" t="s">
        <v>25646</v>
      </c>
      <c r="I4745" s="120" t="s">
        <v>18717</v>
      </c>
      <c r="J4745" s="121" t="s">
        <v>7453</v>
      </c>
    </row>
    <row r="4746" spans="1:10" ht="15.75" hidden="1" customHeight="1">
      <c r="A4746" s="119">
        <v>4739</v>
      </c>
      <c r="B4746" s="238" t="s">
        <v>31178</v>
      </c>
      <c r="C4746" s="121" t="s">
        <v>7485</v>
      </c>
      <c r="D4746" s="119">
        <v>2025</v>
      </c>
      <c r="E4746" s="121">
        <v>6000041873</v>
      </c>
      <c r="F4746" s="237">
        <v>45828</v>
      </c>
      <c r="G4746" s="121" t="s">
        <v>12264</v>
      </c>
      <c r="H4746" s="121" t="s">
        <v>25647</v>
      </c>
      <c r="I4746" s="120" t="s">
        <v>18718</v>
      </c>
      <c r="J4746" s="121" t="s">
        <v>7452</v>
      </c>
    </row>
    <row r="4747" spans="1:10" ht="15.75" hidden="1" customHeight="1">
      <c r="A4747" s="119">
        <v>4740</v>
      </c>
      <c r="B4747" s="238" t="s">
        <v>31179</v>
      </c>
      <c r="C4747" s="121" t="s">
        <v>7478</v>
      </c>
      <c r="D4747" s="119">
        <v>2025</v>
      </c>
      <c r="E4747" s="121">
        <v>6100111974</v>
      </c>
      <c r="F4747" s="237">
        <v>45755</v>
      </c>
      <c r="G4747" s="121" t="s">
        <v>12265</v>
      </c>
      <c r="H4747" s="121" t="s">
        <v>25648</v>
      </c>
      <c r="I4747" s="120" t="s">
        <v>18719</v>
      </c>
      <c r="J4747" s="121" t="s">
        <v>7451</v>
      </c>
    </row>
    <row r="4748" spans="1:10" ht="15.75" hidden="1" customHeight="1">
      <c r="A4748" s="119">
        <v>4741</v>
      </c>
      <c r="B4748" s="238" t="s">
        <v>31180</v>
      </c>
      <c r="C4748" s="121" t="s">
        <v>7508</v>
      </c>
      <c r="D4748" s="119">
        <v>2025</v>
      </c>
      <c r="E4748" s="121">
        <v>6400024024</v>
      </c>
      <c r="F4748" s="237">
        <v>45769</v>
      </c>
      <c r="G4748" s="121" t="s">
        <v>12257</v>
      </c>
      <c r="H4748" s="121" t="s">
        <v>25649</v>
      </c>
      <c r="I4748" s="120" t="s">
        <v>18710</v>
      </c>
      <c r="J4748" s="121" t="s">
        <v>7455</v>
      </c>
    </row>
    <row r="4749" spans="1:10" ht="15.75" hidden="1" customHeight="1">
      <c r="A4749" s="119">
        <v>4742</v>
      </c>
      <c r="B4749" s="238" t="s">
        <v>31181</v>
      </c>
      <c r="C4749" s="121" t="s">
        <v>7479</v>
      </c>
      <c r="D4749" s="119">
        <v>2025</v>
      </c>
      <c r="E4749" s="121">
        <v>6100112008</v>
      </c>
      <c r="F4749" s="237">
        <v>45751</v>
      </c>
      <c r="G4749" s="121" t="s">
        <v>12266</v>
      </c>
      <c r="H4749" s="121" t="s">
        <v>25650</v>
      </c>
      <c r="I4749" s="120" t="s">
        <v>18720</v>
      </c>
      <c r="J4749" s="121" t="s">
        <v>7451</v>
      </c>
    </row>
    <row r="4750" spans="1:10" ht="15.75" hidden="1" customHeight="1">
      <c r="A4750" s="119">
        <v>4743</v>
      </c>
      <c r="B4750" s="238" t="s">
        <v>31182</v>
      </c>
      <c r="C4750" s="121" t="s">
        <v>7496</v>
      </c>
      <c r="D4750" s="119">
        <v>2025</v>
      </c>
      <c r="E4750" s="121">
        <v>6100112259</v>
      </c>
      <c r="F4750" s="237">
        <v>45762</v>
      </c>
      <c r="G4750" s="121" t="s">
        <v>12267</v>
      </c>
      <c r="H4750" s="121" t="s">
        <v>25651</v>
      </c>
      <c r="I4750" s="120" t="s">
        <v>18721</v>
      </c>
      <c r="J4750" s="121" t="s">
        <v>7451</v>
      </c>
    </row>
    <row r="4751" spans="1:10" ht="15.75" hidden="1" customHeight="1">
      <c r="A4751" s="119">
        <v>4744</v>
      </c>
      <c r="B4751" s="238" t="s">
        <v>28764</v>
      </c>
      <c r="C4751" s="121" t="s">
        <v>7479</v>
      </c>
      <c r="D4751" s="119">
        <v>2025</v>
      </c>
      <c r="E4751" s="121">
        <v>6100112253</v>
      </c>
      <c r="F4751" s="237">
        <v>45762</v>
      </c>
      <c r="G4751" s="121" t="s">
        <v>12268</v>
      </c>
      <c r="H4751" s="121" t="s">
        <v>25652</v>
      </c>
      <c r="I4751" s="120" t="s">
        <v>18722</v>
      </c>
      <c r="J4751" s="121" t="s">
        <v>7451</v>
      </c>
    </row>
    <row r="4752" spans="1:10" ht="15.75" hidden="1" customHeight="1">
      <c r="A4752" s="119">
        <v>4745</v>
      </c>
      <c r="B4752" s="238" t="s">
        <v>31183</v>
      </c>
      <c r="C4752" s="121" t="s">
        <v>7478</v>
      </c>
      <c r="D4752" s="119">
        <v>2025</v>
      </c>
      <c r="E4752" s="121">
        <v>6100111972</v>
      </c>
      <c r="F4752" s="237">
        <v>45748</v>
      </c>
      <c r="G4752" s="121" t="s">
        <v>12269</v>
      </c>
      <c r="H4752" s="121" t="s">
        <v>7460</v>
      </c>
      <c r="I4752" s="120" t="s">
        <v>18723</v>
      </c>
      <c r="J4752" s="121" t="s">
        <v>7451</v>
      </c>
    </row>
    <row r="4753" spans="1:10" ht="15.75" hidden="1" customHeight="1">
      <c r="A4753" s="119">
        <v>4746</v>
      </c>
      <c r="B4753" s="238" t="s">
        <v>31184</v>
      </c>
      <c r="C4753" s="121" t="s">
        <v>7497</v>
      </c>
      <c r="D4753" s="119">
        <v>2025</v>
      </c>
      <c r="E4753" s="121">
        <v>6100112353</v>
      </c>
      <c r="F4753" s="237">
        <v>45761</v>
      </c>
      <c r="G4753" s="121" t="s">
        <v>12270</v>
      </c>
      <c r="H4753" s="121" t="s">
        <v>25653</v>
      </c>
      <c r="I4753" s="120" t="s">
        <v>18724</v>
      </c>
      <c r="J4753" s="121" t="s">
        <v>7451</v>
      </c>
    </row>
    <row r="4754" spans="1:10" ht="15.75" hidden="1" customHeight="1">
      <c r="A4754" s="119">
        <v>4747</v>
      </c>
      <c r="B4754" s="238" t="s">
        <v>31185</v>
      </c>
      <c r="C4754" s="121" t="s">
        <v>7508</v>
      </c>
      <c r="D4754" s="119">
        <v>2025</v>
      </c>
      <c r="E4754" s="121">
        <v>6400023899</v>
      </c>
      <c r="F4754" s="237">
        <v>45747</v>
      </c>
      <c r="G4754" s="121" t="s">
        <v>12251</v>
      </c>
      <c r="H4754" s="121" t="s">
        <v>25654</v>
      </c>
      <c r="I4754" s="120" t="s">
        <v>18725</v>
      </c>
      <c r="J4754" s="121" t="s">
        <v>7455</v>
      </c>
    </row>
    <row r="4755" spans="1:10" ht="15.75" hidden="1" customHeight="1">
      <c r="A4755" s="119">
        <v>4748</v>
      </c>
      <c r="B4755" s="238" t="s">
        <v>31186</v>
      </c>
      <c r="C4755" s="121" t="s">
        <v>7496</v>
      </c>
      <c r="D4755" s="119">
        <v>2025</v>
      </c>
      <c r="E4755" s="121">
        <v>6100112308</v>
      </c>
      <c r="F4755" s="237">
        <v>45761</v>
      </c>
      <c r="G4755" s="121" t="s">
        <v>12271</v>
      </c>
      <c r="H4755" s="121" t="s">
        <v>25655</v>
      </c>
      <c r="I4755" s="120" t="s">
        <v>18726</v>
      </c>
      <c r="J4755" s="121" t="s">
        <v>7451</v>
      </c>
    </row>
    <row r="4756" spans="1:10" ht="15.75" hidden="1" customHeight="1">
      <c r="A4756" s="119">
        <v>4749</v>
      </c>
      <c r="B4756" s="238" t="s">
        <v>31187</v>
      </c>
      <c r="C4756" s="121" t="s">
        <v>7500</v>
      </c>
      <c r="D4756" s="119">
        <v>2025</v>
      </c>
      <c r="E4756" s="121">
        <v>6200038818</v>
      </c>
      <c r="F4756" s="237">
        <v>45751</v>
      </c>
      <c r="G4756" s="121" t="s">
        <v>12272</v>
      </c>
      <c r="H4756" s="121" t="s">
        <v>25656</v>
      </c>
      <c r="I4756" s="120" t="s">
        <v>18727</v>
      </c>
      <c r="J4756" s="121" t="s">
        <v>7453</v>
      </c>
    </row>
    <row r="4757" spans="1:10" ht="15.75" hidden="1" customHeight="1">
      <c r="A4757" s="119">
        <v>4750</v>
      </c>
      <c r="B4757" s="238" t="s">
        <v>7705</v>
      </c>
      <c r="C4757" s="121" t="s">
        <v>7478</v>
      </c>
      <c r="D4757" s="119">
        <v>2025</v>
      </c>
      <c r="E4757" s="121">
        <v>6100112055</v>
      </c>
      <c r="F4757" s="237">
        <v>45749</v>
      </c>
      <c r="G4757" s="121" t="s">
        <v>12273</v>
      </c>
      <c r="H4757" s="121" t="s">
        <v>25657</v>
      </c>
      <c r="I4757" s="120" t="s">
        <v>18728</v>
      </c>
      <c r="J4757" s="121" t="s">
        <v>7451</v>
      </c>
    </row>
    <row r="4758" spans="1:10" ht="15.75" hidden="1" customHeight="1">
      <c r="A4758" s="119">
        <v>4751</v>
      </c>
      <c r="B4758" s="238" t="s">
        <v>31188</v>
      </c>
      <c r="C4758" s="121" t="s">
        <v>7494</v>
      </c>
      <c r="D4758" s="119">
        <v>2025</v>
      </c>
      <c r="E4758" s="121">
        <v>6000041601</v>
      </c>
      <c r="F4758" s="237">
        <v>45751</v>
      </c>
      <c r="G4758" s="121" t="s">
        <v>12274</v>
      </c>
      <c r="H4758" s="121" t="s">
        <v>25658</v>
      </c>
      <c r="I4758" s="120" t="s">
        <v>18729</v>
      </c>
      <c r="J4758" s="121" t="s">
        <v>7452</v>
      </c>
    </row>
    <row r="4759" spans="1:10" ht="15.75" hidden="1" customHeight="1">
      <c r="A4759" s="119">
        <v>4752</v>
      </c>
      <c r="B4759" s="238" t="s">
        <v>31189</v>
      </c>
      <c r="C4759" s="121" t="s">
        <v>7478</v>
      </c>
      <c r="D4759" s="119">
        <v>2025</v>
      </c>
      <c r="E4759" s="121">
        <v>6100112825</v>
      </c>
      <c r="F4759" s="237">
        <v>45777</v>
      </c>
      <c r="G4759" s="121" t="s">
        <v>12275</v>
      </c>
      <c r="H4759" s="121" t="s">
        <v>25659</v>
      </c>
      <c r="I4759" s="120" t="s">
        <v>18730</v>
      </c>
      <c r="J4759" s="121" t="s">
        <v>7451</v>
      </c>
    </row>
    <row r="4760" spans="1:10" ht="15.75" hidden="1" customHeight="1">
      <c r="A4760" s="119">
        <v>4753</v>
      </c>
      <c r="B4760" s="238" t="s">
        <v>31190</v>
      </c>
      <c r="C4760" s="121" t="s">
        <v>7482</v>
      </c>
      <c r="D4760" s="119">
        <v>2025</v>
      </c>
      <c r="E4760" s="121">
        <v>6100112333</v>
      </c>
      <c r="F4760" s="237">
        <v>45761</v>
      </c>
      <c r="G4760" s="121" t="s">
        <v>12276</v>
      </c>
      <c r="H4760" s="121" t="s">
        <v>25660</v>
      </c>
      <c r="I4760" s="120" t="s">
        <v>18731</v>
      </c>
      <c r="J4760" s="121" t="s">
        <v>7451</v>
      </c>
    </row>
    <row r="4761" spans="1:10" ht="15.75" hidden="1" customHeight="1">
      <c r="A4761" s="119">
        <v>4754</v>
      </c>
      <c r="B4761" s="238" t="s">
        <v>31191</v>
      </c>
      <c r="C4761" s="121" t="s">
        <v>7497</v>
      </c>
      <c r="D4761" s="119">
        <v>2025</v>
      </c>
      <c r="E4761" s="121">
        <v>6100112669</v>
      </c>
      <c r="F4761" s="237">
        <v>45772</v>
      </c>
      <c r="G4761" s="121" t="s">
        <v>12277</v>
      </c>
      <c r="H4761" s="121" t="s">
        <v>25661</v>
      </c>
      <c r="I4761" s="120" t="s">
        <v>18732</v>
      </c>
      <c r="J4761" s="121" t="s">
        <v>7451</v>
      </c>
    </row>
    <row r="4762" spans="1:10" ht="15.75" hidden="1" customHeight="1">
      <c r="A4762" s="119">
        <v>4755</v>
      </c>
      <c r="B4762" s="238" t="s">
        <v>31192</v>
      </c>
      <c r="C4762" s="121" t="s">
        <v>7498</v>
      </c>
      <c r="D4762" s="119">
        <v>2025</v>
      </c>
      <c r="E4762" s="121">
        <v>6200038901</v>
      </c>
      <c r="F4762" s="237">
        <v>45758</v>
      </c>
      <c r="G4762" s="121" t="s">
        <v>12278</v>
      </c>
      <c r="H4762" s="121" t="s">
        <v>25662</v>
      </c>
      <c r="I4762" s="120" t="s">
        <v>18733</v>
      </c>
      <c r="J4762" s="121" t="s">
        <v>7453</v>
      </c>
    </row>
    <row r="4763" spans="1:10" ht="15.75" hidden="1" customHeight="1">
      <c r="A4763" s="119">
        <v>4756</v>
      </c>
      <c r="B4763" s="238" t="s">
        <v>31193</v>
      </c>
      <c r="C4763" s="121" t="s">
        <v>7501</v>
      </c>
      <c r="D4763" s="119">
        <v>2025</v>
      </c>
      <c r="E4763" s="121">
        <v>6200038941</v>
      </c>
      <c r="F4763" s="237">
        <v>45761</v>
      </c>
      <c r="G4763" s="121" t="s">
        <v>12279</v>
      </c>
      <c r="H4763" s="121" t="s">
        <v>25663</v>
      </c>
      <c r="I4763" s="120" t="s">
        <v>18734</v>
      </c>
      <c r="J4763" s="121" t="s">
        <v>7453</v>
      </c>
    </row>
    <row r="4764" spans="1:10" ht="15.75" hidden="1" customHeight="1">
      <c r="A4764" s="119">
        <v>4757</v>
      </c>
      <c r="B4764" s="238" t="s">
        <v>31194</v>
      </c>
      <c r="C4764" s="121" t="s">
        <v>7483</v>
      </c>
      <c r="D4764" s="119">
        <v>2025</v>
      </c>
      <c r="E4764" s="121">
        <v>6100112164</v>
      </c>
      <c r="F4764" s="237">
        <v>45755</v>
      </c>
      <c r="G4764" s="121" t="s">
        <v>12280</v>
      </c>
      <c r="H4764" s="121" t="s">
        <v>25664</v>
      </c>
      <c r="I4764" s="120" t="s">
        <v>18735</v>
      </c>
      <c r="J4764" s="121" t="s">
        <v>7451</v>
      </c>
    </row>
    <row r="4765" spans="1:10" ht="15.75" hidden="1" customHeight="1">
      <c r="A4765" s="119">
        <v>4758</v>
      </c>
      <c r="B4765" s="238" t="s">
        <v>31195</v>
      </c>
      <c r="C4765" s="121" t="s">
        <v>7489</v>
      </c>
      <c r="D4765" s="119">
        <v>2025</v>
      </c>
      <c r="E4765" s="121">
        <v>6200039046</v>
      </c>
      <c r="F4765" s="237">
        <v>45771</v>
      </c>
      <c r="G4765" s="121" t="s">
        <v>12281</v>
      </c>
      <c r="H4765" s="121"/>
      <c r="I4765" s="120" t="s">
        <v>18736</v>
      </c>
      <c r="J4765" s="121" t="s">
        <v>7453</v>
      </c>
    </row>
    <row r="4766" spans="1:10" ht="15.75" hidden="1" customHeight="1">
      <c r="A4766" s="119">
        <v>4759</v>
      </c>
      <c r="B4766" s="238" t="s">
        <v>31196</v>
      </c>
      <c r="C4766" s="121" t="s">
        <v>7501</v>
      </c>
      <c r="D4766" s="119">
        <v>2025</v>
      </c>
      <c r="E4766" s="121">
        <v>6200038868</v>
      </c>
      <c r="F4766" s="237">
        <v>45751</v>
      </c>
      <c r="G4766" s="121" t="s">
        <v>12282</v>
      </c>
      <c r="H4766" s="121" t="s">
        <v>25665</v>
      </c>
      <c r="I4766" s="120" t="s">
        <v>18737</v>
      </c>
      <c r="J4766" s="121" t="s">
        <v>7453</v>
      </c>
    </row>
    <row r="4767" spans="1:10" ht="15.75" hidden="1" customHeight="1">
      <c r="A4767" s="119">
        <v>4760</v>
      </c>
      <c r="B4767" s="238" t="s">
        <v>31197</v>
      </c>
      <c r="C4767" s="121" t="s">
        <v>7501</v>
      </c>
      <c r="D4767" s="119">
        <v>2025</v>
      </c>
      <c r="E4767" s="121">
        <v>6200038835</v>
      </c>
      <c r="F4767" s="237">
        <v>45768</v>
      </c>
      <c r="G4767" s="121" t="s">
        <v>10661</v>
      </c>
      <c r="H4767" s="121" t="s">
        <v>25666</v>
      </c>
      <c r="I4767" s="120" t="s">
        <v>18738</v>
      </c>
      <c r="J4767" s="121" t="s">
        <v>7453</v>
      </c>
    </row>
    <row r="4768" spans="1:10" ht="15.75" hidden="1" customHeight="1">
      <c r="A4768" s="119">
        <v>4761</v>
      </c>
      <c r="B4768" s="238" t="s">
        <v>7831</v>
      </c>
      <c r="C4768" s="121" t="s">
        <v>7496</v>
      </c>
      <c r="D4768" s="119">
        <v>2025</v>
      </c>
      <c r="E4768" s="121">
        <v>6100112129</v>
      </c>
      <c r="F4768" s="237">
        <v>45754</v>
      </c>
      <c r="G4768" s="121" t="s">
        <v>12283</v>
      </c>
      <c r="H4768" s="121" t="s">
        <v>25667</v>
      </c>
      <c r="I4768" s="120" t="s">
        <v>18739</v>
      </c>
      <c r="J4768" s="121" t="s">
        <v>7451</v>
      </c>
    </row>
    <row r="4769" spans="1:10" ht="15.75" hidden="1" customHeight="1">
      <c r="A4769" s="119">
        <v>4762</v>
      </c>
      <c r="B4769" s="238" t="s">
        <v>7705</v>
      </c>
      <c r="C4769" s="121" t="s">
        <v>7478</v>
      </c>
      <c r="D4769" s="119">
        <v>2025</v>
      </c>
      <c r="E4769" s="121">
        <v>6100112103</v>
      </c>
      <c r="F4769" s="237">
        <v>45755</v>
      </c>
      <c r="G4769" s="121" t="s">
        <v>12284</v>
      </c>
      <c r="H4769" s="121" t="s">
        <v>25668</v>
      </c>
      <c r="I4769" s="120" t="s">
        <v>18740</v>
      </c>
      <c r="J4769" s="121" t="s">
        <v>7451</v>
      </c>
    </row>
    <row r="4770" spans="1:10" ht="15.75" hidden="1" customHeight="1">
      <c r="A4770" s="119">
        <v>4763</v>
      </c>
      <c r="B4770" s="238" t="s">
        <v>31198</v>
      </c>
      <c r="C4770" s="121" t="s">
        <v>7490</v>
      </c>
      <c r="D4770" s="119">
        <v>2025</v>
      </c>
      <c r="E4770" s="121">
        <v>6200038815</v>
      </c>
      <c r="F4770" s="237">
        <v>45750</v>
      </c>
      <c r="G4770" s="121" t="s">
        <v>12285</v>
      </c>
      <c r="H4770" s="121" t="s">
        <v>25669</v>
      </c>
      <c r="I4770" s="120" t="s">
        <v>18741</v>
      </c>
      <c r="J4770" s="121" t="s">
        <v>7453</v>
      </c>
    </row>
    <row r="4771" spans="1:10" ht="15.75" hidden="1" customHeight="1">
      <c r="A4771" s="119">
        <v>4764</v>
      </c>
      <c r="B4771" s="238" t="s">
        <v>31199</v>
      </c>
      <c r="C4771" s="121" t="s">
        <v>7491</v>
      </c>
      <c r="D4771" s="119">
        <v>2025</v>
      </c>
      <c r="E4771" s="121">
        <v>6100112457</v>
      </c>
      <c r="F4771" s="237">
        <v>45764</v>
      </c>
      <c r="G4771" s="121" t="s">
        <v>12286</v>
      </c>
      <c r="H4771" s="121" t="s">
        <v>25670</v>
      </c>
      <c r="I4771" s="120" t="s">
        <v>18742</v>
      </c>
      <c r="J4771" s="121" t="s">
        <v>7451</v>
      </c>
    </row>
    <row r="4772" spans="1:10" ht="15.75" hidden="1" customHeight="1">
      <c r="A4772" s="119">
        <v>4765</v>
      </c>
      <c r="B4772" s="238" t="s">
        <v>7705</v>
      </c>
      <c r="C4772" s="121" t="s">
        <v>7478</v>
      </c>
      <c r="D4772" s="119">
        <v>2025</v>
      </c>
      <c r="E4772" s="121">
        <v>6100112157</v>
      </c>
      <c r="F4772" s="237">
        <v>45754</v>
      </c>
      <c r="G4772" s="121" t="s">
        <v>12287</v>
      </c>
      <c r="H4772" s="121" t="s">
        <v>25671</v>
      </c>
      <c r="I4772" s="120" t="s">
        <v>7373</v>
      </c>
      <c r="J4772" s="121" t="s">
        <v>7451</v>
      </c>
    </row>
    <row r="4773" spans="1:10" ht="15.75" hidden="1" customHeight="1">
      <c r="A4773" s="119">
        <v>4766</v>
      </c>
      <c r="B4773" s="238" t="s">
        <v>28912</v>
      </c>
      <c r="C4773" s="121" t="s">
        <v>7478</v>
      </c>
      <c r="D4773" s="119">
        <v>2025</v>
      </c>
      <c r="E4773" s="121">
        <v>6100112018</v>
      </c>
      <c r="F4773" s="237">
        <v>45749</v>
      </c>
      <c r="G4773" s="121" t="s">
        <v>12288</v>
      </c>
      <c r="H4773" s="121" t="s">
        <v>25672</v>
      </c>
      <c r="I4773" s="120" t="s">
        <v>15637</v>
      </c>
      <c r="J4773" s="121" t="s">
        <v>7451</v>
      </c>
    </row>
    <row r="4774" spans="1:10" ht="15.75" hidden="1" customHeight="1">
      <c r="A4774" s="119">
        <v>4767</v>
      </c>
      <c r="B4774" s="238" t="s">
        <v>31200</v>
      </c>
      <c r="C4774" s="121" t="s">
        <v>7494</v>
      </c>
      <c r="D4774" s="119">
        <v>2025</v>
      </c>
      <c r="E4774" s="121">
        <v>6000041703</v>
      </c>
      <c r="F4774" s="237">
        <v>45758</v>
      </c>
      <c r="G4774" s="121" t="s">
        <v>12289</v>
      </c>
      <c r="H4774" s="121" t="s">
        <v>25673</v>
      </c>
      <c r="I4774" s="120" t="s">
        <v>18743</v>
      </c>
      <c r="J4774" s="121" t="s">
        <v>7452</v>
      </c>
    </row>
    <row r="4775" spans="1:10" ht="15.75" hidden="1" customHeight="1">
      <c r="A4775" s="119">
        <v>4768</v>
      </c>
      <c r="B4775" s="238" t="s">
        <v>30753</v>
      </c>
      <c r="C4775" s="121" t="s">
        <v>7495</v>
      </c>
      <c r="D4775" s="119">
        <v>2025</v>
      </c>
      <c r="E4775" s="121">
        <v>6300020802</v>
      </c>
      <c r="F4775" s="237">
        <v>45749</v>
      </c>
      <c r="G4775" s="121" t="s">
        <v>12290</v>
      </c>
      <c r="H4775" s="121" t="s">
        <v>25674</v>
      </c>
      <c r="I4775" s="120" t="s">
        <v>18744</v>
      </c>
      <c r="J4775" s="121" t="s">
        <v>7454</v>
      </c>
    </row>
    <row r="4776" spans="1:10" ht="15.75" hidden="1" customHeight="1">
      <c r="A4776" s="119">
        <v>4769</v>
      </c>
      <c r="B4776" s="238" t="s">
        <v>31201</v>
      </c>
      <c r="C4776" s="121" t="s">
        <v>7478</v>
      </c>
      <c r="D4776" s="119">
        <v>2025</v>
      </c>
      <c r="E4776" s="121">
        <v>6100112051</v>
      </c>
      <c r="F4776" s="237">
        <v>45749</v>
      </c>
      <c r="G4776" s="121" t="s">
        <v>12291</v>
      </c>
      <c r="H4776" s="121" t="s">
        <v>25675</v>
      </c>
      <c r="I4776" s="120" t="s">
        <v>18745</v>
      </c>
      <c r="J4776" s="121" t="s">
        <v>7451</v>
      </c>
    </row>
    <row r="4777" spans="1:10" ht="15.75" hidden="1" customHeight="1">
      <c r="A4777" s="119">
        <v>4770</v>
      </c>
      <c r="B4777" s="238" t="s">
        <v>31202</v>
      </c>
      <c r="C4777" s="121" t="s">
        <v>7495</v>
      </c>
      <c r="D4777" s="119">
        <v>2025</v>
      </c>
      <c r="E4777" s="121">
        <v>6300020801</v>
      </c>
      <c r="F4777" s="237">
        <v>45749</v>
      </c>
      <c r="G4777" s="121" t="s">
        <v>12292</v>
      </c>
      <c r="H4777" s="121" t="s">
        <v>25676</v>
      </c>
      <c r="I4777" s="120" t="s">
        <v>18746</v>
      </c>
      <c r="J4777" s="121" t="s">
        <v>7454</v>
      </c>
    </row>
    <row r="4778" spans="1:10" ht="15.75" hidden="1" customHeight="1">
      <c r="A4778" s="119">
        <v>4771</v>
      </c>
      <c r="B4778" s="238" t="s">
        <v>31203</v>
      </c>
      <c r="C4778" s="121" t="s">
        <v>7479</v>
      </c>
      <c r="D4778" s="119">
        <v>2025</v>
      </c>
      <c r="E4778" s="121">
        <v>6100113476</v>
      </c>
      <c r="F4778" s="237">
        <v>45806</v>
      </c>
      <c r="G4778" s="121" t="s">
        <v>12293</v>
      </c>
      <c r="H4778" s="121" t="s">
        <v>25677</v>
      </c>
      <c r="I4778" s="120" t="s">
        <v>18747</v>
      </c>
      <c r="J4778" s="121" t="s">
        <v>7451</v>
      </c>
    </row>
    <row r="4779" spans="1:10" ht="15.75" hidden="1" customHeight="1">
      <c r="A4779" s="119">
        <v>4772</v>
      </c>
      <c r="B4779" s="238" t="s">
        <v>31204</v>
      </c>
      <c r="C4779" s="121" t="s">
        <v>7496</v>
      </c>
      <c r="D4779" s="119">
        <v>2025</v>
      </c>
      <c r="E4779" s="121">
        <v>6100112080</v>
      </c>
      <c r="F4779" s="237">
        <v>45751</v>
      </c>
      <c r="G4779" s="121" t="s">
        <v>12294</v>
      </c>
      <c r="H4779" s="121" t="s">
        <v>25678</v>
      </c>
      <c r="I4779" s="120" t="s">
        <v>18748</v>
      </c>
      <c r="J4779" s="121" t="s">
        <v>7451</v>
      </c>
    </row>
    <row r="4780" spans="1:10" ht="15.75" hidden="1" customHeight="1">
      <c r="A4780" s="119">
        <v>4773</v>
      </c>
      <c r="B4780" s="238" t="s">
        <v>31205</v>
      </c>
      <c r="C4780" s="121" t="s">
        <v>7498</v>
      </c>
      <c r="D4780" s="119">
        <v>2025</v>
      </c>
      <c r="E4780" s="121">
        <v>6200039172</v>
      </c>
      <c r="F4780" s="237">
        <v>45789</v>
      </c>
      <c r="G4780" s="121" t="s">
        <v>12295</v>
      </c>
      <c r="H4780" s="121" t="s">
        <v>25679</v>
      </c>
      <c r="I4780" s="120" t="s">
        <v>18749</v>
      </c>
      <c r="J4780" s="121" t="s">
        <v>7453</v>
      </c>
    </row>
    <row r="4781" spans="1:10" ht="15.75" hidden="1" customHeight="1">
      <c r="A4781" s="119">
        <v>4774</v>
      </c>
      <c r="B4781" s="238" t="s">
        <v>31206</v>
      </c>
      <c r="C4781" s="121" t="s">
        <v>7492</v>
      </c>
      <c r="D4781" s="119">
        <v>2025</v>
      </c>
      <c r="E4781" s="121">
        <v>6200038831</v>
      </c>
      <c r="F4781" s="237">
        <v>45750</v>
      </c>
      <c r="G4781" s="121" t="s">
        <v>12296</v>
      </c>
      <c r="H4781" s="121" t="s">
        <v>25680</v>
      </c>
      <c r="I4781" s="120" t="s">
        <v>18750</v>
      </c>
      <c r="J4781" s="121" t="s">
        <v>7453</v>
      </c>
    </row>
    <row r="4782" spans="1:10" ht="15.75" hidden="1" customHeight="1">
      <c r="A4782" s="119">
        <v>4775</v>
      </c>
      <c r="B4782" s="238" t="s">
        <v>29743</v>
      </c>
      <c r="C4782" s="121" t="s">
        <v>7491</v>
      </c>
      <c r="D4782" s="119">
        <v>2025</v>
      </c>
      <c r="E4782" s="121">
        <v>6100112083</v>
      </c>
      <c r="F4782" s="237">
        <v>45754</v>
      </c>
      <c r="G4782" s="121" t="s">
        <v>12297</v>
      </c>
      <c r="H4782" s="121" t="s">
        <v>25681</v>
      </c>
      <c r="I4782" s="120" t="s">
        <v>18751</v>
      </c>
      <c r="J4782" s="121" t="s">
        <v>7451</v>
      </c>
    </row>
    <row r="4783" spans="1:10" ht="15.75" hidden="1" customHeight="1">
      <c r="A4783" s="119">
        <v>4776</v>
      </c>
      <c r="B4783" s="238" t="s">
        <v>31207</v>
      </c>
      <c r="C4783" s="121" t="s">
        <v>7495</v>
      </c>
      <c r="D4783" s="119">
        <v>2025</v>
      </c>
      <c r="E4783" s="121">
        <v>6300020835</v>
      </c>
      <c r="F4783" s="237">
        <v>45756</v>
      </c>
      <c r="G4783" s="121" t="s">
        <v>12298</v>
      </c>
      <c r="H4783" s="121" t="s">
        <v>25682</v>
      </c>
      <c r="I4783" s="120" t="s">
        <v>18752</v>
      </c>
      <c r="J4783" s="121" t="s">
        <v>7454</v>
      </c>
    </row>
    <row r="4784" spans="1:10" ht="15.75" hidden="1" customHeight="1">
      <c r="A4784" s="119">
        <v>4777</v>
      </c>
      <c r="B4784" s="238" t="s">
        <v>31208</v>
      </c>
      <c r="C4784" s="121" t="s">
        <v>7489</v>
      </c>
      <c r="D4784" s="119">
        <v>2025</v>
      </c>
      <c r="E4784" s="121">
        <v>6200038832</v>
      </c>
      <c r="F4784" s="237">
        <v>45750</v>
      </c>
      <c r="G4784" s="121" t="s">
        <v>12299</v>
      </c>
      <c r="H4784" s="121" t="s">
        <v>25683</v>
      </c>
      <c r="I4784" s="120" t="s">
        <v>18753</v>
      </c>
      <c r="J4784" s="121" t="s">
        <v>7453</v>
      </c>
    </row>
    <row r="4785" spans="1:10" ht="15.75" hidden="1" customHeight="1">
      <c r="A4785" s="119">
        <v>4778</v>
      </c>
      <c r="B4785" s="238" t="s">
        <v>31209</v>
      </c>
      <c r="C4785" s="121" t="s">
        <v>7497</v>
      </c>
      <c r="D4785" s="119">
        <v>2025</v>
      </c>
      <c r="E4785" s="121">
        <v>6100112072</v>
      </c>
      <c r="F4785" s="237">
        <v>45755</v>
      </c>
      <c r="G4785" s="121" t="s">
        <v>9041</v>
      </c>
      <c r="H4785" s="121" t="s">
        <v>25684</v>
      </c>
      <c r="I4785" s="120" t="s">
        <v>18754</v>
      </c>
      <c r="J4785" s="121" t="s">
        <v>7451</v>
      </c>
    </row>
    <row r="4786" spans="1:10" ht="15.75" hidden="1" customHeight="1">
      <c r="A4786" s="119">
        <v>4779</v>
      </c>
      <c r="B4786" s="238" t="s">
        <v>31210</v>
      </c>
      <c r="C4786" s="121" t="s">
        <v>7509</v>
      </c>
      <c r="D4786" s="119">
        <v>2025</v>
      </c>
      <c r="E4786" s="121">
        <v>6400023903</v>
      </c>
      <c r="F4786" s="237">
        <v>45747</v>
      </c>
      <c r="G4786" s="121" t="s">
        <v>12300</v>
      </c>
      <c r="H4786" s="121" t="s">
        <v>25685</v>
      </c>
      <c r="I4786" s="120" t="s">
        <v>18755</v>
      </c>
      <c r="J4786" s="121" t="s">
        <v>7455</v>
      </c>
    </row>
    <row r="4787" spans="1:10" ht="15.75" hidden="1" customHeight="1">
      <c r="A4787" s="119">
        <v>4780</v>
      </c>
      <c r="B4787" s="238" t="s">
        <v>31211</v>
      </c>
      <c r="C4787" s="121" t="s">
        <v>7494</v>
      </c>
      <c r="D4787" s="119">
        <v>2025</v>
      </c>
      <c r="E4787" s="121">
        <v>6000041769</v>
      </c>
      <c r="F4787" s="237">
        <v>45762</v>
      </c>
      <c r="G4787" s="121" t="s">
        <v>10689</v>
      </c>
      <c r="H4787" s="121" t="s">
        <v>25686</v>
      </c>
      <c r="I4787" s="120" t="s">
        <v>18756</v>
      </c>
      <c r="J4787" s="121" t="s">
        <v>7452</v>
      </c>
    </row>
    <row r="4788" spans="1:10" ht="15.75" hidden="1" customHeight="1">
      <c r="A4788" s="119">
        <v>4781</v>
      </c>
      <c r="B4788" s="238" t="s">
        <v>31212</v>
      </c>
      <c r="C4788" s="121" t="s">
        <v>7481</v>
      </c>
      <c r="D4788" s="119">
        <v>2025</v>
      </c>
      <c r="E4788" s="121">
        <v>6000041622</v>
      </c>
      <c r="F4788" s="237">
        <v>45751</v>
      </c>
      <c r="G4788" s="121" t="s">
        <v>12301</v>
      </c>
      <c r="H4788" s="121" t="s">
        <v>25687</v>
      </c>
      <c r="I4788" s="120" t="s">
        <v>18757</v>
      </c>
      <c r="J4788" s="121" t="s">
        <v>7452</v>
      </c>
    </row>
    <row r="4789" spans="1:10" ht="15.75" hidden="1" customHeight="1">
      <c r="A4789" s="119">
        <v>4782</v>
      </c>
      <c r="B4789" s="238" t="s">
        <v>31213</v>
      </c>
      <c r="C4789" s="121" t="s">
        <v>7487</v>
      </c>
      <c r="D4789" s="119">
        <v>2025</v>
      </c>
      <c r="E4789" s="121">
        <v>6100112093</v>
      </c>
      <c r="F4789" s="237">
        <v>45754</v>
      </c>
      <c r="G4789" s="121" t="s">
        <v>12302</v>
      </c>
      <c r="H4789" s="121" t="s">
        <v>25688</v>
      </c>
      <c r="I4789" s="120" t="s">
        <v>18758</v>
      </c>
      <c r="J4789" s="121" t="s">
        <v>7451</v>
      </c>
    </row>
    <row r="4790" spans="1:10" ht="15.75" hidden="1" customHeight="1">
      <c r="A4790" s="119">
        <v>4783</v>
      </c>
      <c r="B4790" s="238" t="s">
        <v>31214</v>
      </c>
      <c r="C4790" s="121" t="s">
        <v>7495</v>
      </c>
      <c r="D4790" s="119">
        <v>2025</v>
      </c>
      <c r="E4790" s="121">
        <v>6300020826</v>
      </c>
      <c r="F4790" s="237">
        <v>45754</v>
      </c>
      <c r="G4790" s="121" t="s">
        <v>12303</v>
      </c>
      <c r="H4790" s="121" t="s">
        <v>25689</v>
      </c>
      <c r="I4790" s="120" t="s">
        <v>18759</v>
      </c>
      <c r="J4790" s="121" t="s">
        <v>7454</v>
      </c>
    </row>
    <row r="4791" spans="1:10" ht="15.75" hidden="1" customHeight="1">
      <c r="A4791" s="119">
        <v>4784</v>
      </c>
      <c r="B4791" s="238" t="s">
        <v>31215</v>
      </c>
      <c r="C4791" s="121" t="s">
        <v>7502</v>
      </c>
      <c r="D4791" s="119">
        <v>2025</v>
      </c>
      <c r="E4791" s="121">
        <v>6300020808</v>
      </c>
      <c r="F4791" s="237">
        <v>45750</v>
      </c>
      <c r="G4791" s="121" t="s">
        <v>12304</v>
      </c>
      <c r="H4791" s="121" t="s">
        <v>25690</v>
      </c>
      <c r="I4791" s="120" t="s">
        <v>18760</v>
      </c>
      <c r="J4791" s="121" t="s">
        <v>7454</v>
      </c>
    </row>
    <row r="4792" spans="1:10" ht="15.75" hidden="1" customHeight="1">
      <c r="A4792" s="119">
        <v>4785</v>
      </c>
      <c r="B4792" s="238" t="s">
        <v>31216</v>
      </c>
      <c r="C4792" s="121" t="s">
        <v>7508</v>
      </c>
      <c r="D4792" s="119">
        <v>2025</v>
      </c>
      <c r="E4792" s="121">
        <v>6400023917</v>
      </c>
      <c r="F4792" s="237">
        <v>45751</v>
      </c>
      <c r="G4792" s="121" t="s">
        <v>12305</v>
      </c>
      <c r="H4792" s="121" t="s">
        <v>25691</v>
      </c>
      <c r="I4792" s="120" t="s">
        <v>18761</v>
      </c>
      <c r="J4792" s="121" t="s">
        <v>7455</v>
      </c>
    </row>
    <row r="4793" spans="1:10" ht="15.75" hidden="1" customHeight="1">
      <c r="A4793" s="119">
        <v>4786</v>
      </c>
      <c r="B4793" s="238" t="s">
        <v>31217</v>
      </c>
      <c r="C4793" s="121" t="s">
        <v>7481</v>
      </c>
      <c r="D4793" s="119">
        <v>2025</v>
      </c>
      <c r="E4793" s="121">
        <v>6000041618</v>
      </c>
      <c r="F4793" s="237">
        <v>45754</v>
      </c>
      <c r="G4793" s="121" t="s">
        <v>12306</v>
      </c>
      <c r="H4793" s="121"/>
      <c r="I4793" s="120" t="s">
        <v>18762</v>
      </c>
      <c r="J4793" s="121" t="s">
        <v>7452</v>
      </c>
    </row>
    <row r="4794" spans="1:10" ht="15.75" hidden="1" customHeight="1">
      <c r="A4794" s="119">
        <v>4787</v>
      </c>
      <c r="B4794" s="238" t="s">
        <v>31218</v>
      </c>
      <c r="C4794" s="121" t="s">
        <v>7485</v>
      </c>
      <c r="D4794" s="119">
        <v>2025</v>
      </c>
      <c r="E4794" s="121">
        <v>6000041723</v>
      </c>
      <c r="F4794" s="237">
        <v>45828</v>
      </c>
      <c r="G4794" s="121" t="s">
        <v>12307</v>
      </c>
      <c r="H4794" s="121" t="s">
        <v>25692</v>
      </c>
      <c r="I4794" s="120" t="s">
        <v>18763</v>
      </c>
      <c r="J4794" s="121" t="s">
        <v>7452</v>
      </c>
    </row>
    <row r="4795" spans="1:10" ht="15.75" hidden="1" customHeight="1">
      <c r="A4795" s="119">
        <v>4788</v>
      </c>
      <c r="B4795" s="238" t="s">
        <v>30393</v>
      </c>
      <c r="C4795" s="121" t="s">
        <v>7488</v>
      </c>
      <c r="D4795" s="119">
        <v>2025</v>
      </c>
      <c r="E4795" s="121">
        <v>6100112085</v>
      </c>
      <c r="F4795" s="237">
        <v>45754</v>
      </c>
      <c r="G4795" s="121" t="s">
        <v>12308</v>
      </c>
      <c r="H4795" s="121" t="s">
        <v>25693</v>
      </c>
      <c r="I4795" s="120" t="s">
        <v>18764</v>
      </c>
      <c r="J4795" s="121" t="s">
        <v>7451</v>
      </c>
    </row>
    <row r="4796" spans="1:10" ht="15.75" hidden="1" customHeight="1">
      <c r="A4796" s="119">
        <v>4789</v>
      </c>
      <c r="B4796" s="121" t="s">
        <v>33344</v>
      </c>
      <c r="C4796" s="121" t="s">
        <v>7495</v>
      </c>
      <c r="D4796" s="119">
        <v>2025</v>
      </c>
      <c r="E4796" s="121">
        <v>6300020804</v>
      </c>
      <c r="F4796" s="237">
        <v>45754</v>
      </c>
      <c r="G4796" s="121" t="s">
        <v>12309</v>
      </c>
      <c r="H4796" s="121" t="s">
        <v>25694</v>
      </c>
      <c r="I4796" s="120" t="s">
        <v>18765</v>
      </c>
      <c r="J4796" s="121" t="s">
        <v>7454</v>
      </c>
    </row>
    <row r="4797" spans="1:10" ht="15.75" hidden="1" customHeight="1">
      <c r="A4797" s="119">
        <v>4790</v>
      </c>
      <c r="B4797" s="238" t="s">
        <v>31219</v>
      </c>
      <c r="C4797" s="121" t="s">
        <v>7478</v>
      </c>
      <c r="D4797" s="119">
        <v>2025</v>
      </c>
      <c r="E4797" s="121">
        <v>6100112087</v>
      </c>
      <c r="F4797" s="237">
        <v>45751</v>
      </c>
      <c r="G4797" s="121" t="s">
        <v>12310</v>
      </c>
      <c r="H4797" s="121" t="s">
        <v>25695</v>
      </c>
      <c r="I4797" s="120" t="s">
        <v>18766</v>
      </c>
      <c r="J4797" s="121" t="s">
        <v>7451</v>
      </c>
    </row>
    <row r="4798" spans="1:10" ht="15.75" hidden="1" customHeight="1">
      <c r="A4798" s="119">
        <v>4791</v>
      </c>
      <c r="B4798" s="238" t="s">
        <v>31220</v>
      </c>
      <c r="C4798" s="121" t="s">
        <v>7505</v>
      </c>
      <c r="D4798" s="119">
        <v>2025</v>
      </c>
      <c r="E4798" s="121">
        <v>6400023933</v>
      </c>
      <c r="F4798" s="237">
        <v>45756</v>
      </c>
      <c r="G4798" s="121" t="s">
        <v>7269</v>
      </c>
      <c r="H4798" s="121" t="s">
        <v>25696</v>
      </c>
      <c r="I4798" s="120" t="s">
        <v>18767</v>
      </c>
      <c r="J4798" s="121" t="s">
        <v>7455</v>
      </c>
    </row>
    <row r="4799" spans="1:10" ht="15.75" hidden="1" customHeight="1">
      <c r="A4799" s="119">
        <v>4792</v>
      </c>
      <c r="B4799" s="238" t="s">
        <v>31221</v>
      </c>
      <c r="C4799" s="121" t="s">
        <v>7478</v>
      </c>
      <c r="D4799" s="119">
        <v>2025</v>
      </c>
      <c r="E4799" s="121">
        <v>6100112254</v>
      </c>
      <c r="F4799" s="237">
        <v>45761</v>
      </c>
      <c r="G4799" s="121" t="s">
        <v>11458</v>
      </c>
      <c r="H4799" s="121" t="s">
        <v>25697</v>
      </c>
      <c r="I4799" s="120" t="s">
        <v>7318</v>
      </c>
      <c r="J4799" s="121" t="s">
        <v>7451</v>
      </c>
    </row>
    <row r="4800" spans="1:10" ht="15.75" customHeight="1">
      <c r="A4800" s="119">
        <v>4793</v>
      </c>
      <c r="B4800" s="238" t="s">
        <v>31222</v>
      </c>
      <c r="C4800" s="121" t="s">
        <v>7510</v>
      </c>
      <c r="D4800" s="119">
        <v>2025</v>
      </c>
      <c r="E4800" s="121">
        <v>6300020880</v>
      </c>
      <c r="F4800" s="237">
        <v>45765</v>
      </c>
      <c r="G4800" s="121" t="s">
        <v>12311</v>
      </c>
      <c r="H4800" s="121" t="s">
        <v>25698</v>
      </c>
      <c r="I4800" s="120" t="s">
        <v>18768</v>
      </c>
      <c r="J4800" s="121" t="s">
        <v>7454</v>
      </c>
    </row>
    <row r="4801" spans="1:10" ht="15.75" hidden="1" customHeight="1">
      <c r="A4801" s="119">
        <v>4794</v>
      </c>
      <c r="B4801" s="238" t="s">
        <v>31223</v>
      </c>
      <c r="C4801" s="121" t="s">
        <v>7499</v>
      </c>
      <c r="D4801" s="119">
        <v>2025</v>
      </c>
      <c r="E4801" s="121">
        <v>6000041701</v>
      </c>
      <c r="F4801" s="237">
        <v>45762</v>
      </c>
      <c r="G4801" s="121" t="s">
        <v>7124</v>
      </c>
      <c r="H4801" s="121"/>
      <c r="I4801" s="120" t="s">
        <v>18769</v>
      </c>
      <c r="J4801" s="121" t="s">
        <v>7452</v>
      </c>
    </row>
    <row r="4802" spans="1:10" ht="15.75" hidden="1" customHeight="1">
      <c r="A4802" s="119">
        <v>4795</v>
      </c>
      <c r="B4802" s="238" t="s">
        <v>7699</v>
      </c>
      <c r="C4802" s="121" t="s">
        <v>7496</v>
      </c>
      <c r="D4802" s="119">
        <v>2025</v>
      </c>
      <c r="E4802" s="121">
        <v>6100112162</v>
      </c>
      <c r="F4802" s="237">
        <v>45756</v>
      </c>
      <c r="G4802" s="121" t="s">
        <v>12312</v>
      </c>
      <c r="H4802" s="121" t="s">
        <v>25699</v>
      </c>
      <c r="I4802" s="120" t="s">
        <v>18770</v>
      </c>
      <c r="J4802" s="121" t="s">
        <v>7451</v>
      </c>
    </row>
    <row r="4803" spans="1:10" ht="15.75" hidden="1" customHeight="1">
      <c r="A4803" s="119">
        <v>4796</v>
      </c>
      <c r="B4803" s="238" t="s">
        <v>7624</v>
      </c>
      <c r="C4803" s="121" t="s">
        <v>7478</v>
      </c>
      <c r="D4803" s="119">
        <v>2025</v>
      </c>
      <c r="E4803" s="121">
        <v>6100112918</v>
      </c>
      <c r="F4803" s="237">
        <v>45789</v>
      </c>
      <c r="G4803" s="121" t="s">
        <v>12313</v>
      </c>
      <c r="H4803" s="121" t="s">
        <v>25700</v>
      </c>
      <c r="I4803" s="120" t="s">
        <v>18771</v>
      </c>
      <c r="J4803" s="121" t="s">
        <v>7451</v>
      </c>
    </row>
    <row r="4804" spans="1:10" ht="15.75" hidden="1" customHeight="1">
      <c r="A4804" s="119">
        <v>4797</v>
      </c>
      <c r="B4804" s="238" t="s">
        <v>29916</v>
      </c>
      <c r="C4804" s="121" t="s">
        <v>7503</v>
      </c>
      <c r="D4804" s="119">
        <v>2025</v>
      </c>
      <c r="E4804" s="121">
        <v>6100112111</v>
      </c>
      <c r="F4804" s="237">
        <v>45755</v>
      </c>
      <c r="G4804" s="121" t="s">
        <v>12314</v>
      </c>
      <c r="H4804" s="121" t="s">
        <v>25701</v>
      </c>
      <c r="I4804" s="120" t="s">
        <v>18772</v>
      </c>
      <c r="J4804" s="121" t="s">
        <v>7451</v>
      </c>
    </row>
    <row r="4805" spans="1:10" ht="15.75" hidden="1" customHeight="1">
      <c r="A4805" s="119">
        <v>4798</v>
      </c>
      <c r="B4805" s="238" t="s">
        <v>31224</v>
      </c>
      <c r="C4805" s="121" t="s">
        <v>7496</v>
      </c>
      <c r="D4805" s="119">
        <v>2025</v>
      </c>
      <c r="E4805" s="121">
        <v>6100112323</v>
      </c>
      <c r="F4805" s="237">
        <v>45757</v>
      </c>
      <c r="G4805" s="121" t="s">
        <v>11465</v>
      </c>
      <c r="H4805" s="121" t="s">
        <v>25702</v>
      </c>
      <c r="I4805" s="120" t="s">
        <v>18773</v>
      </c>
      <c r="J4805" s="121" t="s">
        <v>7451</v>
      </c>
    </row>
    <row r="4806" spans="1:10" ht="15.75" hidden="1" customHeight="1">
      <c r="A4806" s="119">
        <v>4799</v>
      </c>
      <c r="B4806" s="238" t="s">
        <v>31225</v>
      </c>
      <c r="C4806" s="121" t="s">
        <v>7490</v>
      </c>
      <c r="D4806" s="119">
        <v>2025</v>
      </c>
      <c r="E4806" s="121">
        <v>6200038856</v>
      </c>
      <c r="F4806" s="237">
        <v>45761</v>
      </c>
      <c r="G4806" s="121" t="s">
        <v>12315</v>
      </c>
      <c r="H4806" s="121" t="s">
        <v>25703</v>
      </c>
      <c r="I4806" s="120" t="s">
        <v>18774</v>
      </c>
      <c r="J4806" s="121" t="s">
        <v>7453</v>
      </c>
    </row>
    <row r="4807" spans="1:10" ht="15.75" hidden="1" customHeight="1">
      <c r="A4807" s="119">
        <v>4800</v>
      </c>
      <c r="B4807" s="238" t="s">
        <v>31226</v>
      </c>
      <c r="C4807" s="121" t="s">
        <v>7491</v>
      </c>
      <c r="D4807" s="119">
        <v>2025</v>
      </c>
      <c r="E4807" s="121">
        <v>6100112118</v>
      </c>
      <c r="F4807" s="237">
        <v>45755</v>
      </c>
      <c r="G4807" s="121" t="s">
        <v>12316</v>
      </c>
      <c r="H4807" s="121" t="s">
        <v>25704</v>
      </c>
      <c r="I4807" s="120" t="s">
        <v>18775</v>
      </c>
      <c r="J4807" s="121" t="s">
        <v>7451</v>
      </c>
    </row>
    <row r="4808" spans="1:10" ht="15.75" hidden="1" customHeight="1">
      <c r="A4808" s="119">
        <v>4801</v>
      </c>
      <c r="B4808" s="238" t="s">
        <v>31227</v>
      </c>
      <c r="C4808" s="121" t="s">
        <v>7480</v>
      </c>
      <c r="D4808" s="119">
        <v>2025</v>
      </c>
      <c r="E4808" s="121">
        <v>6000041656</v>
      </c>
      <c r="F4808" s="237">
        <v>45754</v>
      </c>
      <c r="G4808" s="121" t="s">
        <v>11289</v>
      </c>
      <c r="H4808" s="121"/>
      <c r="I4808" s="120" t="s">
        <v>18776</v>
      </c>
      <c r="J4808" s="121" t="s">
        <v>7452</v>
      </c>
    </row>
    <row r="4809" spans="1:10" ht="15.75" hidden="1" customHeight="1">
      <c r="A4809" s="119">
        <v>4802</v>
      </c>
      <c r="B4809" s="238" t="s">
        <v>31228</v>
      </c>
      <c r="C4809" s="121" t="s">
        <v>7497</v>
      </c>
      <c r="D4809" s="119">
        <v>2025</v>
      </c>
      <c r="E4809" s="121">
        <v>6100112450</v>
      </c>
      <c r="F4809" s="237">
        <v>45769</v>
      </c>
      <c r="G4809" s="121" t="s">
        <v>12317</v>
      </c>
      <c r="H4809" s="121" t="s">
        <v>25705</v>
      </c>
      <c r="I4809" s="120" t="s">
        <v>18777</v>
      </c>
      <c r="J4809" s="121" t="s">
        <v>7451</v>
      </c>
    </row>
    <row r="4810" spans="1:10" ht="15.75" hidden="1" customHeight="1">
      <c r="A4810" s="119">
        <v>4803</v>
      </c>
      <c r="B4810" s="238" t="s">
        <v>31229</v>
      </c>
      <c r="C4810" s="121" t="s">
        <v>7500</v>
      </c>
      <c r="D4810" s="119">
        <v>2025</v>
      </c>
      <c r="E4810" s="121">
        <v>6200038863</v>
      </c>
      <c r="F4810" s="237">
        <v>45751</v>
      </c>
      <c r="G4810" s="121" t="s">
        <v>12318</v>
      </c>
      <c r="H4810" s="121" t="s">
        <v>25706</v>
      </c>
      <c r="I4810" s="120" t="s">
        <v>18778</v>
      </c>
      <c r="J4810" s="121" t="s">
        <v>7453</v>
      </c>
    </row>
    <row r="4811" spans="1:10" ht="15.75" hidden="1" customHeight="1">
      <c r="A4811" s="119">
        <v>4804</v>
      </c>
      <c r="B4811" s="238" t="s">
        <v>31230</v>
      </c>
      <c r="C4811" s="121" t="s">
        <v>7494</v>
      </c>
      <c r="D4811" s="119">
        <v>2025</v>
      </c>
      <c r="E4811" s="121">
        <v>6000041654</v>
      </c>
      <c r="F4811" s="237">
        <v>45754</v>
      </c>
      <c r="G4811" s="121" t="s">
        <v>12319</v>
      </c>
      <c r="H4811" s="121" t="s">
        <v>25707</v>
      </c>
      <c r="I4811" s="120" t="s">
        <v>18779</v>
      </c>
      <c r="J4811" s="121" t="s">
        <v>7452</v>
      </c>
    </row>
    <row r="4812" spans="1:10" ht="15.75" hidden="1" customHeight="1">
      <c r="A4812" s="119">
        <v>4805</v>
      </c>
      <c r="B4812" s="238" t="s">
        <v>29504</v>
      </c>
      <c r="C4812" s="121" t="s">
        <v>7488</v>
      </c>
      <c r="D4812" s="119">
        <v>2025</v>
      </c>
      <c r="E4812" s="121">
        <v>6100112112</v>
      </c>
      <c r="F4812" s="237">
        <v>45754</v>
      </c>
      <c r="G4812" s="121" t="s">
        <v>12320</v>
      </c>
      <c r="H4812" s="121" t="s">
        <v>25708</v>
      </c>
      <c r="I4812" s="120" t="s">
        <v>18780</v>
      </c>
      <c r="J4812" s="121" t="s">
        <v>7451</v>
      </c>
    </row>
    <row r="4813" spans="1:10" ht="15.75" hidden="1" customHeight="1">
      <c r="A4813" s="119">
        <v>4806</v>
      </c>
      <c r="B4813" s="238" t="s">
        <v>31231</v>
      </c>
      <c r="C4813" s="121" t="s">
        <v>7483</v>
      </c>
      <c r="D4813" s="119">
        <v>2025</v>
      </c>
      <c r="E4813" s="121">
        <v>6100112228</v>
      </c>
      <c r="F4813" s="237">
        <v>45761</v>
      </c>
      <c r="G4813" s="121" t="s">
        <v>12321</v>
      </c>
      <c r="H4813" s="121" t="s">
        <v>25709</v>
      </c>
      <c r="I4813" s="120" t="s">
        <v>18781</v>
      </c>
      <c r="J4813" s="121" t="s">
        <v>7451</v>
      </c>
    </row>
    <row r="4814" spans="1:10" ht="15.75" hidden="1" customHeight="1">
      <c r="A4814" s="119">
        <v>4807</v>
      </c>
      <c r="B4814" s="238" t="s">
        <v>31232</v>
      </c>
      <c r="C4814" s="121" t="s">
        <v>7490</v>
      </c>
      <c r="D4814" s="119">
        <v>2025</v>
      </c>
      <c r="E4814" s="121">
        <v>6200038855</v>
      </c>
      <c r="F4814" s="237">
        <v>45761</v>
      </c>
      <c r="G4814" s="121" t="s">
        <v>12315</v>
      </c>
      <c r="H4814" s="121" t="s">
        <v>25710</v>
      </c>
      <c r="I4814" s="120" t="s">
        <v>18782</v>
      </c>
      <c r="J4814" s="121" t="s">
        <v>7453</v>
      </c>
    </row>
    <row r="4815" spans="1:10" ht="15.75" hidden="1" customHeight="1">
      <c r="A4815" s="119">
        <v>4808</v>
      </c>
      <c r="B4815" s="238" t="s">
        <v>31233</v>
      </c>
      <c r="C4815" s="121" t="s">
        <v>7500</v>
      </c>
      <c r="D4815" s="119">
        <v>2025</v>
      </c>
      <c r="E4815" s="121">
        <v>6200038852</v>
      </c>
      <c r="F4815" s="237">
        <v>45756</v>
      </c>
      <c r="G4815" s="121" t="s">
        <v>12322</v>
      </c>
      <c r="H4815" s="121" t="s">
        <v>25711</v>
      </c>
      <c r="I4815" s="120" t="s">
        <v>18783</v>
      </c>
      <c r="J4815" s="121" t="s">
        <v>7453</v>
      </c>
    </row>
    <row r="4816" spans="1:10" ht="15.75" hidden="1" customHeight="1">
      <c r="A4816" s="119">
        <v>4809</v>
      </c>
      <c r="B4816" s="238" t="s">
        <v>31234</v>
      </c>
      <c r="C4816" s="121" t="s">
        <v>7490</v>
      </c>
      <c r="D4816" s="119">
        <v>2025</v>
      </c>
      <c r="E4816" s="121">
        <v>6200038858</v>
      </c>
      <c r="F4816" s="237">
        <v>45761</v>
      </c>
      <c r="G4816" s="121" t="s">
        <v>12315</v>
      </c>
      <c r="H4816" s="121" t="s">
        <v>25712</v>
      </c>
      <c r="I4816" s="120" t="s">
        <v>18784</v>
      </c>
      <c r="J4816" s="121" t="s">
        <v>7453</v>
      </c>
    </row>
    <row r="4817" spans="1:10" ht="15.75" hidden="1" customHeight="1">
      <c r="A4817" s="119">
        <v>4810</v>
      </c>
      <c r="B4817" s="238" t="s">
        <v>31235</v>
      </c>
      <c r="C4817" s="121" t="s">
        <v>7512</v>
      </c>
      <c r="D4817" s="119">
        <v>2025</v>
      </c>
      <c r="E4817" s="121">
        <v>6400023910</v>
      </c>
      <c r="F4817" s="237">
        <v>45750</v>
      </c>
      <c r="G4817" s="121" t="s">
        <v>12323</v>
      </c>
      <c r="H4817" s="121" t="s">
        <v>25713</v>
      </c>
      <c r="I4817" s="120" t="s">
        <v>18785</v>
      </c>
      <c r="J4817" s="121" t="s">
        <v>7455</v>
      </c>
    </row>
    <row r="4818" spans="1:10" ht="15.75" hidden="1" customHeight="1">
      <c r="A4818" s="119">
        <v>4811</v>
      </c>
      <c r="B4818" s="238" t="s">
        <v>31236</v>
      </c>
      <c r="C4818" s="121" t="s">
        <v>7490</v>
      </c>
      <c r="D4818" s="119">
        <v>2025</v>
      </c>
      <c r="E4818" s="121">
        <v>6200038857</v>
      </c>
      <c r="F4818" s="237">
        <v>45761</v>
      </c>
      <c r="G4818" s="121" t="s">
        <v>12315</v>
      </c>
      <c r="H4818" s="121" t="s">
        <v>25714</v>
      </c>
      <c r="I4818" s="120" t="s">
        <v>18786</v>
      </c>
      <c r="J4818" s="121" t="s">
        <v>7453</v>
      </c>
    </row>
    <row r="4819" spans="1:10" ht="15.75" hidden="1" customHeight="1">
      <c r="A4819" s="119">
        <v>4812</v>
      </c>
      <c r="B4819" s="238" t="s">
        <v>31237</v>
      </c>
      <c r="C4819" s="121" t="s">
        <v>7479</v>
      </c>
      <c r="D4819" s="119">
        <v>2025</v>
      </c>
      <c r="E4819" s="121">
        <v>6100112113</v>
      </c>
      <c r="F4819" s="237">
        <v>45772</v>
      </c>
      <c r="G4819" s="121" t="s">
        <v>12324</v>
      </c>
      <c r="H4819" s="121" t="s">
        <v>25715</v>
      </c>
      <c r="I4819" s="120" t="s">
        <v>18787</v>
      </c>
      <c r="J4819" s="121" t="s">
        <v>7451</v>
      </c>
    </row>
    <row r="4820" spans="1:10" ht="15.75" hidden="1" customHeight="1">
      <c r="A4820" s="119">
        <v>4813</v>
      </c>
      <c r="B4820" s="238" t="s">
        <v>31238</v>
      </c>
      <c r="C4820" s="121" t="s">
        <v>7480</v>
      </c>
      <c r="D4820" s="119">
        <v>2025</v>
      </c>
      <c r="E4820" s="121">
        <v>6000041657</v>
      </c>
      <c r="F4820" s="237">
        <v>45754</v>
      </c>
      <c r="G4820" s="121" t="s">
        <v>11289</v>
      </c>
      <c r="H4820" s="121"/>
      <c r="I4820" s="120" t="s">
        <v>18788</v>
      </c>
      <c r="J4820" s="121" t="s">
        <v>7452</v>
      </c>
    </row>
    <row r="4821" spans="1:10" ht="15.75" hidden="1" customHeight="1">
      <c r="A4821" s="119">
        <v>4814</v>
      </c>
      <c r="B4821" s="238" t="s">
        <v>31239</v>
      </c>
      <c r="C4821" s="121" t="s">
        <v>7511</v>
      </c>
      <c r="D4821" s="119">
        <v>2025</v>
      </c>
      <c r="E4821" s="121">
        <v>6300020952</v>
      </c>
      <c r="F4821" s="237">
        <v>45790</v>
      </c>
      <c r="G4821" s="121" t="s">
        <v>12325</v>
      </c>
      <c r="H4821" s="121" t="s">
        <v>25716</v>
      </c>
      <c r="I4821" s="120" t="s">
        <v>18789</v>
      </c>
      <c r="J4821" s="121" t="s">
        <v>7454</v>
      </c>
    </row>
    <row r="4822" spans="1:10" ht="15.75" hidden="1" customHeight="1">
      <c r="A4822" s="119">
        <v>4815</v>
      </c>
      <c r="B4822" s="238" t="s">
        <v>31240</v>
      </c>
      <c r="C4822" s="121" t="s">
        <v>7490</v>
      </c>
      <c r="D4822" s="119">
        <v>2025</v>
      </c>
      <c r="E4822" s="121">
        <v>6200038862</v>
      </c>
      <c r="F4822" s="237">
        <v>45761</v>
      </c>
      <c r="G4822" s="121" t="s">
        <v>12315</v>
      </c>
      <c r="H4822" s="121" t="s">
        <v>25717</v>
      </c>
      <c r="I4822" s="120" t="s">
        <v>18790</v>
      </c>
      <c r="J4822" s="121" t="s">
        <v>7453</v>
      </c>
    </row>
    <row r="4823" spans="1:10" ht="15.75" hidden="1" customHeight="1">
      <c r="A4823" s="119">
        <v>4816</v>
      </c>
      <c r="B4823" s="238" t="s">
        <v>31241</v>
      </c>
      <c r="C4823" s="121" t="s">
        <v>7490</v>
      </c>
      <c r="D4823" s="119">
        <v>2025</v>
      </c>
      <c r="E4823" s="121">
        <v>6200038861</v>
      </c>
      <c r="F4823" s="237">
        <v>45761</v>
      </c>
      <c r="G4823" s="121" t="s">
        <v>12315</v>
      </c>
      <c r="H4823" s="121" t="s">
        <v>25718</v>
      </c>
      <c r="I4823" s="120" t="s">
        <v>18791</v>
      </c>
      <c r="J4823" s="121" t="s">
        <v>7453</v>
      </c>
    </row>
    <row r="4824" spans="1:10" ht="15.75" hidden="1" customHeight="1">
      <c r="A4824" s="119">
        <v>4817</v>
      </c>
      <c r="B4824" s="238" t="s">
        <v>31242</v>
      </c>
      <c r="C4824" s="121" t="s">
        <v>7490</v>
      </c>
      <c r="D4824" s="119">
        <v>2025</v>
      </c>
      <c r="E4824" s="121">
        <v>6200038853</v>
      </c>
      <c r="F4824" s="237">
        <v>45761</v>
      </c>
      <c r="G4824" s="121" t="s">
        <v>12326</v>
      </c>
      <c r="H4824" s="121" t="s">
        <v>25719</v>
      </c>
      <c r="I4824" s="120" t="s">
        <v>18792</v>
      </c>
      <c r="J4824" s="121" t="s">
        <v>7453</v>
      </c>
    </row>
    <row r="4825" spans="1:10" ht="15.75" hidden="1" customHeight="1">
      <c r="A4825" s="119">
        <v>4818</v>
      </c>
      <c r="B4825" s="238" t="s">
        <v>31243</v>
      </c>
      <c r="C4825" s="121" t="s">
        <v>7507</v>
      </c>
      <c r="D4825" s="119">
        <v>2025</v>
      </c>
      <c r="E4825" s="121">
        <v>6400023912</v>
      </c>
      <c r="F4825" s="237">
        <v>45754</v>
      </c>
      <c r="G4825" s="121" t="s">
        <v>7101</v>
      </c>
      <c r="H4825" s="121" t="s">
        <v>33372</v>
      </c>
      <c r="I4825" s="120" t="s">
        <v>18793</v>
      </c>
      <c r="J4825" s="121" t="s">
        <v>7455</v>
      </c>
    </row>
    <row r="4826" spans="1:10" ht="15.75" hidden="1" customHeight="1">
      <c r="A4826" s="119">
        <v>4819</v>
      </c>
      <c r="B4826" s="238" t="s">
        <v>31244</v>
      </c>
      <c r="C4826" s="121" t="s">
        <v>7489</v>
      </c>
      <c r="D4826" s="119">
        <v>2025</v>
      </c>
      <c r="E4826" s="121">
        <v>6200038848</v>
      </c>
      <c r="F4826" s="237">
        <v>45755</v>
      </c>
      <c r="G4826" s="121" t="s">
        <v>7124</v>
      </c>
      <c r="H4826" s="121" t="s">
        <v>25720</v>
      </c>
      <c r="I4826" s="120" t="s">
        <v>18794</v>
      </c>
      <c r="J4826" s="121" t="s">
        <v>7453</v>
      </c>
    </row>
    <row r="4827" spans="1:10" ht="15.75" hidden="1" customHeight="1">
      <c r="A4827" s="119">
        <v>4820</v>
      </c>
      <c r="B4827" s="238" t="s">
        <v>7665</v>
      </c>
      <c r="C4827" s="121" t="s">
        <v>7478</v>
      </c>
      <c r="D4827" s="119">
        <v>2025</v>
      </c>
      <c r="E4827" s="121">
        <v>6100112608</v>
      </c>
      <c r="F4827" s="237">
        <v>45769</v>
      </c>
      <c r="G4827" s="121" t="s">
        <v>12327</v>
      </c>
      <c r="H4827" s="121" t="s">
        <v>25721</v>
      </c>
      <c r="I4827" s="120" t="s">
        <v>18795</v>
      </c>
      <c r="J4827" s="121" t="s">
        <v>7451</v>
      </c>
    </row>
    <row r="4828" spans="1:10" ht="15.75" hidden="1" customHeight="1">
      <c r="A4828" s="119">
        <v>4821</v>
      </c>
      <c r="B4828" s="238" t="s">
        <v>31245</v>
      </c>
      <c r="C4828" s="121" t="s">
        <v>7494</v>
      </c>
      <c r="D4828" s="119">
        <v>2025</v>
      </c>
      <c r="E4828" s="121">
        <v>6000041715</v>
      </c>
      <c r="F4828" s="237">
        <v>45758</v>
      </c>
      <c r="G4828" s="121" t="s">
        <v>12328</v>
      </c>
      <c r="H4828" s="121" t="s">
        <v>25722</v>
      </c>
      <c r="I4828" s="120" t="s">
        <v>18796</v>
      </c>
      <c r="J4828" s="121" t="s">
        <v>7452</v>
      </c>
    </row>
    <row r="4829" spans="1:10" ht="15.75" hidden="1" customHeight="1">
      <c r="A4829" s="119">
        <v>4822</v>
      </c>
      <c r="B4829" s="238" t="s">
        <v>31246</v>
      </c>
      <c r="C4829" s="121" t="s">
        <v>7499</v>
      </c>
      <c r="D4829" s="119">
        <v>2025</v>
      </c>
      <c r="E4829" s="121">
        <v>6000041677</v>
      </c>
      <c r="F4829" s="237">
        <v>45756</v>
      </c>
      <c r="G4829" s="121" t="s">
        <v>12329</v>
      </c>
      <c r="H4829" s="121" t="s">
        <v>25723</v>
      </c>
      <c r="I4829" s="120" t="s">
        <v>18797</v>
      </c>
      <c r="J4829" s="121" t="s">
        <v>7452</v>
      </c>
    </row>
    <row r="4830" spans="1:10" ht="15.75" hidden="1" customHeight="1">
      <c r="A4830" s="119">
        <v>4823</v>
      </c>
      <c r="B4830" s="238" t="s">
        <v>28764</v>
      </c>
      <c r="C4830" s="121" t="s">
        <v>7479</v>
      </c>
      <c r="D4830" s="119">
        <v>2025</v>
      </c>
      <c r="E4830" s="121">
        <v>6100112149</v>
      </c>
      <c r="F4830" s="237">
        <v>45756</v>
      </c>
      <c r="G4830" s="121" t="s">
        <v>12330</v>
      </c>
      <c r="H4830" s="121" t="s">
        <v>25724</v>
      </c>
      <c r="I4830" s="120" t="s">
        <v>18798</v>
      </c>
      <c r="J4830" s="121" t="s">
        <v>7451</v>
      </c>
    </row>
    <row r="4831" spans="1:10" ht="15.75" hidden="1" customHeight="1">
      <c r="A4831" s="119">
        <v>4824</v>
      </c>
      <c r="B4831" s="238" t="s">
        <v>31247</v>
      </c>
      <c r="C4831" s="121" t="s">
        <v>7496</v>
      </c>
      <c r="D4831" s="119">
        <v>2025</v>
      </c>
      <c r="E4831" s="121">
        <v>6100112646</v>
      </c>
      <c r="F4831" s="237">
        <v>45776</v>
      </c>
      <c r="G4831" s="121" t="s">
        <v>12331</v>
      </c>
      <c r="H4831" s="121" t="s">
        <v>25725</v>
      </c>
      <c r="I4831" s="120" t="s">
        <v>18799</v>
      </c>
      <c r="J4831" s="121" t="s">
        <v>7451</v>
      </c>
    </row>
    <row r="4832" spans="1:10" ht="15.75" hidden="1" customHeight="1">
      <c r="A4832" s="119">
        <v>4825</v>
      </c>
      <c r="B4832" s="238" t="s">
        <v>31248</v>
      </c>
      <c r="C4832" s="121" t="s">
        <v>7513</v>
      </c>
      <c r="D4832" s="119">
        <v>2025</v>
      </c>
      <c r="E4832" s="121">
        <v>6400023870</v>
      </c>
      <c r="F4832" s="237">
        <v>45743</v>
      </c>
      <c r="G4832" s="121" t="s">
        <v>7276</v>
      </c>
      <c r="H4832" s="121"/>
      <c r="I4832" s="120" t="s">
        <v>18800</v>
      </c>
      <c r="J4832" s="121" t="s">
        <v>7455</v>
      </c>
    </row>
    <row r="4833" spans="1:10" ht="15.75" hidden="1" customHeight="1">
      <c r="A4833" s="119">
        <v>4826</v>
      </c>
      <c r="B4833" s="238" t="s">
        <v>31249</v>
      </c>
      <c r="C4833" s="121" t="s">
        <v>7513</v>
      </c>
      <c r="D4833" s="119">
        <v>2025</v>
      </c>
      <c r="E4833" s="121">
        <v>6400023873</v>
      </c>
      <c r="F4833" s="237">
        <v>45743</v>
      </c>
      <c r="G4833" s="121" t="s">
        <v>7276</v>
      </c>
      <c r="H4833" s="121"/>
      <c r="I4833" s="120" t="s">
        <v>18801</v>
      </c>
      <c r="J4833" s="121" t="s">
        <v>7455</v>
      </c>
    </row>
    <row r="4834" spans="1:10" ht="15.75" hidden="1" customHeight="1">
      <c r="A4834" s="119">
        <v>4827</v>
      </c>
      <c r="B4834" s="238" t="s">
        <v>31250</v>
      </c>
      <c r="C4834" s="121" t="s">
        <v>7479</v>
      </c>
      <c r="D4834" s="119">
        <v>2025</v>
      </c>
      <c r="E4834" s="121">
        <v>6100112166</v>
      </c>
      <c r="F4834" s="237">
        <v>45756</v>
      </c>
      <c r="G4834" s="121" t="s">
        <v>12332</v>
      </c>
      <c r="H4834" s="121" t="s">
        <v>25726</v>
      </c>
      <c r="I4834" s="120" t="s">
        <v>18802</v>
      </c>
      <c r="J4834" s="121" t="s">
        <v>7451</v>
      </c>
    </row>
    <row r="4835" spans="1:10" ht="15.75" hidden="1" customHeight="1">
      <c r="A4835" s="119">
        <v>4828</v>
      </c>
      <c r="B4835" s="238" t="s">
        <v>31251</v>
      </c>
      <c r="C4835" s="121" t="s">
        <v>7486</v>
      </c>
      <c r="D4835" s="119">
        <v>2025</v>
      </c>
      <c r="E4835" s="121">
        <v>6200038845</v>
      </c>
      <c r="F4835" s="237">
        <v>45756</v>
      </c>
      <c r="G4835" s="121" t="s">
        <v>12333</v>
      </c>
      <c r="H4835" s="121" t="s">
        <v>25727</v>
      </c>
      <c r="I4835" s="120" t="s">
        <v>18803</v>
      </c>
      <c r="J4835" s="121" t="s">
        <v>7453</v>
      </c>
    </row>
    <row r="4836" spans="1:10" ht="15.75" hidden="1" customHeight="1">
      <c r="A4836" s="119">
        <v>4829</v>
      </c>
      <c r="B4836" s="238" t="s">
        <v>28764</v>
      </c>
      <c r="C4836" s="121" t="s">
        <v>7479</v>
      </c>
      <c r="D4836" s="119">
        <v>2025</v>
      </c>
      <c r="E4836" s="121">
        <v>6100112242</v>
      </c>
      <c r="F4836" s="237">
        <v>45757</v>
      </c>
      <c r="G4836" s="121" t="s">
        <v>12334</v>
      </c>
      <c r="H4836" s="121" t="s">
        <v>25728</v>
      </c>
      <c r="I4836" s="120" t="s">
        <v>18804</v>
      </c>
      <c r="J4836" s="121" t="s">
        <v>7451</v>
      </c>
    </row>
    <row r="4837" spans="1:10" ht="15.75" hidden="1" customHeight="1">
      <c r="A4837" s="119">
        <v>4830</v>
      </c>
      <c r="B4837" s="238" t="s">
        <v>31252</v>
      </c>
      <c r="C4837" s="121" t="s">
        <v>7492</v>
      </c>
      <c r="D4837" s="119">
        <v>2025</v>
      </c>
      <c r="E4837" s="121">
        <v>6200038881</v>
      </c>
      <c r="F4837" s="237">
        <v>45755</v>
      </c>
      <c r="G4837" s="121" t="s">
        <v>12335</v>
      </c>
      <c r="H4837" s="121" t="s">
        <v>25729</v>
      </c>
      <c r="I4837" s="120" t="s">
        <v>18805</v>
      </c>
      <c r="J4837" s="121" t="s">
        <v>7453</v>
      </c>
    </row>
    <row r="4838" spans="1:10" ht="15.75" hidden="1" customHeight="1">
      <c r="A4838" s="119">
        <v>4831</v>
      </c>
      <c r="B4838" s="238" t="s">
        <v>31253</v>
      </c>
      <c r="C4838" s="121" t="s">
        <v>7495</v>
      </c>
      <c r="D4838" s="119">
        <v>2025</v>
      </c>
      <c r="E4838" s="121">
        <v>6300021086</v>
      </c>
      <c r="F4838" s="237">
        <v>45831</v>
      </c>
      <c r="G4838" s="121" t="s">
        <v>12336</v>
      </c>
      <c r="H4838" s="121" t="s">
        <v>25730</v>
      </c>
      <c r="I4838" s="120" t="s">
        <v>18806</v>
      </c>
      <c r="J4838" s="121" t="s">
        <v>7454</v>
      </c>
    </row>
    <row r="4839" spans="1:10" ht="15.75" hidden="1" customHeight="1">
      <c r="A4839" s="119">
        <v>4832</v>
      </c>
      <c r="B4839" s="238" t="s">
        <v>31254</v>
      </c>
      <c r="C4839" s="121" t="s">
        <v>7513</v>
      </c>
      <c r="D4839" s="119">
        <v>2025</v>
      </c>
      <c r="E4839" s="121">
        <v>6400023872</v>
      </c>
      <c r="F4839" s="237">
        <v>45743</v>
      </c>
      <c r="G4839" s="121" t="s">
        <v>7276</v>
      </c>
      <c r="H4839" s="121"/>
      <c r="I4839" s="120" t="s">
        <v>18807</v>
      </c>
      <c r="J4839" s="121" t="s">
        <v>7455</v>
      </c>
    </row>
    <row r="4840" spans="1:10" ht="15.75" hidden="1" customHeight="1">
      <c r="A4840" s="119">
        <v>4833</v>
      </c>
      <c r="B4840" s="238" t="s">
        <v>31255</v>
      </c>
      <c r="C4840" s="121" t="s">
        <v>7502</v>
      </c>
      <c r="D4840" s="119">
        <v>2025</v>
      </c>
      <c r="E4840" s="121">
        <v>6300020827</v>
      </c>
      <c r="F4840" s="237">
        <v>45761</v>
      </c>
      <c r="G4840" s="121" t="s">
        <v>7101</v>
      </c>
      <c r="H4840" s="121"/>
      <c r="I4840" s="120" t="s">
        <v>18808</v>
      </c>
      <c r="J4840" s="121" t="s">
        <v>7454</v>
      </c>
    </row>
    <row r="4841" spans="1:10" ht="15.75" hidden="1" customHeight="1">
      <c r="A4841" s="119">
        <v>4834</v>
      </c>
      <c r="B4841" s="238" t="s">
        <v>31256</v>
      </c>
      <c r="C4841" s="121" t="s">
        <v>7478</v>
      </c>
      <c r="D4841" s="119">
        <v>2025</v>
      </c>
      <c r="E4841" s="121">
        <v>6100112615</v>
      </c>
      <c r="F4841" s="237">
        <v>45769</v>
      </c>
      <c r="G4841" s="121" t="s">
        <v>12327</v>
      </c>
      <c r="H4841" s="121" t="s">
        <v>25731</v>
      </c>
      <c r="I4841" s="120" t="s">
        <v>18809</v>
      </c>
      <c r="J4841" s="121" t="s">
        <v>7451</v>
      </c>
    </row>
    <row r="4842" spans="1:10" ht="15.75" hidden="1" customHeight="1">
      <c r="A4842" s="119">
        <v>4835</v>
      </c>
      <c r="B4842" s="238" t="s">
        <v>31257</v>
      </c>
      <c r="C4842" s="121" t="s">
        <v>7513</v>
      </c>
      <c r="D4842" s="119">
        <v>2025</v>
      </c>
      <c r="E4842" s="121">
        <v>6400023871</v>
      </c>
      <c r="F4842" s="237">
        <v>45743</v>
      </c>
      <c r="G4842" s="121" t="s">
        <v>7276</v>
      </c>
      <c r="H4842" s="121"/>
      <c r="I4842" s="120" t="s">
        <v>18810</v>
      </c>
      <c r="J4842" s="121" t="s">
        <v>7455</v>
      </c>
    </row>
    <row r="4843" spans="1:10" ht="15.75" hidden="1" customHeight="1">
      <c r="A4843" s="119">
        <v>4836</v>
      </c>
      <c r="B4843" s="238" t="s">
        <v>31258</v>
      </c>
      <c r="C4843" s="121" t="s">
        <v>7496</v>
      </c>
      <c r="D4843" s="119">
        <v>2025</v>
      </c>
      <c r="E4843" s="121">
        <v>6100112147</v>
      </c>
      <c r="F4843" s="237">
        <v>45757</v>
      </c>
      <c r="G4843" s="121" t="s">
        <v>12337</v>
      </c>
      <c r="H4843" s="121" t="s">
        <v>25732</v>
      </c>
      <c r="I4843" s="120" t="s">
        <v>18811</v>
      </c>
      <c r="J4843" s="121" t="s">
        <v>7451</v>
      </c>
    </row>
    <row r="4844" spans="1:10" ht="15.75" hidden="1" customHeight="1">
      <c r="A4844" s="119">
        <v>4837</v>
      </c>
      <c r="B4844" s="121" t="s">
        <v>28055</v>
      </c>
      <c r="C4844" s="121" t="s">
        <v>7501</v>
      </c>
      <c r="D4844" s="119">
        <v>2025</v>
      </c>
      <c r="E4844" s="121">
        <v>6200038841</v>
      </c>
      <c r="F4844" s="237">
        <v>45770</v>
      </c>
      <c r="G4844" s="121" t="s">
        <v>12338</v>
      </c>
      <c r="H4844" s="121" t="s">
        <v>25733</v>
      </c>
      <c r="I4844" s="120" t="s">
        <v>18812</v>
      </c>
      <c r="J4844" s="121" t="s">
        <v>7453</v>
      </c>
    </row>
    <row r="4845" spans="1:10" ht="15.75" hidden="1" customHeight="1">
      <c r="A4845" s="119">
        <v>4838</v>
      </c>
      <c r="B4845" s="238" t="s">
        <v>31259</v>
      </c>
      <c r="C4845" s="121" t="s">
        <v>7496</v>
      </c>
      <c r="D4845" s="119">
        <v>2025</v>
      </c>
      <c r="E4845" s="121">
        <v>6100112372</v>
      </c>
      <c r="F4845" s="237">
        <v>45762</v>
      </c>
      <c r="G4845" s="121" t="s">
        <v>12339</v>
      </c>
      <c r="H4845" s="121" t="s">
        <v>25734</v>
      </c>
      <c r="I4845" s="120" t="s">
        <v>18813</v>
      </c>
      <c r="J4845" s="121" t="s">
        <v>7451</v>
      </c>
    </row>
    <row r="4846" spans="1:10" ht="15.75" hidden="1" customHeight="1">
      <c r="A4846" s="119">
        <v>4839</v>
      </c>
      <c r="B4846" s="238" t="s">
        <v>31260</v>
      </c>
      <c r="C4846" s="121" t="s">
        <v>7493</v>
      </c>
      <c r="D4846" s="119">
        <v>2025</v>
      </c>
      <c r="E4846" s="121">
        <v>6000041753</v>
      </c>
      <c r="F4846" s="237">
        <v>45761</v>
      </c>
      <c r="G4846" s="121" t="s">
        <v>12340</v>
      </c>
      <c r="H4846" s="121" t="s">
        <v>25735</v>
      </c>
      <c r="I4846" s="120" t="s">
        <v>18814</v>
      </c>
      <c r="J4846" s="121" t="s">
        <v>7452</v>
      </c>
    </row>
    <row r="4847" spans="1:10" ht="15.75" hidden="1" customHeight="1">
      <c r="A4847" s="119">
        <v>4840</v>
      </c>
      <c r="B4847" s="238" t="s">
        <v>7715</v>
      </c>
      <c r="C4847" s="121" t="s">
        <v>7496</v>
      </c>
      <c r="D4847" s="119">
        <v>2025</v>
      </c>
      <c r="E4847" s="121">
        <v>6100113000</v>
      </c>
      <c r="F4847" s="237">
        <v>45790</v>
      </c>
      <c r="G4847" s="121" t="s">
        <v>12341</v>
      </c>
      <c r="H4847" s="121" t="s">
        <v>25736</v>
      </c>
      <c r="I4847" s="120" t="s">
        <v>18815</v>
      </c>
      <c r="J4847" s="121" t="s">
        <v>7451</v>
      </c>
    </row>
    <row r="4848" spans="1:10" ht="15.75" hidden="1" customHeight="1">
      <c r="A4848" s="119">
        <v>4841</v>
      </c>
      <c r="B4848" s="238" t="s">
        <v>7568</v>
      </c>
      <c r="C4848" s="121" t="s">
        <v>7478</v>
      </c>
      <c r="D4848" s="119">
        <v>2025</v>
      </c>
      <c r="E4848" s="121">
        <v>6100112310</v>
      </c>
      <c r="F4848" s="237">
        <v>45761</v>
      </c>
      <c r="G4848" s="121" t="s">
        <v>12342</v>
      </c>
      <c r="H4848" s="121" t="s">
        <v>25737</v>
      </c>
      <c r="I4848" s="120" t="s">
        <v>18816</v>
      </c>
      <c r="J4848" s="121" t="s">
        <v>7451</v>
      </c>
    </row>
    <row r="4849" spans="1:10" ht="15.75" hidden="1" customHeight="1">
      <c r="A4849" s="119">
        <v>4842</v>
      </c>
      <c r="B4849" s="238" t="s">
        <v>31261</v>
      </c>
      <c r="C4849" s="121" t="s">
        <v>7486</v>
      </c>
      <c r="D4849" s="119">
        <v>2025</v>
      </c>
      <c r="E4849" s="121">
        <v>6200038921</v>
      </c>
      <c r="F4849" s="237">
        <v>45757</v>
      </c>
      <c r="G4849" s="121" t="s">
        <v>12343</v>
      </c>
      <c r="H4849" s="121" t="s">
        <v>25738</v>
      </c>
      <c r="I4849" s="120" t="s">
        <v>18817</v>
      </c>
      <c r="J4849" s="121" t="s">
        <v>7453</v>
      </c>
    </row>
    <row r="4850" spans="1:10" ht="15.75" hidden="1" customHeight="1">
      <c r="A4850" s="119">
        <v>4843</v>
      </c>
      <c r="B4850" s="238" t="s">
        <v>31262</v>
      </c>
      <c r="C4850" s="121" t="s">
        <v>7501</v>
      </c>
      <c r="D4850" s="119">
        <v>2025</v>
      </c>
      <c r="E4850" s="121">
        <v>6200039018</v>
      </c>
      <c r="F4850" s="237">
        <v>45768</v>
      </c>
      <c r="G4850" s="121" t="s">
        <v>12344</v>
      </c>
      <c r="H4850" s="121"/>
      <c r="I4850" s="120" t="s">
        <v>18818</v>
      </c>
      <c r="J4850" s="121" t="s">
        <v>7453</v>
      </c>
    </row>
    <row r="4851" spans="1:10" ht="15.75" hidden="1" customHeight="1">
      <c r="A4851" s="119">
        <v>4844</v>
      </c>
      <c r="B4851" s="238" t="s">
        <v>31263</v>
      </c>
      <c r="C4851" s="121" t="s">
        <v>7483</v>
      </c>
      <c r="D4851" s="119">
        <v>2025</v>
      </c>
      <c r="E4851" s="121">
        <v>6100112279</v>
      </c>
      <c r="F4851" s="237">
        <v>45764</v>
      </c>
      <c r="G4851" s="121" t="s">
        <v>12345</v>
      </c>
      <c r="H4851" s="121" t="s">
        <v>25739</v>
      </c>
      <c r="I4851" s="120" t="s">
        <v>18819</v>
      </c>
      <c r="J4851" s="121" t="s">
        <v>7451</v>
      </c>
    </row>
    <row r="4852" spans="1:10" ht="15.75" hidden="1" customHeight="1">
      <c r="A4852" s="119">
        <v>4845</v>
      </c>
      <c r="B4852" s="238" t="s">
        <v>31264</v>
      </c>
      <c r="C4852" s="121" t="s">
        <v>7490</v>
      </c>
      <c r="D4852" s="119">
        <v>2025</v>
      </c>
      <c r="E4852" s="121">
        <v>6200038871</v>
      </c>
      <c r="F4852" s="237">
        <v>45755</v>
      </c>
      <c r="G4852" s="121" t="s">
        <v>12346</v>
      </c>
      <c r="H4852" s="121" t="s">
        <v>25740</v>
      </c>
      <c r="I4852" s="120" t="s">
        <v>18820</v>
      </c>
      <c r="J4852" s="121" t="s">
        <v>7453</v>
      </c>
    </row>
    <row r="4853" spans="1:10" ht="15.75" hidden="1" customHeight="1">
      <c r="A4853" s="119">
        <v>4846</v>
      </c>
      <c r="B4853" s="238" t="s">
        <v>31265</v>
      </c>
      <c r="C4853" s="121" t="s">
        <v>7496</v>
      </c>
      <c r="D4853" s="119">
        <v>2025</v>
      </c>
      <c r="E4853" s="121">
        <v>6100112393</v>
      </c>
      <c r="F4853" s="237">
        <v>45762</v>
      </c>
      <c r="G4853" s="121" t="s">
        <v>12347</v>
      </c>
      <c r="H4853" s="121" t="s">
        <v>25741</v>
      </c>
      <c r="I4853" s="120" t="s">
        <v>18821</v>
      </c>
      <c r="J4853" s="121" t="s">
        <v>7451</v>
      </c>
    </row>
    <row r="4854" spans="1:10" ht="15.75" hidden="1" customHeight="1">
      <c r="A4854" s="119">
        <v>4847</v>
      </c>
      <c r="B4854" s="238" t="s">
        <v>7705</v>
      </c>
      <c r="C4854" s="121" t="s">
        <v>7478</v>
      </c>
      <c r="D4854" s="119">
        <v>2025</v>
      </c>
      <c r="E4854" s="121">
        <v>6100112169</v>
      </c>
      <c r="F4854" s="237">
        <v>45756</v>
      </c>
      <c r="G4854" s="121" t="s">
        <v>12348</v>
      </c>
      <c r="H4854" s="121" t="s">
        <v>25742</v>
      </c>
      <c r="I4854" s="120" t="s">
        <v>7345</v>
      </c>
      <c r="J4854" s="121" t="s">
        <v>7451</v>
      </c>
    </row>
    <row r="4855" spans="1:10" ht="15.75" hidden="1" customHeight="1">
      <c r="A4855" s="119">
        <v>4848</v>
      </c>
      <c r="B4855" s="238" t="s">
        <v>7705</v>
      </c>
      <c r="C4855" s="121" t="s">
        <v>7478</v>
      </c>
      <c r="D4855" s="119">
        <v>2025</v>
      </c>
      <c r="E4855" s="121">
        <v>6100112170</v>
      </c>
      <c r="F4855" s="237">
        <v>45756</v>
      </c>
      <c r="G4855" s="121" t="s">
        <v>12348</v>
      </c>
      <c r="H4855" s="121" t="s">
        <v>25743</v>
      </c>
      <c r="I4855" s="120" t="s">
        <v>7345</v>
      </c>
      <c r="J4855" s="121" t="s">
        <v>7451</v>
      </c>
    </row>
    <row r="4856" spans="1:10" ht="15.75" hidden="1" customHeight="1">
      <c r="A4856" s="119">
        <v>4849</v>
      </c>
      <c r="B4856" s="238" t="s">
        <v>31266</v>
      </c>
      <c r="C4856" s="121" t="s">
        <v>7478</v>
      </c>
      <c r="D4856" s="119">
        <v>2025</v>
      </c>
      <c r="E4856" s="121">
        <v>6100113413</v>
      </c>
      <c r="F4856" s="237">
        <v>45805</v>
      </c>
      <c r="G4856" s="121" t="s">
        <v>12349</v>
      </c>
      <c r="H4856" s="121" t="s">
        <v>25744</v>
      </c>
      <c r="I4856" s="120" t="s">
        <v>18822</v>
      </c>
      <c r="J4856" s="121" t="s">
        <v>7451</v>
      </c>
    </row>
    <row r="4857" spans="1:10" ht="15.75" hidden="1" customHeight="1">
      <c r="A4857" s="119">
        <v>4850</v>
      </c>
      <c r="B4857" s="121" t="s">
        <v>28056</v>
      </c>
      <c r="C4857" s="121" t="s">
        <v>7481</v>
      </c>
      <c r="D4857" s="119">
        <v>2025</v>
      </c>
      <c r="E4857" s="121">
        <v>6000042239</v>
      </c>
      <c r="F4857" s="237">
        <v>45811</v>
      </c>
      <c r="G4857" s="121" t="s">
        <v>12350</v>
      </c>
      <c r="H4857" s="121" t="s">
        <v>25745</v>
      </c>
      <c r="I4857" s="120" t="s">
        <v>18823</v>
      </c>
      <c r="J4857" s="121" t="s">
        <v>7452</v>
      </c>
    </row>
    <row r="4858" spans="1:10" ht="15.75" customHeight="1">
      <c r="A4858" s="119">
        <v>4851</v>
      </c>
      <c r="B4858" s="238" t="s">
        <v>31267</v>
      </c>
      <c r="C4858" s="121" t="s">
        <v>7510</v>
      </c>
      <c r="D4858" s="119">
        <v>2025</v>
      </c>
      <c r="E4858" s="121">
        <v>6300020812</v>
      </c>
      <c r="F4858" s="237">
        <v>45750</v>
      </c>
      <c r="G4858" s="121" t="s">
        <v>12351</v>
      </c>
      <c r="H4858" s="121" t="s">
        <v>25746</v>
      </c>
      <c r="I4858" s="120" t="s">
        <v>18824</v>
      </c>
      <c r="J4858" s="121" t="s">
        <v>7454</v>
      </c>
    </row>
    <row r="4859" spans="1:10" ht="15.75" hidden="1" customHeight="1">
      <c r="A4859" s="119">
        <v>4852</v>
      </c>
      <c r="B4859" s="238" t="s">
        <v>31268</v>
      </c>
      <c r="C4859" s="121" t="s">
        <v>7501</v>
      </c>
      <c r="D4859" s="119">
        <v>2025</v>
      </c>
      <c r="E4859" s="121">
        <v>6200038883</v>
      </c>
      <c r="F4859" s="237">
        <v>45755</v>
      </c>
      <c r="G4859" s="121" t="s">
        <v>12352</v>
      </c>
      <c r="H4859" s="121" t="s">
        <v>25747</v>
      </c>
      <c r="I4859" s="120" t="s">
        <v>18825</v>
      </c>
      <c r="J4859" s="121" t="s">
        <v>7453</v>
      </c>
    </row>
    <row r="4860" spans="1:10" ht="15.75" hidden="1" customHeight="1">
      <c r="A4860" s="119">
        <v>4853</v>
      </c>
      <c r="B4860" s="238" t="s">
        <v>31269</v>
      </c>
      <c r="C4860" s="121" t="s">
        <v>7495</v>
      </c>
      <c r="D4860" s="119">
        <v>2025</v>
      </c>
      <c r="E4860" s="121">
        <v>6300020870</v>
      </c>
      <c r="F4860" s="237">
        <v>45764</v>
      </c>
      <c r="G4860" s="121" t="s">
        <v>12353</v>
      </c>
      <c r="H4860" s="121" t="s">
        <v>25748</v>
      </c>
      <c r="I4860" s="120" t="s">
        <v>18826</v>
      </c>
      <c r="J4860" s="121" t="s">
        <v>7454</v>
      </c>
    </row>
    <row r="4861" spans="1:10" ht="15.75" hidden="1" customHeight="1">
      <c r="A4861" s="119">
        <v>4854</v>
      </c>
      <c r="B4861" s="238" t="s">
        <v>31270</v>
      </c>
      <c r="C4861" s="121" t="s">
        <v>7481</v>
      </c>
      <c r="D4861" s="119">
        <v>2025</v>
      </c>
      <c r="E4861" s="121">
        <v>6000041687</v>
      </c>
      <c r="F4861" s="237">
        <v>45765</v>
      </c>
      <c r="G4861" s="121" t="s">
        <v>12354</v>
      </c>
      <c r="H4861" s="121" t="s">
        <v>25749</v>
      </c>
      <c r="I4861" s="120" t="s">
        <v>18827</v>
      </c>
      <c r="J4861" s="121" t="s">
        <v>7452</v>
      </c>
    </row>
    <row r="4862" spans="1:10" ht="15.75" hidden="1" customHeight="1">
      <c r="A4862" s="119">
        <v>4855</v>
      </c>
      <c r="B4862" s="238" t="s">
        <v>31271</v>
      </c>
      <c r="C4862" s="121" t="s">
        <v>7496</v>
      </c>
      <c r="D4862" s="119">
        <v>2025</v>
      </c>
      <c r="E4862" s="121">
        <v>6100112187</v>
      </c>
      <c r="F4862" s="237">
        <v>45761</v>
      </c>
      <c r="G4862" s="121" t="s">
        <v>7101</v>
      </c>
      <c r="H4862" s="121"/>
      <c r="I4862" s="120" t="s">
        <v>18828</v>
      </c>
      <c r="J4862" s="121" t="s">
        <v>7451</v>
      </c>
    </row>
    <row r="4863" spans="1:10" ht="15.75" hidden="1" customHeight="1">
      <c r="A4863" s="119">
        <v>4856</v>
      </c>
      <c r="B4863" s="238" t="s">
        <v>31272</v>
      </c>
      <c r="C4863" s="121" t="s">
        <v>7481</v>
      </c>
      <c r="D4863" s="119">
        <v>2025</v>
      </c>
      <c r="E4863" s="121">
        <v>6000041751</v>
      </c>
      <c r="F4863" s="237">
        <v>45762</v>
      </c>
      <c r="G4863" s="121" t="s">
        <v>12355</v>
      </c>
      <c r="H4863" s="121" t="s">
        <v>25750</v>
      </c>
      <c r="I4863" s="120" t="s">
        <v>18829</v>
      </c>
      <c r="J4863" s="121" t="s">
        <v>7452</v>
      </c>
    </row>
    <row r="4864" spans="1:10" ht="15.75" hidden="1" customHeight="1">
      <c r="A4864" s="119">
        <v>4857</v>
      </c>
      <c r="B4864" s="238" t="s">
        <v>31273</v>
      </c>
      <c r="C4864" s="121" t="s">
        <v>7478</v>
      </c>
      <c r="D4864" s="119">
        <v>2025</v>
      </c>
      <c r="E4864" s="121">
        <v>6100112276</v>
      </c>
      <c r="F4864" s="237">
        <v>45758</v>
      </c>
      <c r="G4864" s="121" t="s">
        <v>12356</v>
      </c>
      <c r="H4864" s="121" t="s">
        <v>25751</v>
      </c>
      <c r="I4864" s="120" t="s">
        <v>18830</v>
      </c>
      <c r="J4864" s="121" t="s">
        <v>7451</v>
      </c>
    </row>
    <row r="4865" spans="1:10" ht="15.75" hidden="1" customHeight="1">
      <c r="A4865" s="119">
        <v>4858</v>
      </c>
      <c r="B4865" s="238" t="s">
        <v>31274</v>
      </c>
      <c r="C4865" s="121" t="s">
        <v>7512</v>
      </c>
      <c r="D4865" s="119">
        <v>2025</v>
      </c>
      <c r="E4865" s="121">
        <v>6400023906</v>
      </c>
      <c r="F4865" s="237">
        <v>45755</v>
      </c>
      <c r="G4865" s="121" t="s">
        <v>7101</v>
      </c>
      <c r="H4865" s="121" t="s">
        <v>33373</v>
      </c>
      <c r="I4865" s="120" t="s">
        <v>18831</v>
      </c>
      <c r="J4865" s="121" t="s">
        <v>7455</v>
      </c>
    </row>
    <row r="4866" spans="1:10" ht="15.75" hidden="1" customHeight="1">
      <c r="A4866" s="119">
        <v>4859</v>
      </c>
      <c r="B4866" s="238" t="s">
        <v>31275</v>
      </c>
      <c r="C4866" s="121" t="s">
        <v>7508</v>
      </c>
      <c r="D4866" s="119">
        <v>2025</v>
      </c>
      <c r="E4866" s="121">
        <v>6400023931</v>
      </c>
      <c r="F4866" s="237">
        <v>45755</v>
      </c>
      <c r="G4866" s="121" t="s">
        <v>12357</v>
      </c>
      <c r="H4866" s="121" t="s">
        <v>25752</v>
      </c>
      <c r="I4866" s="120" t="s">
        <v>18832</v>
      </c>
      <c r="J4866" s="121" t="s">
        <v>7455</v>
      </c>
    </row>
    <row r="4867" spans="1:10" ht="15.75" hidden="1" customHeight="1">
      <c r="A4867" s="119">
        <v>4860</v>
      </c>
      <c r="B4867" s="238" t="s">
        <v>31276</v>
      </c>
      <c r="C4867" s="121" t="s">
        <v>7495</v>
      </c>
      <c r="D4867" s="119">
        <v>2025</v>
      </c>
      <c r="E4867" s="121">
        <v>6300020845</v>
      </c>
      <c r="F4867" s="237">
        <v>45761</v>
      </c>
      <c r="G4867" s="121" t="s">
        <v>12358</v>
      </c>
      <c r="H4867" s="121" t="s">
        <v>25753</v>
      </c>
      <c r="I4867" s="120" t="s">
        <v>18833</v>
      </c>
      <c r="J4867" s="121" t="s">
        <v>7454</v>
      </c>
    </row>
    <row r="4868" spans="1:10" ht="15.75" hidden="1" customHeight="1">
      <c r="A4868" s="119">
        <v>4861</v>
      </c>
      <c r="B4868" s="238" t="s">
        <v>31277</v>
      </c>
      <c r="C4868" s="121" t="s">
        <v>7505</v>
      </c>
      <c r="D4868" s="119">
        <v>2025</v>
      </c>
      <c r="E4868" s="121">
        <v>6400023951</v>
      </c>
      <c r="F4868" s="237">
        <v>45758</v>
      </c>
      <c r="G4868" s="121" t="s">
        <v>12359</v>
      </c>
      <c r="H4868" s="121" t="s">
        <v>25754</v>
      </c>
      <c r="I4868" s="120" t="s">
        <v>18834</v>
      </c>
      <c r="J4868" s="121" t="s">
        <v>7455</v>
      </c>
    </row>
    <row r="4869" spans="1:10" ht="15.75" hidden="1" customHeight="1">
      <c r="A4869" s="119">
        <v>4862</v>
      </c>
      <c r="B4869" s="238" t="s">
        <v>31278</v>
      </c>
      <c r="C4869" s="121" t="s">
        <v>7478</v>
      </c>
      <c r="D4869" s="119">
        <v>2025</v>
      </c>
      <c r="E4869" s="121">
        <v>6100112215</v>
      </c>
      <c r="F4869" s="237">
        <v>45756</v>
      </c>
      <c r="G4869" s="121" t="s">
        <v>7239</v>
      </c>
      <c r="H4869" s="121" t="s">
        <v>25755</v>
      </c>
      <c r="I4869" s="120" t="s">
        <v>18835</v>
      </c>
      <c r="J4869" s="121" t="s">
        <v>7451</v>
      </c>
    </row>
    <row r="4870" spans="1:10" ht="15.75" hidden="1" customHeight="1">
      <c r="A4870" s="119">
        <v>4863</v>
      </c>
      <c r="B4870" s="121" t="s">
        <v>28057</v>
      </c>
      <c r="C4870" s="121" t="s">
        <v>7485</v>
      </c>
      <c r="D4870" s="119">
        <v>2025</v>
      </c>
      <c r="E4870" s="121">
        <v>6000041689</v>
      </c>
      <c r="F4870" s="237">
        <v>45756</v>
      </c>
      <c r="G4870" s="121" t="s">
        <v>12360</v>
      </c>
      <c r="H4870" s="121" t="s">
        <v>25756</v>
      </c>
      <c r="I4870" s="120" t="s">
        <v>18836</v>
      </c>
      <c r="J4870" s="121" t="s">
        <v>7452</v>
      </c>
    </row>
    <row r="4871" spans="1:10" ht="15.75" hidden="1" customHeight="1">
      <c r="A4871" s="119">
        <v>4864</v>
      </c>
      <c r="B4871" s="238" t="s">
        <v>7705</v>
      </c>
      <c r="C4871" s="121" t="s">
        <v>7478</v>
      </c>
      <c r="D4871" s="119">
        <v>2025</v>
      </c>
      <c r="E4871" s="121">
        <v>6100112216</v>
      </c>
      <c r="F4871" s="237">
        <v>45757</v>
      </c>
      <c r="G4871" s="121" t="s">
        <v>10212</v>
      </c>
      <c r="H4871" s="121" t="s">
        <v>25757</v>
      </c>
      <c r="I4871" s="120" t="s">
        <v>7373</v>
      </c>
      <c r="J4871" s="121" t="s">
        <v>7451</v>
      </c>
    </row>
    <row r="4872" spans="1:10" ht="15.75" hidden="1" customHeight="1">
      <c r="A4872" s="119">
        <v>4865</v>
      </c>
      <c r="B4872" s="238" t="s">
        <v>31279</v>
      </c>
      <c r="C4872" s="121" t="s">
        <v>7512</v>
      </c>
      <c r="D4872" s="119">
        <v>2025</v>
      </c>
      <c r="E4872" s="121">
        <v>6400023907</v>
      </c>
      <c r="F4872" s="237">
        <v>45755</v>
      </c>
      <c r="G4872" s="121" t="s">
        <v>7101</v>
      </c>
      <c r="H4872" s="121" t="s">
        <v>33374</v>
      </c>
      <c r="I4872" s="120" t="s">
        <v>18837</v>
      </c>
      <c r="J4872" s="121" t="s">
        <v>7455</v>
      </c>
    </row>
    <row r="4873" spans="1:10" ht="15.75" hidden="1" customHeight="1">
      <c r="A4873" s="119">
        <v>4866</v>
      </c>
      <c r="B4873" s="238" t="s">
        <v>31280</v>
      </c>
      <c r="C4873" s="121" t="s">
        <v>7483</v>
      </c>
      <c r="D4873" s="119">
        <v>2025</v>
      </c>
      <c r="E4873" s="121">
        <v>6100112318</v>
      </c>
      <c r="F4873" s="237">
        <v>45761</v>
      </c>
      <c r="G4873" s="121" t="s">
        <v>7124</v>
      </c>
      <c r="H4873" s="121"/>
      <c r="I4873" s="120" t="s">
        <v>18838</v>
      </c>
      <c r="J4873" s="121" t="s">
        <v>7451</v>
      </c>
    </row>
    <row r="4874" spans="1:10" ht="15.75" hidden="1" customHeight="1">
      <c r="A4874" s="119">
        <v>4867</v>
      </c>
      <c r="B4874" s="238" t="s">
        <v>7686</v>
      </c>
      <c r="C4874" s="121" t="s">
        <v>7478</v>
      </c>
      <c r="D4874" s="119">
        <v>2025</v>
      </c>
      <c r="E4874" s="121">
        <v>6100112174</v>
      </c>
      <c r="F4874" s="237">
        <v>45756</v>
      </c>
      <c r="G4874" s="121" t="s">
        <v>7239</v>
      </c>
      <c r="H4874" s="121" t="s">
        <v>25758</v>
      </c>
      <c r="I4874" s="120" t="s">
        <v>18835</v>
      </c>
      <c r="J4874" s="121" t="s">
        <v>7451</v>
      </c>
    </row>
    <row r="4875" spans="1:10" ht="15.75" hidden="1" customHeight="1">
      <c r="A4875" s="119">
        <v>4868</v>
      </c>
      <c r="B4875" s="238" t="s">
        <v>28966</v>
      </c>
      <c r="C4875" s="121" t="s">
        <v>7496</v>
      </c>
      <c r="D4875" s="119">
        <v>2025</v>
      </c>
      <c r="E4875" s="121">
        <v>6100112330</v>
      </c>
      <c r="F4875" s="237">
        <v>45761</v>
      </c>
      <c r="G4875" s="121" t="s">
        <v>12361</v>
      </c>
      <c r="H4875" s="121" t="s">
        <v>25759</v>
      </c>
      <c r="I4875" s="120" t="s">
        <v>18839</v>
      </c>
      <c r="J4875" s="121" t="s">
        <v>7451</v>
      </c>
    </row>
    <row r="4876" spans="1:10" ht="15.75" hidden="1" customHeight="1">
      <c r="A4876" s="119">
        <v>4869</v>
      </c>
      <c r="B4876" s="238" t="s">
        <v>31281</v>
      </c>
      <c r="C4876" s="121" t="s">
        <v>7484</v>
      </c>
      <c r="D4876" s="119">
        <v>2025</v>
      </c>
      <c r="E4876" s="121">
        <v>6100112194</v>
      </c>
      <c r="F4876" s="237">
        <v>45761</v>
      </c>
      <c r="G4876" s="121" t="s">
        <v>12362</v>
      </c>
      <c r="H4876" s="121" t="s">
        <v>25760</v>
      </c>
      <c r="I4876" s="120" t="s">
        <v>7318</v>
      </c>
      <c r="J4876" s="121" t="s">
        <v>7451</v>
      </c>
    </row>
    <row r="4877" spans="1:10" ht="15.75" hidden="1" customHeight="1">
      <c r="A4877" s="119">
        <v>4870</v>
      </c>
      <c r="B4877" s="238" t="s">
        <v>29570</v>
      </c>
      <c r="C4877" s="121" t="s">
        <v>7478</v>
      </c>
      <c r="D4877" s="119">
        <v>2025</v>
      </c>
      <c r="E4877" s="121">
        <v>6100112176</v>
      </c>
      <c r="F4877" s="237">
        <v>45761</v>
      </c>
      <c r="G4877" s="121" t="s">
        <v>12363</v>
      </c>
      <c r="H4877" s="121" t="s">
        <v>25761</v>
      </c>
      <c r="I4877" s="120" t="s">
        <v>18840</v>
      </c>
      <c r="J4877" s="121" t="s">
        <v>7451</v>
      </c>
    </row>
    <row r="4878" spans="1:10" ht="15.75" hidden="1" customHeight="1">
      <c r="A4878" s="119">
        <v>4871</v>
      </c>
      <c r="B4878" s="238" t="s">
        <v>31282</v>
      </c>
      <c r="C4878" s="121" t="s">
        <v>7479</v>
      </c>
      <c r="D4878" s="119">
        <v>2025</v>
      </c>
      <c r="E4878" s="121">
        <v>6100112188</v>
      </c>
      <c r="F4878" s="237">
        <v>45761</v>
      </c>
      <c r="G4878" s="121" t="s">
        <v>7101</v>
      </c>
      <c r="H4878" s="121"/>
      <c r="I4878" s="120" t="s">
        <v>18841</v>
      </c>
      <c r="J4878" s="121" t="s">
        <v>7451</v>
      </c>
    </row>
    <row r="4879" spans="1:10" ht="15.75" hidden="1" customHeight="1">
      <c r="A4879" s="119">
        <v>4872</v>
      </c>
      <c r="B4879" s="238" t="s">
        <v>31283</v>
      </c>
      <c r="C4879" s="121" t="s">
        <v>7488</v>
      </c>
      <c r="D4879" s="119">
        <v>2025</v>
      </c>
      <c r="E4879" s="121">
        <v>6100112411</v>
      </c>
      <c r="F4879" s="237">
        <v>45764</v>
      </c>
      <c r="G4879" s="121" t="s">
        <v>12364</v>
      </c>
      <c r="H4879" s="121" t="s">
        <v>25762</v>
      </c>
      <c r="I4879" s="120" t="s">
        <v>18842</v>
      </c>
      <c r="J4879" s="121" t="s">
        <v>7451</v>
      </c>
    </row>
    <row r="4880" spans="1:10" ht="15.75" hidden="1" customHeight="1">
      <c r="A4880" s="119">
        <v>4873</v>
      </c>
      <c r="B4880" s="238" t="s">
        <v>31284</v>
      </c>
      <c r="C4880" s="121" t="s">
        <v>7491</v>
      </c>
      <c r="D4880" s="119">
        <v>2025</v>
      </c>
      <c r="E4880" s="121">
        <v>6100112185</v>
      </c>
      <c r="F4880" s="237">
        <v>45757</v>
      </c>
      <c r="G4880" s="121" t="s">
        <v>12365</v>
      </c>
      <c r="H4880" s="121" t="s">
        <v>25763</v>
      </c>
      <c r="I4880" s="120" t="s">
        <v>18843</v>
      </c>
      <c r="J4880" s="121" t="s">
        <v>7451</v>
      </c>
    </row>
    <row r="4881" spans="1:10" ht="15.75" hidden="1" customHeight="1">
      <c r="A4881" s="119">
        <v>4874</v>
      </c>
      <c r="B4881" s="238" t="s">
        <v>31285</v>
      </c>
      <c r="C4881" s="121" t="s">
        <v>7479</v>
      </c>
      <c r="D4881" s="119">
        <v>2025</v>
      </c>
      <c r="E4881" s="121">
        <v>6100112281</v>
      </c>
      <c r="F4881" s="237">
        <v>45758</v>
      </c>
      <c r="G4881" s="121" t="s">
        <v>12366</v>
      </c>
      <c r="H4881" s="121" t="s">
        <v>25764</v>
      </c>
      <c r="I4881" s="120" t="s">
        <v>18844</v>
      </c>
      <c r="J4881" s="121" t="s">
        <v>7451</v>
      </c>
    </row>
    <row r="4882" spans="1:10" ht="15.75" hidden="1" customHeight="1">
      <c r="A4882" s="119">
        <v>4875</v>
      </c>
      <c r="B4882" s="238" t="s">
        <v>31286</v>
      </c>
      <c r="C4882" s="121" t="s">
        <v>7489</v>
      </c>
      <c r="D4882" s="119">
        <v>2025</v>
      </c>
      <c r="E4882" s="121">
        <v>6200038885</v>
      </c>
      <c r="F4882" s="237">
        <v>45754</v>
      </c>
      <c r="G4882" s="121" t="s">
        <v>12367</v>
      </c>
      <c r="H4882" s="121" t="s">
        <v>25765</v>
      </c>
      <c r="I4882" s="120" t="s">
        <v>18845</v>
      </c>
      <c r="J4882" s="121" t="s">
        <v>7453</v>
      </c>
    </row>
    <row r="4883" spans="1:10" ht="15.75" hidden="1" customHeight="1">
      <c r="A4883" s="119">
        <v>4876</v>
      </c>
      <c r="B4883" s="238" t="s">
        <v>7813</v>
      </c>
      <c r="C4883" s="121" t="s">
        <v>7479</v>
      </c>
      <c r="D4883" s="119">
        <v>2025</v>
      </c>
      <c r="E4883" s="121">
        <v>6100112191</v>
      </c>
      <c r="F4883" s="237">
        <v>45756</v>
      </c>
      <c r="G4883" s="121" t="s">
        <v>12368</v>
      </c>
      <c r="H4883" s="121" t="s">
        <v>25766</v>
      </c>
      <c r="I4883" s="120" t="s">
        <v>18846</v>
      </c>
      <c r="J4883" s="121" t="s">
        <v>7451</v>
      </c>
    </row>
    <row r="4884" spans="1:10" ht="15.75" hidden="1" customHeight="1">
      <c r="A4884" s="119">
        <v>4877</v>
      </c>
      <c r="B4884" s="238" t="s">
        <v>7705</v>
      </c>
      <c r="C4884" s="121" t="s">
        <v>7478</v>
      </c>
      <c r="D4884" s="119">
        <v>2025</v>
      </c>
      <c r="E4884" s="121">
        <v>6100112201</v>
      </c>
      <c r="F4884" s="237">
        <v>45761</v>
      </c>
      <c r="G4884" s="121" t="s">
        <v>12369</v>
      </c>
      <c r="H4884" s="121" t="s">
        <v>25767</v>
      </c>
      <c r="I4884" s="120" t="s">
        <v>7345</v>
      </c>
      <c r="J4884" s="121" t="s">
        <v>7451</v>
      </c>
    </row>
    <row r="4885" spans="1:10" ht="15.75" hidden="1" customHeight="1">
      <c r="A4885" s="119">
        <v>4878</v>
      </c>
      <c r="B4885" s="238" t="s">
        <v>31287</v>
      </c>
      <c r="C4885" s="121" t="s">
        <v>7508</v>
      </c>
      <c r="D4885" s="119">
        <v>2025</v>
      </c>
      <c r="E4885" s="121">
        <v>6400023946</v>
      </c>
      <c r="F4885" s="237">
        <v>45757</v>
      </c>
      <c r="G4885" s="121" t="s">
        <v>12370</v>
      </c>
      <c r="H4885" s="121" t="s">
        <v>25768</v>
      </c>
      <c r="I4885" s="120" t="s">
        <v>18847</v>
      </c>
      <c r="J4885" s="121" t="s">
        <v>7455</v>
      </c>
    </row>
    <row r="4886" spans="1:10" ht="15.75" hidden="1" customHeight="1">
      <c r="A4886" s="119">
        <v>4879</v>
      </c>
      <c r="B4886" s="238" t="s">
        <v>7527</v>
      </c>
      <c r="C4886" s="121" t="s">
        <v>7483</v>
      </c>
      <c r="D4886" s="119">
        <v>2025</v>
      </c>
      <c r="E4886" s="121">
        <v>6100112552</v>
      </c>
      <c r="F4886" s="237">
        <v>45768</v>
      </c>
      <c r="G4886" s="121" t="s">
        <v>12371</v>
      </c>
      <c r="H4886" s="121" t="s">
        <v>25769</v>
      </c>
      <c r="I4886" s="120" t="s">
        <v>18848</v>
      </c>
      <c r="J4886" s="121" t="s">
        <v>7451</v>
      </c>
    </row>
    <row r="4887" spans="1:10" ht="15.75" hidden="1" customHeight="1">
      <c r="A4887" s="119">
        <v>4880</v>
      </c>
      <c r="B4887" s="238" t="s">
        <v>31288</v>
      </c>
      <c r="C4887" s="121" t="s">
        <v>7484</v>
      </c>
      <c r="D4887" s="119">
        <v>2025</v>
      </c>
      <c r="E4887" s="121">
        <v>6100112354</v>
      </c>
      <c r="F4887" s="237">
        <v>45761</v>
      </c>
      <c r="G4887" s="121" t="s">
        <v>12372</v>
      </c>
      <c r="H4887" s="121" t="s">
        <v>25770</v>
      </c>
      <c r="I4887" s="120" t="s">
        <v>18849</v>
      </c>
      <c r="J4887" s="121" t="s">
        <v>7451</v>
      </c>
    </row>
    <row r="4888" spans="1:10" ht="15.75" hidden="1" customHeight="1">
      <c r="A4888" s="119">
        <v>4881</v>
      </c>
      <c r="B4888" s="238" t="s">
        <v>31289</v>
      </c>
      <c r="C4888" s="121" t="s">
        <v>7502</v>
      </c>
      <c r="D4888" s="119">
        <v>2025</v>
      </c>
      <c r="E4888" s="121">
        <v>6300020842</v>
      </c>
      <c r="F4888" s="237">
        <v>45762</v>
      </c>
      <c r="G4888" s="121" t="s">
        <v>7101</v>
      </c>
      <c r="H4888" s="121"/>
      <c r="I4888" s="120" t="s">
        <v>18850</v>
      </c>
      <c r="J4888" s="121" t="s">
        <v>7454</v>
      </c>
    </row>
    <row r="4889" spans="1:10" ht="15.75" hidden="1" customHeight="1">
      <c r="A4889" s="119">
        <v>4882</v>
      </c>
      <c r="B4889" s="238" t="s">
        <v>31290</v>
      </c>
      <c r="C4889" s="121" t="s">
        <v>7479</v>
      </c>
      <c r="D4889" s="119">
        <v>2025</v>
      </c>
      <c r="E4889" s="121">
        <v>6100112262</v>
      </c>
      <c r="F4889" s="237">
        <v>45758</v>
      </c>
      <c r="G4889" s="121" t="s">
        <v>8820</v>
      </c>
      <c r="H4889" s="121" t="s">
        <v>25771</v>
      </c>
      <c r="I4889" s="120" t="s">
        <v>18851</v>
      </c>
      <c r="J4889" s="121" t="s">
        <v>7451</v>
      </c>
    </row>
    <row r="4890" spans="1:10" ht="15.75" hidden="1" customHeight="1">
      <c r="A4890" s="119">
        <v>4883</v>
      </c>
      <c r="B4890" s="238" t="s">
        <v>29091</v>
      </c>
      <c r="C4890" s="121" t="s">
        <v>7479</v>
      </c>
      <c r="D4890" s="119">
        <v>2025</v>
      </c>
      <c r="E4890" s="121">
        <v>6100112418</v>
      </c>
      <c r="F4890" s="237">
        <v>45763</v>
      </c>
      <c r="G4890" s="121" t="s">
        <v>12373</v>
      </c>
      <c r="H4890" s="121" t="s">
        <v>25772</v>
      </c>
      <c r="I4890" s="120" t="s">
        <v>18852</v>
      </c>
      <c r="J4890" s="121" t="s">
        <v>7451</v>
      </c>
    </row>
    <row r="4891" spans="1:10" ht="15.75" hidden="1" customHeight="1">
      <c r="A4891" s="119">
        <v>4884</v>
      </c>
      <c r="B4891" s="238" t="s">
        <v>7573</v>
      </c>
      <c r="C4891" s="121" t="s">
        <v>7478</v>
      </c>
      <c r="D4891" s="119">
        <v>2025</v>
      </c>
      <c r="E4891" s="121">
        <v>6100112521</v>
      </c>
      <c r="F4891" s="237">
        <v>45765</v>
      </c>
      <c r="G4891" s="121" t="s">
        <v>12374</v>
      </c>
      <c r="H4891" s="121" t="s">
        <v>25773</v>
      </c>
      <c r="I4891" s="120" t="s">
        <v>15783</v>
      </c>
      <c r="J4891" s="121" t="s">
        <v>7451</v>
      </c>
    </row>
    <row r="4892" spans="1:10" ht="15.75" hidden="1" customHeight="1">
      <c r="A4892" s="119">
        <v>4885</v>
      </c>
      <c r="B4892" s="238" t="s">
        <v>31291</v>
      </c>
      <c r="C4892" s="121" t="s">
        <v>7479</v>
      </c>
      <c r="D4892" s="119">
        <v>2025</v>
      </c>
      <c r="E4892" s="121">
        <v>6100113315</v>
      </c>
      <c r="F4892" s="237">
        <v>45803</v>
      </c>
      <c r="G4892" s="121" t="s">
        <v>12375</v>
      </c>
      <c r="H4892" s="121" t="s">
        <v>25774</v>
      </c>
      <c r="I4892" s="120" t="s">
        <v>18853</v>
      </c>
      <c r="J4892" s="121" t="s">
        <v>7451</v>
      </c>
    </row>
    <row r="4893" spans="1:10" ht="15.75" hidden="1" customHeight="1">
      <c r="A4893" s="119">
        <v>4886</v>
      </c>
      <c r="B4893" s="238" t="s">
        <v>31292</v>
      </c>
      <c r="C4893" s="121" t="s">
        <v>7479</v>
      </c>
      <c r="D4893" s="119">
        <v>2025</v>
      </c>
      <c r="E4893" s="121">
        <v>6100112263</v>
      </c>
      <c r="F4893" s="237">
        <v>45757</v>
      </c>
      <c r="G4893" s="121" t="s">
        <v>12376</v>
      </c>
      <c r="H4893" s="121" t="s">
        <v>25775</v>
      </c>
      <c r="I4893" s="120" t="s">
        <v>18854</v>
      </c>
      <c r="J4893" s="121" t="s">
        <v>7451</v>
      </c>
    </row>
    <row r="4894" spans="1:10" ht="15.75" hidden="1" customHeight="1">
      <c r="A4894" s="119">
        <v>4887</v>
      </c>
      <c r="B4894" s="238" t="s">
        <v>31293</v>
      </c>
      <c r="C4894" s="121" t="s">
        <v>7479</v>
      </c>
      <c r="D4894" s="119">
        <v>2025</v>
      </c>
      <c r="E4894" s="121">
        <v>6100112261</v>
      </c>
      <c r="F4894" s="237">
        <v>45757</v>
      </c>
      <c r="G4894" s="121" t="s">
        <v>7301</v>
      </c>
      <c r="H4894" s="121" t="s">
        <v>25776</v>
      </c>
      <c r="I4894" s="120" t="s">
        <v>18855</v>
      </c>
      <c r="J4894" s="121" t="s">
        <v>7451</v>
      </c>
    </row>
    <row r="4895" spans="1:10" ht="15.75" hidden="1" customHeight="1">
      <c r="A4895" s="119">
        <v>4888</v>
      </c>
      <c r="B4895" s="238" t="s">
        <v>7614</v>
      </c>
      <c r="C4895" s="121" t="s">
        <v>7478</v>
      </c>
      <c r="D4895" s="119">
        <v>2025</v>
      </c>
      <c r="E4895" s="121">
        <v>6100112222</v>
      </c>
      <c r="F4895" s="237">
        <v>45757</v>
      </c>
      <c r="G4895" s="121" t="s">
        <v>12377</v>
      </c>
      <c r="H4895" s="121" t="s">
        <v>25777</v>
      </c>
      <c r="I4895" s="120" t="s">
        <v>18856</v>
      </c>
      <c r="J4895" s="121" t="s">
        <v>7451</v>
      </c>
    </row>
    <row r="4896" spans="1:10" ht="15.75" hidden="1" customHeight="1">
      <c r="A4896" s="119">
        <v>4889</v>
      </c>
      <c r="B4896" s="238" t="s">
        <v>31294</v>
      </c>
      <c r="C4896" s="121" t="s">
        <v>7481</v>
      </c>
      <c r="D4896" s="119">
        <v>2025</v>
      </c>
      <c r="E4896" s="121">
        <v>6000041953</v>
      </c>
      <c r="F4896" s="237">
        <v>45783</v>
      </c>
      <c r="G4896" s="121" t="s">
        <v>12378</v>
      </c>
      <c r="H4896" s="121" t="s">
        <v>25778</v>
      </c>
      <c r="I4896" s="120" t="s">
        <v>18857</v>
      </c>
      <c r="J4896" s="121" t="s">
        <v>7452</v>
      </c>
    </row>
    <row r="4897" spans="1:10" ht="15.75" hidden="1" customHeight="1">
      <c r="A4897" s="119">
        <v>4890</v>
      </c>
      <c r="B4897" s="121" t="s">
        <v>28058</v>
      </c>
      <c r="C4897" s="121" t="s">
        <v>7490</v>
      </c>
      <c r="D4897" s="119">
        <v>2025</v>
      </c>
      <c r="E4897" s="121">
        <v>6200038896</v>
      </c>
      <c r="F4897" s="237">
        <v>45757</v>
      </c>
      <c r="G4897" s="121" t="s">
        <v>12379</v>
      </c>
      <c r="H4897" s="121" t="s">
        <v>25779</v>
      </c>
      <c r="I4897" s="120" t="s">
        <v>18858</v>
      </c>
      <c r="J4897" s="121" t="s">
        <v>7453</v>
      </c>
    </row>
    <row r="4898" spans="1:10" ht="15.75" hidden="1" customHeight="1">
      <c r="A4898" s="119">
        <v>4891</v>
      </c>
      <c r="B4898" s="238" t="s">
        <v>7734</v>
      </c>
      <c r="C4898" s="121" t="s">
        <v>7496</v>
      </c>
      <c r="D4898" s="119">
        <v>2025</v>
      </c>
      <c r="E4898" s="121">
        <v>6100112357</v>
      </c>
      <c r="F4898" s="237">
        <v>45807</v>
      </c>
      <c r="G4898" s="121" t="s">
        <v>12380</v>
      </c>
      <c r="H4898" s="121" t="s">
        <v>25780</v>
      </c>
      <c r="I4898" s="120" t="s">
        <v>18859</v>
      </c>
      <c r="J4898" s="121" t="s">
        <v>7451</v>
      </c>
    </row>
    <row r="4899" spans="1:10" ht="15.75" hidden="1" customHeight="1">
      <c r="A4899" s="119">
        <v>4892</v>
      </c>
      <c r="B4899" s="238" t="s">
        <v>31295</v>
      </c>
      <c r="C4899" s="121" t="s">
        <v>7483</v>
      </c>
      <c r="D4899" s="119">
        <v>2025</v>
      </c>
      <c r="E4899" s="121">
        <v>6100112700</v>
      </c>
      <c r="F4899" s="237">
        <v>45776</v>
      </c>
      <c r="G4899" s="121" t="s">
        <v>12381</v>
      </c>
      <c r="H4899" s="121" t="s">
        <v>25781</v>
      </c>
      <c r="I4899" s="120" t="s">
        <v>18860</v>
      </c>
      <c r="J4899" s="121" t="s">
        <v>7451</v>
      </c>
    </row>
    <row r="4900" spans="1:10" ht="15.75" hidden="1" customHeight="1">
      <c r="A4900" s="119">
        <v>4893</v>
      </c>
      <c r="B4900" s="238" t="s">
        <v>31296</v>
      </c>
      <c r="C4900" s="121" t="s">
        <v>7479</v>
      </c>
      <c r="D4900" s="119">
        <v>2025</v>
      </c>
      <c r="E4900" s="121">
        <v>6100112257</v>
      </c>
      <c r="F4900" s="237">
        <v>45756</v>
      </c>
      <c r="G4900" s="121" t="s">
        <v>12382</v>
      </c>
      <c r="H4900" s="121" t="s">
        <v>25782</v>
      </c>
      <c r="I4900" s="120" t="s">
        <v>18861</v>
      </c>
      <c r="J4900" s="121" t="s">
        <v>7451</v>
      </c>
    </row>
    <row r="4901" spans="1:10" ht="15.75" hidden="1" customHeight="1">
      <c r="A4901" s="119">
        <v>4894</v>
      </c>
      <c r="B4901" s="238" t="s">
        <v>7620</v>
      </c>
      <c r="C4901" s="121" t="s">
        <v>7478</v>
      </c>
      <c r="D4901" s="119">
        <v>2025</v>
      </c>
      <c r="E4901" s="121">
        <v>6100112252</v>
      </c>
      <c r="F4901" s="237">
        <v>45757</v>
      </c>
      <c r="G4901" s="121" t="s">
        <v>8618</v>
      </c>
      <c r="H4901" s="121" t="s">
        <v>25783</v>
      </c>
      <c r="I4901" s="120" t="s">
        <v>18862</v>
      </c>
      <c r="J4901" s="121" t="s">
        <v>7451</v>
      </c>
    </row>
    <row r="4902" spans="1:10" ht="15.75" hidden="1" customHeight="1">
      <c r="A4902" s="119">
        <v>4895</v>
      </c>
      <c r="B4902" s="238" t="s">
        <v>31297</v>
      </c>
      <c r="C4902" s="121" t="s">
        <v>7478</v>
      </c>
      <c r="D4902" s="119">
        <v>2025</v>
      </c>
      <c r="E4902" s="121">
        <v>6100112219</v>
      </c>
      <c r="F4902" s="237">
        <v>45756</v>
      </c>
      <c r="G4902" s="121" t="s">
        <v>12383</v>
      </c>
      <c r="H4902" s="121" t="s">
        <v>25784</v>
      </c>
      <c r="I4902" s="120" t="s">
        <v>7431</v>
      </c>
      <c r="J4902" s="121" t="s">
        <v>7451</v>
      </c>
    </row>
    <row r="4903" spans="1:10" ht="15.75" hidden="1" customHeight="1">
      <c r="A4903" s="119">
        <v>4896</v>
      </c>
      <c r="B4903" s="238" t="s">
        <v>31298</v>
      </c>
      <c r="C4903" s="121" t="s">
        <v>7479</v>
      </c>
      <c r="D4903" s="119">
        <v>2025</v>
      </c>
      <c r="E4903" s="121">
        <v>6100112258</v>
      </c>
      <c r="F4903" s="237">
        <v>45777</v>
      </c>
      <c r="G4903" s="121" t="s">
        <v>7101</v>
      </c>
      <c r="H4903" s="121"/>
      <c r="I4903" s="120" t="s">
        <v>18863</v>
      </c>
      <c r="J4903" s="121" t="s">
        <v>7451</v>
      </c>
    </row>
    <row r="4904" spans="1:10" ht="15.75" customHeight="1">
      <c r="A4904" s="119">
        <v>4897</v>
      </c>
      <c r="B4904" s="238" t="s">
        <v>31299</v>
      </c>
      <c r="C4904" s="121" t="s">
        <v>7510</v>
      </c>
      <c r="D4904" s="119">
        <v>2025</v>
      </c>
      <c r="E4904" s="121">
        <v>6300020813</v>
      </c>
      <c r="F4904" s="237">
        <v>45754</v>
      </c>
      <c r="G4904" s="121" t="s">
        <v>12384</v>
      </c>
      <c r="H4904" s="121" t="s">
        <v>25785</v>
      </c>
      <c r="I4904" s="120" t="s">
        <v>18864</v>
      </c>
      <c r="J4904" s="121" t="s">
        <v>7454</v>
      </c>
    </row>
    <row r="4905" spans="1:10" ht="15.75" hidden="1" customHeight="1">
      <c r="A4905" s="119">
        <v>4898</v>
      </c>
      <c r="B4905" s="238" t="s">
        <v>31300</v>
      </c>
      <c r="C4905" s="121" t="s">
        <v>7495</v>
      </c>
      <c r="D4905" s="119">
        <v>2025</v>
      </c>
      <c r="E4905" s="121">
        <v>6300020844</v>
      </c>
      <c r="F4905" s="237">
        <v>45762</v>
      </c>
      <c r="G4905" s="121" t="s">
        <v>12385</v>
      </c>
      <c r="H4905" s="121" t="s">
        <v>25786</v>
      </c>
      <c r="I4905" s="120" t="s">
        <v>18865</v>
      </c>
      <c r="J4905" s="121" t="s">
        <v>7454</v>
      </c>
    </row>
    <row r="4906" spans="1:10" ht="15.75" hidden="1" customHeight="1">
      <c r="A4906" s="119">
        <v>4899</v>
      </c>
      <c r="B4906" s="238" t="s">
        <v>31301</v>
      </c>
      <c r="C4906" s="121" t="s">
        <v>7508</v>
      </c>
      <c r="D4906" s="119">
        <v>2025</v>
      </c>
      <c r="E4906" s="121">
        <v>6400024038</v>
      </c>
      <c r="F4906" s="237">
        <v>45772</v>
      </c>
      <c r="G4906" s="121" t="s">
        <v>12386</v>
      </c>
      <c r="H4906" s="121" t="s">
        <v>25787</v>
      </c>
      <c r="I4906" s="120" t="s">
        <v>18866</v>
      </c>
      <c r="J4906" s="121" t="s">
        <v>7455</v>
      </c>
    </row>
    <row r="4907" spans="1:10" ht="15.75" hidden="1" customHeight="1">
      <c r="A4907" s="119">
        <v>4900</v>
      </c>
      <c r="B4907" s="238" t="s">
        <v>31302</v>
      </c>
      <c r="C4907" s="121" t="s">
        <v>7491</v>
      </c>
      <c r="D4907" s="119">
        <v>2025</v>
      </c>
      <c r="E4907" s="121">
        <v>6100112235</v>
      </c>
      <c r="F4907" s="237">
        <v>45762</v>
      </c>
      <c r="G4907" s="121" t="s">
        <v>12387</v>
      </c>
      <c r="H4907" s="121" t="s">
        <v>25788</v>
      </c>
      <c r="I4907" s="120" t="s">
        <v>18867</v>
      </c>
      <c r="J4907" s="121" t="s">
        <v>7451</v>
      </c>
    </row>
    <row r="4908" spans="1:10" ht="15.75" hidden="1" customHeight="1">
      <c r="A4908" s="119">
        <v>4901</v>
      </c>
      <c r="B4908" s="238" t="s">
        <v>31303</v>
      </c>
      <c r="C4908" s="121" t="s">
        <v>7478</v>
      </c>
      <c r="D4908" s="119">
        <v>2025</v>
      </c>
      <c r="E4908" s="121">
        <v>6100112230</v>
      </c>
      <c r="F4908" s="237">
        <v>45763</v>
      </c>
      <c r="G4908" s="121" t="s">
        <v>12388</v>
      </c>
      <c r="H4908" s="121" t="s">
        <v>25789</v>
      </c>
      <c r="I4908" s="120" t="s">
        <v>18868</v>
      </c>
      <c r="J4908" s="121" t="s">
        <v>7451</v>
      </c>
    </row>
    <row r="4909" spans="1:10" ht="15.75" hidden="1" customHeight="1">
      <c r="A4909" s="119">
        <v>4902</v>
      </c>
      <c r="B4909" s="238" t="s">
        <v>31304</v>
      </c>
      <c r="C4909" s="121" t="s">
        <v>7489</v>
      </c>
      <c r="D4909" s="119">
        <v>2025</v>
      </c>
      <c r="E4909" s="121">
        <v>6200038898</v>
      </c>
      <c r="F4909" s="237">
        <v>45755</v>
      </c>
      <c r="G4909" s="121" t="s">
        <v>7198</v>
      </c>
      <c r="H4909" s="121" t="s">
        <v>25790</v>
      </c>
      <c r="I4909" s="120" t="s">
        <v>18869</v>
      </c>
      <c r="J4909" s="121" t="s">
        <v>7453</v>
      </c>
    </row>
    <row r="4910" spans="1:10" ht="15.75" hidden="1" customHeight="1">
      <c r="A4910" s="119">
        <v>4903</v>
      </c>
      <c r="B4910" s="238" t="s">
        <v>29679</v>
      </c>
      <c r="C4910" s="121" t="s">
        <v>7478</v>
      </c>
      <c r="D4910" s="119">
        <v>2025</v>
      </c>
      <c r="E4910" s="121">
        <v>6100112433</v>
      </c>
      <c r="F4910" s="237">
        <v>45763</v>
      </c>
      <c r="G4910" s="121" t="s">
        <v>7301</v>
      </c>
      <c r="H4910" s="121" t="s">
        <v>25791</v>
      </c>
      <c r="I4910" s="120" t="s">
        <v>18870</v>
      </c>
      <c r="J4910" s="121" t="s">
        <v>7451</v>
      </c>
    </row>
    <row r="4911" spans="1:10" ht="15.75" hidden="1" customHeight="1">
      <c r="A4911" s="119">
        <v>4904</v>
      </c>
      <c r="B4911" s="238" t="s">
        <v>31305</v>
      </c>
      <c r="C4911" s="121" t="s">
        <v>7481</v>
      </c>
      <c r="D4911" s="119">
        <v>2025</v>
      </c>
      <c r="E4911" s="121">
        <v>6000041700</v>
      </c>
      <c r="F4911" s="237">
        <v>45761</v>
      </c>
      <c r="G4911" s="121" t="s">
        <v>12389</v>
      </c>
      <c r="H4911" s="121" t="s">
        <v>25792</v>
      </c>
      <c r="I4911" s="120" t="s">
        <v>18871</v>
      </c>
      <c r="J4911" s="121" t="s">
        <v>7452</v>
      </c>
    </row>
    <row r="4912" spans="1:10" ht="15.75" hidden="1" customHeight="1">
      <c r="A4912" s="119">
        <v>4905</v>
      </c>
      <c r="B4912" s="238" t="s">
        <v>31306</v>
      </c>
      <c r="C4912" s="121" t="s">
        <v>7492</v>
      </c>
      <c r="D4912" s="119">
        <v>2025</v>
      </c>
      <c r="E4912" s="121">
        <v>6200038791</v>
      </c>
      <c r="F4912" s="237">
        <v>45749</v>
      </c>
      <c r="G4912" s="121" t="s">
        <v>7272</v>
      </c>
      <c r="H4912" s="121" t="s">
        <v>25793</v>
      </c>
      <c r="I4912" s="120" t="s">
        <v>18872</v>
      </c>
      <c r="J4912" s="121" t="s">
        <v>7453</v>
      </c>
    </row>
    <row r="4913" spans="1:10" ht="15.75" hidden="1" customHeight="1">
      <c r="A4913" s="119">
        <v>4906</v>
      </c>
      <c r="B4913" s="238" t="s">
        <v>31307</v>
      </c>
      <c r="C4913" s="121" t="s">
        <v>7497</v>
      </c>
      <c r="D4913" s="119">
        <v>2025</v>
      </c>
      <c r="E4913" s="121">
        <v>6100112364</v>
      </c>
      <c r="F4913" s="237">
        <v>45764</v>
      </c>
      <c r="G4913" s="121" t="s">
        <v>12390</v>
      </c>
      <c r="H4913" s="121" t="s">
        <v>25794</v>
      </c>
      <c r="I4913" s="120" t="s">
        <v>18873</v>
      </c>
      <c r="J4913" s="121" t="s">
        <v>7451</v>
      </c>
    </row>
    <row r="4914" spans="1:10" ht="15.75" hidden="1" customHeight="1">
      <c r="A4914" s="119">
        <v>4907</v>
      </c>
      <c r="B4914" s="238" t="s">
        <v>31308</v>
      </c>
      <c r="C4914" s="121" t="s">
        <v>7492</v>
      </c>
      <c r="D4914" s="119">
        <v>2025</v>
      </c>
      <c r="E4914" s="121">
        <v>6200038900</v>
      </c>
      <c r="F4914" s="237">
        <v>45755</v>
      </c>
      <c r="G4914" s="121" t="s">
        <v>12391</v>
      </c>
      <c r="H4914" s="121" t="s">
        <v>25795</v>
      </c>
      <c r="I4914" s="120" t="s">
        <v>18874</v>
      </c>
      <c r="J4914" s="121" t="s">
        <v>7453</v>
      </c>
    </row>
    <row r="4915" spans="1:10" ht="15.75" hidden="1" customHeight="1">
      <c r="A4915" s="119">
        <v>4908</v>
      </c>
      <c r="B4915" s="238" t="s">
        <v>31309</v>
      </c>
      <c r="C4915" s="121" t="s">
        <v>7496</v>
      </c>
      <c r="D4915" s="119">
        <v>2025</v>
      </c>
      <c r="E4915" s="121">
        <v>6100112243</v>
      </c>
      <c r="F4915" s="237">
        <v>45757</v>
      </c>
      <c r="G4915" s="121" t="s">
        <v>12392</v>
      </c>
      <c r="H4915" s="121" t="s">
        <v>25796</v>
      </c>
      <c r="I4915" s="120" t="s">
        <v>18875</v>
      </c>
      <c r="J4915" s="121" t="s">
        <v>7451</v>
      </c>
    </row>
    <row r="4916" spans="1:10" ht="15.75" hidden="1" customHeight="1">
      <c r="A4916" s="119">
        <v>4909</v>
      </c>
      <c r="B4916" s="238" t="s">
        <v>31310</v>
      </c>
      <c r="C4916" s="121" t="s">
        <v>7487</v>
      </c>
      <c r="D4916" s="119">
        <v>2025</v>
      </c>
      <c r="E4916" s="121">
        <v>6100112237</v>
      </c>
      <c r="F4916" s="237">
        <v>45762</v>
      </c>
      <c r="G4916" s="121" t="s">
        <v>7101</v>
      </c>
      <c r="H4916" s="121" t="s">
        <v>25797</v>
      </c>
      <c r="I4916" s="120" t="s">
        <v>18876</v>
      </c>
      <c r="J4916" s="121" t="s">
        <v>7451</v>
      </c>
    </row>
    <row r="4917" spans="1:10" ht="15.75" hidden="1" customHeight="1">
      <c r="A4917" s="119">
        <v>4910</v>
      </c>
      <c r="B4917" s="238" t="s">
        <v>29103</v>
      </c>
      <c r="C4917" s="121" t="s">
        <v>7478</v>
      </c>
      <c r="D4917" s="119">
        <v>2025</v>
      </c>
      <c r="E4917" s="121">
        <v>6100112413</v>
      </c>
      <c r="F4917" s="237">
        <v>45763</v>
      </c>
      <c r="G4917" s="121" t="s">
        <v>12393</v>
      </c>
      <c r="H4917" s="121" t="s">
        <v>25798</v>
      </c>
      <c r="I4917" s="120" t="s">
        <v>18877</v>
      </c>
      <c r="J4917" s="121" t="s">
        <v>7451</v>
      </c>
    </row>
    <row r="4918" spans="1:10" ht="15.75" hidden="1" customHeight="1">
      <c r="A4918" s="119">
        <v>4911</v>
      </c>
      <c r="B4918" s="238" t="s">
        <v>31311</v>
      </c>
      <c r="C4918" s="121" t="s">
        <v>7492</v>
      </c>
      <c r="D4918" s="119">
        <v>2025</v>
      </c>
      <c r="E4918" s="121">
        <v>6200038918</v>
      </c>
      <c r="F4918" s="237">
        <v>45758</v>
      </c>
      <c r="G4918" s="121" t="s">
        <v>12394</v>
      </c>
      <c r="H4918" s="121" t="s">
        <v>25799</v>
      </c>
      <c r="I4918" s="120" t="s">
        <v>18878</v>
      </c>
      <c r="J4918" s="121" t="s">
        <v>7453</v>
      </c>
    </row>
    <row r="4919" spans="1:10" ht="15.75" hidden="1" customHeight="1">
      <c r="A4919" s="119">
        <v>4912</v>
      </c>
      <c r="B4919" s="238" t="s">
        <v>31312</v>
      </c>
      <c r="C4919" s="121" t="s">
        <v>7492</v>
      </c>
      <c r="D4919" s="119">
        <v>2025</v>
      </c>
      <c r="E4919" s="121">
        <v>6200038916</v>
      </c>
      <c r="F4919" s="237">
        <v>45761</v>
      </c>
      <c r="G4919" s="121" t="s">
        <v>12395</v>
      </c>
      <c r="H4919" s="121" t="s">
        <v>25800</v>
      </c>
      <c r="I4919" s="120" t="s">
        <v>18879</v>
      </c>
      <c r="J4919" s="121" t="s">
        <v>7453</v>
      </c>
    </row>
    <row r="4920" spans="1:10" ht="15.75" hidden="1" customHeight="1">
      <c r="A4920" s="119">
        <v>4913</v>
      </c>
      <c r="B4920" s="238" t="s">
        <v>31313</v>
      </c>
      <c r="C4920" s="121" t="s">
        <v>7508</v>
      </c>
      <c r="D4920" s="119">
        <v>2025</v>
      </c>
      <c r="E4920" s="121">
        <v>6400023935</v>
      </c>
      <c r="F4920" s="237">
        <v>45755</v>
      </c>
      <c r="G4920" s="121" t="s">
        <v>7262</v>
      </c>
      <c r="H4920" s="121" t="s">
        <v>25801</v>
      </c>
      <c r="I4920" s="120" t="s">
        <v>7435</v>
      </c>
      <c r="J4920" s="121" t="s">
        <v>7455</v>
      </c>
    </row>
    <row r="4921" spans="1:10" ht="15.75" hidden="1" customHeight="1">
      <c r="A4921" s="119">
        <v>4914</v>
      </c>
      <c r="B4921" s="238" t="s">
        <v>31314</v>
      </c>
      <c r="C4921" s="121" t="s">
        <v>7497</v>
      </c>
      <c r="D4921" s="119">
        <v>2025</v>
      </c>
      <c r="E4921" s="121">
        <v>6100112284</v>
      </c>
      <c r="F4921" s="237">
        <v>45761</v>
      </c>
      <c r="G4921" s="121" t="s">
        <v>12396</v>
      </c>
      <c r="H4921" s="121" t="s">
        <v>25802</v>
      </c>
      <c r="I4921" s="120" t="s">
        <v>18880</v>
      </c>
      <c r="J4921" s="121" t="s">
        <v>7451</v>
      </c>
    </row>
    <row r="4922" spans="1:10" ht="15.75" hidden="1" customHeight="1">
      <c r="A4922" s="119">
        <v>4915</v>
      </c>
      <c r="B4922" s="238" t="s">
        <v>31315</v>
      </c>
      <c r="C4922" s="121" t="s">
        <v>7478</v>
      </c>
      <c r="D4922" s="119">
        <v>2025</v>
      </c>
      <c r="E4922" s="121">
        <v>6100112301</v>
      </c>
      <c r="F4922" s="237">
        <v>45758</v>
      </c>
      <c r="G4922" s="121" t="s">
        <v>12397</v>
      </c>
      <c r="H4922" s="121" t="s">
        <v>25803</v>
      </c>
      <c r="I4922" s="120" t="s">
        <v>18881</v>
      </c>
      <c r="J4922" s="121" t="s">
        <v>7451</v>
      </c>
    </row>
    <row r="4923" spans="1:10" ht="15.75" hidden="1" customHeight="1">
      <c r="A4923" s="119">
        <v>4916</v>
      </c>
      <c r="B4923" s="238" t="s">
        <v>31316</v>
      </c>
      <c r="C4923" s="121" t="s">
        <v>7483</v>
      </c>
      <c r="D4923" s="119">
        <v>2025</v>
      </c>
      <c r="E4923" s="121">
        <v>6100112455</v>
      </c>
      <c r="F4923" s="237">
        <v>45764</v>
      </c>
      <c r="G4923" s="121" t="s">
        <v>12398</v>
      </c>
      <c r="H4923" s="121" t="s">
        <v>25804</v>
      </c>
      <c r="I4923" s="120" t="s">
        <v>18882</v>
      </c>
      <c r="J4923" s="121" t="s">
        <v>7451</v>
      </c>
    </row>
    <row r="4924" spans="1:10" ht="15.75" hidden="1" customHeight="1">
      <c r="A4924" s="119">
        <v>4917</v>
      </c>
      <c r="B4924" s="238" t="s">
        <v>31317</v>
      </c>
      <c r="C4924" s="121" t="s">
        <v>7498</v>
      </c>
      <c r="D4924" s="119">
        <v>2025</v>
      </c>
      <c r="E4924" s="121">
        <v>6200038875</v>
      </c>
      <c r="F4924" s="237">
        <v>45756</v>
      </c>
      <c r="G4924" s="121" t="s">
        <v>7255</v>
      </c>
      <c r="H4924" s="121"/>
      <c r="I4924" s="120" t="s">
        <v>18883</v>
      </c>
      <c r="J4924" s="121" t="s">
        <v>7453</v>
      </c>
    </row>
    <row r="4925" spans="1:10" ht="15.75" hidden="1" customHeight="1">
      <c r="A4925" s="119">
        <v>4918</v>
      </c>
      <c r="B4925" s="238" t="s">
        <v>31318</v>
      </c>
      <c r="C4925" s="121" t="s">
        <v>7498</v>
      </c>
      <c r="D4925" s="119">
        <v>2025</v>
      </c>
      <c r="E4925" s="121">
        <v>6200038877</v>
      </c>
      <c r="F4925" s="237">
        <v>45756</v>
      </c>
      <c r="G4925" s="121" t="s">
        <v>7255</v>
      </c>
      <c r="H4925" s="121"/>
      <c r="I4925" s="120" t="s">
        <v>18884</v>
      </c>
      <c r="J4925" s="121" t="s">
        <v>7453</v>
      </c>
    </row>
    <row r="4926" spans="1:10" ht="15.75" hidden="1" customHeight="1">
      <c r="A4926" s="119">
        <v>4919</v>
      </c>
      <c r="B4926" s="238" t="s">
        <v>31319</v>
      </c>
      <c r="C4926" s="121" t="s">
        <v>7478</v>
      </c>
      <c r="D4926" s="119">
        <v>2025</v>
      </c>
      <c r="E4926" s="121">
        <v>6100112270</v>
      </c>
      <c r="F4926" s="237">
        <v>45758</v>
      </c>
      <c r="G4926" s="121" t="s">
        <v>12397</v>
      </c>
      <c r="H4926" s="121" t="s">
        <v>25805</v>
      </c>
      <c r="I4926" s="120" t="s">
        <v>18881</v>
      </c>
      <c r="J4926" s="121" t="s">
        <v>7451</v>
      </c>
    </row>
    <row r="4927" spans="1:10" ht="15.75" hidden="1" customHeight="1">
      <c r="A4927" s="119">
        <v>4920</v>
      </c>
      <c r="B4927" s="238" t="s">
        <v>31320</v>
      </c>
      <c r="C4927" s="121" t="s">
        <v>7488</v>
      </c>
      <c r="D4927" s="119">
        <v>2025</v>
      </c>
      <c r="E4927" s="121">
        <v>6100112410</v>
      </c>
      <c r="F4927" s="237">
        <v>45763</v>
      </c>
      <c r="G4927" s="121" t="s">
        <v>12399</v>
      </c>
      <c r="H4927" s="121" t="s">
        <v>25806</v>
      </c>
      <c r="I4927" s="120" t="s">
        <v>18885</v>
      </c>
      <c r="J4927" s="121" t="s">
        <v>7451</v>
      </c>
    </row>
    <row r="4928" spans="1:10" ht="15.75" hidden="1" customHeight="1">
      <c r="A4928" s="119">
        <v>4921</v>
      </c>
      <c r="B4928" s="238" t="s">
        <v>31321</v>
      </c>
      <c r="C4928" s="121" t="s">
        <v>7501</v>
      </c>
      <c r="D4928" s="119">
        <v>2025</v>
      </c>
      <c r="E4928" s="121">
        <v>6200038919</v>
      </c>
      <c r="F4928" s="237">
        <v>45756</v>
      </c>
      <c r="G4928" s="121" t="s">
        <v>12400</v>
      </c>
      <c r="H4928" s="121" t="s">
        <v>25807</v>
      </c>
      <c r="I4928" s="120" t="s">
        <v>18886</v>
      </c>
      <c r="J4928" s="121" t="s">
        <v>7453</v>
      </c>
    </row>
    <row r="4929" spans="1:10" ht="15.75" hidden="1" customHeight="1">
      <c r="A4929" s="119">
        <v>4922</v>
      </c>
      <c r="B4929" s="238" t="s">
        <v>31322</v>
      </c>
      <c r="C4929" s="121" t="s">
        <v>7489</v>
      </c>
      <c r="D4929" s="119">
        <v>2025</v>
      </c>
      <c r="E4929" s="121">
        <v>6200039019</v>
      </c>
      <c r="F4929" s="237">
        <v>45763</v>
      </c>
      <c r="G4929" s="121" t="s">
        <v>12401</v>
      </c>
      <c r="H4929" s="121" t="s">
        <v>25808</v>
      </c>
      <c r="I4929" s="120" t="s">
        <v>18887</v>
      </c>
      <c r="J4929" s="121" t="s">
        <v>7453</v>
      </c>
    </row>
    <row r="4930" spans="1:10" ht="15.75" hidden="1" customHeight="1">
      <c r="A4930" s="119">
        <v>4923</v>
      </c>
      <c r="B4930" s="238" t="s">
        <v>31323</v>
      </c>
      <c r="C4930" s="121" t="s">
        <v>7495</v>
      </c>
      <c r="D4930" s="119">
        <v>2025</v>
      </c>
      <c r="E4930" s="121">
        <v>6300020868</v>
      </c>
      <c r="F4930" s="237">
        <v>45763</v>
      </c>
      <c r="G4930" s="121" t="s">
        <v>12402</v>
      </c>
      <c r="H4930" s="121" t="s">
        <v>25809</v>
      </c>
      <c r="I4930" s="120" t="s">
        <v>18888</v>
      </c>
      <c r="J4930" s="121" t="s">
        <v>7454</v>
      </c>
    </row>
    <row r="4931" spans="1:10" ht="15.75" hidden="1" customHeight="1">
      <c r="A4931" s="119">
        <v>4924</v>
      </c>
      <c r="B4931" s="238" t="s">
        <v>31324</v>
      </c>
      <c r="C4931" s="121" t="s">
        <v>7502</v>
      </c>
      <c r="D4931" s="119">
        <v>2025</v>
      </c>
      <c r="E4931" s="121">
        <v>6300020864</v>
      </c>
      <c r="F4931" s="237">
        <v>45764</v>
      </c>
      <c r="G4931" s="121" t="s">
        <v>7124</v>
      </c>
      <c r="H4931" s="121"/>
      <c r="I4931" s="120" t="s">
        <v>18889</v>
      </c>
      <c r="J4931" s="121" t="s">
        <v>7454</v>
      </c>
    </row>
    <row r="4932" spans="1:10" ht="15.75" hidden="1" customHeight="1">
      <c r="A4932" s="119">
        <v>4925</v>
      </c>
      <c r="B4932" s="238" t="s">
        <v>31325</v>
      </c>
      <c r="C4932" s="121" t="s">
        <v>7484</v>
      </c>
      <c r="D4932" s="119">
        <v>2025</v>
      </c>
      <c r="E4932" s="121">
        <v>6100112406</v>
      </c>
      <c r="F4932" s="237">
        <v>45763</v>
      </c>
      <c r="G4932" s="121" t="s">
        <v>12403</v>
      </c>
      <c r="H4932" s="121" t="s">
        <v>25810</v>
      </c>
      <c r="I4932" s="120" t="s">
        <v>18890</v>
      </c>
      <c r="J4932" s="121" t="s">
        <v>7451</v>
      </c>
    </row>
    <row r="4933" spans="1:10" ht="15.75" hidden="1" customHeight="1">
      <c r="A4933" s="119">
        <v>4926</v>
      </c>
      <c r="B4933" s="238" t="s">
        <v>31326</v>
      </c>
      <c r="C4933" s="121" t="s">
        <v>7479</v>
      </c>
      <c r="D4933" s="119">
        <v>2025</v>
      </c>
      <c r="E4933" s="121">
        <v>6100112292</v>
      </c>
      <c r="F4933" s="237">
        <v>45761</v>
      </c>
      <c r="G4933" s="121" t="s">
        <v>12404</v>
      </c>
      <c r="H4933" s="121" t="s">
        <v>25811</v>
      </c>
      <c r="I4933" s="120" t="s">
        <v>18891</v>
      </c>
      <c r="J4933" s="121" t="s">
        <v>7451</v>
      </c>
    </row>
    <row r="4934" spans="1:10" ht="15.75" hidden="1" customHeight="1">
      <c r="A4934" s="119">
        <v>4927</v>
      </c>
      <c r="B4934" s="238" t="s">
        <v>31327</v>
      </c>
      <c r="C4934" s="121" t="s">
        <v>7494</v>
      </c>
      <c r="D4934" s="119">
        <v>2025</v>
      </c>
      <c r="E4934" s="121">
        <v>6000041790</v>
      </c>
      <c r="F4934" s="237">
        <v>45765</v>
      </c>
      <c r="G4934" s="121" t="s">
        <v>12405</v>
      </c>
      <c r="H4934" s="121" t="s">
        <v>25812</v>
      </c>
      <c r="I4934" s="120" t="s">
        <v>18892</v>
      </c>
      <c r="J4934" s="121" t="s">
        <v>7452</v>
      </c>
    </row>
    <row r="4935" spans="1:10" ht="15.75" hidden="1" customHeight="1">
      <c r="A4935" s="119">
        <v>4928</v>
      </c>
      <c r="B4935" s="238" t="s">
        <v>7753</v>
      </c>
      <c r="C4935" s="121" t="s">
        <v>7482</v>
      </c>
      <c r="D4935" s="119">
        <v>2025</v>
      </c>
      <c r="E4935" s="121">
        <v>6100112419</v>
      </c>
      <c r="F4935" s="237">
        <v>45765</v>
      </c>
      <c r="G4935" s="121" t="s">
        <v>12406</v>
      </c>
      <c r="H4935" s="121" t="s">
        <v>25813</v>
      </c>
      <c r="I4935" s="120" t="s">
        <v>18893</v>
      </c>
      <c r="J4935" s="121" t="s">
        <v>7451</v>
      </c>
    </row>
    <row r="4936" spans="1:10" ht="15.75" hidden="1" customHeight="1">
      <c r="A4936" s="119">
        <v>4929</v>
      </c>
      <c r="B4936" s="238" t="s">
        <v>7816</v>
      </c>
      <c r="C4936" s="121" t="s">
        <v>7479</v>
      </c>
      <c r="D4936" s="119">
        <v>2025</v>
      </c>
      <c r="E4936" s="121">
        <v>6100112456</v>
      </c>
      <c r="F4936" s="237">
        <v>45765</v>
      </c>
      <c r="G4936" s="121" t="s">
        <v>12407</v>
      </c>
      <c r="H4936" s="121" t="s">
        <v>25814</v>
      </c>
      <c r="I4936" s="120" t="s">
        <v>18894</v>
      </c>
      <c r="J4936" s="121" t="s">
        <v>7451</v>
      </c>
    </row>
    <row r="4937" spans="1:10" ht="15.75" hidden="1" customHeight="1">
      <c r="A4937" s="119">
        <v>4930</v>
      </c>
      <c r="B4937" s="121" t="s">
        <v>28059</v>
      </c>
      <c r="C4937" s="121" t="s">
        <v>7500</v>
      </c>
      <c r="D4937" s="119">
        <v>2025</v>
      </c>
      <c r="E4937" s="121">
        <v>6200039030</v>
      </c>
      <c r="F4937" s="237">
        <v>45764</v>
      </c>
      <c r="G4937" s="121" t="s">
        <v>12408</v>
      </c>
      <c r="H4937" s="121" t="s">
        <v>25815</v>
      </c>
      <c r="I4937" s="120" t="s">
        <v>18895</v>
      </c>
      <c r="J4937" s="121" t="s">
        <v>7453</v>
      </c>
    </row>
    <row r="4938" spans="1:10" ht="15.75" hidden="1" customHeight="1">
      <c r="A4938" s="119">
        <v>4931</v>
      </c>
      <c r="B4938" s="238" t="s">
        <v>31328</v>
      </c>
      <c r="C4938" s="121" t="s">
        <v>7496</v>
      </c>
      <c r="D4938" s="119">
        <v>2025</v>
      </c>
      <c r="E4938" s="121">
        <v>6100112294</v>
      </c>
      <c r="F4938" s="237">
        <v>45763</v>
      </c>
      <c r="G4938" s="121" t="s">
        <v>12409</v>
      </c>
      <c r="H4938" s="121" t="s">
        <v>25816</v>
      </c>
      <c r="I4938" s="120" t="s">
        <v>18896</v>
      </c>
      <c r="J4938" s="121" t="s">
        <v>7451</v>
      </c>
    </row>
    <row r="4939" spans="1:10" ht="15.75" hidden="1" customHeight="1">
      <c r="A4939" s="119">
        <v>4932</v>
      </c>
      <c r="B4939" s="238" t="s">
        <v>31329</v>
      </c>
      <c r="C4939" s="121" t="s">
        <v>7478</v>
      </c>
      <c r="D4939" s="119">
        <v>2025</v>
      </c>
      <c r="E4939" s="121">
        <v>6100112448</v>
      </c>
      <c r="F4939" s="237">
        <v>45763</v>
      </c>
      <c r="G4939" s="121" t="s">
        <v>12410</v>
      </c>
      <c r="H4939" s="121" t="s">
        <v>25817</v>
      </c>
      <c r="I4939" s="120" t="s">
        <v>18897</v>
      </c>
      <c r="J4939" s="121" t="s">
        <v>7451</v>
      </c>
    </row>
    <row r="4940" spans="1:10" ht="15.75" hidden="1" customHeight="1">
      <c r="A4940" s="119">
        <v>4933</v>
      </c>
      <c r="B4940" s="238" t="s">
        <v>31330</v>
      </c>
      <c r="C4940" s="121" t="s">
        <v>7489</v>
      </c>
      <c r="D4940" s="119">
        <v>2025</v>
      </c>
      <c r="E4940" s="121">
        <v>6200038985</v>
      </c>
      <c r="F4940" s="237">
        <v>45761</v>
      </c>
      <c r="G4940" s="121" t="s">
        <v>12411</v>
      </c>
      <c r="H4940" s="121" t="s">
        <v>25818</v>
      </c>
      <c r="I4940" s="120" t="s">
        <v>18898</v>
      </c>
      <c r="J4940" s="121" t="s">
        <v>7453</v>
      </c>
    </row>
    <row r="4941" spans="1:10" ht="15.75" hidden="1" customHeight="1">
      <c r="A4941" s="119">
        <v>4934</v>
      </c>
      <c r="B4941" s="238" t="s">
        <v>31331</v>
      </c>
      <c r="C4941" s="121" t="s">
        <v>7508</v>
      </c>
      <c r="D4941" s="119">
        <v>2025</v>
      </c>
      <c r="E4941" s="121">
        <v>6400024015</v>
      </c>
      <c r="F4941" s="237">
        <v>45768</v>
      </c>
      <c r="G4941" s="121" t="s">
        <v>12412</v>
      </c>
      <c r="H4941" s="121" t="s">
        <v>25819</v>
      </c>
      <c r="I4941" s="120" t="s">
        <v>18899</v>
      </c>
      <c r="J4941" s="121" t="s">
        <v>7455</v>
      </c>
    </row>
    <row r="4942" spans="1:10" ht="15.75" hidden="1" customHeight="1">
      <c r="A4942" s="119">
        <v>4935</v>
      </c>
      <c r="B4942" s="238" t="s">
        <v>31332</v>
      </c>
      <c r="C4942" s="121" t="s">
        <v>7492</v>
      </c>
      <c r="D4942" s="119">
        <v>2025</v>
      </c>
      <c r="E4942" s="121">
        <v>6200038966</v>
      </c>
      <c r="F4942" s="237">
        <v>45763</v>
      </c>
      <c r="G4942" s="121" t="s">
        <v>12413</v>
      </c>
      <c r="H4942" s="121" t="s">
        <v>25820</v>
      </c>
      <c r="I4942" s="120" t="s">
        <v>18900</v>
      </c>
      <c r="J4942" s="121" t="s">
        <v>7453</v>
      </c>
    </row>
    <row r="4943" spans="1:10" ht="15.75" hidden="1" customHeight="1">
      <c r="A4943" s="119">
        <v>4936</v>
      </c>
      <c r="B4943" s="238" t="s">
        <v>7726</v>
      </c>
      <c r="C4943" s="121" t="s">
        <v>7478</v>
      </c>
      <c r="D4943" s="119">
        <v>2025</v>
      </c>
      <c r="E4943" s="121">
        <v>6100112332</v>
      </c>
      <c r="F4943" s="237">
        <v>45761</v>
      </c>
      <c r="G4943" s="121" t="s">
        <v>7219</v>
      </c>
      <c r="H4943" s="121" t="s">
        <v>25821</v>
      </c>
      <c r="I4943" s="120" t="s">
        <v>7389</v>
      </c>
      <c r="J4943" s="121" t="s">
        <v>7451</v>
      </c>
    </row>
    <row r="4944" spans="1:10" ht="15.75" hidden="1" customHeight="1">
      <c r="A4944" s="119">
        <v>4937</v>
      </c>
      <c r="B4944" s="238" t="s">
        <v>31333</v>
      </c>
      <c r="C4944" s="121" t="s">
        <v>7496</v>
      </c>
      <c r="D4944" s="119">
        <v>2025</v>
      </c>
      <c r="E4944" s="121">
        <v>6100112327</v>
      </c>
      <c r="F4944" s="237">
        <v>45761</v>
      </c>
      <c r="G4944" s="121" t="s">
        <v>12414</v>
      </c>
      <c r="H4944" s="121" t="s">
        <v>25822</v>
      </c>
      <c r="I4944" s="120" t="s">
        <v>18901</v>
      </c>
      <c r="J4944" s="121" t="s">
        <v>7451</v>
      </c>
    </row>
    <row r="4945" spans="1:10" ht="15.75" hidden="1" customHeight="1">
      <c r="A4945" s="119">
        <v>4938</v>
      </c>
      <c r="B4945" s="238" t="s">
        <v>31334</v>
      </c>
      <c r="C4945" s="121" t="s">
        <v>7508</v>
      </c>
      <c r="D4945" s="119">
        <v>2025</v>
      </c>
      <c r="E4945" s="121">
        <v>6400023920</v>
      </c>
      <c r="F4945" s="237">
        <v>45751</v>
      </c>
      <c r="G4945" s="121" t="s">
        <v>12415</v>
      </c>
      <c r="H4945" s="121"/>
      <c r="I4945" s="120" t="s">
        <v>18902</v>
      </c>
      <c r="J4945" s="121" t="s">
        <v>7455</v>
      </c>
    </row>
    <row r="4946" spans="1:10" ht="15.75" hidden="1" customHeight="1">
      <c r="A4946" s="119">
        <v>4939</v>
      </c>
      <c r="B4946" s="238" t="s">
        <v>31335</v>
      </c>
      <c r="C4946" s="121" t="s">
        <v>7492</v>
      </c>
      <c r="D4946" s="119">
        <v>2025</v>
      </c>
      <c r="E4946" s="121">
        <v>6200038942</v>
      </c>
      <c r="F4946" s="237">
        <v>45768</v>
      </c>
      <c r="G4946" s="121" t="s">
        <v>12416</v>
      </c>
      <c r="H4946" s="121" t="s">
        <v>25823</v>
      </c>
      <c r="I4946" s="120" t="s">
        <v>18903</v>
      </c>
      <c r="J4946" s="121" t="s">
        <v>7453</v>
      </c>
    </row>
    <row r="4947" spans="1:10" ht="15.75" hidden="1" customHeight="1">
      <c r="A4947" s="119">
        <v>4940</v>
      </c>
      <c r="B4947" s="238" t="s">
        <v>29211</v>
      </c>
      <c r="C4947" s="121" t="s">
        <v>7479</v>
      </c>
      <c r="D4947" s="119">
        <v>2025</v>
      </c>
      <c r="E4947" s="121">
        <v>6100112416</v>
      </c>
      <c r="F4947" s="237">
        <v>45763</v>
      </c>
      <c r="G4947" s="121" t="s">
        <v>12417</v>
      </c>
      <c r="H4947" s="121" t="s">
        <v>25824</v>
      </c>
      <c r="I4947" s="120" t="s">
        <v>7392</v>
      </c>
      <c r="J4947" s="121" t="s">
        <v>7451</v>
      </c>
    </row>
    <row r="4948" spans="1:10" ht="15.75" hidden="1" customHeight="1">
      <c r="A4948" s="119">
        <v>4941</v>
      </c>
      <c r="B4948" s="238" t="s">
        <v>31336</v>
      </c>
      <c r="C4948" s="121" t="s">
        <v>7479</v>
      </c>
      <c r="D4948" s="119">
        <v>2025</v>
      </c>
      <c r="E4948" s="121">
        <v>6100112317</v>
      </c>
      <c r="F4948" s="237">
        <v>45783</v>
      </c>
      <c r="G4948" s="121" t="s">
        <v>7131</v>
      </c>
      <c r="H4948" s="121"/>
      <c r="I4948" s="120" t="s">
        <v>18904</v>
      </c>
      <c r="J4948" s="121" t="s">
        <v>7451</v>
      </c>
    </row>
    <row r="4949" spans="1:10" ht="15.75" hidden="1" customHeight="1">
      <c r="A4949" s="119">
        <v>4942</v>
      </c>
      <c r="B4949" s="238" t="s">
        <v>31337</v>
      </c>
      <c r="C4949" s="121" t="s">
        <v>7495</v>
      </c>
      <c r="D4949" s="119">
        <v>2025</v>
      </c>
      <c r="E4949" s="121">
        <v>6300020843</v>
      </c>
      <c r="F4949" s="237">
        <v>45768</v>
      </c>
      <c r="G4949" s="121" t="s">
        <v>12418</v>
      </c>
      <c r="H4949" s="121" t="s">
        <v>25825</v>
      </c>
      <c r="I4949" s="120" t="s">
        <v>18905</v>
      </c>
      <c r="J4949" s="121" t="s">
        <v>7454</v>
      </c>
    </row>
    <row r="4950" spans="1:10" ht="15.75" hidden="1" customHeight="1">
      <c r="A4950" s="119">
        <v>4943</v>
      </c>
      <c r="B4950" s="238" t="s">
        <v>31338</v>
      </c>
      <c r="C4950" s="121" t="s">
        <v>7501</v>
      </c>
      <c r="D4950" s="119">
        <v>2025</v>
      </c>
      <c r="E4950" s="121">
        <v>6200038959</v>
      </c>
      <c r="F4950" s="237">
        <v>45763</v>
      </c>
      <c r="G4950" s="121" t="s">
        <v>12419</v>
      </c>
      <c r="H4950" s="121" t="s">
        <v>25826</v>
      </c>
      <c r="I4950" s="120" t="s">
        <v>18906</v>
      </c>
      <c r="J4950" s="121" t="s">
        <v>7453</v>
      </c>
    </row>
    <row r="4951" spans="1:10" ht="15.75" hidden="1" customHeight="1">
      <c r="A4951" s="119">
        <v>4944</v>
      </c>
      <c r="B4951" s="121" t="s">
        <v>28060</v>
      </c>
      <c r="C4951" s="121" t="s">
        <v>7489</v>
      </c>
      <c r="D4951" s="119">
        <v>2025</v>
      </c>
      <c r="E4951" s="121">
        <v>6200038979</v>
      </c>
      <c r="F4951" s="237">
        <v>45762</v>
      </c>
      <c r="G4951" s="121" t="s">
        <v>12420</v>
      </c>
      <c r="H4951" s="121" t="s">
        <v>25827</v>
      </c>
      <c r="I4951" s="120" t="s">
        <v>18907</v>
      </c>
      <c r="J4951" s="121" t="s">
        <v>7453</v>
      </c>
    </row>
    <row r="4952" spans="1:10" ht="15.75" hidden="1" customHeight="1">
      <c r="A4952" s="119">
        <v>4945</v>
      </c>
      <c r="B4952" s="238" t="s">
        <v>31339</v>
      </c>
      <c r="C4952" s="121" t="s">
        <v>7500</v>
      </c>
      <c r="D4952" s="119">
        <v>2025</v>
      </c>
      <c r="E4952" s="121">
        <v>6200038961</v>
      </c>
      <c r="F4952" s="237">
        <v>45763</v>
      </c>
      <c r="G4952" s="121" t="s">
        <v>12421</v>
      </c>
      <c r="H4952" s="121" t="s">
        <v>25828</v>
      </c>
      <c r="I4952" s="120" t="s">
        <v>18908</v>
      </c>
      <c r="J4952" s="121" t="s">
        <v>7453</v>
      </c>
    </row>
    <row r="4953" spans="1:10" ht="15.75" hidden="1" customHeight="1">
      <c r="A4953" s="119">
        <v>4946</v>
      </c>
      <c r="B4953" s="238" t="s">
        <v>31340</v>
      </c>
      <c r="C4953" s="121" t="s">
        <v>7496</v>
      </c>
      <c r="D4953" s="119">
        <v>2025</v>
      </c>
      <c r="E4953" s="121">
        <v>6100112311</v>
      </c>
      <c r="F4953" s="237">
        <v>45761</v>
      </c>
      <c r="G4953" s="121" t="s">
        <v>12422</v>
      </c>
      <c r="H4953" s="121" t="s">
        <v>25829</v>
      </c>
      <c r="I4953" s="120" t="s">
        <v>18909</v>
      </c>
      <c r="J4953" s="121" t="s">
        <v>7451</v>
      </c>
    </row>
    <row r="4954" spans="1:10" ht="15.75" hidden="1" customHeight="1">
      <c r="A4954" s="119">
        <v>4947</v>
      </c>
      <c r="B4954" s="238" t="s">
        <v>7645</v>
      </c>
      <c r="C4954" s="121" t="s">
        <v>7478</v>
      </c>
      <c r="D4954" s="119">
        <v>2025</v>
      </c>
      <c r="E4954" s="121">
        <v>6100112304</v>
      </c>
      <c r="F4954" s="237">
        <v>45790</v>
      </c>
      <c r="G4954" s="121" t="s">
        <v>12423</v>
      </c>
      <c r="H4954" s="121" t="s">
        <v>25830</v>
      </c>
      <c r="I4954" s="120" t="s">
        <v>18910</v>
      </c>
      <c r="J4954" s="121" t="s">
        <v>7451</v>
      </c>
    </row>
    <row r="4955" spans="1:10" ht="15.75" hidden="1" customHeight="1">
      <c r="A4955" s="119">
        <v>4948</v>
      </c>
      <c r="B4955" s="121" t="s">
        <v>33345</v>
      </c>
      <c r="C4955" s="121" t="s">
        <v>7504</v>
      </c>
      <c r="D4955" s="119">
        <v>2025</v>
      </c>
      <c r="E4955" s="121">
        <v>6300020839</v>
      </c>
      <c r="F4955" s="237">
        <v>45757</v>
      </c>
      <c r="G4955" s="121" t="s">
        <v>12424</v>
      </c>
      <c r="H4955" s="121" t="s">
        <v>25831</v>
      </c>
      <c r="I4955" s="120" t="s">
        <v>18911</v>
      </c>
      <c r="J4955" s="121" t="s">
        <v>7454</v>
      </c>
    </row>
    <row r="4956" spans="1:10" ht="15.75" hidden="1" customHeight="1">
      <c r="A4956" s="119">
        <v>4949</v>
      </c>
      <c r="B4956" s="238" t="s">
        <v>31341</v>
      </c>
      <c r="C4956" s="121" t="s">
        <v>7492</v>
      </c>
      <c r="D4956" s="119">
        <v>2025</v>
      </c>
      <c r="E4956" s="121">
        <v>6200038972</v>
      </c>
      <c r="F4956" s="237">
        <v>45761</v>
      </c>
      <c r="G4956" s="121" t="s">
        <v>12425</v>
      </c>
      <c r="H4956" s="121" t="s">
        <v>25832</v>
      </c>
      <c r="I4956" s="120" t="s">
        <v>18912</v>
      </c>
      <c r="J4956" s="121" t="s">
        <v>7453</v>
      </c>
    </row>
    <row r="4957" spans="1:10" ht="15.75" hidden="1" customHeight="1">
      <c r="A4957" s="119">
        <v>4950</v>
      </c>
      <c r="B4957" s="238" t="s">
        <v>7518</v>
      </c>
      <c r="C4957" s="121" t="s">
        <v>7482</v>
      </c>
      <c r="D4957" s="119">
        <v>2025</v>
      </c>
      <c r="E4957" s="121">
        <v>6100112328</v>
      </c>
      <c r="F4957" s="237">
        <v>45762</v>
      </c>
      <c r="G4957" s="121" t="s">
        <v>12426</v>
      </c>
      <c r="H4957" s="121" t="s">
        <v>25833</v>
      </c>
      <c r="I4957" s="120" t="s">
        <v>18913</v>
      </c>
      <c r="J4957" s="121" t="s">
        <v>7451</v>
      </c>
    </row>
    <row r="4958" spans="1:10" ht="15.75" hidden="1" customHeight="1">
      <c r="A4958" s="119">
        <v>4951</v>
      </c>
      <c r="B4958" s="238" t="s">
        <v>7645</v>
      </c>
      <c r="C4958" s="121" t="s">
        <v>7478</v>
      </c>
      <c r="D4958" s="119">
        <v>2025</v>
      </c>
      <c r="E4958" s="121">
        <v>6100112774</v>
      </c>
      <c r="F4958" s="237">
        <v>45777</v>
      </c>
      <c r="G4958" s="121" t="s">
        <v>12427</v>
      </c>
      <c r="H4958" s="121" t="s">
        <v>25834</v>
      </c>
      <c r="I4958" s="120" t="s">
        <v>18914</v>
      </c>
      <c r="J4958" s="121" t="s">
        <v>7451</v>
      </c>
    </row>
    <row r="4959" spans="1:10" ht="15.75" hidden="1" customHeight="1">
      <c r="A4959" s="119">
        <v>4952</v>
      </c>
      <c r="B4959" s="238" t="s">
        <v>31342</v>
      </c>
      <c r="C4959" s="121" t="s">
        <v>7495</v>
      </c>
      <c r="D4959" s="119">
        <v>2025</v>
      </c>
      <c r="E4959" s="121">
        <v>6300020907</v>
      </c>
      <c r="F4959" s="237">
        <v>45775</v>
      </c>
      <c r="G4959" s="121" t="s">
        <v>7124</v>
      </c>
      <c r="H4959" s="121"/>
      <c r="I4959" s="120" t="s">
        <v>18915</v>
      </c>
      <c r="J4959" s="121" t="s">
        <v>7454</v>
      </c>
    </row>
    <row r="4960" spans="1:10" ht="15.75" hidden="1" customHeight="1">
      <c r="A4960" s="119">
        <v>4953</v>
      </c>
      <c r="B4960" s="238" t="s">
        <v>31343</v>
      </c>
      <c r="C4960" s="121" t="s">
        <v>7491</v>
      </c>
      <c r="D4960" s="119">
        <v>2025</v>
      </c>
      <c r="E4960" s="121">
        <v>6100112350</v>
      </c>
      <c r="F4960" s="237">
        <v>45761</v>
      </c>
      <c r="G4960" s="121" t="s">
        <v>12428</v>
      </c>
      <c r="H4960" s="121" t="s">
        <v>25835</v>
      </c>
      <c r="I4960" s="120" t="s">
        <v>18916</v>
      </c>
      <c r="J4960" s="121" t="s">
        <v>7451</v>
      </c>
    </row>
    <row r="4961" spans="1:10" ht="15.75" hidden="1" customHeight="1">
      <c r="A4961" s="119">
        <v>4954</v>
      </c>
      <c r="B4961" s="238" t="s">
        <v>31344</v>
      </c>
      <c r="C4961" s="121" t="s">
        <v>7494</v>
      </c>
      <c r="D4961" s="119">
        <v>2025</v>
      </c>
      <c r="E4961" s="121">
        <v>6000041973</v>
      </c>
      <c r="F4961" s="237">
        <v>45784</v>
      </c>
      <c r="G4961" s="121" t="s">
        <v>12429</v>
      </c>
      <c r="H4961" s="121" t="s">
        <v>25836</v>
      </c>
      <c r="I4961" s="120" t="s">
        <v>18917</v>
      </c>
      <c r="J4961" s="121" t="s">
        <v>7452</v>
      </c>
    </row>
    <row r="4962" spans="1:10" ht="15.75" hidden="1" customHeight="1">
      <c r="A4962" s="119">
        <v>4955</v>
      </c>
      <c r="B4962" s="121" t="s">
        <v>33346</v>
      </c>
      <c r="C4962" s="121" t="s">
        <v>7495</v>
      </c>
      <c r="D4962" s="119">
        <v>2025</v>
      </c>
      <c r="E4962" s="121">
        <v>6300020858</v>
      </c>
      <c r="F4962" s="237">
        <v>45761</v>
      </c>
      <c r="G4962" s="121" t="s">
        <v>12430</v>
      </c>
      <c r="H4962" s="121" t="s">
        <v>25837</v>
      </c>
      <c r="I4962" s="120" t="s">
        <v>18918</v>
      </c>
      <c r="J4962" s="121" t="s">
        <v>7454</v>
      </c>
    </row>
    <row r="4963" spans="1:10" ht="15.75" hidden="1" customHeight="1">
      <c r="A4963" s="119">
        <v>4956</v>
      </c>
      <c r="B4963" s="238" t="s">
        <v>31345</v>
      </c>
      <c r="C4963" s="121" t="s">
        <v>7501</v>
      </c>
      <c r="D4963" s="119">
        <v>2025</v>
      </c>
      <c r="E4963" s="121">
        <v>6200039064</v>
      </c>
      <c r="F4963" s="237">
        <v>45769</v>
      </c>
      <c r="G4963" s="121" t="s">
        <v>12431</v>
      </c>
      <c r="H4963" s="121" t="s">
        <v>25838</v>
      </c>
      <c r="I4963" s="120" t="s">
        <v>18919</v>
      </c>
      <c r="J4963" s="121" t="s">
        <v>7453</v>
      </c>
    </row>
    <row r="4964" spans="1:10" ht="15.75" hidden="1" customHeight="1">
      <c r="A4964" s="119">
        <v>4957</v>
      </c>
      <c r="B4964" s="238" t="s">
        <v>31346</v>
      </c>
      <c r="C4964" s="121" t="s">
        <v>7483</v>
      </c>
      <c r="D4964" s="119">
        <v>2025</v>
      </c>
      <c r="E4964" s="121">
        <v>6100112366</v>
      </c>
      <c r="F4964" s="237">
        <v>45764</v>
      </c>
      <c r="G4964" s="121" t="s">
        <v>12432</v>
      </c>
      <c r="H4964" s="121" t="s">
        <v>25839</v>
      </c>
      <c r="I4964" s="120" t="s">
        <v>18920</v>
      </c>
      <c r="J4964" s="121" t="s">
        <v>7451</v>
      </c>
    </row>
    <row r="4965" spans="1:10" ht="15.75" hidden="1" customHeight="1">
      <c r="A4965" s="119">
        <v>4958</v>
      </c>
      <c r="B4965" s="238" t="s">
        <v>31347</v>
      </c>
      <c r="C4965" s="121" t="s">
        <v>7483</v>
      </c>
      <c r="D4965" s="119">
        <v>2025</v>
      </c>
      <c r="E4965" s="121">
        <v>6100112826</v>
      </c>
      <c r="F4965" s="237">
        <v>45790</v>
      </c>
      <c r="G4965" s="121" t="s">
        <v>12433</v>
      </c>
      <c r="H4965" s="121" t="s">
        <v>25840</v>
      </c>
      <c r="I4965" s="120" t="s">
        <v>18921</v>
      </c>
      <c r="J4965" s="121" t="s">
        <v>7451</v>
      </c>
    </row>
    <row r="4966" spans="1:10" ht="15.75" hidden="1" customHeight="1">
      <c r="A4966" s="119">
        <v>4959</v>
      </c>
      <c r="B4966" s="238" t="s">
        <v>31348</v>
      </c>
      <c r="C4966" s="121" t="s">
        <v>7490</v>
      </c>
      <c r="D4966" s="119">
        <v>2025</v>
      </c>
      <c r="E4966" s="121">
        <v>6200038958</v>
      </c>
      <c r="F4966" s="237">
        <v>45768</v>
      </c>
      <c r="G4966" s="121" t="s">
        <v>12434</v>
      </c>
      <c r="H4966" s="121" t="s">
        <v>25841</v>
      </c>
      <c r="I4966" s="120" t="s">
        <v>18922</v>
      </c>
      <c r="J4966" s="121" t="s">
        <v>7453</v>
      </c>
    </row>
    <row r="4967" spans="1:10" ht="15.75" hidden="1" customHeight="1">
      <c r="A4967" s="119">
        <v>4960</v>
      </c>
      <c r="B4967" s="238" t="s">
        <v>31349</v>
      </c>
      <c r="C4967" s="121" t="s">
        <v>7513</v>
      </c>
      <c r="D4967" s="119">
        <v>2025</v>
      </c>
      <c r="E4967" s="121">
        <v>6400023943</v>
      </c>
      <c r="F4967" s="237">
        <v>45758</v>
      </c>
      <c r="G4967" s="121" t="s">
        <v>12435</v>
      </c>
      <c r="H4967" s="121" t="s">
        <v>25842</v>
      </c>
      <c r="I4967" s="120" t="s">
        <v>18923</v>
      </c>
      <c r="J4967" s="121" t="s">
        <v>7455</v>
      </c>
    </row>
    <row r="4968" spans="1:10" ht="15.75" hidden="1" customHeight="1">
      <c r="A4968" s="119">
        <v>4961</v>
      </c>
      <c r="B4968" s="238" t="s">
        <v>31350</v>
      </c>
      <c r="C4968" s="121" t="s">
        <v>7492</v>
      </c>
      <c r="D4968" s="119">
        <v>2025</v>
      </c>
      <c r="E4968" s="121">
        <v>6200039017</v>
      </c>
      <c r="F4968" s="237">
        <v>45762</v>
      </c>
      <c r="G4968" s="121" t="s">
        <v>12436</v>
      </c>
      <c r="H4968" s="121" t="s">
        <v>25843</v>
      </c>
      <c r="I4968" s="120" t="s">
        <v>18924</v>
      </c>
      <c r="J4968" s="121" t="s">
        <v>7453</v>
      </c>
    </row>
    <row r="4969" spans="1:10" ht="15.75" hidden="1" customHeight="1">
      <c r="A4969" s="119">
        <v>4962</v>
      </c>
      <c r="B4969" s="121" t="s">
        <v>28061</v>
      </c>
      <c r="C4969" s="121" t="s">
        <v>7490</v>
      </c>
      <c r="D4969" s="119">
        <v>2025</v>
      </c>
      <c r="E4969" s="121">
        <v>6200038998</v>
      </c>
      <c r="F4969" s="237">
        <v>45764</v>
      </c>
      <c r="G4969" s="121" t="s">
        <v>12437</v>
      </c>
      <c r="H4969" s="121" t="s">
        <v>25844</v>
      </c>
      <c r="I4969" s="120" t="s">
        <v>18925</v>
      </c>
      <c r="J4969" s="121" t="s">
        <v>7453</v>
      </c>
    </row>
    <row r="4970" spans="1:10" ht="15.75" hidden="1" customHeight="1">
      <c r="A4970" s="119">
        <v>4963</v>
      </c>
      <c r="B4970" s="238" t="s">
        <v>31351</v>
      </c>
      <c r="C4970" s="121" t="s">
        <v>7491</v>
      </c>
      <c r="D4970" s="119">
        <v>2025</v>
      </c>
      <c r="E4970" s="121">
        <v>6100112355</v>
      </c>
      <c r="F4970" s="237">
        <v>45765</v>
      </c>
      <c r="G4970" s="121" t="s">
        <v>7101</v>
      </c>
      <c r="H4970" s="121"/>
      <c r="I4970" s="120" t="s">
        <v>18926</v>
      </c>
      <c r="J4970" s="121" t="s">
        <v>7451</v>
      </c>
    </row>
    <row r="4971" spans="1:10" ht="15.75" hidden="1" customHeight="1">
      <c r="A4971" s="119">
        <v>4964</v>
      </c>
      <c r="B4971" s="238" t="s">
        <v>31352</v>
      </c>
      <c r="C4971" s="121" t="s">
        <v>7486</v>
      </c>
      <c r="D4971" s="119">
        <v>2025</v>
      </c>
      <c r="E4971" s="121">
        <v>6200038978</v>
      </c>
      <c r="F4971" s="237">
        <v>45771</v>
      </c>
      <c r="G4971" s="121" t="s">
        <v>7101</v>
      </c>
      <c r="H4971" s="121" t="s">
        <v>25845</v>
      </c>
      <c r="I4971" s="120" t="s">
        <v>18927</v>
      </c>
      <c r="J4971" s="121" t="s">
        <v>7453</v>
      </c>
    </row>
    <row r="4972" spans="1:10" ht="15.75" hidden="1" customHeight="1">
      <c r="A4972" s="119">
        <v>4965</v>
      </c>
      <c r="B4972" s="238" t="s">
        <v>31353</v>
      </c>
      <c r="C4972" s="121" t="s">
        <v>7492</v>
      </c>
      <c r="D4972" s="119">
        <v>2025</v>
      </c>
      <c r="E4972" s="121">
        <v>6200039001</v>
      </c>
      <c r="F4972" s="237">
        <v>45763</v>
      </c>
      <c r="G4972" s="121" t="s">
        <v>12438</v>
      </c>
      <c r="H4972" s="121" t="s">
        <v>25846</v>
      </c>
      <c r="I4972" s="120" t="s">
        <v>18928</v>
      </c>
      <c r="J4972" s="121" t="s">
        <v>7453</v>
      </c>
    </row>
    <row r="4973" spans="1:10" ht="15.75" hidden="1" customHeight="1">
      <c r="A4973" s="119">
        <v>4966</v>
      </c>
      <c r="B4973" s="238" t="s">
        <v>31354</v>
      </c>
      <c r="C4973" s="121" t="s">
        <v>7492</v>
      </c>
      <c r="D4973" s="119">
        <v>2025</v>
      </c>
      <c r="E4973" s="121">
        <v>6200039000</v>
      </c>
      <c r="F4973" s="237">
        <v>45763</v>
      </c>
      <c r="G4973" s="121" t="s">
        <v>12439</v>
      </c>
      <c r="H4973" s="121" t="s">
        <v>25847</v>
      </c>
      <c r="I4973" s="120" t="s">
        <v>18929</v>
      </c>
      <c r="J4973" s="121" t="s">
        <v>7453</v>
      </c>
    </row>
    <row r="4974" spans="1:10" ht="15.75" hidden="1" customHeight="1">
      <c r="A4974" s="119">
        <v>4967</v>
      </c>
      <c r="B4974" s="238" t="s">
        <v>29570</v>
      </c>
      <c r="C4974" s="121" t="s">
        <v>7478</v>
      </c>
      <c r="D4974" s="119">
        <v>2025</v>
      </c>
      <c r="E4974" s="121">
        <v>6100112377</v>
      </c>
      <c r="F4974" s="237">
        <v>45761</v>
      </c>
      <c r="G4974" s="121" t="s">
        <v>12440</v>
      </c>
      <c r="H4974" s="121" t="s">
        <v>25848</v>
      </c>
      <c r="I4974" s="120" t="s">
        <v>18930</v>
      </c>
      <c r="J4974" s="121" t="s">
        <v>7451</v>
      </c>
    </row>
    <row r="4975" spans="1:10" ht="15.75" hidden="1" customHeight="1">
      <c r="A4975" s="119">
        <v>4968</v>
      </c>
      <c r="B4975" s="238" t="s">
        <v>31355</v>
      </c>
      <c r="C4975" s="121" t="s">
        <v>7490</v>
      </c>
      <c r="D4975" s="119">
        <v>2025</v>
      </c>
      <c r="E4975" s="121">
        <v>6200039222</v>
      </c>
      <c r="F4975" s="237">
        <v>45782</v>
      </c>
      <c r="G4975" s="121" t="s">
        <v>12441</v>
      </c>
      <c r="H4975" s="121" t="s">
        <v>25849</v>
      </c>
      <c r="I4975" s="120" t="s">
        <v>18931</v>
      </c>
      <c r="J4975" s="121" t="s">
        <v>7453</v>
      </c>
    </row>
    <row r="4976" spans="1:10" ht="15.75" hidden="1" customHeight="1">
      <c r="A4976" s="119">
        <v>4969</v>
      </c>
      <c r="B4976" s="238" t="s">
        <v>31356</v>
      </c>
      <c r="C4976" s="121" t="s">
        <v>7513</v>
      </c>
      <c r="D4976" s="119">
        <v>2025</v>
      </c>
      <c r="E4976" s="121">
        <v>6400023923</v>
      </c>
      <c r="F4976" s="237">
        <v>45754</v>
      </c>
      <c r="G4976" s="121" t="s">
        <v>7276</v>
      </c>
      <c r="H4976" s="121"/>
      <c r="I4976" s="120" t="s">
        <v>18932</v>
      </c>
      <c r="J4976" s="121" t="s">
        <v>7455</v>
      </c>
    </row>
    <row r="4977" spans="1:10" ht="15.75" hidden="1" customHeight="1">
      <c r="A4977" s="119">
        <v>4970</v>
      </c>
      <c r="B4977" s="238" t="s">
        <v>31357</v>
      </c>
      <c r="C4977" s="121" t="s">
        <v>7493</v>
      </c>
      <c r="D4977" s="119">
        <v>2025</v>
      </c>
      <c r="E4977" s="121">
        <v>6000041752</v>
      </c>
      <c r="F4977" s="237">
        <v>45762</v>
      </c>
      <c r="G4977" s="121" t="s">
        <v>12442</v>
      </c>
      <c r="H4977" s="121" t="s">
        <v>25850</v>
      </c>
      <c r="I4977" s="120" t="s">
        <v>18933</v>
      </c>
      <c r="J4977" s="121" t="s">
        <v>7452</v>
      </c>
    </row>
    <row r="4978" spans="1:10" ht="15.75" hidden="1" customHeight="1">
      <c r="A4978" s="119">
        <v>4971</v>
      </c>
      <c r="B4978" s="238" t="s">
        <v>31358</v>
      </c>
      <c r="C4978" s="121" t="s">
        <v>7491</v>
      </c>
      <c r="D4978" s="119">
        <v>2025</v>
      </c>
      <c r="E4978" s="121">
        <v>6100112402</v>
      </c>
      <c r="F4978" s="237">
        <v>45768</v>
      </c>
      <c r="G4978" s="121" t="s">
        <v>7101</v>
      </c>
      <c r="H4978" s="121"/>
      <c r="I4978" s="120" t="s">
        <v>18934</v>
      </c>
      <c r="J4978" s="121" t="s">
        <v>7451</v>
      </c>
    </row>
    <row r="4979" spans="1:10" ht="15.75" hidden="1" customHeight="1">
      <c r="A4979" s="119">
        <v>4972</v>
      </c>
      <c r="B4979" s="238" t="s">
        <v>31359</v>
      </c>
      <c r="C4979" s="121" t="s">
        <v>7504</v>
      </c>
      <c r="D4979" s="119">
        <v>2025</v>
      </c>
      <c r="E4979" s="121">
        <v>6300020863</v>
      </c>
      <c r="F4979" s="237">
        <v>45764</v>
      </c>
      <c r="G4979" s="121" t="s">
        <v>7101</v>
      </c>
      <c r="H4979" s="121"/>
      <c r="I4979" s="120" t="s">
        <v>18935</v>
      </c>
      <c r="J4979" s="121" t="s">
        <v>7454</v>
      </c>
    </row>
    <row r="4980" spans="1:10" ht="15.75" hidden="1" customHeight="1">
      <c r="A4980" s="119">
        <v>4973</v>
      </c>
      <c r="B4980" s="238" t="s">
        <v>7930</v>
      </c>
      <c r="C4980" s="121" t="s">
        <v>7482</v>
      </c>
      <c r="D4980" s="119">
        <v>2025</v>
      </c>
      <c r="E4980" s="121">
        <v>6100112667</v>
      </c>
      <c r="F4980" s="237">
        <v>45771</v>
      </c>
      <c r="G4980" s="121" t="s">
        <v>12443</v>
      </c>
      <c r="H4980" s="121" t="s">
        <v>25851</v>
      </c>
      <c r="I4980" s="120" t="s">
        <v>18936</v>
      </c>
      <c r="J4980" s="121" t="s">
        <v>7451</v>
      </c>
    </row>
    <row r="4981" spans="1:10" ht="15.75" hidden="1" customHeight="1">
      <c r="A4981" s="119">
        <v>4974</v>
      </c>
      <c r="B4981" s="238" t="s">
        <v>31360</v>
      </c>
      <c r="C4981" s="121" t="s">
        <v>7478</v>
      </c>
      <c r="D4981" s="119">
        <v>2025</v>
      </c>
      <c r="E4981" s="121">
        <v>6100112469</v>
      </c>
      <c r="F4981" s="237">
        <v>45768</v>
      </c>
      <c r="G4981" s="121" t="s">
        <v>12444</v>
      </c>
      <c r="H4981" s="121" t="s">
        <v>25852</v>
      </c>
      <c r="I4981" s="120" t="s">
        <v>18937</v>
      </c>
      <c r="J4981" s="121" t="s">
        <v>7451</v>
      </c>
    </row>
    <row r="4982" spans="1:10" ht="15.75" hidden="1" customHeight="1">
      <c r="A4982" s="119">
        <v>4975</v>
      </c>
      <c r="B4982" s="238" t="s">
        <v>31361</v>
      </c>
      <c r="C4982" s="121" t="s">
        <v>7491</v>
      </c>
      <c r="D4982" s="119">
        <v>2025</v>
      </c>
      <c r="E4982" s="121">
        <v>6100112392</v>
      </c>
      <c r="F4982" s="237">
        <v>45763</v>
      </c>
      <c r="G4982" s="121" t="s">
        <v>7169</v>
      </c>
      <c r="H4982" s="121" t="s">
        <v>25853</v>
      </c>
      <c r="I4982" s="120" t="s">
        <v>18938</v>
      </c>
      <c r="J4982" s="121" t="s">
        <v>7451</v>
      </c>
    </row>
    <row r="4983" spans="1:10" ht="15.75" hidden="1" customHeight="1">
      <c r="A4983" s="119">
        <v>4976</v>
      </c>
      <c r="B4983" s="238" t="s">
        <v>31362</v>
      </c>
      <c r="C4983" s="121" t="s">
        <v>7486</v>
      </c>
      <c r="D4983" s="119">
        <v>2025</v>
      </c>
      <c r="E4983" s="121">
        <v>6200038984</v>
      </c>
      <c r="F4983" s="237">
        <v>45765</v>
      </c>
      <c r="G4983" s="121" t="s">
        <v>7101</v>
      </c>
      <c r="H4983" s="121" t="s">
        <v>25854</v>
      </c>
      <c r="I4983" s="120" t="s">
        <v>18939</v>
      </c>
      <c r="J4983" s="121" t="s">
        <v>7453</v>
      </c>
    </row>
    <row r="4984" spans="1:10" ht="15.75" hidden="1" customHeight="1">
      <c r="A4984" s="119">
        <v>4977</v>
      </c>
      <c r="B4984" s="238" t="s">
        <v>31363</v>
      </c>
      <c r="C4984" s="121" t="s">
        <v>7479</v>
      </c>
      <c r="D4984" s="119">
        <v>2025</v>
      </c>
      <c r="E4984" s="121">
        <v>6100112463</v>
      </c>
      <c r="F4984" s="237">
        <v>45765</v>
      </c>
      <c r="G4984" s="121" t="s">
        <v>12445</v>
      </c>
      <c r="H4984" s="121" t="s">
        <v>25855</v>
      </c>
      <c r="I4984" s="120" t="s">
        <v>18940</v>
      </c>
      <c r="J4984" s="121" t="s">
        <v>7451</v>
      </c>
    </row>
    <row r="4985" spans="1:10" ht="15.75" hidden="1" customHeight="1">
      <c r="A4985" s="119">
        <v>4978</v>
      </c>
      <c r="B4985" s="238" t="s">
        <v>31364</v>
      </c>
      <c r="C4985" s="121" t="s">
        <v>7478</v>
      </c>
      <c r="D4985" s="119">
        <v>2025</v>
      </c>
      <c r="E4985" s="121">
        <v>6100112522</v>
      </c>
      <c r="F4985" s="237">
        <v>45768</v>
      </c>
      <c r="G4985" s="121" t="s">
        <v>12446</v>
      </c>
      <c r="H4985" s="121" t="s">
        <v>25856</v>
      </c>
      <c r="I4985" s="120" t="s">
        <v>7354</v>
      </c>
      <c r="J4985" s="121" t="s">
        <v>7451</v>
      </c>
    </row>
    <row r="4986" spans="1:10" ht="15.75" hidden="1" customHeight="1">
      <c r="A4986" s="119">
        <v>4979</v>
      </c>
      <c r="B4986" s="238" t="s">
        <v>31365</v>
      </c>
      <c r="C4986" s="121" t="s">
        <v>7490</v>
      </c>
      <c r="D4986" s="119">
        <v>2025</v>
      </c>
      <c r="E4986" s="121">
        <v>6200039070</v>
      </c>
      <c r="F4986" s="237">
        <v>45768</v>
      </c>
      <c r="G4986" s="121" t="s">
        <v>12447</v>
      </c>
      <c r="H4986" s="121" t="s">
        <v>25857</v>
      </c>
      <c r="I4986" s="120" t="s">
        <v>18941</v>
      </c>
      <c r="J4986" s="121" t="s">
        <v>7453</v>
      </c>
    </row>
    <row r="4987" spans="1:10" ht="15.75" hidden="1" customHeight="1">
      <c r="A4987" s="119">
        <v>4980</v>
      </c>
      <c r="B4987" s="238" t="s">
        <v>31366</v>
      </c>
      <c r="C4987" s="121" t="s">
        <v>7495</v>
      </c>
      <c r="D4987" s="119">
        <v>2025</v>
      </c>
      <c r="E4987" s="121">
        <v>6300020867</v>
      </c>
      <c r="F4987" s="237">
        <v>45762</v>
      </c>
      <c r="G4987" s="121" t="s">
        <v>12448</v>
      </c>
      <c r="H4987" s="121" t="s">
        <v>25858</v>
      </c>
      <c r="I4987" s="120" t="s">
        <v>18942</v>
      </c>
      <c r="J4987" s="121" t="s">
        <v>7454</v>
      </c>
    </row>
    <row r="4988" spans="1:10" ht="15.75" hidden="1" customHeight="1">
      <c r="A4988" s="119">
        <v>4981</v>
      </c>
      <c r="B4988" s="238" t="s">
        <v>7909</v>
      </c>
      <c r="C4988" s="121" t="s">
        <v>7491</v>
      </c>
      <c r="D4988" s="119">
        <v>2025</v>
      </c>
      <c r="E4988" s="121">
        <v>6100112397</v>
      </c>
      <c r="F4988" s="237">
        <v>45763</v>
      </c>
      <c r="G4988" s="121" t="s">
        <v>12449</v>
      </c>
      <c r="H4988" s="121" t="s">
        <v>25859</v>
      </c>
      <c r="I4988" s="120" t="s">
        <v>18943</v>
      </c>
      <c r="J4988" s="121" t="s">
        <v>7451</v>
      </c>
    </row>
    <row r="4989" spans="1:10" ht="15.75" hidden="1" customHeight="1">
      <c r="A4989" s="119">
        <v>4982</v>
      </c>
      <c r="B4989" s="238" t="s">
        <v>31367</v>
      </c>
      <c r="C4989" s="121" t="s">
        <v>7507</v>
      </c>
      <c r="D4989" s="119">
        <v>2025</v>
      </c>
      <c r="E4989" s="121">
        <v>6400023950</v>
      </c>
      <c r="F4989" s="237">
        <v>45758</v>
      </c>
      <c r="G4989" s="121" t="s">
        <v>12450</v>
      </c>
      <c r="H4989" s="121" t="s">
        <v>25860</v>
      </c>
      <c r="I4989" s="120" t="s">
        <v>18944</v>
      </c>
      <c r="J4989" s="121" t="s">
        <v>7455</v>
      </c>
    </row>
    <row r="4990" spans="1:10" ht="15.75" hidden="1" customHeight="1">
      <c r="A4990" s="119">
        <v>4983</v>
      </c>
      <c r="B4990" s="238" t="s">
        <v>31368</v>
      </c>
      <c r="C4990" s="121" t="s">
        <v>7496</v>
      </c>
      <c r="D4990" s="119">
        <v>2025</v>
      </c>
      <c r="E4990" s="121">
        <v>6100112464</v>
      </c>
      <c r="F4990" s="237">
        <v>45765</v>
      </c>
      <c r="G4990" s="121" t="s">
        <v>12451</v>
      </c>
      <c r="H4990" s="121" t="s">
        <v>25861</v>
      </c>
      <c r="I4990" s="120" t="s">
        <v>18945</v>
      </c>
      <c r="J4990" s="121" t="s">
        <v>7451</v>
      </c>
    </row>
    <row r="4991" spans="1:10" ht="15.75" hidden="1" customHeight="1">
      <c r="A4991" s="119">
        <v>4984</v>
      </c>
      <c r="B4991" s="238" t="s">
        <v>28764</v>
      </c>
      <c r="C4991" s="121" t="s">
        <v>7479</v>
      </c>
      <c r="D4991" s="119">
        <v>2025</v>
      </c>
      <c r="E4991" s="121">
        <v>6100112531</v>
      </c>
      <c r="F4991" s="237">
        <v>45765</v>
      </c>
      <c r="G4991" s="121" t="s">
        <v>12452</v>
      </c>
      <c r="H4991" s="121" t="s">
        <v>25862</v>
      </c>
      <c r="I4991" s="120" t="s">
        <v>18946</v>
      </c>
      <c r="J4991" s="121" t="s">
        <v>7451</v>
      </c>
    </row>
    <row r="4992" spans="1:10" ht="15.75" hidden="1" customHeight="1">
      <c r="A4992" s="119">
        <v>4985</v>
      </c>
      <c r="B4992" s="238" t="s">
        <v>31369</v>
      </c>
      <c r="C4992" s="121" t="s">
        <v>7491</v>
      </c>
      <c r="D4992" s="119">
        <v>2025</v>
      </c>
      <c r="E4992" s="121">
        <v>6100112395</v>
      </c>
      <c r="F4992" s="237">
        <v>45768</v>
      </c>
      <c r="G4992" s="121" t="s">
        <v>7101</v>
      </c>
      <c r="H4992" s="121" t="s">
        <v>25863</v>
      </c>
      <c r="I4992" s="120" t="s">
        <v>18947</v>
      </c>
      <c r="J4992" s="121" t="s">
        <v>7451</v>
      </c>
    </row>
    <row r="4993" spans="1:10" ht="15.75" hidden="1" customHeight="1">
      <c r="A4993" s="119">
        <v>4986</v>
      </c>
      <c r="B4993" s="238" t="s">
        <v>7705</v>
      </c>
      <c r="C4993" s="121" t="s">
        <v>7478</v>
      </c>
      <c r="D4993" s="119">
        <v>2025</v>
      </c>
      <c r="E4993" s="121">
        <v>6100112412</v>
      </c>
      <c r="F4993" s="237">
        <v>45763</v>
      </c>
      <c r="G4993" s="121" t="s">
        <v>12453</v>
      </c>
      <c r="H4993" s="121" t="s">
        <v>25864</v>
      </c>
      <c r="I4993" s="120" t="s">
        <v>18948</v>
      </c>
      <c r="J4993" s="121" t="s">
        <v>7451</v>
      </c>
    </row>
    <row r="4994" spans="1:10" ht="15.75" hidden="1" customHeight="1">
      <c r="A4994" s="119">
        <v>4987</v>
      </c>
      <c r="B4994" s="238" t="s">
        <v>31370</v>
      </c>
      <c r="C4994" s="121" t="s">
        <v>7496</v>
      </c>
      <c r="D4994" s="119">
        <v>2025</v>
      </c>
      <c r="E4994" s="121">
        <v>6100112500</v>
      </c>
      <c r="F4994" s="237">
        <v>45765</v>
      </c>
      <c r="G4994" s="121" t="s">
        <v>12454</v>
      </c>
      <c r="H4994" s="121" t="s">
        <v>25865</v>
      </c>
      <c r="I4994" s="120" t="s">
        <v>18949</v>
      </c>
      <c r="J4994" s="121" t="s">
        <v>7451</v>
      </c>
    </row>
    <row r="4995" spans="1:10" ht="15.75" hidden="1" customHeight="1">
      <c r="A4995" s="119">
        <v>4988</v>
      </c>
      <c r="B4995" s="238" t="s">
        <v>30020</v>
      </c>
      <c r="C4995" s="121" t="s">
        <v>7489</v>
      </c>
      <c r="D4995" s="119">
        <v>2025</v>
      </c>
      <c r="E4995" s="121">
        <v>6200039138</v>
      </c>
      <c r="F4995" s="237">
        <v>45771</v>
      </c>
      <c r="G4995" s="121" t="s">
        <v>12455</v>
      </c>
      <c r="H4995" s="121" t="s">
        <v>25866</v>
      </c>
      <c r="I4995" s="120" t="s">
        <v>18950</v>
      </c>
      <c r="J4995" s="121" t="s">
        <v>7453</v>
      </c>
    </row>
    <row r="4996" spans="1:10" ht="15.75" hidden="1" customHeight="1">
      <c r="A4996" s="119">
        <v>4989</v>
      </c>
      <c r="B4996" s="238" t="s">
        <v>30742</v>
      </c>
      <c r="C4996" s="121" t="s">
        <v>7483</v>
      </c>
      <c r="D4996" s="119">
        <v>2025</v>
      </c>
      <c r="E4996" s="121">
        <v>6100112584</v>
      </c>
      <c r="F4996" s="237">
        <v>45769</v>
      </c>
      <c r="G4996" s="121" t="s">
        <v>12456</v>
      </c>
      <c r="H4996" s="121" t="s">
        <v>25867</v>
      </c>
      <c r="I4996" s="120" t="s">
        <v>18951</v>
      </c>
      <c r="J4996" s="121" t="s">
        <v>7451</v>
      </c>
    </row>
    <row r="4997" spans="1:10" ht="15.75" hidden="1" customHeight="1">
      <c r="A4997" s="119">
        <v>4990</v>
      </c>
      <c r="B4997" s="238" t="s">
        <v>31371</v>
      </c>
      <c r="C4997" s="121" t="s">
        <v>7479</v>
      </c>
      <c r="D4997" s="119">
        <v>2025</v>
      </c>
      <c r="E4997" s="121">
        <v>6100112477</v>
      </c>
      <c r="F4997" s="237">
        <v>45764</v>
      </c>
      <c r="G4997" s="121" t="s">
        <v>11465</v>
      </c>
      <c r="H4997" s="121" t="s">
        <v>25868</v>
      </c>
      <c r="I4997" s="120" t="s">
        <v>18952</v>
      </c>
      <c r="J4997" s="121" t="s">
        <v>7451</v>
      </c>
    </row>
    <row r="4998" spans="1:10" ht="15.75" hidden="1" customHeight="1">
      <c r="A4998" s="119">
        <v>4991</v>
      </c>
      <c r="B4998" s="238" t="s">
        <v>31372</v>
      </c>
      <c r="C4998" s="121" t="s">
        <v>7480</v>
      </c>
      <c r="D4998" s="119">
        <v>2025</v>
      </c>
      <c r="E4998" s="121">
        <v>6000041797</v>
      </c>
      <c r="F4998" s="237">
        <v>45769</v>
      </c>
      <c r="G4998" s="121" t="s">
        <v>12457</v>
      </c>
      <c r="H4998" s="121" t="s">
        <v>25869</v>
      </c>
      <c r="I4998" s="120" t="s">
        <v>18953</v>
      </c>
      <c r="J4998" s="121" t="s">
        <v>7452</v>
      </c>
    </row>
    <row r="4999" spans="1:10" ht="15.75" hidden="1" customHeight="1">
      <c r="A4999" s="119">
        <v>4992</v>
      </c>
      <c r="B4999" s="238" t="s">
        <v>31373</v>
      </c>
      <c r="C4999" s="121" t="s">
        <v>7478</v>
      </c>
      <c r="D4999" s="119">
        <v>2025</v>
      </c>
      <c r="E4999" s="121">
        <v>6100112606</v>
      </c>
      <c r="F4999" s="237">
        <v>45770</v>
      </c>
      <c r="G4999" s="121" t="s">
        <v>12458</v>
      </c>
      <c r="H4999" s="121" t="s">
        <v>25870</v>
      </c>
      <c r="I4999" s="120" t="s">
        <v>18954</v>
      </c>
      <c r="J4999" s="121" t="s">
        <v>7451</v>
      </c>
    </row>
    <row r="5000" spans="1:10" ht="15.75" hidden="1" customHeight="1">
      <c r="A5000" s="119">
        <v>4993</v>
      </c>
      <c r="B5000" s="238" t="s">
        <v>31374</v>
      </c>
      <c r="C5000" s="121" t="s">
        <v>7479</v>
      </c>
      <c r="D5000" s="119">
        <v>2025</v>
      </c>
      <c r="E5000" s="121">
        <v>6100112417</v>
      </c>
      <c r="F5000" s="237">
        <v>45812</v>
      </c>
      <c r="G5000" s="121" t="s">
        <v>11465</v>
      </c>
      <c r="H5000" s="121"/>
      <c r="I5000" s="120" t="s">
        <v>18955</v>
      </c>
      <c r="J5000" s="121" t="s">
        <v>7451</v>
      </c>
    </row>
    <row r="5001" spans="1:10" ht="15.75" hidden="1" customHeight="1">
      <c r="A5001" s="119">
        <v>4994</v>
      </c>
      <c r="B5001" s="238" t="s">
        <v>31375</v>
      </c>
      <c r="C5001" s="121" t="s">
        <v>7486</v>
      </c>
      <c r="D5001" s="119">
        <v>2025</v>
      </c>
      <c r="E5001" s="121">
        <v>6200038982</v>
      </c>
      <c r="F5001" s="237">
        <v>45771</v>
      </c>
      <c r="G5001" s="121" t="s">
        <v>7101</v>
      </c>
      <c r="H5001" s="121" t="s">
        <v>25871</v>
      </c>
      <c r="I5001" s="120" t="s">
        <v>18956</v>
      </c>
      <c r="J5001" s="121" t="s">
        <v>7453</v>
      </c>
    </row>
    <row r="5002" spans="1:10" ht="15.75" hidden="1" customHeight="1">
      <c r="A5002" s="119">
        <v>4995</v>
      </c>
      <c r="B5002" s="238" t="s">
        <v>31376</v>
      </c>
      <c r="C5002" s="121" t="s">
        <v>7478</v>
      </c>
      <c r="D5002" s="119">
        <v>2025</v>
      </c>
      <c r="E5002" s="121">
        <v>6100112609</v>
      </c>
      <c r="F5002" s="237">
        <v>45770</v>
      </c>
      <c r="G5002" s="121" t="s">
        <v>12459</v>
      </c>
      <c r="H5002" s="121" t="s">
        <v>25872</v>
      </c>
      <c r="I5002" s="120" t="s">
        <v>18957</v>
      </c>
      <c r="J5002" s="121" t="s">
        <v>7451</v>
      </c>
    </row>
    <row r="5003" spans="1:10" ht="15.75" hidden="1" customHeight="1">
      <c r="A5003" s="119">
        <v>4996</v>
      </c>
      <c r="B5003" s="238" t="s">
        <v>31377</v>
      </c>
      <c r="C5003" s="121" t="s">
        <v>7482</v>
      </c>
      <c r="D5003" s="119">
        <v>2025</v>
      </c>
      <c r="E5003" s="121">
        <v>6100112502</v>
      </c>
      <c r="F5003" s="237">
        <v>45765</v>
      </c>
      <c r="G5003" s="121" t="s">
        <v>12460</v>
      </c>
      <c r="H5003" s="121" t="s">
        <v>25873</v>
      </c>
      <c r="I5003" s="120" t="s">
        <v>18958</v>
      </c>
      <c r="J5003" s="121" t="s">
        <v>7451</v>
      </c>
    </row>
    <row r="5004" spans="1:10" ht="15.75" hidden="1" customHeight="1">
      <c r="A5004" s="119">
        <v>4997</v>
      </c>
      <c r="B5004" s="238" t="s">
        <v>31221</v>
      </c>
      <c r="C5004" s="121" t="s">
        <v>7478</v>
      </c>
      <c r="D5004" s="119">
        <v>2025</v>
      </c>
      <c r="E5004" s="121">
        <v>6100112432</v>
      </c>
      <c r="F5004" s="237">
        <v>45764</v>
      </c>
      <c r="G5004" s="121" t="s">
        <v>12461</v>
      </c>
      <c r="H5004" s="121" t="s">
        <v>25874</v>
      </c>
      <c r="I5004" s="120" t="s">
        <v>18959</v>
      </c>
      <c r="J5004" s="121" t="s">
        <v>7451</v>
      </c>
    </row>
    <row r="5005" spans="1:10" ht="15.75" hidden="1" customHeight="1">
      <c r="A5005" s="119">
        <v>4998</v>
      </c>
      <c r="B5005" s="238" t="s">
        <v>31378</v>
      </c>
      <c r="C5005" s="121" t="s">
        <v>7492</v>
      </c>
      <c r="D5005" s="119">
        <v>2025</v>
      </c>
      <c r="E5005" s="121">
        <v>6200038999</v>
      </c>
      <c r="F5005" s="237">
        <v>45769</v>
      </c>
      <c r="G5005" s="121" t="s">
        <v>12462</v>
      </c>
      <c r="H5005" s="121" t="s">
        <v>25875</v>
      </c>
      <c r="I5005" s="120" t="s">
        <v>18960</v>
      </c>
      <c r="J5005" s="121" t="s">
        <v>7453</v>
      </c>
    </row>
    <row r="5006" spans="1:10" ht="15.75" hidden="1" customHeight="1">
      <c r="A5006" s="119">
        <v>4999</v>
      </c>
      <c r="B5006" s="238" t="s">
        <v>31379</v>
      </c>
      <c r="C5006" s="121" t="s">
        <v>7478</v>
      </c>
      <c r="D5006" s="119">
        <v>2025</v>
      </c>
      <c r="E5006" s="121">
        <v>6100112512</v>
      </c>
      <c r="F5006" s="237">
        <v>45768</v>
      </c>
      <c r="G5006" s="121" t="s">
        <v>12463</v>
      </c>
      <c r="H5006" s="121" t="s">
        <v>7468</v>
      </c>
      <c r="I5006" s="120" t="s">
        <v>18961</v>
      </c>
      <c r="J5006" s="121" t="s">
        <v>7451</v>
      </c>
    </row>
    <row r="5007" spans="1:10" ht="15.75" hidden="1" customHeight="1">
      <c r="A5007" s="119">
        <v>5000</v>
      </c>
      <c r="B5007" s="238" t="s">
        <v>7673</v>
      </c>
      <c r="C5007" s="121" t="s">
        <v>7478</v>
      </c>
      <c r="D5007" s="119">
        <v>2025</v>
      </c>
      <c r="E5007" s="121">
        <v>6100112454</v>
      </c>
      <c r="F5007" s="237">
        <v>45768</v>
      </c>
      <c r="G5007" s="121" t="s">
        <v>7218</v>
      </c>
      <c r="H5007" s="121" t="s">
        <v>25876</v>
      </c>
      <c r="I5007" s="120" t="s">
        <v>18962</v>
      </c>
      <c r="J5007" s="121" t="s">
        <v>7451</v>
      </c>
    </row>
    <row r="5008" spans="1:10" ht="15.75" hidden="1" customHeight="1">
      <c r="A5008" s="119">
        <v>5001</v>
      </c>
      <c r="B5008" s="238" t="s">
        <v>7816</v>
      </c>
      <c r="C5008" s="121" t="s">
        <v>7479</v>
      </c>
      <c r="D5008" s="119">
        <v>2025</v>
      </c>
      <c r="E5008" s="121">
        <v>6100113027</v>
      </c>
      <c r="F5008" s="237">
        <v>45797</v>
      </c>
      <c r="G5008" s="121" t="s">
        <v>12464</v>
      </c>
      <c r="H5008" s="121" t="s">
        <v>25877</v>
      </c>
      <c r="I5008" s="120" t="s">
        <v>18963</v>
      </c>
      <c r="J5008" s="121" t="s">
        <v>7451</v>
      </c>
    </row>
    <row r="5009" spans="1:10" ht="15.75" hidden="1" customHeight="1">
      <c r="A5009" s="119">
        <v>5002</v>
      </c>
      <c r="B5009" s="238" t="s">
        <v>31380</v>
      </c>
      <c r="C5009" s="121" t="s">
        <v>7502</v>
      </c>
      <c r="D5009" s="119">
        <v>2025</v>
      </c>
      <c r="E5009" s="121">
        <v>6300020886</v>
      </c>
      <c r="F5009" s="237">
        <v>45764</v>
      </c>
      <c r="G5009" s="121" t="s">
        <v>12465</v>
      </c>
      <c r="H5009" s="121" t="s">
        <v>25878</v>
      </c>
      <c r="I5009" s="120" t="s">
        <v>18964</v>
      </c>
      <c r="J5009" s="121" t="s">
        <v>7454</v>
      </c>
    </row>
    <row r="5010" spans="1:10" ht="15.75" hidden="1" customHeight="1">
      <c r="A5010" s="119">
        <v>5003</v>
      </c>
      <c r="B5010" s="238" t="s">
        <v>31381</v>
      </c>
      <c r="C5010" s="121" t="s">
        <v>7479</v>
      </c>
      <c r="D5010" s="119">
        <v>2025</v>
      </c>
      <c r="E5010" s="121">
        <v>6100112453</v>
      </c>
      <c r="F5010" s="237">
        <v>45769</v>
      </c>
      <c r="G5010" s="121" t="s">
        <v>12466</v>
      </c>
      <c r="H5010" s="121" t="s">
        <v>25879</v>
      </c>
      <c r="I5010" s="120" t="s">
        <v>18965</v>
      </c>
      <c r="J5010" s="121" t="s">
        <v>7451</v>
      </c>
    </row>
    <row r="5011" spans="1:10" ht="15.75" hidden="1" customHeight="1">
      <c r="A5011" s="119">
        <v>5004</v>
      </c>
      <c r="B5011" s="238" t="s">
        <v>31382</v>
      </c>
      <c r="C5011" s="121" t="s">
        <v>7494</v>
      </c>
      <c r="D5011" s="119">
        <v>2025</v>
      </c>
      <c r="E5011" s="121">
        <v>6000041776</v>
      </c>
      <c r="F5011" s="237">
        <v>45763</v>
      </c>
      <c r="G5011" s="121" t="s">
        <v>12467</v>
      </c>
      <c r="H5011" s="121" t="s">
        <v>25880</v>
      </c>
      <c r="I5011" s="120" t="s">
        <v>18966</v>
      </c>
      <c r="J5011" s="121" t="s">
        <v>7452</v>
      </c>
    </row>
    <row r="5012" spans="1:10" ht="15.75" hidden="1" customHeight="1">
      <c r="A5012" s="119">
        <v>5005</v>
      </c>
      <c r="B5012" s="238" t="s">
        <v>31383</v>
      </c>
      <c r="C5012" s="121" t="s">
        <v>7489</v>
      </c>
      <c r="D5012" s="119">
        <v>2025</v>
      </c>
      <c r="E5012" s="121">
        <v>6200039299</v>
      </c>
      <c r="F5012" s="237">
        <v>45792</v>
      </c>
      <c r="G5012" s="121" t="s">
        <v>12468</v>
      </c>
      <c r="H5012" s="121"/>
      <c r="I5012" s="120" t="s">
        <v>18967</v>
      </c>
      <c r="J5012" s="121" t="s">
        <v>7453</v>
      </c>
    </row>
    <row r="5013" spans="1:10" ht="15.75" hidden="1" customHeight="1">
      <c r="A5013" s="119">
        <v>5006</v>
      </c>
      <c r="B5013" s="238" t="s">
        <v>31384</v>
      </c>
      <c r="C5013" s="121" t="s">
        <v>7507</v>
      </c>
      <c r="D5013" s="119">
        <v>2025</v>
      </c>
      <c r="E5013" s="121">
        <v>6400023959</v>
      </c>
      <c r="F5013" s="237">
        <v>45761</v>
      </c>
      <c r="G5013" s="121" t="s">
        <v>12469</v>
      </c>
      <c r="H5013" s="121" t="s">
        <v>25881</v>
      </c>
      <c r="I5013" s="120" t="s">
        <v>18968</v>
      </c>
      <c r="J5013" s="121" t="s">
        <v>7455</v>
      </c>
    </row>
    <row r="5014" spans="1:10" ht="15.75" hidden="1" customHeight="1">
      <c r="A5014" s="119">
        <v>5007</v>
      </c>
      <c r="B5014" s="238" t="s">
        <v>31385</v>
      </c>
      <c r="C5014" s="121" t="s">
        <v>7478</v>
      </c>
      <c r="D5014" s="119">
        <v>2025</v>
      </c>
      <c r="E5014" s="121">
        <v>6100112452</v>
      </c>
      <c r="F5014" s="237">
        <v>45763</v>
      </c>
      <c r="G5014" s="121" t="s">
        <v>12470</v>
      </c>
      <c r="H5014" s="121" t="s">
        <v>25882</v>
      </c>
      <c r="I5014" s="120" t="s">
        <v>18969</v>
      </c>
      <c r="J5014" s="121" t="s">
        <v>7451</v>
      </c>
    </row>
    <row r="5015" spans="1:10" ht="15.75" hidden="1" customHeight="1">
      <c r="A5015" s="119">
        <v>5008</v>
      </c>
      <c r="B5015" s="238" t="s">
        <v>7527</v>
      </c>
      <c r="C5015" s="121" t="s">
        <v>7483</v>
      </c>
      <c r="D5015" s="119">
        <v>2025</v>
      </c>
      <c r="E5015" s="121">
        <v>6100112451</v>
      </c>
      <c r="F5015" s="237">
        <v>45764</v>
      </c>
      <c r="G5015" s="121" t="s">
        <v>12471</v>
      </c>
      <c r="H5015" s="121" t="s">
        <v>25883</v>
      </c>
      <c r="I5015" s="120" t="s">
        <v>18970</v>
      </c>
      <c r="J5015" s="121" t="s">
        <v>7451</v>
      </c>
    </row>
    <row r="5016" spans="1:10" ht="15.75" hidden="1" customHeight="1">
      <c r="A5016" s="119">
        <v>5009</v>
      </c>
      <c r="B5016" s="238" t="s">
        <v>31386</v>
      </c>
      <c r="C5016" s="121" t="s">
        <v>7488</v>
      </c>
      <c r="D5016" s="119">
        <v>2025</v>
      </c>
      <c r="E5016" s="121">
        <v>6100113037</v>
      </c>
      <c r="F5016" s="237">
        <v>45792</v>
      </c>
      <c r="G5016" s="121" t="s">
        <v>12472</v>
      </c>
      <c r="H5016" s="121" t="s">
        <v>25884</v>
      </c>
      <c r="I5016" s="120" t="s">
        <v>18971</v>
      </c>
      <c r="J5016" s="121" t="s">
        <v>7451</v>
      </c>
    </row>
    <row r="5017" spans="1:10" ht="15.75" hidden="1" customHeight="1">
      <c r="A5017" s="119">
        <v>5010</v>
      </c>
      <c r="B5017" s="121" t="s">
        <v>33347</v>
      </c>
      <c r="C5017" s="121" t="s">
        <v>7489</v>
      </c>
      <c r="D5017" s="119">
        <v>2025</v>
      </c>
      <c r="E5017" s="121">
        <v>6200039072</v>
      </c>
      <c r="F5017" s="237">
        <v>45769</v>
      </c>
      <c r="G5017" s="121" t="s">
        <v>12473</v>
      </c>
      <c r="H5017" s="121" t="s">
        <v>25885</v>
      </c>
      <c r="I5017" s="120" t="s">
        <v>18972</v>
      </c>
      <c r="J5017" s="121" t="s">
        <v>7453</v>
      </c>
    </row>
    <row r="5018" spans="1:10" ht="15.75" hidden="1" customHeight="1">
      <c r="A5018" s="119">
        <v>5011</v>
      </c>
      <c r="B5018" s="238" t="s">
        <v>31387</v>
      </c>
      <c r="C5018" s="121" t="s">
        <v>7485</v>
      </c>
      <c r="D5018" s="119">
        <v>2025</v>
      </c>
      <c r="E5018" s="121">
        <v>6000041741</v>
      </c>
      <c r="F5018" s="237">
        <v>45764</v>
      </c>
      <c r="G5018" s="121" t="s">
        <v>12474</v>
      </c>
      <c r="H5018" s="121" t="s">
        <v>25886</v>
      </c>
      <c r="I5018" s="120" t="s">
        <v>18973</v>
      </c>
      <c r="J5018" s="121" t="s">
        <v>7452</v>
      </c>
    </row>
    <row r="5019" spans="1:10" ht="15.75" hidden="1" customHeight="1">
      <c r="A5019" s="119">
        <v>5012</v>
      </c>
      <c r="B5019" s="238" t="s">
        <v>31364</v>
      </c>
      <c r="C5019" s="121" t="s">
        <v>7478</v>
      </c>
      <c r="D5019" s="119">
        <v>2025</v>
      </c>
      <c r="E5019" s="121">
        <v>6100112612</v>
      </c>
      <c r="F5019" s="237">
        <v>45769</v>
      </c>
      <c r="G5019" s="121" t="s">
        <v>12475</v>
      </c>
      <c r="H5019" s="121" t="s">
        <v>25887</v>
      </c>
      <c r="I5019" s="120" t="s">
        <v>18974</v>
      </c>
      <c r="J5019" s="121" t="s">
        <v>7451</v>
      </c>
    </row>
    <row r="5020" spans="1:10" ht="15.75" hidden="1" customHeight="1">
      <c r="A5020" s="119">
        <v>5013</v>
      </c>
      <c r="B5020" s="238" t="s">
        <v>31388</v>
      </c>
      <c r="C5020" s="121" t="s">
        <v>7492</v>
      </c>
      <c r="D5020" s="119">
        <v>2025</v>
      </c>
      <c r="E5020" s="121">
        <v>6200039002</v>
      </c>
      <c r="F5020" s="237">
        <v>45762</v>
      </c>
      <c r="G5020" s="121" t="s">
        <v>12476</v>
      </c>
      <c r="H5020" s="121" t="s">
        <v>25888</v>
      </c>
      <c r="I5020" s="120" t="s">
        <v>18975</v>
      </c>
      <c r="J5020" s="121" t="s">
        <v>7453</v>
      </c>
    </row>
    <row r="5021" spans="1:10" ht="15.75" hidden="1" customHeight="1">
      <c r="A5021" s="119">
        <v>5014</v>
      </c>
      <c r="B5021" s="238" t="s">
        <v>7623</v>
      </c>
      <c r="C5021" s="121" t="s">
        <v>7478</v>
      </c>
      <c r="D5021" s="119">
        <v>2025</v>
      </c>
      <c r="E5021" s="121">
        <v>6100112459</v>
      </c>
      <c r="F5021" s="237">
        <v>45768</v>
      </c>
      <c r="G5021" s="121" t="s">
        <v>12477</v>
      </c>
      <c r="H5021" s="121" t="s">
        <v>25889</v>
      </c>
      <c r="I5021" s="120" t="s">
        <v>18976</v>
      </c>
      <c r="J5021" s="121" t="s">
        <v>7451</v>
      </c>
    </row>
    <row r="5022" spans="1:10" ht="15.75" hidden="1" customHeight="1">
      <c r="A5022" s="119">
        <v>5015</v>
      </c>
      <c r="B5022" s="238" t="s">
        <v>31389</v>
      </c>
      <c r="C5022" s="121" t="s">
        <v>7495</v>
      </c>
      <c r="D5022" s="119">
        <v>2025</v>
      </c>
      <c r="E5022" s="121">
        <v>6300020869</v>
      </c>
      <c r="F5022" s="237">
        <v>45762</v>
      </c>
      <c r="G5022" s="121" t="s">
        <v>12478</v>
      </c>
      <c r="H5022" s="121" t="s">
        <v>25890</v>
      </c>
      <c r="I5022" s="120" t="s">
        <v>18977</v>
      </c>
      <c r="J5022" s="121" t="s">
        <v>7454</v>
      </c>
    </row>
    <row r="5023" spans="1:10" ht="15.75" hidden="1" customHeight="1">
      <c r="A5023" s="119">
        <v>5016</v>
      </c>
      <c r="B5023" s="238" t="s">
        <v>31390</v>
      </c>
      <c r="C5023" s="121" t="s">
        <v>7496</v>
      </c>
      <c r="D5023" s="119">
        <v>2025</v>
      </c>
      <c r="E5023" s="121">
        <v>6100112438</v>
      </c>
      <c r="F5023" s="237">
        <v>45763</v>
      </c>
      <c r="G5023" s="121" t="s">
        <v>12479</v>
      </c>
      <c r="H5023" s="121" t="s">
        <v>25891</v>
      </c>
      <c r="I5023" s="120" t="s">
        <v>18978</v>
      </c>
      <c r="J5023" s="121" t="s">
        <v>7451</v>
      </c>
    </row>
    <row r="5024" spans="1:10" ht="15.75" hidden="1" customHeight="1">
      <c r="A5024" s="119">
        <v>5017</v>
      </c>
      <c r="B5024" s="238" t="s">
        <v>29482</v>
      </c>
      <c r="C5024" s="121" t="s">
        <v>7492</v>
      </c>
      <c r="D5024" s="119">
        <v>2025</v>
      </c>
      <c r="E5024" s="121">
        <v>6200038997</v>
      </c>
      <c r="F5024" s="237">
        <v>45764</v>
      </c>
      <c r="G5024" s="121" t="s">
        <v>12480</v>
      </c>
      <c r="H5024" s="121" t="s">
        <v>25892</v>
      </c>
      <c r="I5024" s="120" t="s">
        <v>18979</v>
      </c>
      <c r="J5024" s="121" t="s">
        <v>7453</v>
      </c>
    </row>
    <row r="5025" spans="1:10" ht="15.75" hidden="1" customHeight="1">
      <c r="A5025" s="119">
        <v>5018</v>
      </c>
      <c r="B5025" s="238" t="s">
        <v>31391</v>
      </c>
      <c r="C5025" s="121" t="s">
        <v>7492</v>
      </c>
      <c r="D5025" s="119">
        <v>2025</v>
      </c>
      <c r="E5025" s="121">
        <v>6200039116</v>
      </c>
      <c r="F5025" s="237">
        <v>45771</v>
      </c>
      <c r="G5025" s="121" t="s">
        <v>12481</v>
      </c>
      <c r="H5025" s="121" t="s">
        <v>25893</v>
      </c>
      <c r="I5025" s="120" t="s">
        <v>18980</v>
      </c>
      <c r="J5025" s="121" t="s">
        <v>7453</v>
      </c>
    </row>
    <row r="5026" spans="1:10" ht="15.75" hidden="1" customHeight="1">
      <c r="A5026" s="119">
        <v>5019</v>
      </c>
      <c r="B5026" s="238" t="s">
        <v>7887</v>
      </c>
      <c r="C5026" s="121" t="s">
        <v>7484</v>
      </c>
      <c r="D5026" s="119">
        <v>2025</v>
      </c>
      <c r="E5026" s="121">
        <v>6100112555</v>
      </c>
      <c r="F5026" s="237">
        <v>45770</v>
      </c>
      <c r="G5026" s="121" t="s">
        <v>12482</v>
      </c>
      <c r="H5026" s="121" t="s">
        <v>25894</v>
      </c>
      <c r="I5026" s="120" t="s">
        <v>18981</v>
      </c>
      <c r="J5026" s="121" t="s">
        <v>7451</v>
      </c>
    </row>
    <row r="5027" spans="1:10" ht="15.75" hidden="1" customHeight="1">
      <c r="A5027" s="119">
        <v>5020</v>
      </c>
      <c r="B5027" s="238" t="s">
        <v>31392</v>
      </c>
      <c r="C5027" s="121" t="s">
        <v>7490</v>
      </c>
      <c r="D5027" s="119">
        <v>2025</v>
      </c>
      <c r="E5027" s="121">
        <v>6200039183</v>
      </c>
      <c r="F5027" s="237">
        <v>45782</v>
      </c>
      <c r="G5027" s="121" t="s">
        <v>7244</v>
      </c>
      <c r="H5027" s="121"/>
      <c r="I5027" s="120" t="s">
        <v>18982</v>
      </c>
      <c r="J5027" s="121" t="s">
        <v>7453</v>
      </c>
    </row>
    <row r="5028" spans="1:10" ht="15.75" hidden="1" customHeight="1">
      <c r="A5028" s="119">
        <v>5021</v>
      </c>
      <c r="B5028" s="238" t="s">
        <v>31393</v>
      </c>
      <c r="C5028" s="121" t="s">
        <v>7513</v>
      </c>
      <c r="D5028" s="119">
        <v>2025</v>
      </c>
      <c r="E5028" s="121">
        <v>6400023962</v>
      </c>
      <c r="F5028" s="237">
        <v>45770</v>
      </c>
      <c r="G5028" s="121" t="s">
        <v>12483</v>
      </c>
      <c r="H5028" s="121" t="s">
        <v>25895</v>
      </c>
      <c r="I5028" s="120" t="s">
        <v>18983</v>
      </c>
      <c r="J5028" s="121" t="s">
        <v>7455</v>
      </c>
    </row>
    <row r="5029" spans="1:10" ht="15.75" hidden="1" customHeight="1">
      <c r="A5029" s="119">
        <v>5022</v>
      </c>
      <c r="B5029" s="238" t="s">
        <v>31394</v>
      </c>
      <c r="C5029" s="121" t="s">
        <v>7498</v>
      </c>
      <c r="D5029" s="119">
        <v>2025</v>
      </c>
      <c r="E5029" s="121">
        <v>6200039091</v>
      </c>
      <c r="F5029" s="237">
        <v>45770</v>
      </c>
      <c r="G5029" s="121" t="s">
        <v>12484</v>
      </c>
      <c r="H5029" s="121" t="s">
        <v>25896</v>
      </c>
      <c r="I5029" s="120" t="s">
        <v>18984</v>
      </c>
      <c r="J5029" s="121" t="s">
        <v>7453</v>
      </c>
    </row>
    <row r="5030" spans="1:10" ht="15.75" hidden="1" customHeight="1">
      <c r="A5030" s="119">
        <v>5023</v>
      </c>
      <c r="B5030" s="238" t="s">
        <v>31395</v>
      </c>
      <c r="C5030" s="121" t="s">
        <v>7482</v>
      </c>
      <c r="D5030" s="119">
        <v>2025</v>
      </c>
      <c r="E5030" s="121">
        <v>6100112486</v>
      </c>
      <c r="F5030" s="237">
        <v>45765</v>
      </c>
      <c r="G5030" s="121" t="s">
        <v>12485</v>
      </c>
      <c r="H5030" s="121" t="s">
        <v>25897</v>
      </c>
      <c r="I5030" s="120" t="s">
        <v>18985</v>
      </c>
      <c r="J5030" s="121" t="s">
        <v>7451</v>
      </c>
    </row>
    <row r="5031" spans="1:10" ht="15.75" hidden="1" customHeight="1">
      <c r="A5031" s="119">
        <v>5024</v>
      </c>
      <c r="B5031" s="238" t="s">
        <v>31396</v>
      </c>
      <c r="C5031" s="121" t="s">
        <v>7503</v>
      </c>
      <c r="D5031" s="119">
        <v>2025</v>
      </c>
      <c r="E5031" s="121">
        <v>6100112714</v>
      </c>
      <c r="F5031" s="237">
        <v>45776</v>
      </c>
      <c r="G5031" s="121" t="s">
        <v>12486</v>
      </c>
      <c r="H5031" s="121" t="s">
        <v>25898</v>
      </c>
      <c r="I5031" s="120" t="s">
        <v>18986</v>
      </c>
      <c r="J5031" s="121" t="s">
        <v>7451</v>
      </c>
    </row>
    <row r="5032" spans="1:10" ht="15.75" hidden="1" customHeight="1">
      <c r="A5032" s="119">
        <v>5025</v>
      </c>
      <c r="B5032" s="238" t="s">
        <v>31397</v>
      </c>
      <c r="C5032" s="121" t="s">
        <v>7506</v>
      </c>
      <c r="D5032" s="119">
        <v>2025</v>
      </c>
      <c r="E5032" s="121">
        <v>6300020882</v>
      </c>
      <c r="F5032" s="237">
        <v>45768</v>
      </c>
      <c r="G5032" s="121" t="s">
        <v>12487</v>
      </c>
      <c r="H5032" s="121" t="s">
        <v>25899</v>
      </c>
      <c r="I5032" s="120" t="s">
        <v>18987</v>
      </c>
      <c r="J5032" s="121" t="s">
        <v>7454</v>
      </c>
    </row>
    <row r="5033" spans="1:10" ht="15.75" hidden="1" customHeight="1">
      <c r="A5033" s="119">
        <v>5026</v>
      </c>
      <c r="B5033" s="238" t="s">
        <v>31398</v>
      </c>
      <c r="C5033" s="121" t="s">
        <v>7481</v>
      </c>
      <c r="D5033" s="119">
        <v>2025</v>
      </c>
      <c r="E5033" s="121">
        <v>6000042178</v>
      </c>
      <c r="F5033" s="237">
        <v>45805</v>
      </c>
      <c r="G5033" s="121" t="s">
        <v>12488</v>
      </c>
      <c r="H5033" s="121" t="s">
        <v>25900</v>
      </c>
      <c r="I5033" s="120" t="s">
        <v>18988</v>
      </c>
      <c r="J5033" s="121" t="s">
        <v>7452</v>
      </c>
    </row>
    <row r="5034" spans="1:10" ht="15.75" hidden="1" customHeight="1">
      <c r="A5034" s="119">
        <v>5027</v>
      </c>
      <c r="B5034" s="238" t="s">
        <v>31399</v>
      </c>
      <c r="C5034" s="121" t="s">
        <v>7492</v>
      </c>
      <c r="D5034" s="119">
        <v>2025</v>
      </c>
      <c r="E5034" s="121">
        <v>6200039015</v>
      </c>
      <c r="F5034" s="237">
        <v>45763</v>
      </c>
      <c r="G5034" s="121" t="s">
        <v>12489</v>
      </c>
      <c r="H5034" s="121" t="s">
        <v>25901</v>
      </c>
      <c r="I5034" s="120" t="s">
        <v>18989</v>
      </c>
      <c r="J5034" s="121" t="s">
        <v>7453</v>
      </c>
    </row>
    <row r="5035" spans="1:10" ht="15.75" hidden="1" customHeight="1">
      <c r="A5035" s="119">
        <v>5028</v>
      </c>
      <c r="B5035" s="238" t="s">
        <v>31400</v>
      </c>
      <c r="C5035" s="121" t="s">
        <v>7494</v>
      </c>
      <c r="D5035" s="119">
        <v>2025</v>
      </c>
      <c r="E5035" s="121">
        <v>6000041839</v>
      </c>
      <c r="F5035" s="237">
        <v>45770</v>
      </c>
      <c r="G5035" s="121" t="s">
        <v>12490</v>
      </c>
      <c r="H5035" s="121" t="s">
        <v>25902</v>
      </c>
      <c r="I5035" s="120" t="s">
        <v>18990</v>
      </c>
      <c r="J5035" s="121" t="s">
        <v>7452</v>
      </c>
    </row>
    <row r="5036" spans="1:10" ht="15.75" hidden="1" customHeight="1">
      <c r="A5036" s="119">
        <v>5029</v>
      </c>
      <c r="B5036" s="238" t="s">
        <v>31401</v>
      </c>
      <c r="C5036" s="121" t="s">
        <v>7494</v>
      </c>
      <c r="D5036" s="119">
        <v>2025</v>
      </c>
      <c r="E5036" s="121">
        <v>6000041842</v>
      </c>
      <c r="F5036" s="237">
        <v>45771</v>
      </c>
      <c r="G5036" s="121" t="s">
        <v>12491</v>
      </c>
      <c r="H5036" s="121" t="s">
        <v>25903</v>
      </c>
      <c r="I5036" s="120" t="s">
        <v>18991</v>
      </c>
      <c r="J5036" s="121" t="s">
        <v>7452</v>
      </c>
    </row>
    <row r="5037" spans="1:10" ht="15.75" hidden="1" customHeight="1">
      <c r="A5037" s="119">
        <v>5030</v>
      </c>
      <c r="B5037" s="238" t="s">
        <v>31402</v>
      </c>
      <c r="C5037" s="121" t="s">
        <v>7496</v>
      </c>
      <c r="D5037" s="119">
        <v>2025</v>
      </c>
      <c r="E5037" s="121">
        <v>6100112726</v>
      </c>
      <c r="F5037" s="237">
        <v>45782</v>
      </c>
      <c r="G5037" s="121" t="s">
        <v>12492</v>
      </c>
      <c r="H5037" s="121" t="s">
        <v>25904</v>
      </c>
      <c r="I5037" s="120" t="s">
        <v>18992</v>
      </c>
      <c r="J5037" s="121" t="s">
        <v>7451</v>
      </c>
    </row>
    <row r="5038" spans="1:10" ht="15.75" hidden="1" customHeight="1">
      <c r="A5038" s="119">
        <v>5031</v>
      </c>
      <c r="B5038" s="238" t="s">
        <v>31403</v>
      </c>
      <c r="C5038" s="121" t="s">
        <v>7478</v>
      </c>
      <c r="D5038" s="119">
        <v>2025</v>
      </c>
      <c r="E5038" s="121">
        <v>6100112610</v>
      </c>
      <c r="F5038" s="237">
        <v>45771</v>
      </c>
      <c r="G5038" s="121" t="s">
        <v>12493</v>
      </c>
      <c r="H5038" s="121" t="s">
        <v>25905</v>
      </c>
      <c r="I5038" s="120" t="s">
        <v>18993</v>
      </c>
      <c r="J5038" s="121" t="s">
        <v>7451</v>
      </c>
    </row>
    <row r="5039" spans="1:10" ht="15.75" hidden="1" customHeight="1">
      <c r="A5039" s="119">
        <v>5032</v>
      </c>
      <c r="B5039" s="238" t="s">
        <v>31404</v>
      </c>
      <c r="C5039" s="121" t="s">
        <v>7478</v>
      </c>
      <c r="D5039" s="119">
        <v>2025</v>
      </c>
      <c r="E5039" s="121">
        <v>6100113640</v>
      </c>
      <c r="F5039" s="237">
        <v>45817</v>
      </c>
      <c r="G5039" s="121" t="s">
        <v>12494</v>
      </c>
      <c r="H5039" s="121" t="s">
        <v>25906</v>
      </c>
      <c r="I5039" s="120" t="s">
        <v>18994</v>
      </c>
      <c r="J5039" s="121" t="s">
        <v>7451</v>
      </c>
    </row>
    <row r="5040" spans="1:10" ht="15.75" hidden="1" customHeight="1">
      <c r="A5040" s="119">
        <v>5033</v>
      </c>
      <c r="B5040" s="238" t="s">
        <v>31405</v>
      </c>
      <c r="C5040" s="121" t="s">
        <v>7496</v>
      </c>
      <c r="D5040" s="119">
        <v>2025</v>
      </c>
      <c r="E5040" s="121">
        <v>6100112510</v>
      </c>
      <c r="F5040" s="237">
        <v>45769</v>
      </c>
      <c r="G5040" s="121" t="s">
        <v>12495</v>
      </c>
      <c r="H5040" s="121" t="s">
        <v>25907</v>
      </c>
      <c r="I5040" s="120" t="s">
        <v>18995</v>
      </c>
      <c r="J5040" s="121" t="s">
        <v>7451</v>
      </c>
    </row>
    <row r="5041" spans="1:10" ht="15.75" hidden="1" customHeight="1">
      <c r="A5041" s="119">
        <v>5034</v>
      </c>
      <c r="B5041" s="238" t="s">
        <v>31406</v>
      </c>
      <c r="C5041" s="121" t="s">
        <v>7497</v>
      </c>
      <c r="D5041" s="119">
        <v>2025</v>
      </c>
      <c r="E5041" s="121">
        <v>6100112589</v>
      </c>
      <c r="F5041" s="237">
        <v>45776</v>
      </c>
      <c r="G5041" s="121" t="s">
        <v>12496</v>
      </c>
      <c r="H5041" s="121" t="s">
        <v>25908</v>
      </c>
      <c r="I5041" s="120" t="s">
        <v>18996</v>
      </c>
      <c r="J5041" s="121" t="s">
        <v>7451</v>
      </c>
    </row>
    <row r="5042" spans="1:10" ht="15.75" hidden="1" customHeight="1">
      <c r="A5042" s="119">
        <v>5035</v>
      </c>
      <c r="B5042" s="121" t="s">
        <v>33348</v>
      </c>
      <c r="C5042" s="121" t="s">
        <v>7504</v>
      </c>
      <c r="D5042" s="119">
        <v>2025</v>
      </c>
      <c r="E5042" s="121">
        <v>6300020889</v>
      </c>
      <c r="F5042" s="237">
        <v>45764</v>
      </c>
      <c r="G5042" s="121" t="s">
        <v>12497</v>
      </c>
      <c r="H5042" s="121" t="s">
        <v>25909</v>
      </c>
      <c r="I5042" s="120" t="s">
        <v>18997</v>
      </c>
      <c r="J5042" s="121" t="s">
        <v>7454</v>
      </c>
    </row>
    <row r="5043" spans="1:10" ht="15.75" hidden="1" customHeight="1">
      <c r="A5043" s="119">
        <v>5036</v>
      </c>
      <c r="B5043" s="238" t="s">
        <v>31407</v>
      </c>
      <c r="C5043" s="121" t="s">
        <v>7497</v>
      </c>
      <c r="D5043" s="119">
        <v>2025</v>
      </c>
      <c r="E5043" s="121">
        <v>6100112790</v>
      </c>
      <c r="F5043" s="237">
        <v>45777</v>
      </c>
      <c r="G5043" s="121" t="s">
        <v>12498</v>
      </c>
      <c r="H5043" s="121" t="s">
        <v>25910</v>
      </c>
      <c r="I5043" s="120" t="s">
        <v>18998</v>
      </c>
      <c r="J5043" s="121" t="s">
        <v>7451</v>
      </c>
    </row>
    <row r="5044" spans="1:10" ht="15.75" hidden="1" customHeight="1">
      <c r="A5044" s="119">
        <v>5037</v>
      </c>
      <c r="B5044" s="238" t="s">
        <v>31408</v>
      </c>
      <c r="C5044" s="121" t="s">
        <v>7492</v>
      </c>
      <c r="D5044" s="119">
        <v>2025</v>
      </c>
      <c r="E5044" s="121">
        <v>6200039054</v>
      </c>
      <c r="F5044" s="237">
        <v>45770</v>
      </c>
      <c r="G5044" s="121" t="s">
        <v>7293</v>
      </c>
      <c r="H5044" s="121" t="s">
        <v>25911</v>
      </c>
      <c r="I5044" s="120" t="s">
        <v>18999</v>
      </c>
      <c r="J5044" s="121" t="s">
        <v>7453</v>
      </c>
    </row>
    <row r="5045" spans="1:10" ht="15.75" hidden="1" customHeight="1">
      <c r="A5045" s="119">
        <v>5038</v>
      </c>
      <c r="B5045" s="238" t="s">
        <v>31409</v>
      </c>
      <c r="C5045" s="121" t="s">
        <v>7481</v>
      </c>
      <c r="D5045" s="119">
        <v>2025</v>
      </c>
      <c r="E5045" s="121">
        <v>6000041923</v>
      </c>
      <c r="F5045" s="237">
        <v>45777</v>
      </c>
      <c r="G5045" s="121" t="s">
        <v>12499</v>
      </c>
      <c r="H5045" s="121" t="s">
        <v>25912</v>
      </c>
      <c r="I5045" s="120" t="s">
        <v>19000</v>
      </c>
      <c r="J5045" s="121" t="s">
        <v>7452</v>
      </c>
    </row>
    <row r="5046" spans="1:10" ht="15.75" hidden="1" customHeight="1">
      <c r="A5046" s="119">
        <v>5039</v>
      </c>
      <c r="B5046" s="238" t="s">
        <v>31410</v>
      </c>
      <c r="C5046" s="121" t="s">
        <v>7503</v>
      </c>
      <c r="D5046" s="119">
        <v>2025</v>
      </c>
      <c r="E5046" s="121">
        <v>6100112798</v>
      </c>
      <c r="F5046" s="237">
        <v>45783</v>
      </c>
      <c r="G5046" s="121" t="s">
        <v>12500</v>
      </c>
      <c r="H5046" s="121" t="s">
        <v>25913</v>
      </c>
      <c r="I5046" s="120" t="s">
        <v>19001</v>
      </c>
      <c r="J5046" s="121" t="s">
        <v>7451</v>
      </c>
    </row>
    <row r="5047" spans="1:10" ht="15.75" hidden="1" customHeight="1">
      <c r="A5047" s="119">
        <v>5040</v>
      </c>
      <c r="B5047" s="238" t="s">
        <v>31411</v>
      </c>
      <c r="C5047" s="121" t="s">
        <v>7502</v>
      </c>
      <c r="D5047" s="119">
        <v>2025</v>
      </c>
      <c r="E5047" s="121">
        <v>6300020895</v>
      </c>
      <c r="F5047" s="237">
        <v>45768</v>
      </c>
      <c r="G5047" s="121" t="s">
        <v>12501</v>
      </c>
      <c r="H5047" s="121" t="s">
        <v>25914</v>
      </c>
      <c r="I5047" s="120" t="s">
        <v>19002</v>
      </c>
      <c r="J5047" s="121" t="s">
        <v>7454</v>
      </c>
    </row>
    <row r="5048" spans="1:10" ht="15.75" hidden="1" customHeight="1">
      <c r="A5048" s="119">
        <v>5041</v>
      </c>
      <c r="B5048" s="238" t="s">
        <v>31412</v>
      </c>
      <c r="C5048" s="121" t="s">
        <v>7491</v>
      </c>
      <c r="D5048" s="119">
        <v>2025</v>
      </c>
      <c r="E5048" s="121">
        <v>6100112497</v>
      </c>
      <c r="F5048" s="237">
        <v>45765</v>
      </c>
      <c r="G5048" s="121" t="s">
        <v>12502</v>
      </c>
      <c r="H5048" s="121" t="s">
        <v>25915</v>
      </c>
      <c r="I5048" s="120" t="s">
        <v>19003</v>
      </c>
      <c r="J5048" s="121" t="s">
        <v>7451</v>
      </c>
    </row>
    <row r="5049" spans="1:10" ht="15.75" hidden="1" customHeight="1">
      <c r="A5049" s="119">
        <v>5042</v>
      </c>
      <c r="B5049" s="238" t="s">
        <v>31413</v>
      </c>
      <c r="C5049" s="121" t="s">
        <v>7496</v>
      </c>
      <c r="D5049" s="119">
        <v>2025</v>
      </c>
      <c r="E5049" s="121">
        <v>6100112499</v>
      </c>
      <c r="F5049" s="237">
        <v>45769</v>
      </c>
      <c r="G5049" s="121" t="s">
        <v>12503</v>
      </c>
      <c r="H5049" s="121" t="s">
        <v>25916</v>
      </c>
      <c r="I5049" s="120" t="s">
        <v>19004</v>
      </c>
      <c r="J5049" s="121" t="s">
        <v>7451</v>
      </c>
    </row>
    <row r="5050" spans="1:10" ht="15.75" hidden="1" customHeight="1">
      <c r="A5050" s="119">
        <v>5043</v>
      </c>
      <c r="B5050" s="238" t="s">
        <v>7608</v>
      </c>
      <c r="C5050" s="121" t="s">
        <v>7478</v>
      </c>
      <c r="D5050" s="119">
        <v>2025</v>
      </c>
      <c r="E5050" s="121">
        <v>6100112507</v>
      </c>
      <c r="F5050" s="237">
        <v>45765</v>
      </c>
      <c r="G5050" s="121" t="s">
        <v>7152</v>
      </c>
      <c r="H5050" s="121" t="s">
        <v>25917</v>
      </c>
      <c r="I5050" s="120" t="s">
        <v>18692</v>
      </c>
      <c r="J5050" s="121" t="s">
        <v>7451</v>
      </c>
    </row>
    <row r="5051" spans="1:10" ht="15.75" hidden="1" customHeight="1">
      <c r="A5051" s="119">
        <v>5044</v>
      </c>
      <c r="B5051" s="238" t="s">
        <v>31414</v>
      </c>
      <c r="C5051" s="121" t="s">
        <v>7496</v>
      </c>
      <c r="D5051" s="119">
        <v>2025</v>
      </c>
      <c r="E5051" s="121">
        <v>6100112600</v>
      </c>
      <c r="F5051" s="237">
        <v>45769</v>
      </c>
      <c r="G5051" s="121" t="s">
        <v>12504</v>
      </c>
      <c r="H5051" s="121" t="s">
        <v>25918</v>
      </c>
      <c r="I5051" s="120" t="s">
        <v>19005</v>
      </c>
      <c r="J5051" s="121" t="s">
        <v>7451</v>
      </c>
    </row>
    <row r="5052" spans="1:10" ht="15.75" hidden="1" customHeight="1">
      <c r="A5052" s="119">
        <v>5045</v>
      </c>
      <c r="B5052" s="238" t="s">
        <v>31415</v>
      </c>
      <c r="C5052" s="121" t="s">
        <v>7478</v>
      </c>
      <c r="D5052" s="119">
        <v>2025</v>
      </c>
      <c r="E5052" s="121">
        <v>6100112508</v>
      </c>
      <c r="F5052" s="237">
        <v>45768</v>
      </c>
      <c r="G5052" s="121" t="s">
        <v>12505</v>
      </c>
      <c r="H5052" s="121" t="s">
        <v>25919</v>
      </c>
      <c r="I5052" s="120" t="s">
        <v>19006</v>
      </c>
      <c r="J5052" s="121" t="s">
        <v>7451</v>
      </c>
    </row>
    <row r="5053" spans="1:10" ht="15.75" hidden="1" customHeight="1">
      <c r="A5053" s="119">
        <v>5046</v>
      </c>
      <c r="B5053" s="238" t="s">
        <v>31416</v>
      </c>
      <c r="C5053" s="121" t="s">
        <v>7489</v>
      </c>
      <c r="D5053" s="119">
        <v>2025</v>
      </c>
      <c r="E5053" s="121">
        <v>6200039048</v>
      </c>
      <c r="F5053" s="237">
        <v>45764</v>
      </c>
      <c r="G5053" s="121" t="s">
        <v>11035</v>
      </c>
      <c r="H5053" s="121" t="s">
        <v>25920</v>
      </c>
      <c r="I5053" s="120" t="s">
        <v>19007</v>
      </c>
      <c r="J5053" s="121" t="s">
        <v>7453</v>
      </c>
    </row>
    <row r="5054" spans="1:10" ht="15.75" hidden="1" customHeight="1">
      <c r="A5054" s="119">
        <v>5047</v>
      </c>
      <c r="B5054" s="238" t="s">
        <v>31417</v>
      </c>
      <c r="C5054" s="121" t="s">
        <v>7495</v>
      </c>
      <c r="D5054" s="119">
        <v>2025</v>
      </c>
      <c r="E5054" s="121">
        <v>6300020909</v>
      </c>
      <c r="F5054" s="237">
        <v>45772</v>
      </c>
      <c r="G5054" s="121" t="s">
        <v>12506</v>
      </c>
      <c r="H5054" s="121" t="s">
        <v>25921</v>
      </c>
      <c r="I5054" s="120" t="s">
        <v>19008</v>
      </c>
      <c r="J5054" s="121" t="s">
        <v>7454</v>
      </c>
    </row>
    <row r="5055" spans="1:10" ht="15.75" hidden="1" customHeight="1">
      <c r="A5055" s="119">
        <v>5048</v>
      </c>
      <c r="B5055" s="238" t="s">
        <v>31418</v>
      </c>
      <c r="C5055" s="121" t="s">
        <v>7490</v>
      </c>
      <c r="D5055" s="119">
        <v>2025</v>
      </c>
      <c r="E5055" s="121">
        <v>6200039061</v>
      </c>
      <c r="F5055" s="237">
        <v>45765</v>
      </c>
      <c r="G5055" s="121" t="s">
        <v>12285</v>
      </c>
      <c r="H5055" s="121" t="s">
        <v>25922</v>
      </c>
      <c r="I5055" s="120" t="s">
        <v>19009</v>
      </c>
      <c r="J5055" s="121" t="s">
        <v>7453</v>
      </c>
    </row>
    <row r="5056" spans="1:10" ht="15.75" hidden="1" customHeight="1">
      <c r="A5056" s="119">
        <v>5049</v>
      </c>
      <c r="B5056" s="238" t="s">
        <v>31419</v>
      </c>
      <c r="C5056" s="121" t="s">
        <v>7490</v>
      </c>
      <c r="D5056" s="119">
        <v>2025</v>
      </c>
      <c r="E5056" s="121">
        <v>6200039059</v>
      </c>
      <c r="F5056" s="237">
        <v>45769</v>
      </c>
      <c r="G5056" s="121" t="s">
        <v>12507</v>
      </c>
      <c r="H5056" s="121" t="s">
        <v>25923</v>
      </c>
      <c r="I5056" s="120" t="s">
        <v>19010</v>
      </c>
      <c r="J5056" s="121" t="s">
        <v>7453</v>
      </c>
    </row>
    <row r="5057" spans="1:10" ht="15.75" hidden="1" customHeight="1">
      <c r="A5057" s="119">
        <v>5050</v>
      </c>
      <c r="B5057" s="238" t="s">
        <v>31420</v>
      </c>
      <c r="C5057" s="121" t="s">
        <v>7481</v>
      </c>
      <c r="D5057" s="119">
        <v>2025</v>
      </c>
      <c r="E5057" s="121">
        <v>6000041817</v>
      </c>
      <c r="F5057" s="237">
        <v>45765</v>
      </c>
      <c r="G5057" s="121" t="s">
        <v>12508</v>
      </c>
      <c r="H5057" s="121" t="s">
        <v>25924</v>
      </c>
      <c r="I5057" s="120" t="s">
        <v>19011</v>
      </c>
      <c r="J5057" s="121" t="s">
        <v>7452</v>
      </c>
    </row>
    <row r="5058" spans="1:10" ht="15.75" hidden="1" customHeight="1">
      <c r="A5058" s="119">
        <v>5051</v>
      </c>
      <c r="B5058" s="238" t="s">
        <v>31421</v>
      </c>
      <c r="C5058" s="121" t="s">
        <v>7478</v>
      </c>
      <c r="D5058" s="119">
        <v>2025</v>
      </c>
      <c r="E5058" s="121">
        <v>6100112538</v>
      </c>
      <c r="F5058" s="237">
        <v>45765</v>
      </c>
      <c r="G5058" s="121" t="s">
        <v>12509</v>
      </c>
      <c r="H5058" s="121" t="s">
        <v>25925</v>
      </c>
      <c r="I5058" s="120" t="s">
        <v>19012</v>
      </c>
      <c r="J5058" s="121" t="s">
        <v>7451</v>
      </c>
    </row>
    <row r="5059" spans="1:10" ht="15.75" hidden="1" customHeight="1">
      <c r="A5059" s="119">
        <v>5052</v>
      </c>
      <c r="B5059" s="238" t="s">
        <v>31422</v>
      </c>
      <c r="C5059" s="121" t="s">
        <v>7479</v>
      </c>
      <c r="D5059" s="119">
        <v>2025</v>
      </c>
      <c r="E5059" s="121">
        <v>6100112802</v>
      </c>
      <c r="F5059" s="237">
        <v>45776</v>
      </c>
      <c r="G5059" s="121" t="s">
        <v>12510</v>
      </c>
      <c r="H5059" s="121" t="s">
        <v>25926</v>
      </c>
      <c r="I5059" s="120" t="s">
        <v>19013</v>
      </c>
      <c r="J5059" s="121" t="s">
        <v>7451</v>
      </c>
    </row>
    <row r="5060" spans="1:10" ht="15.75" hidden="1" customHeight="1">
      <c r="A5060" s="119">
        <v>5053</v>
      </c>
      <c r="B5060" s="238" t="s">
        <v>31423</v>
      </c>
      <c r="C5060" s="121" t="s">
        <v>7508</v>
      </c>
      <c r="D5060" s="119">
        <v>2025</v>
      </c>
      <c r="E5060" s="121">
        <v>6400024028</v>
      </c>
      <c r="F5060" s="237">
        <v>45765</v>
      </c>
      <c r="G5060" s="121" t="s">
        <v>12511</v>
      </c>
      <c r="H5060" s="121" t="s">
        <v>25927</v>
      </c>
      <c r="I5060" s="120" t="s">
        <v>19014</v>
      </c>
      <c r="J5060" s="121" t="s">
        <v>7455</v>
      </c>
    </row>
    <row r="5061" spans="1:10" ht="15.75" hidden="1" customHeight="1">
      <c r="A5061" s="119">
        <v>5054</v>
      </c>
      <c r="B5061" s="238" t="s">
        <v>31424</v>
      </c>
      <c r="C5061" s="121" t="s">
        <v>7492</v>
      </c>
      <c r="D5061" s="119">
        <v>2025</v>
      </c>
      <c r="E5061" s="121">
        <v>6200039148</v>
      </c>
      <c r="F5061" s="237">
        <v>45771</v>
      </c>
      <c r="G5061" s="121" t="s">
        <v>12512</v>
      </c>
      <c r="H5061" s="121" t="s">
        <v>25928</v>
      </c>
      <c r="I5061" s="120" t="s">
        <v>19015</v>
      </c>
      <c r="J5061" s="121" t="s">
        <v>7453</v>
      </c>
    </row>
    <row r="5062" spans="1:10" ht="15.75" hidden="1" customHeight="1">
      <c r="A5062" s="119">
        <v>5055</v>
      </c>
      <c r="B5062" s="238" t="s">
        <v>31425</v>
      </c>
      <c r="C5062" s="121" t="s">
        <v>7489</v>
      </c>
      <c r="D5062" s="119">
        <v>2025</v>
      </c>
      <c r="E5062" s="121">
        <v>6200039065</v>
      </c>
      <c r="F5062" s="237">
        <v>45768</v>
      </c>
      <c r="G5062" s="121" t="s">
        <v>12513</v>
      </c>
      <c r="H5062" s="121" t="s">
        <v>25929</v>
      </c>
      <c r="I5062" s="120" t="s">
        <v>19016</v>
      </c>
      <c r="J5062" s="121" t="s">
        <v>7453</v>
      </c>
    </row>
    <row r="5063" spans="1:10" ht="15.75" hidden="1" customHeight="1">
      <c r="A5063" s="119">
        <v>5056</v>
      </c>
      <c r="B5063" s="238" t="s">
        <v>31426</v>
      </c>
      <c r="C5063" s="121" t="s">
        <v>7489</v>
      </c>
      <c r="D5063" s="119">
        <v>2025</v>
      </c>
      <c r="E5063" s="121">
        <v>6200039092</v>
      </c>
      <c r="F5063" s="237">
        <v>45769</v>
      </c>
      <c r="G5063" s="121" t="s">
        <v>12514</v>
      </c>
      <c r="H5063" s="121" t="s">
        <v>25930</v>
      </c>
      <c r="I5063" s="120" t="s">
        <v>19017</v>
      </c>
      <c r="J5063" s="121" t="s">
        <v>7453</v>
      </c>
    </row>
    <row r="5064" spans="1:10" ht="15.75" hidden="1" customHeight="1">
      <c r="A5064" s="119">
        <v>5057</v>
      </c>
      <c r="B5064" s="238" t="s">
        <v>29942</v>
      </c>
      <c r="C5064" s="121" t="s">
        <v>7491</v>
      </c>
      <c r="D5064" s="119">
        <v>2025</v>
      </c>
      <c r="E5064" s="121">
        <v>6100112542</v>
      </c>
      <c r="F5064" s="237">
        <v>45770</v>
      </c>
      <c r="G5064" s="121" t="s">
        <v>7302</v>
      </c>
      <c r="H5064" s="121" t="s">
        <v>25931</v>
      </c>
      <c r="I5064" s="120" t="s">
        <v>19018</v>
      </c>
      <c r="J5064" s="121" t="s">
        <v>7451</v>
      </c>
    </row>
    <row r="5065" spans="1:10" ht="15.75" hidden="1" customHeight="1">
      <c r="A5065" s="119">
        <v>5058</v>
      </c>
      <c r="B5065" s="238" t="s">
        <v>31427</v>
      </c>
      <c r="C5065" s="121" t="s">
        <v>7506</v>
      </c>
      <c r="D5065" s="119">
        <v>2025</v>
      </c>
      <c r="E5065" s="121">
        <v>6300020949</v>
      </c>
      <c r="F5065" s="237">
        <v>45790</v>
      </c>
      <c r="G5065" s="121" t="s">
        <v>12515</v>
      </c>
      <c r="H5065" s="121" t="s">
        <v>25932</v>
      </c>
      <c r="I5065" s="120" t="s">
        <v>19019</v>
      </c>
      <c r="J5065" s="121" t="s">
        <v>7454</v>
      </c>
    </row>
    <row r="5066" spans="1:10" ht="15.75" hidden="1" customHeight="1">
      <c r="A5066" s="119">
        <v>5059</v>
      </c>
      <c r="B5066" s="238" t="s">
        <v>31428</v>
      </c>
      <c r="C5066" s="121" t="s">
        <v>7483</v>
      </c>
      <c r="D5066" s="119">
        <v>2025</v>
      </c>
      <c r="E5066" s="121">
        <v>6100112535</v>
      </c>
      <c r="F5066" s="237">
        <v>45770</v>
      </c>
      <c r="G5066" s="121" t="s">
        <v>10661</v>
      </c>
      <c r="H5066" s="121"/>
      <c r="I5066" s="120" t="s">
        <v>19020</v>
      </c>
      <c r="J5066" s="121" t="s">
        <v>7451</v>
      </c>
    </row>
    <row r="5067" spans="1:10" ht="15.75" hidden="1" customHeight="1">
      <c r="A5067" s="119">
        <v>5060</v>
      </c>
      <c r="B5067" s="238" t="s">
        <v>31429</v>
      </c>
      <c r="C5067" s="121" t="s">
        <v>7493</v>
      </c>
      <c r="D5067" s="119">
        <v>2025</v>
      </c>
      <c r="E5067" s="121">
        <v>6000041820</v>
      </c>
      <c r="F5067" s="237">
        <v>45769</v>
      </c>
      <c r="G5067" s="121" t="s">
        <v>12516</v>
      </c>
      <c r="H5067" s="121" t="s">
        <v>25933</v>
      </c>
      <c r="I5067" s="120" t="s">
        <v>19021</v>
      </c>
      <c r="J5067" s="121" t="s">
        <v>7452</v>
      </c>
    </row>
    <row r="5068" spans="1:10" ht="15.75" hidden="1" customHeight="1">
      <c r="A5068" s="119">
        <v>5061</v>
      </c>
      <c r="B5068" s="238" t="s">
        <v>31430</v>
      </c>
      <c r="C5068" s="121" t="s">
        <v>7496</v>
      </c>
      <c r="D5068" s="119">
        <v>2025</v>
      </c>
      <c r="E5068" s="121">
        <v>6100112541</v>
      </c>
      <c r="F5068" s="237">
        <v>45769</v>
      </c>
      <c r="G5068" s="121" t="s">
        <v>12517</v>
      </c>
      <c r="H5068" s="121" t="s">
        <v>25934</v>
      </c>
      <c r="I5068" s="120" t="s">
        <v>19022</v>
      </c>
      <c r="J5068" s="121" t="s">
        <v>7451</v>
      </c>
    </row>
    <row r="5069" spans="1:10" ht="15.75" hidden="1" customHeight="1">
      <c r="A5069" s="119">
        <v>5062</v>
      </c>
      <c r="B5069" s="238" t="s">
        <v>31431</v>
      </c>
      <c r="C5069" s="121" t="s">
        <v>7499</v>
      </c>
      <c r="D5069" s="119">
        <v>2025</v>
      </c>
      <c r="E5069" s="121">
        <v>6000041804</v>
      </c>
      <c r="F5069" s="237">
        <v>45768</v>
      </c>
      <c r="G5069" s="121" t="s">
        <v>12518</v>
      </c>
      <c r="H5069" s="121" t="s">
        <v>25935</v>
      </c>
      <c r="I5069" s="120" t="s">
        <v>19023</v>
      </c>
      <c r="J5069" s="121" t="s">
        <v>7452</v>
      </c>
    </row>
    <row r="5070" spans="1:10" ht="15.75" hidden="1" customHeight="1">
      <c r="A5070" s="119">
        <v>5063</v>
      </c>
      <c r="B5070" s="238" t="s">
        <v>31432</v>
      </c>
      <c r="C5070" s="121" t="s">
        <v>7481</v>
      </c>
      <c r="D5070" s="119">
        <v>2025</v>
      </c>
      <c r="E5070" s="121">
        <v>6000041863</v>
      </c>
      <c r="F5070" s="237">
        <v>45775</v>
      </c>
      <c r="G5070" s="121" t="s">
        <v>12519</v>
      </c>
      <c r="H5070" s="121" t="s">
        <v>25936</v>
      </c>
      <c r="I5070" s="120" t="s">
        <v>19024</v>
      </c>
      <c r="J5070" s="121" t="s">
        <v>7452</v>
      </c>
    </row>
    <row r="5071" spans="1:10" ht="15.75" hidden="1" customHeight="1">
      <c r="A5071" s="119">
        <v>5064</v>
      </c>
      <c r="B5071" s="238" t="s">
        <v>31433</v>
      </c>
      <c r="C5071" s="121" t="s">
        <v>7494</v>
      </c>
      <c r="D5071" s="119">
        <v>2025</v>
      </c>
      <c r="E5071" s="121">
        <v>6000041866</v>
      </c>
      <c r="F5071" s="237">
        <v>45775</v>
      </c>
      <c r="G5071" s="121" t="s">
        <v>12520</v>
      </c>
      <c r="H5071" s="121" t="s">
        <v>25937</v>
      </c>
      <c r="I5071" s="120" t="s">
        <v>19025</v>
      </c>
      <c r="J5071" s="121" t="s">
        <v>7452</v>
      </c>
    </row>
    <row r="5072" spans="1:10" ht="15.75" hidden="1" customHeight="1">
      <c r="A5072" s="119">
        <v>5065</v>
      </c>
      <c r="B5072" s="238" t="s">
        <v>31434</v>
      </c>
      <c r="C5072" s="121" t="s">
        <v>7478</v>
      </c>
      <c r="D5072" s="119">
        <v>2025</v>
      </c>
      <c r="E5072" s="121">
        <v>6100112543</v>
      </c>
      <c r="F5072" s="237">
        <v>45768</v>
      </c>
      <c r="G5072" s="121" t="s">
        <v>12521</v>
      </c>
      <c r="H5072" s="121" t="s">
        <v>25938</v>
      </c>
      <c r="I5072" s="120" t="s">
        <v>19026</v>
      </c>
      <c r="J5072" s="121" t="s">
        <v>7451</v>
      </c>
    </row>
    <row r="5073" spans="1:10" ht="15.75" hidden="1" customHeight="1">
      <c r="A5073" s="119">
        <v>5066</v>
      </c>
      <c r="B5073" s="238" t="s">
        <v>31435</v>
      </c>
      <c r="C5073" s="121" t="s">
        <v>7489</v>
      </c>
      <c r="D5073" s="119">
        <v>2025</v>
      </c>
      <c r="E5073" s="121">
        <v>6200039106</v>
      </c>
      <c r="F5073" s="237">
        <v>45770</v>
      </c>
      <c r="G5073" s="121" t="s">
        <v>12522</v>
      </c>
      <c r="H5073" s="121" t="s">
        <v>25939</v>
      </c>
      <c r="I5073" s="120" t="s">
        <v>19027</v>
      </c>
      <c r="J5073" s="121" t="s">
        <v>7453</v>
      </c>
    </row>
    <row r="5074" spans="1:10" ht="15.75" hidden="1" customHeight="1">
      <c r="A5074" s="119">
        <v>5067</v>
      </c>
      <c r="B5074" s="238" t="s">
        <v>31436</v>
      </c>
      <c r="C5074" s="121" t="s">
        <v>7478</v>
      </c>
      <c r="D5074" s="119">
        <v>2025</v>
      </c>
      <c r="E5074" s="121">
        <v>6100112560</v>
      </c>
      <c r="F5074" s="237">
        <v>45768</v>
      </c>
      <c r="G5074" s="121" t="s">
        <v>12523</v>
      </c>
      <c r="H5074" s="121" t="s">
        <v>25940</v>
      </c>
      <c r="I5074" s="120" t="s">
        <v>19028</v>
      </c>
      <c r="J5074" s="121" t="s">
        <v>7451</v>
      </c>
    </row>
    <row r="5075" spans="1:10" ht="15.75" hidden="1" customHeight="1">
      <c r="A5075" s="119">
        <v>5068</v>
      </c>
      <c r="B5075" s="121" t="s">
        <v>28062</v>
      </c>
      <c r="C5075" s="121" t="s">
        <v>7499</v>
      </c>
      <c r="D5075" s="119">
        <v>2025</v>
      </c>
      <c r="E5075" s="121">
        <v>6000041934</v>
      </c>
      <c r="F5075" s="237">
        <v>45793</v>
      </c>
      <c r="G5075" s="121" t="s">
        <v>12524</v>
      </c>
      <c r="H5075" s="121" t="s">
        <v>25941</v>
      </c>
      <c r="I5075" s="120" t="s">
        <v>19029</v>
      </c>
      <c r="J5075" s="121" t="s">
        <v>7452</v>
      </c>
    </row>
    <row r="5076" spans="1:10" ht="15.75" hidden="1" customHeight="1">
      <c r="A5076" s="119">
        <v>5069</v>
      </c>
      <c r="B5076" s="238" t="s">
        <v>31437</v>
      </c>
      <c r="C5076" s="121" t="s">
        <v>7488</v>
      </c>
      <c r="D5076" s="119">
        <v>2025</v>
      </c>
      <c r="E5076" s="121">
        <v>6100112698</v>
      </c>
      <c r="F5076" s="237">
        <v>45775</v>
      </c>
      <c r="G5076" s="121" t="s">
        <v>12525</v>
      </c>
      <c r="H5076" s="121" t="s">
        <v>25942</v>
      </c>
      <c r="I5076" s="120" t="s">
        <v>19030</v>
      </c>
      <c r="J5076" s="121" t="s">
        <v>7451</v>
      </c>
    </row>
    <row r="5077" spans="1:10" ht="15.75" hidden="1" customHeight="1">
      <c r="A5077" s="119">
        <v>5070</v>
      </c>
      <c r="B5077" s="238" t="s">
        <v>31438</v>
      </c>
      <c r="C5077" s="121" t="s">
        <v>7505</v>
      </c>
      <c r="D5077" s="119">
        <v>2025</v>
      </c>
      <c r="E5077" s="121">
        <v>6400024022</v>
      </c>
      <c r="F5077" s="237">
        <v>45768</v>
      </c>
      <c r="G5077" s="121" t="s">
        <v>12526</v>
      </c>
      <c r="H5077" s="121" t="s">
        <v>25943</v>
      </c>
      <c r="I5077" s="120" t="s">
        <v>19031</v>
      </c>
      <c r="J5077" s="121" t="s">
        <v>7455</v>
      </c>
    </row>
    <row r="5078" spans="1:10" ht="15.75" hidden="1" customHeight="1">
      <c r="A5078" s="119">
        <v>5071</v>
      </c>
      <c r="B5078" s="238" t="s">
        <v>31439</v>
      </c>
      <c r="C5078" s="121" t="s">
        <v>7492</v>
      </c>
      <c r="D5078" s="119">
        <v>2025</v>
      </c>
      <c r="E5078" s="121">
        <v>6200039073</v>
      </c>
      <c r="F5078" s="237">
        <v>45768</v>
      </c>
      <c r="G5078" s="121" t="s">
        <v>12527</v>
      </c>
      <c r="H5078" s="121" t="s">
        <v>25944</v>
      </c>
      <c r="I5078" s="120" t="s">
        <v>19032</v>
      </c>
      <c r="J5078" s="121" t="s">
        <v>7453</v>
      </c>
    </row>
    <row r="5079" spans="1:10" ht="15.75" hidden="1" customHeight="1">
      <c r="A5079" s="119">
        <v>5072</v>
      </c>
      <c r="B5079" s="238" t="s">
        <v>31440</v>
      </c>
      <c r="C5079" s="121" t="s">
        <v>7478</v>
      </c>
      <c r="D5079" s="119">
        <v>2025</v>
      </c>
      <c r="E5079" s="121">
        <v>6100112759</v>
      </c>
      <c r="F5079" s="237">
        <v>45775</v>
      </c>
      <c r="G5079" s="121" t="s">
        <v>12528</v>
      </c>
      <c r="H5079" s="121" t="s">
        <v>25945</v>
      </c>
      <c r="I5079" s="120" t="s">
        <v>19033</v>
      </c>
      <c r="J5079" s="121" t="s">
        <v>7451</v>
      </c>
    </row>
    <row r="5080" spans="1:10" ht="15.75" hidden="1" customHeight="1">
      <c r="A5080" s="119">
        <v>5073</v>
      </c>
      <c r="B5080" s="238" t="s">
        <v>31441</v>
      </c>
      <c r="C5080" s="121" t="s">
        <v>7478</v>
      </c>
      <c r="D5080" s="119">
        <v>2025</v>
      </c>
      <c r="E5080" s="121">
        <v>6100112583</v>
      </c>
      <c r="F5080" s="237">
        <v>45770</v>
      </c>
      <c r="G5080" s="121" t="s">
        <v>12529</v>
      </c>
      <c r="H5080" s="121" t="s">
        <v>25946</v>
      </c>
      <c r="I5080" s="120" t="s">
        <v>19034</v>
      </c>
      <c r="J5080" s="121" t="s">
        <v>7451</v>
      </c>
    </row>
    <row r="5081" spans="1:10" ht="15.75" hidden="1" customHeight="1">
      <c r="A5081" s="119">
        <v>5074</v>
      </c>
      <c r="B5081" s="238" t="s">
        <v>31442</v>
      </c>
      <c r="C5081" s="121" t="s">
        <v>7484</v>
      </c>
      <c r="D5081" s="119">
        <v>2025</v>
      </c>
      <c r="E5081" s="121">
        <v>6100112614</v>
      </c>
      <c r="F5081" s="237">
        <v>45771</v>
      </c>
      <c r="G5081" s="121" t="s">
        <v>12530</v>
      </c>
      <c r="H5081" s="121" t="s">
        <v>25947</v>
      </c>
      <c r="I5081" s="120" t="s">
        <v>19035</v>
      </c>
      <c r="J5081" s="121" t="s">
        <v>7451</v>
      </c>
    </row>
    <row r="5082" spans="1:10" ht="15.75" hidden="1" customHeight="1">
      <c r="A5082" s="119">
        <v>5075</v>
      </c>
      <c r="B5082" s="238" t="s">
        <v>7705</v>
      </c>
      <c r="C5082" s="121" t="s">
        <v>7478</v>
      </c>
      <c r="D5082" s="119">
        <v>2025</v>
      </c>
      <c r="E5082" s="121">
        <v>6100113484</v>
      </c>
      <c r="F5082" s="237">
        <v>45807</v>
      </c>
      <c r="G5082" s="121" t="s">
        <v>12531</v>
      </c>
      <c r="H5082" s="121" t="s">
        <v>25948</v>
      </c>
      <c r="I5082" s="120" t="s">
        <v>7322</v>
      </c>
      <c r="J5082" s="121" t="s">
        <v>7451</v>
      </c>
    </row>
    <row r="5083" spans="1:10" ht="15.75" hidden="1" customHeight="1">
      <c r="A5083" s="119">
        <v>5076</v>
      </c>
      <c r="B5083" s="238" t="s">
        <v>31443</v>
      </c>
      <c r="C5083" s="121" t="s">
        <v>7491</v>
      </c>
      <c r="D5083" s="119">
        <v>2025</v>
      </c>
      <c r="E5083" s="121">
        <v>6100112705</v>
      </c>
      <c r="F5083" s="237">
        <v>45775</v>
      </c>
      <c r="G5083" s="121" t="s">
        <v>12532</v>
      </c>
      <c r="H5083" s="121" t="s">
        <v>25949</v>
      </c>
      <c r="I5083" s="120" t="s">
        <v>19036</v>
      </c>
      <c r="J5083" s="121" t="s">
        <v>7451</v>
      </c>
    </row>
    <row r="5084" spans="1:10" ht="15.75" hidden="1" customHeight="1">
      <c r="A5084" s="119">
        <v>5077</v>
      </c>
      <c r="B5084" s="238" t="s">
        <v>31444</v>
      </c>
      <c r="C5084" s="121" t="s">
        <v>7509</v>
      </c>
      <c r="D5084" s="119">
        <v>2025</v>
      </c>
      <c r="E5084" s="121">
        <v>6400024000</v>
      </c>
      <c r="F5084" s="237">
        <v>45764</v>
      </c>
      <c r="G5084" s="121" t="s">
        <v>7101</v>
      </c>
      <c r="H5084" s="121" t="s">
        <v>33375</v>
      </c>
      <c r="I5084" s="120" t="s">
        <v>19037</v>
      </c>
      <c r="J5084" s="121" t="s">
        <v>7455</v>
      </c>
    </row>
    <row r="5085" spans="1:10" ht="15.75" hidden="1" customHeight="1">
      <c r="A5085" s="119">
        <v>5078</v>
      </c>
      <c r="B5085" s="238" t="s">
        <v>28840</v>
      </c>
      <c r="C5085" s="121" t="s">
        <v>7478</v>
      </c>
      <c r="D5085" s="119">
        <v>2025</v>
      </c>
      <c r="E5085" s="121">
        <v>6100112755</v>
      </c>
      <c r="F5085" s="237">
        <v>45776</v>
      </c>
      <c r="G5085" s="121" t="s">
        <v>12533</v>
      </c>
      <c r="H5085" s="121" t="s">
        <v>25950</v>
      </c>
      <c r="I5085" s="120" t="s">
        <v>7316</v>
      </c>
      <c r="J5085" s="121" t="s">
        <v>7451</v>
      </c>
    </row>
    <row r="5086" spans="1:10" ht="15.75" hidden="1" customHeight="1">
      <c r="A5086" s="119">
        <v>5079</v>
      </c>
      <c r="B5086" s="238" t="s">
        <v>7553</v>
      </c>
      <c r="C5086" s="121" t="s">
        <v>7478</v>
      </c>
      <c r="D5086" s="119">
        <v>2025</v>
      </c>
      <c r="E5086" s="121">
        <v>6100112590</v>
      </c>
      <c r="F5086" s="237">
        <v>45769</v>
      </c>
      <c r="G5086" s="121" t="s">
        <v>12534</v>
      </c>
      <c r="H5086" s="121" t="s">
        <v>25951</v>
      </c>
      <c r="I5086" s="120" t="s">
        <v>19038</v>
      </c>
      <c r="J5086" s="121" t="s">
        <v>7451</v>
      </c>
    </row>
    <row r="5087" spans="1:10" ht="15.75" hidden="1" customHeight="1">
      <c r="A5087" s="119">
        <v>5080</v>
      </c>
      <c r="B5087" s="238" t="s">
        <v>31445</v>
      </c>
      <c r="C5087" s="121" t="s">
        <v>7508</v>
      </c>
      <c r="D5087" s="119">
        <v>2025</v>
      </c>
      <c r="E5087" s="121">
        <v>6400024016</v>
      </c>
      <c r="F5087" s="237">
        <v>45765</v>
      </c>
      <c r="G5087" s="121" t="s">
        <v>12535</v>
      </c>
      <c r="H5087" s="121" t="s">
        <v>25952</v>
      </c>
      <c r="I5087" s="120" t="s">
        <v>19039</v>
      </c>
      <c r="J5087" s="121" t="s">
        <v>7455</v>
      </c>
    </row>
    <row r="5088" spans="1:10" ht="15.75" hidden="1" customHeight="1">
      <c r="A5088" s="119">
        <v>5081</v>
      </c>
      <c r="B5088" s="121" t="s">
        <v>28063</v>
      </c>
      <c r="C5088" s="121" t="s">
        <v>7481</v>
      </c>
      <c r="D5088" s="119">
        <v>2025</v>
      </c>
      <c r="E5088" s="121">
        <v>6000041998</v>
      </c>
      <c r="F5088" s="237">
        <v>45789</v>
      </c>
      <c r="G5088" s="121" t="s">
        <v>7240</v>
      </c>
      <c r="H5088" s="121" t="s">
        <v>7475</v>
      </c>
      <c r="I5088" s="120" t="s">
        <v>19040</v>
      </c>
      <c r="J5088" s="121" t="s">
        <v>7452</v>
      </c>
    </row>
    <row r="5089" spans="1:10" ht="15.75" hidden="1" customHeight="1">
      <c r="A5089" s="119">
        <v>5082</v>
      </c>
      <c r="B5089" s="238" t="s">
        <v>7611</v>
      </c>
      <c r="C5089" s="121" t="s">
        <v>7478</v>
      </c>
      <c r="D5089" s="119">
        <v>2025</v>
      </c>
      <c r="E5089" s="121">
        <v>6100112781</v>
      </c>
      <c r="F5089" s="237">
        <v>45776</v>
      </c>
      <c r="G5089" s="121" t="s">
        <v>12536</v>
      </c>
      <c r="H5089" s="121" t="s">
        <v>25953</v>
      </c>
      <c r="I5089" s="120" t="s">
        <v>19041</v>
      </c>
      <c r="J5089" s="121" t="s">
        <v>7451</v>
      </c>
    </row>
    <row r="5090" spans="1:10" ht="15.75" hidden="1" customHeight="1">
      <c r="A5090" s="119">
        <v>5083</v>
      </c>
      <c r="B5090" s="238" t="s">
        <v>31446</v>
      </c>
      <c r="C5090" s="121" t="s">
        <v>7483</v>
      </c>
      <c r="D5090" s="119">
        <v>2025</v>
      </c>
      <c r="E5090" s="121">
        <v>6100112580</v>
      </c>
      <c r="F5090" s="237">
        <v>45770</v>
      </c>
      <c r="G5090" s="121" t="s">
        <v>12537</v>
      </c>
      <c r="H5090" s="121" t="s">
        <v>25954</v>
      </c>
      <c r="I5090" s="120" t="s">
        <v>19042</v>
      </c>
      <c r="J5090" s="121" t="s">
        <v>7451</v>
      </c>
    </row>
    <row r="5091" spans="1:10" ht="15.75" hidden="1" customHeight="1">
      <c r="A5091" s="119">
        <v>5084</v>
      </c>
      <c r="B5091" s="238" t="s">
        <v>31447</v>
      </c>
      <c r="C5091" s="121" t="s">
        <v>7492</v>
      </c>
      <c r="D5091" s="119">
        <v>2025</v>
      </c>
      <c r="E5091" s="121">
        <v>6200039096</v>
      </c>
      <c r="F5091" s="237">
        <v>45772</v>
      </c>
      <c r="G5091" s="121" t="s">
        <v>12538</v>
      </c>
      <c r="H5091" s="121" t="s">
        <v>25955</v>
      </c>
      <c r="I5091" s="120" t="s">
        <v>19043</v>
      </c>
      <c r="J5091" s="121" t="s">
        <v>7453</v>
      </c>
    </row>
    <row r="5092" spans="1:10" ht="15.75" hidden="1" customHeight="1">
      <c r="A5092" s="119">
        <v>5085</v>
      </c>
      <c r="B5092" s="121" t="s">
        <v>28064</v>
      </c>
      <c r="C5092" s="121" t="s">
        <v>7500</v>
      </c>
      <c r="D5092" s="119">
        <v>2025</v>
      </c>
      <c r="E5092" s="121">
        <v>6200039357</v>
      </c>
      <c r="F5092" s="237">
        <v>45792</v>
      </c>
      <c r="G5092" s="121" t="s">
        <v>12539</v>
      </c>
      <c r="H5092" s="121" t="s">
        <v>25956</v>
      </c>
      <c r="I5092" s="120" t="s">
        <v>19044</v>
      </c>
      <c r="J5092" s="121" t="s">
        <v>7453</v>
      </c>
    </row>
    <row r="5093" spans="1:10" ht="15.75" hidden="1" customHeight="1">
      <c r="A5093" s="119">
        <v>5086</v>
      </c>
      <c r="B5093" s="238" t="s">
        <v>28363</v>
      </c>
      <c r="C5093" s="121" t="s">
        <v>7479</v>
      </c>
      <c r="D5093" s="119">
        <v>2025</v>
      </c>
      <c r="E5093" s="121">
        <v>6100112687</v>
      </c>
      <c r="F5093" s="237">
        <v>45775</v>
      </c>
      <c r="G5093" s="121" t="s">
        <v>12540</v>
      </c>
      <c r="H5093" s="121" t="s">
        <v>25957</v>
      </c>
      <c r="I5093" s="120" t="s">
        <v>19045</v>
      </c>
      <c r="J5093" s="121" t="s">
        <v>7451</v>
      </c>
    </row>
    <row r="5094" spans="1:10" ht="15.75" hidden="1" customHeight="1">
      <c r="A5094" s="119">
        <v>5087</v>
      </c>
      <c r="B5094" s="238" t="s">
        <v>28903</v>
      </c>
      <c r="C5094" s="121" t="s">
        <v>7496</v>
      </c>
      <c r="D5094" s="119">
        <v>2025</v>
      </c>
      <c r="E5094" s="121">
        <v>6100112598</v>
      </c>
      <c r="F5094" s="237">
        <v>45769</v>
      </c>
      <c r="G5094" s="121" t="s">
        <v>12541</v>
      </c>
      <c r="H5094" s="121" t="s">
        <v>25958</v>
      </c>
      <c r="I5094" s="120" t="s">
        <v>19046</v>
      </c>
      <c r="J5094" s="121" t="s">
        <v>7451</v>
      </c>
    </row>
    <row r="5095" spans="1:10" ht="15.75" hidden="1" customHeight="1">
      <c r="A5095" s="119">
        <v>5088</v>
      </c>
      <c r="B5095" s="238" t="s">
        <v>31448</v>
      </c>
      <c r="C5095" s="121" t="s">
        <v>7478</v>
      </c>
      <c r="D5095" s="119">
        <v>2025</v>
      </c>
      <c r="E5095" s="121">
        <v>6100112718</v>
      </c>
      <c r="F5095" s="237">
        <v>45775</v>
      </c>
      <c r="G5095" s="121" t="s">
        <v>7301</v>
      </c>
      <c r="H5095" s="121"/>
      <c r="I5095" s="120" t="s">
        <v>19047</v>
      </c>
      <c r="J5095" s="121" t="s">
        <v>7451</v>
      </c>
    </row>
    <row r="5096" spans="1:10" ht="15.75" hidden="1" customHeight="1">
      <c r="A5096" s="119">
        <v>5089</v>
      </c>
      <c r="B5096" s="238" t="s">
        <v>31449</v>
      </c>
      <c r="C5096" s="121" t="s">
        <v>7496</v>
      </c>
      <c r="D5096" s="119">
        <v>2025</v>
      </c>
      <c r="E5096" s="121">
        <v>6100113297</v>
      </c>
      <c r="F5096" s="237">
        <v>45800</v>
      </c>
      <c r="G5096" s="121" t="s">
        <v>12542</v>
      </c>
      <c r="H5096" s="121" t="s">
        <v>25959</v>
      </c>
      <c r="I5096" s="120" t="s">
        <v>19048</v>
      </c>
      <c r="J5096" s="121" t="s">
        <v>7451</v>
      </c>
    </row>
    <row r="5097" spans="1:10" ht="15.75" hidden="1" customHeight="1">
      <c r="A5097" s="119">
        <v>5090</v>
      </c>
      <c r="B5097" s="238" t="s">
        <v>31450</v>
      </c>
      <c r="C5097" s="121" t="s">
        <v>7507</v>
      </c>
      <c r="D5097" s="119">
        <v>2025</v>
      </c>
      <c r="E5097" s="121">
        <v>6400024009</v>
      </c>
      <c r="F5097" s="237">
        <v>45764</v>
      </c>
      <c r="G5097" s="121" t="s">
        <v>12543</v>
      </c>
      <c r="H5097" s="121" t="s">
        <v>25960</v>
      </c>
      <c r="I5097" s="120" t="s">
        <v>19049</v>
      </c>
      <c r="J5097" s="121" t="s">
        <v>7455</v>
      </c>
    </row>
    <row r="5098" spans="1:10" ht="15.75" hidden="1" customHeight="1">
      <c r="A5098" s="119">
        <v>5091</v>
      </c>
      <c r="B5098" s="238" t="s">
        <v>31451</v>
      </c>
      <c r="C5098" s="121" t="s">
        <v>7513</v>
      </c>
      <c r="D5098" s="119">
        <v>2025</v>
      </c>
      <c r="E5098" s="121">
        <v>6400023998</v>
      </c>
      <c r="F5098" s="237">
        <v>45758</v>
      </c>
      <c r="G5098" s="121" t="s">
        <v>7249</v>
      </c>
      <c r="H5098" s="121"/>
      <c r="I5098" s="120" t="s">
        <v>19050</v>
      </c>
      <c r="J5098" s="121" t="s">
        <v>7455</v>
      </c>
    </row>
    <row r="5099" spans="1:10" ht="15.75" hidden="1" customHeight="1">
      <c r="A5099" s="119">
        <v>5092</v>
      </c>
      <c r="B5099" s="238" t="s">
        <v>7529</v>
      </c>
      <c r="C5099" s="121" t="s">
        <v>7503</v>
      </c>
      <c r="D5099" s="119">
        <v>2025</v>
      </c>
      <c r="E5099" s="121">
        <v>6100112599</v>
      </c>
      <c r="F5099" s="237">
        <v>45769</v>
      </c>
      <c r="G5099" s="121" t="s">
        <v>12544</v>
      </c>
      <c r="H5099" s="121" t="s">
        <v>25961</v>
      </c>
      <c r="I5099" s="120" t="s">
        <v>19051</v>
      </c>
      <c r="J5099" s="121" t="s">
        <v>7451</v>
      </c>
    </row>
    <row r="5100" spans="1:10" ht="15.75" hidden="1" customHeight="1">
      <c r="A5100" s="119">
        <v>5093</v>
      </c>
      <c r="B5100" s="238" t="s">
        <v>31452</v>
      </c>
      <c r="C5100" s="121" t="s">
        <v>7513</v>
      </c>
      <c r="D5100" s="119">
        <v>2025</v>
      </c>
      <c r="E5100" s="121">
        <v>6400024002</v>
      </c>
      <c r="F5100" s="237">
        <v>45758</v>
      </c>
      <c r="G5100" s="121" t="s">
        <v>7249</v>
      </c>
      <c r="H5100" s="121"/>
      <c r="I5100" s="120" t="s">
        <v>19052</v>
      </c>
      <c r="J5100" s="121" t="s">
        <v>7455</v>
      </c>
    </row>
    <row r="5101" spans="1:10" ht="15.75" hidden="1" customHeight="1">
      <c r="A5101" s="119">
        <v>5094</v>
      </c>
      <c r="B5101" s="238" t="s">
        <v>7813</v>
      </c>
      <c r="C5101" s="121" t="s">
        <v>7479</v>
      </c>
      <c r="D5101" s="119">
        <v>2025</v>
      </c>
      <c r="E5101" s="121">
        <v>6100112603</v>
      </c>
      <c r="F5101" s="237">
        <v>45770</v>
      </c>
      <c r="G5101" s="121" t="s">
        <v>12545</v>
      </c>
      <c r="H5101" s="121" t="s">
        <v>25962</v>
      </c>
      <c r="I5101" s="120" t="s">
        <v>19053</v>
      </c>
      <c r="J5101" s="121" t="s">
        <v>7451</v>
      </c>
    </row>
    <row r="5102" spans="1:10" ht="15.75" hidden="1" customHeight="1">
      <c r="A5102" s="119">
        <v>5095</v>
      </c>
      <c r="B5102" s="238" t="s">
        <v>31453</v>
      </c>
      <c r="C5102" s="121" t="s">
        <v>7478</v>
      </c>
      <c r="D5102" s="119">
        <v>2025</v>
      </c>
      <c r="E5102" s="121">
        <v>6100113334</v>
      </c>
      <c r="F5102" s="237">
        <v>45805</v>
      </c>
      <c r="G5102" s="121" t="s">
        <v>12546</v>
      </c>
      <c r="H5102" s="121" t="s">
        <v>25963</v>
      </c>
      <c r="I5102" s="120" t="s">
        <v>19054</v>
      </c>
      <c r="J5102" s="121" t="s">
        <v>7451</v>
      </c>
    </row>
    <row r="5103" spans="1:10" ht="15.75" hidden="1" customHeight="1">
      <c r="A5103" s="119">
        <v>5096</v>
      </c>
      <c r="B5103" s="238" t="s">
        <v>31454</v>
      </c>
      <c r="C5103" s="121" t="s">
        <v>7513</v>
      </c>
      <c r="D5103" s="119">
        <v>2025</v>
      </c>
      <c r="E5103" s="121">
        <v>6400023999</v>
      </c>
      <c r="F5103" s="237">
        <v>45758</v>
      </c>
      <c r="G5103" s="121" t="s">
        <v>7249</v>
      </c>
      <c r="H5103" s="121"/>
      <c r="I5103" s="120" t="s">
        <v>19055</v>
      </c>
      <c r="J5103" s="121" t="s">
        <v>7455</v>
      </c>
    </row>
    <row r="5104" spans="1:10" ht="15.75" hidden="1" customHeight="1">
      <c r="A5104" s="119">
        <v>5097</v>
      </c>
      <c r="B5104" s="238" t="s">
        <v>7731</v>
      </c>
      <c r="C5104" s="121" t="s">
        <v>7478</v>
      </c>
      <c r="D5104" s="119">
        <v>2025</v>
      </c>
      <c r="E5104" s="121">
        <v>6100112588</v>
      </c>
      <c r="F5104" s="237">
        <v>45775</v>
      </c>
      <c r="G5104" s="121" t="s">
        <v>7183</v>
      </c>
      <c r="H5104" s="121" t="s">
        <v>25964</v>
      </c>
      <c r="I5104" s="120" t="s">
        <v>19056</v>
      </c>
      <c r="J5104" s="121" t="s">
        <v>7451</v>
      </c>
    </row>
    <row r="5105" spans="1:10" ht="15.75" hidden="1" customHeight="1">
      <c r="A5105" s="119">
        <v>5098</v>
      </c>
      <c r="B5105" s="238" t="s">
        <v>31455</v>
      </c>
      <c r="C5105" s="121" t="s">
        <v>7490</v>
      </c>
      <c r="D5105" s="119">
        <v>2025</v>
      </c>
      <c r="E5105" s="121">
        <v>6200039103</v>
      </c>
      <c r="F5105" s="237">
        <v>45775</v>
      </c>
      <c r="G5105" s="121" t="s">
        <v>12547</v>
      </c>
      <c r="H5105" s="121" t="s">
        <v>25965</v>
      </c>
      <c r="I5105" s="120" t="s">
        <v>19057</v>
      </c>
      <c r="J5105" s="121" t="s">
        <v>7453</v>
      </c>
    </row>
    <row r="5106" spans="1:10" ht="15.75" hidden="1" customHeight="1">
      <c r="A5106" s="119">
        <v>5099</v>
      </c>
      <c r="B5106" s="238" t="s">
        <v>31456</v>
      </c>
      <c r="C5106" s="121" t="s">
        <v>7513</v>
      </c>
      <c r="D5106" s="119">
        <v>2025</v>
      </c>
      <c r="E5106" s="121">
        <v>6400024001</v>
      </c>
      <c r="F5106" s="237">
        <v>45758</v>
      </c>
      <c r="G5106" s="121" t="s">
        <v>7249</v>
      </c>
      <c r="H5106" s="121"/>
      <c r="I5106" s="120" t="s">
        <v>19058</v>
      </c>
      <c r="J5106" s="121" t="s">
        <v>7455</v>
      </c>
    </row>
    <row r="5107" spans="1:10" ht="15.75" hidden="1" customHeight="1">
      <c r="A5107" s="119">
        <v>5100</v>
      </c>
      <c r="B5107" s="238" t="s">
        <v>7731</v>
      </c>
      <c r="C5107" s="121" t="s">
        <v>7478</v>
      </c>
      <c r="D5107" s="119">
        <v>2025</v>
      </c>
      <c r="E5107" s="121">
        <v>6100112582</v>
      </c>
      <c r="F5107" s="237">
        <v>45775</v>
      </c>
      <c r="G5107" s="121" t="s">
        <v>7183</v>
      </c>
      <c r="H5107" s="121" t="s">
        <v>25966</v>
      </c>
      <c r="I5107" s="120" t="s">
        <v>19059</v>
      </c>
      <c r="J5107" s="121" t="s">
        <v>7451</v>
      </c>
    </row>
    <row r="5108" spans="1:10" ht="15.75" hidden="1" customHeight="1">
      <c r="A5108" s="119">
        <v>5101</v>
      </c>
      <c r="B5108" s="238" t="s">
        <v>31457</v>
      </c>
      <c r="C5108" s="121" t="s">
        <v>7513</v>
      </c>
      <c r="D5108" s="119">
        <v>2025</v>
      </c>
      <c r="E5108" s="121">
        <v>6400023997</v>
      </c>
      <c r="F5108" s="237">
        <v>45758</v>
      </c>
      <c r="G5108" s="121" t="s">
        <v>7249</v>
      </c>
      <c r="H5108" s="121"/>
      <c r="I5108" s="120" t="s">
        <v>19060</v>
      </c>
      <c r="J5108" s="121" t="s">
        <v>7455</v>
      </c>
    </row>
    <row r="5109" spans="1:10" ht="15.75" hidden="1" customHeight="1">
      <c r="A5109" s="119">
        <v>5102</v>
      </c>
      <c r="B5109" s="238" t="s">
        <v>31458</v>
      </c>
      <c r="C5109" s="121" t="s">
        <v>7496</v>
      </c>
      <c r="D5109" s="119">
        <v>2025</v>
      </c>
      <c r="E5109" s="121">
        <v>6100112725</v>
      </c>
      <c r="F5109" s="237">
        <v>45777</v>
      </c>
      <c r="G5109" s="121" t="s">
        <v>12548</v>
      </c>
      <c r="H5109" s="121" t="s">
        <v>25967</v>
      </c>
      <c r="I5109" s="120" t="s">
        <v>19061</v>
      </c>
      <c r="J5109" s="121" t="s">
        <v>7451</v>
      </c>
    </row>
    <row r="5110" spans="1:10" ht="15.75" hidden="1" customHeight="1">
      <c r="A5110" s="119">
        <v>5103</v>
      </c>
      <c r="B5110" s="238" t="s">
        <v>31459</v>
      </c>
      <c r="C5110" s="121" t="s">
        <v>7479</v>
      </c>
      <c r="D5110" s="119">
        <v>2025</v>
      </c>
      <c r="E5110" s="121">
        <v>6100112586</v>
      </c>
      <c r="F5110" s="237">
        <v>45769</v>
      </c>
      <c r="G5110" s="121" t="s">
        <v>12549</v>
      </c>
      <c r="H5110" s="121" t="s">
        <v>25968</v>
      </c>
      <c r="I5110" s="120" t="s">
        <v>19062</v>
      </c>
      <c r="J5110" s="121" t="s">
        <v>7451</v>
      </c>
    </row>
    <row r="5111" spans="1:10" ht="15.75" hidden="1" customHeight="1">
      <c r="A5111" s="119">
        <v>5104</v>
      </c>
      <c r="B5111" s="238" t="s">
        <v>31460</v>
      </c>
      <c r="C5111" s="121" t="s">
        <v>7491</v>
      </c>
      <c r="D5111" s="119">
        <v>2025</v>
      </c>
      <c r="E5111" s="121">
        <v>6100113010</v>
      </c>
      <c r="F5111" s="237">
        <v>45789</v>
      </c>
      <c r="G5111" s="121" t="s">
        <v>12550</v>
      </c>
      <c r="H5111" s="121" t="s">
        <v>25969</v>
      </c>
      <c r="I5111" s="120" t="s">
        <v>19063</v>
      </c>
      <c r="J5111" s="121" t="s">
        <v>7451</v>
      </c>
    </row>
    <row r="5112" spans="1:10" ht="15.75" hidden="1" customHeight="1">
      <c r="A5112" s="119">
        <v>5105</v>
      </c>
      <c r="B5112" s="121" t="s">
        <v>28065</v>
      </c>
      <c r="C5112" s="121" t="s">
        <v>7481</v>
      </c>
      <c r="D5112" s="119">
        <v>2025</v>
      </c>
      <c r="E5112" s="121">
        <v>6000041983</v>
      </c>
      <c r="F5112" s="237">
        <v>45789</v>
      </c>
      <c r="G5112" s="121" t="s">
        <v>7240</v>
      </c>
      <c r="H5112" s="121" t="s">
        <v>7476</v>
      </c>
      <c r="I5112" s="120" t="s">
        <v>19064</v>
      </c>
      <c r="J5112" s="121" t="s">
        <v>7452</v>
      </c>
    </row>
    <row r="5113" spans="1:10" ht="15.75" hidden="1" customHeight="1">
      <c r="A5113" s="119">
        <v>5106</v>
      </c>
      <c r="B5113" s="238" t="s">
        <v>31461</v>
      </c>
      <c r="C5113" s="121" t="s">
        <v>7502</v>
      </c>
      <c r="D5113" s="119">
        <v>2025</v>
      </c>
      <c r="E5113" s="121">
        <v>6300020890</v>
      </c>
      <c r="F5113" s="237">
        <v>45764</v>
      </c>
      <c r="G5113" s="121" t="s">
        <v>12551</v>
      </c>
      <c r="H5113" s="121" t="s">
        <v>25970</v>
      </c>
      <c r="I5113" s="120" t="s">
        <v>19065</v>
      </c>
      <c r="J5113" s="121" t="s">
        <v>7454</v>
      </c>
    </row>
    <row r="5114" spans="1:10" ht="15.75" hidden="1" customHeight="1">
      <c r="A5114" s="119">
        <v>5107</v>
      </c>
      <c r="B5114" s="238" t="s">
        <v>31462</v>
      </c>
      <c r="C5114" s="121" t="s">
        <v>7495</v>
      </c>
      <c r="D5114" s="119">
        <v>2025</v>
      </c>
      <c r="E5114" s="121">
        <v>6300021003</v>
      </c>
      <c r="F5114" s="237">
        <v>45806</v>
      </c>
      <c r="G5114" s="121" t="s">
        <v>12552</v>
      </c>
      <c r="H5114" s="121" t="s">
        <v>25971</v>
      </c>
      <c r="I5114" s="120" t="s">
        <v>19066</v>
      </c>
      <c r="J5114" s="121" t="s">
        <v>7454</v>
      </c>
    </row>
    <row r="5115" spans="1:10" ht="15.75" hidden="1" customHeight="1">
      <c r="A5115" s="119">
        <v>5108</v>
      </c>
      <c r="B5115" s="238" t="s">
        <v>31463</v>
      </c>
      <c r="C5115" s="121" t="s">
        <v>7486</v>
      </c>
      <c r="D5115" s="119">
        <v>2025</v>
      </c>
      <c r="E5115" s="121">
        <v>6200039099</v>
      </c>
      <c r="F5115" s="237">
        <v>45775</v>
      </c>
      <c r="G5115" s="121" t="s">
        <v>7101</v>
      </c>
      <c r="H5115" s="121" t="s">
        <v>25972</v>
      </c>
      <c r="I5115" s="120" t="s">
        <v>19067</v>
      </c>
      <c r="J5115" s="121" t="s">
        <v>7453</v>
      </c>
    </row>
    <row r="5116" spans="1:10" ht="15.75" hidden="1" customHeight="1">
      <c r="A5116" s="119">
        <v>5109</v>
      </c>
      <c r="B5116" s="238" t="s">
        <v>31464</v>
      </c>
      <c r="C5116" s="121" t="s">
        <v>7478</v>
      </c>
      <c r="D5116" s="119">
        <v>2025</v>
      </c>
      <c r="E5116" s="121">
        <v>6100112900</v>
      </c>
      <c r="F5116" s="237">
        <v>45800</v>
      </c>
      <c r="G5116" s="121" t="s">
        <v>12553</v>
      </c>
      <c r="H5116" s="121" t="s">
        <v>25973</v>
      </c>
      <c r="I5116" s="120" t="s">
        <v>19068</v>
      </c>
      <c r="J5116" s="121" t="s">
        <v>7451</v>
      </c>
    </row>
    <row r="5117" spans="1:10" ht="15.75" hidden="1" customHeight="1">
      <c r="A5117" s="119">
        <v>5110</v>
      </c>
      <c r="B5117" s="238" t="s">
        <v>31465</v>
      </c>
      <c r="C5117" s="121" t="s">
        <v>7478</v>
      </c>
      <c r="D5117" s="119">
        <v>2025</v>
      </c>
      <c r="E5117" s="121">
        <v>6100112647</v>
      </c>
      <c r="F5117" s="237">
        <v>45775</v>
      </c>
      <c r="G5117" s="121" t="s">
        <v>12554</v>
      </c>
      <c r="H5117" s="121" t="s">
        <v>25974</v>
      </c>
      <c r="I5117" s="120" t="s">
        <v>19069</v>
      </c>
      <c r="J5117" s="121" t="s">
        <v>7451</v>
      </c>
    </row>
    <row r="5118" spans="1:10" ht="15.75" hidden="1" customHeight="1">
      <c r="A5118" s="119">
        <v>5111</v>
      </c>
      <c r="B5118" s="238" t="s">
        <v>31466</v>
      </c>
      <c r="C5118" s="121" t="s">
        <v>7478</v>
      </c>
      <c r="D5118" s="119">
        <v>2025</v>
      </c>
      <c r="E5118" s="121">
        <v>6100112797</v>
      </c>
      <c r="F5118" s="237">
        <v>45777</v>
      </c>
      <c r="G5118" s="121" t="s">
        <v>12555</v>
      </c>
      <c r="H5118" s="121" t="s">
        <v>25975</v>
      </c>
      <c r="I5118" s="120" t="s">
        <v>19070</v>
      </c>
      <c r="J5118" s="121" t="s">
        <v>7451</v>
      </c>
    </row>
    <row r="5119" spans="1:10" ht="15.75" hidden="1" customHeight="1">
      <c r="A5119" s="119">
        <v>5112</v>
      </c>
      <c r="B5119" s="238" t="s">
        <v>31467</v>
      </c>
      <c r="C5119" s="121" t="s">
        <v>7478</v>
      </c>
      <c r="D5119" s="119">
        <v>2025</v>
      </c>
      <c r="E5119" s="121">
        <v>6100112634</v>
      </c>
      <c r="F5119" s="237">
        <v>45771</v>
      </c>
      <c r="G5119" s="121" t="s">
        <v>12556</v>
      </c>
      <c r="H5119" s="121" t="s">
        <v>25976</v>
      </c>
      <c r="I5119" s="120" t="s">
        <v>19071</v>
      </c>
      <c r="J5119" s="121" t="s">
        <v>7451</v>
      </c>
    </row>
    <row r="5120" spans="1:10" ht="15.75" hidden="1" customHeight="1">
      <c r="A5120" s="119">
        <v>5113</v>
      </c>
      <c r="B5120" s="238" t="s">
        <v>31468</v>
      </c>
      <c r="C5120" s="121" t="s">
        <v>7486</v>
      </c>
      <c r="D5120" s="119">
        <v>2025</v>
      </c>
      <c r="E5120" s="121">
        <v>6200039098</v>
      </c>
      <c r="F5120" s="237">
        <v>45775</v>
      </c>
      <c r="G5120" s="121" t="s">
        <v>7101</v>
      </c>
      <c r="H5120" s="121" t="s">
        <v>25977</v>
      </c>
      <c r="I5120" s="120" t="s">
        <v>19072</v>
      </c>
      <c r="J5120" s="121" t="s">
        <v>7453</v>
      </c>
    </row>
    <row r="5121" spans="1:10" ht="15.75" hidden="1" customHeight="1">
      <c r="A5121" s="119">
        <v>5114</v>
      </c>
      <c r="B5121" s="238" t="s">
        <v>31469</v>
      </c>
      <c r="C5121" s="121" t="s">
        <v>7482</v>
      </c>
      <c r="D5121" s="119">
        <v>2025</v>
      </c>
      <c r="E5121" s="121">
        <v>6100112636</v>
      </c>
      <c r="F5121" s="237">
        <v>45775</v>
      </c>
      <c r="G5121" s="121" t="s">
        <v>12557</v>
      </c>
      <c r="H5121" s="121" t="s">
        <v>25978</v>
      </c>
      <c r="I5121" s="120" t="s">
        <v>19073</v>
      </c>
      <c r="J5121" s="121" t="s">
        <v>7451</v>
      </c>
    </row>
    <row r="5122" spans="1:10" ht="15.75" hidden="1" customHeight="1">
      <c r="A5122" s="119">
        <v>5115</v>
      </c>
      <c r="B5122" s="238" t="s">
        <v>31470</v>
      </c>
      <c r="C5122" s="121" t="s">
        <v>7504</v>
      </c>
      <c r="D5122" s="119">
        <v>2025</v>
      </c>
      <c r="E5122" s="121">
        <v>6300020901</v>
      </c>
      <c r="F5122" s="237">
        <v>45772</v>
      </c>
      <c r="G5122" s="121" t="s">
        <v>12558</v>
      </c>
      <c r="H5122" s="121" t="s">
        <v>25979</v>
      </c>
      <c r="I5122" s="120" t="s">
        <v>19074</v>
      </c>
      <c r="J5122" s="121" t="s">
        <v>7454</v>
      </c>
    </row>
    <row r="5123" spans="1:10" ht="15.75" hidden="1" customHeight="1">
      <c r="A5123" s="119">
        <v>5116</v>
      </c>
      <c r="B5123" s="238" t="s">
        <v>31471</v>
      </c>
      <c r="C5123" s="121" t="s">
        <v>7478</v>
      </c>
      <c r="D5123" s="119">
        <v>2025</v>
      </c>
      <c r="E5123" s="121">
        <v>6100112648</v>
      </c>
      <c r="F5123" s="237">
        <v>45775</v>
      </c>
      <c r="G5123" s="121" t="s">
        <v>12559</v>
      </c>
      <c r="H5123" s="121" t="s">
        <v>25980</v>
      </c>
      <c r="I5123" s="120" t="s">
        <v>19075</v>
      </c>
      <c r="J5123" s="121" t="s">
        <v>7451</v>
      </c>
    </row>
    <row r="5124" spans="1:10" ht="15.75" hidden="1" customHeight="1">
      <c r="A5124" s="119">
        <v>5117</v>
      </c>
      <c r="B5124" s="238" t="s">
        <v>7575</v>
      </c>
      <c r="C5124" s="121" t="s">
        <v>7478</v>
      </c>
      <c r="D5124" s="119">
        <v>2025</v>
      </c>
      <c r="E5124" s="121">
        <v>6100113088</v>
      </c>
      <c r="F5124" s="237">
        <v>45791</v>
      </c>
      <c r="G5124" s="121" t="s">
        <v>12560</v>
      </c>
      <c r="H5124" s="121" t="s">
        <v>25981</v>
      </c>
      <c r="I5124" s="120" t="s">
        <v>19076</v>
      </c>
      <c r="J5124" s="121" t="s">
        <v>7451</v>
      </c>
    </row>
    <row r="5125" spans="1:10" ht="15.75" hidden="1" customHeight="1">
      <c r="A5125" s="119">
        <v>5118</v>
      </c>
      <c r="B5125" s="238" t="s">
        <v>31472</v>
      </c>
      <c r="C5125" s="121" t="s">
        <v>7479</v>
      </c>
      <c r="D5125" s="119">
        <v>2025</v>
      </c>
      <c r="E5125" s="121">
        <v>6100112803</v>
      </c>
      <c r="F5125" s="237">
        <v>45777</v>
      </c>
      <c r="G5125" s="121" t="s">
        <v>12561</v>
      </c>
      <c r="H5125" s="121" t="s">
        <v>25982</v>
      </c>
      <c r="I5125" s="120" t="s">
        <v>19077</v>
      </c>
      <c r="J5125" s="121" t="s">
        <v>7451</v>
      </c>
    </row>
    <row r="5126" spans="1:10" ht="15.75" hidden="1" customHeight="1">
      <c r="A5126" s="119">
        <v>5119</v>
      </c>
      <c r="B5126" s="238" t="s">
        <v>28764</v>
      </c>
      <c r="C5126" s="121" t="s">
        <v>7479</v>
      </c>
      <c r="D5126" s="119">
        <v>2025</v>
      </c>
      <c r="E5126" s="121">
        <v>6100112638</v>
      </c>
      <c r="F5126" s="237">
        <v>45772</v>
      </c>
      <c r="G5126" s="121" t="s">
        <v>12562</v>
      </c>
      <c r="H5126" s="121" t="s">
        <v>25983</v>
      </c>
      <c r="I5126" s="120" t="s">
        <v>19078</v>
      </c>
      <c r="J5126" s="121" t="s">
        <v>7451</v>
      </c>
    </row>
    <row r="5127" spans="1:10" ht="15.75" hidden="1" customHeight="1">
      <c r="A5127" s="119">
        <v>5120</v>
      </c>
      <c r="B5127" s="238" t="s">
        <v>31473</v>
      </c>
      <c r="C5127" s="121" t="s">
        <v>7489</v>
      </c>
      <c r="D5127" s="119">
        <v>2025</v>
      </c>
      <c r="E5127" s="121">
        <v>6200039089</v>
      </c>
      <c r="F5127" s="237">
        <v>45771</v>
      </c>
      <c r="G5127" s="121" t="s">
        <v>12563</v>
      </c>
      <c r="H5127" s="121" t="s">
        <v>25984</v>
      </c>
      <c r="I5127" s="120" t="s">
        <v>19079</v>
      </c>
      <c r="J5127" s="121" t="s">
        <v>7453</v>
      </c>
    </row>
    <row r="5128" spans="1:10" ht="15.75" hidden="1" customHeight="1">
      <c r="A5128" s="119">
        <v>5121</v>
      </c>
      <c r="B5128" s="238" t="s">
        <v>31474</v>
      </c>
      <c r="C5128" s="121" t="s">
        <v>7483</v>
      </c>
      <c r="D5128" s="119">
        <v>2025</v>
      </c>
      <c r="E5128" s="121">
        <v>6100112738</v>
      </c>
      <c r="F5128" s="237">
        <v>45775</v>
      </c>
      <c r="G5128" s="121" t="s">
        <v>12564</v>
      </c>
      <c r="H5128" s="121" t="s">
        <v>25985</v>
      </c>
      <c r="I5128" s="120" t="s">
        <v>19080</v>
      </c>
      <c r="J5128" s="121" t="s">
        <v>7451</v>
      </c>
    </row>
    <row r="5129" spans="1:10" ht="15.75" hidden="1" customHeight="1">
      <c r="A5129" s="119">
        <v>5122</v>
      </c>
      <c r="B5129" s="238" t="s">
        <v>31475</v>
      </c>
      <c r="C5129" s="121" t="s">
        <v>7494</v>
      </c>
      <c r="D5129" s="119">
        <v>2025</v>
      </c>
      <c r="E5129" s="121">
        <v>6000042234</v>
      </c>
      <c r="F5129" s="237">
        <v>45817</v>
      </c>
      <c r="G5129" s="121" t="s">
        <v>12565</v>
      </c>
      <c r="H5129" s="121" t="s">
        <v>25986</v>
      </c>
      <c r="I5129" s="120" t="s">
        <v>19081</v>
      </c>
      <c r="J5129" s="121" t="s">
        <v>7452</v>
      </c>
    </row>
    <row r="5130" spans="1:10" ht="15.75" hidden="1" customHeight="1">
      <c r="A5130" s="119">
        <v>5123</v>
      </c>
      <c r="B5130" s="238" t="s">
        <v>31476</v>
      </c>
      <c r="C5130" s="121" t="s">
        <v>7478</v>
      </c>
      <c r="D5130" s="119">
        <v>2025</v>
      </c>
      <c r="E5130" s="121">
        <v>6100112747</v>
      </c>
      <c r="F5130" s="237">
        <v>45784</v>
      </c>
      <c r="G5130" s="121" t="s">
        <v>12566</v>
      </c>
      <c r="H5130" s="121" t="s">
        <v>25987</v>
      </c>
      <c r="I5130" s="120" t="s">
        <v>19082</v>
      </c>
      <c r="J5130" s="121" t="s">
        <v>7451</v>
      </c>
    </row>
    <row r="5131" spans="1:10" ht="15.75" hidden="1" customHeight="1">
      <c r="A5131" s="119">
        <v>5124</v>
      </c>
      <c r="B5131" s="238" t="s">
        <v>31477</v>
      </c>
      <c r="C5131" s="121" t="s">
        <v>7489</v>
      </c>
      <c r="D5131" s="119">
        <v>2025</v>
      </c>
      <c r="E5131" s="121">
        <v>6200039227</v>
      </c>
      <c r="F5131" s="237">
        <v>45782</v>
      </c>
      <c r="G5131" s="121" t="s">
        <v>12567</v>
      </c>
      <c r="H5131" s="121" t="s">
        <v>25988</v>
      </c>
      <c r="I5131" s="120" t="s">
        <v>19083</v>
      </c>
      <c r="J5131" s="121" t="s">
        <v>7453</v>
      </c>
    </row>
    <row r="5132" spans="1:10" ht="15.75" hidden="1" customHeight="1">
      <c r="A5132" s="119">
        <v>5125</v>
      </c>
      <c r="B5132" s="238" t="s">
        <v>7575</v>
      </c>
      <c r="C5132" s="121" t="s">
        <v>7478</v>
      </c>
      <c r="D5132" s="119">
        <v>2025</v>
      </c>
      <c r="E5132" s="121">
        <v>6100113089</v>
      </c>
      <c r="F5132" s="237">
        <v>45824</v>
      </c>
      <c r="G5132" s="121" t="s">
        <v>12560</v>
      </c>
      <c r="H5132" s="121" t="s">
        <v>25989</v>
      </c>
      <c r="I5132" s="120" t="s">
        <v>19084</v>
      </c>
      <c r="J5132" s="121" t="s">
        <v>7451</v>
      </c>
    </row>
    <row r="5133" spans="1:10" ht="15.75" hidden="1" customHeight="1">
      <c r="A5133" s="119">
        <v>5126</v>
      </c>
      <c r="B5133" s="238" t="s">
        <v>31478</v>
      </c>
      <c r="C5133" s="121" t="s">
        <v>7485</v>
      </c>
      <c r="D5133" s="119">
        <v>2025</v>
      </c>
      <c r="E5133" s="121">
        <v>6000041939</v>
      </c>
      <c r="F5133" s="237">
        <v>45784</v>
      </c>
      <c r="G5133" s="121" t="s">
        <v>12568</v>
      </c>
      <c r="H5133" s="121" t="s">
        <v>25990</v>
      </c>
      <c r="I5133" s="120" t="s">
        <v>19085</v>
      </c>
      <c r="J5133" s="121" t="s">
        <v>7452</v>
      </c>
    </row>
    <row r="5134" spans="1:10" ht="15.75" hidden="1" customHeight="1">
      <c r="A5134" s="119">
        <v>5127</v>
      </c>
      <c r="B5134" s="238" t="s">
        <v>31479</v>
      </c>
      <c r="C5134" s="121" t="s">
        <v>7503</v>
      </c>
      <c r="D5134" s="119">
        <v>2025</v>
      </c>
      <c r="E5134" s="121">
        <v>6100112886</v>
      </c>
      <c r="F5134" s="237">
        <v>45790</v>
      </c>
      <c r="G5134" s="121" t="s">
        <v>12569</v>
      </c>
      <c r="H5134" s="121" t="s">
        <v>25991</v>
      </c>
      <c r="I5134" s="120" t="s">
        <v>19086</v>
      </c>
      <c r="J5134" s="121" t="s">
        <v>7451</v>
      </c>
    </row>
    <row r="5135" spans="1:10" ht="15.75" hidden="1" customHeight="1">
      <c r="A5135" s="119">
        <v>5128</v>
      </c>
      <c r="B5135" s="238" t="s">
        <v>31480</v>
      </c>
      <c r="C5135" s="121" t="s">
        <v>7478</v>
      </c>
      <c r="D5135" s="119">
        <v>2025</v>
      </c>
      <c r="E5135" s="121">
        <v>6100112674</v>
      </c>
      <c r="F5135" s="237">
        <v>45775</v>
      </c>
      <c r="G5135" s="121" t="s">
        <v>12570</v>
      </c>
      <c r="H5135" s="121" t="s">
        <v>25992</v>
      </c>
      <c r="I5135" s="120" t="s">
        <v>19087</v>
      </c>
      <c r="J5135" s="121" t="s">
        <v>7451</v>
      </c>
    </row>
    <row r="5136" spans="1:10" ht="15.75" hidden="1" customHeight="1">
      <c r="A5136" s="119">
        <v>5129</v>
      </c>
      <c r="B5136" s="238" t="s">
        <v>31481</v>
      </c>
      <c r="C5136" s="121" t="s">
        <v>7494</v>
      </c>
      <c r="D5136" s="119">
        <v>2025</v>
      </c>
      <c r="E5136" s="121">
        <v>6000041977</v>
      </c>
      <c r="F5136" s="237">
        <v>45789</v>
      </c>
      <c r="G5136" s="121" t="s">
        <v>12571</v>
      </c>
      <c r="H5136" s="121" t="s">
        <v>25993</v>
      </c>
      <c r="I5136" s="120" t="s">
        <v>19088</v>
      </c>
      <c r="J5136" s="121" t="s">
        <v>7452</v>
      </c>
    </row>
    <row r="5137" spans="1:10" ht="15.75" hidden="1" customHeight="1">
      <c r="A5137" s="119">
        <v>5130</v>
      </c>
      <c r="B5137" s="238" t="s">
        <v>31482</v>
      </c>
      <c r="C5137" s="121" t="s">
        <v>7483</v>
      </c>
      <c r="D5137" s="119">
        <v>2025</v>
      </c>
      <c r="E5137" s="121">
        <v>6100112668</v>
      </c>
      <c r="F5137" s="237">
        <v>45777</v>
      </c>
      <c r="G5137" s="121" t="s">
        <v>7101</v>
      </c>
      <c r="H5137" s="121"/>
      <c r="I5137" s="120" t="s">
        <v>19089</v>
      </c>
      <c r="J5137" s="121" t="s">
        <v>7451</v>
      </c>
    </row>
    <row r="5138" spans="1:10" ht="15.75" hidden="1" customHeight="1">
      <c r="A5138" s="119">
        <v>5131</v>
      </c>
      <c r="B5138" s="121" t="s">
        <v>28066</v>
      </c>
      <c r="C5138" s="121" t="s">
        <v>7500</v>
      </c>
      <c r="D5138" s="119">
        <v>2025</v>
      </c>
      <c r="E5138" s="121">
        <v>6200039101</v>
      </c>
      <c r="F5138" s="237">
        <v>45770</v>
      </c>
      <c r="G5138" s="121" t="s">
        <v>12572</v>
      </c>
      <c r="H5138" s="121" t="s">
        <v>25994</v>
      </c>
      <c r="I5138" s="120" t="s">
        <v>19090</v>
      </c>
      <c r="J5138" s="121" t="s">
        <v>7453</v>
      </c>
    </row>
    <row r="5139" spans="1:10" ht="15.75" hidden="1" customHeight="1">
      <c r="A5139" s="119">
        <v>5132</v>
      </c>
      <c r="B5139" s="238" t="s">
        <v>31483</v>
      </c>
      <c r="C5139" s="121" t="s">
        <v>7479</v>
      </c>
      <c r="D5139" s="119">
        <v>2025</v>
      </c>
      <c r="E5139" s="121">
        <v>6100112949</v>
      </c>
      <c r="F5139" s="237">
        <v>45783</v>
      </c>
      <c r="G5139" s="121" t="s">
        <v>12573</v>
      </c>
      <c r="H5139" s="121" t="s">
        <v>25995</v>
      </c>
      <c r="I5139" s="120" t="s">
        <v>19091</v>
      </c>
      <c r="J5139" s="121" t="s">
        <v>7451</v>
      </c>
    </row>
    <row r="5140" spans="1:10" ht="15.75" hidden="1" customHeight="1">
      <c r="A5140" s="119">
        <v>5133</v>
      </c>
      <c r="B5140" s="238" t="s">
        <v>31484</v>
      </c>
      <c r="C5140" s="121" t="s">
        <v>7478</v>
      </c>
      <c r="D5140" s="119">
        <v>2025</v>
      </c>
      <c r="E5140" s="121">
        <v>6100113407</v>
      </c>
      <c r="F5140" s="237">
        <v>45804</v>
      </c>
      <c r="G5140" s="121" t="s">
        <v>12574</v>
      </c>
      <c r="H5140" s="121" t="s">
        <v>25996</v>
      </c>
      <c r="I5140" s="120" t="s">
        <v>19092</v>
      </c>
      <c r="J5140" s="121" t="s">
        <v>7451</v>
      </c>
    </row>
    <row r="5141" spans="1:10" ht="15.75" hidden="1" customHeight="1">
      <c r="A5141" s="119">
        <v>5134</v>
      </c>
      <c r="B5141" s="121" t="s">
        <v>28067</v>
      </c>
      <c r="C5141" s="121" t="s">
        <v>7480</v>
      </c>
      <c r="D5141" s="119">
        <v>2025</v>
      </c>
      <c r="E5141" s="121">
        <v>6000041924</v>
      </c>
      <c r="F5141" s="237">
        <v>45777</v>
      </c>
      <c r="G5141" s="121" t="s">
        <v>12575</v>
      </c>
      <c r="H5141" s="121" t="s">
        <v>25997</v>
      </c>
      <c r="I5141" s="120" t="s">
        <v>19093</v>
      </c>
      <c r="J5141" s="121" t="s">
        <v>7452</v>
      </c>
    </row>
    <row r="5142" spans="1:10" ht="15.75" hidden="1" customHeight="1">
      <c r="A5142" s="119">
        <v>5135</v>
      </c>
      <c r="B5142" s="238" t="s">
        <v>31485</v>
      </c>
      <c r="C5142" s="121" t="s">
        <v>7501</v>
      </c>
      <c r="D5142" s="119">
        <v>2025</v>
      </c>
      <c r="E5142" s="121">
        <v>6200039224</v>
      </c>
      <c r="F5142" s="237">
        <v>45782</v>
      </c>
      <c r="G5142" s="121" t="s">
        <v>12576</v>
      </c>
      <c r="H5142" s="121" t="s">
        <v>25998</v>
      </c>
      <c r="I5142" s="120" t="s">
        <v>19094</v>
      </c>
      <c r="J5142" s="121" t="s">
        <v>7453</v>
      </c>
    </row>
    <row r="5143" spans="1:10" ht="15.75" hidden="1" customHeight="1">
      <c r="A5143" s="119">
        <v>5136</v>
      </c>
      <c r="B5143" s="238" t="s">
        <v>31486</v>
      </c>
      <c r="C5143" s="121" t="s">
        <v>7491</v>
      </c>
      <c r="D5143" s="119">
        <v>2025</v>
      </c>
      <c r="E5143" s="121">
        <v>6100112679</v>
      </c>
      <c r="F5143" s="237">
        <v>45777</v>
      </c>
      <c r="G5143" s="121" t="s">
        <v>7101</v>
      </c>
      <c r="H5143" s="121" t="s">
        <v>25999</v>
      </c>
      <c r="I5143" s="120" t="s">
        <v>19095</v>
      </c>
      <c r="J5143" s="121" t="s">
        <v>7451</v>
      </c>
    </row>
    <row r="5144" spans="1:10" ht="15.75" hidden="1" customHeight="1">
      <c r="A5144" s="119">
        <v>5137</v>
      </c>
      <c r="B5144" s="238" t="s">
        <v>31487</v>
      </c>
      <c r="C5144" s="121" t="s">
        <v>7491</v>
      </c>
      <c r="D5144" s="119">
        <v>2025</v>
      </c>
      <c r="E5144" s="121">
        <v>6100112682</v>
      </c>
      <c r="F5144" s="237">
        <v>45771</v>
      </c>
      <c r="G5144" s="121" t="s">
        <v>12577</v>
      </c>
      <c r="H5144" s="121" t="s">
        <v>26000</v>
      </c>
      <c r="I5144" s="120" t="s">
        <v>19096</v>
      </c>
      <c r="J5144" s="121" t="s">
        <v>7451</v>
      </c>
    </row>
    <row r="5145" spans="1:10" ht="15.75" hidden="1" customHeight="1">
      <c r="A5145" s="119">
        <v>5138</v>
      </c>
      <c r="B5145" s="238" t="s">
        <v>7679</v>
      </c>
      <c r="C5145" s="121" t="s">
        <v>7478</v>
      </c>
      <c r="D5145" s="119">
        <v>2025</v>
      </c>
      <c r="E5145" s="121">
        <v>6100113259</v>
      </c>
      <c r="F5145" s="237">
        <v>45803</v>
      </c>
      <c r="G5145" s="121" t="s">
        <v>12578</v>
      </c>
      <c r="H5145" s="121" t="s">
        <v>26001</v>
      </c>
      <c r="I5145" s="120" t="s">
        <v>19097</v>
      </c>
      <c r="J5145" s="121" t="s">
        <v>7451</v>
      </c>
    </row>
    <row r="5146" spans="1:10" ht="15.75" hidden="1" customHeight="1">
      <c r="A5146" s="119">
        <v>5139</v>
      </c>
      <c r="B5146" s="238" t="s">
        <v>7664</v>
      </c>
      <c r="C5146" s="121" t="s">
        <v>7496</v>
      </c>
      <c r="D5146" s="119">
        <v>2025</v>
      </c>
      <c r="E5146" s="121">
        <v>6100112683</v>
      </c>
      <c r="F5146" s="237">
        <v>45944</v>
      </c>
      <c r="G5146" s="121" t="s">
        <v>7291</v>
      </c>
      <c r="H5146" s="121" t="s">
        <v>26002</v>
      </c>
      <c r="I5146" s="120" t="s">
        <v>19098</v>
      </c>
      <c r="J5146" s="121" t="s">
        <v>7451</v>
      </c>
    </row>
    <row r="5147" spans="1:10" ht="15.75" hidden="1" customHeight="1">
      <c r="A5147" s="119">
        <v>5140</v>
      </c>
      <c r="B5147" s="238" t="s">
        <v>31488</v>
      </c>
      <c r="C5147" s="121" t="s">
        <v>7478</v>
      </c>
      <c r="D5147" s="119">
        <v>2025</v>
      </c>
      <c r="E5147" s="121">
        <v>6100112673</v>
      </c>
      <c r="F5147" s="237">
        <v>45771</v>
      </c>
      <c r="G5147" s="121" t="s">
        <v>12579</v>
      </c>
      <c r="H5147" s="121" t="s">
        <v>26003</v>
      </c>
      <c r="I5147" s="120" t="s">
        <v>19099</v>
      </c>
      <c r="J5147" s="121" t="s">
        <v>7451</v>
      </c>
    </row>
    <row r="5148" spans="1:10" ht="15.75" hidden="1" customHeight="1">
      <c r="A5148" s="119">
        <v>5141</v>
      </c>
      <c r="B5148" s="238" t="s">
        <v>7709</v>
      </c>
      <c r="C5148" s="121" t="s">
        <v>7478</v>
      </c>
      <c r="D5148" s="119">
        <v>2025</v>
      </c>
      <c r="E5148" s="121">
        <v>6100112717</v>
      </c>
      <c r="F5148" s="237">
        <v>45776</v>
      </c>
      <c r="G5148" s="121" t="s">
        <v>12580</v>
      </c>
      <c r="H5148" s="121" t="s">
        <v>26004</v>
      </c>
      <c r="I5148" s="120" t="s">
        <v>19100</v>
      </c>
      <c r="J5148" s="121" t="s">
        <v>7451</v>
      </c>
    </row>
    <row r="5149" spans="1:10" ht="15.75" hidden="1" customHeight="1">
      <c r="A5149" s="119">
        <v>5142</v>
      </c>
      <c r="B5149" s="238" t="s">
        <v>31489</v>
      </c>
      <c r="C5149" s="121" t="s">
        <v>7497</v>
      </c>
      <c r="D5149" s="119">
        <v>2025</v>
      </c>
      <c r="E5149" s="121">
        <v>6100113226</v>
      </c>
      <c r="F5149" s="237">
        <v>45798</v>
      </c>
      <c r="G5149" s="121" t="s">
        <v>12581</v>
      </c>
      <c r="H5149" s="121" t="s">
        <v>26005</v>
      </c>
      <c r="I5149" s="120" t="s">
        <v>19101</v>
      </c>
      <c r="J5149" s="121" t="s">
        <v>7451</v>
      </c>
    </row>
    <row r="5150" spans="1:10" ht="15.75" hidden="1" customHeight="1">
      <c r="A5150" s="119">
        <v>5143</v>
      </c>
      <c r="B5150" s="238" t="s">
        <v>31490</v>
      </c>
      <c r="C5150" s="121" t="s">
        <v>7479</v>
      </c>
      <c r="D5150" s="119">
        <v>2025</v>
      </c>
      <c r="E5150" s="121">
        <v>6100112678</v>
      </c>
      <c r="F5150" s="237">
        <v>45805</v>
      </c>
      <c r="G5150" s="121" t="s">
        <v>12582</v>
      </c>
      <c r="H5150" s="121" t="s">
        <v>26006</v>
      </c>
      <c r="I5150" s="120" t="s">
        <v>19102</v>
      </c>
      <c r="J5150" s="121" t="s">
        <v>7451</v>
      </c>
    </row>
    <row r="5151" spans="1:10" ht="15.75" hidden="1" customHeight="1">
      <c r="A5151" s="119">
        <v>5144</v>
      </c>
      <c r="B5151" s="238" t="s">
        <v>31491</v>
      </c>
      <c r="C5151" s="121" t="s">
        <v>7490</v>
      </c>
      <c r="D5151" s="119">
        <v>2025</v>
      </c>
      <c r="E5151" s="121">
        <v>6200039076</v>
      </c>
      <c r="F5151" s="237">
        <v>45770</v>
      </c>
      <c r="G5151" s="121" t="s">
        <v>7301</v>
      </c>
      <c r="H5151" s="121" t="s">
        <v>26007</v>
      </c>
      <c r="I5151" s="120" t="s">
        <v>19103</v>
      </c>
      <c r="J5151" s="121" t="s">
        <v>7453</v>
      </c>
    </row>
    <row r="5152" spans="1:10" ht="15.75" hidden="1" customHeight="1">
      <c r="A5152" s="119">
        <v>5145</v>
      </c>
      <c r="B5152" s="238" t="s">
        <v>31492</v>
      </c>
      <c r="C5152" s="121" t="s">
        <v>7491</v>
      </c>
      <c r="D5152" s="119">
        <v>2025</v>
      </c>
      <c r="E5152" s="121">
        <v>6100112684</v>
      </c>
      <c r="F5152" s="237">
        <v>45777</v>
      </c>
      <c r="G5152" s="121" t="s">
        <v>7101</v>
      </c>
      <c r="H5152" s="121"/>
      <c r="I5152" s="120" t="s">
        <v>19104</v>
      </c>
      <c r="J5152" s="121" t="s">
        <v>7451</v>
      </c>
    </row>
    <row r="5153" spans="1:10" ht="15.75" hidden="1" customHeight="1">
      <c r="A5153" s="119">
        <v>5146</v>
      </c>
      <c r="B5153" s="238" t="s">
        <v>7705</v>
      </c>
      <c r="C5153" s="121" t="s">
        <v>7478</v>
      </c>
      <c r="D5153" s="119">
        <v>2025</v>
      </c>
      <c r="E5153" s="121">
        <v>6100114534</v>
      </c>
      <c r="F5153" s="237">
        <v>45874</v>
      </c>
      <c r="G5153" s="121" t="s">
        <v>7280</v>
      </c>
      <c r="H5153" s="121" t="s">
        <v>26008</v>
      </c>
      <c r="I5153" s="120" t="s">
        <v>19105</v>
      </c>
      <c r="J5153" s="121" t="s">
        <v>7451</v>
      </c>
    </row>
    <row r="5154" spans="1:10" ht="15.75" hidden="1" customHeight="1">
      <c r="A5154" s="119">
        <v>5147</v>
      </c>
      <c r="B5154" s="238" t="s">
        <v>31493</v>
      </c>
      <c r="C5154" s="121" t="s">
        <v>7500</v>
      </c>
      <c r="D5154" s="119">
        <v>2025</v>
      </c>
      <c r="E5154" s="121">
        <v>6200039016</v>
      </c>
      <c r="F5154" s="237">
        <v>45763</v>
      </c>
      <c r="G5154" s="121" t="s">
        <v>12583</v>
      </c>
      <c r="H5154" s="121" t="s">
        <v>26009</v>
      </c>
      <c r="I5154" s="120" t="s">
        <v>19106</v>
      </c>
      <c r="J5154" s="121" t="s">
        <v>7453</v>
      </c>
    </row>
    <row r="5155" spans="1:10" ht="15.75" hidden="1" customHeight="1">
      <c r="A5155" s="119">
        <v>5148</v>
      </c>
      <c r="B5155" s="238" t="s">
        <v>31494</v>
      </c>
      <c r="C5155" s="121" t="s">
        <v>7492</v>
      </c>
      <c r="D5155" s="119">
        <v>2025</v>
      </c>
      <c r="E5155" s="121">
        <v>6200039150</v>
      </c>
      <c r="F5155" s="237">
        <v>45772</v>
      </c>
      <c r="G5155" s="121" t="s">
        <v>12584</v>
      </c>
      <c r="H5155" s="121" t="s">
        <v>26010</v>
      </c>
      <c r="I5155" s="120" t="s">
        <v>19107</v>
      </c>
      <c r="J5155" s="121" t="s">
        <v>7453</v>
      </c>
    </row>
    <row r="5156" spans="1:10" ht="15.75" hidden="1" customHeight="1">
      <c r="A5156" s="119">
        <v>5149</v>
      </c>
      <c r="B5156" s="238" t="s">
        <v>31495</v>
      </c>
      <c r="C5156" s="121" t="s">
        <v>7479</v>
      </c>
      <c r="D5156" s="119">
        <v>2025</v>
      </c>
      <c r="E5156" s="121">
        <v>6100112772</v>
      </c>
      <c r="F5156" s="237">
        <v>45777</v>
      </c>
      <c r="G5156" s="121" t="s">
        <v>12585</v>
      </c>
      <c r="H5156" s="121" t="s">
        <v>26011</v>
      </c>
      <c r="I5156" s="120" t="s">
        <v>19108</v>
      </c>
      <c r="J5156" s="121" t="s">
        <v>7451</v>
      </c>
    </row>
    <row r="5157" spans="1:10" ht="15.75" hidden="1" customHeight="1">
      <c r="A5157" s="119">
        <v>5150</v>
      </c>
      <c r="B5157" s="238" t="s">
        <v>28471</v>
      </c>
      <c r="C5157" s="121" t="s">
        <v>7479</v>
      </c>
      <c r="D5157" s="119">
        <v>2025</v>
      </c>
      <c r="E5157" s="121">
        <v>6100112850</v>
      </c>
      <c r="F5157" s="237">
        <v>45792</v>
      </c>
      <c r="G5157" s="121" t="s">
        <v>12586</v>
      </c>
      <c r="H5157" s="121" t="s">
        <v>26012</v>
      </c>
      <c r="I5157" s="120" t="s">
        <v>19109</v>
      </c>
      <c r="J5157" s="121" t="s">
        <v>7451</v>
      </c>
    </row>
    <row r="5158" spans="1:10" ht="15.75" hidden="1" customHeight="1">
      <c r="A5158" s="119">
        <v>5151</v>
      </c>
      <c r="B5158" s="238" t="s">
        <v>31496</v>
      </c>
      <c r="C5158" s="121" t="s">
        <v>7493</v>
      </c>
      <c r="D5158" s="119">
        <v>2025</v>
      </c>
      <c r="E5158" s="121">
        <v>6000041841</v>
      </c>
      <c r="F5158" s="237">
        <v>45775</v>
      </c>
      <c r="G5158" s="121" t="s">
        <v>12587</v>
      </c>
      <c r="H5158" s="121" t="s">
        <v>26013</v>
      </c>
      <c r="I5158" s="120" t="s">
        <v>19110</v>
      </c>
      <c r="J5158" s="121" t="s">
        <v>7452</v>
      </c>
    </row>
    <row r="5159" spans="1:10" ht="15.75" hidden="1" customHeight="1">
      <c r="A5159" s="119">
        <v>5152</v>
      </c>
      <c r="B5159" s="238" t="s">
        <v>7623</v>
      </c>
      <c r="C5159" s="121" t="s">
        <v>7478</v>
      </c>
      <c r="D5159" s="119">
        <v>2025</v>
      </c>
      <c r="E5159" s="121">
        <v>6100112756</v>
      </c>
      <c r="F5159" s="237">
        <v>45775</v>
      </c>
      <c r="G5159" s="121" t="s">
        <v>12588</v>
      </c>
      <c r="H5159" s="121" t="s">
        <v>26014</v>
      </c>
      <c r="I5159" s="120" t="s">
        <v>19111</v>
      </c>
      <c r="J5159" s="121" t="s">
        <v>7451</v>
      </c>
    </row>
    <row r="5160" spans="1:10" ht="15.75" hidden="1" customHeight="1">
      <c r="A5160" s="119">
        <v>5153</v>
      </c>
      <c r="B5160" s="238" t="s">
        <v>31497</v>
      </c>
      <c r="C5160" s="121" t="s">
        <v>7513</v>
      </c>
      <c r="D5160" s="119">
        <v>2025</v>
      </c>
      <c r="E5160" s="121">
        <v>6400024006</v>
      </c>
      <c r="F5160" s="237">
        <v>45758</v>
      </c>
      <c r="G5160" s="121" t="s">
        <v>12589</v>
      </c>
      <c r="H5160" s="121"/>
      <c r="I5160" s="120" t="s">
        <v>19112</v>
      </c>
      <c r="J5160" s="121" t="s">
        <v>7455</v>
      </c>
    </row>
    <row r="5161" spans="1:10" ht="15.75" hidden="1" customHeight="1">
      <c r="A5161" s="119">
        <v>5154</v>
      </c>
      <c r="B5161" s="238" t="s">
        <v>31498</v>
      </c>
      <c r="C5161" s="121" t="s">
        <v>7483</v>
      </c>
      <c r="D5161" s="119">
        <v>2025</v>
      </c>
      <c r="E5161" s="121">
        <v>6100112799</v>
      </c>
      <c r="F5161" s="237">
        <v>45782</v>
      </c>
      <c r="G5161" s="121" t="s">
        <v>12590</v>
      </c>
      <c r="H5161" s="121" t="s">
        <v>26015</v>
      </c>
      <c r="I5161" s="120" t="s">
        <v>19113</v>
      </c>
      <c r="J5161" s="121" t="s">
        <v>7451</v>
      </c>
    </row>
    <row r="5162" spans="1:10" ht="15.75" hidden="1" customHeight="1">
      <c r="A5162" s="119">
        <v>5155</v>
      </c>
      <c r="B5162" s="238" t="s">
        <v>31499</v>
      </c>
      <c r="C5162" s="121" t="s">
        <v>7478</v>
      </c>
      <c r="D5162" s="119">
        <v>2025</v>
      </c>
      <c r="E5162" s="121">
        <v>6100112672</v>
      </c>
      <c r="F5162" s="237">
        <v>45772</v>
      </c>
      <c r="G5162" s="121" t="s">
        <v>12591</v>
      </c>
      <c r="H5162" s="121" t="s">
        <v>26016</v>
      </c>
      <c r="I5162" s="120" t="s">
        <v>19114</v>
      </c>
      <c r="J5162" s="121" t="s">
        <v>7451</v>
      </c>
    </row>
    <row r="5163" spans="1:10" ht="15.75" hidden="1" customHeight="1">
      <c r="A5163" s="119">
        <v>5156</v>
      </c>
      <c r="B5163" s="238" t="s">
        <v>31500</v>
      </c>
      <c r="C5163" s="121" t="s">
        <v>7507</v>
      </c>
      <c r="D5163" s="119">
        <v>2025</v>
      </c>
      <c r="E5163" s="121">
        <v>6400024034</v>
      </c>
      <c r="F5163" s="237">
        <v>45772</v>
      </c>
      <c r="G5163" s="121" t="s">
        <v>12592</v>
      </c>
      <c r="H5163" s="121" t="s">
        <v>26017</v>
      </c>
      <c r="I5163" s="120" t="s">
        <v>19115</v>
      </c>
      <c r="J5163" s="121" t="s">
        <v>7455</v>
      </c>
    </row>
    <row r="5164" spans="1:10" ht="15.75" hidden="1" customHeight="1">
      <c r="A5164" s="119">
        <v>5157</v>
      </c>
      <c r="B5164" s="238" t="s">
        <v>31501</v>
      </c>
      <c r="C5164" s="121" t="s">
        <v>7513</v>
      </c>
      <c r="D5164" s="119">
        <v>2025</v>
      </c>
      <c r="E5164" s="121">
        <v>6400024008</v>
      </c>
      <c r="F5164" s="237">
        <v>45758</v>
      </c>
      <c r="G5164" s="121" t="s">
        <v>12589</v>
      </c>
      <c r="H5164" s="121"/>
      <c r="I5164" s="120" t="s">
        <v>19116</v>
      </c>
      <c r="J5164" s="121" t="s">
        <v>7455</v>
      </c>
    </row>
    <row r="5165" spans="1:10" ht="15.75" hidden="1" customHeight="1">
      <c r="A5165" s="119">
        <v>5158</v>
      </c>
      <c r="B5165" s="238" t="s">
        <v>31502</v>
      </c>
      <c r="C5165" s="121" t="s">
        <v>7505</v>
      </c>
      <c r="D5165" s="119">
        <v>2025</v>
      </c>
      <c r="E5165" s="121">
        <v>6400024059</v>
      </c>
      <c r="F5165" s="237">
        <v>45790</v>
      </c>
      <c r="G5165" s="121" t="s">
        <v>7101</v>
      </c>
      <c r="H5165" s="121"/>
      <c r="I5165" s="120" t="s">
        <v>19117</v>
      </c>
      <c r="J5165" s="121" t="s">
        <v>7455</v>
      </c>
    </row>
    <row r="5166" spans="1:10" ht="15.75" hidden="1" customHeight="1">
      <c r="A5166" s="119">
        <v>5159</v>
      </c>
      <c r="B5166" s="238" t="s">
        <v>7524</v>
      </c>
      <c r="C5166" s="121" t="s">
        <v>7503</v>
      </c>
      <c r="D5166" s="119">
        <v>2025</v>
      </c>
      <c r="E5166" s="121">
        <v>6100112899</v>
      </c>
      <c r="F5166" s="237">
        <v>45789</v>
      </c>
      <c r="G5166" s="121" t="s">
        <v>12593</v>
      </c>
      <c r="H5166" s="121" t="s">
        <v>26018</v>
      </c>
      <c r="I5166" s="120" t="s">
        <v>19118</v>
      </c>
      <c r="J5166" s="121" t="s">
        <v>7451</v>
      </c>
    </row>
    <row r="5167" spans="1:10" ht="15.75" hidden="1" customHeight="1">
      <c r="A5167" s="119">
        <v>5160</v>
      </c>
      <c r="B5167" s="238" t="s">
        <v>31503</v>
      </c>
      <c r="C5167" s="121" t="s">
        <v>7496</v>
      </c>
      <c r="D5167" s="119">
        <v>2025</v>
      </c>
      <c r="E5167" s="121">
        <v>6100112856</v>
      </c>
      <c r="F5167" s="237">
        <v>45777</v>
      </c>
      <c r="G5167" s="121" t="s">
        <v>12594</v>
      </c>
      <c r="H5167" s="121" t="s">
        <v>26019</v>
      </c>
      <c r="I5167" s="120" t="s">
        <v>19119</v>
      </c>
      <c r="J5167" s="121" t="s">
        <v>7451</v>
      </c>
    </row>
    <row r="5168" spans="1:10" ht="15.75" hidden="1" customHeight="1">
      <c r="A5168" s="119">
        <v>5161</v>
      </c>
      <c r="B5168" s="238" t="s">
        <v>31504</v>
      </c>
      <c r="C5168" s="121" t="s">
        <v>7494</v>
      </c>
      <c r="D5168" s="119">
        <v>2025</v>
      </c>
      <c r="E5168" s="121">
        <v>6000041966</v>
      </c>
      <c r="F5168" s="237">
        <v>45784</v>
      </c>
      <c r="G5168" s="121" t="s">
        <v>12595</v>
      </c>
      <c r="H5168" s="121" t="s">
        <v>26020</v>
      </c>
      <c r="I5168" s="120" t="s">
        <v>19120</v>
      </c>
      <c r="J5168" s="121" t="s">
        <v>7452</v>
      </c>
    </row>
    <row r="5169" spans="1:10" ht="15.75" hidden="1" customHeight="1">
      <c r="A5169" s="119">
        <v>5162</v>
      </c>
      <c r="B5169" s="238" t="s">
        <v>31505</v>
      </c>
      <c r="C5169" s="121" t="s">
        <v>7491</v>
      </c>
      <c r="D5169" s="119">
        <v>2025</v>
      </c>
      <c r="E5169" s="121">
        <v>6100112692</v>
      </c>
      <c r="F5169" s="237">
        <v>45782</v>
      </c>
      <c r="G5169" s="121" t="s">
        <v>7101</v>
      </c>
      <c r="H5169" s="121"/>
      <c r="I5169" s="120" t="s">
        <v>19121</v>
      </c>
      <c r="J5169" s="121" t="s">
        <v>7451</v>
      </c>
    </row>
    <row r="5170" spans="1:10" ht="15.75" hidden="1" customHeight="1">
      <c r="A5170" s="119">
        <v>5163</v>
      </c>
      <c r="B5170" s="238" t="s">
        <v>7726</v>
      </c>
      <c r="C5170" s="121" t="s">
        <v>7478</v>
      </c>
      <c r="D5170" s="119">
        <v>2025</v>
      </c>
      <c r="E5170" s="121">
        <v>6100112710</v>
      </c>
      <c r="F5170" s="237">
        <v>45775</v>
      </c>
      <c r="G5170" s="121" t="s">
        <v>12596</v>
      </c>
      <c r="H5170" s="121" t="s">
        <v>26021</v>
      </c>
      <c r="I5170" s="120" t="s">
        <v>19122</v>
      </c>
      <c r="J5170" s="121" t="s">
        <v>7451</v>
      </c>
    </row>
    <row r="5171" spans="1:10" ht="15.75" hidden="1" customHeight="1">
      <c r="A5171" s="119">
        <v>5164</v>
      </c>
      <c r="B5171" s="238" t="s">
        <v>31506</v>
      </c>
      <c r="C5171" s="121" t="s">
        <v>7488</v>
      </c>
      <c r="D5171" s="119">
        <v>2025</v>
      </c>
      <c r="E5171" s="121">
        <v>6100112701</v>
      </c>
      <c r="F5171" s="237">
        <v>45775</v>
      </c>
      <c r="G5171" s="121" t="s">
        <v>12597</v>
      </c>
      <c r="H5171" s="121" t="s">
        <v>26022</v>
      </c>
      <c r="I5171" s="120" t="s">
        <v>19123</v>
      </c>
      <c r="J5171" s="121" t="s">
        <v>7451</v>
      </c>
    </row>
    <row r="5172" spans="1:10" ht="15.75" hidden="1" customHeight="1">
      <c r="A5172" s="119">
        <v>5165</v>
      </c>
      <c r="B5172" s="238" t="s">
        <v>7705</v>
      </c>
      <c r="C5172" s="121" t="s">
        <v>7478</v>
      </c>
      <c r="D5172" s="119">
        <v>2025</v>
      </c>
      <c r="E5172" s="121">
        <v>6100112948</v>
      </c>
      <c r="F5172" s="237">
        <v>45789</v>
      </c>
      <c r="G5172" s="121" t="s">
        <v>12598</v>
      </c>
      <c r="H5172" s="121" t="s">
        <v>26023</v>
      </c>
      <c r="I5172" s="120" t="s">
        <v>7308</v>
      </c>
      <c r="J5172" s="121" t="s">
        <v>7451</v>
      </c>
    </row>
    <row r="5173" spans="1:10" ht="15.75" hidden="1" customHeight="1">
      <c r="A5173" s="119">
        <v>5166</v>
      </c>
      <c r="B5173" s="121" t="s">
        <v>33349</v>
      </c>
      <c r="C5173" s="121" t="s">
        <v>7495</v>
      </c>
      <c r="D5173" s="119">
        <v>2025</v>
      </c>
      <c r="E5173" s="121">
        <v>6300020908</v>
      </c>
      <c r="F5173" s="237">
        <v>45805</v>
      </c>
      <c r="G5173" s="121" t="s">
        <v>12599</v>
      </c>
      <c r="H5173" s="121" t="s">
        <v>26024</v>
      </c>
      <c r="I5173" s="120" t="s">
        <v>19124</v>
      </c>
      <c r="J5173" s="121" t="s">
        <v>7454</v>
      </c>
    </row>
    <row r="5174" spans="1:10" ht="15.75" hidden="1" customHeight="1">
      <c r="A5174" s="119">
        <v>5167</v>
      </c>
      <c r="B5174" s="238" t="s">
        <v>31507</v>
      </c>
      <c r="C5174" s="121" t="s">
        <v>7479</v>
      </c>
      <c r="D5174" s="119">
        <v>2025</v>
      </c>
      <c r="E5174" s="121">
        <v>6100112708</v>
      </c>
      <c r="F5174" s="237">
        <v>45775</v>
      </c>
      <c r="G5174" s="121" t="s">
        <v>12600</v>
      </c>
      <c r="H5174" s="121" t="s">
        <v>26025</v>
      </c>
      <c r="I5174" s="120" t="s">
        <v>19125</v>
      </c>
      <c r="J5174" s="121" t="s">
        <v>7451</v>
      </c>
    </row>
    <row r="5175" spans="1:10" ht="15.75" hidden="1" customHeight="1">
      <c r="A5175" s="119">
        <v>5168</v>
      </c>
      <c r="B5175" s="238" t="s">
        <v>31508</v>
      </c>
      <c r="C5175" s="121" t="s">
        <v>7491</v>
      </c>
      <c r="D5175" s="119">
        <v>2025</v>
      </c>
      <c r="E5175" s="121">
        <v>6100112691</v>
      </c>
      <c r="F5175" s="237">
        <v>45782</v>
      </c>
      <c r="G5175" s="121" t="s">
        <v>7101</v>
      </c>
      <c r="H5175" s="121"/>
      <c r="I5175" s="120" t="s">
        <v>19126</v>
      </c>
      <c r="J5175" s="121" t="s">
        <v>7451</v>
      </c>
    </row>
    <row r="5176" spans="1:10" ht="15.75" hidden="1" customHeight="1">
      <c r="A5176" s="119">
        <v>5169</v>
      </c>
      <c r="B5176" s="238" t="s">
        <v>31509</v>
      </c>
      <c r="C5176" s="121" t="s">
        <v>7492</v>
      </c>
      <c r="D5176" s="119">
        <v>2025</v>
      </c>
      <c r="E5176" s="121">
        <v>6200039154</v>
      </c>
      <c r="F5176" s="237">
        <v>45775</v>
      </c>
      <c r="G5176" s="121" t="s">
        <v>12601</v>
      </c>
      <c r="H5176" s="121" t="s">
        <v>26026</v>
      </c>
      <c r="I5176" s="120" t="s">
        <v>19127</v>
      </c>
      <c r="J5176" s="121" t="s">
        <v>7453</v>
      </c>
    </row>
    <row r="5177" spans="1:10" ht="15.75" hidden="1" customHeight="1">
      <c r="A5177" s="119">
        <v>5170</v>
      </c>
      <c r="B5177" s="238" t="s">
        <v>31510</v>
      </c>
      <c r="C5177" s="121" t="s">
        <v>7486</v>
      </c>
      <c r="D5177" s="119">
        <v>2025</v>
      </c>
      <c r="E5177" s="121">
        <v>6200039137</v>
      </c>
      <c r="F5177" s="237">
        <v>45775</v>
      </c>
      <c r="G5177" s="121" t="s">
        <v>12602</v>
      </c>
      <c r="H5177" s="121" t="s">
        <v>26027</v>
      </c>
      <c r="I5177" s="120" t="s">
        <v>19128</v>
      </c>
      <c r="J5177" s="121" t="s">
        <v>7453</v>
      </c>
    </row>
    <row r="5178" spans="1:10" ht="15.75" hidden="1" customHeight="1">
      <c r="A5178" s="119">
        <v>5171</v>
      </c>
      <c r="B5178" s="238" t="s">
        <v>7553</v>
      </c>
      <c r="C5178" s="121" t="s">
        <v>7478</v>
      </c>
      <c r="D5178" s="119">
        <v>2025</v>
      </c>
      <c r="E5178" s="121">
        <v>6100112695</v>
      </c>
      <c r="F5178" s="237">
        <v>45777</v>
      </c>
      <c r="G5178" s="121" t="s">
        <v>10212</v>
      </c>
      <c r="H5178" s="121" t="s">
        <v>26028</v>
      </c>
      <c r="I5178" s="120" t="s">
        <v>7373</v>
      </c>
      <c r="J5178" s="121" t="s">
        <v>7451</v>
      </c>
    </row>
    <row r="5179" spans="1:10" ht="15.75" hidden="1" customHeight="1">
      <c r="A5179" s="119">
        <v>5172</v>
      </c>
      <c r="B5179" s="238" t="s">
        <v>31511</v>
      </c>
      <c r="C5179" s="121" t="s">
        <v>7489</v>
      </c>
      <c r="D5179" s="119">
        <v>2025</v>
      </c>
      <c r="E5179" s="121">
        <v>6200039139</v>
      </c>
      <c r="F5179" s="237">
        <v>45771</v>
      </c>
      <c r="G5179" s="121" t="s">
        <v>7212</v>
      </c>
      <c r="H5179" s="121" t="s">
        <v>26029</v>
      </c>
      <c r="I5179" s="120" t="s">
        <v>19129</v>
      </c>
      <c r="J5179" s="121" t="s">
        <v>7453</v>
      </c>
    </row>
    <row r="5180" spans="1:10" ht="15.75" hidden="1" customHeight="1">
      <c r="A5180" s="119">
        <v>5173</v>
      </c>
      <c r="B5180" s="238" t="s">
        <v>31512</v>
      </c>
      <c r="C5180" s="121" t="s">
        <v>7501</v>
      </c>
      <c r="D5180" s="119">
        <v>2025</v>
      </c>
      <c r="E5180" s="121">
        <v>6200039272</v>
      </c>
      <c r="F5180" s="237">
        <v>45791</v>
      </c>
      <c r="G5180" s="121" t="s">
        <v>12603</v>
      </c>
      <c r="H5180" s="121" t="s">
        <v>26030</v>
      </c>
      <c r="I5180" s="120" t="s">
        <v>19130</v>
      </c>
      <c r="J5180" s="121" t="s">
        <v>7453</v>
      </c>
    </row>
    <row r="5181" spans="1:10" ht="15.75" hidden="1" customHeight="1">
      <c r="A5181" s="119">
        <v>5174</v>
      </c>
      <c r="B5181" s="238" t="s">
        <v>31513</v>
      </c>
      <c r="C5181" s="121" t="s">
        <v>7511</v>
      </c>
      <c r="D5181" s="119">
        <v>2025</v>
      </c>
      <c r="E5181" s="121">
        <v>6300020970</v>
      </c>
      <c r="F5181" s="237">
        <v>45799</v>
      </c>
      <c r="G5181" s="121" t="s">
        <v>7101</v>
      </c>
      <c r="H5181" s="121"/>
      <c r="I5181" s="120" t="s">
        <v>19131</v>
      </c>
      <c r="J5181" s="121" t="s">
        <v>7454</v>
      </c>
    </row>
    <row r="5182" spans="1:10" ht="15.75" hidden="1" customHeight="1">
      <c r="A5182" s="119">
        <v>5175</v>
      </c>
      <c r="B5182" s="238" t="s">
        <v>31514</v>
      </c>
      <c r="C5182" s="121" t="s">
        <v>7483</v>
      </c>
      <c r="D5182" s="119">
        <v>2025</v>
      </c>
      <c r="E5182" s="121">
        <v>6100112694</v>
      </c>
      <c r="F5182" s="237">
        <v>45782</v>
      </c>
      <c r="G5182" s="121" t="s">
        <v>7101</v>
      </c>
      <c r="H5182" s="121"/>
      <c r="I5182" s="120" t="s">
        <v>19132</v>
      </c>
      <c r="J5182" s="121" t="s">
        <v>7451</v>
      </c>
    </row>
    <row r="5183" spans="1:10" ht="15.75" hidden="1" customHeight="1">
      <c r="A5183" s="119">
        <v>5176</v>
      </c>
      <c r="B5183" s="238" t="s">
        <v>31515</v>
      </c>
      <c r="C5183" s="121" t="s">
        <v>7479</v>
      </c>
      <c r="D5183" s="119">
        <v>2025</v>
      </c>
      <c r="E5183" s="121">
        <v>6100112854</v>
      </c>
      <c r="F5183" s="237">
        <v>45777</v>
      </c>
      <c r="G5183" s="121" t="s">
        <v>12604</v>
      </c>
      <c r="H5183" s="121" t="s">
        <v>26031</v>
      </c>
      <c r="I5183" s="120" t="s">
        <v>19133</v>
      </c>
      <c r="J5183" s="121" t="s">
        <v>7451</v>
      </c>
    </row>
    <row r="5184" spans="1:10" ht="15.75" hidden="1" customHeight="1">
      <c r="A5184" s="119">
        <v>5177</v>
      </c>
      <c r="B5184" s="238" t="s">
        <v>31516</v>
      </c>
      <c r="C5184" s="121" t="s">
        <v>7496</v>
      </c>
      <c r="D5184" s="119">
        <v>2025</v>
      </c>
      <c r="E5184" s="121">
        <v>6100112693</v>
      </c>
      <c r="F5184" s="237">
        <v>45782</v>
      </c>
      <c r="G5184" s="121" t="s">
        <v>7101</v>
      </c>
      <c r="H5184" s="121" t="s">
        <v>26032</v>
      </c>
      <c r="I5184" s="120" t="s">
        <v>19134</v>
      </c>
      <c r="J5184" s="121" t="s">
        <v>7451</v>
      </c>
    </row>
    <row r="5185" spans="1:10" ht="15.75" hidden="1" customHeight="1">
      <c r="A5185" s="119">
        <v>5178</v>
      </c>
      <c r="B5185" s="238" t="s">
        <v>31517</v>
      </c>
      <c r="C5185" s="121" t="s">
        <v>7491</v>
      </c>
      <c r="D5185" s="119">
        <v>2025</v>
      </c>
      <c r="E5185" s="121">
        <v>6100112851</v>
      </c>
      <c r="F5185" s="237">
        <v>45777</v>
      </c>
      <c r="G5185" s="121" t="s">
        <v>12407</v>
      </c>
      <c r="H5185" s="121" t="s">
        <v>26033</v>
      </c>
      <c r="I5185" s="120" t="s">
        <v>19135</v>
      </c>
      <c r="J5185" s="121" t="s">
        <v>7451</v>
      </c>
    </row>
    <row r="5186" spans="1:10" ht="15.75" hidden="1" customHeight="1">
      <c r="A5186" s="119">
        <v>5179</v>
      </c>
      <c r="B5186" s="238" t="s">
        <v>31518</v>
      </c>
      <c r="C5186" s="121" t="s">
        <v>7481</v>
      </c>
      <c r="D5186" s="119">
        <v>2025</v>
      </c>
      <c r="E5186" s="121">
        <v>6000041882</v>
      </c>
      <c r="F5186" s="237">
        <v>45775</v>
      </c>
      <c r="G5186" s="121" t="s">
        <v>12605</v>
      </c>
      <c r="H5186" s="121" t="s">
        <v>26034</v>
      </c>
      <c r="I5186" s="120" t="s">
        <v>19136</v>
      </c>
      <c r="J5186" s="121" t="s">
        <v>7452</v>
      </c>
    </row>
    <row r="5187" spans="1:10" ht="15.75" hidden="1" customHeight="1">
      <c r="A5187" s="119">
        <v>5180</v>
      </c>
      <c r="B5187" s="238" t="s">
        <v>31364</v>
      </c>
      <c r="C5187" s="121" t="s">
        <v>7478</v>
      </c>
      <c r="D5187" s="119">
        <v>2025</v>
      </c>
      <c r="E5187" s="121">
        <v>6100112927</v>
      </c>
      <c r="F5187" s="237">
        <v>45789</v>
      </c>
      <c r="G5187" s="121" t="s">
        <v>12606</v>
      </c>
      <c r="H5187" s="121" t="s">
        <v>26035</v>
      </c>
      <c r="I5187" s="120" t="s">
        <v>19137</v>
      </c>
      <c r="J5187" s="121" t="s">
        <v>7451</v>
      </c>
    </row>
    <row r="5188" spans="1:10" ht="15.75" hidden="1" customHeight="1">
      <c r="A5188" s="119">
        <v>5181</v>
      </c>
      <c r="B5188" s="238" t="s">
        <v>31519</v>
      </c>
      <c r="C5188" s="121" t="s">
        <v>7494</v>
      </c>
      <c r="D5188" s="119">
        <v>2025</v>
      </c>
      <c r="E5188" s="121">
        <v>6000042220</v>
      </c>
      <c r="F5188" s="237">
        <v>45810</v>
      </c>
      <c r="G5188" s="121" t="s">
        <v>9099</v>
      </c>
      <c r="H5188" s="121" t="s">
        <v>26036</v>
      </c>
      <c r="I5188" s="120" t="s">
        <v>19138</v>
      </c>
      <c r="J5188" s="121" t="s">
        <v>7452</v>
      </c>
    </row>
    <row r="5189" spans="1:10" ht="15.75" hidden="1" customHeight="1">
      <c r="A5189" s="119">
        <v>5182</v>
      </c>
      <c r="B5189" s="238" t="s">
        <v>31520</v>
      </c>
      <c r="C5189" s="121" t="s">
        <v>7501</v>
      </c>
      <c r="D5189" s="119">
        <v>2025</v>
      </c>
      <c r="E5189" s="121">
        <v>6200039157</v>
      </c>
      <c r="F5189" s="237">
        <v>45772</v>
      </c>
      <c r="G5189" s="121" t="s">
        <v>12607</v>
      </c>
      <c r="H5189" s="121" t="s">
        <v>26037</v>
      </c>
      <c r="I5189" s="120" t="s">
        <v>19139</v>
      </c>
      <c r="J5189" s="121" t="s">
        <v>7453</v>
      </c>
    </row>
    <row r="5190" spans="1:10" ht="15.75" hidden="1" customHeight="1">
      <c r="A5190" s="119">
        <v>5183</v>
      </c>
      <c r="B5190" s="238" t="s">
        <v>31145</v>
      </c>
      <c r="C5190" s="121" t="s">
        <v>7496</v>
      </c>
      <c r="D5190" s="119">
        <v>2025</v>
      </c>
      <c r="E5190" s="121">
        <v>6100113191</v>
      </c>
      <c r="F5190" s="237">
        <v>45797</v>
      </c>
      <c r="G5190" s="121" t="s">
        <v>12608</v>
      </c>
      <c r="H5190" s="121" t="s">
        <v>26038</v>
      </c>
      <c r="I5190" s="120" t="s">
        <v>19140</v>
      </c>
      <c r="J5190" s="121" t="s">
        <v>7451</v>
      </c>
    </row>
    <row r="5191" spans="1:10" ht="15.75" hidden="1" customHeight="1">
      <c r="A5191" s="119">
        <v>5184</v>
      </c>
      <c r="B5191" s="238" t="s">
        <v>31521</v>
      </c>
      <c r="C5191" s="121" t="s">
        <v>7483</v>
      </c>
      <c r="D5191" s="119">
        <v>2025</v>
      </c>
      <c r="E5191" s="121">
        <v>6100112762</v>
      </c>
      <c r="F5191" s="237">
        <v>45775</v>
      </c>
      <c r="G5191" s="121" t="s">
        <v>12609</v>
      </c>
      <c r="H5191" s="121" t="s">
        <v>26039</v>
      </c>
      <c r="I5191" s="120" t="s">
        <v>19141</v>
      </c>
      <c r="J5191" s="121" t="s">
        <v>7451</v>
      </c>
    </row>
    <row r="5192" spans="1:10" ht="15.75" hidden="1" customHeight="1">
      <c r="A5192" s="119">
        <v>5185</v>
      </c>
      <c r="B5192" s="238" t="s">
        <v>31522</v>
      </c>
      <c r="C5192" s="121" t="s">
        <v>7478</v>
      </c>
      <c r="D5192" s="119">
        <v>2025</v>
      </c>
      <c r="E5192" s="121">
        <v>6100112758</v>
      </c>
      <c r="F5192" s="237">
        <v>45775</v>
      </c>
      <c r="G5192" s="121" t="s">
        <v>12610</v>
      </c>
      <c r="H5192" s="121" t="s">
        <v>26040</v>
      </c>
      <c r="I5192" s="120" t="s">
        <v>19142</v>
      </c>
      <c r="J5192" s="121" t="s">
        <v>7451</v>
      </c>
    </row>
    <row r="5193" spans="1:10" ht="15.75" hidden="1" customHeight="1">
      <c r="A5193" s="119">
        <v>5186</v>
      </c>
      <c r="B5193" s="238" t="s">
        <v>31523</v>
      </c>
      <c r="C5193" s="121" t="s">
        <v>7481</v>
      </c>
      <c r="D5193" s="119">
        <v>2025</v>
      </c>
      <c r="E5193" s="121">
        <v>6000042044</v>
      </c>
      <c r="F5193" s="237">
        <v>45796</v>
      </c>
      <c r="G5193" s="121" t="s">
        <v>12611</v>
      </c>
      <c r="H5193" s="121" t="s">
        <v>26041</v>
      </c>
      <c r="I5193" s="120" t="s">
        <v>19143</v>
      </c>
      <c r="J5193" s="121" t="s">
        <v>7452</v>
      </c>
    </row>
    <row r="5194" spans="1:10" ht="15.75" hidden="1" customHeight="1">
      <c r="A5194" s="119">
        <v>5187</v>
      </c>
      <c r="B5194" s="238" t="s">
        <v>31524</v>
      </c>
      <c r="C5194" s="121" t="s">
        <v>7490</v>
      </c>
      <c r="D5194" s="119">
        <v>2025</v>
      </c>
      <c r="E5194" s="121">
        <v>6200039217</v>
      </c>
      <c r="F5194" s="237">
        <v>45777</v>
      </c>
      <c r="G5194" s="121" t="s">
        <v>12612</v>
      </c>
      <c r="H5194" s="121" t="s">
        <v>26042</v>
      </c>
      <c r="I5194" s="120" t="s">
        <v>19144</v>
      </c>
      <c r="J5194" s="121" t="s">
        <v>7453</v>
      </c>
    </row>
    <row r="5195" spans="1:10" ht="15.75" hidden="1" customHeight="1">
      <c r="A5195" s="119">
        <v>5188</v>
      </c>
      <c r="B5195" s="238" t="s">
        <v>31525</v>
      </c>
      <c r="C5195" s="121" t="s">
        <v>7485</v>
      </c>
      <c r="D5195" s="119">
        <v>2025</v>
      </c>
      <c r="E5195" s="121">
        <v>6000041886</v>
      </c>
      <c r="F5195" s="237">
        <v>45772</v>
      </c>
      <c r="G5195" s="121" t="s">
        <v>12613</v>
      </c>
      <c r="H5195" s="121" t="s">
        <v>26043</v>
      </c>
      <c r="I5195" s="120" t="s">
        <v>19145</v>
      </c>
      <c r="J5195" s="121" t="s">
        <v>7452</v>
      </c>
    </row>
    <row r="5196" spans="1:10" ht="15.75" hidden="1" customHeight="1">
      <c r="A5196" s="119">
        <v>5189</v>
      </c>
      <c r="B5196" s="121" t="s">
        <v>33350</v>
      </c>
      <c r="C5196" s="121" t="s">
        <v>7492</v>
      </c>
      <c r="D5196" s="119">
        <v>2025</v>
      </c>
      <c r="E5196" s="121">
        <v>6200040129</v>
      </c>
      <c r="F5196" s="237">
        <v>45870</v>
      </c>
      <c r="G5196" s="121" t="s">
        <v>7185</v>
      </c>
      <c r="H5196" s="121" t="s">
        <v>7464</v>
      </c>
      <c r="I5196" s="120" t="s">
        <v>7388</v>
      </c>
      <c r="J5196" s="121" t="s">
        <v>7453</v>
      </c>
    </row>
    <row r="5197" spans="1:10" ht="15.75" hidden="1" customHeight="1">
      <c r="A5197" s="119">
        <v>5190</v>
      </c>
      <c r="B5197" s="238" t="s">
        <v>31526</v>
      </c>
      <c r="C5197" s="121" t="s">
        <v>7489</v>
      </c>
      <c r="D5197" s="119">
        <v>2025</v>
      </c>
      <c r="E5197" s="121">
        <v>6200039279</v>
      </c>
      <c r="F5197" s="237">
        <v>45784</v>
      </c>
      <c r="G5197" s="121" t="s">
        <v>8874</v>
      </c>
      <c r="H5197" s="121" t="s">
        <v>26044</v>
      </c>
      <c r="I5197" s="120" t="s">
        <v>19146</v>
      </c>
      <c r="J5197" s="121" t="s">
        <v>7453</v>
      </c>
    </row>
    <row r="5198" spans="1:10" ht="15.75" hidden="1" customHeight="1">
      <c r="A5198" s="119">
        <v>5191</v>
      </c>
      <c r="B5198" s="238" t="s">
        <v>31527</v>
      </c>
      <c r="C5198" s="121" t="s">
        <v>7478</v>
      </c>
      <c r="D5198" s="119">
        <v>2025</v>
      </c>
      <c r="E5198" s="121">
        <v>6100112737</v>
      </c>
      <c r="F5198" s="237">
        <v>45777</v>
      </c>
      <c r="G5198" s="121" t="s">
        <v>12614</v>
      </c>
      <c r="H5198" s="121" t="s">
        <v>26045</v>
      </c>
      <c r="I5198" s="120" t="s">
        <v>19147</v>
      </c>
      <c r="J5198" s="121" t="s">
        <v>7451</v>
      </c>
    </row>
    <row r="5199" spans="1:10" ht="15.75" hidden="1" customHeight="1">
      <c r="A5199" s="119">
        <v>5192</v>
      </c>
      <c r="B5199" s="238" t="s">
        <v>31528</v>
      </c>
      <c r="C5199" s="121" t="s">
        <v>7492</v>
      </c>
      <c r="D5199" s="119">
        <v>2025</v>
      </c>
      <c r="E5199" s="121">
        <v>6200039192</v>
      </c>
      <c r="F5199" s="237">
        <v>45783</v>
      </c>
      <c r="G5199" s="121" t="s">
        <v>12615</v>
      </c>
      <c r="H5199" s="121" t="s">
        <v>26046</v>
      </c>
      <c r="I5199" s="120" t="s">
        <v>19148</v>
      </c>
      <c r="J5199" s="121" t="s">
        <v>7453</v>
      </c>
    </row>
    <row r="5200" spans="1:10" ht="15.75" hidden="1" customHeight="1">
      <c r="A5200" s="119">
        <v>5193</v>
      </c>
      <c r="B5200" s="238" t="s">
        <v>7705</v>
      </c>
      <c r="C5200" s="121" t="s">
        <v>7478</v>
      </c>
      <c r="D5200" s="119">
        <v>2025</v>
      </c>
      <c r="E5200" s="121">
        <v>6100112751</v>
      </c>
      <c r="F5200" s="237">
        <v>45775</v>
      </c>
      <c r="G5200" s="121" t="s">
        <v>12616</v>
      </c>
      <c r="H5200" s="121" t="s">
        <v>26047</v>
      </c>
      <c r="I5200" s="120" t="s">
        <v>7345</v>
      </c>
      <c r="J5200" s="121" t="s">
        <v>7451</v>
      </c>
    </row>
    <row r="5201" spans="1:10" ht="15.75" hidden="1" customHeight="1">
      <c r="A5201" s="119">
        <v>5194</v>
      </c>
      <c r="B5201" s="238" t="s">
        <v>31529</v>
      </c>
      <c r="C5201" s="121" t="s">
        <v>7496</v>
      </c>
      <c r="D5201" s="119">
        <v>2025</v>
      </c>
      <c r="E5201" s="121">
        <v>6100112861</v>
      </c>
      <c r="F5201" s="237">
        <v>45873</v>
      </c>
      <c r="G5201" s="121" t="s">
        <v>12617</v>
      </c>
      <c r="H5201" s="121" t="s">
        <v>26048</v>
      </c>
      <c r="I5201" s="120" t="s">
        <v>19149</v>
      </c>
      <c r="J5201" s="121" t="s">
        <v>7451</v>
      </c>
    </row>
    <row r="5202" spans="1:10" ht="15.75" hidden="1" customHeight="1">
      <c r="A5202" s="119">
        <v>5195</v>
      </c>
      <c r="B5202" s="238" t="s">
        <v>31530</v>
      </c>
      <c r="C5202" s="121" t="s">
        <v>7490</v>
      </c>
      <c r="D5202" s="119">
        <v>2025</v>
      </c>
      <c r="E5202" s="121">
        <v>6200039216</v>
      </c>
      <c r="F5202" s="237">
        <v>45777</v>
      </c>
      <c r="G5202" s="121" t="s">
        <v>12618</v>
      </c>
      <c r="H5202" s="121" t="s">
        <v>26049</v>
      </c>
      <c r="I5202" s="120" t="s">
        <v>19150</v>
      </c>
      <c r="J5202" s="121" t="s">
        <v>7453</v>
      </c>
    </row>
    <row r="5203" spans="1:10" ht="15.75" hidden="1" customHeight="1">
      <c r="A5203" s="119">
        <v>5196</v>
      </c>
      <c r="B5203" s="238" t="s">
        <v>31531</v>
      </c>
      <c r="C5203" s="121" t="s">
        <v>7479</v>
      </c>
      <c r="D5203" s="119">
        <v>2025</v>
      </c>
      <c r="E5203" s="121">
        <v>6100112922</v>
      </c>
      <c r="F5203" s="237">
        <v>45783</v>
      </c>
      <c r="G5203" s="121" t="s">
        <v>7149</v>
      </c>
      <c r="H5203" s="121" t="s">
        <v>26050</v>
      </c>
      <c r="I5203" s="120" t="s">
        <v>19151</v>
      </c>
      <c r="J5203" s="121" t="s">
        <v>7451</v>
      </c>
    </row>
    <row r="5204" spans="1:10" ht="15.75" hidden="1" customHeight="1">
      <c r="A5204" s="119">
        <v>5197</v>
      </c>
      <c r="B5204" s="238" t="s">
        <v>31532</v>
      </c>
      <c r="C5204" s="121" t="s">
        <v>7498</v>
      </c>
      <c r="D5204" s="119">
        <v>2025</v>
      </c>
      <c r="E5204" s="121">
        <v>6200039233</v>
      </c>
      <c r="F5204" s="237">
        <v>45792</v>
      </c>
      <c r="G5204" s="121" t="s">
        <v>12619</v>
      </c>
      <c r="H5204" s="121" t="s">
        <v>26051</v>
      </c>
      <c r="I5204" s="120" t="s">
        <v>19152</v>
      </c>
      <c r="J5204" s="121" t="s">
        <v>7453</v>
      </c>
    </row>
    <row r="5205" spans="1:10" ht="15.75" hidden="1" customHeight="1">
      <c r="A5205" s="119">
        <v>5198</v>
      </c>
      <c r="B5205" s="238" t="s">
        <v>31533</v>
      </c>
      <c r="C5205" s="121" t="s">
        <v>7478</v>
      </c>
      <c r="D5205" s="119">
        <v>2025</v>
      </c>
      <c r="E5205" s="121">
        <v>6100112739</v>
      </c>
      <c r="F5205" s="237">
        <v>45772</v>
      </c>
      <c r="G5205" s="121" t="s">
        <v>8820</v>
      </c>
      <c r="H5205" s="121" t="s">
        <v>26052</v>
      </c>
      <c r="I5205" s="120" t="s">
        <v>19153</v>
      </c>
      <c r="J5205" s="121" t="s">
        <v>7451</v>
      </c>
    </row>
    <row r="5206" spans="1:10" ht="15.75" hidden="1" customHeight="1">
      <c r="A5206" s="119">
        <v>5199</v>
      </c>
      <c r="B5206" s="238" t="s">
        <v>31534</v>
      </c>
      <c r="C5206" s="121" t="s">
        <v>7488</v>
      </c>
      <c r="D5206" s="119">
        <v>2025</v>
      </c>
      <c r="E5206" s="121">
        <v>6100113202</v>
      </c>
      <c r="F5206" s="237">
        <v>45797</v>
      </c>
      <c r="G5206" s="121" t="s">
        <v>12620</v>
      </c>
      <c r="H5206" s="121" t="s">
        <v>26053</v>
      </c>
      <c r="I5206" s="120" t="s">
        <v>19154</v>
      </c>
      <c r="J5206" s="121" t="s">
        <v>7451</v>
      </c>
    </row>
    <row r="5207" spans="1:10" ht="15.75" hidden="1" customHeight="1">
      <c r="A5207" s="119">
        <v>5200</v>
      </c>
      <c r="B5207" s="238" t="s">
        <v>7799</v>
      </c>
      <c r="C5207" s="121" t="s">
        <v>7479</v>
      </c>
      <c r="D5207" s="119">
        <v>2025</v>
      </c>
      <c r="E5207" s="121">
        <v>6100113068</v>
      </c>
      <c r="F5207" s="237">
        <v>45792</v>
      </c>
      <c r="G5207" s="121" t="s">
        <v>12621</v>
      </c>
      <c r="H5207" s="121" t="s">
        <v>26054</v>
      </c>
      <c r="I5207" s="120" t="s">
        <v>19155</v>
      </c>
      <c r="J5207" s="121" t="s">
        <v>7451</v>
      </c>
    </row>
    <row r="5208" spans="1:10" ht="15.75" hidden="1" customHeight="1">
      <c r="A5208" s="119">
        <v>5201</v>
      </c>
      <c r="B5208" s="238" t="s">
        <v>29570</v>
      </c>
      <c r="C5208" s="121" t="s">
        <v>7478</v>
      </c>
      <c r="D5208" s="119">
        <v>2025</v>
      </c>
      <c r="E5208" s="121">
        <v>6100112742</v>
      </c>
      <c r="F5208" s="237">
        <v>45775</v>
      </c>
      <c r="G5208" s="121" t="s">
        <v>12622</v>
      </c>
      <c r="H5208" s="121" t="s">
        <v>26055</v>
      </c>
      <c r="I5208" s="120" t="s">
        <v>19156</v>
      </c>
      <c r="J5208" s="121" t="s">
        <v>7451</v>
      </c>
    </row>
    <row r="5209" spans="1:10" ht="15.75" hidden="1" customHeight="1">
      <c r="A5209" s="119">
        <v>5202</v>
      </c>
      <c r="B5209" s="238" t="s">
        <v>31535</v>
      </c>
      <c r="C5209" s="121" t="s">
        <v>7507</v>
      </c>
      <c r="D5209" s="119">
        <v>2025</v>
      </c>
      <c r="E5209" s="121">
        <v>6400024048</v>
      </c>
      <c r="F5209" s="237">
        <v>45775</v>
      </c>
      <c r="G5209" s="121" t="s">
        <v>12623</v>
      </c>
      <c r="H5209" s="121" t="s">
        <v>26056</v>
      </c>
      <c r="I5209" s="120" t="s">
        <v>19157</v>
      </c>
      <c r="J5209" s="121" t="s">
        <v>7455</v>
      </c>
    </row>
    <row r="5210" spans="1:10" ht="15.75" hidden="1" customHeight="1">
      <c r="A5210" s="119">
        <v>5203</v>
      </c>
      <c r="B5210" s="121" t="s">
        <v>33351</v>
      </c>
      <c r="C5210" s="121" t="s">
        <v>7502</v>
      </c>
      <c r="D5210" s="119">
        <v>2025</v>
      </c>
      <c r="E5210" s="121">
        <v>6300020986</v>
      </c>
      <c r="F5210" s="237">
        <v>45798</v>
      </c>
      <c r="G5210" s="121" t="s">
        <v>12624</v>
      </c>
      <c r="H5210" s="121" t="s">
        <v>26057</v>
      </c>
      <c r="I5210" s="120" t="s">
        <v>19158</v>
      </c>
      <c r="J5210" s="121" t="s">
        <v>7454</v>
      </c>
    </row>
    <row r="5211" spans="1:10" ht="15.75" hidden="1" customHeight="1">
      <c r="A5211" s="119">
        <v>5204</v>
      </c>
      <c r="B5211" s="238" t="s">
        <v>7778</v>
      </c>
      <c r="C5211" s="121" t="s">
        <v>7483</v>
      </c>
      <c r="D5211" s="119">
        <v>2025</v>
      </c>
      <c r="E5211" s="121">
        <v>6100112891</v>
      </c>
      <c r="F5211" s="237">
        <v>45782</v>
      </c>
      <c r="G5211" s="121" t="s">
        <v>12625</v>
      </c>
      <c r="H5211" s="121" t="s">
        <v>26058</v>
      </c>
      <c r="I5211" s="120" t="s">
        <v>19159</v>
      </c>
      <c r="J5211" s="121" t="s">
        <v>7451</v>
      </c>
    </row>
    <row r="5212" spans="1:10" ht="15.75" hidden="1" customHeight="1">
      <c r="A5212" s="119">
        <v>5205</v>
      </c>
      <c r="B5212" s="238" t="s">
        <v>31536</v>
      </c>
      <c r="C5212" s="121" t="s">
        <v>7478</v>
      </c>
      <c r="D5212" s="119">
        <v>2025</v>
      </c>
      <c r="E5212" s="121">
        <v>6100113168</v>
      </c>
      <c r="F5212" s="237">
        <v>45796</v>
      </c>
      <c r="G5212" s="121" t="s">
        <v>12626</v>
      </c>
      <c r="H5212" s="121" t="s">
        <v>26059</v>
      </c>
      <c r="I5212" s="120" t="s">
        <v>19160</v>
      </c>
      <c r="J5212" s="121" t="s">
        <v>7451</v>
      </c>
    </row>
    <row r="5213" spans="1:10" ht="15.75" hidden="1" customHeight="1">
      <c r="A5213" s="119">
        <v>5206</v>
      </c>
      <c r="B5213" s="238" t="s">
        <v>7740</v>
      </c>
      <c r="C5213" s="121" t="s">
        <v>7479</v>
      </c>
      <c r="D5213" s="119">
        <v>2025</v>
      </c>
      <c r="E5213" s="121">
        <v>6100113206</v>
      </c>
      <c r="F5213" s="237">
        <v>45797</v>
      </c>
      <c r="G5213" s="121" t="s">
        <v>12627</v>
      </c>
      <c r="H5213" s="121" t="s">
        <v>26060</v>
      </c>
      <c r="I5213" s="120" t="s">
        <v>19161</v>
      </c>
      <c r="J5213" s="121" t="s">
        <v>7451</v>
      </c>
    </row>
    <row r="5214" spans="1:10" ht="15.75" hidden="1" customHeight="1">
      <c r="A5214" s="119">
        <v>5207</v>
      </c>
      <c r="B5214" s="238" t="s">
        <v>31537</v>
      </c>
      <c r="C5214" s="121" t="s">
        <v>7490</v>
      </c>
      <c r="D5214" s="119">
        <v>2025</v>
      </c>
      <c r="E5214" s="121">
        <v>6200039251</v>
      </c>
      <c r="F5214" s="237">
        <v>45783</v>
      </c>
      <c r="G5214" s="121" t="s">
        <v>12628</v>
      </c>
      <c r="H5214" s="121" t="s">
        <v>26061</v>
      </c>
      <c r="I5214" s="120" t="s">
        <v>19162</v>
      </c>
      <c r="J5214" s="121" t="s">
        <v>7453</v>
      </c>
    </row>
    <row r="5215" spans="1:10" ht="15.75" hidden="1" customHeight="1">
      <c r="A5215" s="119">
        <v>5208</v>
      </c>
      <c r="B5215" s="238" t="s">
        <v>7705</v>
      </c>
      <c r="C5215" s="121" t="s">
        <v>7478</v>
      </c>
      <c r="D5215" s="119">
        <v>2025</v>
      </c>
      <c r="E5215" s="121">
        <v>6100112883</v>
      </c>
      <c r="F5215" s="237">
        <v>45784</v>
      </c>
      <c r="G5215" s="121" t="s">
        <v>12629</v>
      </c>
      <c r="H5215" s="121" t="s">
        <v>26062</v>
      </c>
      <c r="I5215" s="120" t="s">
        <v>7322</v>
      </c>
      <c r="J5215" s="121" t="s">
        <v>7451</v>
      </c>
    </row>
    <row r="5216" spans="1:10" ht="15.75" hidden="1" customHeight="1">
      <c r="A5216" s="119">
        <v>5209</v>
      </c>
      <c r="B5216" s="238" t="s">
        <v>31538</v>
      </c>
      <c r="C5216" s="121" t="s">
        <v>7490</v>
      </c>
      <c r="D5216" s="119">
        <v>2025</v>
      </c>
      <c r="E5216" s="121">
        <v>6200039228</v>
      </c>
      <c r="F5216" s="237">
        <v>45782</v>
      </c>
      <c r="G5216" s="121" t="s">
        <v>12630</v>
      </c>
      <c r="H5216" s="121" t="s">
        <v>26063</v>
      </c>
      <c r="I5216" s="120" t="s">
        <v>19163</v>
      </c>
      <c r="J5216" s="121" t="s">
        <v>7453</v>
      </c>
    </row>
    <row r="5217" spans="1:10" ht="15.75" hidden="1" customHeight="1">
      <c r="A5217" s="119">
        <v>5210</v>
      </c>
      <c r="B5217" s="238" t="s">
        <v>31539</v>
      </c>
      <c r="C5217" s="121" t="s">
        <v>7483</v>
      </c>
      <c r="D5217" s="119">
        <v>2025</v>
      </c>
      <c r="E5217" s="121">
        <v>6100112794</v>
      </c>
      <c r="F5217" s="237">
        <v>45777</v>
      </c>
      <c r="G5217" s="121" t="s">
        <v>12631</v>
      </c>
      <c r="H5217" s="121" t="s">
        <v>26064</v>
      </c>
      <c r="I5217" s="120" t="s">
        <v>19164</v>
      </c>
      <c r="J5217" s="121" t="s">
        <v>7451</v>
      </c>
    </row>
    <row r="5218" spans="1:10" ht="15.75" hidden="1" customHeight="1">
      <c r="A5218" s="119">
        <v>5211</v>
      </c>
      <c r="B5218" s="238" t="s">
        <v>31540</v>
      </c>
      <c r="C5218" s="121" t="s">
        <v>7491</v>
      </c>
      <c r="D5218" s="119">
        <v>2025</v>
      </c>
      <c r="E5218" s="121">
        <v>6100112773</v>
      </c>
      <c r="F5218" s="237">
        <v>45782</v>
      </c>
      <c r="G5218" s="121" t="s">
        <v>12632</v>
      </c>
      <c r="H5218" s="121" t="s">
        <v>26065</v>
      </c>
      <c r="I5218" s="120" t="s">
        <v>19165</v>
      </c>
      <c r="J5218" s="121" t="s">
        <v>7451</v>
      </c>
    </row>
    <row r="5219" spans="1:10" ht="15.75" hidden="1" customHeight="1">
      <c r="A5219" s="119">
        <v>5212</v>
      </c>
      <c r="B5219" s="238" t="s">
        <v>31541</v>
      </c>
      <c r="C5219" s="121" t="s">
        <v>7496</v>
      </c>
      <c r="D5219" s="119">
        <v>2025</v>
      </c>
      <c r="E5219" s="121">
        <v>6100113337</v>
      </c>
      <c r="F5219" s="237">
        <v>45800</v>
      </c>
      <c r="G5219" s="121" t="s">
        <v>12633</v>
      </c>
      <c r="H5219" s="121" t="s">
        <v>26066</v>
      </c>
      <c r="I5219" s="120" t="s">
        <v>19166</v>
      </c>
      <c r="J5219" s="121" t="s">
        <v>7451</v>
      </c>
    </row>
    <row r="5220" spans="1:10" ht="15.75" hidden="1" customHeight="1">
      <c r="A5220" s="119">
        <v>5213</v>
      </c>
      <c r="B5220" s="238" t="s">
        <v>30222</v>
      </c>
      <c r="C5220" s="121" t="s">
        <v>7483</v>
      </c>
      <c r="D5220" s="119">
        <v>2025</v>
      </c>
      <c r="E5220" s="121">
        <v>6100112893</v>
      </c>
      <c r="F5220" s="237">
        <v>45789</v>
      </c>
      <c r="G5220" s="121" t="s">
        <v>12634</v>
      </c>
      <c r="H5220" s="121" t="s">
        <v>26067</v>
      </c>
      <c r="I5220" s="120" t="s">
        <v>19167</v>
      </c>
      <c r="J5220" s="121" t="s">
        <v>7451</v>
      </c>
    </row>
    <row r="5221" spans="1:10" ht="15.75" hidden="1" customHeight="1">
      <c r="A5221" s="119">
        <v>5214</v>
      </c>
      <c r="B5221" s="238" t="s">
        <v>31542</v>
      </c>
      <c r="C5221" s="121" t="s">
        <v>7483</v>
      </c>
      <c r="D5221" s="119">
        <v>2025</v>
      </c>
      <c r="E5221" s="121">
        <v>6100113914</v>
      </c>
      <c r="F5221" s="237">
        <v>45833</v>
      </c>
      <c r="G5221" s="121" t="s">
        <v>12635</v>
      </c>
      <c r="H5221" s="121" t="s">
        <v>26068</v>
      </c>
      <c r="I5221" s="120" t="s">
        <v>19168</v>
      </c>
      <c r="J5221" s="121" t="s">
        <v>7451</v>
      </c>
    </row>
    <row r="5222" spans="1:10" ht="15.75" hidden="1" customHeight="1">
      <c r="A5222" s="119">
        <v>5215</v>
      </c>
      <c r="B5222" s="238" t="s">
        <v>31543</v>
      </c>
      <c r="C5222" s="121" t="s">
        <v>7505</v>
      </c>
      <c r="D5222" s="119">
        <v>2025</v>
      </c>
      <c r="E5222" s="121">
        <v>6400024054</v>
      </c>
      <c r="F5222" s="237">
        <v>45777</v>
      </c>
      <c r="G5222" s="121" t="s">
        <v>12636</v>
      </c>
      <c r="H5222" s="121" t="s">
        <v>26069</v>
      </c>
      <c r="I5222" s="120" t="s">
        <v>19169</v>
      </c>
      <c r="J5222" s="121" t="s">
        <v>7455</v>
      </c>
    </row>
    <row r="5223" spans="1:10" ht="15.75" hidden="1" customHeight="1">
      <c r="A5223" s="119">
        <v>5216</v>
      </c>
      <c r="B5223" s="238" t="s">
        <v>31544</v>
      </c>
      <c r="C5223" s="121" t="s">
        <v>7505</v>
      </c>
      <c r="D5223" s="119">
        <v>2025</v>
      </c>
      <c r="E5223" s="121">
        <v>6400024052</v>
      </c>
      <c r="F5223" s="237">
        <v>45776</v>
      </c>
      <c r="G5223" s="121" t="s">
        <v>12637</v>
      </c>
      <c r="H5223" s="121" t="s">
        <v>26070</v>
      </c>
      <c r="I5223" s="120" t="s">
        <v>19170</v>
      </c>
      <c r="J5223" s="121" t="s">
        <v>7455</v>
      </c>
    </row>
    <row r="5224" spans="1:10" ht="15.75" hidden="1" customHeight="1">
      <c r="A5224" s="119">
        <v>5217</v>
      </c>
      <c r="B5224" s="238" t="s">
        <v>31545</v>
      </c>
      <c r="C5224" s="121" t="s">
        <v>7504</v>
      </c>
      <c r="D5224" s="119">
        <v>2025</v>
      </c>
      <c r="E5224" s="121">
        <v>6300020915</v>
      </c>
      <c r="F5224" s="237">
        <v>45772</v>
      </c>
      <c r="G5224" s="121" t="s">
        <v>12638</v>
      </c>
      <c r="H5224" s="121" t="s">
        <v>26071</v>
      </c>
      <c r="I5224" s="120" t="s">
        <v>19171</v>
      </c>
      <c r="J5224" s="121" t="s">
        <v>7454</v>
      </c>
    </row>
    <row r="5225" spans="1:10" ht="15.75" hidden="1" customHeight="1">
      <c r="A5225" s="119">
        <v>5218</v>
      </c>
      <c r="B5225" s="238" t="s">
        <v>31546</v>
      </c>
      <c r="C5225" s="121" t="s">
        <v>7479</v>
      </c>
      <c r="D5225" s="119">
        <v>2025</v>
      </c>
      <c r="E5225" s="121">
        <v>6100112897</v>
      </c>
      <c r="F5225" s="237">
        <v>45782</v>
      </c>
      <c r="G5225" s="121" t="s">
        <v>12639</v>
      </c>
      <c r="H5225" s="121" t="s">
        <v>26072</v>
      </c>
      <c r="I5225" s="120" t="s">
        <v>19172</v>
      </c>
      <c r="J5225" s="121" t="s">
        <v>7451</v>
      </c>
    </row>
    <row r="5226" spans="1:10" ht="15.75" hidden="1" customHeight="1">
      <c r="A5226" s="119">
        <v>5219</v>
      </c>
      <c r="B5226" s="238" t="s">
        <v>31547</v>
      </c>
      <c r="C5226" s="121" t="s">
        <v>7489</v>
      </c>
      <c r="D5226" s="119">
        <v>2025</v>
      </c>
      <c r="E5226" s="121">
        <v>6200039194</v>
      </c>
      <c r="F5226" s="237">
        <v>45775</v>
      </c>
      <c r="G5226" s="121" t="s">
        <v>12640</v>
      </c>
      <c r="H5226" s="121" t="s">
        <v>26073</v>
      </c>
      <c r="I5226" s="120" t="s">
        <v>19173</v>
      </c>
      <c r="J5226" s="121" t="s">
        <v>7453</v>
      </c>
    </row>
    <row r="5227" spans="1:10" ht="15.75" hidden="1" customHeight="1">
      <c r="A5227" s="119">
        <v>5220</v>
      </c>
      <c r="B5227" s="238" t="s">
        <v>31548</v>
      </c>
      <c r="C5227" s="121" t="s">
        <v>7502</v>
      </c>
      <c r="D5227" s="119">
        <v>2025</v>
      </c>
      <c r="E5227" s="121">
        <v>6300021014</v>
      </c>
      <c r="F5227" s="237">
        <v>45811</v>
      </c>
      <c r="G5227" s="121" t="s">
        <v>7115</v>
      </c>
      <c r="H5227" s="121" t="s">
        <v>26074</v>
      </c>
      <c r="I5227" s="120" t="s">
        <v>19174</v>
      </c>
      <c r="J5227" s="121" t="s">
        <v>7454</v>
      </c>
    </row>
    <row r="5228" spans="1:10" ht="15.75" hidden="1" customHeight="1">
      <c r="A5228" s="119">
        <v>5221</v>
      </c>
      <c r="B5228" s="238" t="s">
        <v>31194</v>
      </c>
      <c r="C5228" s="121" t="s">
        <v>7483</v>
      </c>
      <c r="D5228" s="119">
        <v>2025</v>
      </c>
      <c r="E5228" s="121">
        <v>6100113376</v>
      </c>
      <c r="F5228" s="237">
        <v>45806</v>
      </c>
      <c r="G5228" s="121" t="s">
        <v>12641</v>
      </c>
      <c r="H5228" s="121" t="s">
        <v>26075</v>
      </c>
      <c r="I5228" s="120" t="s">
        <v>19175</v>
      </c>
      <c r="J5228" s="121" t="s">
        <v>7451</v>
      </c>
    </row>
    <row r="5229" spans="1:10" ht="15.75" hidden="1" customHeight="1">
      <c r="A5229" s="119">
        <v>5222</v>
      </c>
      <c r="B5229" s="238" t="s">
        <v>31549</v>
      </c>
      <c r="C5229" s="121" t="s">
        <v>7484</v>
      </c>
      <c r="D5229" s="119">
        <v>2025</v>
      </c>
      <c r="E5229" s="121">
        <v>6100113790</v>
      </c>
      <c r="F5229" s="237">
        <v>45817</v>
      </c>
      <c r="G5229" s="121" t="s">
        <v>12642</v>
      </c>
      <c r="H5229" s="121" t="s">
        <v>26076</v>
      </c>
      <c r="I5229" s="120" t="s">
        <v>19176</v>
      </c>
      <c r="J5229" s="121" t="s">
        <v>7451</v>
      </c>
    </row>
    <row r="5230" spans="1:10" ht="15.75" hidden="1" customHeight="1">
      <c r="A5230" s="119">
        <v>5223</v>
      </c>
      <c r="B5230" s="238" t="s">
        <v>31550</v>
      </c>
      <c r="C5230" s="121" t="s">
        <v>7489</v>
      </c>
      <c r="D5230" s="119">
        <v>2025</v>
      </c>
      <c r="E5230" s="121">
        <v>6200039215</v>
      </c>
      <c r="F5230" s="237">
        <v>45782</v>
      </c>
      <c r="G5230" s="121" t="s">
        <v>12643</v>
      </c>
      <c r="H5230" s="121" t="s">
        <v>26077</v>
      </c>
      <c r="I5230" s="120" t="s">
        <v>19177</v>
      </c>
      <c r="J5230" s="121" t="s">
        <v>7453</v>
      </c>
    </row>
    <row r="5231" spans="1:10" ht="15.75" hidden="1" customHeight="1">
      <c r="A5231" s="119">
        <v>5224</v>
      </c>
      <c r="B5231" s="238" t="s">
        <v>31551</v>
      </c>
      <c r="C5231" s="121" t="s">
        <v>7479</v>
      </c>
      <c r="D5231" s="119">
        <v>2025</v>
      </c>
      <c r="E5231" s="121">
        <v>6100112882</v>
      </c>
      <c r="F5231" s="237">
        <v>45782</v>
      </c>
      <c r="G5231" s="121" t="s">
        <v>12644</v>
      </c>
      <c r="H5231" s="121" t="s">
        <v>26078</v>
      </c>
      <c r="I5231" s="120" t="s">
        <v>19178</v>
      </c>
      <c r="J5231" s="121" t="s">
        <v>7451</v>
      </c>
    </row>
    <row r="5232" spans="1:10" ht="15.75" hidden="1" customHeight="1">
      <c r="A5232" s="119">
        <v>5225</v>
      </c>
      <c r="B5232" s="238" t="s">
        <v>7740</v>
      </c>
      <c r="C5232" s="121" t="s">
        <v>7479</v>
      </c>
      <c r="D5232" s="119">
        <v>2025</v>
      </c>
      <c r="E5232" s="121">
        <v>6100113288</v>
      </c>
      <c r="F5232" s="237">
        <v>45799</v>
      </c>
      <c r="G5232" s="121" t="s">
        <v>12645</v>
      </c>
      <c r="H5232" s="121" t="s">
        <v>26079</v>
      </c>
      <c r="I5232" s="120" t="s">
        <v>19179</v>
      </c>
      <c r="J5232" s="121" t="s">
        <v>7451</v>
      </c>
    </row>
    <row r="5233" spans="1:10" ht="15.75" hidden="1" customHeight="1">
      <c r="A5233" s="119">
        <v>5226</v>
      </c>
      <c r="B5233" s="238" t="s">
        <v>31552</v>
      </c>
      <c r="C5233" s="121" t="s">
        <v>7479</v>
      </c>
      <c r="D5233" s="119">
        <v>2025</v>
      </c>
      <c r="E5233" s="121">
        <v>6100112792</v>
      </c>
      <c r="F5233" s="237">
        <v>45777</v>
      </c>
      <c r="G5233" s="121" t="s">
        <v>12646</v>
      </c>
      <c r="H5233" s="121" t="s">
        <v>26080</v>
      </c>
      <c r="I5233" s="120" t="s">
        <v>19180</v>
      </c>
      <c r="J5233" s="121" t="s">
        <v>7451</v>
      </c>
    </row>
    <row r="5234" spans="1:10" ht="15.75" hidden="1" customHeight="1">
      <c r="A5234" s="119">
        <v>5227</v>
      </c>
      <c r="B5234" s="121" t="s">
        <v>28068</v>
      </c>
      <c r="C5234" s="121" t="s">
        <v>7501</v>
      </c>
      <c r="D5234" s="119">
        <v>2025</v>
      </c>
      <c r="E5234" s="121">
        <v>6200039270</v>
      </c>
      <c r="F5234" s="237">
        <v>45783</v>
      </c>
      <c r="G5234" s="121" t="s">
        <v>12647</v>
      </c>
      <c r="H5234" s="121" t="s">
        <v>26081</v>
      </c>
      <c r="I5234" s="120" t="s">
        <v>19181</v>
      </c>
      <c r="J5234" s="121" t="s">
        <v>7453</v>
      </c>
    </row>
    <row r="5235" spans="1:10" ht="15.75" hidden="1" customHeight="1">
      <c r="A5235" s="119">
        <v>5228</v>
      </c>
      <c r="B5235" s="238" t="s">
        <v>31553</v>
      </c>
      <c r="C5235" s="121" t="s">
        <v>7509</v>
      </c>
      <c r="D5235" s="119">
        <v>2025</v>
      </c>
      <c r="E5235" s="121">
        <v>6400024046</v>
      </c>
      <c r="F5235" s="237">
        <v>45793</v>
      </c>
      <c r="G5235" s="121" t="s">
        <v>12648</v>
      </c>
      <c r="H5235" s="121" t="s">
        <v>26082</v>
      </c>
      <c r="I5235" s="120" t="s">
        <v>19182</v>
      </c>
      <c r="J5235" s="121" t="s">
        <v>7455</v>
      </c>
    </row>
    <row r="5236" spans="1:10" ht="15.75" hidden="1" customHeight="1">
      <c r="A5236" s="119">
        <v>5229</v>
      </c>
      <c r="B5236" s="238" t="s">
        <v>31554</v>
      </c>
      <c r="C5236" s="121" t="s">
        <v>7497</v>
      </c>
      <c r="D5236" s="119">
        <v>2025</v>
      </c>
      <c r="E5236" s="121">
        <v>6100112855</v>
      </c>
      <c r="F5236" s="237">
        <v>45782</v>
      </c>
      <c r="G5236" s="121" t="s">
        <v>12649</v>
      </c>
      <c r="H5236" s="121" t="s">
        <v>26083</v>
      </c>
      <c r="I5236" s="120" t="s">
        <v>19183</v>
      </c>
      <c r="J5236" s="121" t="s">
        <v>7451</v>
      </c>
    </row>
    <row r="5237" spans="1:10" ht="15.75" hidden="1" customHeight="1">
      <c r="A5237" s="119">
        <v>5230</v>
      </c>
      <c r="B5237" s="238" t="s">
        <v>31555</v>
      </c>
      <c r="C5237" s="121" t="s">
        <v>7491</v>
      </c>
      <c r="D5237" s="119">
        <v>2025</v>
      </c>
      <c r="E5237" s="121">
        <v>6100112846</v>
      </c>
      <c r="F5237" s="237">
        <v>45777</v>
      </c>
      <c r="G5237" s="121" t="s">
        <v>12650</v>
      </c>
      <c r="H5237" s="121" t="s">
        <v>26084</v>
      </c>
      <c r="I5237" s="120" t="s">
        <v>19184</v>
      </c>
      <c r="J5237" s="121" t="s">
        <v>7451</v>
      </c>
    </row>
    <row r="5238" spans="1:10" ht="15.75" hidden="1" customHeight="1">
      <c r="A5238" s="119">
        <v>5231</v>
      </c>
      <c r="B5238" s="238" t="s">
        <v>31556</v>
      </c>
      <c r="C5238" s="121" t="s">
        <v>7504</v>
      </c>
      <c r="D5238" s="119">
        <v>2025</v>
      </c>
      <c r="E5238" s="121">
        <v>6300020927</v>
      </c>
      <c r="F5238" s="237">
        <v>45776</v>
      </c>
      <c r="G5238" s="121" t="s">
        <v>12651</v>
      </c>
      <c r="H5238" s="121" t="s">
        <v>26085</v>
      </c>
      <c r="I5238" s="120" t="s">
        <v>19185</v>
      </c>
      <c r="J5238" s="121" t="s">
        <v>7454</v>
      </c>
    </row>
    <row r="5239" spans="1:10" ht="15.75" hidden="1" customHeight="1">
      <c r="A5239" s="119">
        <v>5232</v>
      </c>
      <c r="B5239" s="238" t="s">
        <v>31557</v>
      </c>
      <c r="C5239" s="121" t="s">
        <v>7498</v>
      </c>
      <c r="D5239" s="119">
        <v>2025</v>
      </c>
      <c r="E5239" s="121">
        <v>6200039190</v>
      </c>
      <c r="F5239" s="237">
        <v>45782</v>
      </c>
      <c r="G5239" s="121" t="s">
        <v>12652</v>
      </c>
      <c r="H5239" s="121" t="s">
        <v>26086</v>
      </c>
      <c r="I5239" s="120" t="s">
        <v>19186</v>
      </c>
      <c r="J5239" s="121" t="s">
        <v>7453</v>
      </c>
    </row>
    <row r="5240" spans="1:10" ht="15.75" hidden="1" customHeight="1">
      <c r="A5240" s="119">
        <v>5233</v>
      </c>
      <c r="B5240" s="238" t="s">
        <v>31558</v>
      </c>
      <c r="C5240" s="121" t="s">
        <v>7491</v>
      </c>
      <c r="D5240" s="119">
        <v>2025</v>
      </c>
      <c r="E5240" s="121">
        <v>6100112853</v>
      </c>
      <c r="F5240" s="237">
        <v>45782</v>
      </c>
      <c r="G5240" s="121" t="s">
        <v>12653</v>
      </c>
      <c r="H5240" s="121" t="s">
        <v>26087</v>
      </c>
      <c r="I5240" s="120" t="s">
        <v>19187</v>
      </c>
      <c r="J5240" s="121" t="s">
        <v>7451</v>
      </c>
    </row>
    <row r="5241" spans="1:10" ht="15.75" hidden="1" customHeight="1">
      <c r="A5241" s="119">
        <v>5234</v>
      </c>
      <c r="B5241" s="238" t="s">
        <v>31559</v>
      </c>
      <c r="C5241" s="121" t="s">
        <v>7494</v>
      </c>
      <c r="D5241" s="119">
        <v>2025</v>
      </c>
      <c r="E5241" s="121">
        <v>6000042120</v>
      </c>
      <c r="F5241" s="237">
        <v>45803</v>
      </c>
      <c r="G5241" s="121" t="s">
        <v>12654</v>
      </c>
      <c r="H5241" s="121" t="s">
        <v>26088</v>
      </c>
      <c r="I5241" s="120" t="s">
        <v>16700</v>
      </c>
      <c r="J5241" s="121" t="s">
        <v>7452</v>
      </c>
    </row>
    <row r="5242" spans="1:10" ht="15.75" hidden="1" customHeight="1">
      <c r="A5242" s="119">
        <v>5235</v>
      </c>
      <c r="B5242" s="238" t="s">
        <v>31560</v>
      </c>
      <c r="C5242" s="121" t="s">
        <v>7502</v>
      </c>
      <c r="D5242" s="119">
        <v>2025</v>
      </c>
      <c r="E5242" s="121">
        <v>6300020934</v>
      </c>
      <c r="F5242" s="237">
        <v>45789</v>
      </c>
      <c r="G5242" s="121" t="s">
        <v>12655</v>
      </c>
      <c r="H5242" s="121" t="s">
        <v>26089</v>
      </c>
      <c r="I5242" s="120" t="s">
        <v>19188</v>
      </c>
      <c r="J5242" s="121" t="s">
        <v>7454</v>
      </c>
    </row>
    <row r="5243" spans="1:10" ht="15.75" hidden="1" customHeight="1">
      <c r="A5243" s="119">
        <v>5236</v>
      </c>
      <c r="B5243" s="238" t="s">
        <v>28764</v>
      </c>
      <c r="C5243" s="121" t="s">
        <v>7479</v>
      </c>
      <c r="D5243" s="119">
        <v>2025</v>
      </c>
      <c r="E5243" s="121">
        <v>6100113229</v>
      </c>
      <c r="F5243" s="237">
        <v>45797</v>
      </c>
      <c r="G5243" s="121" t="s">
        <v>12656</v>
      </c>
      <c r="H5243" s="121" t="s">
        <v>26090</v>
      </c>
      <c r="I5243" s="120" t="s">
        <v>19189</v>
      </c>
      <c r="J5243" s="121" t="s">
        <v>7451</v>
      </c>
    </row>
    <row r="5244" spans="1:10" ht="15.75" hidden="1" customHeight="1">
      <c r="A5244" s="119">
        <v>5237</v>
      </c>
      <c r="B5244" s="238" t="s">
        <v>29211</v>
      </c>
      <c r="C5244" s="121" t="s">
        <v>7479</v>
      </c>
      <c r="D5244" s="119">
        <v>2025</v>
      </c>
      <c r="E5244" s="121">
        <v>6100113029</v>
      </c>
      <c r="F5244" s="237">
        <v>45790</v>
      </c>
      <c r="G5244" s="121" t="s">
        <v>12657</v>
      </c>
      <c r="H5244" s="121" t="s">
        <v>26091</v>
      </c>
      <c r="I5244" s="120" t="s">
        <v>14685</v>
      </c>
      <c r="J5244" s="121" t="s">
        <v>7451</v>
      </c>
    </row>
    <row r="5245" spans="1:10" ht="15.75" hidden="1" customHeight="1">
      <c r="A5245" s="119">
        <v>5238</v>
      </c>
      <c r="B5245" s="238" t="s">
        <v>31561</v>
      </c>
      <c r="C5245" s="121" t="s">
        <v>7492</v>
      </c>
      <c r="D5245" s="119">
        <v>2025</v>
      </c>
      <c r="E5245" s="121">
        <v>6200039439</v>
      </c>
      <c r="F5245" s="237">
        <v>45807</v>
      </c>
      <c r="G5245" s="121" t="s">
        <v>12658</v>
      </c>
      <c r="H5245" s="121" t="s">
        <v>26092</v>
      </c>
      <c r="I5245" s="120" t="s">
        <v>19190</v>
      </c>
      <c r="J5245" s="121" t="s">
        <v>7453</v>
      </c>
    </row>
    <row r="5246" spans="1:10" ht="15.75" hidden="1" customHeight="1">
      <c r="A5246" s="119">
        <v>5239</v>
      </c>
      <c r="B5246" s="238" t="s">
        <v>31562</v>
      </c>
      <c r="C5246" s="121" t="s">
        <v>7493</v>
      </c>
      <c r="D5246" s="119">
        <v>2025</v>
      </c>
      <c r="E5246" s="121">
        <v>6000042087</v>
      </c>
      <c r="F5246" s="237">
        <v>45798</v>
      </c>
      <c r="G5246" s="121" t="s">
        <v>12659</v>
      </c>
      <c r="H5246" s="121" t="s">
        <v>26093</v>
      </c>
      <c r="I5246" s="120" t="s">
        <v>19191</v>
      </c>
      <c r="J5246" s="121" t="s">
        <v>7452</v>
      </c>
    </row>
    <row r="5247" spans="1:10" ht="15.75" hidden="1" customHeight="1">
      <c r="A5247" s="119">
        <v>5240</v>
      </c>
      <c r="B5247" s="238" t="s">
        <v>31563</v>
      </c>
      <c r="C5247" s="121" t="s">
        <v>7502</v>
      </c>
      <c r="D5247" s="119">
        <v>2025</v>
      </c>
      <c r="E5247" s="121">
        <v>6300021060</v>
      </c>
      <c r="F5247" s="237">
        <v>45819</v>
      </c>
      <c r="G5247" s="121" t="s">
        <v>12660</v>
      </c>
      <c r="H5247" s="121" t="s">
        <v>26094</v>
      </c>
      <c r="I5247" s="120" t="s">
        <v>19192</v>
      </c>
      <c r="J5247" s="121" t="s">
        <v>7454</v>
      </c>
    </row>
    <row r="5248" spans="1:10" ht="15.75" hidden="1" customHeight="1">
      <c r="A5248" s="119">
        <v>5241</v>
      </c>
      <c r="B5248" s="238" t="s">
        <v>31564</v>
      </c>
      <c r="C5248" s="121" t="s">
        <v>7493</v>
      </c>
      <c r="D5248" s="119">
        <v>2025</v>
      </c>
      <c r="E5248" s="121">
        <v>6000042132</v>
      </c>
      <c r="F5248" s="237">
        <v>45803</v>
      </c>
      <c r="G5248" s="121" t="s">
        <v>12661</v>
      </c>
      <c r="H5248" s="121" t="s">
        <v>26095</v>
      </c>
      <c r="I5248" s="120" t="s">
        <v>19193</v>
      </c>
      <c r="J5248" s="121" t="s">
        <v>7452</v>
      </c>
    </row>
    <row r="5249" spans="1:10" ht="15.75" hidden="1" customHeight="1">
      <c r="A5249" s="119">
        <v>5242</v>
      </c>
      <c r="B5249" s="238" t="s">
        <v>31565</v>
      </c>
      <c r="C5249" s="121" t="s">
        <v>7482</v>
      </c>
      <c r="D5249" s="119">
        <v>2025</v>
      </c>
      <c r="E5249" s="121">
        <v>6100114533</v>
      </c>
      <c r="F5249" s="237">
        <v>45874</v>
      </c>
      <c r="G5249" s="121" t="s">
        <v>7280</v>
      </c>
      <c r="H5249" s="121" t="s">
        <v>26096</v>
      </c>
      <c r="I5249" s="120" t="s">
        <v>19194</v>
      </c>
      <c r="J5249" s="121" t="s">
        <v>7451</v>
      </c>
    </row>
    <row r="5250" spans="1:10" ht="15.75" hidden="1" customHeight="1">
      <c r="A5250" s="119">
        <v>5243</v>
      </c>
      <c r="B5250" s="238" t="s">
        <v>31566</v>
      </c>
      <c r="C5250" s="121" t="s">
        <v>7479</v>
      </c>
      <c r="D5250" s="119">
        <v>2025</v>
      </c>
      <c r="E5250" s="121">
        <v>6100112879</v>
      </c>
      <c r="F5250" s="237">
        <v>45782</v>
      </c>
      <c r="G5250" s="121" t="s">
        <v>8001</v>
      </c>
      <c r="H5250" s="121" t="s">
        <v>26097</v>
      </c>
      <c r="I5250" s="120" t="s">
        <v>19195</v>
      </c>
      <c r="J5250" s="121" t="s">
        <v>7451</v>
      </c>
    </row>
    <row r="5251" spans="1:10" ht="15.75" hidden="1" customHeight="1">
      <c r="A5251" s="119">
        <v>5244</v>
      </c>
      <c r="B5251" s="238" t="s">
        <v>31567</v>
      </c>
      <c r="C5251" s="121" t="s">
        <v>7495</v>
      </c>
      <c r="D5251" s="119">
        <v>2025</v>
      </c>
      <c r="E5251" s="121">
        <v>6300020954</v>
      </c>
      <c r="F5251" s="237">
        <v>45790</v>
      </c>
      <c r="G5251" s="121" t="s">
        <v>12662</v>
      </c>
      <c r="H5251" s="121" t="s">
        <v>26098</v>
      </c>
      <c r="I5251" s="120" t="s">
        <v>19196</v>
      </c>
      <c r="J5251" s="121" t="s">
        <v>7454</v>
      </c>
    </row>
    <row r="5252" spans="1:10" ht="15.75" hidden="1" customHeight="1">
      <c r="A5252" s="119">
        <v>5245</v>
      </c>
      <c r="B5252" s="238" t="s">
        <v>31568</v>
      </c>
      <c r="C5252" s="121" t="s">
        <v>7493</v>
      </c>
      <c r="D5252" s="119">
        <v>2025</v>
      </c>
      <c r="E5252" s="121">
        <v>6000042297</v>
      </c>
      <c r="F5252" s="237">
        <v>45847</v>
      </c>
      <c r="G5252" s="121" t="s">
        <v>12663</v>
      </c>
      <c r="H5252" s="121" t="s">
        <v>26099</v>
      </c>
      <c r="I5252" s="120" t="s">
        <v>19197</v>
      </c>
      <c r="J5252" s="121" t="s">
        <v>7452</v>
      </c>
    </row>
    <row r="5253" spans="1:10" ht="15.75" hidden="1" customHeight="1">
      <c r="A5253" s="119">
        <v>5246</v>
      </c>
      <c r="B5253" s="238" t="s">
        <v>31569</v>
      </c>
      <c r="C5253" s="121" t="s">
        <v>7494</v>
      </c>
      <c r="D5253" s="119">
        <v>2025</v>
      </c>
      <c r="E5253" s="121">
        <v>6000041949</v>
      </c>
      <c r="F5253" s="237">
        <v>45777</v>
      </c>
      <c r="G5253" s="121" t="s">
        <v>12664</v>
      </c>
      <c r="H5253" s="121" t="s">
        <v>26100</v>
      </c>
      <c r="I5253" s="120" t="s">
        <v>19198</v>
      </c>
      <c r="J5253" s="121" t="s">
        <v>7452</v>
      </c>
    </row>
    <row r="5254" spans="1:10" ht="15.75" hidden="1" customHeight="1">
      <c r="A5254" s="119">
        <v>5247</v>
      </c>
      <c r="B5254" s="238" t="s">
        <v>31570</v>
      </c>
      <c r="C5254" s="121" t="s">
        <v>7478</v>
      </c>
      <c r="D5254" s="119">
        <v>2025</v>
      </c>
      <c r="E5254" s="121">
        <v>6100114520</v>
      </c>
      <c r="F5254" s="237">
        <v>45881</v>
      </c>
      <c r="G5254" s="121" t="s">
        <v>7280</v>
      </c>
      <c r="H5254" s="121" t="s">
        <v>26101</v>
      </c>
      <c r="I5254" s="120" t="s">
        <v>19199</v>
      </c>
      <c r="J5254" s="121" t="s">
        <v>7451</v>
      </c>
    </row>
    <row r="5255" spans="1:10" ht="15.75" hidden="1" customHeight="1">
      <c r="A5255" s="119">
        <v>5248</v>
      </c>
      <c r="B5255" s="238" t="s">
        <v>7725</v>
      </c>
      <c r="C5255" s="121" t="s">
        <v>7478</v>
      </c>
      <c r="D5255" s="119">
        <v>2025</v>
      </c>
      <c r="E5255" s="121">
        <v>6100112873</v>
      </c>
      <c r="F5255" s="237">
        <v>45783</v>
      </c>
      <c r="G5255" s="121" t="s">
        <v>12665</v>
      </c>
      <c r="H5255" s="121" t="s">
        <v>26102</v>
      </c>
      <c r="I5255" s="120" t="s">
        <v>7424</v>
      </c>
      <c r="J5255" s="121" t="s">
        <v>7451</v>
      </c>
    </row>
    <row r="5256" spans="1:10" ht="15.75" hidden="1" customHeight="1">
      <c r="A5256" s="119">
        <v>5249</v>
      </c>
      <c r="B5256" s="238" t="s">
        <v>31025</v>
      </c>
      <c r="C5256" s="121" t="s">
        <v>7489</v>
      </c>
      <c r="D5256" s="119">
        <v>2025</v>
      </c>
      <c r="E5256" s="121">
        <v>6200039225</v>
      </c>
      <c r="F5256" s="237">
        <v>45777</v>
      </c>
      <c r="G5256" s="121" t="s">
        <v>12666</v>
      </c>
      <c r="H5256" s="121" t="s">
        <v>26103</v>
      </c>
      <c r="I5256" s="120" t="s">
        <v>19200</v>
      </c>
      <c r="J5256" s="121" t="s">
        <v>7453</v>
      </c>
    </row>
    <row r="5257" spans="1:10" ht="15.75" hidden="1" customHeight="1">
      <c r="A5257" s="119">
        <v>5250</v>
      </c>
      <c r="B5257" s="238" t="s">
        <v>31571</v>
      </c>
      <c r="C5257" s="121" t="s">
        <v>7483</v>
      </c>
      <c r="D5257" s="119">
        <v>2025</v>
      </c>
      <c r="E5257" s="121">
        <v>6100112876</v>
      </c>
      <c r="F5257" s="237">
        <v>45783</v>
      </c>
      <c r="G5257" s="121" t="s">
        <v>12667</v>
      </c>
      <c r="H5257" s="121" t="s">
        <v>26104</v>
      </c>
      <c r="I5257" s="120" t="s">
        <v>19201</v>
      </c>
      <c r="J5257" s="121" t="s">
        <v>7451</v>
      </c>
    </row>
    <row r="5258" spans="1:10" ht="15.75" hidden="1" customHeight="1">
      <c r="A5258" s="119">
        <v>5251</v>
      </c>
      <c r="B5258" s="238" t="s">
        <v>31572</v>
      </c>
      <c r="C5258" s="121" t="s">
        <v>7501</v>
      </c>
      <c r="D5258" s="119">
        <v>2025</v>
      </c>
      <c r="E5258" s="121">
        <v>6200039223</v>
      </c>
      <c r="F5258" s="237">
        <v>45782</v>
      </c>
      <c r="G5258" s="121" t="s">
        <v>12668</v>
      </c>
      <c r="H5258" s="121" t="s">
        <v>26105</v>
      </c>
      <c r="I5258" s="120" t="s">
        <v>19202</v>
      </c>
      <c r="J5258" s="121" t="s">
        <v>7453</v>
      </c>
    </row>
    <row r="5259" spans="1:10" ht="15.75" hidden="1" customHeight="1">
      <c r="A5259" s="119">
        <v>5252</v>
      </c>
      <c r="B5259" s="238" t="s">
        <v>31573</v>
      </c>
      <c r="C5259" s="121" t="s">
        <v>7483</v>
      </c>
      <c r="D5259" s="119">
        <v>2025</v>
      </c>
      <c r="E5259" s="121">
        <v>6100112887</v>
      </c>
      <c r="F5259" s="237">
        <v>45782</v>
      </c>
      <c r="G5259" s="121" t="s">
        <v>12669</v>
      </c>
      <c r="H5259" s="121" t="s">
        <v>26106</v>
      </c>
      <c r="I5259" s="120" t="s">
        <v>19203</v>
      </c>
      <c r="J5259" s="121" t="s">
        <v>7451</v>
      </c>
    </row>
    <row r="5260" spans="1:10" ht="15.75" hidden="1" customHeight="1">
      <c r="A5260" s="119">
        <v>5253</v>
      </c>
      <c r="B5260" s="238" t="s">
        <v>7521</v>
      </c>
      <c r="C5260" s="121" t="s">
        <v>7497</v>
      </c>
      <c r="D5260" s="119">
        <v>2025</v>
      </c>
      <c r="E5260" s="121">
        <v>6100112881</v>
      </c>
      <c r="F5260" s="237">
        <v>45790</v>
      </c>
      <c r="G5260" s="121" t="s">
        <v>12670</v>
      </c>
      <c r="H5260" s="121" t="s">
        <v>26107</v>
      </c>
      <c r="I5260" s="120" t="s">
        <v>19204</v>
      </c>
      <c r="J5260" s="121" t="s">
        <v>7451</v>
      </c>
    </row>
    <row r="5261" spans="1:10" ht="15.75" hidden="1" customHeight="1">
      <c r="A5261" s="119">
        <v>5254</v>
      </c>
      <c r="B5261" s="238" t="s">
        <v>31574</v>
      </c>
      <c r="C5261" s="121" t="s">
        <v>7491</v>
      </c>
      <c r="D5261" s="119">
        <v>2025</v>
      </c>
      <c r="E5261" s="121">
        <v>6100112872</v>
      </c>
      <c r="F5261" s="237">
        <v>45783</v>
      </c>
      <c r="G5261" s="121" t="s">
        <v>12671</v>
      </c>
      <c r="H5261" s="121" t="s">
        <v>26108</v>
      </c>
      <c r="I5261" s="120" t="s">
        <v>19205</v>
      </c>
      <c r="J5261" s="121" t="s">
        <v>7451</v>
      </c>
    </row>
    <row r="5262" spans="1:10" ht="15.75" hidden="1" customHeight="1">
      <c r="A5262" s="119">
        <v>5255</v>
      </c>
      <c r="B5262" s="238" t="s">
        <v>31575</v>
      </c>
      <c r="C5262" s="121" t="s">
        <v>7496</v>
      </c>
      <c r="D5262" s="119">
        <v>2025</v>
      </c>
      <c r="E5262" s="121">
        <v>6100113784</v>
      </c>
      <c r="F5262" s="237">
        <v>45818</v>
      </c>
      <c r="G5262" s="121" t="s">
        <v>12672</v>
      </c>
      <c r="H5262" s="121" t="s">
        <v>26109</v>
      </c>
      <c r="I5262" s="120" t="s">
        <v>19206</v>
      </c>
      <c r="J5262" s="121" t="s">
        <v>7451</v>
      </c>
    </row>
    <row r="5263" spans="1:10" ht="15.75" hidden="1" customHeight="1">
      <c r="A5263" s="119">
        <v>5256</v>
      </c>
      <c r="B5263" s="238" t="s">
        <v>31576</v>
      </c>
      <c r="C5263" s="121" t="s">
        <v>7489</v>
      </c>
      <c r="D5263" s="119">
        <v>2025</v>
      </c>
      <c r="E5263" s="121">
        <v>6200039274</v>
      </c>
      <c r="F5263" s="237">
        <v>45784</v>
      </c>
      <c r="G5263" s="121" t="s">
        <v>12673</v>
      </c>
      <c r="H5263" s="121" t="s">
        <v>26110</v>
      </c>
      <c r="I5263" s="120" t="s">
        <v>19207</v>
      </c>
      <c r="J5263" s="121" t="s">
        <v>7453</v>
      </c>
    </row>
    <row r="5264" spans="1:10" ht="15.75" hidden="1" customHeight="1">
      <c r="A5264" s="119">
        <v>5257</v>
      </c>
      <c r="B5264" s="238" t="s">
        <v>31577</v>
      </c>
      <c r="C5264" s="121" t="s">
        <v>7494</v>
      </c>
      <c r="D5264" s="119">
        <v>2025</v>
      </c>
      <c r="E5264" s="121">
        <v>6000042029</v>
      </c>
      <c r="F5264" s="237">
        <v>45792</v>
      </c>
      <c r="G5264" s="121" t="s">
        <v>12674</v>
      </c>
      <c r="H5264" s="121" t="s">
        <v>26111</v>
      </c>
      <c r="I5264" s="120" t="s">
        <v>19208</v>
      </c>
      <c r="J5264" s="121" t="s">
        <v>7452</v>
      </c>
    </row>
    <row r="5265" spans="1:10" ht="15.75" hidden="1" customHeight="1">
      <c r="A5265" s="119">
        <v>5258</v>
      </c>
      <c r="B5265" s="238" t="s">
        <v>31578</v>
      </c>
      <c r="C5265" s="121" t="s">
        <v>7511</v>
      </c>
      <c r="D5265" s="119">
        <v>2025</v>
      </c>
      <c r="E5265" s="121">
        <v>6300020936</v>
      </c>
      <c r="F5265" s="237">
        <v>45777</v>
      </c>
      <c r="G5265" s="121" t="s">
        <v>12675</v>
      </c>
      <c r="H5265" s="121" t="s">
        <v>26112</v>
      </c>
      <c r="I5265" s="120" t="s">
        <v>19209</v>
      </c>
      <c r="J5265" s="121" t="s">
        <v>7454</v>
      </c>
    </row>
    <row r="5266" spans="1:10" ht="15.75" hidden="1" customHeight="1">
      <c r="A5266" s="119">
        <v>5259</v>
      </c>
      <c r="B5266" s="238" t="s">
        <v>31579</v>
      </c>
      <c r="C5266" s="121" t="s">
        <v>7492</v>
      </c>
      <c r="D5266" s="119">
        <v>2025</v>
      </c>
      <c r="E5266" s="121">
        <v>6200039271</v>
      </c>
      <c r="F5266" s="237">
        <v>45791</v>
      </c>
      <c r="G5266" s="121" t="s">
        <v>12676</v>
      </c>
      <c r="H5266" s="121" t="s">
        <v>26113</v>
      </c>
      <c r="I5266" s="120" t="s">
        <v>19210</v>
      </c>
      <c r="J5266" s="121" t="s">
        <v>7453</v>
      </c>
    </row>
    <row r="5267" spans="1:10" ht="15.75" hidden="1" customHeight="1">
      <c r="A5267" s="119">
        <v>5260</v>
      </c>
      <c r="B5267" s="238" t="s">
        <v>31580</v>
      </c>
      <c r="C5267" s="121" t="s">
        <v>7495</v>
      </c>
      <c r="D5267" s="119">
        <v>2025</v>
      </c>
      <c r="E5267" s="121">
        <v>6300021028</v>
      </c>
      <c r="F5267" s="237">
        <v>45817</v>
      </c>
      <c r="G5267" s="121" t="s">
        <v>7250</v>
      </c>
      <c r="H5267" s="121" t="s">
        <v>26114</v>
      </c>
      <c r="I5267" s="120" t="s">
        <v>19211</v>
      </c>
      <c r="J5267" s="121" t="s">
        <v>7454</v>
      </c>
    </row>
    <row r="5268" spans="1:10" ht="15.75" hidden="1" customHeight="1">
      <c r="A5268" s="119">
        <v>5261</v>
      </c>
      <c r="B5268" s="238" t="s">
        <v>7645</v>
      </c>
      <c r="C5268" s="121" t="s">
        <v>7478</v>
      </c>
      <c r="D5268" s="119">
        <v>2025</v>
      </c>
      <c r="E5268" s="121">
        <v>6100112921</v>
      </c>
      <c r="F5268" s="237">
        <v>45784</v>
      </c>
      <c r="G5268" s="121" t="s">
        <v>12677</v>
      </c>
      <c r="H5268" s="121" t="s">
        <v>26115</v>
      </c>
      <c r="I5268" s="120" t="s">
        <v>19212</v>
      </c>
      <c r="J5268" s="121" t="s">
        <v>7451</v>
      </c>
    </row>
    <row r="5269" spans="1:10" ht="15.75" hidden="1" customHeight="1">
      <c r="A5269" s="119">
        <v>5262</v>
      </c>
      <c r="B5269" s="238" t="s">
        <v>30097</v>
      </c>
      <c r="C5269" s="121" t="s">
        <v>7478</v>
      </c>
      <c r="D5269" s="119">
        <v>2025</v>
      </c>
      <c r="E5269" s="121">
        <v>6100112926</v>
      </c>
      <c r="F5269" s="237">
        <v>45887</v>
      </c>
      <c r="G5269" s="121" t="s">
        <v>12678</v>
      </c>
      <c r="H5269" s="121" t="s">
        <v>26116</v>
      </c>
      <c r="I5269" s="120" t="s">
        <v>19213</v>
      </c>
      <c r="J5269" s="121" t="s">
        <v>7451</v>
      </c>
    </row>
    <row r="5270" spans="1:10" ht="15.75" hidden="1" customHeight="1">
      <c r="A5270" s="119">
        <v>5263</v>
      </c>
      <c r="B5270" s="238" t="s">
        <v>7527</v>
      </c>
      <c r="C5270" s="121" t="s">
        <v>7483</v>
      </c>
      <c r="D5270" s="119">
        <v>2025</v>
      </c>
      <c r="E5270" s="121">
        <v>6100113165</v>
      </c>
      <c r="F5270" s="237">
        <v>45798</v>
      </c>
      <c r="G5270" s="121" t="s">
        <v>12679</v>
      </c>
      <c r="H5270" s="121" t="s">
        <v>26117</v>
      </c>
      <c r="I5270" s="120" t="s">
        <v>19214</v>
      </c>
      <c r="J5270" s="121" t="s">
        <v>7451</v>
      </c>
    </row>
    <row r="5271" spans="1:10" ht="15.75" hidden="1" customHeight="1">
      <c r="A5271" s="119">
        <v>5264</v>
      </c>
      <c r="B5271" s="238" t="s">
        <v>7705</v>
      </c>
      <c r="C5271" s="121" t="s">
        <v>7478</v>
      </c>
      <c r="D5271" s="119">
        <v>2025</v>
      </c>
      <c r="E5271" s="121">
        <v>6100112925</v>
      </c>
      <c r="F5271" s="237">
        <v>45790</v>
      </c>
      <c r="G5271" s="121" t="s">
        <v>12665</v>
      </c>
      <c r="H5271" s="121" t="s">
        <v>26118</v>
      </c>
      <c r="I5271" s="120" t="s">
        <v>7424</v>
      </c>
      <c r="J5271" s="121" t="s">
        <v>7451</v>
      </c>
    </row>
    <row r="5272" spans="1:10" ht="15.75" hidden="1" customHeight="1">
      <c r="A5272" s="119">
        <v>5265</v>
      </c>
      <c r="B5272" s="238" t="s">
        <v>31581</v>
      </c>
      <c r="C5272" s="121" t="s">
        <v>7479</v>
      </c>
      <c r="D5272" s="119">
        <v>2025</v>
      </c>
      <c r="E5272" s="121">
        <v>6100113381</v>
      </c>
      <c r="F5272" s="237">
        <v>45803</v>
      </c>
      <c r="G5272" s="121" t="s">
        <v>12680</v>
      </c>
      <c r="H5272" s="121" t="s">
        <v>26119</v>
      </c>
      <c r="I5272" s="120" t="s">
        <v>19215</v>
      </c>
      <c r="J5272" s="121" t="s">
        <v>7451</v>
      </c>
    </row>
    <row r="5273" spans="1:10" ht="15.75" hidden="1" customHeight="1">
      <c r="A5273" s="119">
        <v>5266</v>
      </c>
      <c r="B5273" s="238" t="s">
        <v>31582</v>
      </c>
      <c r="C5273" s="121" t="s">
        <v>7489</v>
      </c>
      <c r="D5273" s="119">
        <v>2025</v>
      </c>
      <c r="E5273" s="121">
        <v>6200039243</v>
      </c>
      <c r="F5273" s="237">
        <v>45777</v>
      </c>
      <c r="G5273" s="121" t="s">
        <v>11035</v>
      </c>
      <c r="H5273" s="121" t="s">
        <v>26120</v>
      </c>
      <c r="I5273" s="120" t="s">
        <v>19216</v>
      </c>
      <c r="J5273" s="121" t="s">
        <v>7453</v>
      </c>
    </row>
    <row r="5274" spans="1:10" ht="15.75" hidden="1" customHeight="1">
      <c r="A5274" s="119">
        <v>5267</v>
      </c>
      <c r="B5274" s="238" t="s">
        <v>31583</v>
      </c>
      <c r="C5274" s="121" t="s">
        <v>7491</v>
      </c>
      <c r="D5274" s="119">
        <v>2025</v>
      </c>
      <c r="E5274" s="121">
        <v>6100113124</v>
      </c>
      <c r="F5274" s="237">
        <v>45793</v>
      </c>
      <c r="G5274" s="121" t="s">
        <v>12681</v>
      </c>
      <c r="H5274" s="121" t="s">
        <v>26121</v>
      </c>
      <c r="I5274" s="120" t="s">
        <v>19217</v>
      </c>
      <c r="J5274" s="121" t="s">
        <v>7451</v>
      </c>
    </row>
    <row r="5275" spans="1:10" ht="15.75" hidden="1" customHeight="1">
      <c r="A5275" s="119">
        <v>5268</v>
      </c>
      <c r="B5275" s="238" t="s">
        <v>31343</v>
      </c>
      <c r="C5275" s="121" t="s">
        <v>7491</v>
      </c>
      <c r="D5275" s="119">
        <v>2025</v>
      </c>
      <c r="E5275" s="121">
        <v>6100112931</v>
      </c>
      <c r="F5275" s="237">
        <v>45789</v>
      </c>
      <c r="G5275" s="121" t="s">
        <v>12682</v>
      </c>
      <c r="H5275" s="121" t="s">
        <v>26122</v>
      </c>
      <c r="I5275" s="120" t="s">
        <v>19218</v>
      </c>
      <c r="J5275" s="121" t="s">
        <v>7451</v>
      </c>
    </row>
    <row r="5276" spans="1:10" ht="15.75" hidden="1" customHeight="1">
      <c r="A5276" s="119">
        <v>5269</v>
      </c>
      <c r="B5276" s="238" t="s">
        <v>31584</v>
      </c>
      <c r="C5276" s="121" t="s">
        <v>7496</v>
      </c>
      <c r="D5276" s="119">
        <v>2025</v>
      </c>
      <c r="E5276" s="121">
        <v>6100112917</v>
      </c>
      <c r="F5276" s="237">
        <v>45789</v>
      </c>
      <c r="G5276" s="121" t="s">
        <v>12683</v>
      </c>
      <c r="H5276" s="121" t="s">
        <v>26123</v>
      </c>
      <c r="I5276" s="120" t="s">
        <v>19219</v>
      </c>
      <c r="J5276" s="121" t="s">
        <v>7451</v>
      </c>
    </row>
    <row r="5277" spans="1:10" ht="15.75" hidden="1" customHeight="1">
      <c r="A5277" s="119">
        <v>5270</v>
      </c>
      <c r="B5277" s="238" t="s">
        <v>31585</v>
      </c>
      <c r="C5277" s="121" t="s">
        <v>7498</v>
      </c>
      <c r="D5277" s="119">
        <v>2025</v>
      </c>
      <c r="E5277" s="121">
        <v>6200039260</v>
      </c>
      <c r="F5277" s="237">
        <v>45783</v>
      </c>
      <c r="G5277" s="121" t="s">
        <v>12684</v>
      </c>
      <c r="H5277" s="121" t="s">
        <v>26124</v>
      </c>
      <c r="I5277" s="120" t="s">
        <v>18749</v>
      </c>
      <c r="J5277" s="121" t="s">
        <v>7453</v>
      </c>
    </row>
    <row r="5278" spans="1:10" ht="15.75" hidden="1" customHeight="1">
      <c r="A5278" s="119">
        <v>5271</v>
      </c>
      <c r="B5278" s="238" t="s">
        <v>31586</v>
      </c>
      <c r="C5278" s="121" t="s">
        <v>7482</v>
      </c>
      <c r="D5278" s="119">
        <v>2025</v>
      </c>
      <c r="E5278" s="121">
        <v>6100113016</v>
      </c>
      <c r="F5278" s="237">
        <v>45789</v>
      </c>
      <c r="G5278" s="121" t="s">
        <v>12685</v>
      </c>
      <c r="H5278" s="121" t="s">
        <v>26125</v>
      </c>
      <c r="I5278" s="120" t="s">
        <v>19220</v>
      </c>
      <c r="J5278" s="121" t="s">
        <v>7451</v>
      </c>
    </row>
    <row r="5279" spans="1:10" ht="15.75" hidden="1" customHeight="1">
      <c r="A5279" s="119">
        <v>5272</v>
      </c>
      <c r="B5279" s="238" t="s">
        <v>31587</v>
      </c>
      <c r="C5279" s="121" t="s">
        <v>7485</v>
      </c>
      <c r="D5279" s="119">
        <v>2025</v>
      </c>
      <c r="E5279" s="121">
        <v>6000041969</v>
      </c>
      <c r="F5279" s="237">
        <v>45789</v>
      </c>
      <c r="G5279" s="121" t="s">
        <v>12686</v>
      </c>
      <c r="H5279" s="121" t="s">
        <v>26126</v>
      </c>
      <c r="I5279" s="120" t="s">
        <v>19221</v>
      </c>
      <c r="J5279" s="121" t="s">
        <v>7452</v>
      </c>
    </row>
    <row r="5280" spans="1:10" ht="15.75" hidden="1" customHeight="1">
      <c r="A5280" s="119">
        <v>5273</v>
      </c>
      <c r="B5280" s="238" t="s">
        <v>31588</v>
      </c>
      <c r="C5280" s="121" t="s">
        <v>7501</v>
      </c>
      <c r="D5280" s="119">
        <v>2025</v>
      </c>
      <c r="E5280" s="121">
        <v>6200039252</v>
      </c>
      <c r="F5280" s="237">
        <v>45782</v>
      </c>
      <c r="G5280" s="121" t="s">
        <v>12678</v>
      </c>
      <c r="H5280" s="121" t="s">
        <v>26127</v>
      </c>
      <c r="I5280" s="120" t="s">
        <v>19222</v>
      </c>
      <c r="J5280" s="121" t="s">
        <v>7453</v>
      </c>
    </row>
    <row r="5281" spans="1:10" ht="15.75" hidden="1" customHeight="1">
      <c r="A5281" s="119">
        <v>5274</v>
      </c>
      <c r="B5281" s="238" t="s">
        <v>31589</v>
      </c>
      <c r="C5281" s="121" t="s">
        <v>7497</v>
      </c>
      <c r="D5281" s="119">
        <v>2025</v>
      </c>
      <c r="E5281" s="121">
        <v>6100113017</v>
      </c>
      <c r="F5281" s="237">
        <v>45789</v>
      </c>
      <c r="G5281" s="121" t="s">
        <v>12687</v>
      </c>
      <c r="H5281" s="121" t="s">
        <v>26128</v>
      </c>
      <c r="I5281" s="120" t="s">
        <v>19223</v>
      </c>
      <c r="J5281" s="121" t="s">
        <v>7451</v>
      </c>
    </row>
    <row r="5282" spans="1:10" ht="15.75" hidden="1" customHeight="1">
      <c r="A5282" s="119">
        <v>5275</v>
      </c>
      <c r="B5282" s="238" t="s">
        <v>30492</v>
      </c>
      <c r="C5282" s="121" t="s">
        <v>7478</v>
      </c>
      <c r="D5282" s="119">
        <v>2025</v>
      </c>
      <c r="E5282" s="121">
        <v>6100112959</v>
      </c>
      <c r="F5282" s="237">
        <v>45783</v>
      </c>
      <c r="G5282" s="121" t="s">
        <v>12688</v>
      </c>
      <c r="H5282" s="121" t="s">
        <v>26129</v>
      </c>
      <c r="I5282" s="120" t="s">
        <v>7318</v>
      </c>
      <c r="J5282" s="121" t="s">
        <v>7451</v>
      </c>
    </row>
    <row r="5283" spans="1:10" ht="15.75" hidden="1" customHeight="1">
      <c r="A5283" s="119">
        <v>5276</v>
      </c>
      <c r="B5283" s="238" t="s">
        <v>31590</v>
      </c>
      <c r="C5283" s="121" t="s">
        <v>7483</v>
      </c>
      <c r="D5283" s="119">
        <v>2025</v>
      </c>
      <c r="E5283" s="121">
        <v>6100112944</v>
      </c>
      <c r="F5283" s="237">
        <v>45789</v>
      </c>
      <c r="G5283" s="121" t="s">
        <v>12689</v>
      </c>
      <c r="H5283" s="121" t="s">
        <v>26130</v>
      </c>
      <c r="I5283" s="120" t="s">
        <v>19224</v>
      </c>
      <c r="J5283" s="121" t="s">
        <v>7451</v>
      </c>
    </row>
    <row r="5284" spans="1:10" ht="15.75" hidden="1" customHeight="1">
      <c r="A5284" s="119">
        <v>5277</v>
      </c>
      <c r="B5284" s="238" t="s">
        <v>31591</v>
      </c>
      <c r="C5284" s="121" t="s">
        <v>7507</v>
      </c>
      <c r="D5284" s="119">
        <v>2025</v>
      </c>
      <c r="E5284" s="121">
        <v>6400024060</v>
      </c>
      <c r="F5284" s="237">
        <v>45790</v>
      </c>
      <c r="G5284" s="121" t="s">
        <v>12690</v>
      </c>
      <c r="H5284" s="121" t="s">
        <v>26131</v>
      </c>
      <c r="I5284" s="120" t="s">
        <v>19225</v>
      </c>
      <c r="J5284" s="121" t="s">
        <v>7455</v>
      </c>
    </row>
    <row r="5285" spans="1:10" ht="15.75" hidden="1" customHeight="1">
      <c r="A5285" s="119">
        <v>5278</v>
      </c>
      <c r="B5285" s="238" t="s">
        <v>31364</v>
      </c>
      <c r="C5285" s="121" t="s">
        <v>7478</v>
      </c>
      <c r="D5285" s="119">
        <v>2025</v>
      </c>
      <c r="E5285" s="121">
        <v>6100113292</v>
      </c>
      <c r="F5285" s="237">
        <v>45803</v>
      </c>
      <c r="G5285" s="121" t="s">
        <v>12691</v>
      </c>
      <c r="H5285" s="121" t="s">
        <v>26132</v>
      </c>
      <c r="I5285" s="120" t="s">
        <v>19226</v>
      </c>
      <c r="J5285" s="121" t="s">
        <v>7451</v>
      </c>
    </row>
    <row r="5286" spans="1:10" ht="15.75" hidden="1" customHeight="1">
      <c r="A5286" s="119">
        <v>5279</v>
      </c>
      <c r="B5286" s="238" t="s">
        <v>7623</v>
      </c>
      <c r="C5286" s="121" t="s">
        <v>7478</v>
      </c>
      <c r="D5286" s="119">
        <v>2025</v>
      </c>
      <c r="E5286" s="121">
        <v>6100113418</v>
      </c>
      <c r="F5286" s="237">
        <v>45803</v>
      </c>
      <c r="G5286" s="121" t="s">
        <v>12692</v>
      </c>
      <c r="H5286" s="121" t="s">
        <v>26133</v>
      </c>
      <c r="I5286" s="120" t="s">
        <v>19227</v>
      </c>
      <c r="J5286" s="121" t="s">
        <v>7451</v>
      </c>
    </row>
    <row r="5287" spans="1:10" ht="15.75" hidden="1" customHeight="1">
      <c r="A5287" s="119">
        <v>5280</v>
      </c>
      <c r="B5287" s="238" t="s">
        <v>29629</v>
      </c>
      <c r="C5287" s="121" t="s">
        <v>7492</v>
      </c>
      <c r="D5287" s="119">
        <v>2025</v>
      </c>
      <c r="E5287" s="121">
        <v>6200039275</v>
      </c>
      <c r="F5287" s="237">
        <v>45783</v>
      </c>
      <c r="G5287" s="121" t="s">
        <v>12693</v>
      </c>
      <c r="H5287" s="121" t="s">
        <v>26134</v>
      </c>
      <c r="I5287" s="120" t="s">
        <v>19228</v>
      </c>
      <c r="J5287" s="121" t="s">
        <v>7453</v>
      </c>
    </row>
    <row r="5288" spans="1:10" ht="15.75" hidden="1" customHeight="1">
      <c r="A5288" s="119">
        <v>5281</v>
      </c>
      <c r="B5288" s="238" t="s">
        <v>29811</v>
      </c>
      <c r="C5288" s="121" t="s">
        <v>7478</v>
      </c>
      <c r="D5288" s="119">
        <v>2025</v>
      </c>
      <c r="E5288" s="121">
        <v>6100112947</v>
      </c>
      <c r="F5288" s="237">
        <v>45793</v>
      </c>
      <c r="G5288" s="121" t="s">
        <v>12694</v>
      </c>
      <c r="H5288" s="121" t="s">
        <v>26135</v>
      </c>
      <c r="I5288" s="120" t="s">
        <v>19229</v>
      </c>
      <c r="J5288" s="121" t="s">
        <v>7451</v>
      </c>
    </row>
    <row r="5289" spans="1:10" ht="15.75" hidden="1" customHeight="1">
      <c r="A5289" s="119">
        <v>5282</v>
      </c>
      <c r="B5289" s="238" t="s">
        <v>31592</v>
      </c>
      <c r="C5289" s="121" t="s">
        <v>7481</v>
      </c>
      <c r="D5289" s="119">
        <v>2025</v>
      </c>
      <c r="E5289" s="121">
        <v>6000041974</v>
      </c>
      <c r="F5289" s="237">
        <v>45803</v>
      </c>
      <c r="G5289" s="121" t="s">
        <v>12695</v>
      </c>
      <c r="H5289" s="121" t="s">
        <v>26136</v>
      </c>
      <c r="I5289" s="120" t="s">
        <v>19230</v>
      </c>
      <c r="J5289" s="121" t="s">
        <v>7452</v>
      </c>
    </row>
    <row r="5290" spans="1:10" ht="15.75" hidden="1" customHeight="1">
      <c r="A5290" s="119">
        <v>5283</v>
      </c>
      <c r="B5290" s="238" t="s">
        <v>31593</v>
      </c>
      <c r="C5290" s="121" t="s">
        <v>7498</v>
      </c>
      <c r="D5290" s="119">
        <v>2025</v>
      </c>
      <c r="E5290" s="121">
        <v>6200039240</v>
      </c>
      <c r="F5290" s="237">
        <v>45789</v>
      </c>
      <c r="G5290" s="121" t="s">
        <v>7101</v>
      </c>
      <c r="H5290" s="121" t="s">
        <v>26137</v>
      </c>
      <c r="I5290" s="120" t="s">
        <v>19231</v>
      </c>
      <c r="J5290" s="121" t="s">
        <v>7453</v>
      </c>
    </row>
    <row r="5291" spans="1:10" ht="15.75" hidden="1" customHeight="1">
      <c r="A5291" s="119">
        <v>5284</v>
      </c>
      <c r="B5291" s="238" t="s">
        <v>31594</v>
      </c>
      <c r="C5291" s="121" t="s">
        <v>7504</v>
      </c>
      <c r="D5291" s="119">
        <v>2025</v>
      </c>
      <c r="E5291" s="121">
        <v>6300020930</v>
      </c>
      <c r="F5291" s="237">
        <v>45782</v>
      </c>
      <c r="G5291" s="121" t="s">
        <v>12696</v>
      </c>
      <c r="H5291" s="121" t="s">
        <v>26138</v>
      </c>
      <c r="I5291" s="120" t="s">
        <v>19232</v>
      </c>
      <c r="J5291" s="121" t="s">
        <v>7454</v>
      </c>
    </row>
    <row r="5292" spans="1:10" ht="15.75" hidden="1" customHeight="1">
      <c r="A5292" s="119">
        <v>5285</v>
      </c>
      <c r="B5292" s="238" t="s">
        <v>31595</v>
      </c>
      <c r="C5292" s="121" t="s">
        <v>7481</v>
      </c>
      <c r="D5292" s="119">
        <v>2025</v>
      </c>
      <c r="E5292" s="121">
        <v>6000042015</v>
      </c>
      <c r="F5292" s="237">
        <v>45798</v>
      </c>
      <c r="G5292" s="121" t="s">
        <v>12697</v>
      </c>
      <c r="H5292" s="121" t="s">
        <v>26139</v>
      </c>
      <c r="I5292" s="120" t="s">
        <v>19233</v>
      </c>
      <c r="J5292" s="121" t="s">
        <v>7452</v>
      </c>
    </row>
    <row r="5293" spans="1:10" ht="15.75" hidden="1" customHeight="1">
      <c r="A5293" s="119">
        <v>5286</v>
      </c>
      <c r="B5293" s="238" t="s">
        <v>31596</v>
      </c>
      <c r="C5293" s="121" t="s">
        <v>7479</v>
      </c>
      <c r="D5293" s="119">
        <v>2025</v>
      </c>
      <c r="E5293" s="121">
        <v>6100113129</v>
      </c>
      <c r="F5293" s="237">
        <v>45798</v>
      </c>
      <c r="G5293" s="121" t="s">
        <v>7101</v>
      </c>
      <c r="H5293" s="121"/>
      <c r="I5293" s="120" t="s">
        <v>19234</v>
      </c>
      <c r="J5293" s="121" t="s">
        <v>7451</v>
      </c>
    </row>
    <row r="5294" spans="1:10" ht="15.75" hidden="1" customHeight="1">
      <c r="A5294" s="119">
        <v>5287</v>
      </c>
      <c r="B5294" s="238" t="s">
        <v>31597</v>
      </c>
      <c r="C5294" s="121" t="s">
        <v>7486</v>
      </c>
      <c r="D5294" s="119">
        <v>2025</v>
      </c>
      <c r="E5294" s="121">
        <v>6200039256</v>
      </c>
      <c r="F5294" s="237">
        <v>45790</v>
      </c>
      <c r="G5294" s="121" t="s">
        <v>7101</v>
      </c>
      <c r="H5294" s="121" t="s">
        <v>26140</v>
      </c>
      <c r="I5294" s="120" t="s">
        <v>19235</v>
      </c>
      <c r="J5294" s="121" t="s">
        <v>7453</v>
      </c>
    </row>
    <row r="5295" spans="1:10" ht="15.75" hidden="1" customHeight="1">
      <c r="A5295" s="119">
        <v>5288</v>
      </c>
      <c r="B5295" s="238" t="s">
        <v>31598</v>
      </c>
      <c r="C5295" s="121" t="s">
        <v>7496</v>
      </c>
      <c r="D5295" s="119">
        <v>2025</v>
      </c>
      <c r="E5295" s="121">
        <v>6100113078</v>
      </c>
      <c r="F5295" s="237">
        <v>45793</v>
      </c>
      <c r="G5295" s="121" t="s">
        <v>12698</v>
      </c>
      <c r="H5295" s="121" t="s">
        <v>26141</v>
      </c>
      <c r="I5295" s="120" t="s">
        <v>19236</v>
      </c>
      <c r="J5295" s="121" t="s">
        <v>7451</v>
      </c>
    </row>
    <row r="5296" spans="1:10" ht="15.75" hidden="1" customHeight="1">
      <c r="A5296" s="119">
        <v>5289</v>
      </c>
      <c r="B5296" s="238" t="s">
        <v>31599</v>
      </c>
      <c r="C5296" s="121" t="s">
        <v>7505</v>
      </c>
      <c r="D5296" s="119">
        <v>2025</v>
      </c>
      <c r="E5296" s="121">
        <v>6400024103</v>
      </c>
      <c r="F5296" s="237">
        <v>45792</v>
      </c>
      <c r="G5296" s="121" t="s">
        <v>12699</v>
      </c>
      <c r="H5296" s="121" t="s">
        <v>26142</v>
      </c>
      <c r="I5296" s="120" t="s">
        <v>19237</v>
      </c>
      <c r="J5296" s="121" t="s">
        <v>7455</v>
      </c>
    </row>
    <row r="5297" spans="1:10" ht="15.75" hidden="1" customHeight="1">
      <c r="A5297" s="119">
        <v>5290</v>
      </c>
      <c r="B5297" s="238" t="s">
        <v>31600</v>
      </c>
      <c r="C5297" s="121" t="s">
        <v>7492</v>
      </c>
      <c r="D5297" s="119">
        <v>2025</v>
      </c>
      <c r="E5297" s="121">
        <v>6200039289</v>
      </c>
      <c r="F5297" s="237">
        <v>45789</v>
      </c>
      <c r="G5297" s="121" t="s">
        <v>12700</v>
      </c>
      <c r="H5297" s="121" t="s">
        <v>26143</v>
      </c>
      <c r="I5297" s="120" t="s">
        <v>19238</v>
      </c>
      <c r="J5297" s="121" t="s">
        <v>7453</v>
      </c>
    </row>
    <row r="5298" spans="1:10" ht="15.75" hidden="1" customHeight="1">
      <c r="A5298" s="119">
        <v>5291</v>
      </c>
      <c r="B5298" s="238" t="s">
        <v>7747</v>
      </c>
      <c r="C5298" s="121" t="s">
        <v>7496</v>
      </c>
      <c r="D5298" s="119">
        <v>2025</v>
      </c>
      <c r="E5298" s="121">
        <v>6100112958</v>
      </c>
      <c r="F5298" s="237">
        <v>45796</v>
      </c>
      <c r="G5298" s="121" t="s">
        <v>7169</v>
      </c>
      <c r="H5298" s="121" t="s">
        <v>26144</v>
      </c>
      <c r="I5298" s="120" t="s">
        <v>19239</v>
      </c>
      <c r="J5298" s="121" t="s">
        <v>7451</v>
      </c>
    </row>
    <row r="5299" spans="1:10" ht="15.75" hidden="1" customHeight="1">
      <c r="A5299" s="119">
        <v>5292</v>
      </c>
      <c r="B5299" s="238" t="s">
        <v>31601</v>
      </c>
      <c r="C5299" s="121" t="s">
        <v>7479</v>
      </c>
      <c r="D5299" s="119">
        <v>2025</v>
      </c>
      <c r="E5299" s="121">
        <v>6100113979</v>
      </c>
      <c r="F5299" s="237">
        <v>45828</v>
      </c>
      <c r="G5299" s="121" t="s">
        <v>12701</v>
      </c>
      <c r="H5299" s="121" t="s">
        <v>26145</v>
      </c>
      <c r="I5299" s="120" t="s">
        <v>19240</v>
      </c>
      <c r="J5299" s="121" t="s">
        <v>7451</v>
      </c>
    </row>
    <row r="5300" spans="1:10" ht="15.75" hidden="1" customHeight="1">
      <c r="A5300" s="119">
        <v>5293</v>
      </c>
      <c r="B5300" s="238" t="s">
        <v>31602</v>
      </c>
      <c r="C5300" s="121" t="s">
        <v>7486</v>
      </c>
      <c r="D5300" s="119">
        <v>2025</v>
      </c>
      <c r="E5300" s="121">
        <v>6200039555</v>
      </c>
      <c r="F5300" s="237">
        <v>45835</v>
      </c>
      <c r="G5300" s="121" t="s">
        <v>12702</v>
      </c>
      <c r="H5300" s="121" t="s">
        <v>26146</v>
      </c>
      <c r="I5300" s="120" t="s">
        <v>19241</v>
      </c>
      <c r="J5300" s="121" t="s">
        <v>7453</v>
      </c>
    </row>
    <row r="5301" spans="1:10" ht="15.75" hidden="1" customHeight="1">
      <c r="A5301" s="119">
        <v>5294</v>
      </c>
      <c r="B5301" s="238" t="s">
        <v>31603</v>
      </c>
      <c r="C5301" s="121" t="s">
        <v>7500</v>
      </c>
      <c r="D5301" s="119">
        <v>2025</v>
      </c>
      <c r="E5301" s="121">
        <v>6200039293</v>
      </c>
      <c r="F5301" s="237">
        <v>45784</v>
      </c>
      <c r="G5301" s="121" t="s">
        <v>12703</v>
      </c>
      <c r="H5301" s="121" t="s">
        <v>26147</v>
      </c>
      <c r="I5301" s="120" t="s">
        <v>19242</v>
      </c>
      <c r="J5301" s="121" t="s">
        <v>7453</v>
      </c>
    </row>
    <row r="5302" spans="1:10" ht="15.75" hidden="1" customHeight="1">
      <c r="A5302" s="119">
        <v>5295</v>
      </c>
      <c r="B5302" s="238" t="s">
        <v>31604</v>
      </c>
      <c r="C5302" s="121" t="s">
        <v>7479</v>
      </c>
      <c r="D5302" s="119">
        <v>2025</v>
      </c>
      <c r="E5302" s="121">
        <v>6100113164</v>
      </c>
      <c r="F5302" s="237">
        <v>45793</v>
      </c>
      <c r="G5302" s="121" t="s">
        <v>12704</v>
      </c>
      <c r="H5302" s="121" t="s">
        <v>26148</v>
      </c>
      <c r="I5302" s="120" t="s">
        <v>19243</v>
      </c>
      <c r="J5302" s="121" t="s">
        <v>7451</v>
      </c>
    </row>
    <row r="5303" spans="1:10" ht="15.75" hidden="1" customHeight="1">
      <c r="A5303" s="119">
        <v>5296</v>
      </c>
      <c r="B5303" s="238" t="s">
        <v>31605</v>
      </c>
      <c r="C5303" s="121" t="s">
        <v>7498</v>
      </c>
      <c r="D5303" s="119">
        <v>2025</v>
      </c>
      <c r="E5303" s="121">
        <v>6200039290</v>
      </c>
      <c r="F5303" s="237">
        <v>45790</v>
      </c>
      <c r="G5303" s="121" t="s">
        <v>12705</v>
      </c>
      <c r="H5303" s="121" t="s">
        <v>26149</v>
      </c>
      <c r="I5303" s="120" t="s">
        <v>19244</v>
      </c>
      <c r="J5303" s="121" t="s">
        <v>7453</v>
      </c>
    </row>
    <row r="5304" spans="1:10" ht="15.75" hidden="1" customHeight="1">
      <c r="A5304" s="119">
        <v>5297</v>
      </c>
      <c r="B5304" s="238" t="s">
        <v>7770</v>
      </c>
      <c r="C5304" s="121" t="s">
        <v>7488</v>
      </c>
      <c r="D5304" s="119">
        <v>2025</v>
      </c>
      <c r="E5304" s="121">
        <v>6100113139</v>
      </c>
      <c r="F5304" s="237">
        <v>45793</v>
      </c>
      <c r="G5304" s="121" t="s">
        <v>8393</v>
      </c>
      <c r="H5304" s="121" t="s">
        <v>26150</v>
      </c>
      <c r="I5304" s="120" t="s">
        <v>19245</v>
      </c>
      <c r="J5304" s="121" t="s">
        <v>7451</v>
      </c>
    </row>
    <row r="5305" spans="1:10" ht="15.75" hidden="1" customHeight="1">
      <c r="A5305" s="119">
        <v>5298</v>
      </c>
      <c r="B5305" s="238" t="s">
        <v>31606</v>
      </c>
      <c r="C5305" s="121" t="s">
        <v>7479</v>
      </c>
      <c r="D5305" s="119">
        <v>2025</v>
      </c>
      <c r="E5305" s="121">
        <v>6100113005</v>
      </c>
      <c r="F5305" s="237">
        <v>45789</v>
      </c>
      <c r="G5305" s="121" t="s">
        <v>12706</v>
      </c>
      <c r="H5305" s="121" t="s">
        <v>26151</v>
      </c>
      <c r="I5305" s="120" t="s">
        <v>19246</v>
      </c>
      <c r="J5305" s="121" t="s">
        <v>7451</v>
      </c>
    </row>
    <row r="5306" spans="1:10" ht="15.75" hidden="1" customHeight="1">
      <c r="A5306" s="119">
        <v>5299</v>
      </c>
      <c r="B5306" s="238" t="s">
        <v>31607</v>
      </c>
      <c r="C5306" s="121" t="s">
        <v>7501</v>
      </c>
      <c r="D5306" s="119">
        <v>2025</v>
      </c>
      <c r="E5306" s="121">
        <v>6200039463</v>
      </c>
      <c r="F5306" s="237">
        <v>45803</v>
      </c>
      <c r="G5306" s="121" t="s">
        <v>12707</v>
      </c>
      <c r="H5306" s="121" t="s">
        <v>26152</v>
      </c>
      <c r="I5306" s="120" t="s">
        <v>19247</v>
      </c>
      <c r="J5306" s="121" t="s">
        <v>7453</v>
      </c>
    </row>
    <row r="5307" spans="1:10" ht="15.75" hidden="1" customHeight="1">
      <c r="A5307" s="119">
        <v>5300</v>
      </c>
      <c r="B5307" s="238" t="s">
        <v>31608</v>
      </c>
      <c r="C5307" s="121" t="s">
        <v>7479</v>
      </c>
      <c r="D5307" s="119">
        <v>2025</v>
      </c>
      <c r="E5307" s="121">
        <v>6100113006</v>
      </c>
      <c r="F5307" s="237">
        <v>45789</v>
      </c>
      <c r="G5307" s="121" t="s">
        <v>12708</v>
      </c>
      <c r="H5307" s="121" t="s">
        <v>26153</v>
      </c>
      <c r="I5307" s="120" t="s">
        <v>19248</v>
      </c>
      <c r="J5307" s="121" t="s">
        <v>7451</v>
      </c>
    </row>
    <row r="5308" spans="1:10" ht="15.75" hidden="1" customHeight="1">
      <c r="A5308" s="119">
        <v>5301</v>
      </c>
      <c r="B5308" s="238" t="s">
        <v>7893</v>
      </c>
      <c r="C5308" s="121" t="s">
        <v>7482</v>
      </c>
      <c r="D5308" s="119">
        <v>2025</v>
      </c>
      <c r="E5308" s="121">
        <v>6100113076</v>
      </c>
      <c r="F5308" s="237">
        <v>45791</v>
      </c>
      <c r="G5308" s="121" t="s">
        <v>12709</v>
      </c>
      <c r="H5308" s="121" t="s">
        <v>26154</v>
      </c>
      <c r="I5308" s="120" t="s">
        <v>19249</v>
      </c>
      <c r="J5308" s="121" t="s">
        <v>7451</v>
      </c>
    </row>
    <row r="5309" spans="1:10" ht="15.75" hidden="1" customHeight="1">
      <c r="A5309" s="119">
        <v>5302</v>
      </c>
      <c r="B5309" s="238" t="s">
        <v>31360</v>
      </c>
      <c r="C5309" s="121" t="s">
        <v>7478</v>
      </c>
      <c r="D5309" s="119">
        <v>2025</v>
      </c>
      <c r="E5309" s="121">
        <v>6100112977</v>
      </c>
      <c r="F5309" s="237">
        <v>45789</v>
      </c>
      <c r="G5309" s="121" t="s">
        <v>12710</v>
      </c>
      <c r="H5309" s="121" t="s">
        <v>26155</v>
      </c>
      <c r="I5309" s="120" t="s">
        <v>19250</v>
      </c>
      <c r="J5309" s="121" t="s">
        <v>7451</v>
      </c>
    </row>
    <row r="5310" spans="1:10" ht="15.75" hidden="1" customHeight="1">
      <c r="A5310" s="119">
        <v>5303</v>
      </c>
      <c r="B5310" s="238" t="s">
        <v>31609</v>
      </c>
      <c r="C5310" s="121" t="s">
        <v>7491</v>
      </c>
      <c r="D5310" s="119">
        <v>2025</v>
      </c>
      <c r="E5310" s="121">
        <v>6100113015</v>
      </c>
      <c r="F5310" s="237">
        <v>45792</v>
      </c>
      <c r="G5310" s="121" t="s">
        <v>12711</v>
      </c>
      <c r="H5310" s="121" t="s">
        <v>26156</v>
      </c>
      <c r="I5310" s="120" t="s">
        <v>19251</v>
      </c>
      <c r="J5310" s="121" t="s">
        <v>7451</v>
      </c>
    </row>
    <row r="5311" spans="1:10" ht="15.75" hidden="1" customHeight="1">
      <c r="A5311" s="119">
        <v>5304</v>
      </c>
      <c r="B5311" s="238" t="s">
        <v>31610</v>
      </c>
      <c r="C5311" s="121" t="s">
        <v>7478</v>
      </c>
      <c r="D5311" s="119">
        <v>2025</v>
      </c>
      <c r="E5311" s="121">
        <v>6100113162</v>
      </c>
      <c r="F5311" s="237">
        <v>45793</v>
      </c>
      <c r="G5311" s="121" t="s">
        <v>12712</v>
      </c>
      <c r="H5311" s="121" t="s">
        <v>26157</v>
      </c>
      <c r="I5311" s="120" t="s">
        <v>19252</v>
      </c>
      <c r="J5311" s="121" t="s">
        <v>7451</v>
      </c>
    </row>
    <row r="5312" spans="1:10" ht="15.75" hidden="1" customHeight="1">
      <c r="A5312" s="119">
        <v>5305</v>
      </c>
      <c r="B5312" s="238" t="s">
        <v>31312</v>
      </c>
      <c r="C5312" s="121" t="s">
        <v>7492</v>
      </c>
      <c r="D5312" s="119">
        <v>2025</v>
      </c>
      <c r="E5312" s="121">
        <v>6200039315</v>
      </c>
      <c r="F5312" s="237">
        <v>45789</v>
      </c>
      <c r="G5312" s="121" t="s">
        <v>12713</v>
      </c>
      <c r="H5312" s="121" t="s">
        <v>26158</v>
      </c>
      <c r="I5312" s="120" t="s">
        <v>19253</v>
      </c>
      <c r="J5312" s="121" t="s">
        <v>7453</v>
      </c>
    </row>
    <row r="5313" spans="1:10" ht="15.75" hidden="1" customHeight="1">
      <c r="A5313" s="119">
        <v>5306</v>
      </c>
      <c r="B5313" s="238" t="s">
        <v>31611</v>
      </c>
      <c r="C5313" s="121" t="s">
        <v>7479</v>
      </c>
      <c r="D5313" s="119">
        <v>2025</v>
      </c>
      <c r="E5313" s="121">
        <v>6100113389</v>
      </c>
      <c r="F5313" s="237">
        <v>45806</v>
      </c>
      <c r="G5313" s="121" t="s">
        <v>12714</v>
      </c>
      <c r="H5313" s="121" t="s">
        <v>26159</v>
      </c>
      <c r="I5313" s="120" t="s">
        <v>19254</v>
      </c>
      <c r="J5313" s="121" t="s">
        <v>7451</v>
      </c>
    </row>
    <row r="5314" spans="1:10" ht="15.75" hidden="1" customHeight="1">
      <c r="A5314" s="119">
        <v>5307</v>
      </c>
      <c r="B5314" s="238" t="s">
        <v>31612</v>
      </c>
      <c r="C5314" s="121" t="s">
        <v>7490</v>
      </c>
      <c r="D5314" s="119">
        <v>2025</v>
      </c>
      <c r="E5314" s="121">
        <v>6200039291</v>
      </c>
      <c r="F5314" s="237">
        <v>45784</v>
      </c>
      <c r="G5314" s="121" t="s">
        <v>12715</v>
      </c>
      <c r="H5314" s="121" t="s">
        <v>26160</v>
      </c>
      <c r="I5314" s="120" t="s">
        <v>19255</v>
      </c>
      <c r="J5314" s="121" t="s">
        <v>7453</v>
      </c>
    </row>
    <row r="5315" spans="1:10" ht="15.75" hidden="1" customHeight="1">
      <c r="A5315" s="119">
        <v>5308</v>
      </c>
      <c r="B5315" s="238" t="s">
        <v>31613</v>
      </c>
      <c r="C5315" s="121" t="s">
        <v>7500</v>
      </c>
      <c r="D5315" s="119">
        <v>2025</v>
      </c>
      <c r="E5315" s="121">
        <v>6200039308</v>
      </c>
      <c r="F5315" s="237">
        <v>45789</v>
      </c>
      <c r="G5315" s="121" t="s">
        <v>12716</v>
      </c>
      <c r="H5315" s="121" t="s">
        <v>26161</v>
      </c>
      <c r="I5315" s="120" t="s">
        <v>19256</v>
      </c>
      <c r="J5315" s="121" t="s">
        <v>7453</v>
      </c>
    </row>
    <row r="5316" spans="1:10" ht="15.75" hidden="1" customHeight="1">
      <c r="A5316" s="119">
        <v>5309</v>
      </c>
      <c r="B5316" s="238" t="s">
        <v>31614</v>
      </c>
      <c r="C5316" s="121" t="s">
        <v>7494</v>
      </c>
      <c r="D5316" s="119">
        <v>2025</v>
      </c>
      <c r="E5316" s="121">
        <v>6000042151</v>
      </c>
      <c r="F5316" s="237">
        <v>45804</v>
      </c>
      <c r="G5316" s="121" t="s">
        <v>12717</v>
      </c>
      <c r="H5316" s="121" t="s">
        <v>26162</v>
      </c>
      <c r="I5316" s="120" t="s">
        <v>19257</v>
      </c>
      <c r="J5316" s="121" t="s">
        <v>7452</v>
      </c>
    </row>
    <row r="5317" spans="1:10" ht="15.75" hidden="1" customHeight="1">
      <c r="A5317" s="119">
        <v>5310</v>
      </c>
      <c r="B5317" s="238" t="s">
        <v>31615</v>
      </c>
      <c r="C5317" s="121" t="s">
        <v>7478</v>
      </c>
      <c r="D5317" s="119">
        <v>2025</v>
      </c>
      <c r="E5317" s="121">
        <v>6100113032</v>
      </c>
      <c r="F5317" s="237">
        <v>45792</v>
      </c>
      <c r="G5317" s="121" t="s">
        <v>12718</v>
      </c>
      <c r="H5317" s="121" t="s">
        <v>26163</v>
      </c>
      <c r="I5317" s="120" t="s">
        <v>19258</v>
      </c>
      <c r="J5317" s="121" t="s">
        <v>7451</v>
      </c>
    </row>
    <row r="5318" spans="1:10" ht="15.75" hidden="1" customHeight="1">
      <c r="A5318" s="119">
        <v>5311</v>
      </c>
      <c r="B5318" s="238" t="s">
        <v>31616</v>
      </c>
      <c r="C5318" s="121" t="s">
        <v>7478</v>
      </c>
      <c r="D5318" s="119">
        <v>2025</v>
      </c>
      <c r="E5318" s="121">
        <v>6100113243</v>
      </c>
      <c r="F5318" s="237">
        <v>45799</v>
      </c>
      <c r="G5318" s="121" t="s">
        <v>12719</v>
      </c>
      <c r="H5318" s="121" t="s">
        <v>26164</v>
      </c>
      <c r="I5318" s="120" t="s">
        <v>7367</v>
      </c>
      <c r="J5318" s="121" t="s">
        <v>7451</v>
      </c>
    </row>
    <row r="5319" spans="1:10" ht="15.75" hidden="1" customHeight="1">
      <c r="A5319" s="119">
        <v>5312</v>
      </c>
      <c r="B5319" s="238" t="s">
        <v>31617</v>
      </c>
      <c r="C5319" s="121" t="s">
        <v>7478</v>
      </c>
      <c r="D5319" s="119">
        <v>2025</v>
      </c>
      <c r="E5319" s="121">
        <v>6100113050</v>
      </c>
      <c r="F5319" s="237">
        <v>45791</v>
      </c>
      <c r="G5319" s="121" t="s">
        <v>12720</v>
      </c>
      <c r="H5319" s="121" t="s">
        <v>26165</v>
      </c>
      <c r="I5319" s="120" t="s">
        <v>19259</v>
      </c>
      <c r="J5319" s="121" t="s">
        <v>7451</v>
      </c>
    </row>
    <row r="5320" spans="1:10" ht="15.75" hidden="1" customHeight="1">
      <c r="A5320" s="119">
        <v>5313</v>
      </c>
      <c r="B5320" s="238" t="s">
        <v>31618</v>
      </c>
      <c r="C5320" s="121" t="s">
        <v>7490</v>
      </c>
      <c r="D5320" s="119">
        <v>2025</v>
      </c>
      <c r="E5320" s="121">
        <v>6200039296</v>
      </c>
      <c r="F5320" s="237">
        <v>45825</v>
      </c>
      <c r="G5320" s="121" t="s">
        <v>7280</v>
      </c>
      <c r="H5320" s="121" t="s">
        <v>26166</v>
      </c>
      <c r="I5320" s="120" t="s">
        <v>19260</v>
      </c>
      <c r="J5320" s="121" t="s">
        <v>7453</v>
      </c>
    </row>
    <row r="5321" spans="1:10" ht="15.75" hidden="1" customHeight="1">
      <c r="A5321" s="119">
        <v>5314</v>
      </c>
      <c r="B5321" s="238" t="s">
        <v>31619</v>
      </c>
      <c r="C5321" s="121" t="s">
        <v>7489</v>
      </c>
      <c r="D5321" s="119">
        <v>2025</v>
      </c>
      <c r="E5321" s="121">
        <v>6200039913</v>
      </c>
      <c r="F5321" s="237">
        <v>45842</v>
      </c>
      <c r="G5321" s="121" t="s">
        <v>12721</v>
      </c>
      <c r="H5321" s="121" t="s">
        <v>26167</v>
      </c>
      <c r="I5321" s="120" t="s">
        <v>19261</v>
      </c>
      <c r="J5321" s="121" t="s">
        <v>7453</v>
      </c>
    </row>
    <row r="5322" spans="1:10" ht="15.75" hidden="1" customHeight="1">
      <c r="A5322" s="119">
        <v>5315</v>
      </c>
      <c r="B5322" s="238" t="s">
        <v>31620</v>
      </c>
      <c r="C5322" s="121" t="s">
        <v>7485</v>
      </c>
      <c r="D5322" s="119">
        <v>2025</v>
      </c>
      <c r="E5322" s="121">
        <v>6000042008</v>
      </c>
      <c r="F5322" s="237">
        <v>45790</v>
      </c>
      <c r="G5322" s="121" t="s">
        <v>12722</v>
      </c>
      <c r="H5322" s="121" t="s">
        <v>26168</v>
      </c>
      <c r="I5322" s="120" t="s">
        <v>19262</v>
      </c>
      <c r="J5322" s="121" t="s">
        <v>7452</v>
      </c>
    </row>
    <row r="5323" spans="1:10" ht="15.75" hidden="1" customHeight="1">
      <c r="A5323" s="119">
        <v>5316</v>
      </c>
      <c r="B5323" s="238" t="s">
        <v>31621</v>
      </c>
      <c r="C5323" s="121" t="s">
        <v>7482</v>
      </c>
      <c r="D5323" s="119">
        <v>2025</v>
      </c>
      <c r="E5323" s="121">
        <v>6100114154</v>
      </c>
      <c r="F5323" s="237">
        <v>45838</v>
      </c>
      <c r="G5323" s="121" t="s">
        <v>12723</v>
      </c>
      <c r="H5323" s="121" t="s">
        <v>26169</v>
      </c>
      <c r="I5323" s="120" t="s">
        <v>19263</v>
      </c>
      <c r="J5323" s="121" t="s">
        <v>7451</v>
      </c>
    </row>
    <row r="5324" spans="1:10" ht="15.75" hidden="1" customHeight="1">
      <c r="A5324" s="119">
        <v>5317</v>
      </c>
      <c r="B5324" s="238" t="s">
        <v>31622</v>
      </c>
      <c r="C5324" s="121" t="s">
        <v>7511</v>
      </c>
      <c r="D5324" s="119">
        <v>2025</v>
      </c>
      <c r="E5324" s="121">
        <v>6300020937</v>
      </c>
      <c r="F5324" s="237">
        <v>45783</v>
      </c>
      <c r="G5324" s="121" t="s">
        <v>12724</v>
      </c>
      <c r="H5324" s="121" t="s">
        <v>26170</v>
      </c>
      <c r="I5324" s="120" t="s">
        <v>19264</v>
      </c>
      <c r="J5324" s="121" t="s">
        <v>7454</v>
      </c>
    </row>
    <row r="5325" spans="1:10" ht="15.75" hidden="1" customHeight="1">
      <c r="A5325" s="119">
        <v>5318</v>
      </c>
      <c r="B5325" s="238" t="s">
        <v>31623</v>
      </c>
      <c r="C5325" s="121" t="s">
        <v>7492</v>
      </c>
      <c r="D5325" s="119">
        <v>2025</v>
      </c>
      <c r="E5325" s="121">
        <v>6200039336</v>
      </c>
      <c r="F5325" s="237">
        <v>45797</v>
      </c>
      <c r="G5325" s="121" t="s">
        <v>12725</v>
      </c>
      <c r="H5325" s="121" t="s">
        <v>26171</v>
      </c>
      <c r="I5325" s="120" t="s">
        <v>19265</v>
      </c>
      <c r="J5325" s="121" t="s">
        <v>7453</v>
      </c>
    </row>
    <row r="5326" spans="1:10" ht="15.75" hidden="1" customHeight="1">
      <c r="A5326" s="119">
        <v>5319</v>
      </c>
      <c r="B5326" s="238" t="s">
        <v>31624</v>
      </c>
      <c r="C5326" s="121" t="s">
        <v>7500</v>
      </c>
      <c r="D5326" s="119">
        <v>2025</v>
      </c>
      <c r="E5326" s="121">
        <v>6200039438</v>
      </c>
      <c r="F5326" s="237">
        <v>45798</v>
      </c>
      <c r="G5326" s="121" t="s">
        <v>12726</v>
      </c>
      <c r="H5326" s="121" t="s">
        <v>26172</v>
      </c>
      <c r="I5326" s="120" t="s">
        <v>19266</v>
      </c>
      <c r="J5326" s="121" t="s">
        <v>7453</v>
      </c>
    </row>
    <row r="5327" spans="1:10" ht="15.75" hidden="1" customHeight="1">
      <c r="A5327" s="119">
        <v>5320</v>
      </c>
      <c r="B5327" s="238" t="s">
        <v>31625</v>
      </c>
      <c r="C5327" s="121" t="s">
        <v>7478</v>
      </c>
      <c r="D5327" s="119">
        <v>2025</v>
      </c>
      <c r="E5327" s="121">
        <v>6100113049</v>
      </c>
      <c r="F5327" s="237">
        <v>45791</v>
      </c>
      <c r="G5327" s="121" t="s">
        <v>12727</v>
      </c>
      <c r="H5327" s="121" t="s">
        <v>26173</v>
      </c>
      <c r="I5327" s="120" t="s">
        <v>19267</v>
      </c>
      <c r="J5327" s="121" t="s">
        <v>7451</v>
      </c>
    </row>
    <row r="5328" spans="1:10" ht="15.75" hidden="1" customHeight="1">
      <c r="A5328" s="119">
        <v>5321</v>
      </c>
      <c r="B5328" s="238" t="s">
        <v>31626</v>
      </c>
      <c r="C5328" s="121" t="s">
        <v>7498</v>
      </c>
      <c r="D5328" s="119">
        <v>2025</v>
      </c>
      <c r="E5328" s="121">
        <v>6200039358</v>
      </c>
      <c r="F5328" s="237">
        <v>45792</v>
      </c>
      <c r="G5328" s="121" t="s">
        <v>12728</v>
      </c>
      <c r="H5328" s="121" t="s">
        <v>26174</v>
      </c>
      <c r="I5328" s="120" t="s">
        <v>19268</v>
      </c>
      <c r="J5328" s="121" t="s">
        <v>7453</v>
      </c>
    </row>
    <row r="5329" spans="1:10" ht="15.75" hidden="1" customHeight="1">
      <c r="A5329" s="119">
        <v>5322</v>
      </c>
      <c r="B5329" s="238" t="s">
        <v>31627</v>
      </c>
      <c r="C5329" s="121" t="s">
        <v>7492</v>
      </c>
      <c r="D5329" s="119">
        <v>2025</v>
      </c>
      <c r="E5329" s="121">
        <v>6200039340</v>
      </c>
      <c r="F5329" s="237">
        <v>45791</v>
      </c>
      <c r="G5329" s="121" t="s">
        <v>12729</v>
      </c>
      <c r="H5329" s="121" t="s">
        <v>26175</v>
      </c>
      <c r="I5329" s="120" t="s">
        <v>19269</v>
      </c>
      <c r="J5329" s="121" t="s">
        <v>7453</v>
      </c>
    </row>
    <row r="5330" spans="1:10" ht="15.75" hidden="1" customHeight="1">
      <c r="A5330" s="119">
        <v>5323</v>
      </c>
      <c r="B5330" s="238" t="s">
        <v>31628</v>
      </c>
      <c r="C5330" s="121" t="s">
        <v>7485</v>
      </c>
      <c r="D5330" s="119">
        <v>2025</v>
      </c>
      <c r="E5330" s="121">
        <v>6000041938</v>
      </c>
      <c r="F5330" s="237">
        <v>45782</v>
      </c>
      <c r="G5330" s="121" t="s">
        <v>12730</v>
      </c>
      <c r="H5330" s="121" t="s">
        <v>26176</v>
      </c>
      <c r="I5330" s="120" t="s">
        <v>19270</v>
      </c>
      <c r="J5330" s="121" t="s">
        <v>7452</v>
      </c>
    </row>
    <row r="5331" spans="1:10" ht="15.75" hidden="1" customHeight="1">
      <c r="A5331" s="119">
        <v>5324</v>
      </c>
      <c r="B5331" s="238" t="s">
        <v>31629</v>
      </c>
      <c r="C5331" s="121" t="s">
        <v>7479</v>
      </c>
      <c r="D5331" s="119">
        <v>2025</v>
      </c>
      <c r="E5331" s="121">
        <v>6100113028</v>
      </c>
      <c r="F5331" s="237">
        <v>45791</v>
      </c>
      <c r="G5331" s="121" t="s">
        <v>12731</v>
      </c>
      <c r="H5331" s="121" t="s">
        <v>26177</v>
      </c>
      <c r="I5331" s="120" t="s">
        <v>19271</v>
      </c>
      <c r="J5331" s="121" t="s">
        <v>7451</v>
      </c>
    </row>
    <row r="5332" spans="1:10" ht="15.75" hidden="1" customHeight="1">
      <c r="A5332" s="119">
        <v>5325</v>
      </c>
      <c r="B5332" s="238" t="s">
        <v>31630</v>
      </c>
      <c r="C5332" s="121" t="s">
        <v>7498</v>
      </c>
      <c r="D5332" s="119">
        <v>2025</v>
      </c>
      <c r="E5332" s="121">
        <v>6200039179</v>
      </c>
      <c r="F5332" s="237">
        <v>45825</v>
      </c>
      <c r="G5332" s="121" t="s">
        <v>7280</v>
      </c>
      <c r="H5332" s="121" t="s">
        <v>26178</v>
      </c>
      <c r="I5332" s="120" t="s">
        <v>19272</v>
      </c>
      <c r="J5332" s="121" t="s">
        <v>7453</v>
      </c>
    </row>
    <row r="5333" spans="1:10" ht="15.75" hidden="1" customHeight="1">
      <c r="A5333" s="119">
        <v>5326</v>
      </c>
      <c r="B5333" s="238" t="s">
        <v>31631</v>
      </c>
      <c r="C5333" s="121" t="s">
        <v>7509</v>
      </c>
      <c r="D5333" s="119">
        <v>2025</v>
      </c>
      <c r="E5333" s="121">
        <v>6400024107</v>
      </c>
      <c r="F5333" s="237">
        <v>45792</v>
      </c>
      <c r="G5333" s="121" t="s">
        <v>12732</v>
      </c>
      <c r="H5333" s="121" t="s">
        <v>26179</v>
      </c>
      <c r="I5333" s="120" t="s">
        <v>19273</v>
      </c>
      <c r="J5333" s="121" t="s">
        <v>7455</v>
      </c>
    </row>
    <row r="5334" spans="1:10" ht="15.75" hidden="1" customHeight="1">
      <c r="A5334" s="119">
        <v>5327</v>
      </c>
      <c r="B5334" s="238" t="s">
        <v>31632</v>
      </c>
      <c r="C5334" s="121" t="s">
        <v>7501</v>
      </c>
      <c r="D5334" s="119">
        <v>2025</v>
      </c>
      <c r="E5334" s="121">
        <v>6200039337</v>
      </c>
      <c r="F5334" s="237">
        <v>45796</v>
      </c>
      <c r="G5334" s="121" t="s">
        <v>12733</v>
      </c>
      <c r="H5334" s="121" t="s">
        <v>26180</v>
      </c>
      <c r="I5334" s="120" t="s">
        <v>19274</v>
      </c>
      <c r="J5334" s="121" t="s">
        <v>7453</v>
      </c>
    </row>
    <row r="5335" spans="1:10" ht="15.75" hidden="1" customHeight="1">
      <c r="A5335" s="119">
        <v>5328</v>
      </c>
      <c r="B5335" s="238" t="s">
        <v>31633</v>
      </c>
      <c r="C5335" s="121" t="s">
        <v>7478</v>
      </c>
      <c r="D5335" s="119">
        <v>2025</v>
      </c>
      <c r="E5335" s="121">
        <v>6100113074</v>
      </c>
      <c r="F5335" s="237">
        <v>45793</v>
      </c>
      <c r="G5335" s="121" t="s">
        <v>12734</v>
      </c>
      <c r="H5335" s="121" t="s">
        <v>26181</v>
      </c>
      <c r="I5335" s="120" t="s">
        <v>19275</v>
      </c>
      <c r="J5335" s="121" t="s">
        <v>7451</v>
      </c>
    </row>
    <row r="5336" spans="1:10" ht="15.75" hidden="1" customHeight="1">
      <c r="A5336" s="119">
        <v>5329</v>
      </c>
      <c r="B5336" s="238" t="s">
        <v>31634</v>
      </c>
      <c r="C5336" s="121" t="s">
        <v>7478</v>
      </c>
      <c r="D5336" s="119">
        <v>2025</v>
      </c>
      <c r="E5336" s="121">
        <v>6100113196</v>
      </c>
      <c r="F5336" s="237">
        <v>45796</v>
      </c>
      <c r="G5336" s="121" t="s">
        <v>12735</v>
      </c>
      <c r="H5336" s="121" t="s">
        <v>26182</v>
      </c>
      <c r="I5336" s="120" t="s">
        <v>19276</v>
      </c>
      <c r="J5336" s="121" t="s">
        <v>7451</v>
      </c>
    </row>
    <row r="5337" spans="1:10" ht="15.75" hidden="1" customHeight="1">
      <c r="A5337" s="119">
        <v>5330</v>
      </c>
      <c r="B5337" s="238" t="s">
        <v>31635</v>
      </c>
      <c r="C5337" s="121" t="s">
        <v>7479</v>
      </c>
      <c r="D5337" s="119">
        <v>2025</v>
      </c>
      <c r="E5337" s="121">
        <v>6100113081</v>
      </c>
      <c r="F5337" s="237">
        <v>45792</v>
      </c>
      <c r="G5337" s="121" t="s">
        <v>12736</v>
      </c>
      <c r="H5337" s="121" t="s">
        <v>26183</v>
      </c>
      <c r="I5337" s="120" t="s">
        <v>19277</v>
      </c>
      <c r="J5337" s="121" t="s">
        <v>7451</v>
      </c>
    </row>
    <row r="5338" spans="1:10" ht="15.75" hidden="1" customHeight="1">
      <c r="A5338" s="119">
        <v>5331</v>
      </c>
      <c r="B5338" s="238" t="s">
        <v>30030</v>
      </c>
      <c r="C5338" s="121" t="s">
        <v>7496</v>
      </c>
      <c r="D5338" s="119">
        <v>2025</v>
      </c>
      <c r="E5338" s="121">
        <v>6100113087</v>
      </c>
      <c r="F5338" s="237">
        <v>45791</v>
      </c>
      <c r="G5338" s="121" t="s">
        <v>12737</v>
      </c>
      <c r="H5338" s="121" t="s">
        <v>26184</v>
      </c>
      <c r="I5338" s="120" t="s">
        <v>19278</v>
      </c>
      <c r="J5338" s="121" t="s">
        <v>7451</v>
      </c>
    </row>
    <row r="5339" spans="1:10" ht="15.75" hidden="1" customHeight="1">
      <c r="A5339" s="119">
        <v>5332</v>
      </c>
      <c r="B5339" s="238" t="s">
        <v>31636</v>
      </c>
      <c r="C5339" s="121" t="s">
        <v>7493</v>
      </c>
      <c r="D5339" s="119">
        <v>2025</v>
      </c>
      <c r="E5339" s="121">
        <v>6000042152</v>
      </c>
      <c r="F5339" s="237">
        <v>45807</v>
      </c>
      <c r="G5339" s="121" t="s">
        <v>12738</v>
      </c>
      <c r="H5339" s="121" t="s">
        <v>26185</v>
      </c>
      <c r="I5339" s="120" t="s">
        <v>19279</v>
      </c>
      <c r="J5339" s="121" t="s">
        <v>7452</v>
      </c>
    </row>
    <row r="5340" spans="1:10" ht="15.75" hidden="1" customHeight="1">
      <c r="A5340" s="119">
        <v>5333</v>
      </c>
      <c r="B5340" s="121" t="s">
        <v>33352</v>
      </c>
      <c r="C5340" s="121" t="s">
        <v>7502</v>
      </c>
      <c r="D5340" s="119">
        <v>2025</v>
      </c>
      <c r="E5340" s="121">
        <v>6300020991</v>
      </c>
      <c r="F5340" s="237">
        <v>45806</v>
      </c>
      <c r="G5340" s="121" t="s">
        <v>12739</v>
      </c>
      <c r="H5340" s="121" t="s">
        <v>26186</v>
      </c>
      <c r="I5340" s="120" t="s">
        <v>19280</v>
      </c>
      <c r="J5340" s="121" t="s">
        <v>7454</v>
      </c>
    </row>
    <row r="5341" spans="1:10" ht="15.75" hidden="1" customHeight="1">
      <c r="A5341" s="119">
        <v>5334</v>
      </c>
      <c r="B5341" s="238" t="s">
        <v>31637</v>
      </c>
      <c r="C5341" s="121" t="s">
        <v>7494</v>
      </c>
      <c r="D5341" s="119">
        <v>2025</v>
      </c>
      <c r="E5341" s="121">
        <v>6000042058</v>
      </c>
      <c r="F5341" s="237">
        <v>45796</v>
      </c>
      <c r="G5341" s="121" t="s">
        <v>12740</v>
      </c>
      <c r="H5341" s="121" t="s">
        <v>26187</v>
      </c>
      <c r="I5341" s="120" t="s">
        <v>19281</v>
      </c>
      <c r="J5341" s="121" t="s">
        <v>7452</v>
      </c>
    </row>
    <row r="5342" spans="1:10" ht="15.75" hidden="1" customHeight="1">
      <c r="A5342" s="119">
        <v>5335</v>
      </c>
      <c r="B5342" s="238" t="s">
        <v>7624</v>
      </c>
      <c r="C5342" s="121" t="s">
        <v>7478</v>
      </c>
      <c r="D5342" s="119">
        <v>2025</v>
      </c>
      <c r="E5342" s="121">
        <v>6100113719</v>
      </c>
      <c r="F5342" s="237">
        <v>45818</v>
      </c>
      <c r="G5342" s="121" t="s">
        <v>12741</v>
      </c>
      <c r="H5342" s="121" t="s">
        <v>26188</v>
      </c>
      <c r="I5342" s="120" t="s">
        <v>19282</v>
      </c>
      <c r="J5342" s="121" t="s">
        <v>7451</v>
      </c>
    </row>
    <row r="5343" spans="1:10" ht="15.75" hidden="1" customHeight="1">
      <c r="A5343" s="119">
        <v>5336</v>
      </c>
      <c r="B5343" s="238" t="s">
        <v>31638</v>
      </c>
      <c r="C5343" s="121" t="s">
        <v>7504</v>
      </c>
      <c r="D5343" s="119">
        <v>2025</v>
      </c>
      <c r="E5343" s="121">
        <v>6300021006</v>
      </c>
      <c r="F5343" s="237">
        <v>45807</v>
      </c>
      <c r="G5343" s="121" t="s">
        <v>12742</v>
      </c>
      <c r="H5343" s="121" t="s">
        <v>26189</v>
      </c>
      <c r="I5343" s="120" t="s">
        <v>19283</v>
      </c>
      <c r="J5343" s="121" t="s">
        <v>7454</v>
      </c>
    </row>
    <row r="5344" spans="1:10" ht="15.75" hidden="1" customHeight="1">
      <c r="A5344" s="119">
        <v>5337</v>
      </c>
      <c r="B5344" s="238" t="s">
        <v>31639</v>
      </c>
      <c r="C5344" s="121" t="s">
        <v>7490</v>
      </c>
      <c r="D5344" s="119">
        <v>2025</v>
      </c>
      <c r="E5344" s="121">
        <v>6200039322</v>
      </c>
      <c r="F5344" s="237">
        <v>45792</v>
      </c>
      <c r="G5344" s="121" t="s">
        <v>12743</v>
      </c>
      <c r="H5344" s="121" t="s">
        <v>26190</v>
      </c>
      <c r="I5344" s="120" t="s">
        <v>19284</v>
      </c>
      <c r="J5344" s="121" t="s">
        <v>7453</v>
      </c>
    </row>
    <row r="5345" spans="1:10" ht="15.75" hidden="1" customHeight="1">
      <c r="A5345" s="119">
        <v>5338</v>
      </c>
      <c r="B5345" s="238" t="s">
        <v>31640</v>
      </c>
      <c r="C5345" s="121" t="s">
        <v>7490</v>
      </c>
      <c r="D5345" s="119">
        <v>2025</v>
      </c>
      <c r="E5345" s="121">
        <v>6200039352</v>
      </c>
      <c r="F5345" s="237">
        <v>45792</v>
      </c>
      <c r="G5345" s="121" t="s">
        <v>12744</v>
      </c>
      <c r="H5345" s="121" t="s">
        <v>26191</v>
      </c>
      <c r="I5345" s="120" t="s">
        <v>19285</v>
      </c>
      <c r="J5345" s="121" t="s">
        <v>7453</v>
      </c>
    </row>
    <row r="5346" spans="1:10" ht="15.75" hidden="1" customHeight="1">
      <c r="A5346" s="119">
        <v>5339</v>
      </c>
      <c r="B5346" s="238" t="s">
        <v>31641</v>
      </c>
      <c r="C5346" s="121" t="s">
        <v>7480</v>
      </c>
      <c r="D5346" s="119">
        <v>2025</v>
      </c>
      <c r="E5346" s="121">
        <v>6000042267</v>
      </c>
      <c r="F5346" s="237">
        <v>45814</v>
      </c>
      <c r="G5346" s="121" t="s">
        <v>12745</v>
      </c>
      <c r="H5346" s="121" t="s">
        <v>26192</v>
      </c>
      <c r="I5346" s="120" t="s">
        <v>19286</v>
      </c>
      <c r="J5346" s="121" t="s">
        <v>7452</v>
      </c>
    </row>
    <row r="5347" spans="1:10" ht="15.75" hidden="1" customHeight="1">
      <c r="A5347" s="119">
        <v>5340</v>
      </c>
      <c r="B5347" s="238" t="s">
        <v>31642</v>
      </c>
      <c r="C5347" s="121" t="s">
        <v>7494</v>
      </c>
      <c r="D5347" s="119">
        <v>2025</v>
      </c>
      <c r="E5347" s="121">
        <v>6000042059</v>
      </c>
      <c r="F5347" s="237">
        <v>45796</v>
      </c>
      <c r="G5347" s="121" t="s">
        <v>12746</v>
      </c>
      <c r="H5347" s="121" t="s">
        <v>26193</v>
      </c>
      <c r="I5347" s="120" t="s">
        <v>19287</v>
      </c>
      <c r="J5347" s="121" t="s">
        <v>7452</v>
      </c>
    </row>
    <row r="5348" spans="1:10" ht="15.75" hidden="1" customHeight="1">
      <c r="A5348" s="119">
        <v>5341</v>
      </c>
      <c r="B5348" s="238" t="s">
        <v>31643</v>
      </c>
      <c r="C5348" s="121" t="s">
        <v>7513</v>
      </c>
      <c r="D5348" s="119">
        <v>2025</v>
      </c>
      <c r="E5348" s="121">
        <v>6400024108</v>
      </c>
      <c r="F5348" s="237">
        <v>45792</v>
      </c>
      <c r="G5348" s="121" t="s">
        <v>12747</v>
      </c>
      <c r="H5348" s="121" t="s">
        <v>26194</v>
      </c>
      <c r="I5348" s="120" t="s">
        <v>19288</v>
      </c>
      <c r="J5348" s="121" t="s">
        <v>7455</v>
      </c>
    </row>
    <row r="5349" spans="1:10" ht="15.75" hidden="1" customHeight="1">
      <c r="A5349" s="119">
        <v>5342</v>
      </c>
      <c r="B5349" s="238" t="s">
        <v>31644</v>
      </c>
      <c r="C5349" s="121" t="s">
        <v>7489</v>
      </c>
      <c r="D5349" s="119">
        <v>2025</v>
      </c>
      <c r="E5349" s="121">
        <v>6200039321</v>
      </c>
      <c r="F5349" s="237">
        <v>45791</v>
      </c>
      <c r="G5349" s="121" t="s">
        <v>12748</v>
      </c>
      <c r="H5349" s="121" t="s">
        <v>26195</v>
      </c>
      <c r="I5349" s="120" t="s">
        <v>19289</v>
      </c>
      <c r="J5349" s="121" t="s">
        <v>7453</v>
      </c>
    </row>
    <row r="5350" spans="1:10" ht="15.75" hidden="1" customHeight="1">
      <c r="A5350" s="119">
        <v>5343</v>
      </c>
      <c r="B5350" s="238" t="s">
        <v>31645</v>
      </c>
      <c r="C5350" s="121" t="s">
        <v>7494</v>
      </c>
      <c r="D5350" s="119">
        <v>2025</v>
      </c>
      <c r="E5350" s="121">
        <v>6000042100</v>
      </c>
      <c r="F5350" s="237">
        <v>45804</v>
      </c>
      <c r="G5350" s="121" t="s">
        <v>12749</v>
      </c>
      <c r="H5350" s="121" t="s">
        <v>26196</v>
      </c>
      <c r="I5350" s="120" t="s">
        <v>19290</v>
      </c>
      <c r="J5350" s="121" t="s">
        <v>7452</v>
      </c>
    </row>
    <row r="5351" spans="1:10" ht="15.75" hidden="1" customHeight="1">
      <c r="A5351" s="119">
        <v>5344</v>
      </c>
      <c r="B5351" s="238" t="s">
        <v>31646</v>
      </c>
      <c r="C5351" s="121" t="s">
        <v>7495</v>
      </c>
      <c r="D5351" s="119">
        <v>2025</v>
      </c>
      <c r="E5351" s="121">
        <v>6300020979</v>
      </c>
      <c r="F5351" s="237">
        <v>45798</v>
      </c>
      <c r="G5351" s="121" t="s">
        <v>12750</v>
      </c>
      <c r="H5351" s="121" t="s">
        <v>26197</v>
      </c>
      <c r="I5351" s="120" t="s">
        <v>19291</v>
      </c>
      <c r="J5351" s="121" t="s">
        <v>7454</v>
      </c>
    </row>
    <row r="5352" spans="1:10" ht="15.75" hidden="1" customHeight="1">
      <c r="A5352" s="119">
        <v>5345</v>
      </c>
      <c r="B5352" s="238" t="s">
        <v>31467</v>
      </c>
      <c r="C5352" s="121" t="s">
        <v>7478</v>
      </c>
      <c r="D5352" s="119">
        <v>2025</v>
      </c>
      <c r="E5352" s="121">
        <v>6100113194</v>
      </c>
      <c r="F5352" s="237">
        <v>45803</v>
      </c>
      <c r="G5352" s="121" t="s">
        <v>12751</v>
      </c>
      <c r="H5352" s="121" t="s">
        <v>26198</v>
      </c>
      <c r="I5352" s="120" t="s">
        <v>19292</v>
      </c>
      <c r="J5352" s="121" t="s">
        <v>7451</v>
      </c>
    </row>
    <row r="5353" spans="1:10" ht="15.75" hidden="1" customHeight="1">
      <c r="A5353" s="119">
        <v>5346</v>
      </c>
      <c r="B5353" s="238" t="s">
        <v>31647</v>
      </c>
      <c r="C5353" s="121" t="s">
        <v>7496</v>
      </c>
      <c r="D5353" s="119">
        <v>2025</v>
      </c>
      <c r="E5353" s="121">
        <v>6100113628</v>
      </c>
      <c r="F5353" s="237">
        <v>45813</v>
      </c>
      <c r="G5353" s="121" t="s">
        <v>12752</v>
      </c>
      <c r="H5353" s="121" t="s">
        <v>26199</v>
      </c>
      <c r="I5353" s="120" t="s">
        <v>19293</v>
      </c>
      <c r="J5353" s="121" t="s">
        <v>7451</v>
      </c>
    </row>
    <row r="5354" spans="1:10" ht="15.75" hidden="1" customHeight="1">
      <c r="A5354" s="119">
        <v>5347</v>
      </c>
      <c r="B5354" s="238" t="s">
        <v>31648</v>
      </c>
      <c r="C5354" s="121" t="s">
        <v>7494</v>
      </c>
      <c r="D5354" s="119">
        <v>2025</v>
      </c>
      <c r="E5354" s="121">
        <v>6000042081</v>
      </c>
      <c r="F5354" s="237">
        <v>45800</v>
      </c>
      <c r="G5354" s="121" t="s">
        <v>12753</v>
      </c>
      <c r="H5354" s="121" t="s">
        <v>26200</v>
      </c>
      <c r="I5354" s="120" t="s">
        <v>19294</v>
      </c>
      <c r="J5354" s="121" t="s">
        <v>7452</v>
      </c>
    </row>
    <row r="5355" spans="1:10" ht="15.75" hidden="1" customHeight="1">
      <c r="A5355" s="119">
        <v>5348</v>
      </c>
      <c r="B5355" s="238" t="s">
        <v>31649</v>
      </c>
      <c r="C5355" s="121" t="s">
        <v>7508</v>
      </c>
      <c r="D5355" s="119">
        <v>2025</v>
      </c>
      <c r="E5355" s="121">
        <v>6400024099</v>
      </c>
      <c r="F5355" s="237">
        <v>45797</v>
      </c>
      <c r="G5355" s="121" t="s">
        <v>7155</v>
      </c>
      <c r="H5355" s="121" t="s">
        <v>26201</v>
      </c>
      <c r="I5355" s="120" t="s">
        <v>19295</v>
      </c>
      <c r="J5355" s="121" t="s">
        <v>7455</v>
      </c>
    </row>
    <row r="5356" spans="1:10" ht="15.75" hidden="1" customHeight="1">
      <c r="A5356" s="119">
        <v>5349</v>
      </c>
      <c r="B5356" s="238" t="s">
        <v>31650</v>
      </c>
      <c r="C5356" s="121" t="s">
        <v>7487</v>
      </c>
      <c r="D5356" s="119">
        <v>2025</v>
      </c>
      <c r="E5356" s="121">
        <v>6100113257</v>
      </c>
      <c r="F5356" s="237">
        <v>45798</v>
      </c>
      <c r="G5356" s="121" t="s">
        <v>12754</v>
      </c>
      <c r="H5356" s="121" t="s">
        <v>26202</v>
      </c>
      <c r="I5356" s="120" t="s">
        <v>19296</v>
      </c>
      <c r="J5356" s="121" t="s">
        <v>7451</v>
      </c>
    </row>
    <row r="5357" spans="1:10" ht="15.75" hidden="1" customHeight="1">
      <c r="A5357" s="119">
        <v>5350</v>
      </c>
      <c r="B5357" s="238" t="s">
        <v>31651</v>
      </c>
      <c r="C5357" s="121" t="s">
        <v>7482</v>
      </c>
      <c r="D5357" s="119">
        <v>2025</v>
      </c>
      <c r="E5357" s="121">
        <v>6100113782</v>
      </c>
      <c r="F5357" s="237">
        <v>45824</v>
      </c>
      <c r="G5357" s="121" t="s">
        <v>12755</v>
      </c>
      <c r="H5357" s="121" t="s">
        <v>26203</v>
      </c>
      <c r="I5357" s="120" t="s">
        <v>19297</v>
      </c>
      <c r="J5357" s="121" t="s">
        <v>7451</v>
      </c>
    </row>
    <row r="5358" spans="1:10" ht="15.75" hidden="1" customHeight="1">
      <c r="A5358" s="119">
        <v>5351</v>
      </c>
      <c r="B5358" s="238" t="s">
        <v>31652</v>
      </c>
      <c r="C5358" s="121" t="s">
        <v>7513</v>
      </c>
      <c r="D5358" s="119">
        <v>2025</v>
      </c>
      <c r="E5358" s="121">
        <v>6400024128</v>
      </c>
      <c r="F5358" s="237">
        <v>45798</v>
      </c>
      <c r="G5358" s="121" t="s">
        <v>12756</v>
      </c>
      <c r="H5358" s="121"/>
      <c r="I5358" s="120" t="s">
        <v>19298</v>
      </c>
      <c r="J5358" s="121" t="s">
        <v>7455</v>
      </c>
    </row>
    <row r="5359" spans="1:10" ht="15.75" customHeight="1">
      <c r="A5359" s="119">
        <v>5352</v>
      </c>
      <c r="B5359" s="238" t="s">
        <v>31653</v>
      </c>
      <c r="C5359" s="121" t="s">
        <v>7510</v>
      </c>
      <c r="D5359" s="119">
        <v>2025</v>
      </c>
      <c r="E5359" s="121">
        <v>6300020957</v>
      </c>
      <c r="F5359" s="237">
        <v>45806</v>
      </c>
      <c r="G5359" s="121" t="s">
        <v>11580</v>
      </c>
      <c r="H5359" s="121" t="s">
        <v>26204</v>
      </c>
      <c r="I5359" s="120" t="s">
        <v>19299</v>
      </c>
      <c r="J5359" s="121" t="s">
        <v>7454</v>
      </c>
    </row>
    <row r="5360" spans="1:10" ht="15.75" hidden="1" customHeight="1">
      <c r="A5360" s="119">
        <v>5353</v>
      </c>
      <c r="B5360" s="238" t="s">
        <v>7705</v>
      </c>
      <c r="C5360" s="121" t="s">
        <v>7478</v>
      </c>
      <c r="D5360" s="119">
        <v>2025</v>
      </c>
      <c r="E5360" s="121">
        <v>6100113123</v>
      </c>
      <c r="F5360" s="237">
        <v>45793</v>
      </c>
      <c r="G5360" s="121" t="s">
        <v>12757</v>
      </c>
      <c r="H5360" s="121" t="s">
        <v>26205</v>
      </c>
      <c r="I5360" s="120" t="s">
        <v>7316</v>
      </c>
      <c r="J5360" s="121" t="s">
        <v>7451</v>
      </c>
    </row>
    <row r="5361" spans="1:10" ht="15.75" hidden="1" customHeight="1">
      <c r="A5361" s="119">
        <v>5354</v>
      </c>
      <c r="B5361" s="238" t="s">
        <v>7705</v>
      </c>
      <c r="C5361" s="121" t="s">
        <v>7478</v>
      </c>
      <c r="D5361" s="119">
        <v>2025</v>
      </c>
      <c r="E5361" s="121">
        <v>6100113128</v>
      </c>
      <c r="F5361" s="237">
        <v>45793</v>
      </c>
      <c r="G5361" s="121" t="s">
        <v>12758</v>
      </c>
      <c r="H5361" s="121" t="s">
        <v>26206</v>
      </c>
      <c r="I5361" s="120" t="s">
        <v>19300</v>
      </c>
      <c r="J5361" s="121" t="s">
        <v>7451</v>
      </c>
    </row>
    <row r="5362" spans="1:10" ht="15.75" hidden="1" customHeight="1">
      <c r="A5362" s="119">
        <v>5355</v>
      </c>
      <c r="B5362" s="238" t="s">
        <v>31654</v>
      </c>
      <c r="C5362" s="121" t="s">
        <v>7486</v>
      </c>
      <c r="D5362" s="119">
        <v>2025</v>
      </c>
      <c r="E5362" s="121">
        <v>6200039305</v>
      </c>
      <c r="F5362" s="237">
        <v>45793</v>
      </c>
      <c r="G5362" s="121" t="s">
        <v>7127</v>
      </c>
      <c r="H5362" s="121" t="s">
        <v>26207</v>
      </c>
      <c r="I5362" s="120" t="s">
        <v>19301</v>
      </c>
      <c r="J5362" s="121" t="s">
        <v>7453</v>
      </c>
    </row>
    <row r="5363" spans="1:10" ht="15.75" hidden="1" customHeight="1">
      <c r="A5363" s="119">
        <v>5356</v>
      </c>
      <c r="B5363" s="238" t="s">
        <v>31655</v>
      </c>
      <c r="C5363" s="121" t="s">
        <v>7483</v>
      </c>
      <c r="D5363" s="119">
        <v>2025</v>
      </c>
      <c r="E5363" s="121">
        <v>6100113232</v>
      </c>
      <c r="F5363" s="237">
        <v>45810</v>
      </c>
      <c r="G5363" s="121" t="s">
        <v>12759</v>
      </c>
      <c r="H5363" s="121" t="s">
        <v>26208</v>
      </c>
      <c r="I5363" s="120" t="s">
        <v>19302</v>
      </c>
      <c r="J5363" s="121" t="s">
        <v>7451</v>
      </c>
    </row>
    <row r="5364" spans="1:10" ht="15.75" hidden="1" customHeight="1">
      <c r="A5364" s="119">
        <v>5357</v>
      </c>
      <c r="B5364" s="238" t="s">
        <v>31656</v>
      </c>
      <c r="C5364" s="121" t="s">
        <v>7490</v>
      </c>
      <c r="D5364" s="119">
        <v>2025</v>
      </c>
      <c r="E5364" s="121">
        <v>6200039898</v>
      </c>
      <c r="F5364" s="237">
        <v>45862</v>
      </c>
      <c r="G5364" s="121" t="s">
        <v>12760</v>
      </c>
      <c r="H5364" s="121" t="s">
        <v>26209</v>
      </c>
      <c r="I5364" s="120" t="s">
        <v>19303</v>
      </c>
      <c r="J5364" s="121" t="s">
        <v>7453</v>
      </c>
    </row>
    <row r="5365" spans="1:10" ht="15.75" hidden="1" customHeight="1">
      <c r="A5365" s="119">
        <v>5358</v>
      </c>
      <c r="B5365" s="238" t="s">
        <v>31657</v>
      </c>
      <c r="C5365" s="121" t="s">
        <v>7507</v>
      </c>
      <c r="D5365" s="119">
        <v>2025</v>
      </c>
      <c r="E5365" s="121">
        <v>6400024109</v>
      </c>
      <c r="F5365" s="237">
        <v>45803</v>
      </c>
      <c r="G5365" s="121" t="s">
        <v>7127</v>
      </c>
      <c r="H5365" s="121" t="s">
        <v>26210</v>
      </c>
      <c r="I5365" s="120" t="s">
        <v>19304</v>
      </c>
      <c r="J5365" s="121" t="s">
        <v>7455</v>
      </c>
    </row>
    <row r="5366" spans="1:10" ht="15.75" hidden="1" customHeight="1">
      <c r="A5366" s="119">
        <v>5359</v>
      </c>
      <c r="B5366" s="238" t="s">
        <v>31658</v>
      </c>
      <c r="C5366" s="121" t="s">
        <v>7513</v>
      </c>
      <c r="D5366" s="119">
        <v>2025</v>
      </c>
      <c r="E5366" s="121">
        <v>6400024127</v>
      </c>
      <c r="F5366" s="237">
        <v>45798</v>
      </c>
      <c r="G5366" s="121" t="s">
        <v>12756</v>
      </c>
      <c r="H5366" s="121"/>
      <c r="I5366" s="120" t="s">
        <v>19305</v>
      </c>
      <c r="J5366" s="121" t="s">
        <v>7455</v>
      </c>
    </row>
    <row r="5367" spans="1:10" ht="15.75" hidden="1" customHeight="1">
      <c r="A5367" s="119">
        <v>5360</v>
      </c>
      <c r="B5367" s="238" t="s">
        <v>31659</v>
      </c>
      <c r="C5367" s="121" t="s">
        <v>7505</v>
      </c>
      <c r="D5367" s="119">
        <v>2025</v>
      </c>
      <c r="E5367" s="121">
        <v>6400024119</v>
      </c>
      <c r="F5367" s="237">
        <v>45803</v>
      </c>
      <c r="G5367" s="121" t="s">
        <v>7127</v>
      </c>
      <c r="H5367" s="121" t="s">
        <v>26211</v>
      </c>
      <c r="I5367" s="120" t="s">
        <v>19306</v>
      </c>
      <c r="J5367" s="121" t="s">
        <v>7455</v>
      </c>
    </row>
    <row r="5368" spans="1:10" ht="15.75" hidden="1" customHeight="1">
      <c r="A5368" s="119">
        <v>5361</v>
      </c>
      <c r="B5368" s="238" t="s">
        <v>31660</v>
      </c>
      <c r="C5368" s="121" t="s">
        <v>7479</v>
      </c>
      <c r="D5368" s="119">
        <v>2025</v>
      </c>
      <c r="E5368" s="121">
        <v>6100113312</v>
      </c>
      <c r="F5368" s="237">
        <v>45800</v>
      </c>
      <c r="G5368" s="121" t="s">
        <v>12761</v>
      </c>
      <c r="H5368" s="121" t="s">
        <v>26212</v>
      </c>
      <c r="I5368" s="120" t="s">
        <v>19307</v>
      </c>
      <c r="J5368" s="121" t="s">
        <v>7451</v>
      </c>
    </row>
    <row r="5369" spans="1:10" ht="15.75" hidden="1" customHeight="1">
      <c r="A5369" s="119">
        <v>5362</v>
      </c>
      <c r="B5369" s="238" t="s">
        <v>31661</v>
      </c>
      <c r="C5369" s="121" t="s">
        <v>7493</v>
      </c>
      <c r="D5369" s="119">
        <v>2025</v>
      </c>
      <c r="E5369" s="121">
        <v>6000042246</v>
      </c>
      <c r="F5369" s="237">
        <v>45812</v>
      </c>
      <c r="G5369" s="121" t="s">
        <v>12762</v>
      </c>
      <c r="H5369" s="121" t="s">
        <v>26213</v>
      </c>
      <c r="I5369" s="120" t="s">
        <v>19308</v>
      </c>
      <c r="J5369" s="121" t="s">
        <v>7452</v>
      </c>
    </row>
    <row r="5370" spans="1:10" ht="15.75" hidden="1" customHeight="1">
      <c r="A5370" s="119">
        <v>5363</v>
      </c>
      <c r="B5370" s="238" t="s">
        <v>31662</v>
      </c>
      <c r="C5370" s="121" t="s">
        <v>7497</v>
      </c>
      <c r="D5370" s="119">
        <v>2025</v>
      </c>
      <c r="E5370" s="121">
        <v>6100113612</v>
      </c>
      <c r="F5370" s="237">
        <v>45812</v>
      </c>
      <c r="G5370" s="121" t="s">
        <v>12763</v>
      </c>
      <c r="H5370" s="121" t="s">
        <v>26214</v>
      </c>
      <c r="I5370" s="120" t="s">
        <v>19309</v>
      </c>
      <c r="J5370" s="121" t="s">
        <v>7451</v>
      </c>
    </row>
    <row r="5371" spans="1:10" ht="15.75" hidden="1" customHeight="1">
      <c r="A5371" s="119">
        <v>5364</v>
      </c>
      <c r="B5371" s="238" t="s">
        <v>31663</v>
      </c>
      <c r="C5371" s="121" t="s">
        <v>7478</v>
      </c>
      <c r="D5371" s="119">
        <v>2025</v>
      </c>
      <c r="E5371" s="121">
        <v>6100113132</v>
      </c>
      <c r="F5371" s="237">
        <v>45792</v>
      </c>
      <c r="G5371" s="121" t="s">
        <v>12764</v>
      </c>
      <c r="H5371" s="121" t="s">
        <v>26215</v>
      </c>
      <c r="I5371" s="120" t="s">
        <v>19310</v>
      </c>
      <c r="J5371" s="121" t="s">
        <v>7451</v>
      </c>
    </row>
    <row r="5372" spans="1:10" ht="15.75" hidden="1" customHeight="1">
      <c r="A5372" s="119">
        <v>5365</v>
      </c>
      <c r="B5372" s="238" t="s">
        <v>31664</v>
      </c>
      <c r="C5372" s="121" t="s">
        <v>7496</v>
      </c>
      <c r="D5372" s="119">
        <v>2025</v>
      </c>
      <c r="E5372" s="121">
        <v>6100113203</v>
      </c>
      <c r="F5372" s="237">
        <v>45797</v>
      </c>
      <c r="G5372" s="121" t="s">
        <v>12765</v>
      </c>
      <c r="H5372" s="121" t="s">
        <v>26216</v>
      </c>
      <c r="I5372" s="120" t="s">
        <v>19311</v>
      </c>
      <c r="J5372" s="121" t="s">
        <v>7451</v>
      </c>
    </row>
    <row r="5373" spans="1:10" ht="15.75" hidden="1" customHeight="1">
      <c r="A5373" s="119">
        <v>5366</v>
      </c>
      <c r="B5373" s="238" t="s">
        <v>31665</v>
      </c>
      <c r="C5373" s="121" t="s">
        <v>7508</v>
      </c>
      <c r="D5373" s="119">
        <v>2025</v>
      </c>
      <c r="E5373" s="121">
        <v>6400024104</v>
      </c>
      <c r="F5373" s="237">
        <v>45797</v>
      </c>
      <c r="G5373" s="121" t="s">
        <v>7155</v>
      </c>
      <c r="H5373" s="121" t="s">
        <v>26217</v>
      </c>
      <c r="I5373" s="120" t="s">
        <v>19312</v>
      </c>
      <c r="J5373" s="121" t="s">
        <v>7455</v>
      </c>
    </row>
    <row r="5374" spans="1:10" ht="15.75" hidden="1" customHeight="1">
      <c r="A5374" s="119">
        <v>5367</v>
      </c>
      <c r="B5374" s="238" t="s">
        <v>31666</v>
      </c>
      <c r="C5374" s="121" t="s">
        <v>7490</v>
      </c>
      <c r="D5374" s="119">
        <v>2025</v>
      </c>
      <c r="E5374" s="121">
        <v>6200039369</v>
      </c>
      <c r="F5374" s="237">
        <v>45793</v>
      </c>
      <c r="G5374" s="121" t="s">
        <v>12766</v>
      </c>
      <c r="H5374" s="121" t="s">
        <v>26218</v>
      </c>
      <c r="I5374" s="120" t="s">
        <v>19313</v>
      </c>
      <c r="J5374" s="121" t="s">
        <v>7453</v>
      </c>
    </row>
    <row r="5375" spans="1:10" ht="15.75" hidden="1" customHeight="1">
      <c r="A5375" s="119">
        <v>5368</v>
      </c>
      <c r="B5375" s="238" t="s">
        <v>31667</v>
      </c>
      <c r="C5375" s="121" t="s">
        <v>7508</v>
      </c>
      <c r="D5375" s="119">
        <v>2025</v>
      </c>
      <c r="E5375" s="121">
        <v>6400024105</v>
      </c>
      <c r="F5375" s="237">
        <v>45797</v>
      </c>
      <c r="G5375" s="121" t="s">
        <v>7155</v>
      </c>
      <c r="H5375" s="121" t="s">
        <v>26219</v>
      </c>
      <c r="I5375" s="120" t="s">
        <v>19314</v>
      </c>
      <c r="J5375" s="121" t="s">
        <v>7455</v>
      </c>
    </row>
    <row r="5376" spans="1:10" ht="15.75" hidden="1" customHeight="1">
      <c r="A5376" s="119">
        <v>5369</v>
      </c>
      <c r="B5376" s="238" t="s">
        <v>31668</v>
      </c>
      <c r="C5376" s="121" t="s">
        <v>7490</v>
      </c>
      <c r="D5376" s="119">
        <v>2025</v>
      </c>
      <c r="E5376" s="121">
        <v>6200039353</v>
      </c>
      <c r="F5376" s="237">
        <v>45796</v>
      </c>
      <c r="G5376" s="121" t="s">
        <v>12315</v>
      </c>
      <c r="H5376" s="121" t="s">
        <v>26220</v>
      </c>
      <c r="I5376" s="120" t="s">
        <v>19315</v>
      </c>
      <c r="J5376" s="121" t="s">
        <v>7453</v>
      </c>
    </row>
    <row r="5377" spans="1:10" ht="15.75" hidden="1" customHeight="1">
      <c r="A5377" s="119">
        <v>5370</v>
      </c>
      <c r="B5377" s="238" t="s">
        <v>31669</v>
      </c>
      <c r="C5377" s="121" t="s">
        <v>7490</v>
      </c>
      <c r="D5377" s="119">
        <v>2025</v>
      </c>
      <c r="E5377" s="121">
        <v>6200039355</v>
      </c>
      <c r="F5377" s="237">
        <v>45796</v>
      </c>
      <c r="G5377" s="121" t="s">
        <v>12315</v>
      </c>
      <c r="H5377" s="121" t="s">
        <v>26221</v>
      </c>
      <c r="I5377" s="120" t="s">
        <v>19316</v>
      </c>
      <c r="J5377" s="121" t="s">
        <v>7453</v>
      </c>
    </row>
    <row r="5378" spans="1:10" ht="15.75" hidden="1" customHeight="1">
      <c r="A5378" s="119">
        <v>5371</v>
      </c>
      <c r="B5378" s="238" t="s">
        <v>28555</v>
      </c>
      <c r="C5378" s="121" t="s">
        <v>7479</v>
      </c>
      <c r="D5378" s="119">
        <v>2025</v>
      </c>
      <c r="E5378" s="121">
        <v>6100113159</v>
      </c>
      <c r="F5378" s="237">
        <v>45798</v>
      </c>
      <c r="G5378" s="121" t="s">
        <v>12767</v>
      </c>
      <c r="H5378" s="121" t="s">
        <v>26222</v>
      </c>
      <c r="I5378" s="120" t="s">
        <v>19317</v>
      </c>
      <c r="J5378" s="121" t="s">
        <v>7451</v>
      </c>
    </row>
    <row r="5379" spans="1:10" ht="15.75" hidden="1" customHeight="1">
      <c r="A5379" s="119">
        <v>5372</v>
      </c>
      <c r="B5379" s="238" t="s">
        <v>31670</v>
      </c>
      <c r="C5379" s="121" t="s">
        <v>7492</v>
      </c>
      <c r="D5379" s="119">
        <v>2025</v>
      </c>
      <c r="E5379" s="121">
        <v>6200039359</v>
      </c>
      <c r="F5379" s="237">
        <v>45793</v>
      </c>
      <c r="G5379" s="121" t="s">
        <v>12768</v>
      </c>
      <c r="H5379" s="121" t="s">
        <v>26223</v>
      </c>
      <c r="I5379" s="120" t="s">
        <v>19318</v>
      </c>
      <c r="J5379" s="121" t="s">
        <v>7453</v>
      </c>
    </row>
    <row r="5380" spans="1:10" ht="15.75" hidden="1" customHeight="1">
      <c r="A5380" s="119">
        <v>5373</v>
      </c>
      <c r="B5380" s="238" t="s">
        <v>31671</v>
      </c>
      <c r="C5380" s="121" t="s">
        <v>7492</v>
      </c>
      <c r="D5380" s="119">
        <v>2025</v>
      </c>
      <c r="E5380" s="121">
        <v>6200039360</v>
      </c>
      <c r="F5380" s="237">
        <v>45793</v>
      </c>
      <c r="G5380" s="121" t="s">
        <v>12769</v>
      </c>
      <c r="H5380" s="121"/>
      <c r="I5380" s="120" t="s">
        <v>19319</v>
      </c>
      <c r="J5380" s="121" t="s">
        <v>7453</v>
      </c>
    </row>
    <row r="5381" spans="1:10" ht="15.75" hidden="1" customHeight="1">
      <c r="A5381" s="119">
        <v>5374</v>
      </c>
      <c r="B5381" s="121" t="s">
        <v>33353</v>
      </c>
      <c r="C5381" s="121" t="s">
        <v>7499</v>
      </c>
      <c r="D5381" s="119">
        <v>2025</v>
      </c>
      <c r="E5381" s="121">
        <v>6000042241</v>
      </c>
      <c r="F5381" s="237">
        <v>45825</v>
      </c>
      <c r="G5381" s="121" t="s">
        <v>7105</v>
      </c>
      <c r="H5381" s="121"/>
      <c r="I5381" s="120" t="s">
        <v>19320</v>
      </c>
      <c r="J5381" s="121" t="s">
        <v>7452</v>
      </c>
    </row>
    <row r="5382" spans="1:10" ht="15.75" hidden="1" customHeight="1">
      <c r="A5382" s="119">
        <v>5375</v>
      </c>
      <c r="B5382" s="238" t="s">
        <v>31672</v>
      </c>
      <c r="C5382" s="121" t="s">
        <v>7490</v>
      </c>
      <c r="D5382" s="119">
        <v>2025</v>
      </c>
      <c r="E5382" s="121">
        <v>6200039350</v>
      </c>
      <c r="F5382" s="237">
        <v>45792</v>
      </c>
      <c r="G5382" s="121" t="s">
        <v>12770</v>
      </c>
      <c r="H5382" s="121" t="s">
        <v>26224</v>
      </c>
      <c r="I5382" s="120" t="s">
        <v>19321</v>
      </c>
      <c r="J5382" s="121" t="s">
        <v>7453</v>
      </c>
    </row>
    <row r="5383" spans="1:10" ht="15.75" hidden="1" customHeight="1">
      <c r="A5383" s="119">
        <v>5376</v>
      </c>
      <c r="B5383" s="238" t="s">
        <v>31673</v>
      </c>
      <c r="C5383" s="121" t="s">
        <v>7490</v>
      </c>
      <c r="D5383" s="119">
        <v>2025</v>
      </c>
      <c r="E5383" s="121">
        <v>6200039354</v>
      </c>
      <c r="F5383" s="237">
        <v>45796</v>
      </c>
      <c r="G5383" s="121" t="s">
        <v>12315</v>
      </c>
      <c r="H5383" s="121" t="s">
        <v>26225</v>
      </c>
      <c r="I5383" s="120" t="s">
        <v>19322</v>
      </c>
      <c r="J5383" s="121" t="s">
        <v>7453</v>
      </c>
    </row>
    <row r="5384" spans="1:10" ht="15.75" hidden="1" customHeight="1">
      <c r="A5384" s="119">
        <v>5377</v>
      </c>
      <c r="B5384" s="238" t="s">
        <v>31522</v>
      </c>
      <c r="C5384" s="121" t="s">
        <v>7478</v>
      </c>
      <c r="D5384" s="119">
        <v>2025</v>
      </c>
      <c r="E5384" s="121">
        <v>6100113158</v>
      </c>
      <c r="F5384" s="237">
        <v>45793</v>
      </c>
      <c r="G5384" s="121" t="s">
        <v>7257</v>
      </c>
      <c r="H5384" s="121" t="s">
        <v>26226</v>
      </c>
      <c r="I5384" s="120" t="s">
        <v>7332</v>
      </c>
      <c r="J5384" s="121" t="s">
        <v>7451</v>
      </c>
    </row>
    <row r="5385" spans="1:10" ht="15.75" hidden="1" customHeight="1">
      <c r="A5385" s="119">
        <v>5378</v>
      </c>
      <c r="B5385" s="238" t="s">
        <v>31674</v>
      </c>
      <c r="C5385" s="121" t="s">
        <v>7509</v>
      </c>
      <c r="D5385" s="119">
        <v>2025</v>
      </c>
      <c r="E5385" s="121">
        <v>6400024100</v>
      </c>
      <c r="F5385" s="237">
        <v>45791</v>
      </c>
      <c r="G5385" s="121" t="s">
        <v>12771</v>
      </c>
      <c r="H5385" s="121" t="s">
        <v>26227</v>
      </c>
      <c r="I5385" s="120" t="s">
        <v>19323</v>
      </c>
      <c r="J5385" s="121" t="s">
        <v>7455</v>
      </c>
    </row>
    <row r="5386" spans="1:10" ht="15.75" hidden="1" customHeight="1">
      <c r="A5386" s="119">
        <v>5379</v>
      </c>
      <c r="B5386" s="238" t="s">
        <v>31675</v>
      </c>
      <c r="C5386" s="121" t="s">
        <v>7480</v>
      </c>
      <c r="D5386" s="119">
        <v>2025</v>
      </c>
      <c r="E5386" s="121">
        <v>6000042036</v>
      </c>
      <c r="F5386" s="237">
        <v>45793</v>
      </c>
      <c r="G5386" s="121" t="s">
        <v>12772</v>
      </c>
      <c r="H5386" s="121" t="s">
        <v>26228</v>
      </c>
      <c r="I5386" s="120" t="s">
        <v>19324</v>
      </c>
      <c r="J5386" s="121" t="s">
        <v>7452</v>
      </c>
    </row>
    <row r="5387" spans="1:10" ht="15.75" hidden="1" customHeight="1">
      <c r="A5387" s="119">
        <v>5380</v>
      </c>
      <c r="B5387" s="238" t="s">
        <v>31676</v>
      </c>
      <c r="C5387" s="121" t="s">
        <v>7490</v>
      </c>
      <c r="D5387" s="119">
        <v>2025</v>
      </c>
      <c r="E5387" s="121">
        <v>6200039356</v>
      </c>
      <c r="F5387" s="237">
        <v>45796</v>
      </c>
      <c r="G5387" s="121" t="s">
        <v>12315</v>
      </c>
      <c r="H5387" s="121" t="s">
        <v>26229</v>
      </c>
      <c r="I5387" s="120" t="s">
        <v>19325</v>
      </c>
      <c r="J5387" s="121" t="s">
        <v>7453</v>
      </c>
    </row>
    <row r="5388" spans="1:10" ht="15.75" hidden="1" customHeight="1">
      <c r="A5388" s="119">
        <v>5381</v>
      </c>
      <c r="B5388" s="238" t="s">
        <v>31677</v>
      </c>
      <c r="C5388" s="121" t="s">
        <v>7483</v>
      </c>
      <c r="D5388" s="119">
        <v>2025</v>
      </c>
      <c r="E5388" s="121">
        <v>6100113160</v>
      </c>
      <c r="F5388" s="237">
        <v>45796</v>
      </c>
      <c r="G5388" s="121" t="s">
        <v>12773</v>
      </c>
      <c r="H5388" s="121" t="s">
        <v>26230</v>
      </c>
      <c r="I5388" s="120" t="s">
        <v>19326</v>
      </c>
      <c r="J5388" s="121" t="s">
        <v>7451</v>
      </c>
    </row>
    <row r="5389" spans="1:10" ht="15.75" hidden="1" customHeight="1">
      <c r="A5389" s="119">
        <v>5382</v>
      </c>
      <c r="B5389" s="238" t="s">
        <v>31678</v>
      </c>
      <c r="C5389" s="121" t="s">
        <v>7497</v>
      </c>
      <c r="D5389" s="119">
        <v>2025</v>
      </c>
      <c r="E5389" s="121">
        <v>6100114110</v>
      </c>
      <c r="F5389" s="237">
        <v>45833</v>
      </c>
      <c r="G5389" s="121" t="s">
        <v>12774</v>
      </c>
      <c r="H5389" s="121"/>
      <c r="I5389" s="120" t="s">
        <v>19327</v>
      </c>
      <c r="J5389" s="121" t="s">
        <v>7451</v>
      </c>
    </row>
    <row r="5390" spans="1:10" ht="15.75" hidden="1" customHeight="1">
      <c r="A5390" s="119">
        <v>5383</v>
      </c>
      <c r="B5390" s="238" t="s">
        <v>7878</v>
      </c>
      <c r="C5390" s="121" t="s">
        <v>7479</v>
      </c>
      <c r="D5390" s="119">
        <v>2025</v>
      </c>
      <c r="E5390" s="121">
        <v>6100113502</v>
      </c>
      <c r="F5390" s="237">
        <v>45806</v>
      </c>
      <c r="G5390" s="121" t="s">
        <v>12775</v>
      </c>
      <c r="H5390" s="121" t="s">
        <v>26231</v>
      </c>
      <c r="I5390" s="120" t="s">
        <v>19328</v>
      </c>
      <c r="J5390" s="121" t="s">
        <v>7451</v>
      </c>
    </row>
    <row r="5391" spans="1:10" ht="15.75" hidden="1" customHeight="1">
      <c r="A5391" s="119">
        <v>5384</v>
      </c>
      <c r="B5391" s="238" t="s">
        <v>31679</v>
      </c>
      <c r="C5391" s="121" t="s">
        <v>7484</v>
      </c>
      <c r="D5391" s="119">
        <v>2025</v>
      </c>
      <c r="E5391" s="121">
        <v>6100113495</v>
      </c>
      <c r="F5391" s="237">
        <v>45807</v>
      </c>
      <c r="G5391" s="121" t="s">
        <v>12776</v>
      </c>
      <c r="H5391" s="121" t="s">
        <v>26232</v>
      </c>
      <c r="I5391" s="120" t="s">
        <v>19329</v>
      </c>
      <c r="J5391" s="121" t="s">
        <v>7451</v>
      </c>
    </row>
    <row r="5392" spans="1:10" ht="15.75" hidden="1" customHeight="1">
      <c r="A5392" s="119">
        <v>5385</v>
      </c>
      <c r="B5392" s="238" t="s">
        <v>31680</v>
      </c>
      <c r="C5392" s="121" t="s">
        <v>7496</v>
      </c>
      <c r="D5392" s="119">
        <v>2025</v>
      </c>
      <c r="E5392" s="121">
        <v>6100113387</v>
      </c>
      <c r="F5392" s="237">
        <v>45804</v>
      </c>
      <c r="G5392" s="121" t="s">
        <v>12777</v>
      </c>
      <c r="H5392" s="121" t="s">
        <v>26233</v>
      </c>
      <c r="I5392" s="120" t="s">
        <v>19330</v>
      </c>
      <c r="J5392" s="121" t="s">
        <v>7451</v>
      </c>
    </row>
    <row r="5393" spans="1:10" ht="15.75" hidden="1" customHeight="1">
      <c r="A5393" s="119">
        <v>5386</v>
      </c>
      <c r="B5393" s="238" t="s">
        <v>28590</v>
      </c>
      <c r="C5393" s="121" t="s">
        <v>7479</v>
      </c>
      <c r="D5393" s="119">
        <v>2025</v>
      </c>
      <c r="E5393" s="121">
        <v>6100113163</v>
      </c>
      <c r="F5393" s="237">
        <v>45796</v>
      </c>
      <c r="G5393" s="121" t="s">
        <v>12778</v>
      </c>
      <c r="H5393" s="121" t="s">
        <v>26234</v>
      </c>
      <c r="I5393" s="120" t="s">
        <v>19331</v>
      </c>
      <c r="J5393" s="121" t="s">
        <v>7451</v>
      </c>
    </row>
    <row r="5394" spans="1:10" ht="15.75" hidden="1" customHeight="1">
      <c r="A5394" s="119">
        <v>5387</v>
      </c>
      <c r="B5394" s="238" t="s">
        <v>7624</v>
      </c>
      <c r="C5394" s="121" t="s">
        <v>7478</v>
      </c>
      <c r="D5394" s="119">
        <v>2025</v>
      </c>
      <c r="E5394" s="121">
        <v>6100113319</v>
      </c>
      <c r="F5394" s="237">
        <v>45800</v>
      </c>
      <c r="G5394" s="121" t="s">
        <v>12779</v>
      </c>
      <c r="H5394" s="121" t="s">
        <v>26235</v>
      </c>
      <c r="I5394" s="120" t="s">
        <v>7325</v>
      </c>
      <c r="J5394" s="121" t="s">
        <v>7451</v>
      </c>
    </row>
    <row r="5395" spans="1:10" ht="15.75" hidden="1" customHeight="1">
      <c r="A5395" s="119">
        <v>5388</v>
      </c>
      <c r="B5395" s="238" t="s">
        <v>7688</v>
      </c>
      <c r="C5395" s="121" t="s">
        <v>7503</v>
      </c>
      <c r="D5395" s="119">
        <v>2025</v>
      </c>
      <c r="E5395" s="121">
        <v>6100113402</v>
      </c>
      <c r="F5395" s="237">
        <v>45804</v>
      </c>
      <c r="G5395" s="121" t="s">
        <v>12780</v>
      </c>
      <c r="H5395" s="121" t="s">
        <v>26236</v>
      </c>
      <c r="I5395" s="120" t="s">
        <v>19332</v>
      </c>
      <c r="J5395" s="121" t="s">
        <v>7451</v>
      </c>
    </row>
    <row r="5396" spans="1:10" ht="15.75" hidden="1" customHeight="1">
      <c r="A5396" s="119">
        <v>5389</v>
      </c>
      <c r="B5396" s="238" t="s">
        <v>31681</v>
      </c>
      <c r="C5396" s="121" t="s">
        <v>7491</v>
      </c>
      <c r="D5396" s="119">
        <v>2025</v>
      </c>
      <c r="E5396" s="121">
        <v>6100113167</v>
      </c>
      <c r="F5396" s="237">
        <v>45796</v>
      </c>
      <c r="G5396" s="121" t="s">
        <v>7172</v>
      </c>
      <c r="H5396" s="121" t="s">
        <v>26237</v>
      </c>
      <c r="I5396" s="120" t="s">
        <v>19333</v>
      </c>
      <c r="J5396" s="121" t="s">
        <v>7451</v>
      </c>
    </row>
    <row r="5397" spans="1:10" ht="15.75" hidden="1" customHeight="1">
      <c r="A5397" s="119">
        <v>5390</v>
      </c>
      <c r="B5397" s="238" t="s">
        <v>31682</v>
      </c>
      <c r="C5397" s="121" t="s">
        <v>7496</v>
      </c>
      <c r="D5397" s="119">
        <v>2025</v>
      </c>
      <c r="E5397" s="121">
        <v>6100113960</v>
      </c>
      <c r="F5397" s="237">
        <v>45826</v>
      </c>
      <c r="G5397" s="121" t="s">
        <v>12781</v>
      </c>
      <c r="H5397" s="121" t="s">
        <v>26238</v>
      </c>
      <c r="I5397" s="120" t="s">
        <v>19334</v>
      </c>
      <c r="J5397" s="121" t="s">
        <v>7451</v>
      </c>
    </row>
    <row r="5398" spans="1:10" ht="15.75" hidden="1" customHeight="1">
      <c r="A5398" s="119">
        <v>5391</v>
      </c>
      <c r="B5398" s="238" t="s">
        <v>31683</v>
      </c>
      <c r="C5398" s="121" t="s">
        <v>7478</v>
      </c>
      <c r="D5398" s="119">
        <v>2025</v>
      </c>
      <c r="E5398" s="121">
        <v>6100113198</v>
      </c>
      <c r="F5398" s="237">
        <v>45817</v>
      </c>
      <c r="G5398" s="121" t="s">
        <v>12782</v>
      </c>
      <c r="H5398" s="121" t="s">
        <v>26239</v>
      </c>
      <c r="I5398" s="120" t="s">
        <v>19335</v>
      </c>
      <c r="J5398" s="121" t="s">
        <v>7451</v>
      </c>
    </row>
    <row r="5399" spans="1:10" ht="15.75" hidden="1" customHeight="1">
      <c r="A5399" s="119">
        <v>5392</v>
      </c>
      <c r="B5399" s="238" t="s">
        <v>31684</v>
      </c>
      <c r="C5399" s="121" t="s">
        <v>7501</v>
      </c>
      <c r="D5399" s="119">
        <v>2025</v>
      </c>
      <c r="E5399" s="121">
        <v>6200039383</v>
      </c>
      <c r="F5399" s="237">
        <v>45797</v>
      </c>
      <c r="G5399" s="121" t="s">
        <v>12783</v>
      </c>
      <c r="H5399" s="121" t="s">
        <v>26240</v>
      </c>
      <c r="I5399" s="120" t="s">
        <v>19336</v>
      </c>
      <c r="J5399" s="121" t="s">
        <v>7453</v>
      </c>
    </row>
    <row r="5400" spans="1:10" ht="15.75" hidden="1" customHeight="1">
      <c r="A5400" s="119">
        <v>5393</v>
      </c>
      <c r="B5400" s="238" t="s">
        <v>31685</v>
      </c>
      <c r="C5400" s="121" t="s">
        <v>7479</v>
      </c>
      <c r="D5400" s="119">
        <v>2025</v>
      </c>
      <c r="E5400" s="121">
        <v>6100113213</v>
      </c>
      <c r="F5400" s="237">
        <v>45796</v>
      </c>
      <c r="G5400" s="121" t="s">
        <v>12784</v>
      </c>
      <c r="H5400" s="121" t="s">
        <v>26241</v>
      </c>
      <c r="I5400" s="120" t="s">
        <v>19337</v>
      </c>
      <c r="J5400" s="121" t="s">
        <v>7451</v>
      </c>
    </row>
    <row r="5401" spans="1:10" ht="15.75" hidden="1" customHeight="1">
      <c r="A5401" s="119">
        <v>5394</v>
      </c>
      <c r="B5401" s="238" t="s">
        <v>31686</v>
      </c>
      <c r="C5401" s="121" t="s">
        <v>7497</v>
      </c>
      <c r="D5401" s="119">
        <v>2025</v>
      </c>
      <c r="E5401" s="121">
        <v>6100113307</v>
      </c>
      <c r="F5401" s="237">
        <v>45810</v>
      </c>
      <c r="G5401" s="121" t="s">
        <v>11580</v>
      </c>
      <c r="H5401" s="121" t="s">
        <v>26242</v>
      </c>
      <c r="I5401" s="120" t="s">
        <v>19338</v>
      </c>
      <c r="J5401" s="121" t="s">
        <v>7451</v>
      </c>
    </row>
    <row r="5402" spans="1:10" ht="15.75" hidden="1" customHeight="1">
      <c r="A5402" s="119">
        <v>5395</v>
      </c>
      <c r="B5402" s="238" t="s">
        <v>31687</v>
      </c>
      <c r="C5402" s="121" t="s">
        <v>7486</v>
      </c>
      <c r="D5402" s="119">
        <v>2025</v>
      </c>
      <c r="E5402" s="121">
        <v>6200039385</v>
      </c>
      <c r="F5402" s="237">
        <v>45796</v>
      </c>
      <c r="G5402" s="121" t="s">
        <v>12785</v>
      </c>
      <c r="H5402" s="121" t="s">
        <v>26243</v>
      </c>
      <c r="I5402" s="120" t="s">
        <v>19339</v>
      </c>
      <c r="J5402" s="121" t="s">
        <v>7453</v>
      </c>
    </row>
    <row r="5403" spans="1:10" ht="15.75" hidden="1" customHeight="1">
      <c r="A5403" s="119">
        <v>5396</v>
      </c>
      <c r="B5403" s="238" t="s">
        <v>31688</v>
      </c>
      <c r="C5403" s="121" t="s">
        <v>7481</v>
      </c>
      <c r="D5403" s="119">
        <v>2025</v>
      </c>
      <c r="E5403" s="121">
        <v>6000042047</v>
      </c>
      <c r="F5403" s="237">
        <v>45796</v>
      </c>
      <c r="G5403" s="121" t="s">
        <v>12786</v>
      </c>
      <c r="H5403" s="121" t="s">
        <v>26244</v>
      </c>
      <c r="I5403" s="120" t="s">
        <v>19340</v>
      </c>
      <c r="J5403" s="121" t="s">
        <v>7452</v>
      </c>
    </row>
    <row r="5404" spans="1:10" ht="15.75" hidden="1" customHeight="1">
      <c r="A5404" s="119">
        <v>5397</v>
      </c>
      <c r="B5404" s="238" t="s">
        <v>7693</v>
      </c>
      <c r="C5404" s="121" t="s">
        <v>7478</v>
      </c>
      <c r="D5404" s="119">
        <v>2025</v>
      </c>
      <c r="E5404" s="121">
        <v>6100113684</v>
      </c>
      <c r="F5404" s="237">
        <v>45818</v>
      </c>
      <c r="G5404" s="121" t="s">
        <v>9228</v>
      </c>
      <c r="H5404" s="121" t="s">
        <v>26245</v>
      </c>
      <c r="I5404" s="120" t="s">
        <v>15384</v>
      </c>
      <c r="J5404" s="121" t="s">
        <v>7451</v>
      </c>
    </row>
    <row r="5405" spans="1:10" ht="15.75" hidden="1" customHeight="1">
      <c r="A5405" s="119">
        <v>5398</v>
      </c>
      <c r="B5405" s="238" t="s">
        <v>7673</v>
      </c>
      <c r="C5405" s="121" t="s">
        <v>7478</v>
      </c>
      <c r="D5405" s="119">
        <v>2025</v>
      </c>
      <c r="E5405" s="121">
        <v>6100113193</v>
      </c>
      <c r="F5405" s="237">
        <v>45797</v>
      </c>
      <c r="G5405" s="121" t="s">
        <v>7218</v>
      </c>
      <c r="H5405" s="121" t="s">
        <v>26246</v>
      </c>
      <c r="I5405" s="120" t="s">
        <v>19341</v>
      </c>
      <c r="J5405" s="121" t="s">
        <v>7451</v>
      </c>
    </row>
    <row r="5406" spans="1:10" ht="15.75" hidden="1" customHeight="1">
      <c r="A5406" s="119">
        <v>5399</v>
      </c>
      <c r="B5406" s="238" t="s">
        <v>31689</v>
      </c>
      <c r="C5406" s="121" t="s">
        <v>7483</v>
      </c>
      <c r="D5406" s="119">
        <v>2025</v>
      </c>
      <c r="E5406" s="121">
        <v>6100113425</v>
      </c>
      <c r="F5406" s="237">
        <v>45805</v>
      </c>
      <c r="G5406" s="121" t="s">
        <v>12787</v>
      </c>
      <c r="H5406" s="121" t="s">
        <v>26247</v>
      </c>
      <c r="I5406" s="120" t="s">
        <v>19342</v>
      </c>
      <c r="J5406" s="121" t="s">
        <v>7451</v>
      </c>
    </row>
    <row r="5407" spans="1:10" ht="15.75" hidden="1" customHeight="1">
      <c r="A5407" s="119">
        <v>5400</v>
      </c>
      <c r="B5407" s="238" t="s">
        <v>31690</v>
      </c>
      <c r="C5407" s="121" t="s">
        <v>7490</v>
      </c>
      <c r="D5407" s="119">
        <v>2025</v>
      </c>
      <c r="E5407" s="121">
        <v>6200039422</v>
      </c>
      <c r="F5407" s="237">
        <v>45799</v>
      </c>
      <c r="G5407" s="121" t="s">
        <v>12788</v>
      </c>
      <c r="H5407" s="121" t="s">
        <v>26248</v>
      </c>
      <c r="I5407" s="120" t="s">
        <v>19343</v>
      </c>
      <c r="J5407" s="121" t="s">
        <v>7453</v>
      </c>
    </row>
    <row r="5408" spans="1:10" ht="15.75" hidden="1" customHeight="1">
      <c r="A5408" s="119">
        <v>5401</v>
      </c>
      <c r="B5408" s="238" t="s">
        <v>31691</v>
      </c>
      <c r="C5408" s="121" t="s">
        <v>7478</v>
      </c>
      <c r="D5408" s="119">
        <v>2025</v>
      </c>
      <c r="E5408" s="121">
        <v>6100113296</v>
      </c>
      <c r="F5408" s="237">
        <v>45799</v>
      </c>
      <c r="G5408" s="121" t="s">
        <v>12789</v>
      </c>
      <c r="H5408" s="121" t="s">
        <v>26249</v>
      </c>
      <c r="I5408" s="120" t="s">
        <v>19344</v>
      </c>
      <c r="J5408" s="121" t="s">
        <v>7451</v>
      </c>
    </row>
    <row r="5409" spans="1:10" ht="15.75" hidden="1" customHeight="1">
      <c r="A5409" s="119">
        <v>5402</v>
      </c>
      <c r="B5409" s="238" t="s">
        <v>31692</v>
      </c>
      <c r="C5409" s="121" t="s">
        <v>7501</v>
      </c>
      <c r="D5409" s="119">
        <v>2025</v>
      </c>
      <c r="E5409" s="121">
        <v>6200039457</v>
      </c>
      <c r="F5409" s="237">
        <v>45803</v>
      </c>
      <c r="G5409" s="121" t="s">
        <v>12790</v>
      </c>
      <c r="H5409" s="121" t="s">
        <v>26250</v>
      </c>
      <c r="I5409" s="120" t="s">
        <v>19345</v>
      </c>
      <c r="J5409" s="121" t="s">
        <v>7453</v>
      </c>
    </row>
    <row r="5410" spans="1:10" ht="15.75" hidden="1" customHeight="1">
      <c r="A5410" s="119">
        <v>5403</v>
      </c>
      <c r="B5410" s="238" t="s">
        <v>31693</v>
      </c>
      <c r="C5410" s="121" t="s">
        <v>7478</v>
      </c>
      <c r="D5410" s="119">
        <v>2025</v>
      </c>
      <c r="E5410" s="121">
        <v>6100113249</v>
      </c>
      <c r="F5410" s="237">
        <v>45799</v>
      </c>
      <c r="G5410" s="121" t="s">
        <v>12791</v>
      </c>
      <c r="H5410" s="121" t="s">
        <v>26251</v>
      </c>
      <c r="I5410" s="120" t="s">
        <v>19346</v>
      </c>
      <c r="J5410" s="121" t="s">
        <v>7451</v>
      </c>
    </row>
    <row r="5411" spans="1:10" ht="15.75" hidden="1" customHeight="1">
      <c r="A5411" s="119">
        <v>5404</v>
      </c>
      <c r="B5411" s="238" t="s">
        <v>31694</v>
      </c>
      <c r="C5411" s="121" t="s">
        <v>7496</v>
      </c>
      <c r="D5411" s="119">
        <v>2025</v>
      </c>
      <c r="E5411" s="121">
        <v>6100113588</v>
      </c>
      <c r="F5411" s="237">
        <v>45810</v>
      </c>
      <c r="G5411" s="121" t="s">
        <v>12792</v>
      </c>
      <c r="H5411" s="121" t="s">
        <v>26252</v>
      </c>
      <c r="I5411" s="120" t="s">
        <v>19347</v>
      </c>
      <c r="J5411" s="121" t="s">
        <v>7451</v>
      </c>
    </row>
    <row r="5412" spans="1:10" ht="15.75" hidden="1" customHeight="1">
      <c r="A5412" s="119">
        <v>5405</v>
      </c>
      <c r="B5412" s="238" t="s">
        <v>31695</v>
      </c>
      <c r="C5412" s="121" t="s">
        <v>7503</v>
      </c>
      <c r="D5412" s="119">
        <v>2025</v>
      </c>
      <c r="E5412" s="121">
        <v>6100113301</v>
      </c>
      <c r="F5412" s="237">
        <v>45799</v>
      </c>
      <c r="G5412" s="121" t="s">
        <v>12793</v>
      </c>
      <c r="H5412" s="121" t="s">
        <v>26253</v>
      </c>
      <c r="I5412" s="120" t="s">
        <v>19348</v>
      </c>
      <c r="J5412" s="121" t="s">
        <v>7451</v>
      </c>
    </row>
    <row r="5413" spans="1:10" ht="15.75" hidden="1" customHeight="1">
      <c r="A5413" s="119">
        <v>5406</v>
      </c>
      <c r="B5413" s="238" t="s">
        <v>31696</v>
      </c>
      <c r="C5413" s="121" t="s">
        <v>7508</v>
      </c>
      <c r="D5413" s="119">
        <v>2025</v>
      </c>
      <c r="E5413" s="121">
        <v>6400024136</v>
      </c>
      <c r="F5413" s="237">
        <v>45803</v>
      </c>
      <c r="G5413" s="121" t="s">
        <v>12794</v>
      </c>
      <c r="H5413" s="121" t="s">
        <v>26254</v>
      </c>
      <c r="I5413" s="120" t="s">
        <v>19349</v>
      </c>
      <c r="J5413" s="121" t="s">
        <v>7455</v>
      </c>
    </row>
    <row r="5414" spans="1:10" ht="15.75" hidden="1" customHeight="1">
      <c r="A5414" s="119">
        <v>5407</v>
      </c>
      <c r="B5414" s="238" t="s">
        <v>31697</v>
      </c>
      <c r="C5414" s="121" t="s">
        <v>7502</v>
      </c>
      <c r="D5414" s="119">
        <v>2025</v>
      </c>
      <c r="E5414" s="121">
        <v>6300020974</v>
      </c>
      <c r="F5414" s="237">
        <v>45798</v>
      </c>
      <c r="G5414" s="121" t="s">
        <v>12795</v>
      </c>
      <c r="H5414" s="121" t="s">
        <v>26255</v>
      </c>
      <c r="I5414" s="120" t="s">
        <v>19350</v>
      </c>
      <c r="J5414" s="121" t="s">
        <v>7454</v>
      </c>
    </row>
    <row r="5415" spans="1:10" ht="15.75" hidden="1" customHeight="1">
      <c r="A5415" s="119">
        <v>5408</v>
      </c>
      <c r="B5415" s="238" t="s">
        <v>31698</v>
      </c>
      <c r="C5415" s="121" t="s">
        <v>7493</v>
      </c>
      <c r="D5415" s="119">
        <v>2025</v>
      </c>
      <c r="E5415" s="121">
        <v>6000042101</v>
      </c>
      <c r="F5415" s="237">
        <v>45799</v>
      </c>
      <c r="G5415" s="121" t="s">
        <v>12796</v>
      </c>
      <c r="H5415" s="121" t="s">
        <v>26256</v>
      </c>
      <c r="I5415" s="120" t="s">
        <v>19351</v>
      </c>
      <c r="J5415" s="121" t="s">
        <v>7452</v>
      </c>
    </row>
    <row r="5416" spans="1:10" ht="15.75" hidden="1" customHeight="1">
      <c r="A5416" s="119">
        <v>5409</v>
      </c>
      <c r="B5416" s="238" t="s">
        <v>31699</v>
      </c>
      <c r="C5416" s="121" t="s">
        <v>7492</v>
      </c>
      <c r="D5416" s="119">
        <v>2025</v>
      </c>
      <c r="E5416" s="121">
        <v>6200039371</v>
      </c>
      <c r="F5416" s="237">
        <v>45796</v>
      </c>
      <c r="G5416" s="121" t="s">
        <v>12797</v>
      </c>
      <c r="H5416" s="121" t="s">
        <v>26257</v>
      </c>
      <c r="I5416" s="120" t="s">
        <v>19352</v>
      </c>
      <c r="J5416" s="121" t="s">
        <v>7453</v>
      </c>
    </row>
    <row r="5417" spans="1:10" ht="15.75" hidden="1" customHeight="1">
      <c r="A5417" s="119">
        <v>5410</v>
      </c>
      <c r="B5417" s="238" t="s">
        <v>31700</v>
      </c>
      <c r="C5417" s="121" t="s">
        <v>7498</v>
      </c>
      <c r="D5417" s="119">
        <v>2025</v>
      </c>
      <c r="E5417" s="121">
        <v>6200039402</v>
      </c>
      <c r="F5417" s="237">
        <v>45798</v>
      </c>
      <c r="G5417" s="121" t="s">
        <v>12798</v>
      </c>
      <c r="H5417" s="121" t="s">
        <v>26258</v>
      </c>
      <c r="I5417" s="120" t="s">
        <v>19353</v>
      </c>
      <c r="J5417" s="121" t="s">
        <v>7453</v>
      </c>
    </row>
    <row r="5418" spans="1:10" ht="15.75" hidden="1" customHeight="1">
      <c r="A5418" s="119">
        <v>5411</v>
      </c>
      <c r="B5418" s="238" t="s">
        <v>31701</v>
      </c>
      <c r="C5418" s="121" t="s">
        <v>7478</v>
      </c>
      <c r="D5418" s="119">
        <v>2025</v>
      </c>
      <c r="E5418" s="121">
        <v>6100113197</v>
      </c>
      <c r="F5418" s="237">
        <v>45796</v>
      </c>
      <c r="G5418" s="121" t="s">
        <v>7172</v>
      </c>
      <c r="H5418" s="121" t="s">
        <v>26259</v>
      </c>
      <c r="I5418" s="120" t="s">
        <v>19354</v>
      </c>
      <c r="J5418" s="121" t="s">
        <v>7451</v>
      </c>
    </row>
    <row r="5419" spans="1:10" ht="15.75" hidden="1" customHeight="1">
      <c r="A5419" s="119">
        <v>5412</v>
      </c>
      <c r="B5419" s="238" t="s">
        <v>31702</v>
      </c>
      <c r="C5419" s="121" t="s">
        <v>7508</v>
      </c>
      <c r="D5419" s="119">
        <v>2025</v>
      </c>
      <c r="E5419" s="121">
        <v>6400024113</v>
      </c>
      <c r="F5419" s="237">
        <v>45796</v>
      </c>
      <c r="G5419" s="121" t="s">
        <v>12799</v>
      </c>
      <c r="H5419" s="121" t="s">
        <v>26260</v>
      </c>
      <c r="I5419" s="120" t="s">
        <v>19355</v>
      </c>
      <c r="J5419" s="121" t="s">
        <v>7455</v>
      </c>
    </row>
    <row r="5420" spans="1:10" ht="15.75" hidden="1" customHeight="1">
      <c r="A5420" s="119">
        <v>5413</v>
      </c>
      <c r="B5420" s="238" t="s">
        <v>31703</v>
      </c>
      <c r="C5420" s="121" t="s">
        <v>7495</v>
      </c>
      <c r="D5420" s="119">
        <v>2025</v>
      </c>
      <c r="E5420" s="121">
        <v>6300020962</v>
      </c>
      <c r="F5420" s="237">
        <v>45796</v>
      </c>
      <c r="G5420" s="121" t="s">
        <v>7124</v>
      </c>
      <c r="H5420" s="121"/>
      <c r="I5420" s="120" t="s">
        <v>18915</v>
      </c>
      <c r="J5420" s="121" t="s">
        <v>7454</v>
      </c>
    </row>
    <row r="5421" spans="1:10" ht="15.75" hidden="1" customHeight="1">
      <c r="A5421" s="119">
        <v>5414</v>
      </c>
      <c r="B5421" s="238" t="s">
        <v>31704</v>
      </c>
      <c r="C5421" s="121" t="s">
        <v>7501</v>
      </c>
      <c r="D5421" s="119">
        <v>2025</v>
      </c>
      <c r="E5421" s="121">
        <v>6200039401</v>
      </c>
      <c r="F5421" s="237">
        <v>45804</v>
      </c>
      <c r="G5421" s="121" t="s">
        <v>12800</v>
      </c>
      <c r="H5421" s="121" t="s">
        <v>26261</v>
      </c>
      <c r="I5421" s="120" t="s">
        <v>19356</v>
      </c>
      <c r="J5421" s="121" t="s">
        <v>7453</v>
      </c>
    </row>
    <row r="5422" spans="1:10" ht="15.75" hidden="1" customHeight="1">
      <c r="A5422" s="119">
        <v>5415</v>
      </c>
      <c r="B5422" s="238" t="s">
        <v>7679</v>
      </c>
      <c r="C5422" s="121" t="s">
        <v>7478</v>
      </c>
      <c r="D5422" s="119">
        <v>2025</v>
      </c>
      <c r="E5422" s="121">
        <v>6100113585</v>
      </c>
      <c r="F5422" s="237">
        <v>45810</v>
      </c>
      <c r="G5422" s="121" t="s">
        <v>12801</v>
      </c>
      <c r="H5422" s="121" t="s">
        <v>26262</v>
      </c>
      <c r="I5422" s="120" t="s">
        <v>19357</v>
      </c>
      <c r="J5422" s="121" t="s">
        <v>7451</v>
      </c>
    </row>
    <row r="5423" spans="1:10" ht="15.75" hidden="1" customHeight="1">
      <c r="A5423" s="119">
        <v>5416</v>
      </c>
      <c r="B5423" s="238" t="s">
        <v>31705</v>
      </c>
      <c r="C5423" s="121" t="s">
        <v>7504</v>
      </c>
      <c r="D5423" s="119">
        <v>2025</v>
      </c>
      <c r="E5423" s="121">
        <v>6300021000</v>
      </c>
      <c r="F5423" s="237">
        <v>45804</v>
      </c>
      <c r="G5423" s="121" t="s">
        <v>12802</v>
      </c>
      <c r="H5423" s="121" t="s">
        <v>26263</v>
      </c>
      <c r="I5423" s="120" t="s">
        <v>19358</v>
      </c>
      <c r="J5423" s="121" t="s">
        <v>7454</v>
      </c>
    </row>
    <row r="5424" spans="1:10" ht="15.75" hidden="1" customHeight="1">
      <c r="A5424" s="119">
        <v>5417</v>
      </c>
      <c r="B5424" s="238" t="s">
        <v>31706</v>
      </c>
      <c r="C5424" s="121" t="s">
        <v>7508</v>
      </c>
      <c r="D5424" s="119">
        <v>2025</v>
      </c>
      <c r="E5424" s="121">
        <v>6400024115</v>
      </c>
      <c r="F5424" s="237">
        <v>45793</v>
      </c>
      <c r="G5424" s="121" t="s">
        <v>12803</v>
      </c>
      <c r="H5424" s="121" t="s">
        <v>26264</v>
      </c>
      <c r="I5424" s="120" t="s">
        <v>19359</v>
      </c>
      <c r="J5424" s="121" t="s">
        <v>7455</v>
      </c>
    </row>
    <row r="5425" spans="1:10" ht="15.75" hidden="1" customHeight="1">
      <c r="A5425" s="119">
        <v>5418</v>
      </c>
      <c r="B5425" s="238" t="s">
        <v>31707</v>
      </c>
      <c r="C5425" s="121" t="s">
        <v>7483</v>
      </c>
      <c r="D5425" s="119">
        <v>2025</v>
      </c>
      <c r="E5425" s="121">
        <v>6100113234</v>
      </c>
      <c r="F5425" s="237">
        <v>45797</v>
      </c>
      <c r="G5425" s="121" t="s">
        <v>7203</v>
      </c>
      <c r="H5425" s="121" t="s">
        <v>26265</v>
      </c>
      <c r="I5425" s="120" t="s">
        <v>19360</v>
      </c>
      <c r="J5425" s="121" t="s">
        <v>7451</v>
      </c>
    </row>
    <row r="5426" spans="1:10" ht="15.75" hidden="1" customHeight="1">
      <c r="A5426" s="119">
        <v>5419</v>
      </c>
      <c r="B5426" s="238" t="s">
        <v>31708</v>
      </c>
      <c r="C5426" s="121" t="s">
        <v>7480</v>
      </c>
      <c r="D5426" s="119">
        <v>2025</v>
      </c>
      <c r="E5426" s="121">
        <v>6000042062</v>
      </c>
      <c r="F5426" s="237">
        <v>45796</v>
      </c>
      <c r="G5426" s="121" t="s">
        <v>12804</v>
      </c>
      <c r="H5426" s="121" t="s">
        <v>26266</v>
      </c>
      <c r="I5426" s="120" t="s">
        <v>19361</v>
      </c>
      <c r="J5426" s="121" t="s">
        <v>7452</v>
      </c>
    </row>
    <row r="5427" spans="1:10" ht="15.75" hidden="1" customHeight="1">
      <c r="A5427" s="119">
        <v>5420</v>
      </c>
      <c r="B5427" s="238" t="s">
        <v>31709</v>
      </c>
      <c r="C5427" s="121" t="s">
        <v>7501</v>
      </c>
      <c r="D5427" s="119">
        <v>2025</v>
      </c>
      <c r="E5427" s="121">
        <v>6200039382</v>
      </c>
      <c r="F5427" s="237">
        <v>45796</v>
      </c>
      <c r="G5427" s="121" t="s">
        <v>12805</v>
      </c>
      <c r="H5427" s="121" t="s">
        <v>26267</v>
      </c>
      <c r="I5427" s="120" t="s">
        <v>19362</v>
      </c>
      <c r="J5427" s="121" t="s">
        <v>7453</v>
      </c>
    </row>
    <row r="5428" spans="1:10" ht="15.75" hidden="1" customHeight="1">
      <c r="A5428" s="119">
        <v>5421</v>
      </c>
      <c r="B5428" s="238" t="s">
        <v>31710</v>
      </c>
      <c r="C5428" s="121" t="s">
        <v>7488</v>
      </c>
      <c r="D5428" s="119">
        <v>2025</v>
      </c>
      <c r="E5428" s="121">
        <v>6100113231</v>
      </c>
      <c r="F5428" s="237">
        <v>45798</v>
      </c>
      <c r="G5428" s="121" t="s">
        <v>12806</v>
      </c>
      <c r="H5428" s="121" t="s">
        <v>26268</v>
      </c>
      <c r="I5428" s="120" t="s">
        <v>19363</v>
      </c>
      <c r="J5428" s="121" t="s">
        <v>7451</v>
      </c>
    </row>
    <row r="5429" spans="1:10" ht="15.75" hidden="1" customHeight="1">
      <c r="A5429" s="119">
        <v>5422</v>
      </c>
      <c r="B5429" s="238" t="s">
        <v>31711</v>
      </c>
      <c r="C5429" s="121" t="s">
        <v>7483</v>
      </c>
      <c r="D5429" s="119">
        <v>2025</v>
      </c>
      <c r="E5429" s="121">
        <v>6100113233</v>
      </c>
      <c r="F5429" s="237">
        <v>45797</v>
      </c>
      <c r="G5429" s="121" t="s">
        <v>7203</v>
      </c>
      <c r="H5429" s="121" t="s">
        <v>26269</v>
      </c>
      <c r="I5429" s="120" t="s">
        <v>19364</v>
      </c>
      <c r="J5429" s="121" t="s">
        <v>7451</v>
      </c>
    </row>
    <row r="5430" spans="1:10" ht="15.75" hidden="1" customHeight="1">
      <c r="A5430" s="119">
        <v>5423</v>
      </c>
      <c r="B5430" s="238" t="s">
        <v>31712</v>
      </c>
      <c r="C5430" s="121" t="s">
        <v>7478</v>
      </c>
      <c r="D5430" s="119">
        <v>2025</v>
      </c>
      <c r="E5430" s="121">
        <v>6100113778</v>
      </c>
      <c r="F5430" s="237">
        <v>45833</v>
      </c>
      <c r="G5430" s="121" t="s">
        <v>12807</v>
      </c>
      <c r="H5430" s="121" t="s">
        <v>26270</v>
      </c>
      <c r="I5430" s="120" t="s">
        <v>7363</v>
      </c>
      <c r="J5430" s="121" t="s">
        <v>7451</v>
      </c>
    </row>
    <row r="5431" spans="1:10" ht="15.75" hidden="1" customHeight="1">
      <c r="A5431" s="119">
        <v>5424</v>
      </c>
      <c r="B5431" s="238" t="s">
        <v>31713</v>
      </c>
      <c r="C5431" s="121" t="s">
        <v>7491</v>
      </c>
      <c r="D5431" s="119">
        <v>2025</v>
      </c>
      <c r="E5431" s="121">
        <v>6100113240</v>
      </c>
      <c r="F5431" s="237">
        <v>45798</v>
      </c>
      <c r="G5431" s="121" t="s">
        <v>12808</v>
      </c>
      <c r="H5431" s="121" t="s">
        <v>26271</v>
      </c>
      <c r="I5431" s="120" t="s">
        <v>19365</v>
      </c>
      <c r="J5431" s="121" t="s">
        <v>7451</v>
      </c>
    </row>
    <row r="5432" spans="1:10" ht="15.75" hidden="1" customHeight="1">
      <c r="A5432" s="119">
        <v>5425</v>
      </c>
      <c r="B5432" s="238" t="s">
        <v>31714</v>
      </c>
      <c r="C5432" s="121" t="s">
        <v>7478</v>
      </c>
      <c r="D5432" s="119">
        <v>2025</v>
      </c>
      <c r="E5432" s="121">
        <v>6100113272</v>
      </c>
      <c r="F5432" s="237">
        <v>45800</v>
      </c>
      <c r="G5432" s="121" t="s">
        <v>12809</v>
      </c>
      <c r="H5432" s="121" t="s">
        <v>26272</v>
      </c>
      <c r="I5432" s="120" t="s">
        <v>19366</v>
      </c>
      <c r="J5432" s="121" t="s">
        <v>7451</v>
      </c>
    </row>
    <row r="5433" spans="1:10" ht="15.75" hidden="1" customHeight="1">
      <c r="A5433" s="119">
        <v>5426</v>
      </c>
      <c r="B5433" s="238" t="s">
        <v>31715</v>
      </c>
      <c r="C5433" s="121" t="s">
        <v>7481</v>
      </c>
      <c r="D5433" s="119">
        <v>2025</v>
      </c>
      <c r="E5433" s="121">
        <v>6000042095</v>
      </c>
      <c r="F5433" s="237">
        <v>45798</v>
      </c>
      <c r="G5433" s="121" t="s">
        <v>12810</v>
      </c>
      <c r="H5433" s="121" t="s">
        <v>26273</v>
      </c>
      <c r="I5433" s="120" t="s">
        <v>19367</v>
      </c>
      <c r="J5433" s="121" t="s">
        <v>7452</v>
      </c>
    </row>
    <row r="5434" spans="1:10" ht="15.75" hidden="1" customHeight="1">
      <c r="A5434" s="119">
        <v>5427</v>
      </c>
      <c r="B5434" s="238" t="s">
        <v>31716</v>
      </c>
      <c r="C5434" s="121" t="s">
        <v>7490</v>
      </c>
      <c r="D5434" s="119">
        <v>2025</v>
      </c>
      <c r="E5434" s="121">
        <v>6200039403</v>
      </c>
      <c r="F5434" s="237">
        <v>45797</v>
      </c>
      <c r="G5434" s="121" t="s">
        <v>12811</v>
      </c>
      <c r="H5434" s="121" t="s">
        <v>26274</v>
      </c>
      <c r="I5434" s="120" t="s">
        <v>19368</v>
      </c>
      <c r="J5434" s="121" t="s">
        <v>7453</v>
      </c>
    </row>
    <row r="5435" spans="1:10" ht="15.75" hidden="1" customHeight="1">
      <c r="A5435" s="119">
        <v>5428</v>
      </c>
      <c r="B5435" s="238" t="s">
        <v>31717</v>
      </c>
      <c r="C5435" s="121" t="s">
        <v>7478</v>
      </c>
      <c r="D5435" s="119">
        <v>2025</v>
      </c>
      <c r="E5435" s="121">
        <v>6100113276</v>
      </c>
      <c r="F5435" s="237">
        <v>45799</v>
      </c>
      <c r="G5435" s="121" t="s">
        <v>12812</v>
      </c>
      <c r="H5435" s="121" t="s">
        <v>26275</v>
      </c>
      <c r="I5435" s="120" t="s">
        <v>19369</v>
      </c>
      <c r="J5435" s="121" t="s">
        <v>7451</v>
      </c>
    </row>
    <row r="5436" spans="1:10" ht="15.75" hidden="1" customHeight="1">
      <c r="A5436" s="119">
        <v>5429</v>
      </c>
      <c r="B5436" s="238" t="s">
        <v>31718</v>
      </c>
      <c r="C5436" s="121" t="s">
        <v>7478</v>
      </c>
      <c r="D5436" s="119">
        <v>2025</v>
      </c>
      <c r="E5436" s="121">
        <v>6100113448</v>
      </c>
      <c r="F5436" s="237">
        <v>45805</v>
      </c>
      <c r="G5436" s="121" t="s">
        <v>12813</v>
      </c>
      <c r="H5436" s="121" t="s">
        <v>26276</v>
      </c>
      <c r="I5436" s="120" t="s">
        <v>19370</v>
      </c>
      <c r="J5436" s="121" t="s">
        <v>7451</v>
      </c>
    </row>
    <row r="5437" spans="1:10" ht="15.75" hidden="1" customHeight="1">
      <c r="A5437" s="119">
        <v>5430</v>
      </c>
      <c r="B5437" s="238" t="s">
        <v>7905</v>
      </c>
      <c r="C5437" s="121" t="s">
        <v>7483</v>
      </c>
      <c r="D5437" s="119">
        <v>2025</v>
      </c>
      <c r="E5437" s="121">
        <v>6100113275</v>
      </c>
      <c r="F5437" s="237">
        <v>45805</v>
      </c>
      <c r="G5437" s="121" t="s">
        <v>7260</v>
      </c>
      <c r="H5437" s="121" t="s">
        <v>26277</v>
      </c>
      <c r="I5437" s="120" t="s">
        <v>19371</v>
      </c>
      <c r="J5437" s="121" t="s">
        <v>7451</v>
      </c>
    </row>
    <row r="5438" spans="1:10" ht="15.75" hidden="1" customHeight="1">
      <c r="A5438" s="119">
        <v>5431</v>
      </c>
      <c r="B5438" s="238" t="s">
        <v>31719</v>
      </c>
      <c r="C5438" s="121" t="s">
        <v>7489</v>
      </c>
      <c r="D5438" s="119">
        <v>2025</v>
      </c>
      <c r="E5438" s="121">
        <v>6200039505</v>
      </c>
      <c r="F5438" s="237">
        <v>45835</v>
      </c>
      <c r="G5438" s="121" t="s">
        <v>12814</v>
      </c>
      <c r="H5438" s="121" t="s">
        <v>26278</v>
      </c>
      <c r="I5438" s="120" t="s">
        <v>19372</v>
      </c>
      <c r="J5438" s="121" t="s">
        <v>7453</v>
      </c>
    </row>
    <row r="5439" spans="1:10" ht="15.75" hidden="1" customHeight="1">
      <c r="A5439" s="119">
        <v>5432</v>
      </c>
      <c r="B5439" s="238" t="s">
        <v>31720</v>
      </c>
      <c r="C5439" s="121" t="s">
        <v>7500</v>
      </c>
      <c r="D5439" s="119">
        <v>2025</v>
      </c>
      <c r="E5439" s="121">
        <v>6200039520</v>
      </c>
      <c r="F5439" s="237">
        <v>45810</v>
      </c>
      <c r="G5439" s="121" t="s">
        <v>12815</v>
      </c>
      <c r="H5439" s="121" t="s">
        <v>26279</v>
      </c>
      <c r="I5439" s="120" t="s">
        <v>19373</v>
      </c>
      <c r="J5439" s="121" t="s">
        <v>7453</v>
      </c>
    </row>
    <row r="5440" spans="1:10" ht="15.75" hidden="1" customHeight="1">
      <c r="A5440" s="119">
        <v>5433</v>
      </c>
      <c r="B5440" s="238" t="s">
        <v>7572</v>
      </c>
      <c r="C5440" s="121" t="s">
        <v>7478</v>
      </c>
      <c r="D5440" s="119">
        <v>2025</v>
      </c>
      <c r="E5440" s="121">
        <v>6100113258</v>
      </c>
      <c r="F5440" s="237">
        <v>45800</v>
      </c>
      <c r="G5440" s="121" t="s">
        <v>12816</v>
      </c>
      <c r="H5440" s="121" t="s">
        <v>26280</v>
      </c>
      <c r="I5440" s="120" t="s">
        <v>19374</v>
      </c>
      <c r="J5440" s="121" t="s">
        <v>7451</v>
      </c>
    </row>
    <row r="5441" spans="1:10" ht="15.75" hidden="1" customHeight="1">
      <c r="A5441" s="119">
        <v>5434</v>
      </c>
      <c r="B5441" s="238" t="s">
        <v>7705</v>
      </c>
      <c r="C5441" s="121" t="s">
        <v>7478</v>
      </c>
      <c r="D5441" s="119">
        <v>2025</v>
      </c>
      <c r="E5441" s="121">
        <v>6100113329</v>
      </c>
      <c r="F5441" s="237">
        <v>45804</v>
      </c>
      <c r="G5441" s="121" t="s">
        <v>12817</v>
      </c>
      <c r="H5441" s="121" t="s">
        <v>26281</v>
      </c>
      <c r="I5441" s="120" t="s">
        <v>16194</v>
      </c>
      <c r="J5441" s="121" t="s">
        <v>7451</v>
      </c>
    </row>
    <row r="5442" spans="1:10" ht="15.75" hidden="1" customHeight="1">
      <c r="A5442" s="119">
        <v>5435</v>
      </c>
      <c r="B5442" s="238" t="s">
        <v>31721</v>
      </c>
      <c r="C5442" s="121" t="s">
        <v>7483</v>
      </c>
      <c r="D5442" s="119">
        <v>2025</v>
      </c>
      <c r="E5442" s="121">
        <v>6100113345</v>
      </c>
      <c r="F5442" s="237">
        <v>45805</v>
      </c>
      <c r="G5442" s="121" t="s">
        <v>12818</v>
      </c>
      <c r="H5442" s="121" t="s">
        <v>26282</v>
      </c>
      <c r="I5442" s="120" t="s">
        <v>19375</v>
      </c>
      <c r="J5442" s="121" t="s">
        <v>7451</v>
      </c>
    </row>
    <row r="5443" spans="1:10" ht="15.75" hidden="1" customHeight="1">
      <c r="A5443" s="119">
        <v>5436</v>
      </c>
      <c r="B5443" s="238" t="s">
        <v>7789</v>
      </c>
      <c r="C5443" s="121" t="s">
        <v>7496</v>
      </c>
      <c r="D5443" s="119">
        <v>2025</v>
      </c>
      <c r="E5443" s="121">
        <v>6100113254</v>
      </c>
      <c r="F5443" s="237">
        <v>45798</v>
      </c>
      <c r="G5443" s="121" t="s">
        <v>11465</v>
      </c>
      <c r="H5443" s="121"/>
      <c r="I5443" s="120" t="s">
        <v>19376</v>
      </c>
      <c r="J5443" s="121" t="s">
        <v>7451</v>
      </c>
    </row>
    <row r="5444" spans="1:10" ht="15.75" hidden="1" customHeight="1">
      <c r="A5444" s="119">
        <v>5437</v>
      </c>
      <c r="B5444" s="238" t="s">
        <v>7705</v>
      </c>
      <c r="C5444" s="121" t="s">
        <v>7478</v>
      </c>
      <c r="D5444" s="119">
        <v>2025</v>
      </c>
      <c r="E5444" s="121">
        <v>6100113331</v>
      </c>
      <c r="F5444" s="237">
        <v>45800</v>
      </c>
      <c r="G5444" s="121" t="s">
        <v>7117</v>
      </c>
      <c r="H5444" s="121" t="s">
        <v>26283</v>
      </c>
      <c r="I5444" s="120" t="s">
        <v>19377</v>
      </c>
      <c r="J5444" s="121" t="s">
        <v>7451</v>
      </c>
    </row>
    <row r="5445" spans="1:10" ht="15.75" hidden="1" customHeight="1">
      <c r="A5445" s="119">
        <v>5438</v>
      </c>
      <c r="B5445" s="238" t="s">
        <v>31722</v>
      </c>
      <c r="C5445" s="121" t="s">
        <v>7494</v>
      </c>
      <c r="D5445" s="119">
        <v>2025</v>
      </c>
      <c r="E5445" s="121">
        <v>6000042177</v>
      </c>
      <c r="F5445" s="237">
        <v>45806</v>
      </c>
      <c r="G5445" s="121" t="s">
        <v>12819</v>
      </c>
      <c r="H5445" s="121" t="s">
        <v>26284</v>
      </c>
      <c r="I5445" s="120" t="s">
        <v>19378</v>
      </c>
      <c r="J5445" s="121" t="s">
        <v>7452</v>
      </c>
    </row>
    <row r="5446" spans="1:10" ht="15.75" hidden="1" customHeight="1">
      <c r="A5446" s="119">
        <v>5439</v>
      </c>
      <c r="B5446" s="238" t="s">
        <v>31723</v>
      </c>
      <c r="C5446" s="121" t="s">
        <v>7483</v>
      </c>
      <c r="D5446" s="119">
        <v>2025</v>
      </c>
      <c r="E5446" s="121">
        <v>6100113273</v>
      </c>
      <c r="F5446" s="237">
        <v>45798</v>
      </c>
      <c r="G5446" s="121" t="s">
        <v>7301</v>
      </c>
      <c r="H5446" s="121"/>
      <c r="I5446" s="120" t="s">
        <v>19379</v>
      </c>
      <c r="J5446" s="121" t="s">
        <v>7451</v>
      </c>
    </row>
    <row r="5447" spans="1:10" ht="15.75" hidden="1" customHeight="1">
      <c r="A5447" s="119">
        <v>5440</v>
      </c>
      <c r="B5447" s="238" t="s">
        <v>31724</v>
      </c>
      <c r="C5447" s="121" t="s">
        <v>7508</v>
      </c>
      <c r="D5447" s="119">
        <v>2025</v>
      </c>
      <c r="E5447" s="121">
        <v>6400024116</v>
      </c>
      <c r="F5447" s="237">
        <v>45797</v>
      </c>
      <c r="G5447" s="121" t="s">
        <v>12820</v>
      </c>
      <c r="H5447" s="121" t="s">
        <v>26285</v>
      </c>
      <c r="I5447" s="120" t="s">
        <v>19380</v>
      </c>
      <c r="J5447" s="121" t="s">
        <v>7455</v>
      </c>
    </row>
    <row r="5448" spans="1:10" ht="15.75" hidden="1" customHeight="1">
      <c r="A5448" s="119">
        <v>5441</v>
      </c>
      <c r="B5448" s="238" t="s">
        <v>31725</v>
      </c>
      <c r="C5448" s="121" t="s">
        <v>7483</v>
      </c>
      <c r="D5448" s="119">
        <v>2025</v>
      </c>
      <c r="E5448" s="121">
        <v>6100113500</v>
      </c>
      <c r="F5448" s="237">
        <v>45807</v>
      </c>
      <c r="G5448" s="121" t="s">
        <v>12821</v>
      </c>
      <c r="H5448" s="121" t="s">
        <v>26286</v>
      </c>
      <c r="I5448" s="120" t="s">
        <v>19381</v>
      </c>
      <c r="J5448" s="121" t="s">
        <v>7451</v>
      </c>
    </row>
    <row r="5449" spans="1:10" ht="15.75" hidden="1" customHeight="1">
      <c r="A5449" s="119">
        <v>5442</v>
      </c>
      <c r="B5449" s="238" t="s">
        <v>31726</v>
      </c>
      <c r="C5449" s="121" t="s">
        <v>7505</v>
      </c>
      <c r="D5449" s="119">
        <v>2025</v>
      </c>
      <c r="E5449" s="121">
        <v>6400024133</v>
      </c>
      <c r="F5449" s="237">
        <v>45799</v>
      </c>
      <c r="G5449" s="121" t="s">
        <v>12822</v>
      </c>
      <c r="H5449" s="121" t="s">
        <v>26287</v>
      </c>
      <c r="I5449" s="120" t="s">
        <v>19382</v>
      </c>
      <c r="J5449" s="121" t="s">
        <v>7455</v>
      </c>
    </row>
    <row r="5450" spans="1:10" ht="15.75" hidden="1" customHeight="1">
      <c r="A5450" s="119">
        <v>5443</v>
      </c>
      <c r="B5450" s="238" t="s">
        <v>31727</v>
      </c>
      <c r="C5450" s="121" t="s">
        <v>7483</v>
      </c>
      <c r="D5450" s="119">
        <v>2025</v>
      </c>
      <c r="E5450" s="121">
        <v>6100113260</v>
      </c>
      <c r="F5450" s="237">
        <v>45798</v>
      </c>
      <c r="G5450" s="121" t="s">
        <v>7301</v>
      </c>
      <c r="H5450" s="121" t="s">
        <v>26288</v>
      </c>
      <c r="I5450" s="120" t="s">
        <v>19383</v>
      </c>
      <c r="J5450" s="121" t="s">
        <v>7451</v>
      </c>
    </row>
    <row r="5451" spans="1:10" ht="15.75" hidden="1" customHeight="1">
      <c r="A5451" s="119">
        <v>5444</v>
      </c>
      <c r="B5451" s="238" t="s">
        <v>29588</v>
      </c>
      <c r="C5451" s="121" t="s">
        <v>7478</v>
      </c>
      <c r="D5451" s="119">
        <v>2025</v>
      </c>
      <c r="E5451" s="121">
        <v>6100113262</v>
      </c>
      <c r="F5451" s="237">
        <v>45839</v>
      </c>
      <c r="G5451" s="121" t="s">
        <v>12823</v>
      </c>
      <c r="H5451" s="121" t="s">
        <v>26289</v>
      </c>
      <c r="I5451" s="120" t="s">
        <v>19384</v>
      </c>
      <c r="J5451" s="121" t="s">
        <v>7451</v>
      </c>
    </row>
    <row r="5452" spans="1:10" ht="15.75" hidden="1" customHeight="1">
      <c r="A5452" s="119">
        <v>5445</v>
      </c>
      <c r="B5452" s="238" t="s">
        <v>31728</v>
      </c>
      <c r="C5452" s="121" t="s">
        <v>7492</v>
      </c>
      <c r="D5452" s="119">
        <v>2025</v>
      </c>
      <c r="E5452" s="121">
        <v>6200039427</v>
      </c>
      <c r="F5452" s="237">
        <v>45798</v>
      </c>
      <c r="G5452" s="121" t="s">
        <v>12824</v>
      </c>
      <c r="H5452" s="121"/>
      <c r="I5452" s="120" t="s">
        <v>19385</v>
      </c>
      <c r="J5452" s="121" t="s">
        <v>7453</v>
      </c>
    </row>
    <row r="5453" spans="1:10" ht="15.75" hidden="1" customHeight="1">
      <c r="A5453" s="119">
        <v>5446</v>
      </c>
      <c r="B5453" s="238" t="s">
        <v>31729</v>
      </c>
      <c r="C5453" s="121" t="s">
        <v>7478</v>
      </c>
      <c r="D5453" s="119">
        <v>2025</v>
      </c>
      <c r="E5453" s="121">
        <v>6100113405</v>
      </c>
      <c r="F5453" s="237">
        <v>45804</v>
      </c>
      <c r="G5453" s="121" t="s">
        <v>12825</v>
      </c>
      <c r="H5453" s="121" t="s">
        <v>26290</v>
      </c>
      <c r="I5453" s="120" t="s">
        <v>19386</v>
      </c>
      <c r="J5453" s="121" t="s">
        <v>7451</v>
      </c>
    </row>
    <row r="5454" spans="1:10" ht="15.75" hidden="1" customHeight="1">
      <c r="A5454" s="119">
        <v>5447</v>
      </c>
      <c r="B5454" s="238" t="s">
        <v>31422</v>
      </c>
      <c r="C5454" s="121" t="s">
        <v>7479</v>
      </c>
      <c r="D5454" s="119">
        <v>2025</v>
      </c>
      <c r="E5454" s="121">
        <v>6100113267</v>
      </c>
      <c r="F5454" s="237">
        <v>45800</v>
      </c>
      <c r="G5454" s="121" t="s">
        <v>12826</v>
      </c>
      <c r="H5454" s="121" t="s">
        <v>26291</v>
      </c>
      <c r="I5454" s="120" t="s">
        <v>19387</v>
      </c>
      <c r="J5454" s="121" t="s">
        <v>7451</v>
      </c>
    </row>
    <row r="5455" spans="1:10" ht="15.75" hidden="1" customHeight="1">
      <c r="A5455" s="119">
        <v>5448</v>
      </c>
      <c r="B5455" s="238" t="s">
        <v>29179</v>
      </c>
      <c r="C5455" s="121" t="s">
        <v>7496</v>
      </c>
      <c r="D5455" s="119">
        <v>2025</v>
      </c>
      <c r="E5455" s="121">
        <v>6100113411</v>
      </c>
      <c r="F5455" s="237">
        <v>45805</v>
      </c>
      <c r="G5455" s="121" t="s">
        <v>12827</v>
      </c>
      <c r="H5455" s="121" t="s">
        <v>26292</v>
      </c>
      <c r="I5455" s="120" t="s">
        <v>19388</v>
      </c>
      <c r="J5455" s="121" t="s">
        <v>7451</v>
      </c>
    </row>
    <row r="5456" spans="1:10" ht="15.75" hidden="1" customHeight="1">
      <c r="A5456" s="119">
        <v>5449</v>
      </c>
      <c r="B5456" s="238" t="s">
        <v>31730</v>
      </c>
      <c r="C5456" s="121" t="s">
        <v>7500</v>
      </c>
      <c r="D5456" s="119">
        <v>2025</v>
      </c>
      <c r="E5456" s="121">
        <v>6200039425</v>
      </c>
      <c r="F5456" s="237">
        <v>45798</v>
      </c>
      <c r="G5456" s="121" t="s">
        <v>12828</v>
      </c>
      <c r="H5456" s="121" t="s">
        <v>26293</v>
      </c>
      <c r="I5456" s="120" t="s">
        <v>19389</v>
      </c>
      <c r="J5456" s="121" t="s">
        <v>7453</v>
      </c>
    </row>
    <row r="5457" spans="1:10" ht="15.75" hidden="1" customHeight="1">
      <c r="A5457" s="119">
        <v>5450</v>
      </c>
      <c r="B5457" s="238" t="s">
        <v>29211</v>
      </c>
      <c r="C5457" s="121" t="s">
        <v>7479</v>
      </c>
      <c r="D5457" s="119">
        <v>2025</v>
      </c>
      <c r="E5457" s="121">
        <v>6100113414</v>
      </c>
      <c r="F5457" s="237">
        <v>45806</v>
      </c>
      <c r="G5457" s="121" t="s">
        <v>12829</v>
      </c>
      <c r="H5457" s="121" t="s">
        <v>26294</v>
      </c>
      <c r="I5457" s="120" t="s">
        <v>19390</v>
      </c>
      <c r="J5457" s="121" t="s">
        <v>7451</v>
      </c>
    </row>
    <row r="5458" spans="1:10" ht="15.75" hidden="1" customHeight="1">
      <c r="A5458" s="119">
        <v>5451</v>
      </c>
      <c r="B5458" s="238" t="s">
        <v>31731</v>
      </c>
      <c r="C5458" s="121" t="s">
        <v>7482</v>
      </c>
      <c r="D5458" s="119">
        <v>2025</v>
      </c>
      <c r="E5458" s="121">
        <v>6100113366</v>
      </c>
      <c r="F5458" s="237">
        <v>45803</v>
      </c>
      <c r="G5458" s="121" t="s">
        <v>12830</v>
      </c>
      <c r="H5458" s="121" t="s">
        <v>26295</v>
      </c>
      <c r="I5458" s="120" t="s">
        <v>19391</v>
      </c>
      <c r="J5458" s="121" t="s">
        <v>7451</v>
      </c>
    </row>
    <row r="5459" spans="1:10" ht="15.75" hidden="1" customHeight="1">
      <c r="A5459" s="119">
        <v>5452</v>
      </c>
      <c r="B5459" s="238" t="s">
        <v>31732</v>
      </c>
      <c r="C5459" s="121" t="s">
        <v>7479</v>
      </c>
      <c r="D5459" s="119">
        <v>2025</v>
      </c>
      <c r="E5459" s="121">
        <v>6100113270</v>
      </c>
      <c r="F5459" s="237">
        <v>45798</v>
      </c>
      <c r="G5459" s="121" t="s">
        <v>12831</v>
      </c>
      <c r="H5459" s="121" t="s">
        <v>26296</v>
      </c>
      <c r="I5459" s="120" t="s">
        <v>19392</v>
      </c>
      <c r="J5459" s="121" t="s">
        <v>7451</v>
      </c>
    </row>
    <row r="5460" spans="1:10" ht="15.75" hidden="1" customHeight="1">
      <c r="A5460" s="119">
        <v>5453</v>
      </c>
      <c r="B5460" s="238" t="s">
        <v>7705</v>
      </c>
      <c r="C5460" s="121" t="s">
        <v>7478</v>
      </c>
      <c r="D5460" s="119">
        <v>2025</v>
      </c>
      <c r="E5460" s="121">
        <v>6100113428</v>
      </c>
      <c r="F5460" s="237">
        <v>45805</v>
      </c>
      <c r="G5460" s="121" t="s">
        <v>12832</v>
      </c>
      <c r="H5460" s="121" t="s">
        <v>26297</v>
      </c>
      <c r="I5460" s="120" t="s">
        <v>7328</v>
      </c>
      <c r="J5460" s="121" t="s">
        <v>7451</v>
      </c>
    </row>
    <row r="5461" spans="1:10" ht="15.75" hidden="1" customHeight="1">
      <c r="A5461" s="119">
        <v>5454</v>
      </c>
      <c r="B5461" s="238" t="s">
        <v>31733</v>
      </c>
      <c r="C5461" s="121" t="s">
        <v>7478</v>
      </c>
      <c r="D5461" s="119">
        <v>2025</v>
      </c>
      <c r="E5461" s="121">
        <v>6100113514</v>
      </c>
      <c r="F5461" s="237">
        <v>45812</v>
      </c>
      <c r="G5461" s="121" t="s">
        <v>12833</v>
      </c>
      <c r="H5461" s="121" t="s">
        <v>26298</v>
      </c>
      <c r="I5461" s="120" t="s">
        <v>19393</v>
      </c>
      <c r="J5461" s="121" t="s">
        <v>7451</v>
      </c>
    </row>
    <row r="5462" spans="1:10" ht="15.75" hidden="1" customHeight="1">
      <c r="A5462" s="119">
        <v>5455</v>
      </c>
      <c r="B5462" s="238" t="s">
        <v>31734</v>
      </c>
      <c r="C5462" s="121" t="s">
        <v>7478</v>
      </c>
      <c r="D5462" s="119">
        <v>2025</v>
      </c>
      <c r="E5462" s="121">
        <v>6100113271</v>
      </c>
      <c r="F5462" s="237">
        <v>45810</v>
      </c>
      <c r="G5462" s="121" t="s">
        <v>12834</v>
      </c>
      <c r="H5462" s="121" t="s">
        <v>26299</v>
      </c>
      <c r="I5462" s="120" t="s">
        <v>19394</v>
      </c>
      <c r="J5462" s="121" t="s">
        <v>7451</v>
      </c>
    </row>
    <row r="5463" spans="1:10" ht="15.75" hidden="1" customHeight="1">
      <c r="A5463" s="119">
        <v>5456</v>
      </c>
      <c r="B5463" s="238" t="s">
        <v>31735</v>
      </c>
      <c r="C5463" s="121" t="s">
        <v>7478</v>
      </c>
      <c r="D5463" s="119">
        <v>2025</v>
      </c>
      <c r="E5463" s="121">
        <v>6100113639</v>
      </c>
      <c r="F5463" s="237">
        <v>45812</v>
      </c>
      <c r="G5463" s="121" t="s">
        <v>12835</v>
      </c>
      <c r="H5463" s="121" t="s">
        <v>26300</v>
      </c>
      <c r="I5463" s="120" t="s">
        <v>19395</v>
      </c>
      <c r="J5463" s="121" t="s">
        <v>7451</v>
      </c>
    </row>
    <row r="5464" spans="1:10" ht="15.75" hidden="1" customHeight="1">
      <c r="A5464" s="119">
        <v>5457</v>
      </c>
      <c r="B5464" s="238" t="s">
        <v>31736</v>
      </c>
      <c r="C5464" s="121" t="s">
        <v>7494</v>
      </c>
      <c r="D5464" s="119">
        <v>2025</v>
      </c>
      <c r="E5464" s="121">
        <v>6000042116</v>
      </c>
      <c r="F5464" s="237">
        <v>45828</v>
      </c>
      <c r="G5464" s="121" t="s">
        <v>12836</v>
      </c>
      <c r="H5464" s="121" t="s">
        <v>26301</v>
      </c>
      <c r="I5464" s="120" t="s">
        <v>19396</v>
      </c>
      <c r="J5464" s="121" t="s">
        <v>7452</v>
      </c>
    </row>
    <row r="5465" spans="1:10" ht="15.75" hidden="1" customHeight="1">
      <c r="A5465" s="119">
        <v>5458</v>
      </c>
      <c r="B5465" s="238" t="s">
        <v>31737</v>
      </c>
      <c r="C5465" s="121" t="s">
        <v>7501</v>
      </c>
      <c r="D5465" s="119">
        <v>2025</v>
      </c>
      <c r="E5465" s="121">
        <v>6200039420</v>
      </c>
      <c r="F5465" s="237">
        <v>45798</v>
      </c>
      <c r="G5465" s="121" t="s">
        <v>12837</v>
      </c>
      <c r="H5465" s="121" t="s">
        <v>26302</v>
      </c>
      <c r="I5465" s="120" t="s">
        <v>19397</v>
      </c>
      <c r="J5465" s="121" t="s">
        <v>7453</v>
      </c>
    </row>
    <row r="5466" spans="1:10" ht="15.75" hidden="1" customHeight="1">
      <c r="A5466" s="119">
        <v>5459</v>
      </c>
      <c r="B5466" s="238" t="s">
        <v>31738</v>
      </c>
      <c r="C5466" s="121" t="s">
        <v>7479</v>
      </c>
      <c r="D5466" s="119">
        <v>2025</v>
      </c>
      <c r="E5466" s="121">
        <v>6100113691</v>
      </c>
      <c r="F5466" s="237">
        <v>45814</v>
      </c>
      <c r="G5466" s="121" t="s">
        <v>12838</v>
      </c>
      <c r="H5466" s="121" t="s">
        <v>26303</v>
      </c>
      <c r="I5466" s="120" t="s">
        <v>19398</v>
      </c>
      <c r="J5466" s="121" t="s">
        <v>7451</v>
      </c>
    </row>
    <row r="5467" spans="1:10" ht="15.75" hidden="1" customHeight="1">
      <c r="A5467" s="119">
        <v>5460</v>
      </c>
      <c r="B5467" s="238" t="s">
        <v>7614</v>
      </c>
      <c r="C5467" s="121" t="s">
        <v>7478</v>
      </c>
      <c r="D5467" s="119">
        <v>2025</v>
      </c>
      <c r="E5467" s="121">
        <v>6100113289</v>
      </c>
      <c r="F5467" s="237">
        <v>45803</v>
      </c>
      <c r="G5467" s="121" t="s">
        <v>12839</v>
      </c>
      <c r="H5467" s="121" t="s">
        <v>26304</v>
      </c>
      <c r="I5467" s="120" t="s">
        <v>19399</v>
      </c>
      <c r="J5467" s="121" t="s">
        <v>7451</v>
      </c>
    </row>
    <row r="5468" spans="1:10" ht="15.75" hidden="1" customHeight="1">
      <c r="A5468" s="119">
        <v>5461</v>
      </c>
      <c r="B5468" s="238" t="s">
        <v>31739</v>
      </c>
      <c r="C5468" s="121" t="s">
        <v>7482</v>
      </c>
      <c r="D5468" s="119">
        <v>2025</v>
      </c>
      <c r="E5468" s="121">
        <v>6100113541</v>
      </c>
      <c r="F5468" s="237">
        <v>45807</v>
      </c>
      <c r="G5468" s="121" t="s">
        <v>12840</v>
      </c>
      <c r="H5468" s="121" t="s">
        <v>26305</v>
      </c>
      <c r="I5468" s="120" t="s">
        <v>19400</v>
      </c>
      <c r="J5468" s="121" t="s">
        <v>7451</v>
      </c>
    </row>
    <row r="5469" spans="1:10" ht="15.75" hidden="1" customHeight="1">
      <c r="A5469" s="119">
        <v>5462</v>
      </c>
      <c r="B5469" s="238" t="s">
        <v>31740</v>
      </c>
      <c r="C5469" s="121" t="s">
        <v>7501</v>
      </c>
      <c r="D5469" s="119">
        <v>2025</v>
      </c>
      <c r="E5469" s="121">
        <v>6200039423</v>
      </c>
      <c r="F5469" s="237">
        <v>45803</v>
      </c>
      <c r="G5469" s="121" t="s">
        <v>12841</v>
      </c>
      <c r="H5469" s="121" t="s">
        <v>26306</v>
      </c>
      <c r="I5469" s="120" t="s">
        <v>19401</v>
      </c>
      <c r="J5469" s="121" t="s">
        <v>7453</v>
      </c>
    </row>
    <row r="5470" spans="1:10" ht="15.75" hidden="1" customHeight="1">
      <c r="A5470" s="119">
        <v>5463</v>
      </c>
      <c r="B5470" s="238" t="s">
        <v>31741</v>
      </c>
      <c r="C5470" s="121" t="s">
        <v>7491</v>
      </c>
      <c r="D5470" s="119">
        <v>2025</v>
      </c>
      <c r="E5470" s="121">
        <v>6100113913</v>
      </c>
      <c r="F5470" s="237">
        <v>45826</v>
      </c>
      <c r="G5470" s="121" t="s">
        <v>12842</v>
      </c>
      <c r="H5470" s="121" t="s">
        <v>26307</v>
      </c>
      <c r="I5470" s="120" t="s">
        <v>19402</v>
      </c>
      <c r="J5470" s="121" t="s">
        <v>7451</v>
      </c>
    </row>
    <row r="5471" spans="1:10" ht="15.75" hidden="1" customHeight="1">
      <c r="A5471" s="119">
        <v>5464</v>
      </c>
      <c r="B5471" s="238" t="s">
        <v>7602</v>
      </c>
      <c r="C5471" s="121" t="s">
        <v>7478</v>
      </c>
      <c r="D5471" s="119">
        <v>2025</v>
      </c>
      <c r="E5471" s="121">
        <v>6100113294</v>
      </c>
      <c r="F5471" s="237">
        <v>45805</v>
      </c>
      <c r="G5471" s="121" t="s">
        <v>12843</v>
      </c>
      <c r="H5471" s="121" t="s">
        <v>26308</v>
      </c>
      <c r="I5471" s="120" t="s">
        <v>19403</v>
      </c>
      <c r="J5471" s="121" t="s">
        <v>7451</v>
      </c>
    </row>
    <row r="5472" spans="1:10" ht="15.75" hidden="1" customHeight="1">
      <c r="A5472" s="119">
        <v>5465</v>
      </c>
      <c r="B5472" s="238" t="s">
        <v>7521</v>
      </c>
      <c r="C5472" s="121" t="s">
        <v>7497</v>
      </c>
      <c r="D5472" s="119">
        <v>2025</v>
      </c>
      <c r="E5472" s="121">
        <v>6100113304</v>
      </c>
      <c r="F5472" s="237">
        <v>45799</v>
      </c>
      <c r="G5472" s="121" t="s">
        <v>12844</v>
      </c>
      <c r="H5472" s="121" t="s">
        <v>26309</v>
      </c>
      <c r="I5472" s="120" t="s">
        <v>19404</v>
      </c>
      <c r="J5472" s="121" t="s">
        <v>7451</v>
      </c>
    </row>
    <row r="5473" spans="1:10" ht="15.75" hidden="1" customHeight="1">
      <c r="A5473" s="119">
        <v>5466</v>
      </c>
      <c r="B5473" s="238" t="s">
        <v>31742</v>
      </c>
      <c r="C5473" s="121" t="s">
        <v>7484</v>
      </c>
      <c r="D5473" s="119">
        <v>2025</v>
      </c>
      <c r="E5473" s="121">
        <v>6100113286</v>
      </c>
      <c r="F5473" s="237">
        <v>45799</v>
      </c>
      <c r="G5473" s="121" t="s">
        <v>12845</v>
      </c>
      <c r="H5473" s="121" t="s">
        <v>26310</v>
      </c>
      <c r="I5473" s="120" t="s">
        <v>19405</v>
      </c>
      <c r="J5473" s="121" t="s">
        <v>7451</v>
      </c>
    </row>
    <row r="5474" spans="1:10" ht="15.75" hidden="1" customHeight="1">
      <c r="A5474" s="119">
        <v>5467</v>
      </c>
      <c r="B5474" s="238" t="s">
        <v>7602</v>
      </c>
      <c r="C5474" s="121" t="s">
        <v>7478</v>
      </c>
      <c r="D5474" s="119">
        <v>2025</v>
      </c>
      <c r="E5474" s="121">
        <v>6100113430</v>
      </c>
      <c r="F5474" s="237">
        <v>45806</v>
      </c>
      <c r="G5474" s="121" t="s">
        <v>12846</v>
      </c>
      <c r="H5474" s="121" t="s">
        <v>26311</v>
      </c>
      <c r="I5474" s="120" t="s">
        <v>19406</v>
      </c>
      <c r="J5474" s="121" t="s">
        <v>7451</v>
      </c>
    </row>
    <row r="5475" spans="1:10" ht="15.75" hidden="1" customHeight="1">
      <c r="A5475" s="119">
        <v>5468</v>
      </c>
      <c r="B5475" s="238" t="s">
        <v>31743</v>
      </c>
      <c r="C5475" s="121" t="s">
        <v>7494</v>
      </c>
      <c r="D5475" s="119">
        <v>2025</v>
      </c>
      <c r="E5475" s="121">
        <v>6000042097</v>
      </c>
      <c r="F5475" s="237">
        <v>45803</v>
      </c>
      <c r="G5475" s="121" t="s">
        <v>12847</v>
      </c>
      <c r="H5475" s="121" t="s">
        <v>26312</v>
      </c>
      <c r="I5475" s="120" t="s">
        <v>19407</v>
      </c>
      <c r="J5475" s="121" t="s">
        <v>7452</v>
      </c>
    </row>
    <row r="5476" spans="1:10" ht="15.75" hidden="1" customHeight="1">
      <c r="A5476" s="119">
        <v>5469</v>
      </c>
      <c r="B5476" s="238" t="s">
        <v>31744</v>
      </c>
      <c r="C5476" s="121" t="s">
        <v>7508</v>
      </c>
      <c r="D5476" s="119">
        <v>2025</v>
      </c>
      <c r="E5476" s="121">
        <v>6400024140</v>
      </c>
      <c r="F5476" s="237">
        <v>45813</v>
      </c>
      <c r="G5476" s="121" t="s">
        <v>7124</v>
      </c>
      <c r="H5476" s="121"/>
      <c r="I5476" s="120" t="s">
        <v>19408</v>
      </c>
      <c r="J5476" s="121" t="s">
        <v>7455</v>
      </c>
    </row>
    <row r="5477" spans="1:10" ht="15.75" hidden="1" customHeight="1">
      <c r="A5477" s="119">
        <v>5470</v>
      </c>
      <c r="B5477" s="238" t="s">
        <v>31745</v>
      </c>
      <c r="C5477" s="121" t="s">
        <v>7512</v>
      </c>
      <c r="D5477" s="119">
        <v>2025</v>
      </c>
      <c r="E5477" s="121">
        <v>6400024114</v>
      </c>
      <c r="F5477" s="237">
        <v>45797</v>
      </c>
      <c r="G5477" s="121" t="s">
        <v>12848</v>
      </c>
      <c r="H5477" s="121" t="s">
        <v>26313</v>
      </c>
      <c r="I5477" s="120" t="s">
        <v>19409</v>
      </c>
      <c r="J5477" s="121" t="s">
        <v>7455</v>
      </c>
    </row>
    <row r="5478" spans="1:10" ht="15.75" hidden="1" customHeight="1">
      <c r="A5478" s="119">
        <v>5471</v>
      </c>
      <c r="B5478" s="238" t="s">
        <v>7764</v>
      </c>
      <c r="C5478" s="121" t="s">
        <v>7479</v>
      </c>
      <c r="D5478" s="119">
        <v>2025</v>
      </c>
      <c r="E5478" s="121">
        <v>6100113391</v>
      </c>
      <c r="F5478" s="237">
        <v>45803</v>
      </c>
      <c r="G5478" s="121" t="s">
        <v>12849</v>
      </c>
      <c r="H5478" s="121" t="s">
        <v>26314</v>
      </c>
      <c r="I5478" s="120" t="s">
        <v>19410</v>
      </c>
      <c r="J5478" s="121" t="s">
        <v>7451</v>
      </c>
    </row>
    <row r="5479" spans="1:10" ht="15.75" hidden="1" customHeight="1">
      <c r="A5479" s="119">
        <v>5472</v>
      </c>
      <c r="B5479" s="238" t="s">
        <v>31746</v>
      </c>
      <c r="C5479" s="121" t="s">
        <v>7497</v>
      </c>
      <c r="D5479" s="119">
        <v>2025</v>
      </c>
      <c r="E5479" s="121">
        <v>6100113295</v>
      </c>
      <c r="F5479" s="237">
        <v>45825</v>
      </c>
      <c r="G5479" s="121" t="s">
        <v>12850</v>
      </c>
      <c r="H5479" s="121" t="s">
        <v>26315</v>
      </c>
      <c r="I5479" s="120" t="s">
        <v>19411</v>
      </c>
      <c r="J5479" s="121" t="s">
        <v>7451</v>
      </c>
    </row>
    <row r="5480" spans="1:10" ht="15.75" hidden="1" customHeight="1">
      <c r="A5480" s="119">
        <v>5473</v>
      </c>
      <c r="B5480" s="238" t="s">
        <v>31747</v>
      </c>
      <c r="C5480" s="121" t="s">
        <v>7495</v>
      </c>
      <c r="D5480" s="119">
        <v>2025</v>
      </c>
      <c r="E5480" s="121">
        <v>6300021023</v>
      </c>
      <c r="F5480" s="237">
        <v>45817</v>
      </c>
      <c r="G5480" s="121" t="s">
        <v>12851</v>
      </c>
      <c r="H5480" s="121" t="s">
        <v>26316</v>
      </c>
      <c r="I5480" s="120" t="s">
        <v>19412</v>
      </c>
      <c r="J5480" s="121" t="s">
        <v>7454</v>
      </c>
    </row>
    <row r="5481" spans="1:10" ht="15.75" hidden="1" customHeight="1">
      <c r="A5481" s="119">
        <v>5474</v>
      </c>
      <c r="B5481" s="238" t="s">
        <v>31748</v>
      </c>
      <c r="C5481" s="121" t="s">
        <v>7490</v>
      </c>
      <c r="D5481" s="119">
        <v>2025</v>
      </c>
      <c r="E5481" s="121">
        <v>6200039436</v>
      </c>
      <c r="F5481" s="237">
        <v>45799</v>
      </c>
      <c r="G5481" s="121" t="s">
        <v>12852</v>
      </c>
      <c r="H5481" s="121" t="s">
        <v>26317</v>
      </c>
      <c r="I5481" s="120" t="s">
        <v>19413</v>
      </c>
      <c r="J5481" s="121" t="s">
        <v>7453</v>
      </c>
    </row>
    <row r="5482" spans="1:10" ht="15.75" hidden="1" customHeight="1">
      <c r="A5482" s="119">
        <v>5475</v>
      </c>
      <c r="B5482" s="238" t="s">
        <v>31749</v>
      </c>
      <c r="C5482" s="121" t="s">
        <v>7495</v>
      </c>
      <c r="D5482" s="119">
        <v>2025</v>
      </c>
      <c r="E5482" s="121">
        <v>6300020997</v>
      </c>
      <c r="F5482" s="237">
        <v>45799</v>
      </c>
      <c r="G5482" s="121" t="s">
        <v>12853</v>
      </c>
      <c r="H5482" s="121" t="s">
        <v>26318</v>
      </c>
      <c r="I5482" s="120" t="s">
        <v>19414</v>
      </c>
      <c r="J5482" s="121" t="s">
        <v>7454</v>
      </c>
    </row>
    <row r="5483" spans="1:10" ht="15.75" hidden="1" customHeight="1">
      <c r="A5483" s="119">
        <v>5476</v>
      </c>
      <c r="B5483" s="238" t="s">
        <v>31750</v>
      </c>
      <c r="C5483" s="121" t="s">
        <v>7499</v>
      </c>
      <c r="D5483" s="119">
        <v>2025</v>
      </c>
      <c r="E5483" s="121">
        <v>6000042102</v>
      </c>
      <c r="F5483" s="237">
        <v>45799</v>
      </c>
      <c r="G5483" s="121" t="s">
        <v>12854</v>
      </c>
      <c r="H5483" s="121" t="s">
        <v>26319</v>
      </c>
      <c r="I5483" s="120" t="s">
        <v>19415</v>
      </c>
      <c r="J5483" s="121" t="s">
        <v>7452</v>
      </c>
    </row>
    <row r="5484" spans="1:10" ht="15.75" hidden="1" customHeight="1">
      <c r="A5484" s="119">
        <v>5477</v>
      </c>
      <c r="B5484" s="238" t="s">
        <v>31751</v>
      </c>
      <c r="C5484" s="121" t="s">
        <v>7478</v>
      </c>
      <c r="D5484" s="119">
        <v>2025</v>
      </c>
      <c r="E5484" s="121">
        <v>6100113330</v>
      </c>
      <c r="F5484" s="237">
        <v>45799</v>
      </c>
      <c r="G5484" s="121" t="s">
        <v>12855</v>
      </c>
      <c r="H5484" s="121" t="s">
        <v>26320</v>
      </c>
      <c r="I5484" s="120" t="s">
        <v>19416</v>
      </c>
      <c r="J5484" s="121" t="s">
        <v>7451</v>
      </c>
    </row>
    <row r="5485" spans="1:10" ht="15.75" hidden="1" customHeight="1">
      <c r="A5485" s="119">
        <v>5478</v>
      </c>
      <c r="B5485" s="238" t="s">
        <v>31752</v>
      </c>
      <c r="C5485" s="121" t="s">
        <v>7491</v>
      </c>
      <c r="D5485" s="119">
        <v>2025</v>
      </c>
      <c r="E5485" s="121">
        <v>6100114396</v>
      </c>
      <c r="F5485" s="237">
        <v>45842</v>
      </c>
      <c r="G5485" s="121" t="s">
        <v>12856</v>
      </c>
      <c r="H5485" s="121" t="s">
        <v>26321</v>
      </c>
      <c r="I5485" s="120" t="s">
        <v>19417</v>
      </c>
      <c r="J5485" s="121" t="s">
        <v>7451</v>
      </c>
    </row>
    <row r="5486" spans="1:10" ht="15.75" hidden="1" customHeight="1">
      <c r="A5486" s="119">
        <v>5479</v>
      </c>
      <c r="B5486" s="238" t="s">
        <v>31753</v>
      </c>
      <c r="C5486" s="121" t="s">
        <v>7502</v>
      </c>
      <c r="D5486" s="119">
        <v>2025</v>
      </c>
      <c r="E5486" s="121">
        <v>6300021044</v>
      </c>
      <c r="F5486" s="237">
        <v>45819</v>
      </c>
      <c r="G5486" s="121" t="s">
        <v>12857</v>
      </c>
      <c r="H5486" s="121" t="s">
        <v>26322</v>
      </c>
      <c r="I5486" s="120" t="s">
        <v>19418</v>
      </c>
      <c r="J5486" s="121" t="s">
        <v>7454</v>
      </c>
    </row>
    <row r="5487" spans="1:10" ht="15.75" hidden="1" customHeight="1">
      <c r="A5487" s="119">
        <v>5480</v>
      </c>
      <c r="B5487" s="238" t="s">
        <v>31754</v>
      </c>
      <c r="C5487" s="121" t="s">
        <v>7490</v>
      </c>
      <c r="D5487" s="119">
        <v>2025</v>
      </c>
      <c r="E5487" s="121">
        <v>6200039510</v>
      </c>
      <c r="F5487" s="237">
        <v>45825</v>
      </c>
      <c r="G5487" s="121" t="s">
        <v>12858</v>
      </c>
      <c r="H5487" s="121" t="s">
        <v>26323</v>
      </c>
      <c r="I5487" s="120" t="s">
        <v>19419</v>
      </c>
      <c r="J5487" s="121" t="s">
        <v>7453</v>
      </c>
    </row>
    <row r="5488" spans="1:10" ht="15.75" hidden="1" customHeight="1">
      <c r="A5488" s="119">
        <v>5481</v>
      </c>
      <c r="B5488" s="238" t="s">
        <v>31755</v>
      </c>
      <c r="C5488" s="121" t="s">
        <v>7499</v>
      </c>
      <c r="D5488" s="119">
        <v>2025</v>
      </c>
      <c r="E5488" s="121">
        <v>6000042104</v>
      </c>
      <c r="F5488" s="237">
        <v>45799</v>
      </c>
      <c r="G5488" s="121" t="s">
        <v>12854</v>
      </c>
      <c r="H5488" s="121" t="s">
        <v>26324</v>
      </c>
      <c r="I5488" s="120" t="s">
        <v>19420</v>
      </c>
      <c r="J5488" s="121" t="s">
        <v>7452</v>
      </c>
    </row>
    <row r="5489" spans="1:10" ht="15.75" hidden="1" customHeight="1">
      <c r="A5489" s="119">
        <v>5482</v>
      </c>
      <c r="B5489" s="238" t="s">
        <v>31756</v>
      </c>
      <c r="C5489" s="121" t="s">
        <v>7478</v>
      </c>
      <c r="D5489" s="119">
        <v>2025</v>
      </c>
      <c r="E5489" s="121">
        <v>6100114265</v>
      </c>
      <c r="F5489" s="237">
        <v>45847</v>
      </c>
      <c r="G5489" s="121" t="s">
        <v>12859</v>
      </c>
      <c r="H5489" s="121" t="s">
        <v>26325</v>
      </c>
      <c r="I5489" s="120" t="s">
        <v>19421</v>
      </c>
      <c r="J5489" s="121" t="s">
        <v>7451</v>
      </c>
    </row>
    <row r="5490" spans="1:10" ht="15.75" hidden="1" customHeight="1">
      <c r="A5490" s="119">
        <v>5483</v>
      </c>
      <c r="B5490" s="238" t="s">
        <v>31757</v>
      </c>
      <c r="C5490" s="121" t="s">
        <v>7493</v>
      </c>
      <c r="D5490" s="119">
        <v>2025</v>
      </c>
      <c r="E5490" s="121">
        <v>6000042188</v>
      </c>
      <c r="F5490" s="237">
        <v>45827</v>
      </c>
      <c r="G5490" s="121" t="s">
        <v>12860</v>
      </c>
      <c r="H5490" s="121" t="s">
        <v>26326</v>
      </c>
      <c r="I5490" s="120" t="s">
        <v>19422</v>
      </c>
      <c r="J5490" s="121" t="s">
        <v>7452</v>
      </c>
    </row>
    <row r="5491" spans="1:10" ht="15.75" hidden="1" customHeight="1">
      <c r="A5491" s="119">
        <v>5484</v>
      </c>
      <c r="B5491" s="238" t="s">
        <v>31758</v>
      </c>
      <c r="C5491" s="121" t="s">
        <v>7479</v>
      </c>
      <c r="D5491" s="119">
        <v>2025</v>
      </c>
      <c r="E5491" s="121">
        <v>6100113357</v>
      </c>
      <c r="F5491" s="237">
        <v>45803</v>
      </c>
      <c r="G5491" s="121" t="s">
        <v>12861</v>
      </c>
      <c r="H5491" s="121" t="s">
        <v>26327</v>
      </c>
      <c r="I5491" s="120" t="s">
        <v>19423</v>
      </c>
      <c r="J5491" s="121" t="s">
        <v>7451</v>
      </c>
    </row>
    <row r="5492" spans="1:10" ht="15.75" hidden="1" customHeight="1">
      <c r="A5492" s="119">
        <v>5485</v>
      </c>
      <c r="B5492" s="238" t="s">
        <v>31759</v>
      </c>
      <c r="C5492" s="121" t="s">
        <v>7489</v>
      </c>
      <c r="D5492" s="119">
        <v>2025</v>
      </c>
      <c r="E5492" s="121">
        <v>6200039632</v>
      </c>
      <c r="F5492" s="237">
        <v>45819</v>
      </c>
      <c r="G5492" s="121" t="s">
        <v>12862</v>
      </c>
      <c r="H5492" s="121" t="s">
        <v>26328</v>
      </c>
      <c r="I5492" s="120" t="s">
        <v>19424</v>
      </c>
      <c r="J5492" s="121" t="s">
        <v>7453</v>
      </c>
    </row>
    <row r="5493" spans="1:10" ht="15.75" hidden="1" customHeight="1">
      <c r="A5493" s="119">
        <v>5486</v>
      </c>
      <c r="B5493" s="238" t="s">
        <v>7695</v>
      </c>
      <c r="C5493" s="121" t="s">
        <v>7496</v>
      </c>
      <c r="D5493" s="119">
        <v>2025</v>
      </c>
      <c r="E5493" s="121">
        <v>6100114105</v>
      </c>
      <c r="F5493" s="237">
        <v>45834</v>
      </c>
      <c r="G5493" s="121" t="s">
        <v>12863</v>
      </c>
      <c r="H5493" s="121" t="s">
        <v>26329</v>
      </c>
      <c r="I5493" s="120" t="s">
        <v>19425</v>
      </c>
      <c r="J5493" s="121" t="s">
        <v>7451</v>
      </c>
    </row>
    <row r="5494" spans="1:10" ht="15.75" hidden="1" customHeight="1">
      <c r="A5494" s="119">
        <v>5487</v>
      </c>
      <c r="B5494" s="238" t="s">
        <v>31760</v>
      </c>
      <c r="C5494" s="121" t="s">
        <v>7490</v>
      </c>
      <c r="D5494" s="119">
        <v>2025</v>
      </c>
      <c r="E5494" s="121">
        <v>6200039448</v>
      </c>
      <c r="F5494" s="237">
        <v>45800</v>
      </c>
      <c r="G5494" s="121" t="s">
        <v>12864</v>
      </c>
      <c r="H5494" s="121" t="s">
        <v>26330</v>
      </c>
      <c r="I5494" s="120" t="s">
        <v>19426</v>
      </c>
      <c r="J5494" s="121" t="s">
        <v>7453</v>
      </c>
    </row>
    <row r="5495" spans="1:10" ht="15.75" hidden="1" customHeight="1">
      <c r="A5495" s="119">
        <v>5488</v>
      </c>
      <c r="B5495" s="238" t="s">
        <v>31761</v>
      </c>
      <c r="C5495" s="121" t="s">
        <v>7479</v>
      </c>
      <c r="D5495" s="119">
        <v>2025</v>
      </c>
      <c r="E5495" s="121">
        <v>6100113353</v>
      </c>
      <c r="F5495" s="237">
        <v>45803</v>
      </c>
      <c r="G5495" s="121" t="s">
        <v>12865</v>
      </c>
      <c r="H5495" s="121" t="s">
        <v>26331</v>
      </c>
      <c r="I5495" s="120" t="s">
        <v>19427</v>
      </c>
      <c r="J5495" s="121" t="s">
        <v>7451</v>
      </c>
    </row>
    <row r="5496" spans="1:10" ht="15.75" hidden="1" customHeight="1">
      <c r="A5496" s="119">
        <v>5489</v>
      </c>
      <c r="B5496" s="238" t="s">
        <v>31762</v>
      </c>
      <c r="C5496" s="121" t="s">
        <v>7496</v>
      </c>
      <c r="D5496" s="119">
        <v>2025</v>
      </c>
      <c r="E5496" s="121">
        <v>6100113326</v>
      </c>
      <c r="F5496" s="237">
        <v>45800</v>
      </c>
      <c r="G5496" s="121" t="s">
        <v>12866</v>
      </c>
      <c r="H5496" s="121" t="s">
        <v>26332</v>
      </c>
      <c r="I5496" s="120" t="s">
        <v>7443</v>
      </c>
      <c r="J5496" s="121" t="s">
        <v>7451</v>
      </c>
    </row>
    <row r="5497" spans="1:10" ht="15.75" hidden="1" customHeight="1">
      <c r="A5497" s="119">
        <v>5490</v>
      </c>
      <c r="B5497" s="238" t="s">
        <v>31763</v>
      </c>
      <c r="C5497" s="121" t="s">
        <v>7509</v>
      </c>
      <c r="D5497" s="119">
        <v>2025</v>
      </c>
      <c r="E5497" s="121">
        <v>6400024122</v>
      </c>
      <c r="F5497" s="237">
        <v>45797</v>
      </c>
      <c r="G5497" s="121" t="s">
        <v>12867</v>
      </c>
      <c r="H5497" s="121" t="s">
        <v>26333</v>
      </c>
      <c r="I5497" s="120" t="s">
        <v>19428</v>
      </c>
      <c r="J5497" s="121" t="s">
        <v>7455</v>
      </c>
    </row>
    <row r="5498" spans="1:10" ht="15.75" hidden="1" customHeight="1">
      <c r="A5498" s="119">
        <v>5491</v>
      </c>
      <c r="B5498" s="238" t="s">
        <v>30406</v>
      </c>
      <c r="C5498" s="121" t="s">
        <v>7482</v>
      </c>
      <c r="D5498" s="119">
        <v>2025</v>
      </c>
      <c r="E5498" s="121">
        <v>6100113507</v>
      </c>
      <c r="F5498" s="237">
        <v>45810</v>
      </c>
      <c r="G5498" s="121" t="s">
        <v>12868</v>
      </c>
      <c r="H5498" s="121" t="s">
        <v>26334</v>
      </c>
      <c r="I5498" s="120" t="s">
        <v>19429</v>
      </c>
      <c r="J5498" s="121" t="s">
        <v>7451</v>
      </c>
    </row>
    <row r="5499" spans="1:10" ht="15.75" hidden="1" customHeight="1">
      <c r="A5499" s="119">
        <v>5492</v>
      </c>
      <c r="B5499" s="238" t="s">
        <v>31764</v>
      </c>
      <c r="C5499" s="121" t="s">
        <v>7489</v>
      </c>
      <c r="D5499" s="119">
        <v>2025</v>
      </c>
      <c r="E5499" s="121">
        <v>6200039476</v>
      </c>
      <c r="F5499" s="237">
        <v>45805</v>
      </c>
      <c r="G5499" s="121" t="s">
        <v>12869</v>
      </c>
      <c r="H5499" s="121" t="s">
        <v>26335</v>
      </c>
      <c r="I5499" s="120" t="s">
        <v>19430</v>
      </c>
      <c r="J5499" s="121" t="s">
        <v>7453</v>
      </c>
    </row>
    <row r="5500" spans="1:10" ht="15.75" hidden="1" customHeight="1">
      <c r="A5500" s="119">
        <v>5493</v>
      </c>
      <c r="B5500" s="238" t="s">
        <v>31765</v>
      </c>
      <c r="C5500" s="121" t="s">
        <v>7496</v>
      </c>
      <c r="D5500" s="119">
        <v>2025</v>
      </c>
      <c r="E5500" s="121">
        <v>6100113519</v>
      </c>
      <c r="F5500" s="237">
        <v>45811</v>
      </c>
      <c r="G5500" s="121" t="s">
        <v>12870</v>
      </c>
      <c r="H5500" s="121" t="s">
        <v>26336</v>
      </c>
      <c r="I5500" s="120" t="s">
        <v>19431</v>
      </c>
      <c r="J5500" s="121" t="s">
        <v>7451</v>
      </c>
    </row>
    <row r="5501" spans="1:10" ht="15.75" hidden="1" customHeight="1">
      <c r="A5501" s="119">
        <v>5494</v>
      </c>
      <c r="B5501" s="238" t="s">
        <v>31766</v>
      </c>
      <c r="C5501" s="121" t="s">
        <v>7481</v>
      </c>
      <c r="D5501" s="119">
        <v>2025</v>
      </c>
      <c r="E5501" s="121">
        <v>6000042112</v>
      </c>
      <c r="F5501" s="237">
        <v>45803</v>
      </c>
      <c r="G5501" s="121" t="s">
        <v>12871</v>
      </c>
      <c r="H5501" s="121" t="s">
        <v>26337</v>
      </c>
      <c r="I5501" s="120" t="s">
        <v>19432</v>
      </c>
      <c r="J5501" s="121" t="s">
        <v>7452</v>
      </c>
    </row>
    <row r="5502" spans="1:10" ht="15.75" hidden="1" customHeight="1">
      <c r="A5502" s="119">
        <v>5495</v>
      </c>
      <c r="B5502" s="238" t="s">
        <v>31767</v>
      </c>
      <c r="C5502" s="121" t="s">
        <v>7496</v>
      </c>
      <c r="D5502" s="119">
        <v>2025</v>
      </c>
      <c r="E5502" s="121">
        <v>6100114192</v>
      </c>
      <c r="F5502" s="237">
        <v>45835</v>
      </c>
      <c r="G5502" s="121" t="s">
        <v>12872</v>
      </c>
      <c r="H5502" s="121" t="s">
        <v>26338</v>
      </c>
      <c r="I5502" s="120" t="s">
        <v>19433</v>
      </c>
      <c r="J5502" s="121" t="s">
        <v>7451</v>
      </c>
    </row>
    <row r="5503" spans="1:10" ht="15.75" hidden="1" customHeight="1">
      <c r="A5503" s="119">
        <v>5496</v>
      </c>
      <c r="B5503" s="238" t="s">
        <v>31768</v>
      </c>
      <c r="C5503" s="121" t="s">
        <v>7491</v>
      </c>
      <c r="D5503" s="119">
        <v>2025</v>
      </c>
      <c r="E5503" s="121">
        <v>6100113364</v>
      </c>
      <c r="F5503" s="237">
        <v>45803</v>
      </c>
      <c r="G5503" s="121" t="s">
        <v>12873</v>
      </c>
      <c r="H5503" s="121" t="s">
        <v>26339</v>
      </c>
      <c r="I5503" s="120" t="s">
        <v>19434</v>
      </c>
      <c r="J5503" s="121" t="s">
        <v>7451</v>
      </c>
    </row>
    <row r="5504" spans="1:10" ht="15.75" hidden="1" customHeight="1">
      <c r="A5504" s="119">
        <v>5497</v>
      </c>
      <c r="B5504" s="238" t="s">
        <v>31769</v>
      </c>
      <c r="C5504" s="121" t="s">
        <v>7483</v>
      </c>
      <c r="D5504" s="119">
        <v>2025</v>
      </c>
      <c r="E5504" s="121">
        <v>6100113499</v>
      </c>
      <c r="F5504" s="237">
        <v>45810</v>
      </c>
      <c r="G5504" s="121" t="s">
        <v>12874</v>
      </c>
      <c r="H5504" s="121" t="s">
        <v>26340</v>
      </c>
      <c r="I5504" s="120" t="s">
        <v>19435</v>
      </c>
      <c r="J5504" s="121" t="s">
        <v>7451</v>
      </c>
    </row>
    <row r="5505" spans="1:10" ht="15.75" hidden="1" customHeight="1">
      <c r="A5505" s="119">
        <v>5498</v>
      </c>
      <c r="B5505" s="238" t="s">
        <v>7690</v>
      </c>
      <c r="C5505" s="121" t="s">
        <v>7479</v>
      </c>
      <c r="D5505" s="119">
        <v>2025</v>
      </c>
      <c r="E5505" s="121">
        <v>6100113385</v>
      </c>
      <c r="F5505" s="237">
        <v>45803</v>
      </c>
      <c r="G5505" s="121" t="s">
        <v>12875</v>
      </c>
      <c r="H5505" s="121" t="s">
        <v>26341</v>
      </c>
      <c r="I5505" s="120" t="s">
        <v>19436</v>
      </c>
      <c r="J5505" s="121" t="s">
        <v>7451</v>
      </c>
    </row>
    <row r="5506" spans="1:10" ht="15.75" hidden="1" customHeight="1">
      <c r="A5506" s="119">
        <v>5499</v>
      </c>
      <c r="B5506" s="238" t="s">
        <v>31770</v>
      </c>
      <c r="C5506" s="121" t="s">
        <v>7481</v>
      </c>
      <c r="D5506" s="119">
        <v>2025</v>
      </c>
      <c r="E5506" s="121">
        <v>6000042167</v>
      </c>
      <c r="F5506" s="237">
        <v>45810</v>
      </c>
      <c r="G5506" s="121" t="s">
        <v>12876</v>
      </c>
      <c r="H5506" s="121" t="s">
        <v>26342</v>
      </c>
      <c r="I5506" s="120" t="s">
        <v>19437</v>
      </c>
      <c r="J5506" s="121" t="s">
        <v>7452</v>
      </c>
    </row>
    <row r="5507" spans="1:10" ht="15.75" hidden="1" customHeight="1">
      <c r="A5507" s="119">
        <v>5500</v>
      </c>
      <c r="B5507" s="238" t="s">
        <v>31771</v>
      </c>
      <c r="C5507" s="121" t="s">
        <v>7478</v>
      </c>
      <c r="D5507" s="119">
        <v>2025</v>
      </c>
      <c r="E5507" s="121">
        <v>6100113946</v>
      </c>
      <c r="F5507" s="237">
        <v>45828</v>
      </c>
      <c r="G5507" s="121" t="s">
        <v>12843</v>
      </c>
      <c r="H5507" s="121"/>
      <c r="I5507" s="120" t="s">
        <v>19438</v>
      </c>
      <c r="J5507" s="121" t="s">
        <v>7451</v>
      </c>
    </row>
    <row r="5508" spans="1:10" ht="15.75" hidden="1" customHeight="1">
      <c r="A5508" s="119">
        <v>5501</v>
      </c>
      <c r="B5508" s="238" t="s">
        <v>31772</v>
      </c>
      <c r="C5508" s="121" t="s">
        <v>7478</v>
      </c>
      <c r="D5508" s="119">
        <v>2025</v>
      </c>
      <c r="E5508" s="121">
        <v>6100113438</v>
      </c>
      <c r="F5508" s="237">
        <v>45805</v>
      </c>
      <c r="G5508" s="121" t="s">
        <v>12877</v>
      </c>
      <c r="H5508" s="121" t="s">
        <v>26343</v>
      </c>
      <c r="I5508" s="120" t="s">
        <v>19439</v>
      </c>
      <c r="J5508" s="121" t="s">
        <v>7451</v>
      </c>
    </row>
    <row r="5509" spans="1:10" ht="15.75" hidden="1" customHeight="1">
      <c r="A5509" s="119">
        <v>5502</v>
      </c>
      <c r="B5509" s="238" t="s">
        <v>31773</v>
      </c>
      <c r="C5509" s="121" t="s">
        <v>7483</v>
      </c>
      <c r="D5509" s="119">
        <v>2025</v>
      </c>
      <c r="E5509" s="121">
        <v>6100114538</v>
      </c>
      <c r="F5509" s="237">
        <v>45880</v>
      </c>
      <c r="G5509" s="121" t="s">
        <v>7280</v>
      </c>
      <c r="H5509" s="121" t="s">
        <v>26344</v>
      </c>
      <c r="I5509" s="120" t="s">
        <v>19440</v>
      </c>
      <c r="J5509" s="121" t="s">
        <v>7451</v>
      </c>
    </row>
    <row r="5510" spans="1:10" ht="15.75" hidden="1" customHeight="1">
      <c r="A5510" s="119">
        <v>5503</v>
      </c>
      <c r="B5510" s="238" t="s">
        <v>31774</v>
      </c>
      <c r="C5510" s="121" t="s">
        <v>7497</v>
      </c>
      <c r="D5510" s="119">
        <v>2025</v>
      </c>
      <c r="E5510" s="121">
        <v>6100113993</v>
      </c>
      <c r="F5510" s="237">
        <v>45831</v>
      </c>
      <c r="G5510" s="121" t="s">
        <v>12878</v>
      </c>
      <c r="H5510" s="121" t="s">
        <v>26345</v>
      </c>
      <c r="I5510" s="120" t="s">
        <v>19441</v>
      </c>
      <c r="J5510" s="121" t="s">
        <v>7451</v>
      </c>
    </row>
    <row r="5511" spans="1:10" ht="15.75" hidden="1" customHeight="1">
      <c r="A5511" s="119">
        <v>5504</v>
      </c>
      <c r="B5511" s="238" t="s">
        <v>31775</v>
      </c>
      <c r="C5511" s="121" t="s">
        <v>7479</v>
      </c>
      <c r="D5511" s="119">
        <v>2025</v>
      </c>
      <c r="E5511" s="121">
        <v>6100113734</v>
      </c>
      <c r="F5511" s="237">
        <v>45817</v>
      </c>
      <c r="G5511" s="121" t="s">
        <v>12879</v>
      </c>
      <c r="H5511" s="121" t="s">
        <v>26346</v>
      </c>
      <c r="I5511" s="120" t="s">
        <v>19442</v>
      </c>
      <c r="J5511" s="121" t="s">
        <v>7451</v>
      </c>
    </row>
    <row r="5512" spans="1:10" ht="15.75" hidden="1" customHeight="1">
      <c r="A5512" s="119">
        <v>5505</v>
      </c>
      <c r="B5512" s="238" t="s">
        <v>31776</v>
      </c>
      <c r="C5512" s="121" t="s">
        <v>7500</v>
      </c>
      <c r="D5512" s="119">
        <v>2025</v>
      </c>
      <c r="E5512" s="121">
        <v>6200039447</v>
      </c>
      <c r="F5512" s="237">
        <v>45800</v>
      </c>
      <c r="G5512" s="121" t="s">
        <v>12880</v>
      </c>
      <c r="H5512" s="121" t="s">
        <v>26347</v>
      </c>
      <c r="I5512" s="120" t="s">
        <v>19443</v>
      </c>
      <c r="J5512" s="121" t="s">
        <v>7453</v>
      </c>
    </row>
    <row r="5513" spans="1:10" ht="15.75" hidden="1" customHeight="1">
      <c r="A5513" s="119">
        <v>5506</v>
      </c>
      <c r="B5513" s="238" t="s">
        <v>31777</v>
      </c>
      <c r="C5513" s="121" t="s">
        <v>7511</v>
      </c>
      <c r="D5513" s="119">
        <v>2025</v>
      </c>
      <c r="E5513" s="121">
        <v>6300020989</v>
      </c>
      <c r="F5513" s="237">
        <v>45800</v>
      </c>
      <c r="G5513" s="121" t="s">
        <v>12881</v>
      </c>
      <c r="H5513" s="121" t="s">
        <v>26348</v>
      </c>
      <c r="I5513" s="120" t="s">
        <v>19444</v>
      </c>
      <c r="J5513" s="121" t="s">
        <v>7454</v>
      </c>
    </row>
    <row r="5514" spans="1:10" ht="15.75" hidden="1" customHeight="1">
      <c r="A5514" s="119">
        <v>5507</v>
      </c>
      <c r="B5514" s="238" t="s">
        <v>31778</v>
      </c>
      <c r="C5514" s="121" t="s">
        <v>7478</v>
      </c>
      <c r="D5514" s="119">
        <v>2025</v>
      </c>
      <c r="E5514" s="121">
        <v>6100113383</v>
      </c>
      <c r="F5514" s="237">
        <v>45803</v>
      </c>
      <c r="G5514" s="121" t="s">
        <v>12882</v>
      </c>
      <c r="H5514" s="121" t="s">
        <v>26349</v>
      </c>
      <c r="I5514" s="120" t="s">
        <v>19445</v>
      </c>
      <c r="J5514" s="121" t="s">
        <v>7451</v>
      </c>
    </row>
    <row r="5515" spans="1:10" ht="15.75" hidden="1" customHeight="1">
      <c r="A5515" s="119">
        <v>5508</v>
      </c>
      <c r="B5515" s="238" t="s">
        <v>31779</v>
      </c>
      <c r="C5515" s="121" t="s">
        <v>7492</v>
      </c>
      <c r="D5515" s="119">
        <v>2025</v>
      </c>
      <c r="E5515" s="121">
        <v>6200039466</v>
      </c>
      <c r="F5515" s="237">
        <v>45803</v>
      </c>
      <c r="G5515" s="121" t="s">
        <v>12883</v>
      </c>
      <c r="H5515" s="121" t="s">
        <v>26350</v>
      </c>
      <c r="I5515" s="120" t="s">
        <v>19446</v>
      </c>
      <c r="J5515" s="121" t="s">
        <v>7453</v>
      </c>
    </row>
    <row r="5516" spans="1:10" ht="15.75" hidden="1" customHeight="1">
      <c r="A5516" s="119">
        <v>5509</v>
      </c>
      <c r="B5516" s="238" t="s">
        <v>31780</v>
      </c>
      <c r="C5516" s="121" t="s">
        <v>7494</v>
      </c>
      <c r="D5516" s="119">
        <v>2025</v>
      </c>
      <c r="E5516" s="121">
        <v>6000042118</v>
      </c>
      <c r="F5516" s="237">
        <v>45799</v>
      </c>
      <c r="G5516" s="121" t="s">
        <v>11465</v>
      </c>
      <c r="H5516" s="121" t="s">
        <v>26351</v>
      </c>
      <c r="I5516" s="120" t="s">
        <v>19447</v>
      </c>
      <c r="J5516" s="121" t="s">
        <v>7452</v>
      </c>
    </row>
    <row r="5517" spans="1:10" ht="15.75" hidden="1" customHeight="1">
      <c r="A5517" s="119">
        <v>5510</v>
      </c>
      <c r="B5517" s="238" t="s">
        <v>31781</v>
      </c>
      <c r="C5517" s="121" t="s">
        <v>7483</v>
      </c>
      <c r="D5517" s="119">
        <v>2025</v>
      </c>
      <c r="E5517" s="121">
        <v>6100113504</v>
      </c>
      <c r="F5517" s="237">
        <v>45806</v>
      </c>
      <c r="G5517" s="121" t="s">
        <v>12884</v>
      </c>
      <c r="H5517" s="121" t="s">
        <v>26352</v>
      </c>
      <c r="I5517" s="120" t="s">
        <v>19448</v>
      </c>
      <c r="J5517" s="121" t="s">
        <v>7451</v>
      </c>
    </row>
    <row r="5518" spans="1:10" ht="15.75" hidden="1" customHeight="1">
      <c r="A5518" s="119">
        <v>5511</v>
      </c>
      <c r="B5518" s="238" t="s">
        <v>31782</v>
      </c>
      <c r="C5518" s="121" t="s">
        <v>7479</v>
      </c>
      <c r="D5518" s="119">
        <v>2025</v>
      </c>
      <c r="E5518" s="121">
        <v>6100113798</v>
      </c>
      <c r="F5518" s="237">
        <v>45824</v>
      </c>
      <c r="G5518" s="121" t="s">
        <v>12885</v>
      </c>
      <c r="H5518" s="121" t="s">
        <v>26353</v>
      </c>
      <c r="I5518" s="120" t="s">
        <v>19449</v>
      </c>
      <c r="J5518" s="121" t="s">
        <v>7451</v>
      </c>
    </row>
    <row r="5519" spans="1:10" ht="15.75" hidden="1" customHeight="1">
      <c r="A5519" s="119">
        <v>5512</v>
      </c>
      <c r="B5519" s="238" t="s">
        <v>28317</v>
      </c>
      <c r="C5519" s="121" t="s">
        <v>7479</v>
      </c>
      <c r="D5519" s="119">
        <v>2025</v>
      </c>
      <c r="E5519" s="121">
        <v>6100113489</v>
      </c>
      <c r="F5519" s="237">
        <v>45810</v>
      </c>
      <c r="G5519" s="121" t="s">
        <v>12886</v>
      </c>
      <c r="H5519" s="121" t="s">
        <v>26354</v>
      </c>
      <c r="I5519" s="120" t="s">
        <v>19450</v>
      </c>
      <c r="J5519" s="121" t="s">
        <v>7451</v>
      </c>
    </row>
    <row r="5520" spans="1:10" ht="15.75" hidden="1" customHeight="1">
      <c r="A5520" s="119">
        <v>5513</v>
      </c>
      <c r="B5520" s="238" t="s">
        <v>31783</v>
      </c>
      <c r="C5520" s="121" t="s">
        <v>7490</v>
      </c>
      <c r="D5520" s="119">
        <v>2025</v>
      </c>
      <c r="E5520" s="121">
        <v>6200039474</v>
      </c>
      <c r="F5520" s="237">
        <v>45803</v>
      </c>
      <c r="G5520" s="121" t="s">
        <v>12887</v>
      </c>
      <c r="H5520" s="121" t="s">
        <v>26355</v>
      </c>
      <c r="I5520" s="120" t="s">
        <v>19451</v>
      </c>
      <c r="J5520" s="121" t="s">
        <v>7453</v>
      </c>
    </row>
    <row r="5521" spans="1:10" ht="15.75" hidden="1" customHeight="1">
      <c r="A5521" s="119">
        <v>5514</v>
      </c>
      <c r="B5521" s="238" t="s">
        <v>31784</v>
      </c>
      <c r="C5521" s="121" t="s">
        <v>7492</v>
      </c>
      <c r="D5521" s="119">
        <v>2025</v>
      </c>
      <c r="E5521" s="121">
        <v>6200039478</v>
      </c>
      <c r="F5521" s="237">
        <v>45804</v>
      </c>
      <c r="G5521" s="121" t="s">
        <v>12888</v>
      </c>
      <c r="H5521" s="121" t="s">
        <v>26356</v>
      </c>
      <c r="I5521" s="120" t="s">
        <v>19452</v>
      </c>
      <c r="J5521" s="121" t="s">
        <v>7453</v>
      </c>
    </row>
    <row r="5522" spans="1:10" ht="15.75" hidden="1" customHeight="1">
      <c r="A5522" s="119">
        <v>5515</v>
      </c>
      <c r="B5522" s="238" t="s">
        <v>7835</v>
      </c>
      <c r="C5522" s="121" t="s">
        <v>7478</v>
      </c>
      <c r="D5522" s="119">
        <v>2025</v>
      </c>
      <c r="E5522" s="121">
        <v>6100113726</v>
      </c>
      <c r="F5522" s="237">
        <v>45819</v>
      </c>
      <c r="G5522" s="121" t="s">
        <v>12889</v>
      </c>
      <c r="H5522" s="121" t="s">
        <v>26357</v>
      </c>
      <c r="I5522" s="120" t="s">
        <v>19453</v>
      </c>
      <c r="J5522" s="121" t="s">
        <v>7451</v>
      </c>
    </row>
    <row r="5523" spans="1:10" ht="15.75" hidden="1" customHeight="1">
      <c r="A5523" s="119">
        <v>5516</v>
      </c>
      <c r="B5523" s="238" t="s">
        <v>7705</v>
      </c>
      <c r="C5523" s="121" t="s">
        <v>7478</v>
      </c>
      <c r="D5523" s="119">
        <v>2025</v>
      </c>
      <c r="E5523" s="121">
        <v>6100113485</v>
      </c>
      <c r="F5523" s="237">
        <v>45806</v>
      </c>
      <c r="G5523" s="121" t="s">
        <v>12890</v>
      </c>
      <c r="H5523" s="121" t="s">
        <v>26358</v>
      </c>
      <c r="I5523" s="120" t="s">
        <v>19454</v>
      </c>
      <c r="J5523" s="121" t="s">
        <v>7451</v>
      </c>
    </row>
    <row r="5524" spans="1:10" ht="15.75" hidden="1" customHeight="1">
      <c r="A5524" s="119">
        <v>5517</v>
      </c>
      <c r="B5524" s="238" t="s">
        <v>31785</v>
      </c>
      <c r="C5524" s="121" t="s">
        <v>7479</v>
      </c>
      <c r="D5524" s="119">
        <v>2025</v>
      </c>
      <c r="E5524" s="121">
        <v>6100113538</v>
      </c>
      <c r="F5524" s="237">
        <v>45807</v>
      </c>
      <c r="G5524" s="121" t="s">
        <v>12891</v>
      </c>
      <c r="H5524" s="121" t="s">
        <v>26359</v>
      </c>
      <c r="I5524" s="120" t="s">
        <v>19455</v>
      </c>
      <c r="J5524" s="121" t="s">
        <v>7451</v>
      </c>
    </row>
    <row r="5525" spans="1:10" ht="15.75" hidden="1" customHeight="1">
      <c r="A5525" s="119">
        <v>5518</v>
      </c>
      <c r="B5525" s="238" t="s">
        <v>31786</v>
      </c>
      <c r="C5525" s="121" t="s">
        <v>7478</v>
      </c>
      <c r="D5525" s="119">
        <v>2025</v>
      </c>
      <c r="E5525" s="121">
        <v>6100114065</v>
      </c>
      <c r="F5525" s="237">
        <v>45832</v>
      </c>
      <c r="G5525" s="121" t="s">
        <v>12892</v>
      </c>
      <c r="H5525" s="121" t="s">
        <v>26360</v>
      </c>
      <c r="I5525" s="120" t="s">
        <v>19456</v>
      </c>
      <c r="J5525" s="121" t="s">
        <v>7451</v>
      </c>
    </row>
    <row r="5526" spans="1:10" ht="15.75" hidden="1" customHeight="1">
      <c r="A5526" s="119">
        <v>5519</v>
      </c>
      <c r="B5526" s="238" t="s">
        <v>31787</v>
      </c>
      <c r="C5526" s="121" t="s">
        <v>7479</v>
      </c>
      <c r="D5526" s="119">
        <v>2025</v>
      </c>
      <c r="E5526" s="121">
        <v>6100114408</v>
      </c>
      <c r="F5526" s="237">
        <v>45870</v>
      </c>
      <c r="G5526" s="121" t="s">
        <v>12893</v>
      </c>
      <c r="H5526" s="121" t="s">
        <v>26361</v>
      </c>
      <c r="I5526" s="120" t="s">
        <v>19457</v>
      </c>
      <c r="J5526" s="121" t="s">
        <v>7451</v>
      </c>
    </row>
    <row r="5527" spans="1:10" ht="15.75" hidden="1" customHeight="1">
      <c r="A5527" s="119">
        <v>5520</v>
      </c>
      <c r="B5527" s="238" t="s">
        <v>31788</v>
      </c>
      <c r="C5527" s="121" t="s">
        <v>7479</v>
      </c>
      <c r="D5527" s="119">
        <v>2025</v>
      </c>
      <c r="E5527" s="121">
        <v>6100113491</v>
      </c>
      <c r="F5527" s="237">
        <v>45810</v>
      </c>
      <c r="G5527" s="121" t="s">
        <v>12894</v>
      </c>
      <c r="H5527" s="121" t="s">
        <v>26362</v>
      </c>
      <c r="I5527" s="120" t="s">
        <v>19458</v>
      </c>
      <c r="J5527" s="121" t="s">
        <v>7451</v>
      </c>
    </row>
    <row r="5528" spans="1:10" ht="15.75" hidden="1" customHeight="1">
      <c r="A5528" s="119">
        <v>5521</v>
      </c>
      <c r="B5528" s="238" t="s">
        <v>7705</v>
      </c>
      <c r="C5528" s="121" t="s">
        <v>7478</v>
      </c>
      <c r="D5528" s="119">
        <v>2025</v>
      </c>
      <c r="E5528" s="121">
        <v>6100113643</v>
      </c>
      <c r="F5528" s="237">
        <v>45812</v>
      </c>
      <c r="G5528" s="121" t="s">
        <v>12895</v>
      </c>
      <c r="H5528" s="121" t="s">
        <v>26363</v>
      </c>
      <c r="I5528" s="120" t="s">
        <v>7373</v>
      </c>
      <c r="J5528" s="121" t="s">
        <v>7451</v>
      </c>
    </row>
    <row r="5529" spans="1:10" ht="15.75" hidden="1" customHeight="1">
      <c r="A5529" s="119">
        <v>5522</v>
      </c>
      <c r="B5529" s="238" t="s">
        <v>7764</v>
      </c>
      <c r="C5529" s="121" t="s">
        <v>7479</v>
      </c>
      <c r="D5529" s="119">
        <v>2025</v>
      </c>
      <c r="E5529" s="121">
        <v>6100113386</v>
      </c>
      <c r="F5529" s="237">
        <v>45804</v>
      </c>
      <c r="G5529" s="121" t="s">
        <v>7111</v>
      </c>
      <c r="H5529" s="121" t="s">
        <v>26364</v>
      </c>
      <c r="I5529" s="120" t="s">
        <v>19459</v>
      </c>
      <c r="J5529" s="121" t="s">
        <v>7451</v>
      </c>
    </row>
    <row r="5530" spans="1:10" ht="15.75" hidden="1" customHeight="1">
      <c r="A5530" s="119">
        <v>5523</v>
      </c>
      <c r="B5530" s="238" t="s">
        <v>7526</v>
      </c>
      <c r="C5530" s="121" t="s">
        <v>7497</v>
      </c>
      <c r="D5530" s="119">
        <v>2025</v>
      </c>
      <c r="E5530" s="121">
        <v>6100113819</v>
      </c>
      <c r="F5530" s="237">
        <v>45825</v>
      </c>
      <c r="G5530" s="121" t="s">
        <v>12896</v>
      </c>
      <c r="H5530" s="121" t="s">
        <v>26365</v>
      </c>
      <c r="I5530" s="120" t="s">
        <v>19460</v>
      </c>
      <c r="J5530" s="121" t="s">
        <v>7451</v>
      </c>
    </row>
    <row r="5531" spans="1:10" ht="15.75" hidden="1" customHeight="1">
      <c r="A5531" s="119">
        <v>5524</v>
      </c>
      <c r="B5531" s="238" t="s">
        <v>31789</v>
      </c>
      <c r="C5531" s="121" t="s">
        <v>7481</v>
      </c>
      <c r="D5531" s="119">
        <v>2025</v>
      </c>
      <c r="E5531" s="121">
        <v>6000042179</v>
      </c>
      <c r="F5531" s="237">
        <v>45806</v>
      </c>
      <c r="G5531" s="121" t="s">
        <v>12897</v>
      </c>
      <c r="H5531" s="121" t="s">
        <v>26366</v>
      </c>
      <c r="I5531" s="120" t="s">
        <v>19461</v>
      </c>
      <c r="J5531" s="121" t="s">
        <v>7452</v>
      </c>
    </row>
    <row r="5532" spans="1:10" ht="15.75" hidden="1" customHeight="1">
      <c r="A5532" s="119">
        <v>5525</v>
      </c>
      <c r="B5532" s="238" t="s">
        <v>7614</v>
      </c>
      <c r="C5532" s="121" t="s">
        <v>7478</v>
      </c>
      <c r="D5532" s="119">
        <v>2025</v>
      </c>
      <c r="E5532" s="121">
        <v>6100113580</v>
      </c>
      <c r="F5532" s="237">
        <v>45810</v>
      </c>
      <c r="G5532" s="121" t="s">
        <v>12898</v>
      </c>
      <c r="H5532" s="121" t="s">
        <v>26367</v>
      </c>
      <c r="I5532" s="120" t="s">
        <v>19462</v>
      </c>
      <c r="J5532" s="121" t="s">
        <v>7451</v>
      </c>
    </row>
    <row r="5533" spans="1:10" ht="15.75" hidden="1" customHeight="1">
      <c r="A5533" s="119">
        <v>5526</v>
      </c>
      <c r="B5533" s="238" t="s">
        <v>7705</v>
      </c>
      <c r="C5533" s="121" t="s">
        <v>7478</v>
      </c>
      <c r="D5533" s="119">
        <v>2025</v>
      </c>
      <c r="E5533" s="121">
        <v>6100113404</v>
      </c>
      <c r="F5533" s="237">
        <v>45804</v>
      </c>
      <c r="G5533" s="121" t="s">
        <v>7301</v>
      </c>
      <c r="H5533" s="121" t="s">
        <v>26368</v>
      </c>
      <c r="I5533" s="120" t="s">
        <v>19463</v>
      </c>
      <c r="J5533" s="121" t="s">
        <v>7451</v>
      </c>
    </row>
    <row r="5534" spans="1:10" ht="15.75" hidden="1" customHeight="1">
      <c r="A5534" s="119">
        <v>5527</v>
      </c>
      <c r="B5534" s="238" t="s">
        <v>31790</v>
      </c>
      <c r="C5534" s="121" t="s">
        <v>7478</v>
      </c>
      <c r="D5534" s="119">
        <v>2025</v>
      </c>
      <c r="E5534" s="121">
        <v>6100113435</v>
      </c>
      <c r="F5534" s="237">
        <v>45807</v>
      </c>
      <c r="G5534" s="121" t="s">
        <v>12899</v>
      </c>
      <c r="H5534" s="121" t="s">
        <v>26369</v>
      </c>
      <c r="I5534" s="120" t="s">
        <v>19464</v>
      </c>
      <c r="J5534" s="121" t="s">
        <v>7451</v>
      </c>
    </row>
    <row r="5535" spans="1:10" ht="15.75" hidden="1" customHeight="1">
      <c r="A5535" s="119">
        <v>5528</v>
      </c>
      <c r="B5535" s="238" t="s">
        <v>31791</v>
      </c>
      <c r="C5535" s="121" t="s">
        <v>7496</v>
      </c>
      <c r="D5535" s="119">
        <v>2025</v>
      </c>
      <c r="E5535" s="121">
        <v>6100113660</v>
      </c>
      <c r="F5535" s="237">
        <v>45828</v>
      </c>
      <c r="G5535" s="121" t="s">
        <v>8148</v>
      </c>
      <c r="H5535" s="121" t="s">
        <v>26370</v>
      </c>
      <c r="I5535" s="120" t="s">
        <v>19465</v>
      </c>
      <c r="J5535" s="121" t="s">
        <v>7451</v>
      </c>
    </row>
    <row r="5536" spans="1:10" ht="15.75" hidden="1" customHeight="1">
      <c r="A5536" s="119">
        <v>5529</v>
      </c>
      <c r="B5536" s="238" t="s">
        <v>31792</v>
      </c>
      <c r="C5536" s="121" t="s">
        <v>7483</v>
      </c>
      <c r="D5536" s="119">
        <v>2025</v>
      </c>
      <c r="E5536" s="121">
        <v>6100113417</v>
      </c>
      <c r="F5536" s="237">
        <v>45804</v>
      </c>
      <c r="G5536" s="121" t="s">
        <v>12900</v>
      </c>
      <c r="H5536" s="121" t="s">
        <v>26371</v>
      </c>
      <c r="I5536" s="120" t="s">
        <v>19466</v>
      </c>
      <c r="J5536" s="121" t="s">
        <v>7451</v>
      </c>
    </row>
    <row r="5537" spans="1:10" ht="15.75" hidden="1" customHeight="1">
      <c r="A5537" s="119">
        <v>5530</v>
      </c>
      <c r="B5537" s="238" t="s">
        <v>31793</v>
      </c>
      <c r="C5537" s="121" t="s">
        <v>7491</v>
      </c>
      <c r="D5537" s="119">
        <v>2025</v>
      </c>
      <c r="E5537" s="121">
        <v>6100113403</v>
      </c>
      <c r="F5537" s="237">
        <v>45804</v>
      </c>
      <c r="G5537" s="121" t="s">
        <v>12901</v>
      </c>
      <c r="H5537" s="121" t="s">
        <v>26372</v>
      </c>
      <c r="I5537" s="120" t="s">
        <v>19467</v>
      </c>
      <c r="J5537" s="121" t="s">
        <v>7451</v>
      </c>
    </row>
    <row r="5538" spans="1:10" ht="15.75" hidden="1" customHeight="1">
      <c r="A5538" s="119">
        <v>5531</v>
      </c>
      <c r="B5538" s="238" t="s">
        <v>7705</v>
      </c>
      <c r="C5538" s="121" t="s">
        <v>7478</v>
      </c>
      <c r="D5538" s="119">
        <v>2025</v>
      </c>
      <c r="E5538" s="121">
        <v>6100113433</v>
      </c>
      <c r="F5538" s="237">
        <v>45805</v>
      </c>
      <c r="G5538" s="121" t="s">
        <v>12902</v>
      </c>
      <c r="H5538" s="121" t="s">
        <v>26373</v>
      </c>
      <c r="I5538" s="120" t="s">
        <v>19468</v>
      </c>
      <c r="J5538" s="121" t="s">
        <v>7451</v>
      </c>
    </row>
    <row r="5539" spans="1:10" ht="15.75" hidden="1" customHeight="1">
      <c r="A5539" s="119">
        <v>5532</v>
      </c>
      <c r="B5539" s="238" t="s">
        <v>7835</v>
      </c>
      <c r="C5539" s="121" t="s">
        <v>7478</v>
      </c>
      <c r="D5539" s="119">
        <v>2025</v>
      </c>
      <c r="E5539" s="121">
        <v>6100113498</v>
      </c>
      <c r="F5539" s="237">
        <v>45807</v>
      </c>
      <c r="G5539" s="121" t="s">
        <v>12903</v>
      </c>
      <c r="H5539" s="121" t="s">
        <v>26374</v>
      </c>
      <c r="I5539" s="120" t="s">
        <v>19469</v>
      </c>
      <c r="J5539" s="121" t="s">
        <v>7451</v>
      </c>
    </row>
    <row r="5540" spans="1:10" ht="15.75" hidden="1" customHeight="1">
      <c r="A5540" s="119">
        <v>5533</v>
      </c>
      <c r="B5540" s="238" t="s">
        <v>31794</v>
      </c>
      <c r="C5540" s="121" t="s">
        <v>7479</v>
      </c>
      <c r="D5540" s="119">
        <v>2025</v>
      </c>
      <c r="E5540" s="121">
        <v>6100114019</v>
      </c>
      <c r="F5540" s="237">
        <v>45832</v>
      </c>
      <c r="G5540" s="121" t="s">
        <v>12904</v>
      </c>
      <c r="H5540" s="121" t="s">
        <v>26375</v>
      </c>
      <c r="I5540" s="120" t="s">
        <v>19470</v>
      </c>
      <c r="J5540" s="121" t="s">
        <v>7451</v>
      </c>
    </row>
    <row r="5541" spans="1:10" ht="15.75" hidden="1" customHeight="1">
      <c r="A5541" s="119">
        <v>5534</v>
      </c>
      <c r="B5541" s="238" t="s">
        <v>31795</v>
      </c>
      <c r="C5541" s="121" t="s">
        <v>7492</v>
      </c>
      <c r="D5541" s="119">
        <v>2025</v>
      </c>
      <c r="E5541" s="121">
        <v>6200039468</v>
      </c>
      <c r="F5541" s="237">
        <v>45803</v>
      </c>
      <c r="G5541" s="121" t="s">
        <v>12905</v>
      </c>
      <c r="H5541" s="121" t="s">
        <v>26376</v>
      </c>
      <c r="I5541" s="120" t="s">
        <v>19471</v>
      </c>
      <c r="J5541" s="121" t="s">
        <v>7453</v>
      </c>
    </row>
    <row r="5542" spans="1:10" ht="15.75" hidden="1" customHeight="1">
      <c r="A5542" s="119">
        <v>5535</v>
      </c>
      <c r="B5542" s="238" t="s">
        <v>31796</v>
      </c>
      <c r="C5542" s="121" t="s">
        <v>7505</v>
      </c>
      <c r="D5542" s="119">
        <v>2025</v>
      </c>
      <c r="E5542" s="121">
        <v>6400024158</v>
      </c>
      <c r="F5542" s="237">
        <v>45805</v>
      </c>
      <c r="G5542" s="121" t="s">
        <v>12906</v>
      </c>
      <c r="H5542" s="121" t="s">
        <v>33376</v>
      </c>
      <c r="I5542" s="120" t="s">
        <v>19472</v>
      </c>
      <c r="J5542" s="121" t="s">
        <v>7455</v>
      </c>
    </row>
    <row r="5543" spans="1:10" ht="15.75" hidden="1" customHeight="1">
      <c r="A5543" s="119">
        <v>5536</v>
      </c>
      <c r="B5543" s="238" t="s">
        <v>31797</v>
      </c>
      <c r="C5543" s="121" t="s">
        <v>7479</v>
      </c>
      <c r="D5543" s="119">
        <v>2025</v>
      </c>
      <c r="E5543" s="121">
        <v>6100113486</v>
      </c>
      <c r="F5543" s="237">
        <v>45807</v>
      </c>
      <c r="G5543" s="121" t="s">
        <v>12907</v>
      </c>
      <c r="H5543" s="121" t="s">
        <v>26377</v>
      </c>
      <c r="I5543" s="120" t="s">
        <v>19473</v>
      </c>
      <c r="J5543" s="121" t="s">
        <v>7451</v>
      </c>
    </row>
    <row r="5544" spans="1:10" ht="15.75" hidden="1" customHeight="1">
      <c r="A5544" s="119">
        <v>5537</v>
      </c>
      <c r="B5544" s="238" t="s">
        <v>31798</v>
      </c>
      <c r="C5544" s="121" t="s">
        <v>7482</v>
      </c>
      <c r="D5544" s="119">
        <v>2025</v>
      </c>
      <c r="E5544" s="121">
        <v>6100113509</v>
      </c>
      <c r="F5544" s="237">
        <v>45807</v>
      </c>
      <c r="G5544" s="121" t="s">
        <v>12908</v>
      </c>
      <c r="H5544" s="121" t="s">
        <v>26378</v>
      </c>
      <c r="I5544" s="120" t="s">
        <v>19474</v>
      </c>
      <c r="J5544" s="121" t="s">
        <v>7451</v>
      </c>
    </row>
    <row r="5545" spans="1:10" ht="15.75" hidden="1" customHeight="1">
      <c r="A5545" s="119">
        <v>5538</v>
      </c>
      <c r="B5545" s="238" t="s">
        <v>31799</v>
      </c>
      <c r="C5545" s="121" t="s">
        <v>7482</v>
      </c>
      <c r="D5545" s="119">
        <v>2025</v>
      </c>
      <c r="E5545" s="121">
        <v>6100113429</v>
      </c>
      <c r="F5545" s="237">
        <v>45805</v>
      </c>
      <c r="G5545" s="121" t="s">
        <v>12909</v>
      </c>
      <c r="H5545" s="121" t="s">
        <v>26379</v>
      </c>
      <c r="I5545" s="120" t="s">
        <v>19475</v>
      </c>
      <c r="J5545" s="121" t="s">
        <v>7451</v>
      </c>
    </row>
    <row r="5546" spans="1:10" ht="15.75" hidden="1" customHeight="1">
      <c r="A5546" s="119">
        <v>5539</v>
      </c>
      <c r="B5546" s="238" t="s">
        <v>31800</v>
      </c>
      <c r="C5546" s="121" t="s">
        <v>7507</v>
      </c>
      <c r="D5546" s="119">
        <v>2025</v>
      </c>
      <c r="E5546" s="121">
        <v>6400024157</v>
      </c>
      <c r="F5546" s="237">
        <v>45806</v>
      </c>
      <c r="G5546" s="121" t="s">
        <v>7174</v>
      </c>
      <c r="H5546" s="121" t="s">
        <v>26380</v>
      </c>
      <c r="I5546" s="120" t="s">
        <v>19476</v>
      </c>
      <c r="J5546" s="121" t="s">
        <v>7455</v>
      </c>
    </row>
    <row r="5547" spans="1:10" ht="15.75" hidden="1" customHeight="1">
      <c r="A5547" s="119">
        <v>5540</v>
      </c>
      <c r="B5547" s="238" t="s">
        <v>31801</v>
      </c>
      <c r="C5547" s="121" t="s">
        <v>7504</v>
      </c>
      <c r="D5547" s="119">
        <v>2025</v>
      </c>
      <c r="E5547" s="121">
        <v>6300021002</v>
      </c>
      <c r="F5547" s="237">
        <v>45810</v>
      </c>
      <c r="G5547" s="121" t="s">
        <v>12910</v>
      </c>
      <c r="H5547" s="121" t="s">
        <v>26381</v>
      </c>
      <c r="I5547" s="120" t="s">
        <v>19477</v>
      </c>
      <c r="J5547" s="121" t="s">
        <v>7454</v>
      </c>
    </row>
    <row r="5548" spans="1:10" ht="15.75" hidden="1" customHeight="1">
      <c r="A5548" s="119">
        <v>5541</v>
      </c>
      <c r="B5548" s="238" t="s">
        <v>31802</v>
      </c>
      <c r="C5548" s="121" t="s">
        <v>7512</v>
      </c>
      <c r="D5548" s="119">
        <v>2025</v>
      </c>
      <c r="E5548" s="121">
        <v>6400024138</v>
      </c>
      <c r="F5548" s="237">
        <v>45798</v>
      </c>
      <c r="G5548" s="121" t="s">
        <v>12911</v>
      </c>
      <c r="H5548" s="121" t="s">
        <v>26382</v>
      </c>
      <c r="I5548" s="120" t="s">
        <v>19478</v>
      </c>
      <c r="J5548" s="121" t="s">
        <v>7455</v>
      </c>
    </row>
    <row r="5549" spans="1:10" ht="15.75" hidden="1" customHeight="1">
      <c r="A5549" s="119">
        <v>5542</v>
      </c>
      <c r="B5549" s="238" t="s">
        <v>31803</v>
      </c>
      <c r="C5549" s="121" t="s">
        <v>7491</v>
      </c>
      <c r="D5549" s="119">
        <v>2025</v>
      </c>
      <c r="E5549" s="121">
        <v>6100113399</v>
      </c>
      <c r="F5549" s="237">
        <v>45805</v>
      </c>
      <c r="G5549" s="121" t="s">
        <v>12912</v>
      </c>
      <c r="H5549" s="121" t="s">
        <v>26383</v>
      </c>
      <c r="I5549" s="120" t="s">
        <v>19479</v>
      </c>
      <c r="J5549" s="121" t="s">
        <v>7451</v>
      </c>
    </row>
    <row r="5550" spans="1:10" ht="15.75" hidden="1" customHeight="1">
      <c r="A5550" s="119">
        <v>5543</v>
      </c>
      <c r="B5550" s="238" t="s">
        <v>31804</v>
      </c>
      <c r="C5550" s="121" t="s">
        <v>7478</v>
      </c>
      <c r="D5550" s="119">
        <v>2025</v>
      </c>
      <c r="E5550" s="121">
        <v>6100113618</v>
      </c>
      <c r="F5550" s="237">
        <v>45817</v>
      </c>
      <c r="G5550" s="121" t="s">
        <v>12913</v>
      </c>
      <c r="H5550" s="121" t="s">
        <v>26384</v>
      </c>
      <c r="I5550" s="120" t="s">
        <v>19480</v>
      </c>
      <c r="J5550" s="121" t="s">
        <v>7451</v>
      </c>
    </row>
    <row r="5551" spans="1:10" ht="15.75" hidden="1" customHeight="1">
      <c r="A5551" s="119">
        <v>5544</v>
      </c>
      <c r="B5551" s="238" t="s">
        <v>31805</v>
      </c>
      <c r="C5551" s="121" t="s">
        <v>7495</v>
      </c>
      <c r="D5551" s="119">
        <v>2025</v>
      </c>
      <c r="E5551" s="121">
        <v>6300021011</v>
      </c>
      <c r="F5551" s="237">
        <v>45811</v>
      </c>
      <c r="G5551" s="121" t="s">
        <v>12914</v>
      </c>
      <c r="H5551" s="121" t="s">
        <v>26385</v>
      </c>
      <c r="I5551" s="120" t="s">
        <v>19481</v>
      </c>
      <c r="J5551" s="121" t="s">
        <v>7454</v>
      </c>
    </row>
    <row r="5552" spans="1:10" ht="15.75" hidden="1" customHeight="1">
      <c r="A5552" s="119">
        <v>5545</v>
      </c>
      <c r="B5552" s="238" t="s">
        <v>31806</v>
      </c>
      <c r="C5552" s="121" t="s">
        <v>7505</v>
      </c>
      <c r="D5552" s="119">
        <v>2025</v>
      </c>
      <c r="E5552" s="121">
        <v>6400024197</v>
      </c>
      <c r="F5552" s="237">
        <v>45812</v>
      </c>
      <c r="G5552" s="121" t="s">
        <v>12915</v>
      </c>
      <c r="H5552" s="121" t="s">
        <v>26386</v>
      </c>
      <c r="I5552" s="120" t="s">
        <v>19482</v>
      </c>
      <c r="J5552" s="121" t="s">
        <v>7455</v>
      </c>
    </row>
    <row r="5553" spans="1:10" ht="15.75" hidden="1" customHeight="1">
      <c r="A5553" s="119">
        <v>5546</v>
      </c>
      <c r="B5553" s="238" t="s">
        <v>31807</v>
      </c>
      <c r="C5553" s="121" t="s">
        <v>7479</v>
      </c>
      <c r="D5553" s="119">
        <v>2025</v>
      </c>
      <c r="E5553" s="121">
        <v>6100113419</v>
      </c>
      <c r="F5553" s="237">
        <v>45804</v>
      </c>
      <c r="G5553" s="121" t="s">
        <v>12916</v>
      </c>
      <c r="H5553" s="121" t="s">
        <v>26387</v>
      </c>
      <c r="I5553" s="120" t="s">
        <v>19483</v>
      </c>
      <c r="J5553" s="121" t="s">
        <v>7451</v>
      </c>
    </row>
    <row r="5554" spans="1:10" ht="15.75" hidden="1" customHeight="1">
      <c r="A5554" s="119">
        <v>5547</v>
      </c>
      <c r="B5554" s="238" t="s">
        <v>31808</v>
      </c>
      <c r="C5554" s="121" t="s">
        <v>7507</v>
      </c>
      <c r="D5554" s="119">
        <v>2025</v>
      </c>
      <c r="E5554" s="121">
        <v>6400024134</v>
      </c>
      <c r="F5554" s="237">
        <v>45798</v>
      </c>
      <c r="G5554" s="121" t="s">
        <v>12917</v>
      </c>
      <c r="H5554" s="121" t="s">
        <v>26388</v>
      </c>
      <c r="I5554" s="120" t="s">
        <v>19484</v>
      </c>
      <c r="J5554" s="121" t="s">
        <v>7455</v>
      </c>
    </row>
    <row r="5555" spans="1:10" ht="15.75" hidden="1" customHeight="1">
      <c r="A5555" s="119">
        <v>5548</v>
      </c>
      <c r="B5555" s="238" t="s">
        <v>31809</v>
      </c>
      <c r="C5555" s="121" t="s">
        <v>7483</v>
      </c>
      <c r="D5555" s="119">
        <v>2025</v>
      </c>
      <c r="E5555" s="121">
        <v>6100113551</v>
      </c>
      <c r="F5555" s="237">
        <v>45807</v>
      </c>
      <c r="G5555" s="121" t="s">
        <v>12918</v>
      </c>
      <c r="H5555" s="121" t="s">
        <v>26389</v>
      </c>
      <c r="I5555" s="120" t="s">
        <v>19485</v>
      </c>
      <c r="J5555" s="121" t="s">
        <v>7451</v>
      </c>
    </row>
    <row r="5556" spans="1:10" ht="15.75" hidden="1" customHeight="1">
      <c r="A5556" s="119">
        <v>5549</v>
      </c>
      <c r="B5556" s="238" t="s">
        <v>31810</v>
      </c>
      <c r="C5556" s="121" t="s">
        <v>7509</v>
      </c>
      <c r="D5556" s="119">
        <v>2025</v>
      </c>
      <c r="E5556" s="121">
        <v>6400024126</v>
      </c>
      <c r="F5556" s="237">
        <v>45804</v>
      </c>
      <c r="G5556" s="121" t="s">
        <v>12919</v>
      </c>
      <c r="H5556" s="121" t="s">
        <v>26390</v>
      </c>
      <c r="I5556" s="120" t="s">
        <v>19486</v>
      </c>
      <c r="J5556" s="121" t="s">
        <v>7455</v>
      </c>
    </row>
    <row r="5557" spans="1:10" ht="15.75" hidden="1" customHeight="1">
      <c r="A5557" s="119">
        <v>5550</v>
      </c>
      <c r="B5557" s="238" t="s">
        <v>31811</v>
      </c>
      <c r="C5557" s="121" t="s">
        <v>7489</v>
      </c>
      <c r="D5557" s="119">
        <v>2025</v>
      </c>
      <c r="E5557" s="121">
        <v>6200039477</v>
      </c>
      <c r="F5557" s="237">
        <v>45806</v>
      </c>
      <c r="G5557" s="121" t="s">
        <v>12920</v>
      </c>
      <c r="H5557" s="121" t="s">
        <v>26391</v>
      </c>
      <c r="I5557" s="120" t="s">
        <v>19487</v>
      </c>
      <c r="J5557" s="121" t="s">
        <v>7453</v>
      </c>
    </row>
    <row r="5558" spans="1:10" ht="15.75" hidden="1" customHeight="1">
      <c r="A5558" s="119">
        <v>5551</v>
      </c>
      <c r="B5558" s="238" t="s">
        <v>7786</v>
      </c>
      <c r="C5558" s="121" t="s">
        <v>7483</v>
      </c>
      <c r="D5558" s="119">
        <v>2025</v>
      </c>
      <c r="E5558" s="121">
        <v>6100113962</v>
      </c>
      <c r="F5558" s="237">
        <v>45826</v>
      </c>
      <c r="G5558" s="121" t="s">
        <v>12921</v>
      </c>
      <c r="H5558" s="121" t="s">
        <v>26392</v>
      </c>
      <c r="I5558" s="120" t="s">
        <v>19488</v>
      </c>
      <c r="J5558" s="121" t="s">
        <v>7451</v>
      </c>
    </row>
    <row r="5559" spans="1:10" ht="15.75" hidden="1" customHeight="1">
      <c r="A5559" s="119">
        <v>5552</v>
      </c>
      <c r="B5559" s="238" t="s">
        <v>31812</v>
      </c>
      <c r="C5559" s="121" t="s">
        <v>7489</v>
      </c>
      <c r="D5559" s="119">
        <v>2025</v>
      </c>
      <c r="E5559" s="121">
        <v>6200039524</v>
      </c>
      <c r="F5559" s="237">
        <v>45805</v>
      </c>
      <c r="G5559" s="121" t="s">
        <v>12922</v>
      </c>
      <c r="H5559" s="121" t="s">
        <v>26393</v>
      </c>
      <c r="I5559" s="120" t="s">
        <v>19489</v>
      </c>
      <c r="J5559" s="121" t="s">
        <v>7453</v>
      </c>
    </row>
    <row r="5560" spans="1:10" ht="15.75" hidden="1" customHeight="1">
      <c r="A5560" s="119">
        <v>5553</v>
      </c>
      <c r="B5560" s="238" t="s">
        <v>7766</v>
      </c>
      <c r="C5560" s="121" t="s">
        <v>7479</v>
      </c>
      <c r="D5560" s="119">
        <v>2025</v>
      </c>
      <c r="E5560" s="121">
        <v>6100113458</v>
      </c>
      <c r="F5560" s="237">
        <v>45807</v>
      </c>
      <c r="G5560" s="121" t="s">
        <v>12923</v>
      </c>
      <c r="H5560" s="121" t="s">
        <v>26394</v>
      </c>
      <c r="I5560" s="120" t="s">
        <v>7387</v>
      </c>
      <c r="J5560" s="121" t="s">
        <v>7451</v>
      </c>
    </row>
    <row r="5561" spans="1:10" ht="15.75" hidden="1" customHeight="1">
      <c r="A5561" s="119">
        <v>5554</v>
      </c>
      <c r="B5561" s="121" t="s">
        <v>33354</v>
      </c>
      <c r="C5561" s="121" t="s">
        <v>7504</v>
      </c>
      <c r="D5561" s="119">
        <v>2025</v>
      </c>
      <c r="E5561" s="121">
        <v>6300021054</v>
      </c>
      <c r="F5561" s="237">
        <v>45825</v>
      </c>
      <c r="G5561" s="121" t="s">
        <v>12924</v>
      </c>
      <c r="H5561" s="121" t="s">
        <v>26395</v>
      </c>
      <c r="I5561" s="120" t="s">
        <v>19490</v>
      </c>
      <c r="J5561" s="121" t="s">
        <v>7454</v>
      </c>
    </row>
    <row r="5562" spans="1:10" ht="15.75" hidden="1" customHeight="1">
      <c r="A5562" s="119">
        <v>5555</v>
      </c>
      <c r="B5562" s="238" t="s">
        <v>31813</v>
      </c>
      <c r="C5562" s="121" t="s">
        <v>7491</v>
      </c>
      <c r="D5562" s="119">
        <v>2025</v>
      </c>
      <c r="E5562" s="121">
        <v>6100113473</v>
      </c>
      <c r="F5562" s="237">
        <v>45807</v>
      </c>
      <c r="G5562" s="121" t="s">
        <v>12925</v>
      </c>
      <c r="H5562" s="121" t="s">
        <v>26396</v>
      </c>
      <c r="I5562" s="120" t="s">
        <v>19491</v>
      </c>
      <c r="J5562" s="121" t="s">
        <v>7451</v>
      </c>
    </row>
    <row r="5563" spans="1:10" ht="15.75" hidden="1" customHeight="1">
      <c r="A5563" s="119">
        <v>5556</v>
      </c>
      <c r="B5563" s="238" t="s">
        <v>31814</v>
      </c>
      <c r="C5563" s="121" t="s">
        <v>7483</v>
      </c>
      <c r="D5563" s="119">
        <v>2025</v>
      </c>
      <c r="E5563" s="121">
        <v>6100113599</v>
      </c>
      <c r="F5563" s="237">
        <v>45810</v>
      </c>
      <c r="G5563" s="121" t="s">
        <v>12926</v>
      </c>
      <c r="H5563" s="121" t="s">
        <v>26397</v>
      </c>
      <c r="I5563" s="120" t="s">
        <v>19492</v>
      </c>
      <c r="J5563" s="121" t="s">
        <v>7451</v>
      </c>
    </row>
    <row r="5564" spans="1:10" ht="15.75" hidden="1" customHeight="1">
      <c r="A5564" s="119">
        <v>5557</v>
      </c>
      <c r="B5564" s="238" t="s">
        <v>7903</v>
      </c>
      <c r="C5564" s="121" t="s">
        <v>7492</v>
      </c>
      <c r="D5564" s="119">
        <v>2025</v>
      </c>
      <c r="E5564" s="121">
        <v>6200039480</v>
      </c>
      <c r="F5564" s="237">
        <v>45804</v>
      </c>
      <c r="G5564" s="121" t="s">
        <v>12927</v>
      </c>
      <c r="H5564" s="121" t="s">
        <v>26398</v>
      </c>
      <c r="I5564" s="120" t="s">
        <v>19493</v>
      </c>
      <c r="J5564" s="121" t="s">
        <v>7453</v>
      </c>
    </row>
    <row r="5565" spans="1:10" ht="15.75" hidden="1" customHeight="1">
      <c r="A5565" s="119">
        <v>5558</v>
      </c>
      <c r="B5565" s="238" t="s">
        <v>31815</v>
      </c>
      <c r="C5565" s="121" t="s">
        <v>7489</v>
      </c>
      <c r="D5565" s="119">
        <v>2025</v>
      </c>
      <c r="E5565" s="121">
        <v>6200039493</v>
      </c>
      <c r="F5565" s="237">
        <v>45807</v>
      </c>
      <c r="G5565" s="121" t="s">
        <v>12928</v>
      </c>
      <c r="H5565" s="121" t="s">
        <v>26399</v>
      </c>
      <c r="I5565" s="120" t="s">
        <v>19494</v>
      </c>
      <c r="J5565" s="121" t="s">
        <v>7453</v>
      </c>
    </row>
    <row r="5566" spans="1:10" ht="15.75" hidden="1" customHeight="1">
      <c r="A5566" s="119">
        <v>5559</v>
      </c>
      <c r="B5566" s="238" t="s">
        <v>31816</v>
      </c>
      <c r="C5566" s="121" t="s">
        <v>7478</v>
      </c>
      <c r="D5566" s="119">
        <v>2025</v>
      </c>
      <c r="E5566" s="121">
        <v>6100113459</v>
      </c>
      <c r="F5566" s="237">
        <v>45806</v>
      </c>
      <c r="G5566" s="121" t="s">
        <v>12929</v>
      </c>
      <c r="H5566" s="121" t="s">
        <v>26400</v>
      </c>
      <c r="I5566" s="120" t="s">
        <v>19495</v>
      </c>
      <c r="J5566" s="121" t="s">
        <v>7451</v>
      </c>
    </row>
    <row r="5567" spans="1:10" ht="15.75" hidden="1" customHeight="1">
      <c r="A5567" s="119">
        <v>5560</v>
      </c>
      <c r="B5567" s="238" t="s">
        <v>31817</v>
      </c>
      <c r="C5567" s="121" t="s">
        <v>7496</v>
      </c>
      <c r="D5567" s="119">
        <v>2025</v>
      </c>
      <c r="E5567" s="121">
        <v>6100113451</v>
      </c>
      <c r="F5567" s="237">
        <v>45806</v>
      </c>
      <c r="G5567" s="121" t="s">
        <v>12930</v>
      </c>
      <c r="H5567" s="121" t="s">
        <v>26401</v>
      </c>
      <c r="I5567" s="120" t="s">
        <v>19496</v>
      </c>
      <c r="J5567" s="121" t="s">
        <v>7451</v>
      </c>
    </row>
    <row r="5568" spans="1:10" ht="15.75" hidden="1" customHeight="1">
      <c r="A5568" s="119">
        <v>5561</v>
      </c>
      <c r="B5568" s="238" t="s">
        <v>7645</v>
      </c>
      <c r="C5568" s="121" t="s">
        <v>7478</v>
      </c>
      <c r="D5568" s="119">
        <v>2025</v>
      </c>
      <c r="E5568" s="121">
        <v>6100113680</v>
      </c>
      <c r="F5568" s="237">
        <v>45814</v>
      </c>
      <c r="G5568" s="121" t="s">
        <v>12931</v>
      </c>
      <c r="H5568" s="121" t="s">
        <v>26402</v>
      </c>
      <c r="I5568" s="120" t="s">
        <v>19497</v>
      </c>
      <c r="J5568" s="121" t="s">
        <v>7451</v>
      </c>
    </row>
    <row r="5569" spans="1:10" ht="15.75" hidden="1" customHeight="1">
      <c r="A5569" s="119">
        <v>5562</v>
      </c>
      <c r="B5569" s="238" t="s">
        <v>7786</v>
      </c>
      <c r="C5569" s="121" t="s">
        <v>7483</v>
      </c>
      <c r="D5569" s="119">
        <v>2025</v>
      </c>
      <c r="E5569" s="121">
        <v>6100113454</v>
      </c>
      <c r="F5569" s="237">
        <v>45806</v>
      </c>
      <c r="G5569" s="121" t="s">
        <v>12932</v>
      </c>
      <c r="H5569" s="121" t="s">
        <v>26403</v>
      </c>
      <c r="I5569" s="120" t="s">
        <v>19498</v>
      </c>
      <c r="J5569" s="121" t="s">
        <v>7451</v>
      </c>
    </row>
    <row r="5570" spans="1:10" ht="15.75" hidden="1" customHeight="1">
      <c r="A5570" s="119">
        <v>5563</v>
      </c>
      <c r="B5570" s="238" t="s">
        <v>31818</v>
      </c>
      <c r="C5570" s="121" t="s">
        <v>7484</v>
      </c>
      <c r="D5570" s="119">
        <v>2025</v>
      </c>
      <c r="E5570" s="121">
        <v>6100113466</v>
      </c>
      <c r="F5570" s="237">
        <v>45806</v>
      </c>
      <c r="G5570" s="121" t="s">
        <v>12933</v>
      </c>
      <c r="H5570" s="121" t="s">
        <v>26404</v>
      </c>
      <c r="I5570" s="120" t="s">
        <v>19499</v>
      </c>
      <c r="J5570" s="121" t="s">
        <v>7451</v>
      </c>
    </row>
    <row r="5571" spans="1:10" ht="15.75" hidden="1" customHeight="1">
      <c r="A5571" s="119">
        <v>5564</v>
      </c>
      <c r="B5571" s="238" t="s">
        <v>31819</v>
      </c>
      <c r="C5571" s="121" t="s">
        <v>7489</v>
      </c>
      <c r="D5571" s="119">
        <v>2025</v>
      </c>
      <c r="E5571" s="121">
        <v>6200039525</v>
      </c>
      <c r="F5571" s="237">
        <v>45811</v>
      </c>
      <c r="G5571" s="121" t="s">
        <v>12934</v>
      </c>
      <c r="H5571" s="121" t="s">
        <v>26405</v>
      </c>
      <c r="I5571" s="120" t="s">
        <v>19500</v>
      </c>
      <c r="J5571" s="121" t="s">
        <v>7453</v>
      </c>
    </row>
    <row r="5572" spans="1:10" ht="15.75" hidden="1" customHeight="1">
      <c r="A5572" s="119">
        <v>5565</v>
      </c>
      <c r="B5572" s="121" t="s">
        <v>33355</v>
      </c>
      <c r="C5572" s="121" t="s">
        <v>7502</v>
      </c>
      <c r="D5572" s="119">
        <v>2025</v>
      </c>
      <c r="E5572" s="121">
        <v>6300021012</v>
      </c>
      <c r="F5572" s="237">
        <v>45806</v>
      </c>
      <c r="G5572" s="121" t="s">
        <v>12935</v>
      </c>
      <c r="H5572" s="121" t="s">
        <v>26406</v>
      </c>
      <c r="I5572" s="120" t="s">
        <v>19501</v>
      </c>
      <c r="J5572" s="121" t="s">
        <v>7454</v>
      </c>
    </row>
    <row r="5573" spans="1:10" ht="15.75" hidden="1" customHeight="1">
      <c r="A5573" s="119">
        <v>5566</v>
      </c>
      <c r="B5573" s="238" t="s">
        <v>31820</v>
      </c>
      <c r="C5573" s="121" t="s">
        <v>7488</v>
      </c>
      <c r="D5573" s="119">
        <v>2025</v>
      </c>
      <c r="E5573" s="121">
        <v>6100113520</v>
      </c>
      <c r="F5573" s="237">
        <v>45807</v>
      </c>
      <c r="G5573" s="121" t="s">
        <v>12936</v>
      </c>
      <c r="H5573" s="121" t="s">
        <v>26407</v>
      </c>
      <c r="I5573" s="120" t="s">
        <v>19502</v>
      </c>
      <c r="J5573" s="121" t="s">
        <v>7451</v>
      </c>
    </row>
    <row r="5574" spans="1:10" ht="15.75" hidden="1" customHeight="1">
      <c r="A5574" s="119">
        <v>5567</v>
      </c>
      <c r="B5574" s="238" t="s">
        <v>7609</v>
      </c>
      <c r="C5574" s="121" t="s">
        <v>7478</v>
      </c>
      <c r="D5574" s="119">
        <v>2025</v>
      </c>
      <c r="E5574" s="121">
        <v>6100113518</v>
      </c>
      <c r="F5574" s="237">
        <v>45810</v>
      </c>
      <c r="G5574" s="121" t="s">
        <v>12937</v>
      </c>
      <c r="H5574" s="121" t="s">
        <v>26408</v>
      </c>
      <c r="I5574" s="120" t="s">
        <v>19503</v>
      </c>
      <c r="J5574" s="121" t="s">
        <v>7451</v>
      </c>
    </row>
    <row r="5575" spans="1:10" ht="15.75" hidden="1" customHeight="1">
      <c r="A5575" s="119">
        <v>5568</v>
      </c>
      <c r="B5575" s="238" t="s">
        <v>29769</v>
      </c>
      <c r="C5575" s="121" t="s">
        <v>7483</v>
      </c>
      <c r="D5575" s="119">
        <v>2025</v>
      </c>
      <c r="E5575" s="121">
        <v>6100113503</v>
      </c>
      <c r="F5575" s="237">
        <v>45807</v>
      </c>
      <c r="G5575" s="121" t="s">
        <v>12938</v>
      </c>
      <c r="H5575" s="121" t="s">
        <v>26409</v>
      </c>
      <c r="I5575" s="120" t="s">
        <v>19504</v>
      </c>
      <c r="J5575" s="121" t="s">
        <v>7451</v>
      </c>
    </row>
    <row r="5576" spans="1:10" ht="15.75" hidden="1" customHeight="1">
      <c r="A5576" s="119">
        <v>5569</v>
      </c>
      <c r="B5576" s="238" t="s">
        <v>30545</v>
      </c>
      <c r="C5576" s="121" t="s">
        <v>7479</v>
      </c>
      <c r="D5576" s="119">
        <v>2025</v>
      </c>
      <c r="E5576" s="121">
        <v>6100113493</v>
      </c>
      <c r="F5576" s="237">
        <v>45810</v>
      </c>
      <c r="G5576" s="121" t="s">
        <v>12939</v>
      </c>
      <c r="H5576" s="121" t="s">
        <v>26410</v>
      </c>
      <c r="I5576" s="120" t="s">
        <v>19505</v>
      </c>
      <c r="J5576" s="121" t="s">
        <v>7451</v>
      </c>
    </row>
    <row r="5577" spans="1:10" ht="15.75" hidden="1" customHeight="1">
      <c r="A5577" s="119">
        <v>5570</v>
      </c>
      <c r="B5577" s="238" t="s">
        <v>31821</v>
      </c>
      <c r="C5577" s="121" t="s">
        <v>7496</v>
      </c>
      <c r="D5577" s="119">
        <v>2025</v>
      </c>
      <c r="E5577" s="121">
        <v>6100113826</v>
      </c>
      <c r="F5577" s="237">
        <v>45824</v>
      </c>
      <c r="G5577" s="121" t="s">
        <v>12940</v>
      </c>
      <c r="H5577" s="121" t="s">
        <v>26411</v>
      </c>
      <c r="I5577" s="120" t="s">
        <v>19506</v>
      </c>
      <c r="J5577" s="121" t="s">
        <v>7451</v>
      </c>
    </row>
    <row r="5578" spans="1:10" ht="15.75" hidden="1" customHeight="1">
      <c r="A5578" s="119">
        <v>5571</v>
      </c>
      <c r="B5578" s="238" t="s">
        <v>31822</v>
      </c>
      <c r="C5578" s="121" t="s">
        <v>7492</v>
      </c>
      <c r="D5578" s="119">
        <v>2025</v>
      </c>
      <c r="E5578" s="121">
        <v>6200039500</v>
      </c>
      <c r="F5578" s="237">
        <v>45806</v>
      </c>
      <c r="G5578" s="121" t="s">
        <v>12941</v>
      </c>
      <c r="H5578" s="121" t="s">
        <v>26412</v>
      </c>
      <c r="I5578" s="120" t="s">
        <v>19507</v>
      </c>
      <c r="J5578" s="121" t="s">
        <v>7453</v>
      </c>
    </row>
    <row r="5579" spans="1:10" ht="15.75" hidden="1" customHeight="1">
      <c r="A5579" s="119">
        <v>5572</v>
      </c>
      <c r="B5579" s="238" t="s">
        <v>31823</v>
      </c>
      <c r="C5579" s="121" t="s">
        <v>7483</v>
      </c>
      <c r="D5579" s="119">
        <v>2025</v>
      </c>
      <c r="E5579" s="121">
        <v>6100113931</v>
      </c>
      <c r="F5579" s="237">
        <v>45825</v>
      </c>
      <c r="G5579" s="121" t="s">
        <v>12942</v>
      </c>
      <c r="H5579" s="121" t="s">
        <v>26413</v>
      </c>
      <c r="I5579" s="120" t="s">
        <v>19508</v>
      </c>
      <c r="J5579" s="121" t="s">
        <v>7451</v>
      </c>
    </row>
    <row r="5580" spans="1:10" ht="15.75" hidden="1" customHeight="1">
      <c r="A5580" s="119">
        <v>5573</v>
      </c>
      <c r="B5580" s="238" t="s">
        <v>31824</v>
      </c>
      <c r="C5580" s="121" t="s">
        <v>7483</v>
      </c>
      <c r="D5580" s="119">
        <v>2025</v>
      </c>
      <c r="E5580" s="121">
        <v>6100113727</v>
      </c>
      <c r="F5580" s="237">
        <v>45814</v>
      </c>
      <c r="G5580" s="121" t="s">
        <v>12943</v>
      </c>
      <c r="H5580" s="121" t="s">
        <v>26414</v>
      </c>
      <c r="I5580" s="120" t="s">
        <v>19509</v>
      </c>
      <c r="J5580" s="121" t="s">
        <v>7451</v>
      </c>
    </row>
    <row r="5581" spans="1:10" ht="15.75" hidden="1" customHeight="1">
      <c r="A5581" s="119">
        <v>5574</v>
      </c>
      <c r="B5581" s="238" t="s">
        <v>31825</v>
      </c>
      <c r="C5581" s="121" t="s">
        <v>7501</v>
      </c>
      <c r="D5581" s="119">
        <v>2025</v>
      </c>
      <c r="E5581" s="121">
        <v>6200039464</v>
      </c>
      <c r="F5581" s="237">
        <v>45803</v>
      </c>
      <c r="G5581" s="121" t="s">
        <v>11465</v>
      </c>
      <c r="H5581" s="121" t="s">
        <v>26415</v>
      </c>
      <c r="I5581" s="120" t="s">
        <v>19510</v>
      </c>
      <c r="J5581" s="121" t="s">
        <v>7453</v>
      </c>
    </row>
    <row r="5582" spans="1:10" ht="15.75" hidden="1" customHeight="1">
      <c r="A5582" s="119">
        <v>5575</v>
      </c>
      <c r="B5582" s="238" t="s">
        <v>31826</v>
      </c>
      <c r="C5582" s="121" t="s">
        <v>7492</v>
      </c>
      <c r="D5582" s="119">
        <v>2025</v>
      </c>
      <c r="E5582" s="121">
        <v>6200039547</v>
      </c>
      <c r="F5582" s="237">
        <v>45810</v>
      </c>
      <c r="G5582" s="121" t="s">
        <v>12944</v>
      </c>
      <c r="H5582" s="121" t="s">
        <v>26416</v>
      </c>
      <c r="I5582" s="120" t="s">
        <v>19511</v>
      </c>
      <c r="J5582" s="121" t="s">
        <v>7453</v>
      </c>
    </row>
    <row r="5583" spans="1:10" ht="15.75" hidden="1" customHeight="1">
      <c r="A5583" s="119">
        <v>5576</v>
      </c>
      <c r="B5583" s="238" t="s">
        <v>31819</v>
      </c>
      <c r="C5583" s="121" t="s">
        <v>7489</v>
      </c>
      <c r="D5583" s="119">
        <v>2025</v>
      </c>
      <c r="E5583" s="121">
        <v>6200039502</v>
      </c>
      <c r="F5583" s="237">
        <v>45810</v>
      </c>
      <c r="G5583" s="121" t="s">
        <v>12945</v>
      </c>
      <c r="H5583" s="121" t="s">
        <v>26417</v>
      </c>
      <c r="I5583" s="120" t="s">
        <v>19512</v>
      </c>
      <c r="J5583" s="121" t="s">
        <v>7453</v>
      </c>
    </row>
    <row r="5584" spans="1:10" ht="15.75" hidden="1" customHeight="1">
      <c r="A5584" s="119">
        <v>5577</v>
      </c>
      <c r="B5584" s="238" t="s">
        <v>31827</v>
      </c>
      <c r="C5584" s="121" t="s">
        <v>7502</v>
      </c>
      <c r="D5584" s="119">
        <v>2025</v>
      </c>
      <c r="E5584" s="121">
        <v>6300021013</v>
      </c>
      <c r="F5584" s="237">
        <v>45810</v>
      </c>
      <c r="G5584" s="121" t="s">
        <v>12946</v>
      </c>
      <c r="H5584" s="121" t="s">
        <v>26418</v>
      </c>
      <c r="I5584" s="120" t="s">
        <v>19513</v>
      </c>
      <c r="J5584" s="121" t="s">
        <v>7454</v>
      </c>
    </row>
    <row r="5585" spans="1:10" ht="15.75" hidden="1" customHeight="1">
      <c r="A5585" s="119">
        <v>5578</v>
      </c>
      <c r="B5585" s="238" t="s">
        <v>31828</v>
      </c>
      <c r="C5585" s="121" t="s">
        <v>7483</v>
      </c>
      <c r="D5585" s="119">
        <v>2025</v>
      </c>
      <c r="E5585" s="121">
        <v>6100113916</v>
      </c>
      <c r="F5585" s="237">
        <v>45828</v>
      </c>
      <c r="G5585" s="121" t="s">
        <v>12947</v>
      </c>
      <c r="H5585" s="121" t="s">
        <v>26419</v>
      </c>
      <c r="I5585" s="120" t="s">
        <v>19514</v>
      </c>
      <c r="J5585" s="121" t="s">
        <v>7451</v>
      </c>
    </row>
    <row r="5586" spans="1:10" ht="15.75" hidden="1" customHeight="1">
      <c r="A5586" s="119">
        <v>5579</v>
      </c>
      <c r="B5586" s="238" t="s">
        <v>7705</v>
      </c>
      <c r="C5586" s="121" t="s">
        <v>7478</v>
      </c>
      <c r="D5586" s="119">
        <v>2025</v>
      </c>
      <c r="E5586" s="121">
        <v>6100113720</v>
      </c>
      <c r="F5586" s="237">
        <v>45818</v>
      </c>
      <c r="G5586" s="121" t="s">
        <v>12948</v>
      </c>
      <c r="H5586" s="121" t="s">
        <v>26420</v>
      </c>
      <c r="I5586" s="120" t="s">
        <v>7308</v>
      </c>
      <c r="J5586" s="121" t="s">
        <v>7451</v>
      </c>
    </row>
    <row r="5587" spans="1:10" ht="15.75" hidden="1" customHeight="1">
      <c r="A5587" s="119">
        <v>5580</v>
      </c>
      <c r="B5587" s="238" t="s">
        <v>31829</v>
      </c>
      <c r="C5587" s="121" t="s">
        <v>7496</v>
      </c>
      <c r="D5587" s="119">
        <v>2025</v>
      </c>
      <c r="E5587" s="121">
        <v>6100113707</v>
      </c>
      <c r="F5587" s="237">
        <v>45817</v>
      </c>
      <c r="G5587" s="121" t="s">
        <v>12949</v>
      </c>
      <c r="H5587" s="121" t="s">
        <v>26421</v>
      </c>
      <c r="I5587" s="120" t="s">
        <v>19515</v>
      </c>
      <c r="J5587" s="121" t="s">
        <v>7451</v>
      </c>
    </row>
    <row r="5588" spans="1:10" ht="15.75" hidden="1" customHeight="1">
      <c r="A5588" s="119">
        <v>5581</v>
      </c>
      <c r="B5588" s="238" t="s">
        <v>31830</v>
      </c>
      <c r="C5588" s="121" t="s">
        <v>7490</v>
      </c>
      <c r="D5588" s="119">
        <v>2025</v>
      </c>
      <c r="E5588" s="121">
        <v>6200039495</v>
      </c>
      <c r="F5588" s="237">
        <v>45806</v>
      </c>
      <c r="G5588" s="121" t="s">
        <v>12950</v>
      </c>
      <c r="H5588" s="121" t="s">
        <v>26422</v>
      </c>
      <c r="I5588" s="120" t="s">
        <v>19516</v>
      </c>
      <c r="J5588" s="121" t="s">
        <v>7453</v>
      </c>
    </row>
    <row r="5589" spans="1:10" ht="15.75" hidden="1" customHeight="1">
      <c r="A5589" s="119">
        <v>5582</v>
      </c>
      <c r="B5589" s="238" t="s">
        <v>31831</v>
      </c>
      <c r="C5589" s="121" t="s">
        <v>7481</v>
      </c>
      <c r="D5589" s="119">
        <v>2025</v>
      </c>
      <c r="E5589" s="121">
        <v>6000042237</v>
      </c>
      <c r="F5589" s="237">
        <v>45811</v>
      </c>
      <c r="G5589" s="121" t="s">
        <v>12951</v>
      </c>
      <c r="H5589" s="121" t="s">
        <v>26423</v>
      </c>
      <c r="I5589" s="120" t="s">
        <v>19517</v>
      </c>
      <c r="J5589" s="121" t="s">
        <v>7452</v>
      </c>
    </row>
    <row r="5590" spans="1:10" ht="15.75" hidden="1" customHeight="1">
      <c r="A5590" s="119">
        <v>5583</v>
      </c>
      <c r="B5590" s="238" t="s">
        <v>31832</v>
      </c>
      <c r="C5590" s="121" t="s">
        <v>7479</v>
      </c>
      <c r="D5590" s="119">
        <v>2025</v>
      </c>
      <c r="E5590" s="121">
        <v>6100113596</v>
      </c>
      <c r="F5590" s="237">
        <v>45819</v>
      </c>
      <c r="G5590" s="121" t="s">
        <v>12952</v>
      </c>
      <c r="H5590" s="121" t="s">
        <v>26424</v>
      </c>
      <c r="I5590" s="120" t="s">
        <v>19518</v>
      </c>
      <c r="J5590" s="121" t="s">
        <v>7451</v>
      </c>
    </row>
    <row r="5591" spans="1:10" ht="15.75" hidden="1" customHeight="1">
      <c r="A5591" s="119">
        <v>5584</v>
      </c>
      <c r="B5591" s="238" t="s">
        <v>31404</v>
      </c>
      <c r="C5591" s="121" t="s">
        <v>7478</v>
      </c>
      <c r="D5591" s="119">
        <v>2025</v>
      </c>
      <c r="E5591" s="121">
        <v>6100113624</v>
      </c>
      <c r="F5591" s="237">
        <v>45812</v>
      </c>
      <c r="G5591" s="121" t="s">
        <v>12953</v>
      </c>
      <c r="H5591" s="121" t="s">
        <v>26425</v>
      </c>
      <c r="I5591" s="120" t="s">
        <v>19519</v>
      </c>
      <c r="J5591" s="121" t="s">
        <v>7451</v>
      </c>
    </row>
    <row r="5592" spans="1:10" ht="15.75" hidden="1" customHeight="1">
      <c r="A5592" s="119">
        <v>5585</v>
      </c>
      <c r="B5592" s="238" t="s">
        <v>7665</v>
      </c>
      <c r="C5592" s="121" t="s">
        <v>7478</v>
      </c>
      <c r="D5592" s="119">
        <v>2025</v>
      </c>
      <c r="E5592" s="121">
        <v>6100113515</v>
      </c>
      <c r="F5592" s="237">
        <v>45812</v>
      </c>
      <c r="G5592" s="121" t="s">
        <v>12954</v>
      </c>
      <c r="H5592" s="121" t="s">
        <v>26426</v>
      </c>
      <c r="I5592" s="120" t="s">
        <v>19520</v>
      </c>
      <c r="J5592" s="121" t="s">
        <v>7451</v>
      </c>
    </row>
    <row r="5593" spans="1:10" ht="15.75" hidden="1" customHeight="1">
      <c r="A5593" s="119">
        <v>5586</v>
      </c>
      <c r="B5593" s="121" t="s">
        <v>28050</v>
      </c>
      <c r="C5593" s="121" t="s">
        <v>7501</v>
      </c>
      <c r="D5593" s="119">
        <v>2025</v>
      </c>
      <c r="E5593" s="121">
        <v>6200039550</v>
      </c>
      <c r="F5593" s="237">
        <v>45810</v>
      </c>
      <c r="G5593" s="121" t="s">
        <v>12955</v>
      </c>
      <c r="H5593" s="121" t="s">
        <v>26427</v>
      </c>
      <c r="I5593" s="120" t="s">
        <v>19521</v>
      </c>
      <c r="J5593" s="121" t="s">
        <v>7453</v>
      </c>
    </row>
    <row r="5594" spans="1:10" ht="15.75" hidden="1" customHeight="1">
      <c r="A5594" s="119">
        <v>5587</v>
      </c>
      <c r="B5594" s="238" t="s">
        <v>31833</v>
      </c>
      <c r="C5594" s="121" t="s">
        <v>7496</v>
      </c>
      <c r="D5594" s="119">
        <v>2025</v>
      </c>
      <c r="E5594" s="121">
        <v>6100113730</v>
      </c>
      <c r="F5594" s="237">
        <v>45814</v>
      </c>
      <c r="G5594" s="121" t="s">
        <v>12956</v>
      </c>
      <c r="H5594" s="121" t="s">
        <v>26428</v>
      </c>
      <c r="I5594" s="120" t="s">
        <v>19522</v>
      </c>
      <c r="J5594" s="121" t="s">
        <v>7451</v>
      </c>
    </row>
    <row r="5595" spans="1:10" ht="15.75" hidden="1" customHeight="1">
      <c r="A5595" s="119">
        <v>5588</v>
      </c>
      <c r="B5595" s="238" t="s">
        <v>31834</v>
      </c>
      <c r="C5595" s="121" t="s">
        <v>7508</v>
      </c>
      <c r="D5595" s="119">
        <v>2025</v>
      </c>
      <c r="E5595" s="121">
        <v>6400024169</v>
      </c>
      <c r="F5595" s="237">
        <v>45817</v>
      </c>
      <c r="G5595" s="121" t="s">
        <v>7175</v>
      </c>
      <c r="H5595" s="121" t="s">
        <v>26429</v>
      </c>
      <c r="I5595" s="120" t="s">
        <v>19523</v>
      </c>
      <c r="J5595" s="121" t="s">
        <v>7455</v>
      </c>
    </row>
    <row r="5596" spans="1:10" ht="15.75" hidden="1" customHeight="1">
      <c r="A5596" s="119">
        <v>5589</v>
      </c>
      <c r="B5596" s="238" t="s">
        <v>31835</v>
      </c>
      <c r="C5596" s="121" t="s">
        <v>7482</v>
      </c>
      <c r="D5596" s="119">
        <v>2025</v>
      </c>
      <c r="E5596" s="121">
        <v>6100114006</v>
      </c>
      <c r="F5596" s="237">
        <v>45828</v>
      </c>
      <c r="G5596" s="121" t="s">
        <v>12957</v>
      </c>
      <c r="H5596" s="121" t="s">
        <v>26430</v>
      </c>
      <c r="I5596" s="120" t="s">
        <v>19524</v>
      </c>
      <c r="J5596" s="121" t="s">
        <v>7451</v>
      </c>
    </row>
    <row r="5597" spans="1:10" ht="15.75" hidden="1" customHeight="1">
      <c r="A5597" s="119">
        <v>5590</v>
      </c>
      <c r="B5597" s="238" t="s">
        <v>31836</v>
      </c>
      <c r="C5597" s="121" t="s">
        <v>7488</v>
      </c>
      <c r="D5597" s="119">
        <v>2025</v>
      </c>
      <c r="E5597" s="121">
        <v>6100114310</v>
      </c>
      <c r="F5597" s="237">
        <v>45840</v>
      </c>
      <c r="G5597" s="121" t="s">
        <v>12958</v>
      </c>
      <c r="H5597" s="121" t="s">
        <v>26431</v>
      </c>
      <c r="I5597" s="120" t="s">
        <v>19525</v>
      </c>
      <c r="J5597" s="121" t="s">
        <v>7451</v>
      </c>
    </row>
    <row r="5598" spans="1:10" ht="15.75" hidden="1" customHeight="1">
      <c r="A5598" s="119">
        <v>5591</v>
      </c>
      <c r="B5598" s="238" t="s">
        <v>7900</v>
      </c>
      <c r="C5598" s="121" t="s">
        <v>7496</v>
      </c>
      <c r="D5598" s="119">
        <v>2025</v>
      </c>
      <c r="E5598" s="121">
        <v>6100114151</v>
      </c>
      <c r="F5598" s="237">
        <v>45838</v>
      </c>
      <c r="G5598" s="121" t="s">
        <v>12959</v>
      </c>
      <c r="H5598" s="121" t="s">
        <v>26432</v>
      </c>
      <c r="I5598" s="120" t="s">
        <v>19526</v>
      </c>
      <c r="J5598" s="121" t="s">
        <v>7451</v>
      </c>
    </row>
    <row r="5599" spans="1:10" ht="15.75" hidden="1" customHeight="1">
      <c r="A5599" s="119">
        <v>5592</v>
      </c>
      <c r="B5599" s="238" t="s">
        <v>31837</v>
      </c>
      <c r="C5599" s="121" t="s">
        <v>7478</v>
      </c>
      <c r="D5599" s="119">
        <v>2025</v>
      </c>
      <c r="E5599" s="121">
        <v>6100113562</v>
      </c>
      <c r="F5599" s="237">
        <v>45812</v>
      </c>
      <c r="G5599" s="121" t="s">
        <v>12960</v>
      </c>
      <c r="H5599" s="121" t="s">
        <v>26433</v>
      </c>
      <c r="I5599" s="120" t="s">
        <v>19527</v>
      </c>
      <c r="J5599" s="121" t="s">
        <v>7451</v>
      </c>
    </row>
    <row r="5600" spans="1:10" ht="15.75" hidden="1" customHeight="1">
      <c r="A5600" s="119">
        <v>5593</v>
      </c>
      <c r="B5600" s="238" t="s">
        <v>31838</v>
      </c>
      <c r="C5600" s="121" t="s">
        <v>7489</v>
      </c>
      <c r="D5600" s="119">
        <v>2025</v>
      </c>
      <c r="E5600" s="121">
        <v>6200039491</v>
      </c>
      <c r="F5600" s="237">
        <v>45831</v>
      </c>
      <c r="G5600" s="121" t="s">
        <v>7124</v>
      </c>
      <c r="H5600" s="121"/>
      <c r="I5600" s="120" t="s">
        <v>19528</v>
      </c>
      <c r="J5600" s="121" t="s">
        <v>7453</v>
      </c>
    </row>
    <row r="5601" spans="1:10" ht="15.75" hidden="1" customHeight="1">
      <c r="A5601" s="119">
        <v>5594</v>
      </c>
      <c r="B5601" s="238" t="s">
        <v>31839</v>
      </c>
      <c r="C5601" s="121" t="s">
        <v>7500</v>
      </c>
      <c r="D5601" s="119">
        <v>2025</v>
      </c>
      <c r="E5601" s="121">
        <v>6200039543</v>
      </c>
      <c r="F5601" s="237">
        <v>45812</v>
      </c>
      <c r="G5601" s="121" t="s">
        <v>12961</v>
      </c>
      <c r="H5601" s="121" t="s">
        <v>26434</v>
      </c>
      <c r="I5601" s="120" t="s">
        <v>19529</v>
      </c>
      <c r="J5601" s="121" t="s">
        <v>7453</v>
      </c>
    </row>
    <row r="5602" spans="1:10" ht="15.75" hidden="1" customHeight="1">
      <c r="A5602" s="119">
        <v>5595</v>
      </c>
      <c r="B5602" s="238" t="s">
        <v>31840</v>
      </c>
      <c r="C5602" s="121" t="s">
        <v>7513</v>
      </c>
      <c r="D5602" s="119">
        <v>2025</v>
      </c>
      <c r="E5602" s="121">
        <v>6400024129</v>
      </c>
      <c r="F5602" s="237">
        <v>45798</v>
      </c>
      <c r="G5602" s="121" t="s">
        <v>12756</v>
      </c>
      <c r="H5602" s="121"/>
      <c r="I5602" s="120" t="s">
        <v>19530</v>
      </c>
      <c r="J5602" s="121" t="s">
        <v>7455</v>
      </c>
    </row>
    <row r="5603" spans="1:10" ht="15.75" hidden="1" customHeight="1">
      <c r="A5603" s="119">
        <v>5596</v>
      </c>
      <c r="B5603" s="238" t="s">
        <v>31841</v>
      </c>
      <c r="C5603" s="121" t="s">
        <v>7505</v>
      </c>
      <c r="D5603" s="119">
        <v>2025</v>
      </c>
      <c r="E5603" s="121">
        <v>6400024176</v>
      </c>
      <c r="F5603" s="237">
        <v>45810</v>
      </c>
      <c r="G5603" s="121" t="s">
        <v>12962</v>
      </c>
      <c r="H5603" s="121" t="s">
        <v>26435</v>
      </c>
      <c r="I5603" s="120" t="s">
        <v>19531</v>
      </c>
      <c r="J5603" s="121" t="s">
        <v>7455</v>
      </c>
    </row>
    <row r="5604" spans="1:10" ht="15.75" hidden="1" customHeight="1">
      <c r="A5604" s="119">
        <v>5597</v>
      </c>
      <c r="B5604" s="238" t="s">
        <v>31842</v>
      </c>
      <c r="C5604" s="121" t="s">
        <v>7508</v>
      </c>
      <c r="D5604" s="119">
        <v>2025</v>
      </c>
      <c r="E5604" s="121">
        <v>6400024177</v>
      </c>
      <c r="F5604" s="237">
        <v>45817</v>
      </c>
      <c r="G5604" s="121" t="s">
        <v>7175</v>
      </c>
      <c r="H5604" s="121" t="s">
        <v>26436</v>
      </c>
      <c r="I5604" s="120" t="s">
        <v>19532</v>
      </c>
      <c r="J5604" s="121" t="s">
        <v>7455</v>
      </c>
    </row>
    <row r="5605" spans="1:10" ht="15.75" hidden="1" customHeight="1">
      <c r="A5605" s="119">
        <v>5598</v>
      </c>
      <c r="B5605" s="238" t="s">
        <v>31843</v>
      </c>
      <c r="C5605" s="121" t="s">
        <v>7493</v>
      </c>
      <c r="D5605" s="119">
        <v>2025</v>
      </c>
      <c r="E5605" s="121">
        <v>6000042197</v>
      </c>
      <c r="F5605" s="237">
        <v>45810</v>
      </c>
      <c r="G5605" s="121" t="s">
        <v>12963</v>
      </c>
      <c r="H5605" s="121" t="s">
        <v>26437</v>
      </c>
      <c r="I5605" s="120" t="s">
        <v>19533</v>
      </c>
      <c r="J5605" s="121" t="s">
        <v>7452</v>
      </c>
    </row>
    <row r="5606" spans="1:10" ht="15.75" hidden="1" customHeight="1">
      <c r="A5606" s="119">
        <v>5599</v>
      </c>
      <c r="B5606" s="238" t="s">
        <v>7679</v>
      </c>
      <c r="C5606" s="121" t="s">
        <v>7478</v>
      </c>
      <c r="D5606" s="119">
        <v>2025</v>
      </c>
      <c r="E5606" s="121">
        <v>6100113732</v>
      </c>
      <c r="F5606" s="237">
        <v>45826</v>
      </c>
      <c r="G5606" s="121" t="s">
        <v>12964</v>
      </c>
      <c r="H5606" s="121" t="s">
        <v>26438</v>
      </c>
      <c r="I5606" s="120" t="s">
        <v>19534</v>
      </c>
      <c r="J5606" s="121" t="s">
        <v>7451</v>
      </c>
    </row>
    <row r="5607" spans="1:10" ht="15.75" hidden="1" customHeight="1">
      <c r="A5607" s="119">
        <v>5600</v>
      </c>
      <c r="B5607" s="238" t="s">
        <v>31844</v>
      </c>
      <c r="C5607" s="121" t="s">
        <v>7490</v>
      </c>
      <c r="D5607" s="119">
        <v>2025</v>
      </c>
      <c r="E5607" s="121">
        <v>6200039527</v>
      </c>
      <c r="F5607" s="237">
        <v>45807</v>
      </c>
      <c r="G5607" s="121" t="s">
        <v>12965</v>
      </c>
      <c r="H5607" s="121" t="s">
        <v>26439</v>
      </c>
      <c r="I5607" s="120" t="s">
        <v>19535</v>
      </c>
      <c r="J5607" s="121" t="s">
        <v>7453</v>
      </c>
    </row>
    <row r="5608" spans="1:10" ht="15.75" hidden="1" customHeight="1">
      <c r="A5608" s="119">
        <v>5601</v>
      </c>
      <c r="B5608" s="238" t="s">
        <v>31845</v>
      </c>
      <c r="C5608" s="121" t="s">
        <v>7482</v>
      </c>
      <c r="D5608" s="119">
        <v>2025</v>
      </c>
      <c r="E5608" s="121">
        <v>6100113980</v>
      </c>
      <c r="F5608" s="237">
        <v>45831</v>
      </c>
      <c r="G5608" s="121" t="s">
        <v>12966</v>
      </c>
      <c r="H5608" s="121" t="s">
        <v>26440</v>
      </c>
      <c r="I5608" s="120" t="s">
        <v>19536</v>
      </c>
      <c r="J5608" s="121" t="s">
        <v>7451</v>
      </c>
    </row>
    <row r="5609" spans="1:10" ht="15.75" hidden="1" customHeight="1">
      <c r="A5609" s="119">
        <v>5602</v>
      </c>
      <c r="B5609" s="238" t="s">
        <v>31846</v>
      </c>
      <c r="C5609" s="121" t="s">
        <v>7491</v>
      </c>
      <c r="D5609" s="119">
        <v>2025</v>
      </c>
      <c r="E5609" s="121">
        <v>6100113559</v>
      </c>
      <c r="F5609" s="237">
        <v>45810</v>
      </c>
      <c r="G5609" s="121" t="s">
        <v>12967</v>
      </c>
      <c r="H5609" s="121" t="s">
        <v>26441</v>
      </c>
      <c r="I5609" s="120" t="s">
        <v>19537</v>
      </c>
      <c r="J5609" s="121" t="s">
        <v>7451</v>
      </c>
    </row>
    <row r="5610" spans="1:10" ht="15.75" hidden="1" customHeight="1">
      <c r="A5610" s="119">
        <v>5603</v>
      </c>
      <c r="B5610" s="238" t="s">
        <v>31847</v>
      </c>
      <c r="C5610" s="121" t="s">
        <v>7498</v>
      </c>
      <c r="D5610" s="119">
        <v>2025</v>
      </c>
      <c r="E5610" s="121">
        <v>6200039633</v>
      </c>
      <c r="F5610" s="237">
        <v>45817</v>
      </c>
      <c r="G5610" s="121" t="s">
        <v>12968</v>
      </c>
      <c r="H5610" s="121" t="s">
        <v>26442</v>
      </c>
      <c r="I5610" s="120" t="s">
        <v>19538</v>
      </c>
      <c r="J5610" s="121" t="s">
        <v>7453</v>
      </c>
    </row>
    <row r="5611" spans="1:10" ht="15.75" hidden="1" customHeight="1">
      <c r="A5611" s="119">
        <v>5604</v>
      </c>
      <c r="B5611" s="238" t="s">
        <v>31848</v>
      </c>
      <c r="C5611" s="121" t="s">
        <v>7479</v>
      </c>
      <c r="D5611" s="119">
        <v>2025</v>
      </c>
      <c r="E5611" s="121">
        <v>6100113534</v>
      </c>
      <c r="F5611" s="237">
        <v>45814</v>
      </c>
      <c r="G5611" s="121" t="s">
        <v>12969</v>
      </c>
      <c r="H5611" s="121" t="s">
        <v>26443</v>
      </c>
      <c r="I5611" s="120" t="s">
        <v>19539</v>
      </c>
      <c r="J5611" s="121" t="s">
        <v>7451</v>
      </c>
    </row>
    <row r="5612" spans="1:10" ht="15.75" hidden="1" customHeight="1">
      <c r="A5612" s="119">
        <v>5605</v>
      </c>
      <c r="B5612" s="238" t="s">
        <v>31849</v>
      </c>
      <c r="C5612" s="121" t="s">
        <v>7490</v>
      </c>
      <c r="D5612" s="119">
        <v>2025</v>
      </c>
      <c r="E5612" s="121">
        <v>6200039526</v>
      </c>
      <c r="F5612" s="237">
        <v>45806</v>
      </c>
      <c r="G5612" s="121" t="s">
        <v>12970</v>
      </c>
      <c r="H5612" s="121" t="s">
        <v>26444</v>
      </c>
      <c r="I5612" s="120" t="s">
        <v>19540</v>
      </c>
      <c r="J5612" s="121" t="s">
        <v>7453</v>
      </c>
    </row>
    <row r="5613" spans="1:10" ht="15.75" hidden="1" customHeight="1">
      <c r="A5613" s="119">
        <v>5606</v>
      </c>
      <c r="B5613" s="238" t="s">
        <v>31850</v>
      </c>
      <c r="C5613" s="121" t="s">
        <v>7498</v>
      </c>
      <c r="D5613" s="119">
        <v>2025</v>
      </c>
      <c r="E5613" s="121">
        <v>6200039653</v>
      </c>
      <c r="F5613" s="237">
        <v>45819</v>
      </c>
      <c r="G5613" s="121" t="s">
        <v>12971</v>
      </c>
      <c r="H5613" s="121" t="s">
        <v>26445</v>
      </c>
      <c r="I5613" s="120" t="s">
        <v>19541</v>
      </c>
      <c r="J5613" s="121" t="s">
        <v>7453</v>
      </c>
    </row>
    <row r="5614" spans="1:10" ht="15.75" hidden="1" customHeight="1">
      <c r="A5614" s="119">
        <v>5607</v>
      </c>
      <c r="B5614" s="238" t="s">
        <v>31851</v>
      </c>
      <c r="C5614" s="121" t="s">
        <v>7478</v>
      </c>
      <c r="D5614" s="119">
        <v>2025</v>
      </c>
      <c r="E5614" s="121">
        <v>6100113548</v>
      </c>
      <c r="F5614" s="237">
        <v>45812</v>
      </c>
      <c r="G5614" s="121" t="s">
        <v>12972</v>
      </c>
      <c r="H5614" s="121" t="s">
        <v>26446</v>
      </c>
      <c r="I5614" s="120" t="s">
        <v>19542</v>
      </c>
      <c r="J5614" s="121" t="s">
        <v>7451</v>
      </c>
    </row>
    <row r="5615" spans="1:10" ht="15.75" hidden="1" customHeight="1">
      <c r="A5615" s="119">
        <v>5608</v>
      </c>
      <c r="B5615" s="238" t="s">
        <v>31852</v>
      </c>
      <c r="C5615" s="121" t="s">
        <v>7478</v>
      </c>
      <c r="D5615" s="119">
        <v>2025</v>
      </c>
      <c r="E5615" s="121">
        <v>6100113546</v>
      </c>
      <c r="F5615" s="237">
        <v>45810</v>
      </c>
      <c r="G5615" s="121" t="s">
        <v>12973</v>
      </c>
      <c r="H5615" s="121" t="s">
        <v>26447</v>
      </c>
      <c r="I5615" s="120" t="s">
        <v>19543</v>
      </c>
      <c r="J5615" s="121" t="s">
        <v>7451</v>
      </c>
    </row>
    <row r="5616" spans="1:10" ht="15.75" hidden="1" customHeight="1">
      <c r="A5616" s="119">
        <v>5609</v>
      </c>
      <c r="B5616" s="238" t="s">
        <v>7705</v>
      </c>
      <c r="C5616" s="121" t="s">
        <v>7478</v>
      </c>
      <c r="D5616" s="119">
        <v>2025</v>
      </c>
      <c r="E5616" s="121">
        <v>6100114728</v>
      </c>
      <c r="F5616" s="237">
        <v>45874</v>
      </c>
      <c r="G5616" s="121" t="s">
        <v>12974</v>
      </c>
      <c r="H5616" s="121" t="s">
        <v>26448</v>
      </c>
      <c r="I5616" s="120" t="s">
        <v>19544</v>
      </c>
      <c r="J5616" s="121" t="s">
        <v>7451</v>
      </c>
    </row>
    <row r="5617" spans="1:10" ht="15.75" hidden="1" customHeight="1">
      <c r="A5617" s="119">
        <v>5610</v>
      </c>
      <c r="B5617" s="238" t="s">
        <v>31853</v>
      </c>
      <c r="C5617" s="121" t="s">
        <v>7508</v>
      </c>
      <c r="D5617" s="119">
        <v>2025</v>
      </c>
      <c r="E5617" s="121">
        <v>6400024227</v>
      </c>
      <c r="F5617" s="237">
        <v>45814</v>
      </c>
      <c r="G5617" s="121" t="s">
        <v>12975</v>
      </c>
      <c r="H5617" s="121" t="s">
        <v>26449</v>
      </c>
      <c r="I5617" s="120" t="s">
        <v>19545</v>
      </c>
      <c r="J5617" s="121" t="s">
        <v>7455</v>
      </c>
    </row>
    <row r="5618" spans="1:10" ht="15.75" hidden="1" customHeight="1">
      <c r="A5618" s="119">
        <v>5611</v>
      </c>
      <c r="B5618" s="238" t="s">
        <v>31854</v>
      </c>
      <c r="C5618" s="121" t="s">
        <v>7483</v>
      </c>
      <c r="D5618" s="119">
        <v>2025</v>
      </c>
      <c r="E5618" s="121">
        <v>6100113665</v>
      </c>
      <c r="F5618" s="237">
        <v>45812</v>
      </c>
      <c r="G5618" s="121" t="s">
        <v>12976</v>
      </c>
      <c r="H5618" s="121" t="s">
        <v>26450</v>
      </c>
      <c r="I5618" s="120" t="s">
        <v>19546</v>
      </c>
      <c r="J5618" s="121" t="s">
        <v>7451</v>
      </c>
    </row>
    <row r="5619" spans="1:10" ht="15.75" hidden="1" customHeight="1">
      <c r="A5619" s="119">
        <v>5612</v>
      </c>
      <c r="B5619" s="238" t="s">
        <v>31855</v>
      </c>
      <c r="C5619" s="121" t="s">
        <v>7491</v>
      </c>
      <c r="D5619" s="119">
        <v>2025</v>
      </c>
      <c r="E5619" s="121">
        <v>6100113604</v>
      </c>
      <c r="F5619" s="237">
        <v>45810</v>
      </c>
      <c r="G5619" s="121" t="s">
        <v>12977</v>
      </c>
      <c r="H5619" s="121" t="s">
        <v>26451</v>
      </c>
      <c r="I5619" s="120" t="s">
        <v>19547</v>
      </c>
      <c r="J5619" s="121" t="s">
        <v>7451</v>
      </c>
    </row>
    <row r="5620" spans="1:10" ht="15.75" hidden="1" customHeight="1">
      <c r="A5620" s="119">
        <v>5613</v>
      </c>
      <c r="B5620" s="238" t="s">
        <v>31856</v>
      </c>
      <c r="C5620" s="121" t="s">
        <v>7494</v>
      </c>
      <c r="D5620" s="119">
        <v>2025</v>
      </c>
      <c r="E5620" s="121">
        <v>6000042222</v>
      </c>
      <c r="F5620" s="237">
        <v>45810</v>
      </c>
      <c r="G5620" s="121" t="s">
        <v>12978</v>
      </c>
      <c r="H5620" s="121" t="s">
        <v>26452</v>
      </c>
      <c r="I5620" s="120" t="s">
        <v>19548</v>
      </c>
      <c r="J5620" s="121" t="s">
        <v>7452</v>
      </c>
    </row>
    <row r="5621" spans="1:10" ht="15.75" hidden="1" customHeight="1">
      <c r="A5621" s="119">
        <v>5614</v>
      </c>
      <c r="B5621" s="238" t="s">
        <v>31857</v>
      </c>
      <c r="C5621" s="121" t="s">
        <v>7480</v>
      </c>
      <c r="D5621" s="119">
        <v>2025</v>
      </c>
      <c r="E5621" s="121">
        <v>6000042365</v>
      </c>
      <c r="F5621" s="237">
        <v>45818</v>
      </c>
      <c r="G5621" s="121" t="s">
        <v>12979</v>
      </c>
      <c r="H5621" s="121" t="s">
        <v>26453</v>
      </c>
      <c r="I5621" s="120" t="s">
        <v>19549</v>
      </c>
      <c r="J5621" s="121" t="s">
        <v>7452</v>
      </c>
    </row>
    <row r="5622" spans="1:10" ht="15.75" hidden="1" customHeight="1">
      <c r="A5622" s="119">
        <v>5615</v>
      </c>
      <c r="B5622" s="238" t="s">
        <v>31858</v>
      </c>
      <c r="C5622" s="121" t="s">
        <v>7497</v>
      </c>
      <c r="D5622" s="119">
        <v>2025</v>
      </c>
      <c r="E5622" s="121">
        <v>6100113573</v>
      </c>
      <c r="F5622" s="237">
        <v>45814</v>
      </c>
      <c r="G5622" s="121" t="s">
        <v>12980</v>
      </c>
      <c r="H5622" s="121" t="s">
        <v>26454</v>
      </c>
      <c r="I5622" s="120" t="s">
        <v>19550</v>
      </c>
      <c r="J5622" s="121" t="s">
        <v>7451</v>
      </c>
    </row>
    <row r="5623" spans="1:10" ht="15.75" hidden="1" customHeight="1">
      <c r="A5623" s="119">
        <v>5616</v>
      </c>
      <c r="B5623" s="238" t="s">
        <v>7645</v>
      </c>
      <c r="C5623" s="121" t="s">
        <v>7478</v>
      </c>
      <c r="D5623" s="119">
        <v>2025</v>
      </c>
      <c r="E5623" s="121">
        <v>6100113600</v>
      </c>
      <c r="F5623" s="237">
        <v>45810</v>
      </c>
      <c r="G5623" s="121" t="s">
        <v>11736</v>
      </c>
      <c r="H5623" s="121" t="s">
        <v>26455</v>
      </c>
      <c r="I5623" s="120" t="s">
        <v>19551</v>
      </c>
      <c r="J5623" s="121" t="s">
        <v>7451</v>
      </c>
    </row>
    <row r="5624" spans="1:10" ht="15.75" hidden="1" customHeight="1">
      <c r="A5624" s="119">
        <v>5617</v>
      </c>
      <c r="B5624" s="238" t="s">
        <v>31859</v>
      </c>
      <c r="C5624" s="121" t="s">
        <v>7489</v>
      </c>
      <c r="D5624" s="119">
        <v>2025</v>
      </c>
      <c r="E5624" s="121">
        <v>6200039549</v>
      </c>
      <c r="F5624" s="237">
        <v>45811</v>
      </c>
      <c r="G5624" s="121" t="s">
        <v>8874</v>
      </c>
      <c r="H5624" s="121" t="s">
        <v>26456</v>
      </c>
      <c r="I5624" s="120" t="s">
        <v>19552</v>
      </c>
      <c r="J5624" s="121" t="s">
        <v>7453</v>
      </c>
    </row>
    <row r="5625" spans="1:10" ht="15.75" hidden="1" customHeight="1">
      <c r="A5625" s="119">
        <v>5618</v>
      </c>
      <c r="B5625" s="238" t="s">
        <v>29656</v>
      </c>
      <c r="C5625" s="121" t="s">
        <v>7483</v>
      </c>
      <c r="D5625" s="119">
        <v>2025</v>
      </c>
      <c r="E5625" s="121">
        <v>6100114050</v>
      </c>
      <c r="F5625" s="237">
        <v>45828</v>
      </c>
      <c r="G5625" s="121" t="s">
        <v>12981</v>
      </c>
      <c r="H5625" s="121" t="s">
        <v>26457</v>
      </c>
      <c r="I5625" s="120" t="s">
        <v>7372</v>
      </c>
      <c r="J5625" s="121" t="s">
        <v>7451</v>
      </c>
    </row>
    <row r="5626" spans="1:10" ht="15.75" hidden="1" customHeight="1">
      <c r="A5626" s="119">
        <v>5619</v>
      </c>
      <c r="B5626" s="238" t="s">
        <v>7853</v>
      </c>
      <c r="C5626" s="121" t="s">
        <v>7479</v>
      </c>
      <c r="D5626" s="119">
        <v>2025</v>
      </c>
      <c r="E5626" s="121">
        <v>6100113669</v>
      </c>
      <c r="F5626" s="237">
        <v>45812</v>
      </c>
      <c r="G5626" s="121" t="s">
        <v>12982</v>
      </c>
      <c r="H5626" s="121" t="s">
        <v>26458</v>
      </c>
      <c r="I5626" s="120" t="s">
        <v>19553</v>
      </c>
      <c r="J5626" s="121" t="s">
        <v>7451</v>
      </c>
    </row>
    <row r="5627" spans="1:10" ht="15.75" hidden="1" customHeight="1">
      <c r="A5627" s="119">
        <v>5620</v>
      </c>
      <c r="B5627" s="238" t="s">
        <v>7673</v>
      </c>
      <c r="C5627" s="121" t="s">
        <v>7478</v>
      </c>
      <c r="D5627" s="119">
        <v>2025</v>
      </c>
      <c r="E5627" s="121">
        <v>6100113593</v>
      </c>
      <c r="F5627" s="237">
        <v>45811</v>
      </c>
      <c r="G5627" s="121" t="s">
        <v>12983</v>
      </c>
      <c r="H5627" s="121" t="s">
        <v>26459</v>
      </c>
      <c r="I5627" s="120" t="s">
        <v>19554</v>
      </c>
      <c r="J5627" s="121" t="s">
        <v>7451</v>
      </c>
    </row>
    <row r="5628" spans="1:10" ht="15.75" hidden="1" customHeight="1">
      <c r="A5628" s="119">
        <v>5621</v>
      </c>
      <c r="B5628" s="238" t="s">
        <v>31860</v>
      </c>
      <c r="C5628" s="121" t="s">
        <v>7480</v>
      </c>
      <c r="D5628" s="119">
        <v>2025</v>
      </c>
      <c r="E5628" s="121">
        <v>6000042266</v>
      </c>
      <c r="F5628" s="237">
        <v>45818</v>
      </c>
      <c r="G5628" s="121" t="s">
        <v>7261</v>
      </c>
      <c r="H5628" s="121" t="s">
        <v>26460</v>
      </c>
      <c r="I5628" s="120" t="s">
        <v>19555</v>
      </c>
      <c r="J5628" s="121" t="s">
        <v>7452</v>
      </c>
    </row>
    <row r="5629" spans="1:10" ht="15.75" hidden="1" customHeight="1">
      <c r="A5629" s="119">
        <v>5622</v>
      </c>
      <c r="B5629" s="238" t="s">
        <v>31861</v>
      </c>
      <c r="C5629" s="121" t="s">
        <v>7490</v>
      </c>
      <c r="D5629" s="119">
        <v>2025</v>
      </c>
      <c r="E5629" s="121">
        <v>6200039563</v>
      </c>
      <c r="F5629" s="237">
        <v>45812</v>
      </c>
      <c r="G5629" s="121" t="s">
        <v>12984</v>
      </c>
      <c r="H5629" s="121" t="s">
        <v>26461</v>
      </c>
      <c r="I5629" s="120" t="s">
        <v>19556</v>
      </c>
      <c r="J5629" s="121" t="s">
        <v>7453</v>
      </c>
    </row>
    <row r="5630" spans="1:10" ht="15.75" hidden="1" customHeight="1">
      <c r="A5630" s="119">
        <v>5623</v>
      </c>
      <c r="B5630" s="238" t="s">
        <v>31862</v>
      </c>
      <c r="C5630" s="121" t="s">
        <v>7489</v>
      </c>
      <c r="D5630" s="119">
        <v>2025</v>
      </c>
      <c r="E5630" s="121">
        <v>6200039742</v>
      </c>
      <c r="F5630" s="237">
        <v>45828</v>
      </c>
      <c r="G5630" s="121" t="s">
        <v>12985</v>
      </c>
      <c r="H5630" s="121" t="s">
        <v>26462</v>
      </c>
      <c r="I5630" s="120" t="s">
        <v>19557</v>
      </c>
      <c r="J5630" s="121" t="s">
        <v>7453</v>
      </c>
    </row>
    <row r="5631" spans="1:10" ht="15.75" hidden="1" customHeight="1">
      <c r="A5631" s="119">
        <v>5624</v>
      </c>
      <c r="B5631" s="238" t="s">
        <v>31863</v>
      </c>
      <c r="C5631" s="121" t="s">
        <v>7483</v>
      </c>
      <c r="D5631" s="119">
        <v>2025</v>
      </c>
      <c r="E5631" s="121">
        <v>6100113739</v>
      </c>
      <c r="F5631" s="237">
        <v>45817</v>
      </c>
      <c r="G5631" s="121" t="s">
        <v>12986</v>
      </c>
      <c r="H5631" s="121" t="s">
        <v>26463</v>
      </c>
      <c r="I5631" s="120" t="s">
        <v>19558</v>
      </c>
      <c r="J5631" s="121" t="s">
        <v>7451</v>
      </c>
    </row>
    <row r="5632" spans="1:10" ht="15.75" hidden="1" customHeight="1">
      <c r="A5632" s="119">
        <v>5625</v>
      </c>
      <c r="B5632" s="238" t="s">
        <v>31864</v>
      </c>
      <c r="C5632" s="121" t="s">
        <v>7490</v>
      </c>
      <c r="D5632" s="119">
        <v>2025</v>
      </c>
      <c r="E5632" s="121">
        <v>6200039562</v>
      </c>
      <c r="F5632" s="237">
        <v>45811</v>
      </c>
      <c r="G5632" s="121" t="s">
        <v>12987</v>
      </c>
      <c r="H5632" s="121" t="s">
        <v>26464</v>
      </c>
      <c r="I5632" s="120" t="s">
        <v>19559</v>
      </c>
      <c r="J5632" s="121" t="s">
        <v>7453</v>
      </c>
    </row>
    <row r="5633" spans="1:10" ht="15.75" hidden="1" customHeight="1">
      <c r="A5633" s="119">
        <v>5626</v>
      </c>
      <c r="B5633" s="238" t="s">
        <v>31865</v>
      </c>
      <c r="C5633" s="121" t="s">
        <v>7512</v>
      </c>
      <c r="D5633" s="119">
        <v>2025</v>
      </c>
      <c r="E5633" s="121">
        <v>6400024180</v>
      </c>
      <c r="F5633" s="237">
        <v>45827</v>
      </c>
      <c r="G5633" s="121" t="s">
        <v>12988</v>
      </c>
      <c r="H5633" s="121" t="s">
        <v>26465</v>
      </c>
      <c r="I5633" s="120" t="s">
        <v>19560</v>
      </c>
      <c r="J5633" s="121" t="s">
        <v>7455</v>
      </c>
    </row>
    <row r="5634" spans="1:10" ht="15.75" hidden="1" customHeight="1">
      <c r="A5634" s="119">
        <v>5627</v>
      </c>
      <c r="B5634" s="238" t="s">
        <v>31866</v>
      </c>
      <c r="C5634" s="121" t="s">
        <v>7502</v>
      </c>
      <c r="D5634" s="119">
        <v>2025</v>
      </c>
      <c r="E5634" s="121">
        <v>6300021019</v>
      </c>
      <c r="F5634" s="237">
        <v>45811</v>
      </c>
      <c r="G5634" s="121" t="s">
        <v>12989</v>
      </c>
      <c r="H5634" s="121" t="s">
        <v>26466</v>
      </c>
      <c r="I5634" s="120" t="s">
        <v>19561</v>
      </c>
      <c r="J5634" s="121" t="s">
        <v>7454</v>
      </c>
    </row>
    <row r="5635" spans="1:10" ht="15.75" hidden="1" customHeight="1">
      <c r="A5635" s="119">
        <v>5628</v>
      </c>
      <c r="B5635" s="238" t="s">
        <v>31867</v>
      </c>
      <c r="C5635" s="121" t="s">
        <v>7490</v>
      </c>
      <c r="D5635" s="119">
        <v>2025</v>
      </c>
      <c r="E5635" s="121">
        <v>6200039565</v>
      </c>
      <c r="F5635" s="237">
        <v>45814</v>
      </c>
      <c r="G5635" s="121" t="s">
        <v>7101</v>
      </c>
      <c r="H5635" s="121" t="s">
        <v>26467</v>
      </c>
      <c r="I5635" s="120" t="s">
        <v>19562</v>
      </c>
      <c r="J5635" s="121" t="s">
        <v>7453</v>
      </c>
    </row>
    <row r="5636" spans="1:10" ht="15.75" hidden="1" customHeight="1">
      <c r="A5636" s="119">
        <v>5629</v>
      </c>
      <c r="B5636" s="238" t="s">
        <v>7705</v>
      </c>
      <c r="C5636" s="121" t="s">
        <v>7478</v>
      </c>
      <c r="D5636" s="119">
        <v>2025</v>
      </c>
      <c r="E5636" s="121">
        <v>6100113613</v>
      </c>
      <c r="F5636" s="237">
        <v>45813</v>
      </c>
      <c r="G5636" s="121" t="s">
        <v>7165</v>
      </c>
      <c r="H5636" s="121" t="s">
        <v>26468</v>
      </c>
      <c r="I5636" s="120" t="s">
        <v>19563</v>
      </c>
      <c r="J5636" s="121" t="s">
        <v>7451</v>
      </c>
    </row>
    <row r="5637" spans="1:10" ht="15.75" hidden="1" customHeight="1">
      <c r="A5637" s="119">
        <v>5630</v>
      </c>
      <c r="B5637" s="238" t="s">
        <v>30001</v>
      </c>
      <c r="C5637" s="121" t="s">
        <v>7478</v>
      </c>
      <c r="D5637" s="119">
        <v>2025</v>
      </c>
      <c r="E5637" s="121">
        <v>6100113712</v>
      </c>
      <c r="F5637" s="237">
        <v>45817</v>
      </c>
      <c r="G5637" s="121" t="s">
        <v>12990</v>
      </c>
      <c r="H5637" s="121" t="s">
        <v>26469</v>
      </c>
      <c r="I5637" s="120" t="s">
        <v>19564</v>
      </c>
      <c r="J5637" s="121" t="s">
        <v>7451</v>
      </c>
    </row>
    <row r="5638" spans="1:10" ht="15.75" hidden="1" customHeight="1">
      <c r="A5638" s="119">
        <v>5631</v>
      </c>
      <c r="B5638" s="238" t="s">
        <v>31868</v>
      </c>
      <c r="C5638" s="121" t="s">
        <v>7512</v>
      </c>
      <c r="D5638" s="119">
        <v>2025</v>
      </c>
      <c r="E5638" s="121">
        <v>6400024188</v>
      </c>
      <c r="F5638" s="237">
        <v>45827</v>
      </c>
      <c r="G5638" s="121" t="s">
        <v>12988</v>
      </c>
      <c r="H5638" s="121" t="s">
        <v>26470</v>
      </c>
      <c r="I5638" s="120" t="s">
        <v>19565</v>
      </c>
      <c r="J5638" s="121" t="s">
        <v>7455</v>
      </c>
    </row>
    <row r="5639" spans="1:10" ht="15.75" hidden="1" customHeight="1">
      <c r="A5639" s="119">
        <v>5632</v>
      </c>
      <c r="B5639" s="238" t="s">
        <v>31869</v>
      </c>
      <c r="C5639" s="121" t="s">
        <v>7490</v>
      </c>
      <c r="D5639" s="119">
        <v>2025</v>
      </c>
      <c r="E5639" s="121">
        <v>6200039999</v>
      </c>
      <c r="F5639" s="237">
        <v>45863</v>
      </c>
      <c r="G5639" s="121" t="s">
        <v>12991</v>
      </c>
      <c r="H5639" s="121" t="s">
        <v>26471</v>
      </c>
      <c r="I5639" s="120" t="s">
        <v>19566</v>
      </c>
      <c r="J5639" s="121" t="s">
        <v>7453</v>
      </c>
    </row>
    <row r="5640" spans="1:10" ht="15.75" hidden="1" customHeight="1">
      <c r="A5640" s="119">
        <v>5633</v>
      </c>
      <c r="B5640" s="238" t="s">
        <v>31870</v>
      </c>
      <c r="C5640" s="121" t="s">
        <v>7490</v>
      </c>
      <c r="D5640" s="119">
        <v>2025</v>
      </c>
      <c r="E5640" s="121">
        <v>6200039560</v>
      </c>
      <c r="F5640" s="237">
        <v>45812</v>
      </c>
      <c r="G5640" s="121" t="s">
        <v>12992</v>
      </c>
      <c r="H5640" s="121" t="s">
        <v>26472</v>
      </c>
      <c r="I5640" s="120" t="s">
        <v>19567</v>
      </c>
      <c r="J5640" s="121" t="s">
        <v>7453</v>
      </c>
    </row>
    <row r="5641" spans="1:10" ht="15.75" hidden="1" customHeight="1">
      <c r="A5641" s="119">
        <v>5634</v>
      </c>
      <c r="B5641" s="238" t="s">
        <v>31871</v>
      </c>
      <c r="C5641" s="121" t="s">
        <v>7483</v>
      </c>
      <c r="D5641" s="119">
        <v>2025</v>
      </c>
      <c r="E5641" s="121">
        <v>6100113621</v>
      </c>
      <c r="F5641" s="237">
        <v>45811</v>
      </c>
      <c r="G5641" s="121" t="s">
        <v>12993</v>
      </c>
      <c r="H5641" s="121" t="s">
        <v>26473</v>
      </c>
      <c r="I5641" s="120" t="s">
        <v>19568</v>
      </c>
      <c r="J5641" s="121" t="s">
        <v>7451</v>
      </c>
    </row>
    <row r="5642" spans="1:10" ht="15.75" hidden="1" customHeight="1">
      <c r="A5642" s="119">
        <v>5635</v>
      </c>
      <c r="B5642" s="238" t="s">
        <v>31872</v>
      </c>
      <c r="C5642" s="121" t="s">
        <v>7492</v>
      </c>
      <c r="D5642" s="119">
        <v>2025</v>
      </c>
      <c r="E5642" s="121">
        <v>6200039600</v>
      </c>
      <c r="F5642" s="237">
        <v>45812</v>
      </c>
      <c r="G5642" s="121" t="s">
        <v>12994</v>
      </c>
      <c r="H5642" s="121" t="s">
        <v>26474</v>
      </c>
      <c r="I5642" s="120" t="s">
        <v>19569</v>
      </c>
      <c r="J5642" s="121" t="s">
        <v>7453</v>
      </c>
    </row>
    <row r="5643" spans="1:10" ht="15.75" hidden="1" customHeight="1">
      <c r="A5643" s="119">
        <v>5636</v>
      </c>
      <c r="B5643" s="238" t="s">
        <v>31644</v>
      </c>
      <c r="C5643" s="121" t="s">
        <v>7489</v>
      </c>
      <c r="D5643" s="119">
        <v>2025</v>
      </c>
      <c r="E5643" s="121">
        <v>6200039561</v>
      </c>
      <c r="F5643" s="237">
        <v>45810</v>
      </c>
      <c r="G5643" s="121" t="s">
        <v>12995</v>
      </c>
      <c r="H5643" s="121" t="s">
        <v>26475</v>
      </c>
      <c r="I5643" s="120" t="s">
        <v>19570</v>
      </c>
      <c r="J5643" s="121" t="s">
        <v>7453</v>
      </c>
    </row>
    <row r="5644" spans="1:10" ht="15.75" hidden="1" customHeight="1">
      <c r="A5644" s="119">
        <v>5637</v>
      </c>
      <c r="B5644" s="238" t="s">
        <v>31873</v>
      </c>
      <c r="C5644" s="121" t="s">
        <v>7502</v>
      </c>
      <c r="D5644" s="119">
        <v>2025</v>
      </c>
      <c r="E5644" s="121">
        <v>6300021022</v>
      </c>
      <c r="F5644" s="237">
        <v>45811</v>
      </c>
      <c r="G5644" s="121" t="s">
        <v>7124</v>
      </c>
      <c r="H5644" s="121"/>
      <c r="I5644" s="120" t="s">
        <v>18889</v>
      </c>
      <c r="J5644" s="121" t="s">
        <v>7454</v>
      </c>
    </row>
    <row r="5645" spans="1:10" ht="15.75" hidden="1" customHeight="1">
      <c r="A5645" s="119">
        <v>5638</v>
      </c>
      <c r="B5645" s="238" t="s">
        <v>31874</v>
      </c>
      <c r="C5645" s="121" t="s">
        <v>7500</v>
      </c>
      <c r="D5645" s="119">
        <v>2025</v>
      </c>
      <c r="E5645" s="121">
        <v>6200039594</v>
      </c>
      <c r="F5645" s="237">
        <v>45813</v>
      </c>
      <c r="G5645" s="121" t="s">
        <v>12996</v>
      </c>
      <c r="H5645" s="121" t="s">
        <v>26476</v>
      </c>
      <c r="I5645" s="120" t="s">
        <v>19571</v>
      </c>
      <c r="J5645" s="121" t="s">
        <v>7453</v>
      </c>
    </row>
    <row r="5646" spans="1:10" ht="15.75" hidden="1" customHeight="1">
      <c r="A5646" s="119">
        <v>5639</v>
      </c>
      <c r="B5646" s="238" t="s">
        <v>31875</v>
      </c>
      <c r="C5646" s="121" t="s">
        <v>7494</v>
      </c>
      <c r="D5646" s="119">
        <v>2025</v>
      </c>
      <c r="E5646" s="121">
        <v>6000042243</v>
      </c>
      <c r="F5646" s="237">
        <v>45812</v>
      </c>
      <c r="G5646" s="121" t="s">
        <v>12997</v>
      </c>
      <c r="H5646" s="121" t="s">
        <v>26477</v>
      </c>
      <c r="I5646" s="120" t="s">
        <v>19572</v>
      </c>
      <c r="J5646" s="121" t="s">
        <v>7452</v>
      </c>
    </row>
    <row r="5647" spans="1:10" ht="15.75" hidden="1" customHeight="1">
      <c r="A5647" s="119">
        <v>5640</v>
      </c>
      <c r="B5647" s="238" t="s">
        <v>31876</v>
      </c>
      <c r="C5647" s="121" t="s">
        <v>7505</v>
      </c>
      <c r="D5647" s="119">
        <v>2025</v>
      </c>
      <c r="E5647" s="121">
        <v>6400024276</v>
      </c>
      <c r="F5647" s="237">
        <v>45825</v>
      </c>
      <c r="G5647" s="121" t="s">
        <v>12998</v>
      </c>
      <c r="H5647" s="121" t="s">
        <v>26478</v>
      </c>
      <c r="I5647" s="120" t="s">
        <v>19573</v>
      </c>
      <c r="J5647" s="121" t="s">
        <v>7455</v>
      </c>
    </row>
    <row r="5648" spans="1:10" ht="15.75" hidden="1" customHeight="1">
      <c r="A5648" s="119">
        <v>5641</v>
      </c>
      <c r="B5648" s="238" t="s">
        <v>31877</v>
      </c>
      <c r="C5648" s="121" t="s">
        <v>7492</v>
      </c>
      <c r="D5648" s="119">
        <v>2025</v>
      </c>
      <c r="E5648" s="121">
        <v>6200039591</v>
      </c>
      <c r="F5648" s="237">
        <v>45813</v>
      </c>
      <c r="G5648" s="121" t="s">
        <v>12999</v>
      </c>
      <c r="H5648" s="121" t="s">
        <v>26479</v>
      </c>
      <c r="I5648" s="120" t="s">
        <v>19574</v>
      </c>
      <c r="J5648" s="121" t="s">
        <v>7453</v>
      </c>
    </row>
    <row r="5649" spans="1:10" ht="15.75" hidden="1" customHeight="1">
      <c r="A5649" s="119">
        <v>5642</v>
      </c>
      <c r="B5649" s="238" t="s">
        <v>31878</v>
      </c>
      <c r="C5649" s="121" t="s">
        <v>7505</v>
      </c>
      <c r="D5649" s="119">
        <v>2025</v>
      </c>
      <c r="E5649" s="121">
        <v>6400024259</v>
      </c>
      <c r="F5649" s="237">
        <v>45819</v>
      </c>
      <c r="G5649" s="121" t="s">
        <v>13000</v>
      </c>
      <c r="H5649" s="121" t="s">
        <v>26480</v>
      </c>
      <c r="I5649" s="120" t="s">
        <v>19575</v>
      </c>
      <c r="J5649" s="121" t="s">
        <v>7455</v>
      </c>
    </row>
    <row r="5650" spans="1:10" ht="15.75" hidden="1" customHeight="1">
      <c r="A5650" s="119">
        <v>5643</v>
      </c>
      <c r="B5650" s="238" t="s">
        <v>7904</v>
      </c>
      <c r="C5650" s="121" t="s">
        <v>7491</v>
      </c>
      <c r="D5650" s="119">
        <v>2025</v>
      </c>
      <c r="E5650" s="121">
        <v>6100113670</v>
      </c>
      <c r="F5650" s="237">
        <v>45814</v>
      </c>
      <c r="G5650" s="121" t="s">
        <v>13001</v>
      </c>
      <c r="H5650" s="121" t="s">
        <v>26481</v>
      </c>
      <c r="I5650" s="120" t="s">
        <v>19576</v>
      </c>
      <c r="J5650" s="121" t="s">
        <v>7451</v>
      </c>
    </row>
    <row r="5651" spans="1:10" ht="15.75" hidden="1" customHeight="1">
      <c r="A5651" s="119">
        <v>5644</v>
      </c>
      <c r="B5651" s="238" t="s">
        <v>31879</v>
      </c>
      <c r="C5651" s="121" t="s">
        <v>7490</v>
      </c>
      <c r="D5651" s="119">
        <v>2025</v>
      </c>
      <c r="E5651" s="121">
        <v>6200039569</v>
      </c>
      <c r="F5651" s="237">
        <v>45814</v>
      </c>
      <c r="G5651" s="121" t="s">
        <v>7101</v>
      </c>
      <c r="H5651" s="121" t="s">
        <v>26482</v>
      </c>
      <c r="I5651" s="120" t="s">
        <v>19577</v>
      </c>
      <c r="J5651" s="121" t="s">
        <v>7453</v>
      </c>
    </row>
    <row r="5652" spans="1:10" ht="15.75" hidden="1" customHeight="1">
      <c r="A5652" s="119">
        <v>5645</v>
      </c>
      <c r="B5652" s="238" t="s">
        <v>31880</v>
      </c>
      <c r="C5652" s="121" t="s">
        <v>7513</v>
      </c>
      <c r="D5652" s="119">
        <v>2025</v>
      </c>
      <c r="E5652" s="121">
        <v>6400024181</v>
      </c>
      <c r="F5652" s="237">
        <v>45838</v>
      </c>
      <c r="G5652" s="121" t="s">
        <v>7164</v>
      </c>
      <c r="H5652" s="121" t="s">
        <v>26483</v>
      </c>
      <c r="I5652" s="120" t="s">
        <v>19578</v>
      </c>
      <c r="J5652" s="121" t="s">
        <v>7455</v>
      </c>
    </row>
    <row r="5653" spans="1:10" ht="15.75" hidden="1" customHeight="1">
      <c r="A5653" s="119">
        <v>5646</v>
      </c>
      <c r="B5653" s="238" t="s">
        <v>31881</v>
      </c>
      <c r="C5653" s="121" t="s">
        <v>7484</v>
      </c>
      <c r="D5653" s="119">
        <v>2025</v>
      </c>
      <c r="E5653" s="121">
        <v>6100113663</v>
      </c>
      <c r="F5653" s="237">
        <v>45814</v>
      </c>
      <c r="G5653" s="121" t="s">
        <v>13002</v>
      </c>
      <c r="H5653" s="121" t="s">
        <v>26484</v>
      </c>
      <c r="I5653" s="120" t="s">
        <v>19579</v>
      </c>
      <c r="J5653" s="121" t="s">
        <v>7451</v>
      </c>
    </row>
    <row r="5654" spans="1:10" ht="15.75" hidden="1" customHeight="1">
      <c r="A5654" s="119">
        <v>5647</v>
      </c>
      <c r="B5654" s="121" t="s">
        <v>28069</v>
      </c>
      <c r="C5654" s="121" t="s">
        <v>7485</v>
      </c>
      <c r="D5654" s="119">
        <v>2025</v>
      </c>
      <c r="E5654" s="121">
        <v>6000042276</v>
      </c>
      <c r="F5654" s="237">
        <v>45817</v>
      </c>
      <c r="G5654" s="121" t="s">
        <v>13003</v>
      </c>
      <c r="H5654" s="121" t="s">
        <v>26485</v>
      </c>
      <c r="I5654" s="120" t="s">
        <v>19580</v>
      </c>
      <c r="J5654" s="121" t="s">
        <v>7452</v>
      </c>
    </row>
    <row r="5655" spans="1:10" ht="15.75" hidden="1" customHeight="1">
      <c r="A5655" s="119">
        <v>5648</v>
      </c>
      <c r="B5655" s="238" t="s">
        <v>31882</v>
      </c>
      <c r="C5655" s="121" t="s">
        <v>7508</v>
      </c>
      <c r="D5655" s="119">
        <v>2025</v>
      </c>
      <c r="E5655" s="121">
        <v>6400024191</v>
      </c>
      <c r="F5655" s="237">
        <v>45818</v>
      </c>
      <c r="G5655" s="121" t="s">
        <v>7155</v>
      </c>
      <c r="H5655" s="121" t="s">
        <v>26486</v>
      </c>
      <c r="I5655" s="120" t="s">
        <v>19581</v>
      </c>
      <c r="J5655" s="121" t="s">
        <v>7455</v>
      </c>
    </row>
    <row r="5656" spans="1:10" ht="15.75" hidden="1" customHeight="1">
      <c r="A5656" s="119">
        <v>5649</v>
      </c>
      <c r="B5656" s="238" t="s">
        <v>31883</v>
      </c>
      <c r="C5656" s="121" t="s">
        <v>7479</v>
      </c>
      <c r="D5656" s="119">
        <v>2025</v>
      </c>
      <c r="E5656" s="121">
        <v>6100113805</v>
      </c>
      <c r="F5656" s="237">
        <v>45824</v>
      </c>
      <c r="G5656" s="121" t="s">
        <v>13004</v>
      </c>
      <c r="H5656" s="121" t="s">
        <v>26487</v>
      </c>
      <c r="I5656" s="120" t="s">
        <v>19582</v>
      </c>
      <c r="J5656" s="121" t="s">
        <v>7451</v>
      </c>
    </row>
    <row r="5657" spans="1:10" ht="15.75" hidden="1" customHeight="1">
      <c r="A5657" s="119">
        <v>5650</v>
      </c>
      <c r="B5657" s="238" t="s">
        <v>31882</v>
      </c>
      <c r="C5657" s="121" t="s">
        <v>7508</v>
      </c>
      <c r="D5657" s="119">
        <v>2025</v>
      </c>
      <c r="E5657" s="121">
        <v>6400024192</v>
      </c>
      <c r="F5657" s="237">
        <v>45818</v>
      </c>
      <c r="G5657" s="121" t="s">
        <v>7155</v>
      </c>
      <c r="H5657" s="121" t="s">
        <v>26488</v>
      </c>
      <c r="I5657" s="120" t="s">
        <v>19583</v>
      </c>
      <c r="J5657" s="121" t="s">
        <v>7455</v>
      </c>
    </row>
    <row r="5658" spans="1:10" ht="15.75" hidden="1" customHeight="1">
      <c r="A5658" s="119">
        <v>5651</v>
      </c>
      <c r="B5658" s="238" t="s">
        <v>31884</v>
      </c>
      <c r="C5658" s="121" t="s">
        <v>7478</v>
      </c>
      <c r="D5658" s="119">
        <v>2025</v>
      </c>
      <c r="E5658" s="121">
        <v>6100113939</v>
      </c>
      <c r="F5658" s="237">
        <v>45826</v>
      </c>
      <c r="G5658" s="121" t="s">
        <v>10064</v>
      </c>
      <c r="H5658" s="121" t="s">
        <v>26489</v>
      </c>
      <c r="I5658" s="120" t="s">
        <v>19584</v>
      </c>
      <c r="J5658" s="121" t="s">
        <v>7451</v>
      </c>
    </row>
    <row r="5659" spans="1:10" ht="15.75" hidden="1" customHeight="1">
      <c r="A5659" s="119">
        <v>5652</v>
      </c>
      <c r="B5659" s="238" t="s">
        <v>31885</v>
      </c>
      <c r="C5659" s="121" t="s">
        <v>7486</v>
      </c>
      <c r="D5659" s="119">
        <v>2025</v>
      </c>
      <c r="E5659" s="121">
        <v>6200039571</v>
      </c>
      <c r="F5659" s="237">
        <v>45811</v>
      </c>
      <c r="G5659" s="121" t="s">
        <v>7124</v>
      </c>
      <c r="H5659" s="121" t="s">
        <v>26490</v>
      </c>
      <c r="I5659" s="120" t="s">
        <v>19585</v>
      </c>
      <c r="J5659" s="121" t="s">
        <v>7453</v>
      </c>
    </row>
    <row r="5660" spans="1:10" ht="15.75" hidden="1" customHeight="1">
      <c r="A5660" s="119">
        <v>5653</v>
      </c>
      <c r="B5660" s="238" t="s">
        <v>31886</v>
      </c>
      <c r="C5660" s="121" t="s">
        <v>7489</v>
      </c>
      <c r="D5660" s="119">
        <v>2025</v>
      </c>
      <c r="E5660" s="121">
        <v>6200039580</v>
      </c>
      <c r="F5660" s="237">
        <v>45812</v>
      </c>
      <c r="G5660" s="121" t="s">
        <v>13005</v>
      </c>
      <c r="H5660" s="121" t="s">
        <v>26491</v>
      </c>
      <c r="I5660" s="120" t="s">
        <v>19586</v>
      </c>
      <c r="J5660" s="121" t="s">
        <v>7453</v>
      </c>
    </row>
    <row r="5661" spans="1:10" ht="15.75" hidden="1" customHeight="1">
      <c r="A5661" s="119">
        <v>5654</v>
      </c>
      <c r="B5661" s="238" t="s">
        <v>31887</v>
      </c>
      <c r="C5661" s="121" t="s">
        <v>7483</v>
      </c>
      <c r="D5661" s="119">
        <v>2025</v>
      </c>
      <c r="E5661" s="121">
        <v>6100113808</v>
      </c>
      <c r="F5661" s="237">
        <v>45818</v>
      </c>
      <c r="G5661" s="121" t="s">
        <v>13006</v>
      </c>
      <c r="H5661" s="121" t="s">
        <v>26492</v>
      </c>
      <c r="I5661" s="120" t="s">
        <v>19587</v>
      </c>
      <c r="J5661" s="121" t="s">
        <v>7451</v>
      </c>
    </row>
    <row r="5662" spans="1:10" ht="15.75" hidden="1" customHeight="1">
      <c r="A5662" s="119">
        <v>5655</v>
      </c>
      <c r="B5662" s="238" t="s">
        <v>31888</v>
      </c>
      <c r="C5662" s="121" t="s">
        <v>7499</v>
      </c>
      <c r="D5662" s="119">
        <v>2025</v>
      </c>
      <c r="E5662" s="121">
        <v>6000042259</v>
      </c>
      <c r="F5662" s="237">
        <v>45812</v>
      </c>
      <c r="G5662" s="121" t="s">
        <v>13007</v>
      </c>
      <c r="H5662" s="121"/>
      <c r="I5662" s="120" t="s">
        <v>19588</v>
      </c>
      <c r="J5662" s="121" t="s">
        <v>7452</v>
      </c>
    </row>
    <row r="5663" spans="1:10" ht="15.75" hidden="1" customHeight="1">
      <c r="A5663" s="119">
        <v>5656</v>
      </c>
      <c r="B5663" s="238" t="s">
        <v>31889</v>
      </c>
      <c r="C5663" s="121" t="s">
        <v>7480</v>
      </c>
      <c r="D5663" s="119">
        <v>2025</v>
      </c>
      <c r="E5663" s="121">
        <v>6000042389</v>
      </c>
      <c r="F5663" s="237">
        <v>45824</v>
      </c>
      <c r="G5663" s="121" t="s">
        <v>13008</v>
      </c>
      <c r="H5663" s="121" t="s">
        <v>26493</v>
      </c>
      <c r="I5663" s="120" t="s">
        <v>19589</v>
      </c>
      <c r="J5663" s="121" t="s">
        <v>7452</v>
      </c>
    </row>
    <row r="5664" spans="1:10" ht="15.75" hidden="1" customHeight="1">
      <c r="A5664" s="119">
        <v>5657</v>
      </c>
      <c r="B5664" s="238" t="s">
        <v>31890</v>
      </c>
      <c r="C5664" s="121" t="s">
        <v>7508</v>
      </c>
      <c r="D5664" s="119">
        <v>2025</v>
      </c>
      <c r="E5664" s="121">
        <v>6400024523</v>
      </c>
      <c r="F5664" s="237">
        <v>45852</v>
      </c>
      <c r="G5664" s="121" t="s">
        <v>7301</v>
      </c>
      <c r="H5664" s="121"/>
      <c r="I5664" s="120" t="s">
        <v>19590</v>
      </c>
      <c r="J5664" s="121" t="s">
        <v>7455</v>
      </c>
    </row>
    <row r="5665" spans="1:10" ht="15.75" hidden="1" customHeight="1">
      <c r="A5665" s="119">
        <v>5658</v>
      </c>
      <c r="B5665" s="238" t="s">
        <v>31891</v>
      </c>
      <c r="C5665" s="121" t="s">
        <v>7508</v>
      </c>
      <c r="D5665" s="119">
        <v>2025</v>
      </c>
      <c r="E5665" s="121">
        <v>6400024195</v>
      </c>
      <c r="F5665" s="237">
        <v>45827</v>
      </c>
      <c r="G5665" s="121" t="s">
        <v>12108</v>
      </c>
      <c r="H5665" s="121" t="s">
        <v>26494</v>
      </c>
      <c r="I5665" s="120" t="s">
        <v>19591</v>
      </c>
      <c r="J5665" s="121" t="s">
        <v>7455</v>
      </c>
    </row>
    <row r="5666" spans="1:10" ht="15.75" hidden="1" customHeight="1">
      <c r="A5666" s="119">
        <v>5659</v>
      </c>
      <c r="B5666" s="121" t="s">
        <v>28070</v>
      </c>
      <c r="C5666" s="121" t="s">
        <v>7485</v>
      </c>
      <c r="D5666" s="119">
        <v>2025</v>
      </c>
      <c r="E5666" s="121">
        <v>6000042264</v>
      </c>
      <c r="F5666" s="237">
        <v>45812</v>
      </c>
      <c r="G5666" s="121" t="s">
        <v>13009</v>
      </c>
      <c r="H5666" s="121" t="s">
        <v>26495</v>
      </c>
      <c r="I5666" s="120" t="s">
        <v>19592</v>
      </c>
      <c r="J5666" s="121" t="s">
        <v>7452</v>
      </c>
    </row>
    <row r="5667" spans="1:10" ht="15.75" hidden="1" customHeight="1">
      <c r="A5667" s="119">
        <v>5660</v>
      </c>
      <c r="B5667" s="238" t="s">
        <v>29211</v>
      </c>
      <c r="C5667" s="121" t="s">
        <v>7479</v>
      </c>
      <c r="D5667" s="119">
        <v>2025</v>
      </c>
      <c r="E5667" s="121">
        <v>6100113694</v>
      </c>
      <c r="F5667" s="237">
        <v>45813</v>
      </c>
      <c r="G5667" s="121" t="s">
        <v>13010</v>
      </c>
      <c r="H5667" s="121" t="s">
        <v>26496</v>
      </c>
      <c r="I5667" s="120" t="s">
        <v>19593</v>
      </c>
      <c r="J5667" s="121" t="s">
        <v>7451</v>
      </c>
    </row>
    <row r="5668" spans="1:10" ht="15.75" hidden="1" customHeight="1">
      <c r="A5668" s="119">
        <v>5661</v>
      </c>
      <c r="B5668" s="238" t="s">
        <v>31892</v>
      </c>
      <c r="C5668" s="121" t="s">
        <v>7499</v>
      </c>
      <c r="D5668" s="119">
        <v>2025</v>
      </c>
      <c r="E5668" s="121">
        <v>6000042260</v>
      </c>
      <c r="F5668" s="237">
        <v>45813</v>
      </c>
      <c r="G5668" s="121" t="s">
        <v>13011</v>
      </c>
      <c r="H5668" s="121" t="s">
        <v>26497</v>
      </c>
      <c r="I5668" s="120" t="s">
        <v>19594</v>
      </c>
      <c r="J5668" s="121" t="s">
        <v>7452</v>
      </c>
    </row>
    <row r="5669" spans="1:10" ht="15.75" hidden="1" customHeight="1">
      <c r="A5669" s="119">
        <v>5662</v>
      </c>
      <c r="B5669" s="238" t="s">
        <v>29061</v>
      </c>
      <c r="C5669" s="121" t="s">
        <v>7496</v>
      </c>
      <c r="D5669" s="119">
        <v>2025</v>
      </c>
      <c r="E5669" s="121">
        <v>6100113702</v>
      </c>
      <c r="F5669" s="237">
        <v>45814</v>
      </c>
      <c r="G5669" s="121" t="s">
        <v>13012</v>
      </c>
      <c r="H5669" s="121" t="s">
        <v>26498</v>
      </c>
      <c r="I5669" s="120" t="s">
        <v>19595</v>
      </c>
      <c r="J5669" s="121" t="s">
        <v>7451</v>
      </c>
    </row>
    <row r="5670" spans="1:10" ht="15.75" hidden="1" customHeight="1">
      <c r="A5670" s="119">
        <v>5663</v>
      </c>
      <c r="B5670" s="238" t="s">
        <v>31893</v>
      </c>
      <c r="C5670" s="121" t="s">
        <v>7508</v>
      </c>
      <c r="D5670" s="119">
        <v>2025</v>
      </c>
      <c r="E5670" s="121">
        <v>6400024216</v>
      </c>
      <c r="F5670" s="237">
        <v>45817</v>
      </c>
      <c r="G5670" s="121" t="s">
        <v>9169</v>
      </c>
      <c r="H5670" s="121" t="s">
        <v>26499</v>
      </c>
      <c r="I5670" s="120" t="s">
        <v>19596</v>
      </c>
      <c r="J5670" s="121" t="s">
        <v>7455</v>
      </c>
    </row>
    <row r="5671" spans="1:10" ht="15.75" hidden="1" customHeight="1">
      <c r="A5671" s="119">
        <v>5664</v>
      </c>
      <c r="B5671" s="238" t="s">
        <v>31894</v>
      </c>
      <c r="C5671" s="121" t="s">
        <v>7492</v>
      </c>
      <c r="D5671" s="119">
        <v>2025</v>
      </c>
      <c r="E5671" s="121">
        <v>6200039605</v>
      </c>
      <c r="F5671" s="237">
        <v>45812</v>
      </c>
      <c r="G5671" s="121" t="s">
        <v>13013</v>
      </c>
      <c r="H5671" s="121" t="s">
        <v>26500</v>
      </c>
      <c r="I5671" s="120" t="s">
        <v>19597</v>
      </c>
      <c r="J5671" s="121" t="s">
        <v>7453</v>
      </c>
    </row>
    <row r="5672" spans="1:10" ht="15.75" hidden="1" customHeight="1">
      <c r="A5672" s="119">
        <v>5665</v>
      </c>
      <c r="B5672" s="121" t="s">
        <v>28071</v>
      </c>
      <c r="C5672" s="121" t="s">
        <v>7499</v>
      </c>
      <c r="D5672" s="119">
        <v>2025</v>
      </c>
      <c r="E5672" s="121">
        <v>6000042370</v>
      </c>
      <c r="F5672" s="237">
        <v>45817</v>
      </c>
      <c r="G5672" s="121" t="s">
        <v>13014</v>
      </c>
      <c r="H5672" s="121" t="s">
        <v>26501</v>
      </c>
      <c r="I5672" s="120" t="s">
        <v>19598</v>
      </c>
      <c r="J5672" s="121" t="s">
        <v>7452</v>
      </c>
    </row>
    <row r="5673" spans="1:10" ht="15.75" hidden="1" customHeight="1">
      <c r="A5673" s="119">
        <v>5666</v>
      </c>
      <c r="B5673" s="238" t="s">
        <v>31895</v>
      </c>
      <c r="C5673" s="121" t="s">
        <v>7485</v>
      </c>
      <c r="D5673" s="119">
        <v>2025</v>
      </c>
      <c r="E5673" s="121">
        <v>6000042262</v>
      </c>
      <c r="F5673" s="237">
        <v>45813</v>
      </c>
      <c r="G5673" s="121" t="s">
        <v>7223</v>
      </c>
      <c r="H5673" s="121" t="s">
        <v>26502</v>
      </c>
      <c r="I5673" s="120" t="s">
        <v>19599</v>
      </c>
      <c r="J5673" s="121" t="s">
        <v>7452</v>
      </c>
    </row>
    <row r="5674" spans="1:10" ht="15.75" hidden="1" customHeight="1">
      <c r="A5674" s="119">
        <v>5667</v>
      </c>
      <c r="B5674" s="238" t="s">
        <v>31896</v>
      </c>
      <c r="C5674" s="121" t="s">
        <v>7493</v>
      </c>
      <c r="D5674" s="119">
        <v>2025</v>
      </c>
      <c r="E5674" s="121">
        <v>6000042434</v>
      </c>
      <c r="F5674" s="237">
        <v>45831</v>
      </c>
      <c r="G5674" s="121" t="s">
        <v>13015</v>
      </c>
      <c r="H5674" s="121" t="s">
        <v>26503</v>
      </c>
      <c r="I5674" s="120" t="s">
        <v>19600</v>
      </c>
      <c r="J5674" s="121" t="s">
        <v>7452</v>
      </c>
    </row>
    <row r="5675" spans="1:10" ht="15.75" hidden="1" customHeight="1">
      <c r="A5675" s="119">
        <v>5668</v>
      </c>
      <c r="B5675" s="238" t="s">
        <v>7711</v>
      </c>
      <c r="C5675" s="121" t="s">
        <v>7478</v>
      </c>
      <c r="D5675" s="119">
        <v>2025</v>
      </c>
      <c r="E5675" s="121">
        <v>6100113763</v>
      </c>
      <c r="F5675" s="237">
        <v>45818</v>
      </c>
      <c r="G5675" s="121" t="s">
        <v>13016</v>
      </c>
      <c r="H5675" s="121" t="s">
        <v>26504</v>
      </c>
      <c r="I5675" s="120" t="s">
        <v>19601</v>
      </c>
      <c r="J5675" s="121" t="s">
        <v>7451</v>
      </c>
    </row>
    <row r="5676" spans="1:10" ht="15.75" hidden="1" customHeight="1">
      <c r="A5676" s="119">
        <v>5669</v>
      </c>
      <c r="B5676" s="238" t="s">
        <v>29040</v>
      </c>
      <c r="C5676" s="121" t="s">
        <v>7496</v>
      </c>
      <c r="D5676" s="119">
        <v>2025</v>
      </c>
      <c r="E5676" s="121">
        <v>6100113679</v>
      </c>
      <c r="F5676" s="237">
        <v>45813</v>
      </c>
      <c r="G5676" s="121" t="s">
        <v>13017</v>
      </c>
      <c r="H5676" s="121" t="s">
        <v>26505</v>
      </c>
      <c r="I5676" s="120" t="s">
        <v>19602</v>
      </c>
      <c r="J5676" s="121" t="s">
        <v>7451</v>
      </c>
    </row>
    <row r="5677" spans="1:10" ht="15.75" hidden="1" customHeight="1">
      <c r="A5677" s="119">
        <v>5670</v>
      </c>
      <c r="B5677" s="238" t="s">
        <v>31897</v>
      </c>
      <c r="C5677" s="121" t="s">
        <v>7508</v>
      </c>
      <c r="D5677" s="119">
        <v>2025</v>
      </c>
      <c r="E5677" s="121">
        <v>6400024221</v>
      </c>
      <c r="F5677" s="237">
        <v>45817</v>
      </c>
      <c r="G5677" s="121" t="s">
        <v>7210</v>
      </c>
      <c r="H5677" s="121" t="s">
        <v>26506</v>
      </c>
      <c r="I5677" s="120" t="s">
        <v>19603</v>
      </c>
      <c r="J5677" s="121" t="s">
        <v>7455</v>
      </c>
    </row>
    <row r="5678" spans="1:10" ht="15.75" hidden="1" customHeight="1">
      <c r="A5678" s="119">
        <v>5671</v>
      </c>
      <c r="B5678" s="238" t="s">
        <v>31898</v>
      </c>
      <c r="C5678" s="121" t="s">
        <v>7484</v>
      </c>
      <c r="D5678" s="119">
        <v>2025</v>
      </c>
      <c r="E5678" s="121">
        <v>6100113695</v>
      </c>
      <c r="F5678" s="237">
        <v>45813</v>
      </c>
      <c r="G5678" s="121" t="s">
        <v>13018</v>
      </c>
      <c r="H5678" s="121" t="s">
        <v>26507</v>
      </c>
      <c r="I5678" s="120" t="s">
        <v>19604</v>
      </c>
      <c r="J5678" s="121" t="s">
        <v>7451</v>
      </c>
    </row>
    <row r="5679" spans="1:10" ht="15.75" hidden="1" customHeight="1">
      <c r="A5679" s="119">
        <v>5672</v>
      </c>
      <c r="B5679" s="238" t="s">
        <v>31899</v>
      </c>
      <c r="C5679" s="121" t="s">
        <v>7508</v>
      </c>
      <c r="D5679" s="119">
        <v>2025</v>
      </c>
      <c r="E5679" s="121">
        <v>6400024202</v>
      </c>
      <c r="F5679" s="237">
        <v>45817</v>
      </c>
      <c r="G5679" s="121" t="s">
        <v>7210</v>
      </c>
      <c r="H5679" s="121" t="s">
        <v>26508</v>
      </c>
      <c r="I5679" s="120" t="s">
        <v>19605</v>
      </c>
      <c r="J5679" s="121" t="s">
        <v>7455</v>
      </c>
    </row>
    <row r="5680" spans="1:10" ht="15.75" hidden="1" customHeight="1">
      <c r="A5680" s="119">
        <v>5673</v>
      </c>
      <c r="B5680" s="238" t="s">
        <v>31900</v>
      </c>
      <c r="C5680" s="121" t="s">
        <v>7508</v>
      </c>
      <c r="D5680" s="119">
        <v>2025</v>
      </c>
      <c r="E5680" s="121">
        <v>6400024200</v>
      </c>
      <c r="F5680" s="237">
        <v>45827</v>
      </c>
      <c r="G5680" s="121" t="s">
        <v>12108</v>
      </c>
      <c r="H5680" s="121" t="s">
        <v>26509</v>
      </c>
      <c r="I5680" s="120" t="s">
        <v>19606</v>
      </c>
      <c r="J5680" s="121" t="s">
        <v>7455</v>
      </c>
    </row>
    <row r="5681" spans="1:10" ht="15.75" hidden="1" customHeight="1">
      <c r="A5681" s="119">
        <v>5674</v>
      </c>
      <c r="B5681" s="238" t="s">
        <v>31901</v>
      </c>
      <c r="C5681" s="121" t="s">
        <v>7508</v>
      </c>
      <c r="D5681" s="119">
        <v>2025</v>
      </c>
      <c r="E5681" s="121">
        <v>6400024218</v>
      </c>
      <c r="F5681" s="237">
        <v>45817</v>
      </c>
      <c r="G5681" s="121" t="s">
        <v>7210</v>
      </c>
      <c r="H5681" s="121" t="s">
        <v>26510</v>
      </c>
      <c r="I5681" s="120" t="s">
        <v>19607</v>
      </c>
      <c r="J5681" s="121" t="s">
        <v>7455</v>
      </c>
    </row>
    <row r="5682" spans="1:10" ht="15.75" hidden="1" customHeight="1">
      <c r="A5682" s="119">
        <v>5675</v>
      </c>
      <c r="B5682" s="238" t="s">
        <v>31902</v>
      </c>
      <c r="C5682" s="121" t="s">
        <v>7478</v>
      </c>
      <c r="D5682" s="119">
        <v>2025</v>
      </c>
      <c r="E5682" s="121">
        <v>6100113754</v>
      </c>
      <c r="F5682" s="237">
        <v>45918</v>
      </c>
      <c r="G5682" s="121" t="s">
        <v>7231</v>
      </c>
      <c r="H5682" s="121" t="s">
        <v>26511</v>
      </c>
      <c r="I5682" s="120" t="s">
        <v>19608</v>
      </c>
      <c r="J5682" s="121" t="s">
        <v>7451</v>
      </c>
    </row>
    <row r="5683" spans="1:10" ht="15.75" hidden="1" customHeight="1">
      <c r="A5683" s="119">
        <v>5676</v>
      </c>
      <c r="B5683" s="238" t="s">
        <v>31903</v>
      </c>
      <c r="C5683" s="121" t="s">
        <v>7483</v>
      </c>
      <c r="D5683" s="119">
        <v>2025</v>
      </c>
      <c r="E5683" s="121">
        <v>6100113683</v>
      </c>
      <c r="F5683" s="237">
        <v>45813</v>
      </c>
      <c r="G5683" s="121" t="s">
        <v>13019</v>
      </c>
      <c r="H5683" s="121" t="s">
        <v>26512</v>
      </c>
      <c r="I5683" s="120" t="s">
        <v>19609</v>
      </c>
      <c r="J5683" s="121" t="s">
        <v>7451</v>
      </c>
    </row>
    <row r="5684" spans="1:10" ht="15.75" hidden="1" customHeight="1">
      <c r="A5684" s="119">
        <v>5677</v>
      </c>
      <c r="B5684" s="238" t="s">
        <v>31904</v>
      </c>
      <c r="C5684" s="121" t="s">
        <v>7484</v>
      </c>
      <c r="D5684" s="119">
        <v>2025</v>
      </c>
      <c r="E5684" s="121">
        <v>6100113693</v>
      </c>
      <c r="F5684" s="237">
        <v>45812</v>
      </c>
      <c r="G5684" s="121" t="s">
        <v>13020</v>
      </c>
      <c r="H5684" s="121" t="s">
        <v>26513</v>
      </c>
      <c r="I5684" s="120" t="s">
        <v>19610</v>
      </c>
      <c r="J5684" s="121" t="s">
        <v>7451</v>
      </c>
    </row>
    <row r="5685" spans="1:10" ht="15.75" hidden="1" customHeight="1">
      <c r="A5685" s="119">
        <v>5678</v>
      </c>
      <c r="B5685" s="238" t="s">
        <v>31905</v>
      </c>
      <c r="C5685" s="121" t="s">
        <v>7508</v>
      </c>
      <c r="D5685" s="119">
        <v>2025</v>
      </c>
      <c r="E5685" s="121">
        <v>6400024215</v>
      </c>
      <c r="F5685" s="237">
        <v>45817</v>
      </c>
      <c r="G5685" s="121" t="s">
        <v>12108</v>
      </c>
      <c r="H5685" s="121" t="s">
        <v>26514</v>
      </c>
      <c r="I5685" s="120" t="s">
        <v>19611</v>
      </c>
      <c r="J5685" s="121" t="s">
        <v>7455</v>
      </c>
    </row>
    <row r="5686" spans="1:10" ht="15.75" hidden="1" customHeight="1">
      <c r="A5686" s="119">
        <v>5679</v>
      </c>
      <c r="B5686" s="238" t="s">
        <v>31906</v>
      </c>
      <c r="C5686" s="121" t="s">
        <v>7492</v>
      </c>
      <c r="D5686" s="119">
        <v>2025</v>
      </c>
      <c r="E5686" s="121">
        <v>6200039608</v>
      </c>
      <c r="F5686" s="237">
        <v>45819</v>
      </c>
      <c r="G5686" s="121" t="s">
        <v>13021</v>
      </c>
      <c r="H5686" s="121" t="s">
        <v>26515</v>
      </c>
      <c r="I5686" s="120" t="s">
        <v>19612</v>
      </c>
      <c r="J5686" s="121" t="s">
        <v>7453</v>
      </c>
    </row>
    <row r="5687" spans="1:10" ht="15.75" hidden="1" customHeight="1">
      <c r="A5687" s="119">
        <v>5680</v>
      </c>
      <c r="B5687" s="238" t="s">
        <v>31907</v>
      </c>
      <c r="C5687" s="121" t="s">
        <v>7495</v>
      </c>
      <c r="D5687" s="119">
        <v>2025</v>
      </c>
      <c r="E5687" s="121">
        <v>6300021191</v>
      </c>
      <c r="F5687" s="237">
        <v>45859</v>
      </c>
      <c r="G5687" s="121" t="s">
        <v>9327</v>
      </c>
      <c r="H5687" s="121"/>
      <c r="I5687" s="120" t="s">
        <v>19613</v>
      </c>
      <c r="J5687" s="121" t="s">
        <v>7454</v>
      </c>
    </row>
    <row r="5688" spans="1:10" ht="15.75" hidden="1" customHeight="1">
      <c r="A5688" s="119">
        <v>5681</v>
      </c>
      <c r="B5688" s="238" t="s">
        <v>31908</v>
      </c>
      <c r="C5688" s="121" t="s">
        <v>7501</v>
      </c>
      <c r="D5688" s="119">
        <v>2025</v>
      </c>
      <c r="E5688" s="121">
        <v>6200039606</v>
      </c>
      <c r="F5688" s="237">
        <v>45813</v>
      </c>
      <c r="G5688" s="121" t="s">
        <v>13022</v>
      </c>
      <c r="H5688" s="121" t="s">
        <v>26516</v>
      </c>
      <c r="I5688" s="120" t="s">
        <v>19614</v>
      </c>
      <c r="J5688" s="121" t="s">
        <v>7453</v>
      </c>
    </row>
    <row r="5689" spans="1:10" ht="15.75" hidden="1" customHeight="1">
      <c r="A5689" s="119">
        <v>5682</v>
      </c>
      <c r="B5689" s="238" t="s">
        <v>7713</v>
      </c>
      <c r="C5689" s="121" t="s">
        <v>7478</v>
      </c>
      <c r="D5689" s="119">
        <v>2025</v>
      </c>
      <c r="E5689" s="121">
        <v>6100113710</v>
      </c>
      <c r="F5689" s="237">
        <v>45814</v>
      </c>
      <c r="G5689" s="121" t="s">
        <v>13023</v>
      </c>
      <c r="H5689" s="121" t="s">
        <v>26517</v>
      </c>
      <c r="I5689" s="120" t="s">
        <v>19615</v>
      </c>
      <c r="J5689" s="121" t="s">
        <v>7451</v>
      </c>
    </row>
    <row r="5690" spans="1:10" ht="15.75" hidden="1" customHeight="1">
      <c r="A5690" s="119">
        <v>5683</v>
      </c>
      <c r="B5690" s="238" t="s">
        <v>31909</v>
      </c>
      <c r="C5690" s="121" t="s">
        <v>7508</v>
      </c>
      <c r="D5690" s="119">
        <v>2025</v>
      </c>
      <c r="E5690" s="121">
        <v>6400024217</v>
      </c>
      <c r="F5690" s="237">
        <v>45817</v>
      </c>
      <c r="G5690" s="121" t="s">
        <v>9169</v>
      </c>
      <c r="H5690" s="121" t="s">
        <v>26518</v>
      </c>
      <c r="I5690" s="120" t="s">
        <v>19616</v>
      </c>
      <c r="J5690" s="121" t="s">
        <v>7455</v>
      </c>
    </row>
    <row r="5691" spans="1:10" ht="15.75" hidden="1" customHeight="1">
      <c r="A5691" s="119">
        <v>5684</v>
      </c>
      <c r="B5691" s="238" t="s">
        <v>7645</v>
      </c>
      <c r="C5691" s="121" t="s">
        <v>7478</v>
      </c>
      <c r="D5691" s="119">
        <v>2025</v>
      </c>
      <c r="E5691" s="121">
        <v>6100113697</v>
      </c>
      <c r="F5691" s="237">
        <v>45817</v>
      </c>
      <c r="G5691" s="121" t="s">
        <v>13024</v>
      </c>
      <c r="H5691" s="121" t="s">
        <v>26519</v>
      </c>
      <c r="I5691" s="120" t="s">
        <v>19617</v>
      </c>
      <c r="J5691" s="121" t="s">
        <v>7451</v>
      </c>
    </row>
    <row r="5692" spans="1:10" ht="15.75" hidden="1" customHeight="1">
      <c r="A5692" s="119">
        <v>5685</v>
      </c>
      <c r="B5692" s="238" t="s">
        <v>31910</v>
      </c>
      <c r="C5692" s="121" t="s">
        <v>7502</v>
      </c>
      <c r="D5692" s="119">
        <v>2025</v>
      </c>
      <c r="E5692" s="121">
        <v>6300021050</v>
      </c>
      <c r="F5692" s="237">
        <v>45819</v>
      </c>
      <c r="G5692" s="121" t="s">
        <v>13025</v>
      </c>
      <c r="H5692" s="121" t="s">
        <v>26520</v>
      </c>
      <c r="I5692" s="120" t="s">
        <v>19618</v>
      </c>
      <c r="J5692" s="121" t="s">
        <v>7454</v>
      </c>
    </row>
    <row r="5693" spans="1:10" ht="15.75" hidden="1" customHeight="1">
      <c r="A5693" s="119">
        <v>5686</v>
      </c>
      <c r="B5693" s="238" t="s">
        <v>31911</v>
      </c>
      <c r="C5693" s="121" t="s">
        <v>7500</v>
      </c>
      <c r="D5693" s="119">
        <v>2025</v>
      </c>
      <c r="E5693" s="121">
        <v>6200039629</v>
      </c>
      <c r="F5693" s="237">
        <v>45814</v>
      </c>
      <c r="G5693" s="121" t="s">
        <v>13026</v>
      </c>
      <c r="H5693" s="121" t="s">
        <v>26521</v>
      </c>
      <c r="I5693" s="120" t="s">
        <v>19619</v>
      </c>
      <c r="J5693" s="121" t="s">
        <v>7453</v>
      </c>
    </row>
    <row r="5694" spans="1:10" ht="15.75" hidden="1" customHeight="1">
      <c r="A5694" s="119">
        <v>5687</v>
      </c>
      <c r="B5694" s="238" t="s">
        <v>31912</v>
      </c>
      <c r="C5694" s="121" t="s">
        <v>7508</v>
      </c>
      <c r="D5694" s="119">
        <v>2025</v>
      </c>
      <c r="E5694" s="121">
        <v>6400024330</v>
      </c>
      <c r="F5694" s="237">
        <v>45834</v>
      </c>
      <c r="G5694" s="121" t="s">
        <v>13027</v>
      </c>
      <c r="H5694" s="121" t="s">
        <v>26522</v>
      </c>
      <c r="I5694" s="120" t="s">
        <v>19620</v>
      </c>
      <c r="J5694" s="121" t="s">
        <v>7455</v>
      </c>
    </row>
    <row r="5695" spans="1:10" ht="15.75" hidden="1" customHeight="1">
      <c r="A5695" s="119">
        <v>5688</v>
      </c>
      <c r="B5695" s="238" t="s">
        <v>31913</v>
      </c>
      <c r="C5695" s="121" t="s">
        <v>7478</v>
      </c>
      <c r="D5695" s="119">
        <v>2025</v>
      </c>
      <c r="E5695" s="121">
        <v>6100113728</v>
      </c>
      <c r="F5695" s="237">
        <v>45824</v>
      </c>
      <c r="G5695" s="121" t="s">
        <v>7101</v>
      </c>
      <c r="H5695" s="121" t="s">
        <v>26523</v>
      </c>
      <c r="I5695" s="120" t="s">
        <v>19621</v>
      </c>
      <c r="J5695" s="121" t="s">
        <v>7451</v>
      </c>
    </row>
    <row r="5696" spans="1:10" ht="15.75" hidden="1" customHeight="1">
      <c r="A5696" s="119">
        <v>5689</v>
      </c>
      <c r="B5696" s="238" t="s">
        <v>31914</v>
      </c>
      <c r="C5696" s="121" t="s">
        <v>7483</v>
      </c>
      <c r="D5696" s="119">
        <v>2025</v>
      </c>
      <c r="E5696" s="121">
        <v>6100114698</v>
      </c>
      <c r="F5696" s="237">
        <v>45855</v>
      </c>
      <c r="G5696" s="121" t="s">
        <v>13028</v>
      </c>
      <c r="H5696" s="121" t="s">
        <v>26524</v>
      </c>
      <c r="I5696" s="120" t="s">
        <v>19622</v>
      </c>
      <c r="J5696" s="121" t="s">
        <v>7451</v>
      </c>
    </row>
    <row r="5697" spans="1:10" ht="15.75" hidden="1" customHeight="1">
      <c r="A5697" s="119">
        <v>5690</v>
      </c>
      <c r="B5697" s="238" t="s">
        <v>31915</v>
      </c>
      <c r="C5697" s="121" t="s">
        <v>7486</v>
      </c>
      <c r="D5697" s="119">
        <v>2025</v>
      </c>
      <c r="E5697" s="121">
        <v>6200039647</v>
      </c>
      <c r="F5697" s="237">
        <v>45817</v>
      </c>
      <c r="G5697" s="121" t="s">
        <v>13029</v>
      </c>
      <c r="H5697" s="121" t="s">
        <v>26525</v>
      </c>
      <c r="I5697" s="120" t="s">
        <v>19623</v>
      </c>
      <c r="J5697" s="121" t="s">
        <v>7453</v>
      </c>
    </row>
    <row r="5698" spans="1:10" ht="15.75" hidden="1" customHeight="1">
      <c r="A5698" s="119">
        <v>5691</v>
      </c>
      <c r="B5698" s="238" t="s">
        <v>31916</v>
      </c>
      <c r="C5698" s="121" t="s">
        <v>7502</v>
      </c>
      <c r="D5698" s="119">
        <v>2025</v>
      </c>
      <c r="E5698" s="121">
        <v>6300021040</v>
      </c>
      <c r="F5698" s="237">
        <v>45819</v>
      </c>
      <c r="G5698" s="121" t="s">
        <v>13030</v>
      </c>
      <c r="H5698" s="121" t="s">
        <v>26526</v>
      </c>
      <c r="I5698" s="120" t="s">
        <v>19624</v>
      </c>
      <c r="J5698" s="121" t="s">
        <v>7454</v>
      </c>
    </row>
    <row r="5699" spans="1:10" ht="15.75" hidden="1" customHeight="1">
      <c r="A5699" s="119">
        <v>5692</v>
      </c>
      <c r="B5699" s="238" t="s">
        <v>31917</v>
      </c>
      <c r="C5699" s="121" t="s">
        <v>7492</v>
      </c>
      <c r="D5699" s="119">
        <v>2025</v>
      </c>
      <c r="E5699" s="121">
        <v>6200039636</v>
      </c>
      <c r="F5699" s="237">
        <v>45818</v>
      </c>
      <c r="G5699" s="121" t="s">
        <v>13031</v>
      </c>
      <c r="H5699" s="121" t="s">
        <v>26527</v>
      </c>
      <c r="I5699" s="120" t="s">
        <v>19625</v>
      </c>
      <c r="J5699" s="121" t="s">
        <v>7453</v>
      </c>
    </row>
    <row r="5700" spans="1:10" ht="15.75" hidden="1" customHeight="1">
      <c r="A5700" s="119">
        <v>5693</v>
      </c>
      <c r="B5700" s="238" t="s">
        <v>31918</v>
      </c>
      <c r="C5700" s="121" t="s">
        <v>7494</v>
      </c>
      <c r="D5700" s="119">
        <v>2025</v>
      </c>
      <c r="E5700" s="121">
        <v>6000042371</v>
      </c>
      <c r="F5700" s="237">
        <v>45819</v>
      </c>
      <c r="G5700" s="121" t="s">
        <v>13032</v>
      </c>
      <c r="H5700" s="121" t="s">
        <v>26528</v>
      </c>
      <c r="I5700" s="120" t="s">
        <v>7309</v>
      </c>
      <c r="J5700" s="121" t="s">
        <v>7452</v>
      </c>
    </row>
    <row r="5701" spans="1:10" ht="15.75" hidden="1" customHeight="1">
      <c r="A5701" s="119">
        <v>5694</v>
      </c>
      <c r="B5701" s="238" t="s">
        <v>31919</v>
      </c>
      <c r="C5701" s="121" t="s">
        <v>7479</v>
      </c>
      <c r="D5701" s="119">
        <v>2025</v>
      </c>
      <c r="E5701" s="121">
        <v>6100113831</v>
      </c>
      <c r="F5701" s="237">
        <v>45819</v>
      </c>
      <c r="G5701" s="121" t="s">
        <v>13033</v>
      </c>
      <c r="H5701" s="121" t="s">
        <v>26529</v>
      </c>
      <c r="I5701" s="120" t="s">
        <v>19626</v>
      </c>
      <c r="J5701" s="121" t="s">
        <v>7451</v>
      </c>
    </row>
    <row r="5702" spans="1:10" ht="15.75" hidden="1" customHeight="1">
      <c r="A5702" s="119">
        <v>5695</v>
      </c>
      <c r="B5702" s="238" t="s">
        <v>7645</v>
      </c>
      <c r="C5702" s="121" t="s">
        <v>7478</v>
      </c>
      <c r="D5702" s="119">
        <v>2025</v>
      </c>
      <c r="E5702" s="121">
        <v>6100113721</v>
      </c>
      <c r="F5702" s="237">
        <v>45814</v>
      </c>
      <c r="G5702" s="121" t="s">
        <v>7104</v>
      </c>
      <c r="H5702" s="121" t="s">
        <v>26530</v>
      </c>
      <c r="I5702" s="120" t="s">
        <v>19627</v>
      </c>
      <c r="J5702" s="121" t="s">
        <v>7451</v>
      </c>
    </row>
    <row r="5703" spans="1:10" ht="15.75" hidden="1" customHeight="1">
      <c r="A5703" s="119">
        <v>5696</v>
      </c>
      <c r="B5703" s="121" t="s">
        <v>33356</v>
      </c>
      <c r="C5703" s="121" t="s">
        <v>7506</v>
      </c>
      <c r="D5703" s="119">
        <v>2025</v>
      </c>
      <c r="E5703" s="121">
        <v>6300021029</v>
      </c>
      <c r="F5703" s="237">
        <v>45817</v>
      </c>
      <c r="G5703" s="121" t="s">
        <v>13034</v>
      </c>
      <c r="H5703" s="121" t="s">
        <v>26531</v>
      </c>
      <c r="I5703" s="120" t="s">
        <v>19628</v>
      </c>
      <c r="J5703" s="121" t="s">
        <v>7454</v>
      </c>
    </row>
    <row r="5704" spans="1:10" ht="15.75" hidden="1" customHeight="1">
      <c r="A5704" s="119">
        <v>5697</v>
      </c>
      <c r="B5704" s="238" t="s">
        <v>31920</v>
      </c>
      <c r="C5704" s="121" t="s">
        <v>7481</v>
      </c>
      <c r="D5704" s="119">
        <v>2025</v>
      </c>
      <c r="E5704" s="121">
        <v>6000042269</v>
      </c>
      <c r="F5704" s="237">
        <v>45818</v>
      </c>
      <c r="G5704" s="121" t="s">
        <v>13035</v>
      </c>
      <c r="H5704" s="121" t="s">
        <v>26532</v>
      </c>
      <c r="I5704" s="120" t="s">
        <v>19629</v>
      </c>
      <c r="J5704" s="121" t="s">
        <v>7452</v>
      </c>
    </row>
    <row r="5705" spans="1:10" ht="15.75" hidden="1" customHeight="1">
      <c r="A5705" s="119">
        <v>5698</v>
      </c>
      <c r="B5705" s="238" t="s">
        <v>31921</v>
      </c>
      <c r="C5705" s="121" t="s">
        <v>7481</v>
      </c>
      <c r="D5705" s="119">
        <v>2025</v>
      </c>
      <c r="E5705" s="121">
        <v>6000042634</v>
      </c>
      <c r="F5705" s="237">
        <v>45849</v>
      </c>
      <c r="G5705" s="121" t="s">
        <v>13036</v>
      </c>
      <c r="H5705" s="121" t="s">
        <v>26533</v>
      </c>
      <c r="I5705" s="120" t="s">
        <v>19630</v>
      </c>
      <c r="J5705" s="121" t="s">
        <v>7452</v>
      </c>
    </row>
    <row r="5706" spans="1:10" ht="15.75" hidden="1" customHeight="1">
      <c r="A5706" s="119">
        <v>5699</v>
      </c>
      <c r="B5706" s="238" t="s">
        <v>31922</v>
      </c>
      <c r="C5706" s="121" t="s">
        <v>7481</v>
      </c>
      <c r="D5706" s="119">
        <v>2025</v>
      </c>
      <c r="E5706" s="121">
        <v>6000042271</v>
      </c>
      <c r="F5706" s="237">
        <v>45817</v>
      </c>
      <c r="G5706" s="121" t="s">
        <v>13037</v>
      </c>
      <c r="H5706" s="121" t="s">
        <v>26534</v>
      </c>
      <c r="I5706" s="120" t="s">
        <v>19631</v>
      </c>
      <c r="J5706" s="121" t="s">
        <v>7452</v>
      </c>
    </row>
    <row r="5707" spans="1:10" ht="15.75" hidden="1" customHeight="1">
      <c r="A5707" s="119">
        <v>5700</v>
      </c>
      <c r="B5707" s="121" t="s">
        <v>28072</v>
      </c>
      <c r="C5707" s="121" t="s">
        <v>7492</v>
      </c>
      <c r="D5707" s="119">
        <v>2025</v>
      </c>
      <c r="E5707" s="121">
        <v>6200039680</v>
      </c>
      <c r="F5707" s="237">
        <v>45824</v>
      </c>
      <c r="G5707" s="121" t="s">
        <v>13038</v>
      </c>
      <c r="H5707" s="121" t="s">
        <v>26535</v>
      </c>
      <c r="I5707" s="120" t="s">
        <v>19632</v>
      </c>
      <c r="J5707" s="121" t="s">
        <v>7453</v>
      </c>
    </row>
    <row r="5708" spans="1:10" ht="15.75" hidden="1" customHeight="1">
      <c r="A5708" s="119">
        <v>5701</v>
      </c>
      <c r="B5708" s="238" t="s">
        <v>31923</v>
      </c>
      <c r="C5708" s="121" t="s">
        <v>7500</v>
      </c>
      <c r="D5708" s="119">
        <v>2025</v>
      </c>
      <c r="E5708" s="121">
        <v>6200039630</v>
      </c>
      <c r="F5708" s="237">
        <v>45817</v>
      </c>
      <c r="G5708" s="121" t="s">
        <v>13039</v>
      </c>
      <c r="H5708" s="121" t="s">
        <v>26536</v>
      </c>
      <c r="I5708" s="120" t="s">
        <v>19633</v>
      </c>
      <c r="J5708" s="121" t="s">
        <v>7453</v>
      </c>
    </row>
    <row r="5709" spans="1:10" ht="15.75" hidden="1" customHeight="1">
      <c r="A5709" s="119">
        <v>5702</v>
      </c>
      <c r="B5709" s="238" t="s">
        <v>31924</v>
      </c>
      <c r="C5709" s="121" t="s">
        <v>7492</v>
      </c>
      <c r="D5709" s="119">
        <v>2025</v>
      </c>
      <c r="E5709" s="121">
        <v>6200039857</v>
      </c>
      <c r="F5709" s="237">
        <v>45834</v>
      </c>
      <c r="G5709" s="121" t="s">
        <v>7280</v>
      </c>
      <c r="H5709" s="121" t="s">
        <v>26537</v>
      </c>
      <c r="I5709" s="120" t="s">
        <v>19634</v>
      </c>
      <c r="J5709" s="121" t="s">
        <v>7453</v>
      </c>
    </row>
    <row r="5710" spans="1:10" ht="15.75" hidden="1" customHeight="1">
      <c r="A5710" s="119">
        <v>5703</v>
      </c>
      <c r="B5710" s="238" t="s">
        <v>7728</v>
      </c>
      <c r="C5710" s="121" t="s">
        <v>7478</v>
      </c>
      <c r="D5710" s="119">
        <v>2025</v>
      </c>
      <c r="E5710" s="121">
        <v>6100114536</v>
      </c>
      <c r="F5710" s="237">
        <v>45847</v>
      </c>
      <c r="G5710" s="121" t="s">
        <v>7280</v>
      </c>
      <c r="H5710" s="121"/>
      <c r="I5710" s="120" t="s">
        <v>19635</v>
      </c>
      <c r="J5710" s="121" t="s">
        <v>7451</v>
      </c>
    </row>
    <row r="5711" spans="1:10" ht="15.75" hidden="1" customHeight="1">
      <c r="A5711" s="119">
        <v>5704</v>
      </c>
      <c r="B5711" s="238" t="s">
        <v>31925</v>
      </c>
      <c r="C5711" s="121" t="s">
        <v>7505</v>
      </c>
      <c r="D5711" s="119">
        <v>2025</v>
      </c>
      <c r="E5711" s="121">
        <v>6400024316</v>
      </c>
      <c r="F5711" s="237">
        <v>45832</v>
      </c>
      <c r="G5711" s="121" t="s">
        <v>13040</v>
      </c>
      <c r="H5711" s="121" t="s">
        <v>26538</v>
      </c>
      <c r="I5711" s="120" t="s">
        <v>19636</v>
      </c>
      <c r="J5711" s="121" t="s">
        <v>7455</v>
      </c>
    </row>
    <row r="5712" spans="1:10" ht="15.75" hidden="1" customHeight="1">
      <c r="A5712" s="119">
        <v>5705</v>
      </c>
      <c r="B5712" s="238" t="s">
        <v>31926</v>
      </c>
      <c r="C5712" s="121" t="s">
        <v>7479</v>
      </c>
      <c r="D5712" s="119">
        <v>2025</v>
      </c>
      <c r="E5712" s="121">
        <v>6100113967</v>
      </c>
      <c r="F5712" s="237">
        <v>45826</v>
      </c>
      <c r="G5712" s="121" t="s">
        <v>13041</v>
      </c>
      <c r="H5712" s="121" t="s">
        <v>26539</v>
      </c>
      <c r="I5712" s="120" t="s">
        <v>19637</v>
      </c>
      <c r="J5712" s="121" t="s">
        <v>7451</v>
      </c>
    </row>
    <row r="5713" spans="1:10" ht="15.75" hidden="1" customHeight="1">
      <c r="A5713" s="119">
        <v>5706</v>
      </c>
      <c r="B5713" s="238" t="s">
        <v>31927</v>
      </c>
      <c r="C5713" s="121" t="s">
        <v>7489</v>
      </c>
      <c r="D5713" s="119">
        <v>2025</v>
      </c>
      <c r="E5713" s="121">
        <v>6200040115</v>
      </c>
      <c r="F5713" s="237">
        <v>45856</v>
      </c>
      <c r="G5713" s="121" t="s">
        <v>13042</v>
      </c>
      <c r="H5713" s="121" t="s">
        <v>26540</v>
      </c>
      <c r="I5713" s="120" t="s">
        <v>19638</v>
      </c>
      <c r="J5713" s="121" t="s">
        <v>7453</v>
      </c>
    </row>
    <row r="5714" spans="1:10" ht="15.75" hidden="1" customHeight="1">
      <c r="A5714" s="119">
        <v>5707</v>
      </c>
      <c r="B5714" s="238" t="s">
        <v>31928</v>
      </c>
      <c r="C5714" s="121" t="s">
        <v>7483</v>
      </c>
      <c r="D5714" s="119">
        <v>2025</v>
      </c>
      <c r="E5714" s="121">
        <v>6100114232</v>
      </c>
      <c r="F5714" s="237">
        <v>45839</v>
      </c>
      <c r="G5714" s="121" t="s">
        <v>13043</v>
      </c>
      <c r="H5714" s="121" t="s">
        <v>26541</v>
      </c>
      <c r="I5714" s="120" t="s">
        <v>19639</v>
      </c>
      <c r="J5714" s="121" t="s">
        <v>7451</v>
      </c>
    </row>
    <row r="5715" spans="1:10" ht="15.75" hidden="1" customHeight="1">
      <c r="A5715" s="119">
        <v>5708</v>
      </c>
      <c r="B5715" s="238" t="s">
        <v>31929</v>
      </c>
      <c r="C5715" s="121" t="s">
        <v>7481</v>
      </c>
      <c r="D5715" s="119">
        <v>2025</v>
      </c>
      <c r="E5715" s="121">
        <v>6000042482</v>
      </c>
      <c r="F5715" s="237">
        <v>45831</v>
      </c>
      <c r="G5715" s="121" t="s">
        <v>13044</v>
      </c>
      <c r="H5715" s="121" t="s">
        <v>26542</v>
      </c>
      <c r="I5715" s="120" t="s">
        <v>19640</v>
      </c>
      <c r="J5715" s="121" t="s">
        <v>7452</v>
      </c>
    </row>
    <row r="5716" spans="1:10" ht="15.75" hidden="1" customHeight="1">
      <c r="A5716" s="119">
        <v>5709</v>
      </c>
      <c r="B5716" s="238" t="s">
        <v>31930</v>
      </c>
      <c r="C5716" s="121" t="s">
        <v>7482</v>
      </c>
      <c r="D5716" s="119">
        <v>2025</v>
      </c>
      <c r="E5716" s="121">
        <v>6100114140</v>
      </c>
      <c r="F5716" s="237">
        <v>45835</v>
      </c>
      <c r="G5716" s="121" t="s">
        <v>13045</v>
      </c>
      <c r="H5716" s="121" t="s">
        <v>26543</v>
      </c>
      <c r="I5716" s="120" t="s">
        <v>19641</v>
      </c>
      <c r="J5716" s="121" t="s">
        <v>7451</v>
      </c>
    </row>
    <row r="5717" spans="1:10" ht="15.75" hidden="1" customHeight="1">
      <c r="A5717" s="119">
        <v>5710</v>
      </c>
      <c r="B5717" s="238" t="s">
        <v>31931</v>
      </c>
      <c r="C5717" s="121" t="s">
        <v>7482</v>
      </c>
      <c r="D5717" s="119">
        <v>2025</v>
      </c>
      <c r="E5717" s="121">
        <v>6100114228</v>
      </c>
      <c r="F5717" s="237">
        <v>45838</v>
      </c>
      <c r="G5717" s="121" t="s">
        <v>13046</v>
      </c>
      <c r="H5717" s="121" t="s">
        <v>26544</v>
      </c>
      <c r="I5717" s="120" t="s">
        <v>19642</v>
      </c>
      <c r="J5717" s="121" t="s">
        <v>7451</v>
      </c>
    </row>
    <row r="5718" spans="1:10" ht="15.75" hidden="1" customHeight="1">
      <c r="A5718" s="119">
        <v>5711</v>
      </c>
      <c r="B5718" s="238" t="s">
        <v>31932</v>
      </c>
      <c r="C5718" s="121" t="s">
        <v>7484</v>
      </c>
      <c r="D5718" s="119">
        <v>2025</v>
      </c>
      <c r="E5718" s="121">
        <v>6100113740</v>
      </c>
      <c r="F5718" s="237">
        <v>45848</v>
      </c>
      <c r="G5718" s="121" t="s">
        <v>13047</v>
      </c>
      <c r="H5718" s="121" t="s">
        <v>26545</v>
      </c>
      <c r="I5718" s="120" t="s">
        <v>19643</v>
      </c>
      <c r="J5718" s="121" t="s">
        <v>7451</v>
      </c>
    </row>
    <row r="5719" spans="1:10" ht="15.75" hidden="1" customHeight="1">
      <c r="A5719" s="119">
        <v>5712</v>
      </c>
      <c r="B5719" s="238" t="s">
        <v>31933</v>
      </c>
      <c r="C5719" s="121" t="s">
        <v>7491</v>
      </c>
      <c r="D5719" s="119">
        <v>2025</v>
      </c>
      <c r="E5719" s="121">
        <v>6100113751</v>
      </c>
      <c r="F5719" s="237">
        <v>45819</v>
      </c>
      <c r="G5719" s="121" t="s">
        <v>13048</v>
      </c>
      <c r="H5719" s="121" t="s">
        <v>26546</v>
      </c>
      <c r="I5719" s="120" t="s">
        <v>19644</v>
      </c>
      <c r="J5719" s="121" t="s">
        <v>7451</v>
      </c>
    </row>
    <row r="5720" spans="1:10" ht="15.75" hidden="1" customHeight="1">
      <c r="A5720" s="119">
        <v>5713</v>
      </c>
      <c r="B5720" s="238" t="s">
        <v>31934</v>
      </c>
      <c r="C5720" s="121" t="s">
        <v>7478</v>
      </c>
      <c r="D5720" s="119">
        <v>2025</v>
      </c>
      <c r="E5720" s="121">
        <v>6100113756</v>
      </c>
      <c r="F5720" s="237">
        <v>45818</v>
      </c>
      <c r="G5720" s="121" t="s">
        <v>13049</v>
      </c>
      <c r="H5720" s="121" t="s">
        <v>26547</v>
      </c>
      <c r="I5720" s="120" t="s">
        <v>19645</v>
      </c>
      <c r="J5720" s="121" t="s">
        <v>7451</v>
      </c>
    </row>
    <row r="5721" spans="1:10" ht="15.75" hidden="1" customHeight="1">
      <c r="A5721" s="119">
        <v>5714</v>
      </c>
      <c r="B5721" s="238" t="s">
        <v>31935</v>
      </c>
      <c r="C5721" s="121" t="s">
        <v>7480</v>
      </c>
      <c r="D5721" s="119">
        <v>2025</v>
      </c>
      <c r="E5721" s="121">
        <v>6000042529</v>
      </c>
      <c r="F5721" s="237">
        <v>45840</v>
      </c>
      <c r="G5721" s="121" t="s">
        <v>13050</v>
      </c>
      <c r="H5721" s="121" t="s">
        <v>26548</v>
      </c>
      <c r="I5721" s="120" t="s">
        <v>19646</v>
      </c>
      <c r="J5721" s="121" t="s">
        <v>7452</v>
      </c>
    </row>
    <row r="5722" spans="1:10" ht="15.75" hidden="1" customHeight="1">
      <c r="A5722" s="119">
        <v>5715</v>
      </c>
      <c r="B5722" s="238" t="s">
        <v>31936</v>
      </c>
      <c r="C5722" s="121" t="s">
        <v>7488</v>
      </c>
      <c r="D5722" s="119">
        <v>2025</v>
      </c>
      <c r="E5722" s="121">
        <v>6100113745</v>
      </c>
      <c r="F5722" s="237">
        <v>45818</v>
      </c>
      <c r="G5722" s="121" t="s">
        <v>13051</v>
      </c>
      <c r="H5722" s="121" t="s">
        <v>26549</v>
      </c>
      <c r="I5722" s="120" t="s">
        <v>19647</v>
      </c>
      <c r="J5722" s="121" t="s">
        <v>7451</v>
      </c>
    </row>
    <row r="5723" spans="1:10" ht="15.75" hidden="1" customHeight="1">
      <c r="A5723" s="119">
        <v>5716</v>
      </c>
      <c r="B5723" s="238" t="s">
        <v>7786</v>
      </c>
      <c r="C5723" s="121" t="s">
        <v>7483</v>
      </c>
      <c r="D5723" s="119">
        <v>2025</v>
      </c>
      <c r="E5723" s="121">
        <v>6100113759</v>
      </c>
      <c r="F5723" s="237">
        <v>45818</v>
      </c>
      <c r="G5723" s="121" t="s">
        <v>13052</v>
      </c>
      <c r="H5723" s="121" t="s">
        <v>26550</v>
      </c>
      <c r="I5723" s="120" t="s">
        <v>19648</v>
      </c>
      <c r="J5723" s="121" t="s">
        <v>7451</v>
      </c>
    </row>
    <row r="5724" spans="1:10" ht="15.75" hidden="1" customHeight="1">
      <c r="A5724" s="119">
        <v>5717</v>
      </c>
      <c r="B5724" s="238" t="s">
        <v>31937</v>
      </c>
      <c r="C5724" s="121" t="s">
        <v>7492</v>
      </c>
      <c r="D5724" s="119">
        <v>2025</v>
      </c>
      <c r="E5724" s="121">
        <v>6200039660</v>
      </c>
      <c r="F5724" s="237">
        <v>45817</v>
      </c>
      <c r="G5724" s="121" t="s">
        <v>13053</v>
      </c>
      <c r="H5724" s="121" t="s">
        <v>26551</v>
      </c>
      <c r="I5724" s="120" t="s">
        <v>19649</v>
      </c>
      <c r="J5724" s="121" t="s">
        <v>7453</v>
      </c>
    </row>
    <row r="5725" spans="1:10" ht="15.75" hidden="1" customHeight="1">
      <c r="A5725" s="119">
        <v>5718</v>
      </c>
      <c r="B5725" s="238" t="s">
        <v>31938</v>
      </c>
      <c r="C5725" s="121" t="s">
        <v>7499</v>
      </c>
      <c r="D5725" s="119">
        <v>2025</v>
      </c>
      <c r="E5725" s="121">
        <v>6000042396</v>
      </c>
      <c r="F5725" s="237">
        <v>45825</v>
      </c>
      <c r="G5725" s="121" t="s">
        <v>13054</v>
      </c>
      <c r="H5725" s="121" t="s">
        <v>26552</v>
      </c>
      <c r="I5725" s="120" t="s">
        <v>19650</v>
      </c>
      <c r="J5725" s="121" t="s">
        <v>7452</v>
      </c>
    </row>
    <row r="5726" spans="1:10" ht="15.75" hidden="1" customHeight="1">
      <c r="A5726" s="119">
        <v>5719</v>
      </c>
      <c r="B5726" s="238" t="s">
        <v>31939</v>
      </c>
      <c r="C5726" s="121" t="s">
        <v>7502</v>
      </c>
      <c r="D5726" s="119">
        <v>2025</v>
      </c>
      <c r="E5726" s="121">
        <v>6300021043</v>
      </c>
      <c r="F5726" s="237">
        <v>45824</v>
      </c>
      <c r="G5726" s="121" t="s">
        <v>7271</v>
      </c>
      <c r="H5726" s="121" t="s">
        <v>26553</v>
      </c>
      <c r="I5726" s="120" t="s">
        <v>19651</v>
      </c>
      <c r="J5726" s="121" t="s">
        <v>7454</v>
      </c>
    </row>
    <row r="5727" spans="1:10" ht="15.75" hidden="1" customHeight="1">
      <c r="A5727" s="119">
        <v>5720</v>
      </c>
      <c r="B5727" s="238" t="s">
        <v>31940</v>
      </c>
      <c r="C5727" s="121" t="s">
        <v>7483</v>
      </c>
      <c r="D5727" s="119">
        <v>2025</v>
      </c>
      <c r="E5727" s="121">
        <v>6100113882</v>
      </c>
      <c r="F5727" s="237">
        <v>45824</v>
      </c>
      <c r="G5727" s="121" t="s">
        <v>13055</v>
      </c>
      <c r="H5727" s="121" t="s">
        <v>26554</v>
      </c>
      <c r="I5727" s="120" t="s">
        <v>19652</v>
      </c>
      <c r="J5727" s="121" t="s">
        <v>7451</v>
      </c>
    </row>
    <row r="5728" spans="1:10" ht="15.75" hidden="1" customHeight="1">
      <c r="A5728" s="119">
        <v>5721</v>
      </c>
      <c r="B5728" s="238" t="s">
        <v>7624</v>
      </c>
      <c r="C5728" s="121" t="s">
        <v>7478</v>
      </c>
      <c r="D5728" s="119">
        <v>2025</v>
      </c>
      <c r="E5728" s="121">
        <v>6100113984</v>
      </c>
      <c r="F5728" s="237">
        <v>45832</v>
      </c>
      <c r="G5728" s="121" t="s">
        <v>13056</v>
      </c>
      <c r="H5728" s="121" t="s">
        <v>26555</v>
      </c>
      <c r="I5728" s="120" t="s">
        <v>19653</v>
      </c>
      <c r="J5728" s="121" t="s">
        <v>7451</v>
      </c>
    </row>
    <row r="5729" spans="1:10" ht="15.75" hidden="1" customHeight="1">
      <c r="A5729" s="119">
        <v>5722</v>
      </c>
      <c r="B5729" s="238" t="s">
        <v>7624</v>
      </c>
      <c r="C5729" s="121" t="s">
        <v>7478</v>
      </c>
      <c r="D5729" s="119">
        <v>2025</v>
      </c>
      <c r="E5729" s="121">
        <v>6100113986</v>
      </c>
      <c r="F5729" s="237">
        <v>45832</v>
      </c>
      <c r="G5729" s="121" t="s">
        <v>13057</v>
      </c>
      <c r="H5729" s="121" t="s">
        <v>26556</v>
      </c>
      <c r="I5729" s="120" t="s">
        <v>19654</v>
      </c>
      <c r="J5729" s="121" t="s">
        <v>7451</v>
      </c>
    </row>
    <row r="5730" spans="1:10" ht="15.75" hidden="1" customHeight="1">
      <c r="A5730" s="119">
        <v>5723</v>
      </c>
      <c r="B5730" s="238" t="s">
        <v>31941</v>
      </c>
      <c r="C5730" s="121" t="s">
        <v>7479</v>
      </c>
      <c r="D5730" s="119">
        <v>2025</v>
      </c>
      <c r="E5730" s="121">
        <v>6100114017</v>
      </c>
      <c r="F5730" s="237">
        <v>45831</v>
      </c>
      <c r="G5730" s="121" t="s">
        <v>13058</v>
      </c>
      <c r="H5730" s="121" t="s">
        <v>26557</v>
      </c>
      <c r="I5730" s="120" t="s">
        <v>19655</v>
      </c>
      <c r="J5730" s="121" t="s">
        <v>7451</v>
      </c>
    </row>
    <row r="5731" spans="1:10" ht="15.75" hidden="1" customHeight="1">
      <c r="A5731" s="119">
        <v>5724</v>
      </c>
      <c r="B5731" s="238" t="s">
        <v>28765</v>
      </c>
      <c r="C5731" s="121" t="s">
        <v>7478</v>
      </c>
      <c r="D5731" s="119">
        <v>2025</v>
      </c>
      <c r="E5731" s="121">
        <v>6100113753</v>
      </c>
      <c r="F5731" s="237">
        <v>45817</v>
      </c>
      <c r="G5731" s="121" t="s">
        <v>13059</v>
      </c>
      <c r="H5731" s="121" t="s">
        <v>26558</v>
      </c>
      <c r="I5731" s="120" t="s">
        <v>19656</v>
      </c>
      <c r="J5731" s="121" t="s">
        <v>7451</v>
      </c>
    </row>
    <row r="5732" spans="1:10" ht="15.75" hidden="1" customHeight="1">
      <c r="A5732" s="119">
        <v>5725</v>
      </c>
      <c r="B5732" s="238" t="s">
        <v>31942</v>
      </c>
      <c r="C5732" s="121" t="s">
        <v>7484</v>
      </c>
      <c r="D5732" s="119">
        <v>2025</v>
      </c>
      <c r="E5732" s="121">
        <v>6100113945</v>
      </c>
      <c r="F5732" s="237">
        <v>45826</v>
      </c>
      <c r="G5732" s="121" t="s">
        <v>13060</v>
      </c>
      <c r="H5732" s="121" t="s">
        <v>26559</v>
      </c>
      <c r="I5732" s="120" t="s">
        <v>19657</v>
      </c>
      <c r="J5732" s="121" t="s">
        <v>7451</v>
      </c>
    </row>
    <row r="5733" spans="1:10" ht="15.75" hidden="1" customHeight="1">
      <c r="A5733" s="119">
        <v>5726</v>
      </c>
      <c r="B5733" s="238" t="s">
        <v>7705</v>
      </c>
      <c r="C5733" s="121" t="s">
        <v>7484</v>
      </c>
      <c r="D5733" s="119">
        <v>2025</v>
      </c>
      <c r="E5733" s="121">
        <v>6100114252</v>
      </c>
      <c r="F5733" s="237">
        <v>45838</v>
      </c>
      <c r="G5733" s="121" t="s">
        <v>13061</v>
      </c>
      <c r="H5733" s="121" t="s">
        <v>26560</v>
      </c>
      <c r="I5733" s="120" t="s">
        <v>19658</v>
      </c>
      <c r="J5733" s="121" t="s">
        <v>7451</v>
      </c>
    </row>
    <row r="5734" spans="1:10" ht="15.75" hidden="1" customHeight="1">
      <c r="A5734" s="119">
        <v>5727</v>
      </c>
      <c r="B5734" s="238" t="s">
        <v>31943</v>
      </c>
      <c r="C5734" s="121" t="s">
        <v>7489</v>
      </c>
      <c r="D5734" s="119">
        <v>2025</v>
      </c>
      <c r="E5734" s="121">
        <v>6200039650</v>
      </c>
      <c r="F5734" s="237">
        <v>45819</v>
      </c>
      <c r="G5734" s="121" t="s">
        <v>7230</v>
      </c>
      <c r="H5734" s="121" t="s">
        <v>26561</v>
      </c>
      <c r="I5734" s="120" t="s">
        <v>19659</v>
      </c>
      <c r="J5734" s="121" t="s">
        <v>7453</v>
      </c>
    </row>
    <row r="5735" spans="1:10" ht="15.75" hidden="1" customHeight="1">
      <c r="A5735" s="119">
        <v>5728</v>
      </c>
      <c r="B5735" s="238" t="s">
        <v>7618</v>
      </c>
      <c r="C5735" s="121" t="s">
        <v>7478</v>
      </c>
      <c r="D5735" s="119">
        <v>2025</v>
      </c>
      <c r="E5735" s="121">
        <v>6100113789</v>
      </c>
      <c r="F5735" s="237">
        <v>45826</v>
      </c>
      <c r="G5735" s="121" t="s">
        <v>7160</v>
      </c>
      <c r="H5735" s="121" t="s">
        <v>26562</v>
      </c>
      <c r="I5735" s="120" t="s">
        <v>7319</v>
      </c>
      <c r="J5735" s="121" t="s">
        <v>7451</v>
      </c>
    </row>
    <row r="5736" spans="1:10" ht="15.75" hidden="1" customHeight="1">
      <c r="A5736" s="119">
        <v>5729</v>
      </c>
      <c r="B5736" s="238" t="s">
        <v>31944</v>
      </c>
      <c r="C5736" s="121" t="s">
        <v>7487</v>
      </c>
      <c r="D5736" s="119">
        <v>2025</v>
      </c>
      <c r="E5736" s="121">
        <v>6100113779</v>
      </c>
      <c r="F5736" s="237">
        <v>45819</v>
      </c>
      <c r="G5736" s="121" t="s">
        <v>10055</v>
      </c>
      <c r="H5736" s="121" t="s">
        <v>26563</v>
      </c>
      <c r="I5736" s="120" t="s">
        <v>19660</v>
      </c>
      <c r="J5736" s="121" t="s">
        <v>7451</v>
      </c>
    </row>
    <row r="5737" spans="1:10" ht="15.75" hidden="1" customHeight="1">
      <c r="A5737" s="119">
        <v>5730</v>
      </c>
      <c r="B5737" s="238" t="s">
        <v>31945</v>
      </c>
      <c r="C5737" s="121" t="s">
        <v>7505</v>
      </c>
      <c r="D5737" s="119">
        <v>2025</v>
      </c>
      <c r="E5737" s="121">
        <v>6400024223</v>
      </c>
      <c r="F5737" s="237">
        <v>45828</v>
      </c>
      <c r="G5737" s="121" t="s">
        <v>11613</v>
      </c>
      <c r="H5737" s="121" t="s">
        <v>26564</v>
      </c>
      <c r="I5737" s="120" t="s">
        <v>19661</v>
      </c>
      <c r="J5737" s="121" t="s">
        <v>7455</v>
      </c>
    </row>
    <row r="5738" spans="1:10" ht="15.75" hidden="1" customHeight="1">
      <c r="A5738" s="119">
        <v>5731</v>
      </c>
      <c r="B5738" s="238" t="s">
        <v>7706</v>
      </c>
      <c r="C5738" s="121" t="s">
        <v>7484</v>
      </c>
      <c r="D5738" s="119">
        <v>2025</v>
      </c>
      <c r="E5738" s="121">
        <v>6100113788</v>
      </c>
      <c r="F5738" s="237">
        <v>45824</v>
      </c>
      <c r="G5738" s="121" t="s">
        <v>13062</v>
      </c>
      <c r="H5738" s="121" t="s">
        <v>26565</v>
      </c>
      <c r="I5738" s="120" t="s">
        <v>19662</v>
      </c>
      <c r="J5738" s="121" t="s">
        <v>7451</v>
      </c>
    </row>
    <row r="5739" spans="1:10" ht="15.75" hidden="1" customHeight="1">
      <c r="A5739" s="119">
        <v>5732</v>
      </c>
      <c r="B5739" s="238" t="s">
        <v>31946</v>
      </c>
      <c r="C5739" s="121" t="s">
        <v>7479</v>
      </c>
      <c r="D5739" s="119">
        <v>2025</v>
      </c>
      <c r="E5739" s="121">
        <v>6100113919</v>
      </c>
      <c r="F5739" s="237">
        <v>45831</v>
      </c>
      <c r="G5739" s="121" t="s">
        <v>13063</v>
      </c>
      <c r="H5739" s="121" t="s">
        <v>26566</v>
      </c>
      <c r="I5739" s="120" t="s">
        <v>19663</v>
      </c>
      <c r="J5739" s="121" t="s">
        <v>7451</v>
      </c>
    </row>
    <row r="5740" spans="1:10" ht="15.75" hidden="1" customHeight="1">
      <c r="A5740" s="119">
        <v>5733</v>
      </c>
      <c r="B5740" s="238" t="s">
        <v>31947</v>
      </c>
      <c r="C5740" s="121" t="s">
        <v>7491</v>
      </c>
      <c r="D5740" s="119">
        <v>2025</v>
      </c>
      <c r="E5740" s="121">
        <v>6100114106</v>
      </c>
      <c r="F5740" s="237">
        <v>45833</v>
      </c>
      <c r="G5740" s="121" t="s">
        <v>13064</v>
      </c>
      <c r="H5740" s="121" t="s">
        <v>26567</v>
      </c>
      <c r="I5740" s="120" t="s">
        <v>19664</v>
      </c>
      <c r="J5740" s="121" t="s">
        <v>7451</v>
      </c>
    </row>
    <row r="5741" spans="1:10" ht="15.75" hidden="1" customHeight="1">
      <c r="A5741" s="119">
        <v>5734</v>
      </c>
      <c r="B5741" s="238" t="s">
        <v>31948</v>
      </c>
      <c r="C5741" s="121" t="s">
        <v>7496</v>
      </c>
      <c r="D5741" s="119">
        <v>2025</v>
      </c>
      <c r="E5741" s="121">
        <v>6100113785</v>
      </c>
      <c r="F5741" s="237">
        <v>45818</v>
      </c>
      <c r="G5741" s="121" t="s">
        <v>13065</v>
      </c>
      <c r="H5741" s="121" t="s">
        <v>26568</v>
      </c>
      <c r="I5741" s="120" t="s">
        <v>19665</v>
      </c>
      <c r="J5741" s="121" t="s">
        <v>7451</v>
      </c>
    </row>
    <row r="5742" spans="1:10" ht="15.75" hidden="1" customHeight="1">
      <c r="A5742" s="119">
        <v>5735</v>
      </c>
      <c r="B5742" s="238" t="s">
        <v>7920</v>
      </c>
      <c r="C5742" s="121" t="s">
        <v>7484</v>
      </c>
      <c r="D5742" s="119">
        <v>2025</v>
      </c>
      <c r="E5742" s="121">
        <v>6100113794</v>
      </c>
      <c r="F5742" s="237">
        <v>45819</v>
      </c>
      <c r="G5742" s="121" t="s">
        <v>13066</v>
      </c>
      <c r="H5742" s="121" t="s">
        <v>26569</v>
      </c>
      <c r="I5742" s="120" t="s">
        <v>19666</v>
      </c>
      <c r="J5742" s="121" t="s">
        <v>7451</v>
      </c>
    </row>
    <row r="5743" spans="1:10" ht="15.75" customHeight="1">
      <c r="A5743" s="119">
        <v>5736</v>
      </c>
      <c r="B5743" s="238" t="s">
        <v>31949</v>
      </c>
      <c r="C5743" s="121" t="s">
        <v>7510</v>
      </c>
      <c r="D5743" s="119">
        <v>2025</v>
      </c>
      <c r="E5743" s="121">
        <v>6300021067</v>
      </c>
      <c r="F5743" s="237">
        <v>45825</v>
      </c>
      <c r="G5743" s="121" t="s">
        <v>13067</v>
      </c>
      <c r="H5743" s="121" t="s">
        <v>26570</v>
      </c>
      <c r="I5743" s="120" t="s">
        <v>19667</v>
      </c>
      <c r="J5743" s="121" t="s">
        <v>7454</v>
      </c>
    </row>
    <row r="5744" spans="1:10" ht="15.75" hidden="1" customHeight="1">
      <c r="A5744" s="119">
        <v>5737</v>
      </c>
      <c r="B5744" s="238" t="s">
        <v>31950</v>
      </c>
      <c r="C5744" s="121" t="s">
        <v>7486</v>
      </c>
      <c r="D5744" s="119">
        <v>2025</v>
      </c>
      <c r="E5744" s="121">
        <v>6200039946</v>
      </c>
      <c r="F5744" s="237">
        <v>45861</v>
      </c>
      <c r="G5744" s="121" t="s">
        <v>13068</v>
      </c>
      <c r="H5744" s="121" t="s">
        <v>26571</v>
      </c>
      <c r="I5744" s="120" t="s">
        <v>19668</v>
      </c>
      <c r="J5744" s="121" t="s">
        <v>7453</v>
      </c>
    </row>
    <row r="5745" spans="1:10" ht="15.75" hidden="1" customHeight="1">
      <c r="A5745" s="119">
        <v>5738</v>
      </c>
      <c r="B5745" s="238" t="s">
        <v>31951</v>
      </c>
      <c r="C5745" s="121" t="s">
        <v>7491</v>
      </c>
      <c r="D5745" s="119">
        <v>2025</v>
      </c>
      <c r="E5745" s="121">
        <v>6100113792</v>
      </c>
      <c r="F5745" s="237">
        <v>45819</v>
      </c>
      <c r="G5745" s="121" t="s">
        <v>13069</v>
      </c>
      <c r="H5745" s="121" t="s">
        <v>26572</v>
      </c>
      <c r="I5745" s="120" t="s">
        <v>19669</v>
      </c>
      <c r="J5745" s="121" t="s">
        <v>7451</v>
      </c>
    </row>
    <row r="5746" spans="1:10" ht="15.75" hidden="1" customHeight="1">
      <c r="A5746" s="119">
        <v>5739</v>
      </c>
      <c r="B5746" s="238" t="s">
        <v>31952</v>
      </c>
      <c r="C5746" s="121" t="s">
        <v>7479</v>
      </c>
      <c r="D5746" s="119">
        <v>2025</v>
      </c>
      <c r="E5746" s="121">
        <v>6100113807</v>
      </c>
      <c r="F5746" s="237">
        <v>45819</v>
      </c>
      <c r="G5746" s="121" t="s">
        <v>13070</v>
      </c>
      <c r="H5746" s="121" t="s">
        <v>26573</v>
      </c>
      <c r="I5746" s="120" t="s">
        <v>19670</v>
      </c>
      <c r="J5746" s="121" t="s">
        <v>7451</v>
      </c>
    </row>
    <row r="5747" spans="1:10" ht="15.75" hidden="1" customHeight="1">
      <c r="A5747" s="119">
        <v>5740</v>
      </c>
      <c r="B5747" s="121" t="s">
        <v>33357</v>
      </c>
      <c r="C5747" s="121" t="s">
        <v>7495</v>
      </c>
      <c r="D5747" s="119">
        <v>2025</v>
      </c>
      <c r="E5747" s="121">
        <v>6300021153</v>
      </c>
      <c r="F5747" s="237">
        <v>45839</v>
      </c>
      <c r="G5747" s="121" t="s">
        <v>13071</v>
      </c>
      <c r="H5747" s="121" t="s">
        <v>26574</v>
      </c>
      <c r="I5747" s="120" t="s">
        <v>19671</v>
      </c>
      <c r="J5747" s="121" t="s">
        <v>7454</v>
      </c>
    </row>
    <row r="5748" spans="1:10" ht="15.75" hidden="1" customHeight="1">
      <c r="A5748" s="119">
        <v>5741</v>
      </c>
      <c r="B5748" s="238" t="s">
        <v>31953</v>
      </c>
      <c r="C5748" s="121" t="s">
        <v>7479</v>
      </c>
      <c r="D5748" s="119">
        <v>2025</v>
      </c>
      <c r="E5748" s="121">
        <v>6100113791</v>
      </c>
      <c r="F5748" s="237">
        <v>45818</v>
      </c>
      <c r="G5748" s="121" t="s">
        <v>13072</v>
      </c>
      <c r="H5748" s="121" t="s">
        <v>26575</v>
      </c>
      <c r="I5748" s="120" t="s">
        <v>19672</v>
      </c>
      <c r="J5748" s="121" t="s">
        <v>7451</v>
      </c>
    </row>
    <row r="5749" spans="1:10" ht="15.75" hidden="1" customHeight="1">
      <c r="A5749" s="119">
        <v>5742</v>
      </c>
      <c r="B5749" s="238" t="s">
        <v>31954</v>
      </c>
      <c r="C5749" s="121" t="s">
        <v>7499</v>
      </c>
      <c r="D5749" s="119">
        <v>2025</v>
      </c>
      <c r="E5749" s="121">
        <v>6000042585</v>
      </c>
      <c r="F5749" s="237">
        <v>45845</v>
      </c>
      <c r="G5749" s="121" t="s">
        <v>7280</v>
      </c>
      <c r="H5749" s="121" t="s">
        <v>26576</v>
      </c>
      <c r="I5749" s="120" t="s">
        <v>19673</v>
      </c>
      <c r="J5749" s="121" t="s">
        <v>7452</v>
      </c>
    </row>
    <row r="5750" spans="1:10" ht="15.75" hidden="1" customHeight="1">
      <c r="A5750" s="119">
        <v>5743</v>
      </c>
      <c r="B5750" s="238" t="s">
        <v>31955</v>
      </c>
      <c r="C5750" s="121" t="s">
        <v>7500</v>
      </c>
      <c r="D5750" s="119">
        <v>2025</v>
      </c>
      <c r="E5750" s="121">
        <v>6200039648</v>
      </c>
      <c r="F5750" s="237">
        <v>45814</v>
      </c>
      <c r="G5750" s="121" t="s">
        <v>13073</v>
      </c>
      <c r="H5750" s="121" t="s">
        <v>26577</v>
      </c>
      <c r="I5750" s="120" t="s">
        <v>19674</v>
      </c>
      <c r="J5750" s="121" t="s">
        <v>7453</v>
      </c>
    </row>
    <row r="5751" spans="1:10" ht="15.75" hidden="1" customHeight="1">
      <c r="A5751" s="119">
        <v>5744</v>
      </c>
      <c r="B5751" s="238" t="s">
        <v>31956</v>
      </c>
      <c r="C5751" s="121" t="s">
        <v>7478</v>
      </c>
      <c r="D5751" s="119">
        <v>2025</v>
      </c>
      <c r="E5751" s="121">
        <v>6100113828</v>
      </c>
      <c r="F5751" s="237">
        <v>45824</v>
      </c>
      <c r="G5751" s="121" t="s">
        <v>13074</v>
      </c>
      <c r="H5751" s="121" t="s">
        <v>26578</v>
      </c>
      <c r="I5751" s="120" t="s">
        <v>19675</v>
      </c>
      <c r="J5751" s="121" t="s">
        <v>7451</v>
      </c>
    </row>
    <row r="5752" spans="1:10" ht="15.75" hidden="1" customHeight="1">
      <c r="A5752" s="119">
        <v>5745</v>
      </c>
      <c r="B5752" s="238" t="s">
        <v>31957</v>
      </c>
      <c r="C5752" s="121" t="s">
        <v>7489</v>
      </c>
      <c r="D5752" s="119">
        <v>2025</v>
      </c>
      <c r="E5752" s="121">
        <v>6200039664</v>
      </c>
      <c r="F5752" s="237">
        <v>45818</v>
      </c>
      <c r="G5752" s="121" t="s">
        <v>13075</v>
      </c>
      <c r="H5752" s="121" t="s">
        <v>26579</v>
      </c>
      <c r="I5752" s="120" t="s">
        <v>19676</v>
      </c>
      <c r="J5752" s="121" t="s">
        <v>7453</v>
      </c>
    </row>
    <row r="5753" spans="1:10" ht="15.75" hidden="1" customHeight="1">
      <c r="A5753" s="119">
        <v>5746</v>
      </c>
      <c r="B5753" s="238" t="s">
        <v>31958</v>
      </c>
      <c r="C5753" s="121" t="s">
        <v>7502</v>
      </c>
      <c r="D5753" s="119">
        <v>2025</v>
      </c>
      <c r="E5753" s="121">
        <v>6300021052</v>
      </c>
      <c r="F5753" s="237">
        <v>45824</v>
      </c>
      <c r="G5753" s="121" t="s">
        <v>13076</v>
      </c>
      <c r="H5753" s="121" t="s">
        <v>26580</v>
      </c>
      <c r="I5753" s="120" t="s">
        <v>19677</v>
      </c>
      <c r="J5753" s="121" t="s">
        <v>7454</v>
      </c>
    </row>
    <row r="5754" spans="1:10" ht="15.75" hidden="1" customHeight="1">
      <c r="A5754" s="119">
        <v>5747</v>
      </c>
      <c r="B5754" s="238" t="s">
        <v>31959</v>
      </c>
      <c r="C5754" s="121" t="s">
        <v>7492</v>
      </c>
      <c r="D5754" s="119">
        <v>2025</v>
      </c>
      <c r="E5754" s="121">
        <v>6200039667</v>
      </c>
      <c r="F5754" s="237">
        <v>45838</v>
      </c>
      <c r="G5754" s="121" t="s">
        <v>10661</v>
      </c>
      <c r="H5754" s="121" t="s">
        <v>26581</v>
      </c>
      <c r="I5754" s="120" t="s">
        <v>19678</v>
      </c>
      <c r="J5754" s="121" t="s">
        <v>7453</v>
      </c>
    </row>
    <row r="5755" spans="1:10" ht="15.75" hidden="1" customHeight="1">
      <c r="A5755" s="119">
        <v>5748</v>
      </c>
      <c r="B5755" s="238" t="s">
        <v>31960</v>
      </c>
      <c r="C5755" s="121" t="s">
        <v>7478</v>
      </c>
      <c r="D5755" s="119">
        <v>2025</v>
      </c>
      <c r="E5755" s="121">
        <v>6100113825</v>
      </c>
      <c r="F5755" s="237">
        <v>45827</v>
      </c>
      <c r="G5755" s="121" t="s">
        <v>7142</v>
      </c>
      <c r="H5755" s="121" t="s">
        <v>26582</v>
      </c>
      <c r="I5755" s="120" t="s">
        <v>15601</v>
      </c>
      <c r="J5755" s="121" t="s">
        <v>7451</v>
      </c>
    </row>
    <row r="5756" spans="1:10" ht="15.75" hidden="1" customHeight="1">
      <c r="A5756" s="119">
        <v>5749</v>
      </c>
      <c r="B5756" s="238" t="s">
        <v>31961</v>
      </c>
      <c r="C5756" s="121" t="s">
        <v>7492</v>
      </c>
      <c r="D5756" s="119">
        <v>2025</v>
      </c>
      <c r="E5756" s="121">
        <v>6200039579</v>
      </c>
      <c r="F5756" s="237">
        <v>45813</v>
      </c>
      <c r="G5756" s="121" t="s">
        <v>10661</v>
      </c>
      <c r="H5756" s="121" t="s">
        <v>26583</v>
      </c>
      <c r="I5756" s="120" t="s">
        <v>19679</v>
      </c>
      <c r="J5756" s="121" t="s">
        <v>7453</v>
      </c>
    </row>
    <row r="5757" spans="1:10" ht="15.75" hidden="1" customHeight="1">
      <c r="A5757" s="119">
        <v>5750</v>
      </c>
      <c r="B5757" s="238" t="s">
        <v>31962</v>
      </c>
      <c r="C5757" s="121" t="s">
        <v>7483</v>
      </c>
      <c r="D5757" s="119">
        <v>2025</v>
      </c>
      <c r="E5757" s="121">
        <v>6100113824</v>
      </c>
      <c r="F5757" s="237">
        <v>45825</v>
      </c>
      <c r="G5757" s="121" t="s">
        <v>13077</v>
      </c>
      <c r="H5757" s="121" t="s">
        <v>26584</v>
      </c>
      <c r="I5757" s="120" t="s">
        <v>19680</v>
      </c>
      <c r="J5757" s="121" t="s">
        <v>7451</v>
      </c>
    </row>
    <row r="5758" spans="1:10" ht="15.75" hidden="1" customHeight="1">
      <c r="A5758" s="119">
        <v>5751</v>
      </c>
      <c r="B5758" s="238" t="s">
        <v>7690</v>
      </c>
      <c r="C5758" s="121" t="s">
        <v>7479</v>
      </c>
      <c r="D5758" s="119">
        <v>2025</v>
      </c>
      <c r="E5758" s="121">
        <v>6100113963</v>
      </c>
      <c r="F5758" s="237">
        <v>45827</v>
      </c>
      <c r="G5758" s="121" t="s">
        <v>13078</v>
      </c>
      <c r="H5758" s="121" t="s">
        <v>26585</v>
      </c>
      <c r="I5758" s="120" t="s">
        <v>19681</v>
      </c>
      <c r="J5758" s="121" t="s">
        <v>7451</v>
      </c>
    </row>
    <row r="5759" spans="1:10" ht="15.75" hidden="1" customHeight="1">
      <c r="A5759" s="119">
        <v>5752</v>
      </c>
      <c r="B5759" s="121" t="s">
        <v>33358</v>
      </c>
      <c r="C5759" s="121" t="s">
        <v>7481</v>
      </c>
      <c r="D5759" s="119">
        <v>2025</v>
      </c>
      <c r="E5759" s="121">
        <v>6000042390</v>
      </c>
      <c r="F5759" s="237">
        <v>45827</v>
      </c>
      <c r="G5759" s="121" t="s">
        <v>13079</v>
      </c>
      <c r="H5759" s="121" t="s">
        <v>26586</v>
      </c>
      <c r="I5759" s="120" t="s">
        <v>19682</v>
      </c>
      <c r="J5759" s="121" t="s">
        <v>7452</v>
      </c>
    </row>
    <row r="5760" spans="1:10" ht="15.75" hidden="1" customHeight="1">
      <c r="A5760" s="119">
        <v>5753</v>
      </c>
      <c r="B5760" s="238" t="s">
        <v>31963</v>
      </c>
      <c r="C5760" s="121" t="s">
        <v>7491</v>
      </c>
      <c r="D5760" s="119">
        <v>2025</v>
      </c>
      <c r="E5760" s="121">
        <v>6100113859</v>
      </c>
      <c r="F5760" s="237">
        <v>45824</v>
      </c>
      <c r="G5760" s="121" t="s">
        <v>13080</v>
      </c>
      <c r="H5760" s="121" t="s">
        <v>26587</v>
      </c>
      <c r="I5760" s="120" t="s">
        <v>19683</v>
      </c>
      <c r="J5760" s="121" t="s">
        <v>7451</v>
      </c>
    </row>
    <row r="5761" spans="1:10" ht="15.75" hidden="1" customHeight="1">
      <c r="A5761" s="119">
        <v>5754</v>
      </c>
      <c r="B5761" s="238" t="s">
        <v>31964</v>
      </c>
      <c r="C5761" s="121" t="s">
        <v>7479</v>
      </c>
      <c r="D5761" s="119">
        <v>2025</v>
      </c>
      <c r="E5761" s="121">
        <v>6100113873</v>
      </c>
      <c r="F5761" s="237">
        <v>45824</v>
      </c>
      <c r="G5761" s="121" t="s">
        <v>13081</v>
      </c>
      <c r="H5761" s="121" t="s">
        <v>26588</v>
      </c>
      <c r="I5761" s="120" t="s">
        <v>19684</v>
      </c>
      <c r="J5761" s="121" t="s">
        <v>7451</v>
      </c>
    </row>
    <row r="5762" spans="1:10" ht="15.75" hidden="1" customHeight="1">
      <c r="A5762" s="119">
        <v>5755</v>
      </c>
      <c r="B5762" s="238" t="s">
        <v>7553</v>
      </c>
      <c r="C5762" s="121" t="s">
        <v>7478</v>
      </c>
      <c r="D5762" s="119">
        <v>2025</v>
      </c>
      <c r="E5762" s="121">
        <v>6100113856</v>
      </c>
      <c r="F5762" s="237">
        <v>45824</v>
      </c>
      <c r="G5762" s="121" t="s">
        <v>13082</v>
      </c>
      <c r="H5762" s="121" t="s">
        <v>26589</v>
      </c>
      <c r="I5762" s="120" t="s">
        <v>7339</v>
      </c>
      <c r="J5762" s="121" t="s">
        <v>7451</v>
      </c>
    </row>
    <row r="5763" spans="1:10" ht="15.75" hidden="1" customHeight="1">
      <c r="A5763" s="119">
        <v>5756</v>
      </c>
      <c r="B5763" s="238" t="s">
        <v>31965</v>
      </c>
      <c r="C5763" s="121" t="s">
        <v>7506</v>
      </c>
      <c r="D5763" s="119">
        <v>2025</v>
      </c>
      <c r="E5763" s="121">
        <v>6300021088</v>
      </c>
      <c r="F5763" s="237">
        <v>45828</v>
      </c>
      <c r="G5763" s="121" t="s">
        <v>13083</v>
      </c>
      <c r="H5763" s="121" t="s">
        <v>26590</v>
      </c>
      <c r="I5763" s="120" t="s">
        <v>19685</v>
      </c>
      <c r="J5763" s="121" t="s">
        <v>7454</v>
      </c>
    </row>
    <row r="5764" spans="1:10" ht="15.75" hidden="1" customHeight="1">
      <c r="A5764" s="119">
        <v>5757</v>
      </c>
      <c r="B5764" s="238" t="s">
        <v>30506</v>
      </c>
      <c r="C5764" s="121" t="s">
        <v>7496</v>
      </c>
      <c r="D5764" s="119">
        <v>2025</v>
      </c>
      <c r="E5764" s="121">
        <v>6100113857</v>
      </c>
      <c r="F5764" s="237">
        <v>45825</v>
      </c>
      <c r="G5764" s="121" t="s">
        <v>13084</v>
      </c>
      <c r="H5764" s="121" t="s">
        <v>26591</v>
      </c>
      <c r="I5764" s="120" t="s">
        <v>19686</v>
      </c>
      <c r="J5764" s="121" t="s">
        <v>7451</v>
      </c>
    </row>
    <row r="5765" spans="1:10" ht="15.75" hidden="1" customHeight="1">
      <c r="A5765" s="119">
        <v>5758</v>
      </c>
      <c r="B5765" s="238" t="s">
        <v>31966</v>
      </c>
      <c r="C5765" s="121" t="s">
        <v>7492</v>
      </c>
      <c r="D5765" s="119">
        <v>2025</v>
      </c>
      <c r="E5765" s="121">
        <v>6200039589</v>
      </c>
      <c r="F5765" s="237">
        <v>45818</v>
      </c>
      <c r="G5765" s="121" t="s">
        <v>7138</v>
      </c>
      <c r="H5765" s="121"/>
      <c r="I5765" s="120" t="s">
        <v>19687</v>
      </c>
      <c r="J5765" s="121" t="s">
        <v>7453</v>
      </c>
    </row>
    <row r="5766" spans="1:10" ht="15.75" hidden="1" customHeight="1">
      <c r="A5766" s="119">
        <v>5759</v>
      </c>
      <c r="B5766" s="238" t="s">
        <v>31967</v>
      </c>
      <c r="C5766" s="121" t="s">
        <v>7492</v>
      </c>
      <c r="D5766" s="119">
        <v>2025</v>
      </c>
      <c r="E5766" s="121">
        <v>6200039704</v>
      </c>
      <c r="F5766" s="237">
        <v>45831</v>
      </c>
      <c r="G5766" s="121" t="s">
        <v>13085</v>
      </c>
      <c r="H5766" s="121" t="s">
        <v>26592</v>
      </c>
      <c r="I5766" s="120" t="s">
        <v>19688</v>
      </c>
      <c r="J5766" s="121" t="s">
        <v>7453</v>
      </c>
    </row>
    <row r="5767" spans="1:10" ht="15.75" hidden="1" customHeight="1">
      <c r="A5767" s="119">
        <v>5760</v>
      </c>
      <c r="B5767" s="238" t="s">
        <v>31968</v>
      </c>
      <c r="C5767" s="121" t="s">
        <v>7492</v>
      </c>
      <c r="D5767" s="119">
        <v>2025</v>
      </c>
      <c r="E5767" s="121">
        <v>6200039709</v>
      </c>
      <c r="F5767" s="237">
        <v>45825</v>
      </c>
      <c r="G5767" s="121" t="s">
        <v>13086</v>
      </c>
      <c r="H5767" s="121" t="s">
        <v>26593</v>
      </c>
      <c r="I5767" s="120" t="s">
        <v>19689</v>
      </c>
      <c r="J5767" s="121" t="s">
        <v>7453</v>
      </c>
    </row>
    <row r="5768" spans="1:10" ht="15.75" hidden="1" customHeight="1">
      <c r="A5768" s="119">
        <v>5761</v>
      </c>
      <c r="B5768" s="238" t="s">
        <v>31969</v>
      </c>
      <c r="C5768" s="121" t="s">
        <v>7495</v>
      </c>
      <c r="D5768" s="119">
        <v>2025</v>
      </c>
      <c r="E5768" s="121">
        <v>6300021128</v>
      </c>
      <c r="F5768" s="237">
        <v>45839</v>
      </c>
      <c r="G5768" s="121" t="s">
        <v>13087</v>
      </c>
      <c r="H5768" s="121" t="s">
        <v>26594</v>
      </c>
      <c r="I5768" s="120" t="s">
        <v>19690</v>
      </c>
      <c r="J5768" s="121" t="s">
        <v>7454</v>
      </c>
    </row>
    <row r="5769" spans="1:10" ht="15.75" hidden="1" customHeight="1">
      <c r="A5769" s="119">
        <v>5762</v>
      </c>
      <c r="B5769" s="238" t="s">
        <v>31970</v>
      </c>
      <c r="C5769" s="121" t="s">
        <v>7490</v>
      </c>
      <c r="D5769" s="119">
        <v>2025</v>
      </c>
      <c r="E5769" s="121">
        <v>6200039837</v>
      </c>
      <c r="F5769" s="237">
        <v>45834</v>
      </c>
      <c r="G5769" s="121" t="s">
        <v>13088</v>
      </c>
      <c r="H5769" s="121" t="s">
        <v>26595</v>
      </c>
      <c r="I5769" s="120" t="s">
        <v>19691</v>
      </c>
      <c r="J5769" s="121" t="s">
        <v>7453</v>
      </c>
    </row>
    <row r="5770" spans="1:10" ht="15.75" hidden="1" customHeight="1">
      <c r="A5770" s="119">
        <v>5763</v>
      </c>
      <c r="B5770" s="238" t="s">
        <v>31971</v>
      </c>
      <c r="C5770" s="121" t="s">
        <v>7483</v>
      </c>
      <c r="D5770" s="119">
        <v>2025</v>
      </c>
      <c r="E5770" s="121">
        <v>6100114371</v>
      </c>
      <c r="F5770" s="237">
        <v>45845</v>
      </c>
      <c r="G5770" s="121" t="s">
        <v>13089</v>
      </c>
      <c r="H5770" s="121" t="s">
        <v>26596</v>
      </c>
      <c r="I5770" s="120" t="s">
        <v>19692</v>
      </c>
      <c r="J5770" s="121" t="s">
        <v>7451</v>
      </c>
    </row>
    <row r="5771" spans="1:10" ht="15.75" hidden="1" customHeight="1">
      <c r="A5771" s="119">
        <v>5764</v>
      </c>
      <c r="B5771" s="238" t="s">
        <v>31972</v>
      </c>
      <c r="C5771" s="121" t="s">
        <v>7495</v>
      </c>
      <c r="D5771" s="119">
        <v>2025</v>
      </c>
      <c r="E5771" s="121">
        <v>6300021098</v>
      </c>
      <c r="F5771" s="237">
        <v>45828</v>
      </c>
      <c r="G5771" s="121" t="s">
        <v>7301</v>
      </c>
      <c r="H5771" s="121"/>
      <c r="I5771" s="120" t="s">
        <v>19693</v>
      </c>
      <c r="J5771" s="121" t="s">
        <v>7454</v>
      </c>
    </row>
    <row r="5772" spans="1:10" ht="15.75" hidden="1" customHeight="1">
      <c r="A5772" s="119">
        <v>5765</v>
      </c>
      <c r="B5772" s="238" t="s">
        <v>31973</v>
      </c>
      <c r="C5772" s="121" t="s">
        <v>7492</v>
      </c>
      <c r="D5772" s="119">
        <v>2025</v>
      </c>
      <c r="E5772" s="121">
        <v>6200039695</v>
      </c>
      <c r="F5772" s="237">
        <v>45825</v>
      </c>
      <c r="G5772" s="121" t="s">
        <v>13090</v>
      </c>
      <c r="H5772" s="121" t="s">
        <v>26597</v>
      </c>
      <c r="I5772" s="120" t="s">
        <v>19694</v>
      </c>
      <c r="J5772" s="121" t="s">
        <v>7453</v>
      </c>
    </row>
    <row r="5773" spans="1:10" ht="15.75" hidden="1" customHeight="1">
      <c r="A5773" s="119">
        <v>5766</v>
      </c>
      <c r="B5773" s="121" t="s">
        <v>28061</v>
      </c>
      <c r="C5773" s="121" t="s">
        <v>7490</v>
      </c>
      <c r="D5773" s="119">
        <v>2025</v>
      </c>
      <c r="E5773" s="121">
        <v>6200039698</v>
      </c>
      <c r="F5773" s="237">
        <v>45826</v>
      </c>
      <c r="G5773" s="121" t="s">
        <v>13091</v>
      </c>
      <c r="H5773" s="121" t="s">
        <v>26598</v>
      </c>
      <c r="I5773" s="120" t="s">
        <v>19695</v>
      </c>
      <c r="J5773" s="121" t="s">
        <v>7453</v>
      </c>
    </row>
    <row r="5774" spans="1:10" ht="15.75" hidden="1" customHeight="1">
      <c r="A5774" s="119">
        <v>5767</v>
      </c>
      <c r="B5774" s="121" t="s">
        <v>28073</v>
      </c>
      <c r="C5774" s="121" t="s">
        <v>7500</v>
      </c>
      <c r="D5774" s="119">
        <v>2025</v>
      </c>
      <c r="E5774" s="121">
        <v>6200039609</v>
      </c>
      <c r="F5774" s="237">
        <v>45813</v>
      </c>
      <c r="G5774" s="121" t="s">
        <v>13092</v>
      </c>
      <c r="H5774" s="121" t="s">
        <v>26599</v>
      </c>
      <c r="I5774" s="120" t="s">
        <v>19696</v>
      </c>
      <c r="J5774" s="121" t="s">
        <v>7453</v>
      </c>
    </row>
    <row r="5775" spans="1:10" ht="15.75" hidden="1" customHeight="1">
      <c r="A5775" s="119">
        <v>5768</v>
      </c>
      <c r="B5775" s="238" t="s">
        <v>31974</v>
      </c>
      <c r="C5775" s="121" t="s">
        <v>7505</v>
      </c>
      <c r="D5775" s="119">
        <v>2025</v>
      </c>
      <c r="E5775" s="121">
        <v>6400024317</v>
      </c>
      <c r="F5775" s="237">
        <v>45834</v>
      </c>
      <c r="G5775" s="121" t="s">
        <v>13093</v>
      </c>
      <c r="H5775" s="121" t="s">
        <v>26600</v>
      </c>
      <c r="I5775" s="120" t="s">
        <v>19697</v>
      </c>
      <c r="J5775" s="121" t="s">
        <v>7455</v>
      </c>
    </row>
    <row r="5776" spans="1:10" ht="15.75" hidden="1" customHeight="1">
      <c r="A5776" s="119">
        <v>5769</v>
      </c>
      <c r="B5776" s="238" t="s">
        <v>31975</v>
      </c>
      <c r="C5776" s="121" t="s">
        <v>7483</v>
      </c>
      <c r="D5776" s="119">
        <v>2025</v>
      </c>
      <c r="E5776" s="121">
        <v>6100114545</v>
      </c>
      <c r="F5776" s="237">
        <v>45849</v>
      </c>
      <c r="G5776" s="121" t="s">
        <v>13094</v>
      </c>
      <c r="H5776" s="121" t="s">
        <v>26601</v>
      </c>
      <c r="I5776" s="120" t="s">
        <v>19698</v>
      </c>
      <c r="J5776" s="121" t="s">
        <v>7451</v>
      </c>
    </row>
    <row r="5777" spans="1:10" ht="15.75" hidden="1" customHeight="1">
      <c r="A5777" s="119">
        <v>5770</v>
      </c>
      <c r="B5777" s="238" t="s">
        <v>31976</v>
      </c>
      <c r="C5777" s="121" t="s">
        <v>7479</v>
      </c>
      <c r="D5777" s="119">
        <v>2025</v>
      </c>
      <c r="E5777" s="121">
        <v>6100113927</v>
      </c>
      <c r="F5777" s="237">
        <v>45824</v>
      </c>
      <c r="G5777" s="121" t="s">
        <v>13095</v>
      </c>
      <c r="H5777" s="121" t="s">
        <v>26602</v>
      </c>
      <c r="I5777" s="120" t="s">
        <v>19699</v>
      </c>
      <c r="J5777" s="121" t="s">
        <v>7451</v>
      </c>
    </row>
    <row r="5778" spans="1:10" ht="15.75" hidden="1" customHeight="1">
      <c r="A5778" s="119">
        <v>5771</v>
      </c>
      <c r="B5778" s="238" t="s">
        <v>31977</v>
      </c>
      <c r="C5778" s="121" t="s">
        <v>7496</v>
      </c>
      <c r="D5778" s="119">
        <v>2025</v>
      </c>
      <c r="E5778" s="121">
        <v>6100114071</v>
      </c>
      <c r="F5778" s="237">
        <v>45861</v>
      </c>
      <c r="G5778" s="121" t="s">
        <v>13096</v>
      </c>
      <c r="H5778" s="121" t="s">
        <v>26603</v>
      </c>
      <c r="I5778" s="120" t="s">
        <v>19700</v>
      </c>
      <c r="J5778" s="121" t="s">
        <v>7451</v>
      </c>
    </row>
    <row r="5779" spans="1:10" ht="15.75" hidden="1" customHeight="1">
      <c r="A5779" s="119">
        <v>5772</v>
      </c>
      <c r="B5779" s="238" t="s">
        <v>31978</v>
      </c>
      <c r="C5779" s="121" t="s">
        <v>7492</v>
      </c>
      <c r="D5779" s="119">
        <v>2025</v>
      </c>
      <c r="E5779" s="121">
        <v>6200039722</v>
      </c>
      <c r="F5779" s="237">
        <v>45826</v>
      </c>
      <c r="G5779" s="121" t="s">
        <v>13097</v>
      </c>
      <c r="H5779" s="121" t="s">
        <v>26604</v>
      </c>
      <c r="I5779" s="120" t="s">
        <v>19701</v>
      </c>
      <c r="J5779" s="121" t="s">
        <v>7453</v>
      </c>
    </row>
    <row r="5780" spans="1:10" ht="15.75" hidden="1" customHeight="1">
      <c r="A5780" s="119">
        <v>5773</v>
      </c>
      <c r="B5780" s="238" t="s">
        <v>7529</v>
      </c>
      <c r="C5780" s="121" t="s">
        <v>7503</v>
      </c>
      <c r="D5780" s="119">
        <v>2025</v>
      </c>
      <c r="E5780" s="121">
        <v>6100113912</v>
      </c>
      <c r="F5780" s="237">
        <v>45842</v>
      </c>
      <c r="G5780" s="121" t="s">
        <v>13098</v>
      </c>
      <c r="H5780" s="121" t="s">
        <v>26605</v>
      </c>
      <c r="I5780" s="120" t="s">
        <v>19702</v>
      </c>
      <c r="J5780" s="121" t="s">
        <v>7451</v>
      </c>
    </row>
    <row r="5781" spans="1:10" ht="15.75" hidden="1" customHeight="1">
      <c r="A5781" s="119">
        <v>5774</v>
      </c>
      <c r="B5781" s="238" t="s">
        <v>31979</v>
      </c>
      <c r="C5781" s="121" t="s">
        <v>7500</v>
      </c>
      <c r="D5781" s="119">
        <v>2025</v>
      </c>
      <c r="E5781" s="121">
        <v>6200039659</v>
      </c>
      <c r="F5781" s="237">
        <v>45825</v>
      </c>
      <c r="G5781" s="121" t="s">
        <v>13099</v>
      </c>
      <c r="H5781" s="121" t="s">
        <v>26606</v>
      </c>
      <c r="I5781" s="120" t="s">
        <v>19703</v>
      </c>
      <c r="J5781" s="121" t="s">
        <v>7453</v>
      </c>
    </row>
    <row r="5782" spans="1:10" ht="15.75" hidden="1" customHeight="1">
      <c r="A5782" s="119">
        <v>5775</v>
      </c>
      <c r="B5782" s="238" t="s">
        <v>31980</v>
      </c>
      <c r="C5782" s="121" t="s">
        <v>7492</v>
      </c>
      <c r="D5782" s="119">
        <v>2025</v>
      </c>
      <c r="E5782" s="121">
        <v>6200039703</v>
      </c>
      <c r="F5782" s="237">
        <v>45826</v>
      </c>
      <c r="G5782" s="121" t="s">
        <v>13100</v>
      </c>
      <c r="H5782" s="121" t="s">
        <v>26607</v>
      </c>
      <c r="I5782" s="120" t="s">
        <v>19704</v>
      </c>
      <c r="J5782" s="121" t="s">
        <v>7453</v>
      </c>
    </row>
    <row r="5783" spans="1:10" ht="15.75" hidden="1" customHeight="1">
      <c r="A5783" s="119">
        <v>5776</v>
      </c>
      <c r="B5783" s="238" t="s">
        <v>31981</v>
      </c>
      <c r="C5783" s="121" t="s">
        <v>7487</v>
      </c>
      <c r="D5783" s="119">
        <v>2025</v>
      </c>
      <c r="E5783" s="121">
        <v>6100114472</v>
      </c>
      <c r="F5783" s="237">
        <v>45846</v>
      </c>
      <c r="G5783" s="121" t="s">
        <v>13101</v>
      </c>
      <c r="H5783" s="121" t="s">
        <v>26608</v>
      </c>
      <c r="I5783" s="120" t="s">
        <v>19705</v>
      </c>
      <c r="J5783" s="121" t="s">
        <v>7451</v>
      </c>
    </row>
    <row r="5784" spans="1:10" ht="15.75" hidden="1" customHeight="1">
      <c r="A5784" s="119">
        <v>5777</v>
      </c>
      <c r="B5784" s="238" t="s">
        <v>31982</v>
      </c>
      <c r="C5784" s="121" t="s">
        <v>7504</v>
      </c>
      <c r="D5784" s="119">
        <v>2025</v>
      </c>
      <c r="E5784" s="121">
        <v>6300021113</v>
      </c>
      <c r="F5784" s="237">
        <v>45840</v>
      </c>
      <c r="G5784" s="121" t="s">
        <v>13102</v>
      </c>
      <c r="H5784" s="121" t="s">
        <v>26609</v>
      </c>
      <c r="I5784" s="120" t="s">
        <v>19706</v>
      </c>
      <c r="J5784" s="121" t="s">
        <v>7454</v>
      </c>
    </row>
    <row r="5785" spans="1:10" ht="15.75" hidden="1" customHeight="1">
      <c r="A5785" s="119">
        <v>5778</v>
      </c>
      <c r="B5785" s="121" t="s">
        <v>28074</v>
      </c>
      <c r="C5785" s="121" t="s">
        <v>7505</v>
      </c>
      <c r="D5785" s="119">
        <v>2025</v>
      </c>
      <c r="E5785" s="121">
        <v>6400024249</v>
      </c>
      <c r="F5785" s="237">
        <v>45818</v>
      </c>
      <c r="G5785" s="121" t="s">
        <v>13103</v>
      </c>
      <c r="H5785" s="121" t="s">
        <v>26610</v>
      </c>
      <c r="I5785" s="120" t="s">
        <v>19707</v>
      </c>
      <c r="J5785" s="121" t="s">
        <v>7455</v>
      </c>
    </row>
    <row r="5786" spans="1:10" ht="15.75" hidden="1" customHeight="1">
      <c r="A5786" s="119">
        <v>5779</v>
      </c>
      <c r="B5786" s="238" t="s">
        <v>31983</v>
      </c>
      <c r="C5786" s="121" t="s">
        <v>7495</v>
      </c>
      <c r="D5786" s="119">
        <v>2025</v>
      </c>
      <c r="E5786" s="121">
        <v>6300021069</v>
      </c>
      <c r="F5786" s="237">
        <v>45825</v>
      </c>
      <c r="G5786" s="121" t="s">
        <v>13104</v>
      </c>
      <c r="H5786" s="121" t="s">
        <v>26611</v>
      </c>
      <c r="I5786" s="120" t="s">
        <v>19708</v>
      </c>
      <c r="J5786" s="121" t="s">
        <v>7454</v>
      </c>
    </row>
    <row r="5787" spans="1:10" ht="15.75" hidden="1" customHeight="1">
      <c r="A5787" s="119">
        <v>5780</v>
      </c>
      <c r="B5787" s="238" t="s">
        <v>31984</v>
      </c>
      <c r="C5787" s="121" t="s">
        <v>7489</v>
      </c>
      <c r="D5787" s="119">
        <v>2025</v>
      </c>
      <c r="E5787" s="121">
        <v>6200039762</v>
      </c>
      <c r="F5787" s="237">
        <v>45831</v>
      </c>
      <c r="G5787" s="121" t="s">
        <v>7195</v>
      </c>
      <c r="H5787" s="121" t="s">
        <v>26612</v>
      </c>
      <c r="I5787" s="120" t="s">
        <v>19709</v>
      </c>
      <c r="J5787" s="121" t="s">
        <v>7453</v>
      </c>
    </row>
    <row r="5788" spans="1:10" ht="15.75" hidden="1" customHeight="1">
      <c r="A5788" s="119">
        <v>5781</v>
      </c>
      <c r="B5788" s="238" t="s">
        <v>31025</v>
      </c>
      <c r="C5788" s="121" t="s">
        <v>7489</v>
      </c>
      <c r="D5788" s="119">
        <v>2025</v>
      </c>
      <c r="E5788" s="121">
        <v>6200039705</v>
      </c>
      <c r="F5788" s="237">
        <v>45826</v>
      </c>
      <c r="G5788" s="121" t="s">
        <v>13105</v>
      </c>
      <c r="H5788" s="121" t="s">
        <v>26613</v>
      </c>
      <c r="I5788" s="120" t="s">
        <v>19710</v>
      </c>
      <c r="J5788" s="121" t="s">
        <v>7453</v>
      </c>
    </row>
    <row r="5789" spans="1:10" ht="15.75" hidden="1" customHeight="1">
      <c r="A5789" s="119">
        <v>5782</v>
      </c>
      <c r="B5789" s="238" t="s">
        <v>31985</v>
      </c>
      <c r="C5789" s="121" t="s">
        <v>7507</v>
      </c>
      <c r="D5789" s="119">
        <v>2025</v>
      </c>
      <c r="E5789" s="121">
        <v>6400024265</v>
      </c>
      <c r="F5789" s="237">
        <v>45825</v>
      </c>
      <c r="G5789" s="121" t="s">
        <v>13106</v>
      </c>
      <c r="H5789" s="121" t="s">
        <v>26614</v>
      </c>
      <c r="I5789" s="120" t="s">
        <v>19711</v>
      </c>
      <c r="J5789" s="121" t="s">
        <v>7455</v>
      </c>
    </row>
    <row r="5790" spans="1:10" ht="15.75" hidden="1" customHeight="1">
      <c r="A5790" s="119">
        <v>5783</v>
      </c>
      <c r="B5790" s="238" t="s">
        <v>31986</v>
      </c>
      <c r="C5790" s="121" t="s">
        <v>7481</v>
      </c>
      <c r="D5790" s="119">
        <v>2025</v>
      </c>
      <c r="E5790" s="121">
        <v>6000042473</v>
      </c>
      <c r="F5790" s="237">
        <v>45828</v>
      </c>
      <c r="G5790" s="121" t="s">
        <v>13107</v>
      </c>
      <c r="H5790" s="121" t="s">
        <v>26615</v>
      </c>
      <c r="I5790" s="120" t="s">
        <v>19712</v>
      </c>
      <c r="J5790" s="121" t="s">
        <v>7452</v>
      </c>
    </row>
    <row r="5791" spans="1:10" ht="15.75" hidden="1" customHeight="1">
      <c r="A5791" s="119">
        <v>5784</v>
      </c>
      <c r="B5791" s="238" t="s">
        <v>7888</v>
      </c>
      <c r="C5791" s="121" t="s">
        <v>7491</v>
      </c>
      <c r="D5791" s="119">
        <v>2025</v>
      </c>
      <c r="E5791" s="121">
        <v>6100113936</v>
      </c>
      <c r="F5791" s="237">
        <v>45826</v>
      </c>
      <c r="G5791" s="121" t="s">
        <v>13108</v>
      </c>
      <c r="H5791" s="121" t="s">
        <v>26616</v>
      </c>
      <c r="I5791" s="120" t="s">
        <v>19713</v>
      </c>
      <c r="J5791" s="121" t="s">
        <v>7451</v>
      </c>
    </row>
    <row r="5792" spans="1:10" ht="15.75" hidden="1" customHeight="1">
      <c r="A5792" s="119">
        <v>5785</v>
      </c>
      <c r="B5792" s="121" t="s">
        <v>33359</v>
      </c>
      <c r="C5792" s="121" t="s">
        <v>7493</v>
      </c>
      <c r="D5792" s="119">
        <v>2025</v>
      </c>
      <c r="E5792" s="121">
        <v>6000042587</v>
      </c>
      <c r="F5792" s="237">
        <v>45846</v>
      </c>
      <c r="G5792" s="121" t="s">
        <v>13109</v>
      </c>
      <c r="H5792" s="121" t="s">
        <v>26617</v>
      </c>
      <c r="I5792" s="120" t="s">
        <v>19714</v>
      </c>
      <c r="J5792" s="121" t="s">
        <v>7452</v>
      </c>
    </row>
    <row r="5793" spans="1:10" ht="15.75" hidden="1" customHeight="1">
      <c r="A5793" s="119">
        <v>5786</v>
      </c>
      <c r="B5793" s="238" t="s">
        <v>31987</v>
      </c>
      <c r="C5793" s="121" t="s">
        <v>7478</v>
      </c>
      <c r="D5793" s="119">
        <v>2025</v>
      </c>
      <c r="E5793" s="121">
        <v>6100114053</v>
      </c>
      <c r="F5793" s="237">
        <v>45831</v>
      </c>
      <c r="G5793" s="121" t="s">
        <v>13110</v>
      </c>
      <c r="H5793" s="121" t="s">
        <v>26618</v>
      </c>
      <c r="I5793" s="120" t="s">
        <v>19715</v>
      </c>
      <c r="J5793" s="121" t="s">
        <v>7451</v>
      </c>
    </row>
    <row r="5794" spans="1:10" ht="15.75" hidden="1" customHeight="1">
      <c r="A5794" s="119">
        <v>5787</v>
      </c>
      <c r="B5794" s="238" t="s">
        <v>31988</v>
      </c>
      <c r="C5794" s="121" t="s">
        <v>7491</v>
      </c>
      <c r="D5794" s="119">
        <v>2025</v>
      </c>
      <c r="E5794" s="121">
        <v>6100113954</v>
      </c>
      <c r="F5794" s="237">
        <v>45832</v>
      </c>
      <c r="G5794" s="121" t="s">
        <v>13111</v>
      </c>
      <c r="H5794" s="121" t="s">
        <v>26619</v>
      </c>
      <c r="I5794" s="120" t="s">
        <v>19716</v>
      </c>
      <c r="J5794" s="121" t="s">
        <v>7451</v>
      </c>
    </row>
    <row r="5795" spans="1:10" ht="15.75" hidden="1" customHeight="1">
      <c r="A5795" s="119">
        <v>5788</v>
      </c>
      <c r="B5795" s="238" t="s">
        <v>31989</v>
      </c>
      <c r="C5795" s="121" t="s">
        <v>7495</v>
      </c>
      <c r="D5795" s="119">
        <v>2025</v>
      </c>
      <c r="E5795" s="121">
        <v>6300021073</v>
      </c>
      <c r="F5795" s="237">
        <v>45826</v>
      </c>
      <c r="G5795" s="121" t="s">
        <v>13112</v>
      </c>
      <c r="H5795" s="121" t="s">
        <v>26620</v>
      </c>
      <c r="I5795" s="120" t="s">
        <v>19717</v>
      </c>
      <c r="J5795" s="121" t="s">
        <v>7454</v>
      </c>
    </row>
    <row r="5796" spans="1:10" ht="15.75" hidden="1" customHeight="1">
      <c r="A5796" s="119">
        <v>5789</v>
      </c>
      <c r="B5796" s="238" t="s">
        <v>31990</v>
      </c>
      <c r="C5796" s="121" t="s">
        <v>7478</v>
      </c>
      <c r="D5796" s="119">
        <v>2025</v>
      </c>
      <c r="E5796" s="121">
        <v>6100114244</v>
      </c>
      <c r="F5796" s="237">
        <v>45847</v>
      </c>
      <c r="G5796" s="121" t="s">
        <v>13113</v>
      </c>
      <c r="H5796" s="121" t="s">
        <v>26621</v>
      </c>
      <c r="I5796" s="120" t="s">
        <v>19718</v>
      </c>
      <c r="J5796" s="121" t="s">
        <v>7451</v>
      </c>
    </row>
    <row r="5797" spans="1:10" ht="15.75" hidden="1" customHeight="1">
      <c r="A5797" s="119">
        <v>5790</v>
      </c>
      <c r="B5797" s="238" t="s">
        <v>7706</v>
      </c>
      <c r="C5797" s="121" t="s">
        <v>7484</v>
      </c>
      <c r="D5797" s="119">
        <v>2025</v>
      </c>
      <c r="E5797" s="121">
        <v>6100113969</v>
      </c>
      <c r="F5797" s="237">
        <v>45827</v>
      </c>
      <c r="G5797" s="121" t="s">
        <v>13114</v>
      </c>
      <c r="H5797" s="121" t="s">
        <v>26622</v>
      </c>
      <c r="I5797" s="120" t="s">
        <v>19719</v>
      </c>
      <c r="J5797" s="121" t="s">
        <v>7451</v>
      </c>
    </row>
    <row r="5798" spans="1:10" ht="15.75" hidden="1" customHeight="1">
      <c r="A5798" s="119">
        <v>5791</v>
      </c>
      <c r="B5798" s="238" t="s">
        <v>31991</v>
      </c>
      <c r="C5798" s="121" t="s">
        <v>7483</v>
      </c>
      <c r="D5798" s="119">
        <v>2025</v>
      </c>
      <c r="E5798" s="121">
        <v>6100116067</v>
      </c>
      <c r="F5798" s="237">
        <v>45904</v>
      </c>
      <c r="G5798" s="121" t="s">
        <v>13115</v>
      </c>
      <c r="H5798" s="121" t="s">
        <v>26623</v>
      </c>
      <c r="I5798" s="120" t="s">
        <v>19720</v>
      </c>
      <c r="J5798" s="121" t="s">
        <v>7451</v>
      </c>
    </row>
    <row r="5799" spans="1:10" ht="15.75" hidden="1" customHeight="1">
      <c r="A5799" s="119">
        <v>5792</v>
      </c>
      <c r="B5799" s="238" t="s">
        <v>31992</v>
      </c>
      <c r="C5799" s="121" t="s">
        <v>7508</v>
      </c>
      <c r="D5799" s="119">
        <v>2025</v>
      </c>
      <c r="E5799" s="121">
        <v>6400024277</v>
      </c>
      <c r="F5799" s="237">
        <v>45826</v>
      </c>
      <c r="G5799" s="121" t="s">
        <v>13116</v>
      </c>
      <c r="H5799" s="121" t="s">
        <v>26624</v>
      </c>
      <c r="I5799" s="120" t="s">
        <v>19721</v>
      </c>
      <c r="J5799" s="121" t="s">
        <v>7455</v>
      </c>
    </row>
    <row r="5800" spans="1:10" ht="15.75" hidden="1" customHeight="1">
      <c r="A5800" s="119">
        <v>5793</v>
      </c>
      <c r="B5800" s="238" t="s">
        <v>31993</v>
      </c>
      <c r="C5800" s="121" t="s">
        <v>7496</v>
      </c>
      <c r="D5800" s="119">
        <v>2025</v>
      </c>
      <c r="E5800" s="121">
        <v>6100114027</v>
      </c>
      <c r="F5800" s="237">
        <v>45833</v>
      </c>
      <c r="G5800" s="121" t="s">
        <v>13117</v>
      </c>
      <c r="H5800" s="121" t="s">
        <v>26625</v>
      </c>
      <c r="I5800" s="120" t="s">
        <v>19722</v>
      </c>
      <c r="J5800" s="121" t="s">
        <v>7451</v>
      </c>
    </row>
    <row r="5801" spans="1:10" ht="15.75" hidden="1" customHeight="1">
      <c r="A5801" s="119">
        <v>5794</v>
      </c>
      <c r="B5801" s="238" t="s">
        <v>31994</v>
      </c>
      <c r="C5801" s="121" t="s">
        <v>7496</v>
      </c>
      <c r="D5801" s="119">
        <v>2025</v>
      </c>
      <c r="E5801" s="121">
        <v>6100113944</v>
      </c>
      <c r="F5801" s="237">
        <v>45827</v>
      </c>
      <c r="G5801" s="121" t="s">
        <v>13118</v>
      </c>
      <c r="H5801" s="121" t="s">
        <v>26626</v>
      </c>
      <c r="I5801" s="120" t="s">
        <v>19723</v>
      </c>
      <c r="J5801" s="121" t="s">
        <v>7451</v>
      </c>
    </row>
    <row r="5802" spans="1:10" ht="15.75" hidden="1" customHeight="1">
      <c r="A5802" s="119">
        <v>5795</v>
      </c>
      <c r="B5802" s="238" t="s">
        <v>31995</v>
      </c>
      <c r="C5802" s="121" t="s">
        <v>7503</v>
      </c>
      <c r="D5802" s="119">
        <v>2025</v>
      </c>
      <c r="E5802" s="121">
        <v>6100114694</v>
      </c>
      <c r="F5802" s="237">
        <v>45853</v>
      </c>
      <c r="G5802" s="121" t="s">
        <v>13119</v>
      </c>
      <c r="H5802" s="121" t="s">
        <v>26627</v>
      </c>
      <c r="I5802" s="120" t="s">
        <v>19724</v>
      </c>
      <c r="J5802" s="121" t="s">
        <v>7451</v>
      </c>
    </row>
    <row r="5803" spans="1:10" ht="15.75" hidden="1" customHeight="1">
      <c r="A5803" s="119">
        <v>5796</v>
      </c>
      <c r="B5803" s="238" t="s">
        <v>31996</v>
      </c>
      <c r="C5803" s="121" t="s">
        <v>7485</v>
      </c>
      <c r="D5803" s="119">
        <v>2025</v>
      </c>
      <c r="E5803" s="121">
        <v>6000042437</v>
      </c>
      <c r="F5803" s="237">
        <v>45832</v>
      </c>
      <c r="G5803" s="121" t="s">
        <v>13120</v>
      </c>
      <c r="H5803" s="121"/>
      <c r="I5803" s="120" t="s">
        <v>19725</v>
      </c>
      <c r="J5803" s="121" t="s">
        <v>7452</v>
      </c>
    </row>
    <row r="5804" spans="1:10" ht="15.75" hidden="1" customHeight="1">
      <c r="A5804" s="119">
        <v>5797</v>
      </c>
      <c r="B5804" s="238" t="s">
        <v>31997</v>
      </c>
      <c r="C5804" s="121" t="s">
        <v>7505</v>
      </c>
      <c r="D5804" s="119">
        <v>2025</v>
      </c>
      <c r="E5804" s="121">
        <v>6400024251</v>
      </c>
      <c r="F5804" s="237">
        <v>45818</v>
      </c>
      <c r="G5804" s="121" t="s">
        <v>13121</v>
      </c>
      <c r="H5804" s="121" t="s">
        <v>26628</v>
      </c>
      <c r="I5804" s="120" t="s">
        <v>19726</v>
      </c>
      <c r="J5804" s="121" t="s">
        <v>7455</v>
      </c>
    </row>
    <row r="5805" spans="1:10" ht="15.75" hidden="1" customHeight="1">
      <c r="A5805" s="119">
        <v>5798</v>
      </c>
      <c r="B5805" s="238" t="s">
        <v>31998</v>
      </c>
      <c r="C5805" s="121" t="s">
        <v>7509</v>
      </c>
      <c r="D5805" s="119">
        <v>2025</v>
      </c>
      <c r="E5805" s="121">
        <v>6400024356</v>
      </c>
      <c r="F5805" s="237">
        <v>45841</v>
      </c>
      <c r="G5805" s="121" t="s">
        <v>13122</v>
      </c>
      <c r="H5805" s="121"/>
      <c r="I5805" s="120" t="s">
        <v>19727</v>
      </c>
      <c r="J5805" s="121" t="s">
        <v>7455</v>
      </c>
    </row>
    <row r="5806" spans="1:10" ht="15.75" hidden="1" customHeight="1">
      <c r="A5806" s="119">
        <v>5799</v>
      </c>
      <c r="B5806" s="238" t="s">
        <v>31999</v>
      </c>
      <c r="C5806" s="121" t="s">
        <v>7501</v>
      </c>
      <c r="D5806" s="119">
        <v>2025</v>
      </c>
      <c r="E5806" s="121">
        <v>6200039739</v>
      </c>
      <c r="F5806" s="237">
        <v>45827</v>
      </c>
      <c r="G5806" s="121" t="s">
        <v>13123</v>
      </c>
      <c r="H5806" s="121" t="s">
        <v>26629</v>
      </c>
      <c r="I5806" s="120" t="s">
        <v>19728</v>
      </c>
      <c r="J5806" s="121" t="s">
        <v>7453</v>
      </c>
    </row>
    <row r="5807" spans="1:10" ht="15.75" hidden="1" customHeight="1">
      <c r="A5807" s="119">
        <v>5800</v>
      </c>
      <c r="B5807" s="238" t="s">
        <v>32000</v>
      </c>
      <c r="C5807" s="121" t="s">
        <v>7503</v>
      </c>
      <c r="D5807" s="119">
        <v>2025</v>
      </c>
      <c r="E5807" s="121">
        <v>6100114072</v>
      </c>
      <c r="F5807" s="237">
        <v>45832</v>
      </c>
      <c r="G5807" s="121" t="s">
        <v>13124</v>
      </c>
      <c r="H5807" s="121" t="s">
        <v>26630</v>
      </c>
      <c r="I5807" s="120" t="s">
        <v>19729</v>
      </c>
      <c r="J5807" s="121" t="s">
        <v>7451</v>
      </c>
    </row>
    <row r="5808" spans="1:10" ht="15.75" hidden="1" customHeight="1">
      <c r="A5808" s="119">
        <v>5801</v>
      </c>
      <c r="B5808" s="238" t="s">
        <v>32001</v>
      </c>
      <c r="C5808" s="121" t="s">
        <v>7478</v>
      </c>
      <c r="D5808" s="119">
        <v>2025</v>
      </c>
      <c r="E5808" s="121">
        <v>6100114147</v>
      </c>
      <c r="F5808" s="237">
        <v>45834</v>
      </c>
      <c r="G5808" s="121" t="s">
        <v>13125</v>
      </c>
      <c r="H5808" s="121" t="s">
        <v>26631</v>
      </c>
      <c r="I5808" s="120" t="s">
        <v>19730</v>
      </c>
      <c r="J5808" s="121" t="s">
        <v>7451</v>
      </c>
    </row>
    <row r="5809" spans="1:10" ht="15.75" hidden="1" customHeight="1">
      <c r="A5809" s="119">
        <v>5802</v>
      </c>
      <c r="B5809" s="238" t="s">
        <v>32002</v>
      </c>
      <c r="C5809" s="121" t="s">
        <v>7478</v>
      </c>
      <c r="D5809" s="119">
        <v>2025</v>
      </c>
      <c r="E5809" s="121">
        <v>6100114095</v>
      </c>
      <c r="F5809" s="237">
        <v>45833</v>
      </c>
      <c r="G5809" s="121" t="s">
        <v>13126</v>
      </c>
      <c r="H5809" s="121" t="s">
        <v>26632</v>
      </c>
      <c r="I5809" s="120" t="s">
        <v>19731</v>
      </c>
      <c r="J5809" s="121" t="s">
        <v>7451</v>
      </c>
    </row>
    <row r="5810" spans="1:10" ht="15.75" hidden="1" customHeight="1">
      <c r="A5810" s="119">
        <v>5803</v>
      </c>
      <c r="B5810" s="238" t="s">
        <v>32003</v>
      </c>
      <c r="C5810" s="121" t="s">
        <v>7505</v>
      </c>
      <c r="D5810" s="119">
        <v>2025</v>
      </c>
      <c r="E5810" s="121">
        <v>6400024233</v>
      </c>
      <c r="F5810" s="237">
        <v>45849</v>
      </c>
      <c r="G5810" s="121" t="s">
        <v>11728</v>
      </c>
      <c r="H5810" s="121" t="s">
        <v>33377</v>
      </c>
      <c r="I5810" s="120" t="s">
        <v>19732</v>
      </c>
      <c r="J5810" s="121" t="s">
        <v>7455</v>
      </c>
    </row>
    <row r="5811" spans="1:10" ht="15.75" hidden="1" customHeight="1">
      <c r="A5811" s="119">
        <v>5804</v>
      </c>
      <c r="B5811" s="238" t="s">
        <v>32004</v>
      </c>
      <c r="C5811" s="121" t="s">
        <v>7497</v>
      </c>
      <c r="D5811" s="119">
        <v>2025</v>
      </c>
      <c r="E5811" s="121">
        <v>6100113959</v>
      </c>
      <c r="F5811" s="237">
        <v>45827</v>
      </c>
      <c r="G5811" s="121" t="s">
        <v>13127</v>
      </c>
      <c r="H5811" s="121" t="s">
        <v>26633</v>
      </c>
      <c r="I5811" s="120" t="s">
        <v>19733</v>
      </c>
      <c r="J5811" s="121" t="s">
        <v>7451</v>
      </c>
    </row>
    <row r="5812" spans="1:10" ht="15.75" hidden="1" customHeight="1">
      <c r="A5812" s="119">
        <v>5805</v>
      </c>
      <c r="B5812" s="238" t="s">
        <v>32005</v>
      </c>
      <c r="C5812" s="121" t="s">
        <v>7479</v>
      </c>
      <c r="D5812" s="119">
        <v>2025</v>
      </c>
      <c r="E5812" s="121">
        <v>6100113968</v>
      </c>
      <c r="F5812" s="237">
        <v>45826</v>
      </c>
      <c r="G5812" s="121" t="s">
        <v>13128</v>
      </c>
      <c r="H5812" s="121" t="s">
        <v>26634</v>
      </c>
      <c r="I5812" s="120" t="s">
        <v>19734</v>
      </c>
      <c r="J5812" s="121" t="s">
        <v>7451</v>
      </c>
    </row>
    <row r="5813" spans="1:10" ht="15.75" hidden="1" customHeight="1">
      <c r="A5813" s="119">
        <v>5806</v>
      </c>
      <c r="B5813" s="238" t="s">
        <v>32006</v>
      </c>
      <c r="C5813" s="121" t="s">
        <v>7496</v>
      </c>
      <c r="D5813" s="119">
        <v>2025</v>
      </c>
      <c r="E5813" s="121">
        <v>6100115203</v>
      </c>
      <c r="F5813" s="237">
        <v>45873</v>
      </c>
      <c r="G5813" s="121" t="s">
        <v>13129</v>
      </c>
      <c r="H5813" s="121" t="s">
        <v>26635</v>
      </c>
      <c r="I5813" s="120" t="s">
        <v>19735</v>
      </c>
      <c r="J5813" s="121" t="s">
        <v>7451</v>
      </c>
    </row>
    <row r="5814" spans="1:10" ht="15.75" hidden="1" customHeight="1">
      <c r="A5814" s="119">
        <v>5807</v>
      </c>
      <c r="B5814" s="238" t="s">
        <v>32007</v>
      </c>
      <c r="C5814" s="121" t="s">
        <v>7505</v>
      </c>
      <c r="D5814" s="119">
        <v>2025</v>
      </c>
      <c r="E5814" s="121">
        <v>6400024245</v>
      </c>
      <c r="F5814" s="237">
        <v>45849</v>
      </c>
      <c r="G5814" s="121" t="s">
        <v>11728</v>
      </c>
      <c r="H5814" s="121" t="s">
        <v>33378</v>
      </c>
      <c r="I5814" s="120" t="s">
        <v>19736</v>
      </c>
      <c r="J5814" s="121" t="s">
        <v>7455</v>
      </c>
    </row>
    <row r="5815" spans="1:10" ht="15.75" hidden="1" customHeight="1">
      <c r="A5815" s="119">
        <v>5808</v>
      </c>
      <c r="B5815" s="238" t="s">
        <v>32008</v>
      </c>
      <c r="C5815" s="121" t="s">
        <v>7493</v>
      </c>
      <c r="D5815" s="119">
        <v>2025</v>
      </c>
      <c r="E5815" s="121">
        <v>6000042480</v>
      </c>
      <c r="F5815" s="237">
        <v>45831</v>
      </c>
      <c r="G5815" s="121" t="s">
        <v>13130</v>
      </c>
      <c r="H5815" s="121" t="s">
        <v>26636</v>
      </c>
      <c r="I5815" s="120" t="s">
        <v>19737</v>
      </c>
      <c r="J5815" s="121" t="s">
        <v>7452</v>
      </c>
    </row>
    <row r="5816" spans="1:10" ht="15.75" hidden="1" customHeight="1">
      <c r="A5816" s="119">
        <v>5809</v>
      </c>
      <c r="B5816" s="238" t="s">
        <v>32009</v>
      </c>
      <c r="C5816" s="121" t="s">
        <v>7482</v>
      </c>
      <c r="D5816" s="119">
        <v>2025</v>
      </c>
      <c r="E5816" s="121">
        <v>6100114455</v>
      </c>
      <c r="F5816" s="237">
        <v>45845</v>
      </c>
      <c r="G5816" s="121" t="s">
        <v>13131</v>
      </c>
      <c r="H5816" s="121" t="s">
        <v>26637</v>
      </c>
      <c r="I5816" s="120" t="s">
        <v>19738</v>
      </c>
      <c r="J5816" s="121" t="s">
        <v>7451</v>
      </c>
    </row>
    <row r="5817" spans="1:10" ht="15.75" hidden="1" customHeight="1">
      <c r="A5817" s="119">
        <v>5810</v>
      </c>
      <c r="B5817" s="238" t="s">
        <v>32010</v>
      </c>
      <c r="C5817" s="121" t="s">
        <v>7499</v>
      </c>
      <c r="D5817" s="119">
        <v>2025</v>
      </c>
      <c r="E5817" s="121">
        <v>6000042435</v>
      </c>
      <c r="F5817" s="237">
        <v>45826</v>
      </c>
      <c r="G5817" s="121" t="s">
        <v>13132</v>
      </c>
      <c r="H5817" s="121" t="s">
        <v>26638</v>
      </c>
      <c r="I5817" s="120" t="s">
        <v>19739</v>
      </c>
      <c r="J5817" s="121" t="s">
        <v>7452</v>
      </c>
    </row>
    <row r="5818" spans="1:10" ht="15.75" hidden="1" customHeight="1">
      <c r="A5818" s="119">
        <v>5811</v>
      </c>
      <c r="B5818" s="238" t="s">
        <v>32011</v>
      </c>
      <c r="C5818" s="121" t="s">
        <v>7478</v>
      </c>
      <c r="D5818" s="119">
        <v>2025</v>
      </c>
      <c r="E5818" s="121">
        <v>6100114695</v>
      </c>
      <c r="F5818" s="237">
        <v>45860</v>
      </c>
      <c r="G5818" s="121" t="s">
        <v>13133</v>
      </c>
      <c r="H5818" s="121" t="s">
        <v>26639</v>
      </c>
      <c r="I5818" s="120" t="s">
        <v>19740</v>
      </c>
      <c r="J5818" s="121" t="s">
        <v>7451</v>
      </c>
    </row>
    <row r="5819" spans="1:10" ht="15.75" hidden="1" customHeight="1">
      <c r="A5819" s="119">
        <v>5812</v>
      </c>
      <c r="B5819" s="238" t="s">
        <v>29681</v>
      </c>
      <c r="C5819" s="121" t="s">
        <v>7494</v>
      </c>
      <c r="D5819" s="119">
        <v>2025</v>
      </c>
      <c r="E5819" s="121">
        <v>6000042450</v>
      </c>
      <c r="F5819" s="237">
        <v>45831</v>
      </c>
      <c r="G5819" s="121" t="s">
        <v>13134</v>
      </c>
      <c r="H5819" s="121" t="s">
        <v>26640</v>
      </c>
      <c r="I5819" s="120" t="s">
        <v>19741</v>
      </c>
      <c r="J5819" s="121" t="s">
        <v>7452</v>
      </c>
    </row>
    <row r="5820" spans="1:10" ht="15.75" hidden="1" customHeight="1">
      <c r="A5820" s="119">
        <v>5813</v>
      </c>
      <c r="B5820" s="238" t="s">
        <v>32012</v>
      </c>
      <c r="C5820" s="121" t="s">
        <v>7478</v>
      </c>
      <c r="D5820" s="119">
        <v>2025</v>
      </c>
      <c r="E5820" s="121">
        <v>6100113992</v>
      </c>
      <c r="F5820" s="237">
        <v>45827</v>
      </c>
      <c r="G5820" s="121" t="s">
        <v>13135</v>
      </c>
      <c r="H5820" s="121" t="s">
        <v>26641</v>
      </c>
      <c r="I5820" s="120" t="s">
        <v>19742</v>
      </c>
      <c r="J5820" s="121" t="s">
        <v>7451</v>
      </c>
    </row>
    <row r="5821" spans="1:10" ht="15.75" hidden="1" customHeight="1">
      <c r="A5821" s="119">
        <v>5814</v>
      </c>
      <c r="B5821" s="238" t="s">
        <v>32013</v>
      </c>
      <c r="C5821" s="121" t="s">
        <v>7505</v>
      </c>
      <c r="D5821" s="119">
        <v>2025</v>
      </c>
      <c r="E5821" s="121">
        <v>6400024280</v>
      </c>
      <c r="F5821" s="237">
        <v>45825</v>
      </c>
      <c r="G5821" s="121" t="s">
        <v>13136</v>
      </c>
      <c r="H5821" s="121" t="s">
        <v>26642</v>
      </c>
      <c r="I5821" s="120" t="s">
        <v>19743</v>
      </c>
      <c r="J5821" s="121" t="s">
        <v>7455</v>
      </c>
    </row>
    <row r="5822" spans="1:10" ht="15.75" hidden="1" customHeight="1">
      <c r="A5822" s="119">
        <v>5815</v>
      </c>
      <c r="B5822" s="238" t="s">
        <v>32014</v>
      </c>
      <c r="C5822" s="121" t="s">
        <v>7481</v>
      </c>
      <c r="D5822" s="119">
        <v>2025</v>
      </c>
      <c r="E5822" s="121">
        <v>6000042423</v>
      </c>
      <c r="F5822" s="237">
        <v>45833</v>
      </c>
      <c r="G5822" s="121" t="s">
        <v>13137</v>
      </c>
      <c r="H5822" s="121" t="s">
        <v>26643</v>
      </c>
      <c r="I5822" s="120" t="s">
        <v>19744</v>
      </c>
      <c r="J5822" s="121" t="s">
        <v>7452</v>
      </c>
    </row>
    <row r="5823" spans="1:10" ht="15.75" hidden="1" customHeight="1">
      <c r="A5823" s="119">
        <v>5816</v>
      </c>
      <c r="B5823" s="238" t="s">
        <v>32015</v>
      </c>
      <c r="C5823" s="121" t="s">
        <v>7495</v>
      </c>
      <c r="D5823" s="119">
        <v>2025</v>
      </c>
      <c r="E5823" s="121">
        <v>6300021079</v>
      </c>
      <c r="F5823" s="237">
        <v>45828</v>
      </c>
      <c r="G5823" s="121" t="s">
        <v>13138</v>
      </c>
      <c r="H5823" s="121" t="s">
        <v>26644</v>
      </c>
      <c r="I5823" s="120" t="s">
        <v>19745</v>
      </c>
      <c r="J5823" s="121" t="s">
        <v>7454</v>
      </c>
    </row>
    <row r="5824" spans="1:10" ht="15.75" hidden="1" customHeight="1">
      <c r="A5824" s="119">
        <v>5817</v>
      </c>
      <c r="B5824" s="238" t="s">
        <v>7620</v>
      </c>
      <c r="C5824" s="121" t="s">
        <v>7478</v>
      </c>
      <c r="D5824" s="119">
        <v>2025</v>
      </c>
      <c r="E5824" s="121">
        <v>6100113996</v>
      </c>
      <c r="F5824" s="237">
        <v>45831</v>
      </c>
      <c r="G5824" s="121" t="s">
        <v>13139</v>
      </c>
      <c r="H5824" s="121" t="s">
        <v>26645</v>
      </c>
      <c r="I5824" s="120" t="s">
        <v>7384</v>
      </c>
      <c r="J5824" s="121" t="s">
        <v>7451</v>
      </c>
    </row>
    <row r="5825" spans="1:10" ht="15.75" hidden="1" customHeight="1">
      <c r="A5825" s="119">
        <v>5818</v>
      </c>
      <c r="B5825" s="238" t="s">
        <v>7911</v>
      </c>
      <c r="C5825" s="121" t="s">
        <v>7492</v>
      </c>
      <c r="D5825" s="119">
        <v>2025</v>
      </c>
      <c r="E5825" s="121">
        <v>6200039763</v>
      </c>
      <c r="F5825" s="237">
        <v>45831</v>
      </c>
      <c r="G5825" s="121" t="s">
        <v>13140</v>
      </c>
      <c r="H5825" s="121" t="s">
        <v>26646</v>
      </c>
      <c r="I5825" s="120" t="s">
        <v>19746</v>
      </c>
      <c r="J5825" s="121" t="s">
        <v>7453</v>
      </c>
    </row>
    <row r="5826" spans="1:10" ht="15.75" hidden="1" customHeight="1">
      <c r="A5826" s="119">
        <v>5819</v>
      </c>
      <c r="B5826" s="238" t="s">
        <v>32016</v>
      </c>
      <c r="C5826" s="121" t="s">
        <v>7508</v>
      </c>
      <c r="D5826" s="119">
        <v>2025</v>
      </c>
      <c r="E5826" s="121">
        <v>6400024324</v>
      </c>
      <c r="F5826" s="237">
        <v>45852</v>
      </c>
      <c r="G5826" s="121" t="s">
        <v>7127</v>
      </c>
      <c r="H5826" s="121" t="s">
        <v>26647</v>
      </c>
      <c r="I5826" s="120" t="s">
        <v>19747</v>
      </c>
      <c r="J5826" s="121" t="s">
        <v>7455</v>
      </c>
    </row>
    <row r="5827" spans="1:10" ht="15.75" hidden="1" customHeight="1">
      <c r="A5827" s="119">
        <v>5820</v>
      </c>
      <c r="B5827" s="238" t="s">
        <v>28873</v>
      </c>
      <c r="C5827" s="121" t="s">
        <v>7478</v>
      </c>
      <c r="D5827" s="119">
        <v>2025</v>
      </c>
      <c r="E5827" s="121">
        <v>6100113988</v>
      </c>
      <c r="F5827" s="237">
        <v>45831</v>
      </c>
      <c r="G5827" s="121" t="s">
        <v>13141</v>
      </c>
      <c r="H5827" s="121" t="s">
        <v>26648</v>
      </c>
      <c r="I5827" s="120" t="s">
        <v>19748</v>
      </c>
      <c r="J5827" s="121" t="s">
        <v>7451</v>
      </c>
    </row>
    <row r="5828" spans="1:10" ht="15.75" hidden="1" customHeight="1">
      <c r="A5828" s="119">
        <v>5821</v>
      </c>
      <c r="B5828" s="238" t="s">
        <v>32017</v>
      </c>
      <c r="C5828" s="121" t="s">
        <v>7496</v>
      </c>
      <c r="D5828" s="119">
        <v>2025</v>
      </c>
      <c r="E5828" s="121">
        <v>6100113978</v>
      </c>
      <c r="F5828" s="237">
        <v>45831</v>
      </c>
      <c r="G5828" s="121" t="s">
        <v>13142</v>
      </c>
      <c r="H5828" s="121" t="s">
        <v>26649</v>
      </c>
      <c r="I5828" s="120" t="s">
        <v>19749</v>
      </c>
      <c r="J5828" s="121" t="s">
        <v>7451</v>
      </c>
    </row>
    <row r="5829" spans="1:10" ht="15.75" hidden="1" customHeight="1">
      <c r="A5829" s="119">
        <v>5822</v>
      </c>
      <c r="B5829" s="238" t="s">
        <v>32018</v>
      </c>
      <c r="C5829" s="121" t="s">
        <v>7483</v>
      </c>
      <c r="D5829" s="119">
        <v>2025</v>
      </c>
      <c r="E5829" s="121">
        <v>6100114001</v>
      </c>
      <c r="F5829" s="237">
        <v>45828</v>
      </c>
      <c r="G5829" s="121" t="s">
        <v>13143</v>
      </c>
      <c r="H5829" s="121" t="s">
        <v>26650</v>
      </c>
      <c r="I5829" s="120" t="s">
        <v>19750</v>
      </c>
      <c r="J5829" s="121" t="s">
        <v>7451</v>
      </c>
    </row>
    <row r="5830" spans="1:10" ht="15.75" hidden="1" customHeight="1">
      <c r="A5830" s="119">
        <v>5823</v>
      </c>
      <c r="B5830" s="238" t="s">
        <v>32019</v>
      </c>
      <c r="C5830" s="121" t="s">
        <v>7508</v>
      </c>
      <c r="D5830" s="119">
        <v>2025</v>
      </c>
      <c r="E5830" s="121">
        <v>6400024283</v>
      </c>
      <c r="F5830" s="237">
        <v>45825</v>
      </c>
      <c r="G5830" s="121" t="s">
        <v>13144</v>
      </c>
      <c r="H5830" s="121" t="s">
        <v>26651</v>
      </c>
      <c r="I5830" s="120" t="s">
        <v>19751</v>
      </c>
      <c r="J5830" s="121" t="s">
        <v>7455</v>
      </c>
    </row>
    <row r="5831" spans="1:10" ht="15.75" customHeight="1">
      <c r="A5831" s="119">
        <v>5824</v>
      </c>
      <c r="B5831" s="238" t="s">
        <v>32020</v>
      </c>
      <c r="C5831" s="121" t="s">
        <v>7510</v>
      </c>
      <c r="D5831" s="119">
        <v>2025</v>
      </c>
      <c r="E5831" s="121">
        <v>6300021077</v>
      </c>
      <c r="F5831" s="237">
        <v>45831</v>
      </c>
      <c r="G5831" s="121" t="s">
        <v>13145</v>
      </c>
      <c r="H5831" s="121" t="s">
        <v>26652</v>
      </c>
      <c r="I5831" s="120" t="s">
        <v>19752</v>
      </c>
      <c r="J5831" s="121" t="s">
        <v>7454</v>
      </c>
    </row>
    <row r="5832" spans="1:10" ht="15.75" hidden="1" customHeight="1">
      <c r="A5832" s="119">
        <v>5825</v>
      </c>
      <c r="B5832" s="238" t="s">
        <v>32021</v>
      </c>
      <c r="C5832" s="121" t="s">
        <v>7478</v>
      </c>
      <c r="D5832" s="119">
        <v>2025</v>
      </c>
      <c r="E5832" s="121">
        <v>6100114705</v>
      </c>
      <c r="F5832" s="237">
        <v>45854</v>
      </c>
      <c r="G5832" s="121" t="s">
        <v>13146</v>
      </c>
      <c r="H5832" s="121" t="s">
        <v>26653</v>
      </c>
      <c r="I5832" s="120" t="s">
        <v>19753</v>
      </c>
      <c r="J5832" s="121" t="s">
        <v>7451</v>
      </c>
    </row>
    <row r="5833" spans="1:10" ht="15.75" hidden="1" customHeight="1">
      <c r="A5833" s="119">
        <v>5826</v>
      </c>
      <c r="B5833" s="238" t="s">
        <v>32022</v>
      </c>
      <c r="C5833" s="121" t="s">
        <v>7478</v>
      </c>
      <c r="D5833" s="119">
        <v>2025</v>
      </c>
      <c r="E5833" s="121">
        <v>6100114254</v>
      </c>
      <c r="F5833" s="237">
        <v>45848</v>
      </c>
      <c r="G5833" s="121" t="s">
        <v>13147</v>
      </c>
      <c r="H5833" s="121" t="s">
        <v>26654</v>
      </c>
      <c r="I5833" s="120" t="s">
        <v>19754</v>
      </c>
      <c r="J5833" s="121" t="s">
        <v>7451</v>
      </c>
    </row>
    <row r="5834" spans="1:10" ht="15.75" hidden="1" customHeight="1">
      <c r="A5834" s="119">
        <v>5827</v>
      </c>
      <c r="B5834" s="238" t="s">
        <v>29270</v>
      </c>
      <c r="C5834" s="121" t="s">
        <v>7478</v>
      </c>
      <c r="D5834" s="119">
        <v>2025</v>
      </c>
      <c r="E5834" s="121">
        <v>6100113994</v>
      </c>
      <c r="F5834" s="237">
        <v>45827</v>
      </c>
      <c r="G5834" s="121" t="s">
        <v>13148</v>
      </c>
      <c r="H5834" s="121" t="s">
        <v>26655</v>
      </c>
      <c r="I5834" s="120" t="s">
        <v>7318</v>
      </c>
      <c r="J5834" s="121" t="s">
        <v>7451</v>
      </c>
    </row>
    <row r="5835" spans="1:10" ht="15.75" hidden="1" customHeight="1">
      <c r="A5835" s="119">
        <v>5828</v>
      </c>
      <c r="B5835" s="238" t="s">
        <v>32023</v>
      </c>
      <c r="C5835" s="121" t="s">
        <v>7505</v>
      </c>
      <c r="D5835" s="119">
        <v>2025</v>
      </c>
      <c r="E5835" s="121">
        <v>6400024278</v>
      </c>
      <c r="F5835" s="237">
        <v>45825</v>
      </c>
      <c r="G5835" s="121" t="s">
        <v>13149</v>
      </c>
      <c r="H5835" s="121" t="s">
        <v>26656</v>
      </c>
      <c r="I5835" s="120" t="s">
        <v>19755</v>
      </c>
      <c r="J5835" s="121" t="s">
        <v>7455</v>
      </c>
    </row>
    <row r="5836" spans="1:10" ht="15.75" hidden="1" customHeight="1">
      <c r="A5836" s="119">
        <v>5829</v>
      </c>
      <c r="B5836" s="238" t="s">
        <v>32024</v>
      </c>
      <c r="C5836" s="121" t="s">
        <v>7479</v>
      </c>
      <c r="D5836" s="119">
        <v>2025</v>
      </c>
      <c r="E5836" s="121">
        <v>6100114102</v>
      </c>
      <c r="F5836" s="237">
        <v>45833</v>
      </c>
      <c r="G5836" s="121" t="s">
        <v>13150</v>
      </c>
      <c r="H5836" s="121" t="s">
        <v>26657</v>
      </c>
      <c r="I5836" s="120" t="s">
        <v>19756</v>
      </c>
      <c r="J5836" s="121" t="s">
        <v>7451</v>
      </c>
    </row>
    <row r="5837" spans="1:10" ht="15.75" hidden="1" customHeight="1">
      <c r="A5837" s="119">
        <v>5830</v>
      </c>
      <c r="B5837" s="238" t="s">
        <v>32025</v>
      </c>
      <c r="C5837" s="121" t="s">
        <v>7482</v>
      </c>
      <c r="D5837" s="119">
        <v>2025</v>
      </c>
      <c r="E5837" s="121">
        <v>6100114133</v>
      </c>
      <c r="F5837" s="237">
        <v>45842</v>
      </c>
      <c r="G5837" s="121" t="s">
        <v>13151</v>
      </c>
      <c r="H5837" s="121" t="s">
        <v>26658</v>
      </c>
      <c r="I5837" s="120" t="s">
        <v>19757</v>
      </c>
      <c r="J5837" s="121" t="s">
        <v>7451</v>
      </c>
    </row>
    <row r="5838" spans="1:10" ht="15.75" hidden="1" customHeight="1">
      <c r="A5838" s="119">
        <v>5831</v>
      </c>
      <c r="B5838" s="238" t="s">
        <v>32026</v>
      </c>
      <c r="C5838" s="121" t="s">
        <v>7490</v>
      </c>
      <c r="D5838" s="119">
        <v>2025</v>
      </c>
      <c r="E5838" s="121">
        <v>6200039744</v>
      </c>
      <c r="F5838" s="237">
        <v>45828</v>
      </c>
      <c r="G5838" s="121" t="s">
        <v>13152</v>
      </c>
      <c r="H5838" s="121" t="s">
        <v>26659</v>
      </c>
      <c r="I5838" s="120" t="s">
        <v>19758</v>
      </c>
      <c r="J5838" s="121" t="s">
        <v>7453</v>
      </c>
    </row>
    <row r="5839" spans="1:10" ht="15.75" hidden="1" customHeight="1">
      <c r="A5839" s="119">
        <v>5832</v>
      </c>
      <c r="B5839" s="238" t="s">
        <v>32027</v>
      </c>
      <c r="C5839" s="121" t="s">
        <v>7503</v>
      </c>
      <c r="D5839" s="119">
        <v>2025</v>
      </c>
      <c r="E5839" s="121">
        <v>6100114033</v>
      </c>
      <c r="F5839" s="237">
        <v>45833</v>
      </c>
      <c r="G5839" s="121" t="s">
        <v>13153</v>
      </c>
      <c r="H5839" s="121" t="s">
        <v>26660</v>
      </c>
      <c r="I5839" s="120" t="s">
        <v>19759</v>
      </c>
      <c r="J5839" s="121" t="s">
        <v>7451</v>
      </c>
    </row>
    <row r="5840" spans="1:10" ht="15.75" hidden="1" customHeight="1">
      <c r="A5840" s="119">
        <v>5833</v>
      </c>
      <c r="B5840" s="238" t="s">
        <v>32028</v>
      </c>
      <c r="C5840" s="121" t="s">
        <v>7492</v>
      </c>
      <c r="D5840" s="119">
        <v>2025</v>
      </c>
      <c r="E5840" s="121">
        <v>6200039829</v>
      </c>
      <c r="F5840" s="237">
        <v>45833</v>
      </c>
      <c r="G5840" s="121" t="s">
        <v>13154</v>
      </c>
      <c r="H5840" s="121" t="s">
        <v>26661</v>
      </c>
      <c r="I5840" s="120" t="s">
        <v>19760</v>
      </c>
      <c r="J5840" s="121" t="s">
        <v>7453</v>
      </c>
    </row>
    <row r="5841" spans="1:10" ht="15.75" hidden="1" customHeight="1">
      <c r="A5841" s="119">
        <v>5834</v>
      </c>
      <c r="B5841" s="238" t="s">
        <v>32029</v>
      </c>
      <c r="C5841" s="121" t="s">
        <v>7478</v>
      </c>
      <c r="D5841" s="119">
        <v>2025</v>
      </c>
      <c r="E5841" s="121">
        <v>6100114041</v>
      </c>
      <c r="F5841" s="237">
        <v>45832</v>
      </c>
      <c r="G5841" s="121" t="s">
        <v>13155</v>
      </c>
      <c r="H5841" s="121" t="s">
        <v>26662</v>
      </c>
      <c r="I5841" s="120" t="s">
        <v>19761</v>
      </c>
      <c r="J5841" s="121" t="s">
        <v>7451</v>
      </c>
    </row>
    <row r="5842" spans="1:10" ht="15.75" hidden="1" customHeight="1">
      <c r="A5842" s="119">
        <v>5835</v>
      </c>
      <c r="B5842" s="238" t="s">
        <v>32030</v>
      </c>
      <c r="C5842" s="121" t="s">
        <v>7491</v>
      </c>
      <c r="D5842" s="119">
        <v>2025</v>
      </c>
      <c r="E5842" s="121">
        <v>6100114037</v>
      </c>
      <c r="F5842" s="237">
        <v>45831</v>
      </c>
      <c r="G5842" s="121" t="s">
        <v>13156</v>
      </c>
      <c r="H5842" s="121" t="s">
        <v>26663</v>
      </c>
      <c r="I5842" s="120" t="s">
        <v>19762</v>
      </c>
      <c r="J5842" s="121" t="s">
        <v>7451</v>
      </c>
    </row>
    <row r="5843" spans="1:10" ht="15.75" hidden="1" customHeight="1">
      <c r="A5843" s="119">
        <v>5836</v>
      </c>
      <c r="B5843" s="238" t="s">
        <v>7935</v>
      </c>
      <c r="C5843" s="121" t="s">
        <v>7491</v>
      </c>
      <c r="D5843" s="119">
        <v>2025</v>
      </c>
      <c r="E5843" s="121">
        <v>6100114203</v>
      </c>
      <c r="F5843" s="237">
        <v>45842</v>
      </c>
      <c r="G5843" s="121" t="s">
        <v>7138</v>
      </c>
      <c r="H5843" s="121"/>
      <c r="I5843" s="120" t="s">
        <v>19763</v>
      </c>
      <c r="J5843" s="121" t="s">
        <v>7451</v>
      </c>
    </row>
    <row r="5844" spans="1:10" ht="15.75" hidden="1" customHeight="1">
      <c r="A5844" s="119">
        <v>5837</v>
      </c>
      <c r="B5844" s="238" t="s">
        <v>32031</v>
      </c>
      <c r="C5844" s="121" t="s">
        <v>7495</v>
      </c>
      <c r="D5844" s="119">
        <v>2025</v>
      </c>
      <c r="E5844" s="121">
        <v>6300021093</v>
      </c>
      <c r="F5844" s="237">
        <v>45832</v>
      </c>
      <c r="G5844" s="121" t="s">
        <v>13157</v>
      </c>
      <c r="H5844" s="121" t="s">
        <v>26664</v>
      </c>
      <c r="I5844" s="120" t="s">
        <v>19764</v>
      </c>
      <c r="J5844" s="121" t="s">
        <v>7454</v>
      </c>
    </row>
    <row r="5845" spans="1:10" ht="15.75" hidden="1" customHeight="1">
      <c r="A5845" s="119">
        <v>5838</v>
      </c>
      <c r="B5845" s="238" t="s">
        <v>7805</v>
      </c>
      <c r="C5845" s="121" t="s">
        <v>7478</v>
      </c>
      <c r="D5845" s="119">
        <v>2025</v>
      </c>
      <c r="E5845" s="121">
        <v>6100114089</v>
      </c>
      <c r="F5845" s="237">
        <v>45831</v>
      </c>
      <c r="G5845" s="121" t="s">
        <v>13158</v>
      </c>
      <c r="H5845" s="121" t="s">
        <v>26665</v>
      </c>
      <c r="I5845" s="120" t="s">
        <v>19765</v>
      </c>
      <c r="J5845" s="121" t="s">
        <v>7451</v>
      </c>
    </row>
    <row r="5846" spans="1:10" ht="15.75" hidden="1" customHeight="1">
      <c r="A5846" s="119">
        <v>5839</v>
      </c>
      <c r="B5846" s="238" t="s">
        <v>32032</v>
      </c>
      <c r="C5846" s="121" t="s">
        <v>7479</v>
      </c>
      <c r="D5846" s="119">
        <v>2025</v>
      </c>
      <c r="E5846" s="121">
        <v>6100114195</v>
      </c>
      <c r="F5846" s="237">
        <v>45838</v>
      </c>
      <c r="G5846" s="121" t="s">
        <v>13159</v>
      </c>
      <c r="H5846" s="121" t="s">
        <v>26666</v>
      </c>
      <c r="I5846" s="120" t="s">
        <v>19766</v>
      </c>
      <c r="J5846" s="121" t="s">
        <v>7451</v>
      </c>
    </row>
    <row r="5847" spans="1:10" ht="15.75" hidden="1" customHeight="1">
      <c r="A5847" s="119">
        <v>5840</v>
      </c>
      <c r="B5847" s="238" t="s">
        <v>32033</v>
      </c>
      <c r="C5847" s="121" t="s">
        <v>7497</v>
      </c>
      <c r="D5847" s="119">
        <v>2025</v>
      </c>
      <c r="E5847" s="121">
        <v>6100114476</v>
      </c>
      <c r="F5847" s="237">
        <v>45845</v>
      </c>
      <c r="G5847" s="121" t="s">
        <v>13160</v>
      </c>
      <c r="H5847" s="121" t="s">
        <v>26667</v>
      </c>
      <c r="I5847" s="120" t="s">
        <v>19767</v>
      </c>
      <c r="J5847" s="121" t="s">
        <v>7451</v>
      </c>
    </row>
    <row r="5848" spans="1:10" ht="15.75" hidden="1" customHeight="1">
      <c r="A5848" s="119">
        <v>5841</v>
      </c>
      <c r="B5848" s="238" t="s">
        <v>32034</v>
      </c>
      <c r="C5848" s="121" t="s">
        <v>7512</v>
      </c>
      <c r="D5848" s="119">
        <v>2025</v>
      </c>
      <c r="E5848" s="121">
        <v>6400024250</v>
      </c>
      <c r="F5848" s="237">
        <v>45819</v>
      </c>
      <c r="G5848" s="121" t="s">
        <v>13161</v>
      </c>
      <c r="H5848" s="121" t="s">
        <v>26668</v>
      </c>
      <c r="I5848" s="120" t="s">
        <v>19768</v>
      </c>
      <c r="J5848" s="121" t="s">
        <v>7455</v>
      </c>
    </row>
    <row r="5849" spans="1:10" ht="15.75" hidden="1" customHeight="1">
      <c r="A5849" s="119">
        <v>5842</v>
      </c>
      <c r="B5849" s="238" t="s">
        <v>32035</v>
      </c>
      <c r="C5849" s="121" t="s">
        <v>7500</v>
      </c>
      <c r="D5849" s="119">
        <v>2025</v>
      </c>
      <c r="E5849" s="121">
        <v>6200039767</v>
      </c>
      <c r="F5849" s="237">
        <v>45847</v>
      </c>
      <c r="G5849" s="121" t="s">
        <v>13162</v>
      </c>
      <c r="H5849" s="121" t="s">
        <v>26669</v>
      </c>
      <c r="I5849" s="120" t="s">
        <v>19769</v>
      </c>
      <c r="J5849" s="121" t="s">
        <v>7453</v>
      </c>
    </row>
    <row r="5850" spans="1:10" ht="15.75" hidden="1" customHeight="1">
      <c r="A5850" s="119">
        <v>5843</v>
      </c>
      <c r="B5850" s="238" t="s">
        <v>32036</v>
      </c>
      <c r="C5850" s="121" t="s">
        <v>7512</v>
      </c>
      <c r="D5850" s="119">
        <v>2025</v>
      </c>
      <c r="E5850" s="121">
        <v>6400024286</v>
      </c>
      <c r="F5850" s="237">
        <v>45831</v>
      </c>
      <c r="G5850" s="121" t="s">
        <v>13161</v>
      </c>
      <c r="H5850" s="121" t="s">
        <v>26670</v>
      </c>
      <c r="I5850" s="120" t="s">
        <v>19770</v>
      </c>
      <c r="J5850" s="121" t="s">
        <v>7455</v>
      </c>
    </row>
    <row r="5851" spans="1:10" ht="15.75" hidden="1" customHeight="1">
      <c r="A5851" s="119">
        <v>5844</v>
      </c>
      <c r="B5851" s="238" t="s">
        <v>32037</v>
      </c>
      <c r="C5851" s="121" t="s">
        <v>7497</v>
      </c>
      <c r="D5851" s="119">
        <v>2025</v>
      </c>
      <c r="E5851" s="121">
        <v>6100114045</v>
      </c>
      <c r="F5851" s="237">
        <v>45833</v>
      </c>
      <c r="G5851" s="121" t="s">
        <v>7300</v>
      </c>
      <c r="H5851" s="121" t="s">
        <v>26671</v>
      </c>
      <c r="I5851" s="120" t="s">
        <v>19771</v>
      </c>
      <c r="J5851" s="121" t="s">
        <v>7451</v>
      </c>
    </row>
    <row r="5852" spans="1:10" ht="15.75" hidden="1" customHeight="1">
      <c r="A5852" s="119">
        <v>5845</v>
      </c>
      <c r="B5852" s="238" t="s">
        <v>32038</v>
      </c>
      <c r="C5852" s="121" t="s">
        <v>7497</v>
      </c>
      <c r="D5852" s="119">
        <v>2025</v>
      </c>
      <c r="E5852" s="121">
        <v>6100114196</v>
      </c>
      <c r="F5852" s="237">
        <v>45833</v>
      </c>
      <c r="G5852" s="121" t="s">
        <v>13163</v>
      </c>
      <c r="H5852" s="121" t="s">
        <v>26672</v>
      </c>
      <c r="I5852" s="120" t="s">
        <v>19772</v>
      </c>
      <c r="J5852" s="121" t="s">
        <v>7451</v>
      </c>
    </row>
    <row r="5853" spans="1:10" ht="15.75" hidden="1" customHeight="1">
      <c r="A5853" s="119">
        <v>5846</v>
      </c>
      <c r="B5853" s="238" t="s">
        <v>32039</v>
      </c>
      <c r="C5853" s="121" t="s">
        <v>7501</v>
      </c>
      <c r="D5853" s="119">
        <v>2025</v>
      </c>
      <c r="E5853" s="121">
        <v>6200039743</v>
      </c>
      <c r="F5853" s="237">
        <v>45827</v>
      </c>
      <c r="G5853" s="121" t="s">
        <v>13164</v>
      </c>
      <c r="H5853" s="121" t="s">
        <v>26673</v>
      </c>
      <c r="I5853" s="120" t="s">
        <v>19773</v>
      </c>
      <c r="J5853" s="121" t="s">
        <v>7453</v>
      </c>
    </row>
    <row r="5854" spans="1:10" ht="15.75" hidden="1" customHeight="1">
      <c r="A5854" s="119">
        <v>5847</v>
      </c>
      <c r="B5854" s="238" t="s">
        <v>32040</v>
      </c>
      <c r="C5854" s="121" t="s">
        <v>7489</v>
      </c>
      <c r="D5854" s="119">
        <v>2025</v>
      </c>
      <c r="E5854" s="121">
        <v>6200039790</v>
      </c>
      <c r="F5854" s="237">
        <v>45832</v>
      </c>
      <c r="G5854" s="121" t="s">
        <v>13165</v>
      </c>
      <c r="H5854" s="121" t="s">
        <v>26674</v>
      </c>
      <c r="I5854" s="120" t="s">
        <v>19774</v>
      </c>
      <c r="J5854" s="121" t="s">
        <v>7453</v>
      </c>
    </row>
    <row r="5855" spans="1:10" ht="15.75" hidden="1" customHeight="1">
      <c r="A5855" s="119">
        <v>5848</v>
      </c>
      <c r="B5855" s="238" t="s">
        <v>32041</v>
      </c>
      <c r="C5855" s="121" t="s">
        <v>7483</v>
      </c>
      <c r="D5855" s="119">
        <v>2025</v>
      </c>
      <c r="E5855" s="121">
        <v>6100114042</v>
      </c>
      <c r="F5855" s="237">
        <v>45833</v>
      </c>
      <c r="G5855" s="121" t="s">
        <v>13166</v>
      </c>
      <c r="H5855" s="121" t="s">
        <v>26675</v>
      </c>
      <c r="I5855" s="120" t="s">
        <v>19775</v>
      </c>
      <c r="J5855" s="121" t="s">
        <v>7451</v>
      </c>
    </row>
    <row r="5856" spans="1:10" ht="15.75" hidden="1" customHeight="1">
      <c r="A5856" s="119">
        <v>5849</v>
      </c>
      <c r="B5856" s="238" t="s">
        <v>32042</v>
      </c>
      <c r="C5856" s="121" t="s">
        <v>7493</v>
      </c>
      <c r="D5856" s="119">
        <v>2025</v>
      </c>
      <c r="E5856" s="121">
        <v>6000042570</v>
      </c>
      <c r="F5856" s="237">
        <v>45840</v>
      </c>
      <c r="G5856" s="121" t="s">
        <v>13167</v>
      </c>
      <c r="H5856" s="121" t="s">
        <v>26676</v>
      </c>
      <c r="I5856" s="120" t="s">
        <v>19776</v>
      </c>
      <c r="J5856" s="121" t="s">
        <v>7452</v>
      </c>
    </row>
    <row r="5857" spans="1:10" ht="15.75" hidden="1" customHeight="1">
      <c r="A5857" s="119">
        <v>5850</v>
      </c>
      <c r="B5857" s="238" t="s">
        <v>32043</v>
      </c>
      <c r="C5857" s="121" t="s">
        <v>7504</v>
      </c>
      <c r="D5857" s="119">
        <v>2025</v>
      </c>
      <c r="E5857" s="121">
        <v>6300021085</v>
      </c>
      <c r="F5857" s="237">
        <v>45831</v>
      </c>
      <c r="G5857" s="121" t="s">
        <v>13168</v>
      </c>
      <c r="H5857" s="121" t="s">
        <v>26677</v>
      </c>
      <c r="I5857" s="120" t="s">
        <v>19777</v>
      </c>
      <c r="J5857" s="121" t="s">
        <v>7454</v>
      </c>
    </row>
    <row r="5858" spans="1:10" ht="15.75" hidden="1" customHeight="1">
      <c r="A5858" s="119">
        <v>5851</v>
      </c>
      <c r="B5858" s="238" t="s">
        <v>32044</v>
      </c>
      <c r="C5858" s="121" t="s">
        <v>7508</v>
      </c>
      <c r="D5858" s="119">
        <v>2025</v>
      </c>
      <c r="E5858" s="121">
        <v>6400024328</v>
      </c>
      <c r="F5858" s="237">
        <v>45834</v>
      </c>
      <c r="G5858" s="121" t="s">
        <v>13169</v>
      </c>
      <c r="H5858" s="121" t="s">
        <v>26678</v>
      </c>
      <c r="I5858" s="120" t="s">
        <v>19778</v>
      </c>
      <c r="J5858" s="121" t="s">
        <v>7455</v>
      </c>
    </row>
    <row r="5859" spans="1:10" ht="15.75" hidden="1" customHeight="1">
      <c r="A5859" s="119">
        <v>5852</v>
      </c>
      <c r="B5859" s="238" t="s">
        <v>32045</v>
      </c>
      <c r="C5859" s="121" t="s">
        <v>7496</v>
      </c>
      <c r="D5859" s="119">
        <v>2025</v>
      </c>
      <c r="E5859" s="121">
        <v>6100114024</v>
      </c>
      <c r="F5859" s="237">
        <v>45835</v>
      </c>
      <c r="G5859" s="121" t="s">
        <v>13170</v>
      </c>
      <c r="H5859" s="121" t="s">
        <v>26679</v>
      </c>
      <c r="I5859" s="120" t="s">
        <v>19779</v>
      </c>
      <c r="J5859" s="121" t="s">
        <v>7451</v>
      </c>
    </row>
    <row r="5860" spans="1:10" ht="15.75" hidden="1" customHeight="1">
      <c r="A5860" s="119">
        <v>5853</v>
      </c>
      <c r="B5860" s="238" t="s">
        <v>7786</v>
      </c>
      <c r="C5860" s="121" t="s">
        <v>7483</v>
      </c>
      <c r="D5860" s="119">
        <v>2025</v>
      </c>
      <c r="E5860" s="121">
        <v>6100114032</v>
      </c>
      <c r="F5860" s="237">
        <v>45831</v>
      </c>
      <c r="G5860" s="121" t="s">
        <v>12932</v>
      </c>
      <c r="H5860" s="121" t="s">
        <v>26680</v>
      </c>
      <c r="I5860" s="120" t="s">
        <v>19780</v>
      </c>
      <c r="J5860" s="121" t="s">
        <v>7451</v>
      </c>
    </row>
    <row r="5861" spans="1:10" ht="15.75" hidden="1" customHeight="1">
      <c r="A5861" s="119">
        <v>5854</v>
      </c>
      <c r="B5861" s="238" t="s">
        <v>32046</v>
      </c>
      <c r="C5861" s="121" t="s">
        <v>7479</v>
      </c>
      <c r="D5861" s="119">
        <v>2025</v>
      </c>
      <c r="E5861" s="121">
        <v>6100114025</v>
      </c>
      <c r="F5861" s="237">
        <v>45831</v>
      </c>
      <c r="G5861" s="121" t="s">
        <v>13171</v>
      </c>
      <c r="H5861" s="121" t="s">
        <v>26681</v>
      </c>
      <c r="I5861" s="120" t="s">
        <v>19781</v>
      </c>
      <c r="J5861" s="121" t="s">
        <v>7451</v>
      </c>
    </row>
    <row r="5862" spans="1:10" ht="15.75" hidden="1" customHeight="1">
      <c r="A5862" s="119">
        <v>5855</v>
      </c>
      <c r="B5862" s="238" t="s">
        <v>32047</v>
      </c>
      <c r="C5862" s="121" t="s">
        <v>7483</v>
      </c>
      <c r="D5862" s="119">
        <v>2025</v>
      </c>
      <c r="E5862" s="121">
        <v>6100114134</v>
      </c>
      <c r="F5862" s="237">
        <v>45835</v>
      </c>
      <c r="G5862" s="121" t="s">
        <v>13172</v>
      </c>
      <c r="H5862" s="121" t="s">
        <v>26682</v>
      </c>
      <c r="I5862" s="120" t="s">
        <v>19782</v>
      </c>
      <c r="J5862" s="121" t="s">
        <v>7451</v>
      </c>
    </row>
    <row r="5863" spans="1:10" ht="15.75" hidden="1" customHeight="1">
      <c r="A5863" s="119">
        <v>5856</v>
      </c>
      <c r="B5863" s="238" t="s">
        <v>32048</v>
      </c>
      <c r="C5863" s="121" t="s">
        <v>7478</v>
      </c>
      <c r="D5863" s="119">
        <v>2025</v>
      </c>
      <c r="E5863" s="121">
        <v>6100114020</v>
      </c>
      <c r="F5863" s="237">
        <v>45831</v>
      </c>
      <c r="G5863" s="121" t="s">
        <v>13173</v>
      </c>
      <c r="H5863" s="121" t="s">
        <v>26683</v>
      </c>
      <c r="I5863" s="120" t="s">
        <v>19783</v>
      </c>
      <c r="J5863" s="121" t="s">
        <v>7451</v>
      </c>
    </row>
    <row r="5864" spans="1:10" ht="15.75" hidden="1" customHeight="1">
      <c r="A5864" s="119">
        <v>5857</v>
      </c>
      <c r="B5864" s="238" t="s">
        <v>32049</v>
      </c>
      <c r="C5864" s="121" t="s">
        <v>7489</v>
      </c>
      <c r="D5864" s="119">
        <v>2025</v>
      </c>
      <c r="E5864" s="121">
        <v>6200039819</v>
      </c>
      <c r="F5864" s="237">
        <v>45833</v>
      </c>
      <c r="G5864" s="121" t="s">
        <v>13174</v>
      </c>
      <c r="H5864" s="121" t="s">
        <v>26684</v>
      </c>
      <c r="I5864" s="120" t="s">
        <v>19784</v>
      </c>
      <c r="J5864" s="121" t="s">
        <v>7453</v>
      </c>
    </row>
    <row r="5865" spans="1:10" ht="15.75" customHeight="1">
      <c r="A5865" s="119">
        <v>5858</v>
      </c>
      <c r="B5865" s="238" t="s">
        <v>32050</v>
      </c>
      <c r="C5865" s="121" t="s">
        <v>7510</v>
      </c>
      <c r="D5865" s="119">
        <v>2025</v>
      </c>
      <c r="E5865" s="121">
        <v>6300021082</v>
      </c>
      <c r="F5865" s="237">
        <v>45828</v>
      </c>
      <c r="G5865" s="121" t="s">
        <v>13175</v>
      </c>
      <c r="H5865" s="121" t="s">
        <v>26685</v>
      </c>
      <c r="I5865" s="120" t="s">
        <v>19785</v>
      </c>
      <c r="J5865" s="121" t="s">
        <v>7454</v>
      </c>
    </row>
    <row r="5866" spans="1:10" ht="15.75" hidden="1" customHeight="1">
      <c r="A5866" s="119">
        <v>5859</v>
      </c>
      <c r="B5866" s="238" t="s">
        <v>32051</v>
      </c>
      <c r="C5866" s="121" t="s">
        <v>7478</v>
      </c>
      <c r="D5866" s="119">
        <v>2025</v>
      </c>
      <c r="E5866" s="121">
        <v>6100114302</v>
      </c>
      <c r="F5866" s="237">
        <v>45839</v>
      </c>
      <c r="G5866" s="121" t="s">
        <v>13176</v>
      </c>
      <c r="H5866" s="121" t="s">
        <v>26686</v>
      </c>
      <c r="I5866" s="120" t="s">
        <v>19786</v>
      </c>
      <c r="J5866" s="121" t="s">
        <v>7451</v>
      </c>
    </row>
    <row r="5867" spans="1:10" ht="15.75" hidden="1" customHeight="1">
      <c r="A5867" s="119">
        <v>5860</v>
      </c>
      <c r="B5867" s="238" t="s">
        <v>32052</v>
      </c>
      <c r="C5867" s="121" t="s">
        <v>7489</v>
      </c>
      <c r="D5867" s="119">
        <v>2025</v>
      </c>
      <c r="E5867" s="121">
        <v>6200039768</v>
      </c>
      <c r="F5867" s="237">
        <v>45828</v>
      </c>
      <c r="G5867" s="121" t="s">
        <v>13177</v>
      </c>
      <c r="H5867" s="121" t="s">
        <v>26687</v>
      </c>
      <c r="I5867" s="120" t="s">
        <v>19787</v>
      </c>
      <c r="J5867" s="121" t="s">
        <v>7453</v>
      </c>
    </row>
    <row r="5868" spans="1:10" ht="15.75" hidden="1" customHeight="1">
      <c r="A5868" s="119">
        <v>5861</v>
      </c>
      <c r="B5868" s="238" t="s">
        <v>32053</v>
      </c>
      <c r="C5868" s="121" t="s">
        <v>7489</v>
      </c>
      <c r="D5868" s="119">
        <v>2025</v>
      </c>
      <c r="E5868" s="121">
        <v>6200039784</v>
      </c>
      <c r="F5868" s="237">
        <v>45831</v>
      </c>
      <c r="G5868" s="121" t="s">
        <v>13178</v>
      </c>
      <c r="H5868" s="121" t="s">
        <v>26688</v>
      </c>
      <c r="I5868" s="120" t="s">
        <v>19788</v>
      </c>
      <c r="J5868" s="121" t="s">
        <v>7453</v>
      </c>
    </row>
    <row r="5869" spans="1:10" ht="15.75" hidden="1" customHeight="1">
      <c r="A5869" s="119">
        <v>5862</v>
      </c>
      <c r="B5869" s="238" t="s">
        <v>32054</v>
      </c>
      <c r="C5869" s="121" t="s">
        <v>7489</v>
      </c>
      <c r="D5869" s="119">
        <v>2025</v>
      </c>
      <c r="E5869" s="121">
        <v>6200040006</v>
      </c>
      <c r="F5869" s="237">
        <v>45849</v>
      </c>
      <c r="G5869" s="121" t="s">
        <v>13179</v>
      </c>
      <c r="H5869" s="121" t="s">
        <v>26689</v>
      </c>
      <c r="I5869" s="120" t="s">
        <v>19789</v>
      </c>
      <c r="J5869" s="121" t="s">
        <v>7453</v>
      </c>
    </row>
    <row r="5870" spans="1:10" ht="15.75" hidden="1" customHeight="1">
      <c r="A5870" s="119">
        <v>5863</v>
      </c>
      <c r="B5870" s="238" t="s">
        <v>29270</v>
      </c>
      <c r="C5870" s="121" t="s">
        <v>7478</v>
      </c>
      <c r="D5870" s="119">
        <v>2025</v>
      </c>
      <c r="E5870" s="121">
        <v>6100114696</v>
      </c>
      <c r="F5870" s="237">
        <v>45855</v>
      </c>
      <c r="G5870" s="121" t="s">
        <v>13180</v>
      </c>
      <c r="H5870" s="121" t="s">
        <v>26690</v>
      </c>
      <c r="I5870" s="120" t="s">
        <v>19790</v>
      </c>
      <c r="J5870" s="121" t="s">
        <v>7451</v>
      </c>
    </row>
    <row r="5871" spans="1:10" ht="15.75" hidden="1" customHeight="1">
      <c r="A5871" s="119">
        <v>5864</v>
      </c>
      <c r="B5871" s="238" t="s">
        <v>7652</v>
      </c>
      <c r="C5871" s="121" t="s">
        <v>7478</v>
      </c>
      <c r="D5871" s="119">
        <v>2025</v>
      </c>
      <c r="E5871" s="121">
        <v>6100114076</v>
      </c>
      <c r="F5871" s="237">
        <v>45831</v>
      </c>
      <c r="G5871" s="121" t="s">
        <v>10858</v>
      </c>
      <c r="H5871" s="121" t="s">
        <v>26691</v>
      </c>
      <c r="I5871" s="120" t="s">
        <v>19791</v>
      </c>
      <c r="J5871" s="121" t="s">
        <v>7451</v>
      </c>
    </row>
    <row r="5872" spans="1:10" ht="15.75" hidden="1" customHeight="1">
      <c r="A5872" s="119">
        <v>5865</v>
      </c>
      <c r="B5872" s="238" t="s">
        <v>32055</v>
      </c>
      <c r="C5872" s="121" t="s">
        <v>7498</v>
      </c>
      <c r="D5872" s="119">
        <v>2025</v>
      </c>
      <c r="E5872" s="121">
        <v>6200039834</v>
      </c>
      <c r="F5872" s="237">
        <v>45847</v>
      </c>
      <c r="G5872" s="121" t="s">
        <v>13181</v>
      </c>
      <c r="H5872" s="121" t="s">
        <v>26692</v>
      </c>
      <c r="I5872" s="120" t="s">
        <v>19792</v>
      </c>
      <c r="J5872" s="121" t="s">
        <v>7453</v>
      </c>
    </row>
    <row r="5873" spans="1:10" ht="15.75" hidden="1" customHeight="1">
      <c r="A5873" s="119">
        <v>5866</v>
      </c>
      <c r="B5873" s="121" t="s">
        <v>28075</v>
      </c>
      <c r="C5873" s="121" t="s">
        <v>7508</v>
      </c>
      <c r="D5873" s="119">
        <v>2025</v>
      </c>
      <c r="E5873" s="121">
        <v>6400024305</v>
      </c>
      <c r="F5873" s="237">
        <v>45832</v>
      </c>
      <c r="G5873" s="121" t="s">
        <v>13182</v>
      </c>
      <c r="H5873" s="121" t="s">
        <v>26693</v>
      </c>
      <c r="I5873" s="120" t="s">
        <v>19793</v>
      </c>
      <c r="J5873" s="121" t="s">
        <v>7455</v>
      </c>
    </row>
    <row r="5874" spans="1:10" ht="15.75" hidden="1" customHeight="1">
      <c r="A5874" s="119">
        <v>5867</v>
      </c>
      <c r="B5874" s="238" t="s">
        <v>32056</v>
      </c>
      <c r="C5874" s="121" t="s">
        <v>7508</v>
      </c>
      <c r="D5874" s="119">
        <v>2025</v>
      </c>
      <c r="E5874" s="121">
        <v>6400024306</v>
      </c>
      <c r="F5874" s="237">
        <v>45833</v>
      </c>
      <c r="G5874" s="121" t="s">
        <v>13183</v>
      </c>
      <c r="H5874" s="121" t="s">
        <v>26694</v>
      </c>
      <c r="I5874" s="120" t="s">
        <v>19794</v>
      </c>
      <c r="J5874" s="121" t="s">
        <v>7455</v>
      </c>
    </row>
    <row r="5875" spans="1:10" ht="15.75" hidden="1" customHeight="1">
      <c r="A5875" s="119">
        <v>5868</v>
      </c>
      <c r="B5875" s="238" t="s">
        <v>32057</v>
      </c>
      <c r="C5875" s="121" t="s">
        <v>7489</v>
      </c>
      <c r="D5875" s="119">
        <v>2025</v>
      </c>
      <c r="E5875" s="121">
        <v>6200039765</v>
      </c>
      <c r="F5875" s="237">
        <v>45827</v>
      </c>
      <c r="G5875" s="121" t="s">
        <v>7252</v>
      </c>
      <c r="H5875" s="121" t="s">
        <v>26695</v>
      </c>
      <c r="I5875" s="120" t="s">
        <v>19795</v>
      </c>
      <c r="J5875" s="121" t="s">
        <v>7453</v>
      </c>
    </row>
    <row r="5876" spans="1:10" ht="15.75" hidden="1" customHeight="1">
      <c r="A5876" s="119">
        <v>5869</v>
      </c>
      <c r="B5876" s="238" t="s">
        <v>32058</v>
      </c>
      <c r="C5876" s="121" t="s">
        <v>7478</v>
      </c>
      <c r="D5876" s="119">
        <v>2025</v>
      </c>
      <c r="E5876" s="121">
        <v>6100114204</v>
      </c>
      <c r="F5876" s="237">
        <v>45834</v>
      </c>
      <c r="G5876" s="121" t="s">
        <v>13184</v>
      </c>
      <c r="H5876" s="121" t="s">
        <v>26696</v>
      </c>
      <c r="I5876" s="120" t="s">
        <v>19796</v>
      </c>
      <c r="J5876" s="121" t="s">
        <v>7451</v>
      </c>
    </row>
    <row r="5877" spans="1:10" ht="15.75" hidden="1" customHeight="1">
      <c r="A5877" s="119">
        <v>5870</v>
      </c>
      <c r="B5877" s="238" t="s">
        <v>7618</v>
      </c>
      <c r="C5877" s="121" t="s">
        <v>7478</v>
      </c>
      <c r="D5877" s="119">
        <v>2025</v>
      </c>
      <c r="E5877" s="121">
        <v>6100114052</v>
      </c>
      <c r="F5877" s="237">
        <v>45832</v>
      </c>
      <c r="G5877" s="121" t="s">
        <v>13185</v>
      </c>
      <c r="H5877" s="121" t="s">
        <v>26697</v>
      </c>
      <c r="I5877" s="120" t="s">
        <v>19797</v>
      </c>
      <c r="J5877" s="121" t="s">
        <v>7451</v>
      </c>
    </row>
    <row r="5878" spans="1:10" ht="15.75" hidden="1" customHeight="1">
      <c r="A5878" s="119">
        <v>5871</v>
      </c>
      <c r="B5878" s="238" t="s">
        <v>7652</v>
      </c>
      <c r="C5878" s="121" t="s">
        <v>7478</v>
      </c>
      <c r="D5878" s="119">
        <v>2025</v>
      </c>
      <c r="E5878" s="121">
        <v>6100114074</v>
      </c>
      <c r="F5878" s="237">
        <v>45831</v>
      </c>
      <c r="G5878" s="121" t="s">
        <v>10858</v>
      </c>
      <c r="H5878" s="121" t="s">
        <v>26698</v>
      </c>
      <c r="I5878" s="120" t="s">
        <v>19798</v>
      </c>
      <c r="J5878" s="121" t="s">
        <v>7451</v>
      </c>
    </row>
    <row r="5879" spans="1:10" ht="15.75" hidden="1" customHeight="1">
      <c r="A5879" s="119">
        <v>5872</v>
      </c>
      <c r="B5879" s="238" t="s">
        <v>32059</v>
      </c>
      <c r="C5879" s="121" t="s">
        <v>7482</v>
      </c>
      <c r="D5879" s="119">
        <v>2025</v>
      </c>
      <c r="E5879" s="121">
        <v>6100114142</v>
      </c>
      <c r="F5879" s="237">
        <v>45833</v>
      </c>
      <c r="G5879" s="121" t="s">
        <v>13186</v>
      </c>
      <c r="H5879" s="121" t="s">
        <v>26699</v>
      </c>
      <c r="I5879" s="120" t="s">
        <v>19799</v>
      </c>
      <c r="J5879" s="121" t="s">
        <v>7451</v>
      </c>
    </row>
    <row r="5880" spans="1:10" ht="15.75" hidden="1" customHeight="1">
      <c r="A5880" s="119">
        <v>5873</v>
      </c>
      <c r="B5880" s="238" t="s">
        <v>32060</v>
      </c>
      <c r="C5880" s="121" t="s">
        <v>7478</v>
      </c>
      <c r="D5880" s="119">
        <v>2025</v>
      </c>
      <c r="E5880" s="121">
        <v>6100114135</v>
      </c>
      <c r="F5880" s="237">
        <v>45833</v>
      </c>
      <c r="G5880" s="121" t="s">
        <v>13187</v>
      </c>
      <c r="H5880" s="121" t="s">
        <v>26700</v>
      </c>
      <c r="I5880" s="120" t="s">
        <v>19800</v>
      </c>
      <c r="J5880" s="121" t="s">
        <v>7451</v>
      </c>
    </row>
    <row r="5881" spans="1:10" ht="15.75" hidden="1" customHeight="1">
      <c r="A5881" s="119">
        <v>5874</v>
      </c>
      <c r="B5881" s="238" t="s">
        <v>32061</v>
      </c>
      <c r="C5881" s="121" t="s">
        <v>7496</v>
      </c>
      <c r="D5881" s="119">
        <v>2025</v>
      </c>
      <c r="E5881" s="121">
        <v>6100114283</v>
      </c>
      <c r="F5881" s="237">
        <v>45841</v>
      </c>
      <c r="G5881" s="121" t="s">
        <v>13188</v>
      </c>
      <c r="H5881" s="121" t="s">
        <v>26701</v>
      </c>
      <c r="I5881" s="120" t="s">
        <v>19801</v>
      </c>
      <c r="J5881" s="121" t="s">
        <v>7451</v>
      </c>
    </row>
    <row r="5882" spans="1:10" ht="15.75" hidden="1" customHeight="1">
      <c r="A5882" s="119">
        <v>5875</v>
      </c>
      <c r="B5882" s="121" t="s">
        <v>28076</v>
      </c>
      <c r="C5882" s="121" t="s">
        <v>7507</v>
      </c>
      <c r="D5882" s="119">
        <v>2025</v>
      </c>
      <c r="E5882" s="121">
        <v>6400024303</v>
      </c>
      <c r="F5882" s="237">
        <v>45828</v>
      </c>
      <c r="G5882" s="121" t="s">
        <v>7243</v>
      </c>
      <c r="H5882" s="121" t="s">
        <v>26702</v>
      </c>
      <c r="I5882" s="120" t="s">
        <v>19802</v>
      </c>
      <c r="J5882" s="121" t="s">
        <v>7455</v>
      </c>
    </row>
    <row r="5883" spans="1:10" ht="15.75" hidden="1" customHeight="1">
      <c r="A5883" s="119">
        <v>5876</v>
      </c>
      <c r="B5883" s="238" t="s">
        <v>32062</v>
      </c>
      <c r="C5883" s="121" t="s">
        <v>7488</v>
      </c>
      <c r="D5883" s="119">
        <v>2025</v>
      </c>
      <c r="E5883" s="121">
        <v>6100114551</v>
      </c>
      <c r="F5883" s="237">
        <v>45847</v>
      </c>
      <c r="G5883" s="121" t="s">
        <v>13189</v>
      </c>
      <c r="H5883" s="121" t="s">
        <v>26703</v>
      </c>
      <c r="I5883" s="120" t="s">
        <v>19803</v>
      </c>
      <c r="J5883" s="121" t="s">
        <v>7451</v>
      </c>
    </row>
    <row r="5884" spans="1:10" ht="15.75" hidden="1" customHeight="1">
      <c r="A5884" s="119">
        <v>5877</v>
      </c>
      <c r="B5884" s="238" t="s">
        <v>32063</v>
      </c>
      <c r="C5884" s="121" t="s">
        <v>7486</v>
      </c>
      <c r="D5884" s="119">
        <v>2025</v>
      </c>
      <c r="E5884" s="121">
        <v>6200039669</v>
      </c>
      <c r="F5884" s="237">
        <v>45832</v>
      </c>
      <c r="G5884" s="121" t="s">
        <v>7124</v>
      </c>
      <c r="H5884" s="121" t="s">
        <v>26490</v>
      </c>
      <c r="I5884" s="120" t="s">
        <v>19804</v>
      </c>
      <c r="J5884" s="121" t="s">
        <v>7453</v>
      </c>
    </row>
    <row r="5885" spans="1:10" ht="15.75" hidden="1" customHeight="1">
      <c r="A5885" s="119">
        <v>5878</v>
      </c>
      <c r="B5885" s="238" t="s">
        <v>32064</v>
      </c>
      <c r="C5885" s="121" t="s">
        <v>7490</v>
      </c>
      <c r="D5885" s="119">
        <v>2025</v>
      </c>
      <c r="E5885" s="121">
        <v>6200039793</v>
      </c>
      <c r="F5885" s="237">
        <v>45835</v>
      </c>
      <c r="G5885" s="121" t="s">
        <v>13190</v>
      </c>
      <c r="H5885" s="121" t="s">
        <v>26704</v>
      </c>
      <c r="I5885" s="120" t="s">
        <v>19805</v>
      </c>
      <c r="J5885" s="121" t="s">
        <v>7453</v>
      </c>
    </row>
    <row r="5886" spans="1:10" ht="15.75" hidden="1" customHeight="1">
      <c r="A5886" s="119">
        <v>5879</v>
      </c>
      <c r="B5886" s="238" t="s">
        <v>7652</v>
      </c>
      <c r="C5886" s="121" t="s">
        <v>7478</v>
      </c>
      <c r="D5886" s="119">
        <v>2025</v>
      </c>
      <c r="E5886" s="121">
        <v>6100114202</v>
      </c>
      <c r="F5886" s="237">
        <v>45834</v>
      </c>
      <c r="G5886" s="121" t="s">
        <v>10858</v>
      </c>
      <c r="H5886" s="121" t="s">
        <v>26705</v>
      </c>
      <c r="I5886" s="120" t="s">
        <v>19806</v>
      </c>
      <c r="J5886" s="121" t="s">
        <v>7451</v>
      </c>
    </row>
    <row r="5887" spans="1:10" ht="15.75" hidden="1" customHeight="1">
      <c r="A5887" s="119">
        <v>5880</v>
      </c>
      <c r="B5887" s="238" t="s">
        <v>7705</v>
      </c>
      <c r="C5887" s="121" t="s">
        <v>7478</v>
      </c>
      <c r="D5887" s="119">
        <v>2025</v>
      </c>
      <c r="E5887" s="121">
        <v>6100114063</v>
      </c>
      <c r="F5887" s="237">
        <v>45831</v>
      </c>
      <c r="G5887" s="121" t="s">
        <v>13191</v>
      </c>
      <c r="H5887" s="121" t="s">
        <v>26706</v>
      </c>
      <c r="I5887" s="120" t="s">
        <v>19807</v>
      </c>
      <c r="J5887" s="121" t="s">
        <v>7451</v>
      </c>
    </row>
    <row r="5888" spans="1:10" ht="15.75" hidden="1" customHeight="1">
      <c r="A5888" s="119">
        <v>5881</v>
      </c>
      <c r="B5888" s="238" t="s">
        <v>32065</v>
      </c>
      <c r="C5888" s="121" t="s">
        <v>7481</v>
      </c>
      <c r="D5888" s="119">
        <v>2025</v>
      </c>
      <c r="E5888" s="121">
        <v>6000042685</v>
      </c>
      <c r="F5888" s="237">
        <v>45854</v>
      </c>
      <c r="G5888" s="121" t="s">
        <v>13192</v>
      </c>
      <c r="H5888" s="121" t="s">
        <v>26707</v>
      </c>
      <c r="I5888" s="120" t="s">
        <v>19808</v>
      </c>
      <c r="J5888" s="121" t="s">
        <v>7452</v>
      </c>
    </row>
    <row r="5889" spans="1:10" ht="15.75" hidden="1" customHeight="1">
      <c r="A5889" s="119">
        <v>5882</v>
      </c>
      <c r="B5889" s="238" t="s">
        <v>32066</v>
      </c>
      <c r="C5889" s="121" t="s">
        <v>7482</v>
      </c>
      <c r="D5889" s="119">
        <v>2025</v>
      </c>
      <c r="E5889" s="121">
        <v>6100114615</v>
      </c>
      <c r="F5889" s="237">
        <v>45852</v>
      </c>
      <c r="G5889" s="121" t="s">
        <v>13193</v>
      </c>
      <c r="H5889" s="121" t="s">
        <v>26708</v>
      </c>
      <c r="I5889" s="120" t="s">
        <v>19809</v>
      </c>
      <c r="J5889" s="121" t="s">
        <v>7451</v>
      </c>
    </row>
    <row r="5890" spans="1:10" ht="15.75" hidden="1" customHeight="1">
      <c r="A5890" s="119">
        <v>5883</v>
      </c>
      <c r="B5890" s="238" t="s">
        <v>32067</v>
      </c>
      <c r="C5890" s="121" t="s">
        <v>7492</v>
      </c>
      <c r="D5890" s="119">
        <v>2025</v>
      </c>
      <c r="E5890" s="121">
        <v>6200039830</v>
      </c>
      <c r="F5890" s="237">
        <v>45832</v>
      </c>
      <c r="G5890" s="121" t="s">
        <v>13194</v>
      </c>
      <c r="H5890" s="121" t="s">
        <v>26709</v>
      </c>
      <c r="I5890" s="120" t="s">
        <v>19810</v>
      </c>
      <c r="J5890" s="121" t="s">
        <v>7453</v>
      </c>
    </row>
    <row r="5891" spans="1:10" ht="15.75" hidden="1" customHeight="1">
      <c r="A5891" s="119">
        <v>5884</v>
      </c>
      <c r="B5891" s="238" t="s">
        <v>32068</v>
      </c>
      <c r="C5891" s="121" t="s">
        <v>7491</v>
      </c>
      <c r="D5891" s="119">
        <v>2025</v>
      </c>
      <c r="E5891" s="121">
        <v>6100114108</v>
      </c>
      <c r="F5891" s="237">
        <v>45835</v>
      </c>
      <c r="G5891" s="121" t="s">
        <v>13195</v>
      </c>
      <c r="H5891" s="121" t="s">
        <v>26710</v>
      </c>
      <c r="I5891" s="120" t="s">
        <v>19811</v>
      </c>
      <c r="J5891" s="121" t="s">
        <v>7451</v>
      </c>
    </row>
    <row r="5892" spans="1:10" ht="15.75" hidden="1" customHeight="1">
      <c r="A5892" s="119">
        <v>5885</v>
      </c>
      <c r="B5892" s="238" t="s">
        <v>32069</v>
      </c>
      <c r="C5892" s="121" t="s">
        <v>7481</v>
      </c>
      <c r="D5892" s="119">
        <v>2025</v>
      </c>
      <c r="E5892" s="121">
        <v>6000042521</v>
      </c>
      <c r="F5892" s="237">
        <v>45834</v>
      </c>
      <c r="G5892" s="121" t="s">
        <v>13196</v>
      </c>
      <c r="H5892" s="121" t="s">
        <v>26711</v>
      </c>
      <c r="I5892" s="120" t="s">
        <v>19812</v>
      </c>
      <c r="J5892" s="121" t="s">
        <v>7452</v>
      </c>
    </row>
    <row r="5893" spans="1:10" ht="15.75" hidden="1" customHeight="1">
      <c r="A5893" s="119">
        <v>5886</v>
      </c>
      <c r="B5893" s="238" t="s">
        <v>32070</v>
      </c>
      <c r="C5893" s="121" t="s">
        <v>7497</v>
      </c>
      <c r="D5893" s="119">
        <v>2025</v>
      </c>
      <c r="E5893" s="121">
        <v>6100114118</v>
      </c>
      <c r="F5893" s="237">
        <v>45940</v>
      </c>
      <c r="G5893" s="121" t="s">
        <v>13197</v>
      </c>
      <c r="H5893" s="121" t="s">
        <v>26712</v>
      </c>
      <c r="I5893" s="120" t="s">
        <v>19813</v>
      </c>
      <c r="J5893" s="121" t="s">
        <v>7451</v>
      </c>
    </row>
    <row r="5894" spans="1:10" ht="15.75" hidden="1" customHeight="1">
      <c r="A5894" s="119">
        <v>5887</v>
      </c>
      <c r="B5894" s="238" t="s">
        <v>32071</v>
      </c>
      <c r="C5894" s="121" t="s">
        <v>7481</v>
      </c>
      <c r="D5894" s="119">
        <v>2025</v>
      </c>
      <c r="E5894" s="121">
        <v>6000042486</v>
      </c>
      <c r="F5894" s="237">
        <v>45831</v>
      </c>
      <c r="G5894" s="121" t="s">
        <v>13198</v>
      </c>
      <c r="H5894" s="121" t="s">
        <v>26713</v>
      </c>
      <c r="I5894" s="120" t="s">
        <v>19814</v>
      </c>
      <c r="J5894" s="121" t="s">
        <v>7452</v>
      </c>
    </row>
    <row r="5895" spans="1:10" ht="15.75" hidden="1" customHeight="1">
      <c r="A5895" s="119">
        <v>5888</v>
      </c>
      <c r="B5895" s="238" t="s">
        <v>32072</v>
      </c>
      <c r="C5895" s="121" t="s">
        <v>7478</v>
      </c>
      <c r="D5895" s="119">
        <v>2025</v>
      </c>
      <c r="E5895" s="121">
        <v>6100114097</v>
      </c>
      <c r="F5895" s="237">
        <v>45833</v>
      </c>
      <c r="G5895" s="121" t="s">
        <v>13199</v>
      </c>
      <c r="H5895" s="121" t="s">
        <v>26714</v>
      </c>
      <c r="I5895" s="120" t="s">
        <v>19815</v>
      </c>
      <c r="J5895" s="121" t="s">
        <v>7451</v>
      </c>
    </row>
    <row r="5896" spans="1:10" ht="15.75" hidden="1" customHeight="1">
      <c r="A5896" s="119">
        <v>5889</v>
      </c>
      <c r="B5896" s="238" t="s">
        <v>32073</v>
      </c>
      <c r="C5896" s="121" t="s">
        <v>7491</v>
      </c>
      <c r="D5896" s="119">
        <v>2025</v>
      </c>
      <c r="E5896" s="121">
        <v>6100114389</v>
      </c>
      <c r="F5896" s="237">
        <v>45841</v>
      </c>
      <c r="G5896" s="121" t="s">
        <v>13200</v>
      </c>
      <c r="H5896" s="121" t="s">
        <v>26715</v>
      </c>
      <c r="I5896" s="120" t="s">
        <v>19816</v>
      </c>
      <c r="J5896" s="121" t="s">
        <v>7451</v>
      </c>
    </row>
    <row r="5897" spans="1:10" ht="15.75" hidden="1" customHeight="1">
      <c r="A5897" s="119">
        <v>5890</v>
      </c>
      <c r="B5897" s="238" t="s">
        <v>32074</v>
      </c>
      <c r="C5897" s="121" t="s">
        <v>7492</v>
      </c>
      <c r="D5897" s="119">
        <v>2025</v>
      </c>
      <c r="E5897" s="121">
        <v>6200039678</v>
      </c>
      <c r="F5897" s="237">
        <v>45841</v>
      </c>
      <c r="G5897" s="121" t="s">
        <v>13201</v>
      </c>
      <c r="H5897" s="121" t="s">
        <v>26716</v>
      </c>
      <c r="I5897" s="120" t="s">
        <v>19817</v>
      </c>
      <c r="J5897" s="121" t="s">
        <v>7453</v>
      </c>
    </row>
    <row r="5898" spans="1:10" ht="15.75" hidden="1" customHeight="1">
      <c r="A5898" s="119">
        <v>5891</v>
      </c>
      <c r="B5898" s="238" t="s">
        <v>32075</v>
      </c>
      <c r="C5898" s="121" t="s">
        <v>7478</v>
      </c>
      <c r="D5898" s="119">
        <v>2025</v>
      </c>
      <c r="E5898" s="121">
        <v>6100114088</v>
      </c>
      <c r="F5898" s="237">
        <v>45834</v>
      </c>
      <c r="G5898" s="121" t="s">
        <v>13202</v>
      </c>
      <c r="H5898" s="121" t="s">
        <v>26717</v>
      </c>
      <c r="I5898" s="120" t="s">
        <v>7430</v>
      </c>
      <c r="J5898" s="121" t="s">
        <v>7451</v>
      </c>
    </row>
    <row r="5899" spans="1:10" ht="15.75" hidden="1" customHeight="1">
      <c r="A5899" s="119">
        <v>5892</v>
      </c>
      <c r="B5899" s="238" t="s">
        <v>31263</v>
      </c>
      <c r="C5899" s="121" t="s">
        <v>7483</v>
      </c>
      <c r="D5899" s="119">
        <v>2025</v>
      </c>
      <c r="E5899" s="121">
        <v>6100114318</v>
      </c>
      <c r="F5899" s="237">
        <v>45841</v>
      </c>
      <c r="G5899" s="121" t="s">
        <v>13203</v>
      </c>
      <c r="H5899" s="121" t="s">
        <v>26718</v>
      </c>
      <c r="I5899" s="120" t="s">
        <v>19818</v>
      </c>
      <c r="J5899" s="121" t="s">
        <v>7451</v>
      </c>
    </row>
    <row r="5900" spans="1:10" ht="15.75" hidden="1" customHeight="1">
      <c r="A5900" s="119">
        <v>5893</v>
      </c>
      <c r="B5900" s="121" t="s">
        <v>33360</v>
      </c>
      <c r="C5900" s="121" t="s">
        <v>7495</v>
      </c>
      <c r="D5900" s="119">
        <v>2025</v>
      </c>
      <c r="E5900" s="121">
        <v>6300021104</v>
      </c>
      <c r="F5900" s="237">
        <v>45832</v>
      </c>
      <c r="G5900" s="121" t="s">
        <v>13204</v>
      </c>
      <c r="H5900" s="121" t="s">
        <v>26719</v>
      </c>
      <c r="I5900" s="120" t="s">
        <v>19819</v>
      </c>
      <c r="J5900" s="121" t="s">
        <v>7454</v>
      </c>
    </row>
    <row r="5901" spans="1:10" ht="15.75" hidden="1" customHeight="1">
      <c r="A5901" s="119">
        <v>5894</v>
      </c>
      <c r="B5901" s="238" t="s">
        <v>32076</v>
      </c>
      <c r="C5901" s="121" t="s">
        <v>7494</v>
      </c>
      <c r="D5901" s="119">
        <v>2025</v>
      </c>
      <c r="E5901" s="121">
        <v>6000042568</v>
      </c>
      <c r="F5901" s="237">
        <v>45841</v>
      </c>
      <c r="G5901" s="121" t="s">
        <v>13205</v>
      </c>
      <c r="H5901" s="121" t="s">
        <v>26720</v>
      </c>
      <c r="I5901" s="120" t="s">
        <v>19820</v>
      </c>
      <c r="J5901" s="121" t="s">
        <v>7452</v>
      </c>
    </row>
    <row r="5902" spans="1:10" ht="15.75" hidden="1" customHeight="1">
      <c r="A5902" s="119">
        <v>5895</v>
      </c>
      <c r="B5902" s="238" t="s">
        <v>7705</v>
      </c>
      <c r="C5902" s="121" t="s">
        <v>7478</v>
      </c>
      <c r="D5902" s="119">
        <v>2025</v>
      </c>
      <c r="E5902" s="121">
        <v>6100114388</v>
      </c>
      <c r="F5902" s="237">
        <v>45842</v>
      </c>
      <c r="G5902" s="121" t="s">
        <v>13206</v>
      </c>
      <c r="H5902" s="121" t="s">
        <v>26721</v>
      </c>
      <c r="I5902" s="120" t="s">
        <v>19821</v>
      </c>
      <c r="J5902" s="121" t="s">
        <v>7451</v>
      </c>
    </row>
    <row r="5903" spans="1:10" ht="15.75" hidden="1" customHeight="1">
      <c r="A5903" s="119">
        <v>5896</v>
      </c>
      <c r="B5903" s="238" t="s">
        <v>32077</v>
      </c>
      <c r="C5903" s="121" t="s">
        <v>7495</v>
      </c>
      <c r="D5903" s="119">
        <v>2025</v>
      </c>
      <c r="E5903" s="121">
        <v>6300021101</v>
      </c>
      <c r="F5903" s="237">
        <v>45835</v>
      </c>
      <c r="G5903" s="121" t="s">
        <v>13207</v>
      </c>
      <c r="H5903" s="121" t="s">
        <v>26722</v>
      </c>
      <c r="I5903" s="120" t="s">
        <v>19822</v>
      </c>
      <c r="J5903" s="121" t="s">
        <v>7454</v>
      </c>
    </row>
    <row r="5904" spans="1:10" ht="15.75" hidden="1" customHeight="1">
      <c r="A5904" s="119">
        <v>5897</v>
      </c>
      <c r="B5904" s="238" t="s">
        <v>32078</v>
      </c>
      <c r="C5904" s="121" t="s">
        <v>7504</v>
      </c>
      <c r="D5904" s="119">
        <v>2025</v>
      </c>
      <c r="E5904" s="121">
        <v>6300021099</v>
      </c>
      <c r="F5904" s="237">
        <v>45831</v>
      </c>
      <c r="G5904" s="121" t="s">
        <v>13208</v>
      </c>
      <c r="H5904" s="121" t="s">
        <v>26723</v>
      </c>
      <c r="I5904" s="120" t="s">
        <v>19823</v>
      </c>
      <c r="J5904" s="121" t="s">
        <v>7454</v>
      </c>
    </row>
    <row r="5905" spans="1:10" ht="15.75" hidden="1" customHeight="1">
      <c r="A5905" s="119">
        <v>5898</v>
      </c>
      <c r="B5905" s="238" t="s">
        <v>32079</v>
      </c>
      <c r="C5905" s="121" t="s">
        <v>7492</v>
      </c>
      <c r="D5905" s="119">
        <v>2025</v>
      </c>
      <c r="E5905" s="121">
        <v>6200040146</v>
      </c>
      <c r="F5905" s="237">
        <v>45860</v>
      </c>
      <c r="G5905" s="121" t="s">
        <v>13209</v>
      </c>
      <c r="H5905" s="121" t="s">
        <v>26724</v>
      </c>
      <c r="I5905" s="120" t="s">
        <v>19824</v>
      </c>
      <c r="J5905" s="121" t="s">
        <v>7453</v>
      </c>
    </row>
    <row r="5906" spans="1:10" ht="15.75" hidden="1" customHeight="1">
      <c r="A5906" s="119">
        <v>5899</v>
      </c>
      <c r="B5906" s="238" t="s">
        <v>32080</v>
      </c>
      <c r="C5906" s="121" t="s">
        <v>7494</v>
      </c>
      <c r="D5906" s="119">
        <v>2025</v>
      </c>
      <c r="E5906" s="121">
        <v>6000043150</v>
      </c>
      <c r="F5906" s="237">
        <v>45896</v>
      </c>
      <c r="G5906" s="121" t="s">
        <v>13210</v>
      </c>
      <c r="H5906" s="121" t="s">
        <v>26725</v>
      </c>
      <c r="I5906" s="120" t="s">
        <v>19825</v>
      </c>
      <c r="J5906" s="121" t="s">
        <v>7452</v>
      </c>
    </row>
    <row r="5907" spans="1:10" ht="15.75" hidden="1" customHeight="1">
      <c r="A5907" s="119">
        <v>5900</v>
      </c>
      <c r="B5907" s="238" t="s">
        <v>32081</v>
      </c>
      <c r="C5907" s="121" t="s">
        <v>7496</v>
      </c>
      <c r="D5907" s="119">
        <v>2025</v>
      </c>
      <c r="E5907" s="121">
        <v>6100114115</v>
      </c>
      <c r="F5907" s="237">
        <v>45835</v>
      </c>
      <c r="G5907" s="121" t="s">
        <v>13211</v>
      </c>
      <c r="H5907" s="121" t="s">
        <v>26726</v>
      </c>
      <c r="I5907" s="120" t="s">
        <v>19826</v>
      </c>
      <c r="J5907" s="121" t="s">
        <v>7451</v>
      </c>
    </row>
    <row r="5908" spans="1:10" ht="15.75" hidden="1" customHeight="1">
      <c r="A5908" s="119">
        <v>5901</v>
      </c>
      <c r="B5908" s="238" t="s">
        <v>32082</v>
      </c>
      <c r="C5908" s="121" t="s">
        <v>7495</v>
      </c>
      <c r="D5908" s="119">
        <v>2025</v>
      </c>
      <c r="E5908" s="121">
        <v>6300021226</v>
      </c>
      <c r="F5908" s="237">
        <v>45883</v>
      </c>
      <c r="G5908" s="121" t="s">
        <v>13212</v>
      </c>
      <c r="H5908" s="121" t="s">
        <v>26727</v>
      </c>
      <c r="I5908" s="120" t="s">
        <v>19827</v>
      </c>
      <c r="J5908" s="121" t="s">
        <v>7454</v>
      </c>
    </row>
    <row r="5909" spans="1:10" ht="15.75" hidden="1" customHeight="1">
      <c r="A5909" s="119">
        <v>5902</v>
      </c>
      <c r="B5909" s="238" t="s">
        <v>32083</v>
      </c>
      <c r="C5909" s="121" t="s">
        <v>7478</v>
      </c>
      <c r="D5909" s="119">
        <v>2025</v>
      </c>
      <c r="E5909" s="121">
        <v>6100114136</v>
      </c>
      <c r="F5909" s="237">
        <v>45833</v>
      </c>
      <c r="G5909" s="121" t="s">
        <v>13213</v>
      </c>
      <c r="H5909" s="121" t="s">
        <v>26728</v>
      </c>
      <c r="I5909" s="120" t="s">
        <v>19828</v>
      </c>
      <c r="J5909" s="121" t="s">
        <v>7451</v>
      </c>
    </row>
    <row r="5910" spans="1:10" ht="15.75" hidden="1" customHeight="1">
      <c r="A5910" s="119">
        <v>5903</v>
      </c>
      <c r="B5910" s="238" t="s">
        <v>32084</v>
      </c>
      <c r="C5910" s="121" t="s">
        <v>7479</v>
      </c>
      <c r="D5910" s="119">
        <v>2025</v>
      </c>
      <c r="E5910" s="121">
        <v>6100114165</v>
      </c>
      <c r="F5910" s="237">
        <v>45834</v>
      </c>
      <c r="G5910" s="121" t="s">
        <v>13214</v>
      </c>
      <c r="H5910" s="121" t="s">
        <v>26729</v>
      </c>
      <c r="I5910" s="120" t="s">
        <v>19829</v>
      </c>
      <c r="J5910" s="121" t="s">
        <v>7451</v>
      </c>
    </row>
    <row r="5911" spans="1:10" ht="15.75" hidden="1" customHeight="1">
      <c r="A5911" s="119">
        <v>5904</v>
      </c>
      <c r="B5911" s="238" t="s">
        <v>7729</v>
      </c>
      <c r="C5911" s="121" t="s">
        <v>7484</v>
      </c>
      <c r="D5911" s="119">
        <v>2025</v>
      </c>
      <c r="E5911" s="121">
        <v>6100114166</v>
      </c>
      <c r="F5911" s="237">
        <v>45835</v>
      </c>
      <c r="G5911" s="121" t="s">
        <v>7301</v>
      </c>
      <c r="H5911" s="121"/>
      <c r="I5911" s="120" t="s">
        <v>19830</v>
      </c>
      <c r="J5911" s="121" t="s">
        <v>7451</v>
      </c>
    </row>
    <row r="5912" spans="1:10" ht="15.75" hidden="1" customHeight="1">
      <c r="A5912" s="119">
        <v>5905</v>
      </c>
      <c r="B5912" s="238" t="s">
        <v>32085</v>
      </c>
      <c r="C5912" s="121" t="s">
        <v>7508</v>
      </c>
      <c r="D5912" s="119">
        <v>2025</v>
      </c>
      <c r="E5912" s="121">
        <v>6400024325</v>
      </c>
      <c r="F5912" s="237">
        <v>45845</v>
      </c>
      <c r="G5912" s="121" t="s">
        <v>13215</v>
      </c>
      <c r="H5912" s="121" t="s">
        <v>26730</v>
      </c>
      <c r="I5912" s="120" t="s">
        <v>19831</v>
      </c>
      <c r="J5912" s="121" t="s">
        <v>7455</v>
      </c>
    </row>
    <row r="5913" spans="1:10" ht="15.75" hidden="1" customHeight="1">
      <c r="A5913" s="119">
        <v>5906</v>
      </c>
      <c r="B5913" s="238" t="s">
        <v>32086</v>
      </c>
      <c r="C5913" s="121" t="s">
        <v>7484</v>
      </c>
      <c r="D5913" s="119">
        <v>2025</v>
      </c>
      <c r="E5913" s="121">
        <v>6100114160</v>
      </c>
      <c r="F5913" s="237">
        <v>45833</v>
      </c>
      <c r="G5913" s="121" t="s">
        <v>13216</v>
      </c>
      <c r="H5913" s="121" t="s">
        <v>26731</v>
      </c>
      <c r="I5913" s="120" t="s">
        <v>19832</v>
      </c>
      <c r="J5913" s="121" t="s">
        <v>7451</v>
      </c>
    </row>
    <row r="5914" spans="1:10" ht="15.75" hidden="1" customHeight="1">
      <c r="A5914" s="119">
        <v>5907</v>
      </c>
      <c r="B5914" s="238" t="s">
        <v>32087</v>
      </c>
      <c r="C5914" s="121" t="s">
        <v>7479</v>
      </c>
      <c r="D5914" s="119">
        <v>2025</v>
      </c>
      <c r="E5914" s="121">
        <v>6100114138</v>
      </c>
      <c r="F5914" s="237">
        <v>45833</v>
      </c>
      <c r="G5914" s="121" t="s">
        <v>11465</v>
      </c>
      <c r="H5914" s="121"/>
      <c r="I5914" s="120" t="s">
        <v>19833</v>
      </c>
      <c r="J5914" s="121" t="s">
        <v>7451</v>
      </c>
    </row>
    <row r="5915" spans="1:10" ht="15.75" hidden="1" customHeight="1">
      <c r="A5915" s="119">
        <v>5908</v>
      </c>
      <c r="B5915" s="238" t="s">
        <v>32088</v>
      </c>
      <c r="C5915" s="121" t="s">
        <v>7478</v>
      </c>
      <c r="D5915" s="119">
        <v>2025</v>
      </c>
      <c r="E5915" s="121">
        <v>6100114542</v>
      </c>
      <c r="F5915" s="237">
        <v>45847</v>
      </c>
      <c r="G5915" s="121" t="s">
        <v>13217</v>
      </c>
      <c r="H5915" s="121" t="s">
        <v>26732</v>
      </c>
      <c r="I5915" s="120" t="s">
        <v>19834</v>
      </c>
      <c r="J5915" s="121" t="s">
        <v>7451</v>
      </c>
    </row>
    <row r="5916" spans="1:10" ht="15.75" hidden="1" customHeight="1">
      <c r="A5916" s="119">
        <v>5909</v>
      </c>
      <c r="B5916" s="238" t="s">
        <v>32089</v>
      </c>
      <c r="C5916" s="121" t="s">
        <v>7479</v>
      </c>
      <c r="D5916" s="119">
        <v>2025</v>
      </c>
      <c r="E5916" s="121">
        <v>6100114137</v>
      </c>
      <c r="F5916" s="237">
        <v>45832</v>
      </c>
      <c r="G5916" s="121" t="s">
        <v>11465</v>
      </c>
      <c r="H5916" s="121"/>
      <c r="I5916" s="120" t="s">
        <v>19835</v>
      </c>
      <c r="J5916" s="121" t="s">
        <v>7451</v>
      </c>
    </row>
    <row r="5917" spans="1:10" ht="15.75" hidden="1" customHeight="1">
      <c r="A5917" s="119">
        <v>5910</v>
      </c>
      <c r="B5917" s="238" t="s">
        <v>32090</v>
      </c>
      <c r="C5917" s="121" t="s">
        <v>7508</v>
      </c>
      <c r="D5917" s="119">
        <v>2025</v>
      </c>
      <c r="E5917" s="121">
        <v>6400024322</v>
      </c>
      <c r="F5917" s="237">
        <v>45845</v>
      </c>
      <c r="G5917" s="121" t="s">
        <v>13218</v>
      </c>
      <c r="H5917" s="121" t="s">
        <v>26733</v>
      </c>
      <c r="I5917" s="120" t="s">
        <v>19836</v>
      </c>
      <c r="J5917" s="121" t="s">
        <v>7455</v>
      </c>
    </row>
    <row r="5918" spans="1:10" ht="15.75" hidden="1" customHeight="1">
      <c r="A5918" s="119">
        <v>5911</v>
      </c>
      <c r="B5918" s="238" t="s">
        <v>32091</v>
      </c>
      <c r="C5918" s="121" t="s">
        <v>7481</v>
      </c>
      <c r="D5918" s="119">
        <v>2025</v>
      </c>
      <c r="E5918" s="121">
        <v>6000042487</v>
      </c>
      <c r="F5918" s="237">
        <v>45833</v>
      </c>
      <c r="G5918" s="121" t="s">
        <v>13219</v>
      </c>
      <c r="H5918" s="121" t="s">
        <v>26734</v>
      </c>
      <c r="I5918" s="120" t="s">
        <v>19837</v>
      </c>
      <c r="J5918" s="121" t="s">
        <v>7452</v>
      </c>
    </row>
    <row r="5919" spans="1:10" ht="15.75" hidden="1" customHeight="1">
      <c r="A5919" s="119">
        <v>5912</v>
      </c>
      <c r="B5919" s="238" t="s">
        <v>7624</v>
      </c>
      <c r="C5919" s="121" t="s">
        <v>7478</v>
      </c>
      <c r="D5919" s="119">
        <v>2025</v>
      </c>
      <c r="E5919" s="121">
        <v>6100114130</v>
      </c>
      <c r="F5919" s="237">
        <v>45834</v>
      </c>
      <c r="G5919" s="121" t="s">
        <v>13220</v>
      </c>
      <c r="H5919" s="121" t="s">
        <v>26735</v>
      </c>
      <c r="I5919" s="120" t="s">
        <v>19838</v>
      </c>
      <c r="J5919" s="121" t="s">
        <v>7451</v>
      </c>
    </row>
    <row r="5920" spans="1:10" ht="15.75" hidden="1" customHeight="1">
      <c r="A5920" s="119">
        <v>5913</v>
      </c>
      <c r="B5920" s="238" t="s">
        <v>32092</v>
      </c>
      <c r="C5920" s="121" t="s">
        <v>7508</v>
      </c>
      <c r="D5920" s="119">
        <v>2025</v>
      </c>
      <c r="E5920" s="121">
        <v>6400024326</v>
      </c>
      <c r="F5920" s="237">
        <v>45833</v>
      </c>
      <c r="G5920" s="121" t="s">
        <v>13215</v>
      </c>
      <c r="H5920" s="121" t="s">
        <v>26736</v>
      </c>
      <c r="I5920" s="120" t="s">
        <v>19839</v>
      </c>
      <c r="J5920" s="121" t="s">
        <v>7455</v>
      </c>
    </row>
    <row r="5921" spans="1:10" ht="15.75" hidden="1" customHeight="1">
      <c r="A5921" s="119">
        <v>5914</v>
      </c>
      <c r="B5921" s="238" t="s">
        <v>32093</v>
      </c>
      <c r="C5921" s="121" t="s">
        <v>7492</v>
      </c>
      <c r="D5921" s="119">
        <v>2025</v>
      </c>
      <c r="E5921" s="121">
        <v>6200039806</v>
      </c>
      <c r="F5921" s="237">
        <v>45832</v>
      </c>
      <c r="G5921" s="121" t="s">
        <v>13221</v>
      </c>
      <c r="H5921" s="121" t="s">
        <v>26737</v>
      </c>
      <c r="I5921" s="120" t="s">
        <v>19840</v>
      </c>
      <c r="J5921" s="121" t="s">
        <v>7453</v>
      </c>
    </row>
    <row r="5922" spans="1:10" ht="15.75" hidden="1" customHeight="1">
      <c r="A5922" s="119">
        <v>5915</v>
      </c>
      <c r="B5922" s="238" t="s">
        <v>32094</v>
      </c>
      <c r="C5922" s="121" t="s">
        <v>7495</v>
      </c>
      <c r="D5922" s="119">
        <v>2025</v>
      </c>
      <c r="E5922" s="121">
        <v>6300021102</v>
      </c>
      <c r="F5922" s="237">
        <v>45831</v>
      </c>
      <c r="G5922" s="121" t="s">
        <v>13222</v>
      </c>
      <c r="H5922" s="121" t="s">
        <v>26738</v>
      </c>
      <c r="I5922" s="120" t="s">
        <v>19841</v>
      </c>
      <c r="J5922" s="121" t="s">
        <v>7454</v>
      </c>
    </row>
    <row r="5923" spans="1:10" ht="15.75" customHeight="1">
      <c r="A5923" s="119">
        <v>5916</v>
      </c>
      <c r="B5923" s="121" t="s">
        <v>33361</v>
      </c>
      <c r="C5923" s="121" t="s">
        <v>7510</v>
      </c>
      <c r="D5923" s="119">
        <v>2025</v>
      </c>
      <c r="E5923" s="121">
        <v>6300021105</v>
      </c>
      <c r="F5923" s="237">
        <v>45832</v>
      </c>
      <c r="G5923" s="121" t="s">
        <v>13223</v>
      </c>
      <c r="H5923" s="121" t="s">
        <v>26739</v>
      </c>
      <c r="I5923" s="120" t="s">
        <v>19842</v>
      </c>
      <c r="J5923" s="121" t="s">
        <v>7454</v>
      </c>
    </row>
    <row r="5924" spans="1:10" ht="15.75" hidden="1" customHeight="1">
      <c r="A5924" s="119">
        <v>5917</v>
      </c>
      <c r="B5924" s="238" t="s">
        <v>32095</v>
      </c>
      <c r="C5924" s="121" t="s">
        <v>7490</v>
      </c>
      <c r="D5924" s="119">
        <v>2025</v>
      </c>
      <c r="E5924" s="121">
        <v>6200039827</v>
      </c>
      <c r="F5924" s="237">
        <v>45834</v>
      </c>
      <c r="G5924" s="121" t="s">
        <v>13224</v>
      </c>
      <c r="H5924" s="121" t="s">
        <v>26740</v>
      </c>
      <c r="I5924" s="120" t="s">
        <v>19843</v>
      </c>
      <c r="J5924" s="121" t="s">
        <v>7453</v>
      </c>
    </row>
    <row r="5925" spans="1:10" ht="15.75" hidden="1" customHeight="1">
      <c r="A5925" s="119">
        <v>5918</v>
      </c>
      <c r="B5925" s="238" t="s">
        <v>32096</v>
      </c>
      <c r="C5925" s="121" t="s">
        <v>7508</v>
      </c>
      <c r="D5925" s="119">
        <v>2025</v>
      </c>
      <c r="E5925" s="121">
        <v>6400024311</v>
      </c>
      <c r="F5925" s="237">
        <v>45834</v>
      </c>
      <c r="G5925" s="121" t="s">
        <v>13218</v>
      </c>
      <c r="H5925" s="121" t="s">
        <v>26741</v>
      </c>
      <c r="I5925" s="120" t="s">
        <v>19844</v>
      </c>
      <c r="J5925" s="121" t="s">
        <v>7455</v>
      </c>
    </row>
    <row r="5926" spans="1:10" ht="15.75" hidden="1" customHeight="1">
      <c r="A5926" s="119">
        <v>5919</v>
      </c>
      <c r="B5926" s="238" t="s">
        <v>32097</v>
      </c>
      <c r="C5926" s="121" t="s">
        <v>7509</v>
      </c>
      <c r="D5926" s="119">
        <v>2025</v>
      </c>
      <c r="E5926" s="121">
        <v>6400024332</v>
      </c>
      <c r="F5926" s="237">
        <v>45834</v>
      </c>
      <c r="G5926" s="121" t="s">
        <v>7097</v>
      </c>
      <c r="H5926" s="121" t="s">
        <v>26742</v>
      </c>
      <c r="I5926" s="120" t="s">
        <v>19845</v>
      </c>
      <c r="J5926" s="121" t="s">
        <v>7455</v>
      </c>
    </row>
    <row r="5927" spans="1:10" ht="15.75" hidden="1" customHeight="1">
      <c r="A5927" s="119">
        <v>5920</v>
      </c>
      <c r="B5927" s="238" t="s">
        <v>32098</v>
      </c>
      <c r="C5927" s="121" t="s">
        <v>7478</v>
      </c>
      <c r="D5927" s="119">
        <v>2025</v>
      </c>
      <c r="E5927" s="121">
        <v>6100114341</v>
      </c>
      <c r="F5927" s="237">
        <v>45840</v>
      </c>
      <c r="G5927" s="121" t="s">
        <v>13225</v>
      </c>
      <c r="H5927" s="121" t="s">
        <v>26743</v>
      </c>
      <c r="I5927" s="120" t="s">
        <v>19846</v>
      </c>
      <c r="J5927" s="121" t="s">
        <v>7451</v>
      </c>
    </row>
    <row r="5928" spans="1:10" ht="15.75" hidden="1" customHeight="1">
      <c r="A5928" s="119">
        <v>5921</v>
      </c>
      <c r="B5928" s="238" t="s">
        <v>32099</v>
      </c>
      <c r="C5928" s="121" t="s">
        <v>7492</v>
      </c>
      <c r="D5928" s="119">
        <v>2025</v>
      </c>
      <c r="E5928" s="121">
        <v>6200039808</v>
      </c>
      <c r="F5928" s="237">
        <v>45838</v>
      </c>
      <c r="G5928" s="121" t="s">
        <v>13226</v>
      </c>
      <c r="H5928" s="121" t="s">
        <v>26744</v>
      </c>
      <c r="I5928" s="120" t="s">
        <v>19847</v>
      </c>
      <c r="J5928" s="121" t="s">
        <v>7453</v>
      </c>
    </row>
    <row r="5929" spans="1:10" ht="15.75" hidden="1" customHeight="1">
      <c r="A5929" s="119">
        <v>5922</v>
      </c>
      <c r="B5929" s="238" t="s">
        <v>32100</v>
      </c>
      <c r="C5929" s="121" t="s">
        <v>7505</v>
      </c>
      <c r="D5929" s="119">
        <v>2025</v>
      </c>
      <c r="E5929" s="121">
        <v>6400024354</v>
      </c>
      <c r="F5929" s="237">
        <v>45845</v>
      </c>
      <c r="G5929" s="121" t="s">
        <v>13227</v>
      </c>
      <c r="H5929" s="121" t="s">
        <v>26745</v>
      </c>
      <c r="I5929" s="120" t="s">
        <v>19848</v>
      </c>
      <c r="J5929" s="121" t="s">
        <v>7455</v>
      </c>
    </row>
    <row r="5930" spans="1:10" ht="15.75" hidden="1" customHeight="1">
      <c r="A5930" s="119">
        <v>5923</v>
      </c>
      <c r="B5930" s="238" t="s">
        <v>32101</v>
      </c>
      <c r="C5930" s="121" t="s">
        <v>7479</v>
      </c>
      <c r="D5930" s="119">
        <v>2025</v>
      </c>
      <c r="E5930" s="121">
        <v>6100114272</v>
      </c>
      <c r="F5930" s="237">
        <v>45838</v>
      </c>
      <c r="G5930" s="121" t="s">
        <v>13228</v>
      </c>
      <c r="H5930" s="121" t="s">
        <v>26746</v>
      </c>
      <c r="I5930" s="120" t="s">
        <v>19849</v>
      </c>
      <c r="J5930" s="121" t="s">
        <v>7451</v>
      </c>
    </row>
    <row r="5931" spans="1:10" ht="15.75" hidden="1" customHeight="1">
      <c r="A5931" s="119">
        <v>5924</v>
      </c>
      <c r="B5931" s="238" t="s">
        <v>7652</v>
      </c>
      <c r="C5931" s="121" t="s">
        <v>7478</v>
      </c>
      <c r="D5931" s="119">
        <v>2025</v>
      </c>
      <c r="E5931" s="121">
        <v>6100114451</v>
      </c>
      <c r="F5931" s="237">
        <v>45845</v>
      </c>
      <c r="G5931" s="121" t="s">
        <v>13229</v>
      </c>
      <c r="H5931" s="121" t="s">
        <v>26747</v>
      </c>
      <c r="I5931" s="120" t="s">
        <v>19850</v>
      </c>
      <c r="J5931" s="121" t="s">
        <v>7451</v>
      </c>
    </row>
    <row r="5932" spans="1:10" ht="15.75" hidden="1" customHeight="1">
      <c r="A5932" s="119">
        <v>5925</v>
      </c>
      <c r="B5932" s="238" t="s">
        <v>7936</v>
      </c>
      <c r="C5932" s="121" t="s">
        <v>7483</v>
      </c>
      <c r="D5932" s="119">
        <v>2025</v>
      </c>
      <c r="E5932" s="121">
        <v>6100114701</v>
      </c>
      <c r="F5932" s="237">
        <v>45859</v>
      </c>
      <c r="G5932" s="121" t="s">
        <v>13230</v>
      </c>
      <c r="H5932" s="121" t="s">
        <v>26748</v>
      </c>
      <c r="I5932" s="120" t="s">
        <v>19851</v>
      </c>
      <c r="J5932" s="121" t="s">
        <v>7451</v>
      </c>
    </row>
    <row r="5933" spans="1:10" ht="15.75" hidden="1" customHeight="1">
      <c r="A5933" s="119">
        <v>5926</v>
      </c>
      <c r="B5933" s="238" t="s">
        <v>32102</v>
      </c>
      <c r="C5933" s="121" t="s">
        <v>7494</v>
      </c>
      <c r="D5933" s="119">
        <v>2025</v>
      </c>
      <c r="E5933" s="121">
        <v>6000042579</v>
      </c>
      <c r="F5933" s="237">
        <v>45842</v>
      </c>
      <c r="G5933" s="121" t="s">
        <v>13231</v>
      </c>
      <c r="H5933" s="121" t="s">
        <v>26749</v>
      </c>
      <c r="I5933" s="120" t="s">
        <v>19852</v>
      </c>
      <c r="J5933" s="121" t="s">
        <v>7452</v>
      </c>
    </row>
    <row r="5934" spans="1:10" ht="15.75" hidden="1" customHeight="1">
      <c r="A5934" s="119">
        <v>5927</v>
      </c>
      <c r="B5934" s="238" t="s">
        <v>30557</v>
      </c>
      <c r="C5934" s="121" t="s">
        <v>7478</v>
      </c>
      <c r="D5934" s="119">
        <v>2025</v>
      </c>
      <c r="E5934" s="121">
        <v>6100114425</v>
      </c>
      <c r="F5934" s="237">
        <v>45845</v>
      </c>
      <c r="G5934" s="121" t="s">
        <v>13232</v>
      </c>
      <c r="H5934" s="121" t="s">
        <v>26750</v>
      </c>
      <c r="I5934" s="120" t="s">
        <v>19853</v>
      </c>
      <c r="J5934" s="121" t="s">
        <v>7451</v>
      </c>
    </row>
    <row r="5935" spans="1:10" ht="15.75" hidden="1" customHeight="1">
      <c r="A5935" s="119">
        <v>5928</v>
      </c>
      <c r="B5935" s="238" t="s">
        <v>32103</v>
      </c>
      <c r="C5935" s="121" t="s">
        <v>7478</v>
      </c>
      <c r="D5935" s="119">
        <v>2025</v>
      </c>
      <c r="E5935" s="121">
        <v>6100114499</v>
      </c>
      <c r="F5935" s="237">
        <v>45849</v>
      </c>
      <c r="G5935" s="121" t="s">
        <v>13233</v>
      </c>
      <c r="H5935" s="121" t="s">
        <v>26751</v>
      </c>
      <c r="I5935" s="120" t="s">
        <v>19854</v>
      </c>
      <c r="J5935" s="121" t="s">
        <v>7451</v>
      </c>
    </row>
    <row r="5936" spans="1:10" ht="15.75" hidden="1" customHeight="1">
      <c r="A5936" s="119">
        <v>5929</v>
      </c>
      <c r="B5936" s="238" t="s">
        <v>32104</v>
      </c>
      <c r="C5936" s="121" t="s">
        <v>7478</v>
      </c>
      <c r="D5936" s="119">
        <v>2025</v>
      </c>
      <c r="E5936" s="121">
        <v>6100114387</v>
      </c>
      <c r="F5936" s="237">
        <v>45845</v>
      </c>
      <c r="G5936" s="121" t="s">
        <v>13234</v>
      </c>
      <c r="H5936" s="121" t="s">
        <v>26752</v>
      </c>
      <c r="I5936" s="120" t="s">
        <v>19855</v>
      </c>
      <c r="J5936" s="121" t="s">
        <v>7451</v>
      </c>
    </row>
    <row r="5937" spans="1:10" ht="15.75" hidden="1" customHeight="1">
      <c r="A5937" s="119">
        <v>5930</v>
      </c>
      <c r="B5937" s="238" t="s">
        <v>7642</v>
      </c>
      <c r="C5937" s="121" t="s">
        <v>7478</v>
      </c>
      <c r="D5937" s="119">
        <v>2025</v>
      </c>
      <c r="E5937" s="121">
        <v>6100114181</v>
      </c>
      <c r="F5937" s="237">
        <v>45834</v>
      </c>
      <c r="G5937" s="121" t="s">
        <v>13235</v>
      </c>
      <c r="H5937" s="121" t="s">
        <v>26753</v>
      </c>
      <c r="I5937" s="120" t="s">
        <v>19856</v>
      </c>
      <c r="J5937" s="121" t="s">
        <v>7451</v>
      </c>
    </row>
    <row r="5938" spans="1:10" ht="15.75" hidden="1" customHeight="1">
      <c r="A5938" s="119">
        <v>5931</v>
      </c>
      <c r="B5938" s="238" t="s">
        <v>32105</v>
      </c>
      <c r="C5938" s="121" t="s">
        <v>7504</v>
      </c>
      <c r="D5938" s="119">
        <v>2025</v>
      </c>
      <c r="E5938" s="121">
        <v>6300021112</v>
      </c>
      <c r="F5938" s="237">
        <v>45834</v>
      </c>
      <c r="G5938" s="121" t="s">
        <v>13236</v>
      </c>
      <c r="H5938" s="121" t="s">
        <v>26754</v>
      </c>
      <c r="I5938" s="120" t="s">
        <v>19857</v>
      </c>
      <c r="J5938" s="121" t="s">
        <v>7454</v>
      </c>
    </row>
    <row r="5939" spans="1:10" ht="15.75" hidden="1" customHeight="1">
      <c r="A5939" s="119">
        <v>5932</v>
      </c>
      <c r="B5939" s="238" t="s">
        <v>32106</v>
      </c>
      <c r="C5939" s="121" t="s">
        <v>7492</v>
      </c>
      <c r="D5939" s="119">
        <v>2025</v>
      </c>
      <c r="E5939" s="121">
        <v>6200040004</v>
      </c>
      <c r="F5939" s="237">
        <v>45849</v>
      </c>
      <c r="G5939" s="121" t="s">
        <v>13237</v>
      </c>
      <c r="H5939" s="121" t="s">
        <v>26755</v>
      </c>
      <c r="I5939" s="120" t="s">
        <v>19858</v>
      </c>
      <c r="J5939" s="121" t="s">
        <v>7453</v>
      </c>
    </row>
    <row r="5940" spans="1:10" ht="15.75" hidden="1" customHeight="1">
      <c r="A5940" s="119">
        <v>5933</v>
      </c>
      <c r="B5940" s="238" t="s">
        <v>32107</v>
      </c>
      <c r="C5940" s="121" t="s">
        <v>7495</v>
      </c>
      <c r="D5940" s="119">
        <v>2025</v>
      </c>
      <c r="E5940" s="121">
        <v>6300021119</v>
      </c>
      <c r="F5940" s="237">
        <v>45834</v>
      </c>
      <c r="G5940" s="121" t="s">
        <v>13238</v>
      </c>
      <c r="H5940" s="121" t="s">
        <v>26756</v>
      </c>
      <c r="I5940" s="120" t="s">
        <v>19859</v>
      </c>
      <c r="J5940" s="121" t="s">
        <v>7454</v>
      </c>
    </row>
    <row r="5941" spans="1:10" ht="15.75" hidden="1" customHeight="1">
      <c r="A5941" s="119">
        <v>5934</v>
      </c>
      <c r="B5941" s="238" t="s">
        <v>32108</v>
      </c>
      <c r="C5941" s="121" t="s">
        <v>7491</v>
      </c>
      <c r="D5941" s="119">
        <v>2025</v>
      </c>
      <c r="E5941" s="121">
        <v>6100114200</v>
      </c>
      <c r="F5941" s="237">
        <v>45839</v>
      </c>
      <c r="G5941" s="121" t="s">
        <v>13239</v>
      </c>
      <c r="H5941" s="121" t="s">
        <v>26757</v>
      </c>
      <c r="I5941" s="120" t="s">
        <v>19860</v>
      </c>
      <c r="J5941" s="121" t="s">
        <v>7451</v>
      </c>
    </row>
    <row r="5942" spans="1:10" ht="15.75" hidden="1" customHeight="1">
      <c r="A5942" s="119">
        <v>5935</v>
      </c>
      <c r="B5942" s="238" t="s">
        <v>32109</v>
      </c>
      <c r="C5942" s="121" t="s">
        <v>7489</v>
      </c>
      <c r="D5942" s="119">
        <v>2025</v>
      </c>
      <c r="E5942" s="121">
        <v>6200039833</v>
      </c>
      <c r="F5942" s="237">
        <v>45835</v>
      </c>
      <c r="G5942" s="121" t="s">
        <v>13240</v>
      </c>
      <c r="H5942" s="121" t="s">
        <v>26758</v>
      </c>
      <c r="I5942" s="120" t="s">
        <v>19861</v>
      </c>
      <c r="J5942" s="121" t="s">
        <v>7453</v>
      </c>
    </row>
    <row r="5943" spans="1:10" ht="15.75" hidden="1" customHeight="1">
      <c r="A5943" s="119">
        <v>5936</v>
      </c>
      <c r="B5943" s="238" t="s">
        <v>32110</v>
      </c>
      <c r="C5943" s="121" t="s">
        <v>7495</v>
      </c>
      <c r="D5943" s="119">
        <v>2025</v>
      </c>
      <c r="E5943" s="121">
        <v>6300021188</v>
      </c>
      <c r="F5943" s="237">
        <v>45852</v>
      </c>
      <c r="G5943" s="121" t="s">
        <v>13241</v>
      </c>
      <c r="H5943" s="121" t="s">
        <v>26759</v>
      </c>
      <c r="I5943" s="120" t="s">
        <v>19862</v>
      </c>
      <c r="J5943" s="121" t="s">
        <v>7454</v>
      </c>
    </row>
    <row r="5944" spans="1:10" ht="15.75" hidden="1" customHeight="1">
      <c r="A5944" s="119">
        <v>5937</v>
      </c>
      <c r="B5944" s="238" t="s">
        <v>32111</v>
      </c>
      <c r="C5944" s="121" t="s">
        <v>7482</v>
      </c>
      <c r="D5944" s="119">
        <v>2025</v>
      </c>
      <c r="E5944" s="121">
        <v>6100114199</v>
      </c>
      <c r="F5944" s="237">
        <v>45834</v>
      </c>
      <c r="G5944" s="121" t="s">
        <v>13242</v>
      </c>
      <c r="H5944" s="121" t="s">
        <v>26760</v>
      </c>
      <c r="I5944" s="120" t="s">
        <v>19863</v>
      </c>
      <c r="J5944" s="121" t="s">
        <v>7451</v>
      </c>
    </row>
    <row r="5945" spans="1:10" ht="15.75" hidden="1" customHeight="1">
      <c r="A5945" s="119">
        <v>5938</v>
      </c>
      <c r="B5945" s="238" t="s">
        <v>32112</v>
      </c>
      <c r="C5945" s="121" t="s">
        <v>7508</v>
      </c>
      <c r="D5945" s="119">
        <v>2025</v>
      </c>
      <c r="E5945" s="121">
        <v>6400024318</v>
      </c>
      <c r="F5945" s="237">
        <v>45841</v>
      </c>
      <c r="G5945" s="121" t="s">
        <v>13243</v>
      </c>
      <c r="H5945" s="121" t="s">
        <v>26761</v>
      </c>
      <c r="I5945" s="120" t="s">
        <v>19864</v>
      </c>
      <c r="J5945" s="121" t="s">
        <v>7455</v>
      </c>
    </row>
    <row r="5946" spans="1:10" ht="15.75" hidden="1" customHeight="1">
      <c r="A5946" s="119">
        <v>5939</v>
      </c>
      <c r="B5946" s="238" t="s">
        <v>32113</v>
      </c>
      <c r="C5946" s="121" t="s">
        <v>7489</v>
      </c>
      <c r="D5946" s="119">
        <v>2025</v>
      </c>
      <c r="E5946" s="121">
        <v>6200039820</v>
      </c>
      <c r="F5946" s="237">
        <v>45846</v>
      </c>
      <c r="G5946" s="121" t="s">
        <v>13244</v>
      </c>
      <c r="H5946" s="121" t="s">
        <v>26762</v>
      </c>
      <c r="I5946" s="120" t="s">
        <v>19865</v>
      </c>
      <c r="J5946" s="121" t="s">
        <v>7453</v>
      </c>
    </row>
    <row r="5947" spans="1:10" ht="15.75" hidden="1" customHeight="1">
      <c r="A5947" s="119">
        <v>5940</v>
      </c>
      <c r="B5947" s="238" t="s">
        <v>7620</v>
      </c>
      <c r="C5947" s="121" t="s">
        <v>7478</v>
      </c>
      <c r="D5947" s="119">
        <v>2025</v>
      </c>
      <c r="E5947" s="121">
        <v>6100114185</v>
      </c>
      <c r="F5947" s="237">
        <v>45834</v>
      </c>
      <c r="G5947" s="121" t="s">
        <v>13245</v>
      </c>
      <c r="H5947" s="121" t="s">
        <v>26763</v>
      </c>
      <c r="I5947" s="120" t="s">
        <v>19866</v>
      </c>
      <c r="J5947" s="121" t="s">
        <v>7451</v>
      </c>
    </row>
    <row r="5948" spans="1:10" ht="15.75" hidden="1" customHeight="1">
      <c r="A5948" s="119">
        <v>5941</v>
      </c>
      <c r="B5948" s="238" t="s">
        <v>32114</v>
      </c>
      <c r="C5948" s="121" t="s">
        <v>7492</v>
      </c>
      <c r="D5948" s="119">
        <v>2025</v>
      </c>
      <c r="E5948" s="121">
        <v>6200040186</v>
      </c>
      <c r="F5948" s="237">
        <v>45866</v>
      </c>
      <c r="G5948" s="121" t="s">
        <v>13246</v>
      </c>
      <c r="H5948" s="121" t="s">
        <v>26764</v>
      </c>
      <c r="I5948" s="120" t="s">
        <v>19867</v>
      </c>
      <c r="J5948" s="121" t="s">
        <v>7453</v>
      </c>
    </row>
    <row r="5949" spans="1:10" ht="15.75" hidden="1" customHeight="1">
      <c r="A5949" s="119">
        <v>5942</v>
      </c>
      <c r="B5949" s="238" t="s">
        <v>32115</v>
      </c>
      <c r="C5949" s="121" t="s">
        <v>7501</v>
      </c>
      <c r="D5949" s="119">
        <v>2025</v>
      </c>
      <c r="E5949" s="121">
        <v>6200039838</v>
      </c>
      <c r="F5949" s="237">
        <v>45835</v>
      </c>
      <c r="G5949" s="121" t="s">
        <v>13247</v>
      </c>
      <c r="H5949" s="121" t="s">
        <v>26765</v>
      </c>
      <c r="I5949" s="120" t="s">
        <v>19868</v>
      </c>
      <c r="J5949" s="121" t="s">
        <v>7453</v>
      </c>
    </row>
    <row r="5950" spans="1:10" ht="15.75" hidden="1" customHeight="1">
      <c r="A5950" s="119">
        <v>5943</v>
      </c>
      <c r="B5950" s="238" t="s">
        <v>32116</v>
      </c>
      <c r="C5950" s="121" t="s">
        <v>7508</v>
      </c>
      <c r="D5950" s="119">
        <v>2025</v>
      </c>
      <c r="E5950" s="121">
        <v>6400024339</v>
      </c>
      <c r="F5950" s="237">
        <v>45839</v>
      </c>
      <c r="G5950" s="121" t="s">
        <v>13248</v>
      </c>
      <c r="H5950" s="121" t="s">
        <v>26766</v>
      </c>
      <c r="I5950" s="120" t="s">
        <v>19869</v>
      </c>
      <c r="J5950" s="121" t="s">
        <v>7455</v>
      </c>
    </row>
    <row r="5951" spans="1:10" ht="15.75" hidden="1" customHeight="1">
      <c r="A5951" s="119">
        <v>5944</v>
      </c>
      <c r="B5951" s="238" t="s">
        <v>32117</v>
      </c>
      <c r="C5951" s="121" t="s">
        <v>7481</v>
      </c>
      <c r="D5951" s="119">
        <v>2025</v>
      </c>
      <c r="E5951" s="121">
        <v>6000042511</v>
      </c>
      <c r="F5951" s="237">
        <v>45839</v>
      </c>
      <c r="G5951" s="121" t="s">
        <v>13249</v>
      </c>
      <c r="H5951" s="121" t="s">
        <v>26767</v>
      </c>
      <c r="I5951" s="120" t="s">
        <v>19870</v>
      </c>
      <c r="J5951" s="121" t="s">
        <v>7452</v>
      </c>
    </row>
    <row r="5952" spans="1:10" ht="15.75" hidden="1" customHeight="1">
      <c r="A5952" s="119">
        <v>5945</v>
      </c>
      <c r="B5952" s="238" t="s">
        <v>32118</v>
      </c>
      <c r="C5952" s="121" t="s">
        <v>7488</v>
      </c>
      <c r="D5952" s="119">
        <v>2025</v>
      </c>
      <c r="E5952" s="121">
        <v>6100114197</v>
      </c>
      <c r="F5952" s="237">
        <v>45839</v>
      </c>
      <c r="G5952" s="121" t="s">
        <v>13250</v>
      </c>
      <c r="H5952" s="121" t="s">
        <v>26768</v>
      </c>
      <c r="I5952" s="120" t="s">
        <v>19871</v>
      </c>
      <c r="J5952" s="121" t="s">
        <v>7451</v>
      </c>
    </row>
    <row r="5953" spans="1:10" ht="15.75" hidden="1" customHeight="1">
      <c r="A5953" s="119">
        <v>5946</v>
      </c>
      <c r="B5953" s="238" t="s">
        <v>29767</v>
      </c>
      <c r="C5953" s="121" t="s">
        <v>7478</v>
      </c>
      <c r="D5953" s="119">
        <v>2025</v>
      </c>
      <c r="E5953" s="121">
        <v>6100114201</v>
      </c>
      <c r="F5953" s="237">
        <v>45833</v>
      </c>
      <c r="G5953" s="121" t="s">
        <v>13251</v>
      </c>
      <c r="H5953" s="121" t="s">
        <v>26769</v>
      </c>
      <c r="I5953" s="120" t="s">
        <v>19872</v>
      </c>
      <c r="J5953" s="121" t="s">
        <v>7451</v>
      </c>
    </row>
    <row r="5954" spans="1:10" ht="15.75" hidden="1" customHeight="1">
      <c r="A5954" s="119">
        <v>5947</v>
      </c>
      <c r="B5954" s="238" t="s">
        <v>32119</v>
      </c>
      <c r="C5954" s="121" t="s">
        <v>7489</v>
      </c>
      <c r="D5954" s="119">
        <v>2025</v>
      </c>
      <c r="E5954" s="121">
        <v>6200040002</v>
      </c>
      <c r="F5954" s="237">
        <v>45874</v>
      </c>
      <c r="G5954" s="121" t="s">
        <v>13252</v>
      </c>
      <c r="H5954" s="121"/>
      <c r="I5954" s="120" t="s">
        <v>19873</v>
      </c>
      <c r="J5954" s="121" t="s">
        <v>7453</v>
      </c>
    </row>
    <row r="5955" spans="1:10" ht="15.75" hidden="1" customHeight="1">
      <c r="A5955" s="119">
        <v>5948</v>
      </c>
      <c r="B5955" s="238" t="s">
        <v>32120</v>
      </c>
      <c r="C5955" s="121" t="s">
        <v>7504</v>
      </c>
      <c r="D5955" s="119">
        <v>2025</v>
      </c>
      <c r="E5955" s="121">
        <v>6300021160</v>
      </c>
      <c r="F5955" s="237">
        <v>45855</v>
      </c>
      <c r="G5955" s="121" t="s">
        <v>11992</v>
      </c>
      <c r="H5955" s="121"/>
      <c r="I5955" s="120" t="s">
        <v>19874</v>
      </c>
      <c r="J5955" s="121" t="s">
        <v>7454</v>
      </c>
    </row>
    <row r="5956" spans="1:10" ht="15.75" hidden="1" customHeight="1">
      <c r="A5956" s="119">
        <v>5949</v>
      </c>
      <c r="B5956" s="238" t="s">
        <v>32121</v>
      </c>
      <c r="C5956" s="121" t="s">
        <v>7478</v>
      </c>
      <c r="D5956" s="119">
        <v>2025</v>
      </c>
      <c r="E5956" s="121">
        <v>6100114266</v>
      </c>
      <c r="F5956" s="237">
        <v>45838</v>
      </c>
      <c r="G5956" s="121" t="s">
        <v>13253</v>
      </c>
      <c r="H5956" s="121" t="s">
        <v>26770</v>
      </c>
      <c r="I5956" s="120" t="s">
        <v>19875</v>
      </c>
      <c r="J5956" s="121" t="s">
        <v>7451</v>
      </c>
    </row>
    <row r="5957" spans="1:10" ht="15.75" hidden="1" customHeight="1">
      <c r="A5957" s="119">
        <v>5950</v>
      </c>
      <c r="B5957" s="238" t="s">
        <v>32122</v>
      </c>
      <c r="C5957" s="121" t="s">
        <v>7489</v>
      </c>
      <c r="D5957" s="119">
        <v>2025</v>
      </c>
      <c r="E5957" s="121">
        <v>6200039821</v>
      </c>
      <c r="F5957" s="237">
        <v>45834</v>
      </c>
      <c r="G5957" s="121" t="s">
        <v>13254</v>
      </c>
      <c r="H5957" s="121" t="s">
        <v>26771</v>
      </c>
      <c r="I5957" s="120" t="s">
        <v>19876</v>
      </c>
      <c r="J5957" s="121" t="s">
        <v>7453</v>
      </c>
    </row>
    <row r="5958" spans="1:10" ht="15.75" hidden="1" customHeight="1">
      <c r="A5958" s="119">
        <v>5951</v>
      </c>
      <c r="B5958" s="238" t="s">
        <v>32123</v>
      </c>
      <c r="C5958" s="121" t="s">
        <v>7478</v>
      </c>
      <c r="D5958" s="119">
        <v>2025</v>
      </c>
      <c r="E5958" s="121">
        <v>6100114303</v>
      </c>
      <c r="F5958" s="237">
        <v>45869</v>
      </c>
      <c r="G5958" s="121" t="s">
        <v>13255</v>
      </c>
      <c r="H5958" s="121" t="s">
        <v>26772</v>
      </c>
      <c r="I5958" s="120" t="s">
        <v>19877</v>
      </c>
      <c r="J5958" s="121" t="s">
        <v>7451</v>
      </c>
    </row>
    <row r="5959" spans="1:10" ht="15.75" hidden="1" customHeight="1">
      <c r="A5959" s="119">
        <v>5952</v>
      </c>
      <c r="B5959" s="238" t="s">
        <v>32124</v>
      </c>
      <c r="C5959" s="121" t="s">
        <v>7478</v>
      </c>
      <c r="D5959" s="119">
        <v>2025</v>
      </c>
      <c r="E5959" s="121">
        <v>6100114257</v>
      </c>
      <c r="F5959" s="237">
        <v>45838</v>
      </c>
      <c r="G5959" s="121" t="s">
        <v>13256</v>
      </c>
      <c r="H5959" s="121" t="s">
        <v>26773</v>
      </c>
      <c r="I5959" s="120" t="s">
        <v>19878</v>
      </c>
      <c r="J5959" s="121" t="s">
        <v>7451</v>
      </c>
    </row>
    <row r="5960" spans="1:10" ht="15.75" hidden="1" customHeight="1">
      <c r="A5960" s="119">
        <v>5953</v>
      </c>
      <c r="B5960" s="238" t="s">
        <v>32125</v>
      </c>
      <c r="C5960" s="121" t="s">
        <v>7506</v>
      </c>
      <c r="D5960" s="119">
        <v>2025</v>
      </c>
      <c r="E5960" s="121">
        <v>6300021111</v>
      </c>
      <c r="F5960" s="237">
        <v>45842</v>
      </c>
      <c r="G5960" s="121" t="s">
        <v>13257</v>
      </c>
      <c r="H5960" s="121" t="s">
        <v>26774</v>
      </c>
      <c r="I5960" s="120" t="s">
        <v>19879</v>
      </c>
      <c r="J5960" s="121" t="s">
        <v>7454</v>
      </c>
    </row>
    <row r="5961" spans="1:10" ht="15.75" hidden="1" customHeight="1">
      <c r="A5961" s="119">
        <v>5954</v>
      </c>
      <c r="B5961" s="238" t="s">
        <v>32126</v>
      </c>
      <c r="C5961" s="121" t="s">
        <v>7492</v>
      </c>
      <c r="D5961" s="119">
        <v>2025</v>
      </c>
      <c r="E5961" s="121">
        <v>6200039982</v>
      </c>
      <c r="F5961" s="237">
        <v>45847</v>
      </c>
      <c r="G5961" s="121" t="s">
        <v>13258</v>
      </c>
      <c r="H5961" s="121" t="s">
        <v>26775</v>
      </c>
      <c r="I5961" s="120" t="s">
        <v>19880</v>
      </c>
      <c r="J5961" s="121" t="s">
        <v>7453</v>
      </c>
    </row>
    <row r="5962" spans="1:10" ht="15.75" hidden="1" customHeight="1">
      <c r="A5962" s="119">
        <v>5955</v>
      </c>
      <c r="B5962" s="238" t="s">
        <v>32127</v>
      </c>
      <c r="C5962" s="121" t="s">
        <v>7483</v>
      </c>
      <c r="D5962" s="119">
        <v>2025</v>
      </c>
      <c r="E5962" s="121">
        <v>6100114700</v>
      </c>
      <c r="F5962" s="237">
        <v>45854</v>
      </c>
      <c r="G5962" s="121" t="s">
        <v>13259</v>
      </c>
      <c r="H5962" s="121" t="s">
        <v>26776</v>
      </c>
      <c r="I5962" s="120" t="s">
        <v>19881</v>
      </c>
      <c r="J5962" s="121" t="s">
        <v>7451</v>
      </c>
    </row>
    <row r="5963" spans="1:10" ht="15.75" hidden="1" customHeight="1">
      <c r="A5963" s="119">
        <v>5956</v>
      </c>
      <c r="B5963" s="238" t="s">
        <v>32128</v>
      </c>
      <c r="C5963" s="121" t="s">
        <v>7481</v>
      </c>
      <c r="D5963" s="119">
        <v>2025</v>
      </c>
      <c r="E5963" s="121">
        <v>6000042523</v>
      </c>
      <c r="F5963" s="237">
        <v>45839</v>
      </c>
      <c r="G5963" s="121" t="s">
        <v>13260</v>
      </c>
      <c r="H5963" s="121" t="s">
        <v>26777</v>
      </c>
      <c r="I5963" s="120" t="s">
        <v>19882</v>
      </c>
      <c r="J5963" s="121" t="s">
        <v>7452</v>
      </c>
    </row>
    <row r="5964" spans="1:10" ht="15.75" hidden="1" customHeight="1">
      <c r="A5964" s="119">
        <v>5957</v>
      </c>
      <c r="B5964" s="238" t="s">
        <v>32129</v>
      </c>
      <c r="C5964" s="121" t="s">
        <v>7482</v>
      </c>
      <c r="D5964" s="119">
        <v>2025</v>
      </c>
      <c r="E5964" s="121">
        <v>6100114397</v>
      </c>
      <c r="F5964" s="237">
        <v>45840</v>
      </c>
      <c r="G5964" s="121" t="s">
        <v>13261</v>
      </c>
      <c r="H5964" s="121" t="s">
        <v>26778</v>
      </c>
      <c r="I5964" s="120" t="s">
        <v>19883</v>
      </c>
      <c r="J5964" s="121" t="s">
        <v>7451</v>
      </c>
    </row>
    <row r="5965" spans="1:10" ht="15.75" hidden="1" customHeight="1">
      <c r="A5965" s="119">
        <v>5958</v>
      </c>
      <c r="B5965" s="238" t="s">
        <v>7609</v>
      </c>
      <c r="C5965" s="121" t="s">
        <v>7478</v>
      </c>
      <c r="D5965" s="119">
        <v>2025</v>
      </c>
      <c r="E5965" s="121">
        <v>6100114216</v>
      </c>
      <c r="F5965" s="237">
        <v>45835</v>
      </c>
      <c r="G5965" s="121" t="s">
        <v>13262</v>
      </c>
      <c r="H5965" s="121" t="s">
        <v>26779</v>
      </c>
      <c r="I5965" s="120" t="s">
        <v>19884</v>
      </c>
      <c r="J5965" s="121" t="s">
        <v>7451</v>
      </c>
    </row>
    <row r="5966" spans="1:10" ht="15.75" hidden="1" customHeight="1">
      <c r="A5966" s="119">
        <v>5959</v>
      </c>
      <c r="B5966" s="238" t="s">
        <v>32130</v>
      </c>
      <c r="C5966" s="121" t="s">
        <v>7495</v>
      </c>
      <c r="D5966" s="119">
        <v>2025</v>
      </c>
      <c r="E5966" s="121">
        <v>6300021166</v>
      </c>
      <c r="F5966" s="237">
        <v>45876</v>
      </c>
      <c r="G5966" s="121" t="s">
        <v>7296</v>
      </c>
      <c r="H5966" s="121" t="s">
        <v>26780</v>
      </c>
      <c r="I5966" s="120" t="s">
        <v>19885</v>
      </c>
      <c r="J5966" s="121" t="s">
        <v>7454</v>
      </c>
    </row>
    <row r="5967" spans="1:10" ht="15.75" hidden="1" customHeight="1">
      <c r="A5967" s="119">
        <v>5960</v>
      </c>
      <c r="B5967" s="238" t="s">
        <v>32131</v>
      </c>
      <c r="C5967" s="121" t="s">
        <v>7512</v>
      </c>
      <c r="D5967" s="119">
        <v>2025</v>
      </c>
      <c r="E5967" s="121">
        <v>6400024329</v>
      </c>
      <c r="F5967" s="237">
        <v>45839</v>
      </c>
      <c r="G5967" s="121" t="s">
        <v>13263</v>
      </c>
      <c r="H5967" s="121" t="s">
        <v>26781</v>
      </c>
      <c r="I5967" s="120" t="s">
        <v>19886</v>
      </c>
      <c r="J5967" s="121" t="s">
        <v>7455</v>
      </c>
    </row>
    <row r="5968" spans="1:10" ht="15.75" hidden="1" customHeight="1">
      <c r="A5968" s="119">
        <v>5961</v>
      </c>
      <c r="B5968" s="238" t="s">
        <v>7833</v>
      </c>
      <c r="C5968" s="121" t="s">
        <v>7483</v>
      </c>
      <c r="D5968" s="119">
        <v>2025</v>
      </c>
      <c r="E5968" s="121">
        <v>6100114433</v>
      </c>
      <c r="F5968" s="237">
        <v>45842</v>
      </c>
      <c r="G5968" s="121" t="s">
        <v>13264</v>
      </c>
      <c r="H5968" s="121"/>
      <c r="I5968" s="120" t="s">
        <v>19887</v>
      </c>
      <c r="J5968" s="121" t="s">
        <v>7451</v>
      </c>
    </row>
    <row r="5969" spans="1:10" ht="15.75" hidden="1" customHeight="1">
      <c r="A5969" s="119">
        <v>5962</v>
      </c>
      <c r="B5969" s="238" t="s">
        <v>32132</v>
      </c>
      <c r="C5969" s="121" t="s">
        <v>7501</v>
      </c>
      <c r="D5969" s="119">
        <v>2025</v>
      </c>
      <c r="E5969" s="121">
        <v>6200039847</v>
      </c>
      <c r="F5969" s="237">
        <v>45838</v>
      </c>
      <c r="G5969" s="121" t="s">
        <v>13265</v>
      </c>
      <c r="H5969" s="121" t="s">
        <v>26782</v>
      </c>
      <c r="I5969" s="120" t="s">
        <v>19888</v>
      </c>
      <c r="J5969" s="121" t="s">
        <v>7453</v>
      </c>
    </row>
    <row r="5970" spans="1:10" ht="15.75" hidden="1" customHeight="1">
      <c r="A5970" s="119">
        <v>5963</v>
      </c>
      <c r="B5970" s="238" t="s">
        <v>32133</v>
      </c>
      <c r="C5970" s="121" t="s">
        <v>7478</v>
      </c>
      <c r="D5970" s="119">
        <v>2025</v>
      </c>
      <c r="E5970" s="121">
        <v>6100114234</v>
      </c>
      <c r="F5970" s="237">
        <v>45838</v>
      </c>
      <c r="G5970" s="121" t="s">
        <v>13266</v>
      </c>
      <c r="H5970" s="121" t="s">
        <v>26783</v>
      </c>
      <c r="I5970" s="120" t="s">
        <v>19889</v>
      </c>
      <c r="J5970" s="121" t="s">
        <v>7451</v>
      </c>
    </row>
    <row r="5971" spans="1:10" ht="15.75" hidden="1" customHeight="1">
      <c r="A5971" s="119">
        <v>5964</v>
      </c>
      <c r="B5971" s="238" t="s">
        <v>7705</v>
      </c>
      <c r="C5971" s="121" t="s">
        <v>7478</v>
      </c>
      <c r="D5971" s="119">
        <v>2025</v>
      </c>
      <c r="E5971" s="121">
        <v>6100114219</v>
      </c>
      <c r="F5971" s="237">
        <v>45838</v>
      </c>
      <c r="G5971" s="121" t="s">
        <v>13267</v>
      </c>
      <c r="H5971" s="121" t="s">
        <v>26784</v>
      </c>
      <c r="I5971" s="120" t="s">
        <v>19890</v>
      </c>
      <c r="J5971" s="121" t="s">
        <v>7451</v>
      </c>
    </row>
    <row r="5972" spans="1:10" ht="15.75" hidden="1" customHeight="1">
      <c r="A5972" s="119">
        <v>5965</v>
      </c>
      <c r="B5972" s="238" t="s">
        <v>32134</v>
      </c>
      <c r="C5972" s="121" t="s">
        <v>7483</v>
      </c>
      <c r="D5972" s="119">
        <v>2025</v>
      </c>
      <c r="E5972" s="121">
        <v>6100114231</v>
      </c>
      <c r="F5972" s="237">
        <v>45835</v>
      </c>
      <c r="G5972" s="121" t="s">
        <v>13268</v>
      </c>
      <c r="H5972" s="121" t="s">
        <v>26785</v>
      </c>
      <c r="I5972" s="120" t="s">
        <v>19891</v>
      </c>
      <c r="J5972" s="121" t="s">
        <v>7451</v>
      </c>
    </row>
    <row r="5973" spans="1:10" ht="15.75" hidden="1" customHeight="1">
      <c r="A5973" s="119">
        <v>5966</v>
      </c>
      <c r="B5973" s="238" t="s">
        <v>32135</v>
      </c>
      <c r="C5973" s="121" t="s">
        <v>7478</v>
      </c>
      <c r="D5973" s="119">
        <v>2025</v>
      </c>
      <c r="E5973" s="121">
        <v>6100114347</v>
      </c>
      <c r="F5973" s="237">
        <v>45842</v>
      </c>
      <c r="G5973" s="121" t="s">
        <v>13269</v>
      </c>
      <c r="H5973" s="121" t="s">
        <v>26786</v>
      </c>
      <c r="I5973" s="120" t="s">
        <v>19892</v>
      </c>
      <c r="J5973" s="121" t="s">
        <v>7451</v>
      </c>
    </row>
    <row r="5974" spans="1:10" ht="15.75" hidden="1" customHeight="1">
      <c r="A5974" s="119">
        <v>5967</v>
      </c>
      <c r="B5974" s="238" t="s">
        <v>32136</v>
      </c>
      <c r="C5974" s="121" t="s">
        <v>7495</v>
      </c>
      <c r="D5974" s="119">
        <v>2025</v>
      </c>
      <c r="E5974" s="121">
        <v>6300021133</v>
      </c>
      <c r="F5974" s="237">
        <v>45838</v>
      </c>
      <c r="G5974" s="121" t="s">
        <v>13270</v>
      </c>
      <c r="H5974" s="121" t="s">
        <v>26787</v>
      </c>
      <c r="I5974" s="120" t="s">
        <v>19893</v>
      </c>
      <c r="J5974" s="121" t="s">
        <v>7454</v>
      </c>
    </row>
    <row r="5975" spans="1:10" ht="15.75" hidden="1" customHeight="1">
      <c r="A5975" s="119">
        <v>5968</v>
      </c>
      <c r="B5975" s="238" t="s">
        <v>32137</v>
      </c>
      <c r="C5975" s="121" t="s">
        <v>7478</v>
      </c>
      <c r="D5975" s="119">
        <v>2025</v>
      </c>
      <c r="E5975" s="121">
        <v>6100114217</v>
      </c>
      <c r="F5975" s="237">
        <v>45839</v>
      </c>
      <c r="G5975" s="121" t="s">
        <v>13271</v>
      </c>
      <c r="H5975" s="121" t="s">
        <v>26788</v>
      </c>
      <c r="I5975" s="120" t="s">
        <v>19894</v>
      </c>
      <c r="J5975" s="121" t="s">
        <v>7451</v>
      </c>
    </row>
    <row r="5976" spans="1:10" ht="15.75" hidden="1" customHeight="1">
      <c r="A5976" s="119">
        <v>5969</v>
      </c>
      <c r="B5976" s="238" t="s">
        <v>32138</v>
      </c>
      <c r="C5976" s="121" t="s">
        <v>7482</v>
      </c>
      <c r="D5976" s="119">
        <v>2025</v>
      </c>
      <c r="E5976" s="121">
        <v>6100114349</v>
      </c>
      <c r="F5976" s="237">
        <v>45840</v>
      </c>
      <c r="G5976" s="121" t="s">
        <v>13272</v>
      </c>
      <c r="H5976" s="121" t="s">
        <v>26789</v>
      </c>
      <c r="I5976" s="120" t="s">
        <v>19895</v>
      </c>
      <c r="J5976" s="121" t="s">
        <v>7451</v>
      </c>
    </row>
    <row r="5977" spans="1:10" ht="15.75" hidden="1" customHeight="1">
      <c r="A5977" s="119">
        <v>5970</v>
      </c>
      <c r="B5977" s="238" t="s">
        <v>32139</v>
      </c>
      <c r="C5977" s="121" t="s">
        <v>7492</v>
      </c>
      <c r="D5977" s="119">
        <v>2025</v>
      </c>
      <c r="E5977" s="121">
        <v>6200039855</v>
      </c>
      <c r="F5977" s="237">
        <v>45841</v>
      </c>
      <c r="G5977" s="121" t="s">
        <v>7105</v>
      </c>
      <c r="H5977" s="121"/>
      <c r="I5977" s="120" t="s">
        <v>19896</v>
      </c>
      <c r="J5977" s="121" t="s">
        <v>7453</v>
      </c>
    </row>
    <row r="5978" spans="1:10" ht="15.75" hidden="1" customHeight="1">
      <c r="A5978" s="119">
        <v>5971</v>
      </c>
      <c r="B5978" s="238" t="s">
        <v>30127</v>
      </c>
      <c r="C5978" s="121" t="s">
        <v>7478</v>
      </c>
      <c r="D5978" s="119">
        <v>2025</v>
      </c>
      <c r="E5978" s="121">
        <v>6100114215</v>
      </c>
      <c r="F5978" s="237">
        <v>45835</v>
      </c>
      <c r="G5978" s="121" t="s">
        <v>13273</v>
      </c>
      <c r="H5978" s="121" t="s">
        <v>26790</v>
      </c>
      <c r="I5978" s="120" t="s">
        <v>19897</v>
      </c>
      <c r="J5978" s="121" t="s">
        <v>7451</v>
      </c>
    </row>
    <row r="5979" spans="1:10" ht="15.75" hidden="1" customHeight="1">
      <c r="A5979" s="119">
        <v>5972</v>
      </c>
      <c r="B5979" s="238" t="s">
        <v>32140</v>
      </c>
      <c r="C5979" s="121" t="s">
        <v>7481</v>
      </c>
      <c r="D5979" s="119">
        <v>2025</v>
      </c>
      <c r="E5979" s="121">
        <v>6000042530</v>
      </c>
      <c r="F5979" s="237">
        <v>45838</v>
      </c>
      <c r="G5979" s="121" t="s">
        <v>13274</v>
      </c>
      <c r="H5979" s="121" t="s">
        <v>26791</v>
      </c>
      <c r="I5979" s="120" t="s">
        <v>19898</v>
      </c>
      <c r="J5979" s="121" t="s">
        <v>7452</v>
      </c>
    </row>
    <row r="5980" spans="1:10" ht="15.75" hidden="1" customHeight="1">
      <c r="A5980" s="119">
        <v>5973</v>
      </c>
      <c r="B5980" s="238" t="s">
        <v>32141</v>
      </c>
      <c r="C5980" s="121" t="s">
        <v>7478</v>
      </c>
      <c r="D5980" s="119">
        <v>2025</v>
      </c>
      <c r="E5980" s="121">
        <v>6100114259</v>
      </c>
      <c r="F5980" s="237">
        <v>45842</v>
      </c>
      <c r="G5980" s="121" t="s">
        <v>13275</v>
      </c>
      <c r="H5980" s="121" t="s">
        <v>26792</v>
      </c>
      <c r="I5980" s="120" t="s">
        <v>19899</v>
      </c>
      <c r="J5980" s="121" t="s">
        <v>7451</v>
      </c>
    </row>
    <row r="5981" spans="1:10" ht="15.75" hidden="1" customHeight="1">
      <c r="A5981" s="119">
        <v>5974</v>
      </c>
      <c r="B5981" s="238" t="s">
        <v>32142</v>
      </c>
      <c r="C5981" s="121" t="s">
        <v>7495</v>
      </c>
      <c r="D5981" s="119">
        <v>2025</v>
      </c>
      <c r="E5981" s="121">
        <v>6300021175</v>
      </c>
      <c r="F5981" s="237">
        <v>45848</v>
      </c>
      <c r="G5981" s="121" t="s">
        <v>13276</v>
      </c>
      <c r="H5981" s="121" t="s">
        <v>26793</v>
      </c>
      <c r="I5981" s="120" t="s">
        <v>19900</v>
      </c>
      <c r="J5981" s="121" t="s">
        <v>7454</v>
      </c>
    </row>
    <row r="5982" spans="1:10" ht="15.75" hidden="1" customHeight="1">
      <c r="A5982" s="119">
        <v>5975</v>
      </c>
      <c r="B5982" s="238" t="s">
        <v>30048</v>
      </c>
      <c r="C5982" s="121" t="s">
        <v>7488</v>
      </c>
      <c r="D5982" s="119">
        <v>2025</v>
      </c>
      <c r="E5982" s="121">
        <v>6100114277</v>
      </c>
      <c r="F5982" s="237">
        <v>45839</v>
      </c>
      <c r="G5982" s="121" t="s">
        <v>13277</v>
      </c>
      <c r="H5982" s="121" t="s">
        <v>26794</v>
      </c>
      <c r="I5982" s="120" t="s">
        <v>19901</v>
      </c>
      <c r="J5982" s="121" t="s">
        <v>7451</v>
      </c>
    </row>
    <row r="5983" spans="1:10" ht="15.75" hidden="1" customHeight="1">
      <c r="A5983" s="119">
        <v>5976</v>
      </c>
      <c r="B5983" s="238" t="s">
        <v>32143</v>
      </c>
      <c r="C5983" s="121" t="s">
        <v>7504</v>
      </c>
      <c r="D5983" s="119">
        <v>2025</v>
      </c>
      <c r="E5983" s="121">
        <v>6300021122</v>
      </c>
      <c r="F5983" s="237">
        <v>45842</v>
      </c>
      <c r="G5983" s="121" t="s">
        <v>7213</v>
      </c>
      <c r="H5983" s="121" t="s">
        <v>26795</v>
      </c>
      <c r="I5983" s="120" t="s">
        <v>19902</v>
      </c>
      <c r="J5983" s="121" t="s">
        <v>7454</v>
      </c>
    </row>
    <row r="5984" spans="1:10" ht="15.75" hidden="1" customHeight="1">
      <c r="A5984" s="119">
        <v>5977</v>
      </c>
      <c r="B5984" s="238" t="s">
        <v>32144</v>
      </c>
      <c r="C5984" s="121" t="s">
        <v>7481</v>
      </c>
      <c r="D5984" s="119">
        <v>2025</v>
      </c>
      <c r="E5984" s="121">
        <v>6000042599</v>
      </c>
      <c r="F5984" s="237">
        <v>45847</v>
      </c>
      <c r="G5984" s="121" t="s">
        <v>13278</v>
      </c>
      <c r="H5984" s="121" t="s">
        <v>26796</v>
      </c>
      <c r="I5984" s="120" t="s">
        <v>19903</v>
      </c>
      <c r="J5984" s="121" t="s">
        <v>7452</v>
      </c>
    </row>
    <row r="5985" spans="1:10" ht="15.75" hidden="1" customHeight="1">
      <c r="A5985" s="119">
        <v>5978</v>
      </c>
      <c r="B5985" s="238" t="s">
        <v>31112</v>
      </c>
      <c r="C5985" s="121" t="s">
        <v>7478</v>
      </c>
      <c r="D5985" s="119">
        <v>2025</v>
      </c>
      <c r="E5985" s="121">
        <v>6100113970</v>
      </c>
      <c r="F5985" s="237">
        <v>45826</v>
      </c>
      <c r="G5985" s="121" t="s">
        <v>13279</v>
      </c>
      <c r="H5985" s="121" t="s">
        <v>26797</v>
      </c>
      <c r="I5985" s="120" t="s">
        <v>19904</v>
      </c>
      <c r="J5985" s="121" t="s">
        <v>7451</v>
      </c>
    </row>
    <row r="5986" spans="1:10" ht="15.75" hidden="1" customHeight="1">
      <c r="A5986" s="119">
        <v>5979</v>
      </c>
      <c r="B5986" s="238" t="s">
        <v>32145</v>
      </c>
      <c r="C5986" s="121" t="s">
        <v>7505</v>
      </c>
      <c r="D5986" s="119">
        <v>2025</v>
      </c>
      <c r="E5986" s="121">
        <v>6400024376</v>
      </c>
      <c r="F5986" s="237">
        <v>45842</v>
      </c>
      <c r="G5986" s="121" t="s">
        <v>13280</v>
      </c>
      <c r="H5986" s="121" t="s">
        <v>26798</v>
      </c>
      <c r="I5986" s="120" t="s">
        <v>19905</v>
      </c>
      <c r="J5986" s="121" t="s">
        <v>7455</v>
      </c>
    </row>
    <row r="5987" spans="1:10" ht="15.75" hidden="1" customHeight="1">
      <c r="A5987" s="119">
        <v>5980</v>
      </c>
      <c r="B5987" s="238" t="s">
        <v>32146</v>
      </c>
      <c r="C5987" s="121" t="s">
        <v>7489</v>
      </c>
      <c r="D5987" s="119">
        <v>2025</v>
      </c>
      <c r="E5987" s="121">
        <v>6200039850</v>
      </c>
      <c r="F5987" s="237">
        <v>45840</v>
      </c>
      <c r="G5987" s="121" t="s">
        <v>13281</v>
      </c>
      <c r="H5987" s="121" t="s">
        <v>26799</v>
      </c>
      <c r="I5987" s="120" t="s">
        <v>19906</v>
      </c>
      <c r="J5987" s="121" t="s">
        <v>7453</v>
      </c>
    </row>
    <row r="5988" spans="1:10" ht="15.75" hidden="1" customHeight="1">
      <c r="A5988" s="119">
        <v>5981</v>
      </c>
      <c r="B5988" s="238" t="s">
        <v>32147</v>
      </c>
      <c r="C5988" s="121" t="s">
        <v>7492</v>
      </c>
      <c r="D5988" s="119">
        <v>2025</v>
      </c>
      <c r="E5988" s="121">
        <v>6200040315</v>
      </c>
      <c r="F5988" s="237">
        <v>45876</v>
      </c>
      <c r="G5988" s="121" t="s">
        <v>13282</v>
      </c>
      <c r="H5988" s="121" t="s">
        <v>26800</v>
      </c>
      <c r="I5988" s="120" t="s">
        <v>19907</v>
      </c>
      <c r="J5988" s="121" t="s">
        <v>7453</v>
      </c>
    </row>
    <row r="5989" spans="1:10" ht="15.75" hidden="1" customHeight="1">
      <c r="A5989" s="119">
        <v>5982</v>
      </c>
      <c r="B5989" s="238" t="s">
        <v>32148</v>
      </c>
      <c r="C5989" s="121" t="s">
        <v>7496</v>
      </c>
      <c r="D5989" s="119">
        <v>2025</v>
      </c>
      <c r="E5989" s="121">
        <v>6100114644</v>
      </c>
      <c r="F5989" s="237">
        <v>45855</v>
      </c>
      <c r="G5989" s="121" t="s">
        <v>13283</v>
      </c>
      <c r="H5989" s="121" t="s">
        <v>26801</v>
      </c>
      <c r="I5989" s="120" t="s">
        <v>7443</v>
      </c>
      <c r="J5989" s="121" t="s">
        <v>7451</v>
      </c>
    </row>
    <row r="5990" spans="1:10" ht="15.75" hidden="1" customHeight="1">
      <c r="A5990" s="119">
        <v>5983</v>
      </c>
      <c r="B5990" s="238" t="s">
        <v>32149</v>
      </c>
      <c r="C5990" s="121" t="s">
        <v>7496</v>
      </c>
      <c r="D5990" s="119">
        <v>2025</v>
      </c>
      <c r="E5990" s="121">
        <v>6100114647</v>
      </c>
      <c r="F5990" s="237">
        <v>45854</v>
      </c>
      <c r="G5990" s="121" t="s">
        <v>13284</v>
      </c>
      <c r="H5990" s="121" t="s">
        <v>26802</v>
      </c>
      <c r="I5990" s="120" t="s">
        <v>19908</v>
      </c>
      <c r="J5990" s="121" t="s">
        <v>7451</v>
      </c>
    </row>
    <row r="5991" spans="1:10" ht="15.75" hidden="1" customHeight="1">
      <c r="A5991" s="119">
        <v>5984</v>
      </c>
      <c r="B5991" s="238" t="s">
        <v>29335</v>
      </c>
      <c r="C5991" s="121" t="s">
        <v>7492</v>
      </c>
      <c r="D5991" s="119">
        <v>2025</v>
      </c>
      <c r="E5991" s="121">
        <v>6200040055</v>
      </c>
      <c r="F5991" s="237">
        <v>45853</v>
      </c>
      <c r="G5991" s="121" t="s">
        <v>13285</v>
      </c>
      <c r="H5991" s="121" t="s">
        <v>26803</v>
      </c>
      <c r="I5991" s="120" t="s">
        <v>19909</v>
      </c>
      <c r="J5991" s="121" t="s">
        <v>7453</v>
      </c>
    </row>
    <row r="5992" spans="1:10" ht="15.75" hidden="1" customHeight="1">
      <c r="A5992" s="119">
        <v>5985</v>
      </c>
      <c r="B5992" s="238" t="s">
        <v>32150</v>
      </c>
      <c r="C5992" s="121" t="s">
        <v>7500</v>
      </c>
      <c r="D5992" s="119">
        <v>2025</v>
      </c>
      <c r="E5992" s="121">
        <v>6200040172</v>
      </c>
      <c r="F5992" s="237">
        <v>45862</v>
      </c>
      <c r="G5992" s="121" t="s">
        <v>13286</v>
      </c>
      <c r="H5992" s="121" t="s">
        <v>26804</v>
      </c>
      <c r="I5992" s="120" t="s">
        <v>19910</v>
      </c>
      <c r="J5992" s="121" t="s">
        <v>7453</v>
      </c>
    </row>
    <row r="5993" spans="1:10" ht="15.75" hidden="1" customHeight="1">
      <c r="A5993" s="119">
        <v>5986</v>
      </c>
      <c r="B5993" s="238" t="s">
        <v>32151</v>
      </c>
      <c r="C5993" s="121" t="s">
        <v>7493</v>
      </c>
      <c r="D5993" s="119">
        <v>2025</v>
      </c>
      <c r="E5993" s="121">
        <v>6000042674</v>
      </c>
      <c r="F5993" s="237">
        <v>45853</v>
      </c>
      <c r="G5993" s="121" t="s">
        <v>13287</v>
      </c>
      <c r="H5993" s="121" t="s">
        <v>26805</v>
      </c>
      <c r="I5993" s="120" t="s">
        <v>19911</v>
      </c>
      <c r="J5993" s="121" t="s">
        <v>7452</v>
      </c>
    </row>
    <row r="5994" spans="1:10" ht="15.75" hidden="1" customHeight="1">
      <c r="A5994" s="119">
        <v>5987</v>
      </c>
      <c r="B5994" s="238" t="s">
        <v>32152</v>
      </c>
      <c r="C5994" s="121" t="s">
        <v>7479</v>
      </c>
      <c r="D5994" s="119">
        <v>2025</v>
      </c>
      <c r="E5994" s="121">
        <v>6100114502</v>
      </c>
      <c r="F5994" s="237">
        <v>45849</v>
      </c>
      <c r="G5994" s="121" t="s">
        <v>13288</v>
      </c>
      <c r="H5994" s="121" t="s">
        <v>26806</v>
      </c>
      <c r="I5994" s="120" t="s">
        <v>19912</v>
      </c>
      <c r="J5994" s="121" t="s">
        <v>7451</v>
      </c>
    </row>
    <row r="5995" spans="1:10" ht="15.75" hidden="1" customHeight="1">
      <c r="A5995" s="119">
        <v>5988</v>
      </c>
      <c r="B5995" s="238" t="s">
        <v>32153</v>
      </c>
      <c r="C5995" s="121" t="s">
        <v>7498</v>
      </c>
      <c r="D5995" s="119">
        <v>2025</v>
      </c>
      <c r="E5995" s="121">
        <v>6200039861</v>
      </c>
      <c r="F5995" s="237">
        <v>45841</v>
      </c>
      <c r="G5995" s="121" t="s">
        <v>7101</v>
      </c>
      <c r="H5995" s="121"/>
      <c r="I5995" s="120" t="s">
        <v>19913</v>
      </c>
      <c r="J5995" s="121" t="s">
        <v>7453</v>
      </c>
    </row>
    <row r="5996" spans="1:10" ht="15.75" hidden="1" customHeight="1">
      <c r="A5996" s="119">
        <v>5989</v>
      </c>
      <c r="B5996" s="121" t="s">
        <v>28077</v>
      </c>
      <c r="C5996" s="121" t="s">
        <v>7480</v>
      </c>
      <c r="D5996" s="119">
        <v>2025</v>
      </c>
      <c r="E5996" s="121">
        <v>6000042553</v>
      </c>
      <c r="F5996" s="237">
        <v>45839</v>
      </c>
      <c r="G5996" s="121" t="s">
        <v>13289</v>
      </c>
      <c r="H5996" s="121" t="s">
        <v>26807</v>
      </c>
      <c r="I5996" s="120" t="s">
        <v>19914</v>
      </c>
      <c r="J5996" s="121" t="s">
        <v>7452</v>
      </c>
    </row>
    <row r="5997" spans="1:10" ht="15.75" hidden="1" customHeight="1">
      <c r="A5997" s="119">
        <v>5990</v>
      </c>
      <c r="B5997" s="238" t="s">
        <v>32154</v>
      </c>
      <c r="C5997" s="121" t="s">
        <v>7504</v>
      </c>
      <c r="D5997" s="119">
        <v>2025</v>
      </c>
      <c r="E5997" s="121">
        <v>6300021126</v>
      </c>
      <c r="F5997" s="237">
        <v>45835</v>
      </c>
      <c r="G5997" s="121" t="s">
        <v>13290</v>
      </c>
      <c r="H5997" s="121" t="s">
        <v>26808</v>
      </c>
      <c r="I5997" s="120" t="s">
        <v>19915</v>
      </c>
      <c r="J5997" s="121" t="s">
        <v>7454</v>
      </c>
    </row>
    <row r="5998" spans="1:10" ht="15.75" hidden="1" customHeight="1">
      <c r="A5998" s="119">
        <v>5991</v>
      </c>
      <c r="B5998" s="238" t="s">
        <v>32155</v>
      </c>
      <c r="C5998" s="121" t="s">
        <v>7481</v>
      </c>
      <c r="D5998" s="119">
        <v>2025</v>
      </c>
      <c r="E5998" s="121">
        <v>6000042531</v>
      </c>
      <c r="F5998" s="237">
        <v>45838</v>
      </c>
      <c r="G5998" s="121" t="s">
        <v>13291</v>
      </c>
      <c r="H5998" s="121" t="s">
        <v>26809</v>
      </c>
      <c r="I5998" s="120" t="s">
        <v>19916</v>
      </c>
      <c r="J5998" s="121" t="s">
        <v>7452</v>
      </c>
    </row>
    <row r="5999" spans="1:10" ht="15.75" hidden="1" customHeight="1">
      <c r="A5999" s="119">
        <v>5992</v>
      </c>
      <c r="B5999" s="238" t="s">
        <v>32156</v>
      </c>
      <c r="C5999" s="121" t="s">
        <v>7491</v>
      </c>
      <c r="D5999" s="119">
        <v>2025</v>
      </c>
      <c r="E5999" s="121">
        <v>6100114258</v>
      </c>
      <c r="F5999" s="237">
        <v>45838</v>
      </c>
      <c r="G5999" s="121" t="s">
        <v>13292</v>
      </c>
      <c r="H5999" s="121" t="s">
        <v>26810</v>
      </c>
      <c r="I5999" s="120" t="s">
        <v>19917</v>
      </c>
      <c r="J5999" s="121" t="s">
        <v>7451</v>
      </c>
    </row>
    <row r="6000" spans="1:10" ht="15.75" hidden="1" customHeight="1">
      <c r="A6000" s="119">
        <v>5993</v>
      </c>
      <c r="B6000" s="238" t="s">
        <v>32157</v>
      </c>
      <c r="C6000" s="121" t="s">
        <v>7495</v>
      </c>
      <c r="D6000" s="119">
        <v>2025</v>
      </c>
      <c r="E6000" s="121">
        <v>6300021174</v>
      </c>
      <c r="F6000" s="237">
        <v>45848</v>
      </c>
      <c r="G6000" s="121" t="s">
        <v>13293</v>
      </c>
      <c r="H6000" s="121" t="s">
        <v>26811</v>
      </c>
      <c r="I6000" s="120" t="s">
        <v>19918</v>
      </c>
      <c r="J6000" s="121" t="s">
        <v>7454</v>
      </c>
    </row>
    <row r="6001" spans="1:10" ht="15.75" hidden="1" customHeight="1">
      <c r="A6001" s="119">
        <v>5994</v>
      </c>
      <c r="B6001" s="238" t="s">
        <v>32158</v>
      </c>
      <c r="C6001" s="121" t="s">
        <v>7494</v>
      </c>
      <c r="D6001" s="119">
        <v>2025</v>
      </c>
      <c r="E6001" s="121">
        <v>6000042703</v>
      </c>
      <c r="F6001" s="237">
        <v>45859</v>
      </c>
      <c r="G6001" s="121" t="s">
        <v>13294</v>
      </c>
      <c r="H6001" s="121" t="s">
        <v>26812</v>
      </c>
      <c r="I6001" s="120" t="s">
        <v>19919</v>
      </c>
      <c r="J6001" s="121" t="s">
        <v>7452</v>
      </c>
    </row>
    <row r="6002" spans="1:10" ht="15.75" hidden="1" customHeight="1">
      <c r="A6002" s="119">
        <v>5995</v>
      </c>
      <c r="B6002" s="238" t="s">
        <v>7694</v>
      </c>
      <c r="C6002" s="121" t="s">
        <v>7478</v>
      </c>
      <c r="D6002" s="119">
        <v>2025</v>
      </c>
      <c r="E6002" s="121">
        <v>6100114255</v>
      </c>
      <c r="F6002" s="237">
        <v>45838</v>
      </c>
      <c r="G6002" s="121" t="s">
        <v>13295</v>
      </c>
      <c r="H6002" s="121" t="s">
        <v>26813</v>
      </c>
      <c r="I6002" s="120" t="s">
        <v>19920</v>
      </c>
      <c r="J6002" s="121" t="s">
        <v>7451</v>
      </c>
    </row>
    <row r="6003" spans="1:10" ht="15.75" hidden="1" customHeight="1">
      <c r="A6003" s="119">
        <v>5996</v>
      </c>
      <c r="B6003" s="238" t="s">
        <v>32159</v>
      </c>
      <c r="C6003" s="121" t="s">
        <v>7509</v>
      </c>
      <c r="D6003" s="119">
        <v>2025</v>
      </c>
      <c r="E6003" s="121">
        <v>6400024527</v>
      </c>
      <c r="F6003" s="237">
        <v>45854</v>
      </c>
      <c r="G6003" s="121" t="s">
        <v>13296</v>
      </c>
      <c r="H6003" s="121" t="s">
        <v>26814</v>
      </c>
      <c r="I6003" s="120" t="s">
        <v>19921</v>
      </c>
      <c r="J6003" s="121" t="s">
        <v>7455</v>
      </c>
    </row>
    <row r="6004" spans="1:10" ht="15.75" hidden="1" customHeight="1">
      <c r="A6004" s="119">
        <v>5997</v>
      </c>
      <c r="B6004" s="238" t="s">
        <v>32160</v>
      </c>
      <c r="C6004" s="121" t="s">
        <v>7478</v>
      </c>
      <c r="D6004" s="119">
        <v>2025</v>
      </c>
      <c r="E6004" s="121">
        <v>6100114812</v>
      </c>
      <c r="F6004" s="237">
        <v>45860</v>
      </c>
      <c r="G6004" s="121" t="s">
        <v>13297</v>
      </c>
      <c r="H6004" s="121" t="s">
        <v>26815</v>
      </c>
      <c r="I6004" s="120" t="s">
        <v>19922</v>
      </c>
      <c r="J6004" s="121" t="s">
        <v>7451</v>
      </c>
    </row>
    <row r="6005" spans="1:10" ht="15.75" hidden="1" customHeight="1">
      <c r="A6005" s="119">
        <v>5998</v>
      </c>
      <c r="B6005" s="238" t="s">
        <v>32161</v>
      </c>
      <c r="C6005" s="121" t="s">
        <v>7485</v>
      </c>
      <c r="D6005" s="119">
        <v>2025</v>
      </c>
      <c r="E6005" s="121">
        <v>6000042679</v>
      </c>
      <c r="F6005" s="237">
        <v>45854</v>
      </c>
      <c r="G6005" s="121" t="s">
        <v>13298</v>
      </c>
      <c r="H6005" s="121" t="s">
        <v>26816</v>
      </c>
      <c r="I6005" s="120" t="s">
        <v>19923</v>
      </c>
      <c r="J6005" s="121" t="s">
        <v>7452</v>
      </c>
    </row>
    <row r="6006" spans="1:10" ht="15.75" hidden="1" customHeight="1">
      <c r="A6006" s="119">
        <v>5999</v>
      </c>
      <c r="B6006" s="238" t="s">
        <v>7625</v>
      </c>
      <c r="C6006" s="121" t="s">
        <v>7478</v>
      </c>
      <c r="D6006" s="119">
        <v>2025</v>
      </c>
      <c r="E6006" s="121">
        <v>6100114260</v>
      </c>
      <c r="F6006" s="237">
        <v>45838</v>
      </c>
      <c r="G6006" s="121" t="s">
        <v>13299</v>
      </c>
      <c r="H6006" s="121" t="s">
        <v>26817</v>
      </c>
      <c r="I6006" s="120" t="s">
        <v>19924</v>
      </c>
      <c r="J6006" s="121" t="s">
        <v>7451</v>
      </c>
    </row>
    <row r="6007" spans="1:10" ht="15.75" hidden="1" customHeight="1">
      <c r="A6007" s="119">
        <v>6000</v>
      </c>
      <c r="B6007" s="238" t="s">
        <v>7623</v>
      </c>
      <c r="C6007" s="121" t="s">
        <v>7478</v>
      </c>
      <c r="D6007" s="119">
        <v>2025</v>
      </c>
      <c r="E6007" s="121">
        <v>6100114261</v>
      </c>
      <c r="F6007" s="237">
        <v>45838</v>
      </c>
      <c r="G6007" s="121" t="s">
        <v>13300</v>
      </c>
      <c r="H6007" s="121" t="s">
        <v>26818</v>
      </c>
      <c r="I6007" s="120" t="s">
        <v>19925</v>
      </c>
      <c r="J6007" s="121" t="s">
        <v>7451</v>
      </c>
    </row>
    <row r="6008" spans="1:10" ht="15.75" hidden="1" customHeight="1">
      <c r="A6008" s="119">
        <v>6001</v>
      </c>
      <c r="B6008" s="238" t="s">
        <v>32162</v>
      </c>
      <c r="C6008" s="121" t="s">
        <v>7489</v>
      </c>
      <c r="D6008" s="119">
        <v>2025</v>
      </c>
      <c r="E6008" s="121">
        <v>6200039882</v>
      </c>
      <c r="F6008" s="237">
        <v>45839</v>
      </c>
      <c r="G6008" s="121" t="s">
        <v>13301</v>
      </c>
      <c r="H6008" s="121" t="s">
        <v>26819</v>
      </c>
      <c r="I6008" s="120" t="s">
        <v>19926</v>
      </c>
      <c r="J6008" s="121" t="s">
        <v>7453</v>
      </c>
    </row>
    <row r="6009" spans="1:10" ht="15.75" hidden="1" customHeight="1">
      <c r="A6009" s="119">
        <v>6002</v>
      </c>
      <c r="B6009" s="238" t="s">
        <v>32163</v>
      </c>
      <c r="C6009" s="121" t="s">
        <v>7490</v>
      </c>
      <c r="D6009" s="119">
        <v>2025</v>
      </c>
      <c r="E6009" s="121">
        <v>6200039870</v>
      </c>
      <c r="F6009" s="237">
        <v>45839</v>
      </c>
      <c r="G6009" s="121" t="s">
        <v>13302</v>
      </c>
      <c r="H6009" s="121" t="s">
        <v>26820</v>
      </c>
      <c r="I6009" s="120" t="s">
        <v>19927</v>
      </c>
      <c r="J6009" s="121" t="s">
        <v>7453</v>
      </c>
    </row>
    <row r="6010" spans="1:10" ht="15.75" hidden="1" customHeight="1">
      <c r="A6010" s="119">
        <v>6003</v>
      </c>
      <c r="B6010" s="238" t="s">
        <v>32164</v>
      </c>
      <c r="C6010" s="121" t="s">
        <v>7497</v>
      </c>
      <c r="D6010" s="119">
        <v>2025</v>
      </c>
      <c r="E6010" s="121">
        <v>6100114320</v>
      </c>
      <c r="F6010" s="237">
        <v>45840</v>
      </c>
      <c r="G6010" s="121" t="s">
        <v>13303</v>
      </c>
      <c r="H6010" s="121" t="s">
        <v>26821</v>
      </c>
      <c r="I6010" s="120" t="s">
        <v>19928</v>
      </c>
      <c r="J6010" s="121" t="s">
        <v>7451</v>
      </c>
    </row>
    <row r="6011" spans="1:10" ht="15.75" hidden="1" customHeight="1">
      <c r="A6011" s="119">
        <v>6004</v>
      </c>
      <c r="B6011" s="238" t="s">
        <v>32165</v>
      </c>
      <c r="C6011" s="121" t="s">
        <v>7490</v>
      </c>
      <c r="D6011" s="119">
        <v>2025</v>
      </c>
      <c r="E6011" s="121">
        <v>6200039903</v>
      </c>
      <c r="F6011" s="237">
        <v>45845</v>
      </c>
      <c r="G6011" s="121" t="s">
        <v>13304</v>
      </c>
      <c r="H6011" s="121" t="s">
        <v>26822</v>
      </c>
      <c r="I6011" s="120" t="s">
        <v>19929</v>
      </c>
      <c r="J6011" s="121" t="s">
        <v>7453</v>
      </c>
    </row>
    <row r="6012" spans="1:10" ht="15.75" hidden="1" customHeight="1">
      <c r="A6012" s="119">
        <v>6005</v>
      </c>
      <c r="B6012" s="238" t="s">
        <v>32166</v>
      </c>
      <c r="C6012" s="121" t="s">
        <v>7497</v>
      </c>
      <c r="D6012" s="119">
        <v>2025</v>
      </c>
      <c r="E6012" s="121">
        <v>6100114769</v>
      </c>
      <c r="F6012" s="237">
        <v>45862</v>
      </c>
      <c r="G6012" s="121" t="s">
        <v>13305</v>
      </c>
      <c r="H6012" s="121" t="s">
        <v>26823</v>
      </c>
      <c r="I6012" s="120" t="s">
        <v>19930</v>
      </c>
      <c r="J6012" s="121" t="s">
        <v>7451</v>
      </c>
    </row>
    <row r="6013" spans="1:10" ht="15.75" hidden="1" customHeight="1">
      <c r="A6013" s="119">
        <v>6006</v>
      </c>
      <c r="B6013" s="238" t="s">
        <v>32167</v>
      </c>
      <c r="C6013" s="121" t="s">
        <v>7482</v>
      </c>
      <c r="D6013" s="119">
        <v>2025</v>
      </c>
      <c r="E6013" s="121">
        <v>6100114321</v>
      </c>
      <c r="F6013" s="237">
        <v>45840</v>
      </c>
      <c r="G6013" s="121" t="s">
        <v>13306</v>
      </c>
      <c r="H6013" s="121" t="s">
        <v>26824</v>
      </c>
      <c r="I6013" s="120" t="s">
        <v>19931</v>
      </c>
      <c r="J6013" s="121" t="s">
        <v>7451</v>
      </c>
    </row>
    <row r="6014" spans="1:10" ht="15.75" hidden="1" customHeight="1">
      <c r="A6014" s="119">
        <v>6007</v>
      </c>
      <c r="B6014" s="238" t="s">
        <v>7552</v>
      </c>
      <c r="C6014" s="121" t="s">
        <v>7478</v>
      </c>
      <c r="D6014" s="119">
        <v>2025</v>
      </c>
      <c r="E6014" s="121">
        <v>6100114304</v>
      </c>
      <c r="F6014" s="237">
        <v>45840</v>
      </c>
      <c r="G6014" s="121" t="s">
        <v>13307</v>
      </c>
      <c r="H6014" s="121" t="s">
        <v>26825</v>
      </c>
      <c r="I6014" s="120" t="s">
        <v>15117</v>
      </c>
      <c r="J6014" s="121" t="s">
        <v>7451</v>
      </c>
    </row>
    <row r="6015" spans="1:10" ht="15.75" hidden="1" customHeight="1">
      <c r="A6015" s="119">
        <v>6008</v>
      </c>
      <c r="B6015" s="238" t="s">
        <v>32168</v>
      </c>
      <c r="C6015" s="121" t="s">
        <v>7494</v>
      </c>
      <c r="D6015" s="119">
        <v>2025</v>
      </c>
      <c r="E6015" s="121">
        <v>6000042601</v>
      </c>
      <c r="F6015" s="237">
        <v>45846</v>
      </c>
      <c r="G6015" s="121" t="s">
        <v>13308</v>
      </c>
      <c r="H6015" s="121" t="s">
        <v>26826</v>
      </c>
      <c r="I6015" s="120" t="s">
        <v>19932</v>
      </c>
      <c r="J6015" s="121" t="s">
        <v>7452</v>
      </c>
    </row>
    <row r="6016" spans="1:10" ht="15.75" hidden="1" customHeight="1">
      <c r="A6016" s="119">
        <v>6009</v>
      </c>
      <c r="B6016" s="238" t="s">
        <v>32169</v>
      </c>
      <c r="C6016" s="121" t="s">
        <v>7496</v>
      </c>
      <c r="D6016" s="119">
        <v>2025</v>
      </c>
      <c r="E6016" s="121">
        <v>6100114306</v>
      </c>
      <c r="F6016" s="237">
        <v>45840</v>
      </c>
      <c r="G6016" s="121" t="s">
        <v>13309</v>
      </c>
      <c r="H6016" s="121" t="s">
        <v>26827</v>
      </c>
      <c r="I6016" s="120" t="s">
        <v>19933</v>
      </c>
      <c r="J6016" s="121" t="s">
        <v>7451</v>
      </c>
    </row>
    <row r="6017" spans="1:10" ht="15.75" hidden="1" customHeight="1">
      <c r="A6017" s="119">
        <v>6010</v>
      </c>
      <c r="B6017" s="238" t="s">
        <v>32170</v>
      </c>
      <c r="C6017" s="121" t="s">
        <v>7496</v>
      </c>
      <c r="D6017" s="119">
        <v>2025</v>
      </c>
      <c r="E6017" s="121">
        <v>6100114305</v>
      </c>
      <c r="F6017" s="237">
        <v>45839</v>
      </c>
      <c r="G6017" s="121" t="s">
        <v>13310</v>
      </c>
      <c r="H6017" s="121" t="s">
        <v>26828</v>
      </c>
      <c r="I6017" s="120" t="s">
        <v>19934</v>
      </c>
      <c r="J6017" s="121" t="s">
        <v>7451</v>
      </c>
    </row>
    <row r="6018" spans="1:10" ht="15.75" hidden="1" customHeight="1">
      <c r="A6018" s="119">
        <v>6011</v>
      </c>
      <c r="B6018" s="238" t="s">
        <v>7713</v>
      </c>
      <c r="C6018" s="121" t="s">
        <v>7478</v>
      </c>
      <c r="D6018" s="119">
        <v>2025</v>
      </c>
      <c r="E6018" s="121">
        <v>6100114313</v>
      </c>
      <c r="F6018" s="237">
        <v>45841</v>
      </c>
      <c r="G6018" s="121" t="s">
        <v>13311</v>
      </c>
      <c r="H6018" s="121" t="s">
        <v>26829</v>
      </c>
      <c r="I6018" s="120" t="s">
        <v>19935</v>
      </c>
      <c r="J6018" s="121" t="s">
        <v>7451</v>
      </c>
    </row>
    <row r="6019" spans="1:10" ht="15.75" hidden="1" customHeight="1">
      <c r="A6019" s="119">
        <v>6012</v>
      </c>
      <c r="B6019" s="238" t="s">
        <v>32171</v>
      </c>
      <c r="C6019" s="121" t="s">
        <v>7507</v>
      </c>
      <c r="D6019" s="119">
        <v>2025</v>
      </c>
      <c r="E6019" s="121">
        <v>6400024336</v>
      </c>
      <c r="F6019" s="237">
        <v>45838</v>
      </c>
      <c r="G6019" s="121" t="s">
        <v>13312</v>
      </c>
      <c r="H6019" s="121" t="s">
        <v>26830</v>
      </c>
      <c r="I6019" s="120" t="s">
        <v>19936</v>
      </c>
      <c r="J6019" s="121" t="s">
        <v>7455</v>
      </c>
    </row>
    <row r="6020" spans="1:10" ht="15.75" hidden="1" customHeight="1">
      <c r="A6020" s="119">
        <v>6013</v>
      </c>
      <c r="B6020" s="238" t="s">
        <v>32172</v>
      </c>
      <c r="C6020" s="121" t="s">
        <v>7492</v>
      </c>
      <c r="D6020" s="119">
        <v>2025</v>
      </c>
      <c r="E6020" s="121">
        <v>6200040048</v>
      </c>
      <c r="F6020" s="237">
        <v>45852</v>
      </c>
      <c r="G6020" s="121" t="s">
        <v>13313</v>
      </c>
      <c r="H6020" s="121" t="s">
        <v>26831</v>
      </c>
      <c r="I6020" s="120" t="s">
        <v>19937</v>
      </c>
      <c r="J6020" s="121" t="s">
        <v>7453</v>
      </c>
    </row>
    <row r="6021" spans="1:10" ht="15.75" hidden="1" customHeight="1">
      <c r="A6021" s="119">
        <v>6014</v>
      </c>
      <c r="B6021" s="238" t="s">
        <v>32173</v>
      </c>
      <c r="C6021" s="121" t="s">
        <v>7495</v>
      </c>
      <c r="D6021" s="119">
        <v>2025</v>
      </c>
      <c r="E6021" s="121">
        <v>6300021151</v>
      </c>
      <c r="F6021" s="237">
        <v>45840</v>
      </c>
      <c r="G6021" s="121" t="s">
        <v>13314</v>
      </c>
      <c r="H6021" s="121" t="s">
        <v>26832</v>
      </c>
      <c r="I6021" s="120" t="s">
        <v>19938</v>
      </c>
      <c r="J6021" s="121" t="s">
        <v>7454</v>
      </c>
    </row>
    <row r="6022" spans="1:10" ht="15.75" hidden="1" customHeight="1">
      <c r="A6022" s="119">
        <v>6015</v>
      </c>
      <c r="B6022" s="238" t="s">
        <v>32174</v>
      </c>
      <c r="C6022" s="121" t="s">
        <v>7492</v>
      </c>
      <c r="D6022" s="119">
        <v>2025</v>
      </c>
      <c r="E6022" s="121">
        <v>6200040134</v>
      </c>
      <c r="F6022" s="237">
        <v>45877</v>
      </c>
      <c r="G6022" s="121" t="s">
        <v>13315</v>
      </c>
      <c r="H6022" s="121" t="s">
        <v>26833</v>
      </c>
      <c r="I6022" s="120" t="s">
        <v>19939</v>
      </c>
      <c r="J6022" s="121" t="s">
        <v>7453</v>
      </c>
    </row>
    <row r="6023" spans="1:10" ht="15.75" hidden="1" customHeight="1">
      <c r="A6023" s="119">
        <v>6016</v>
      </c>
      <c r="B6023" s="238" t="s">
        <v>32175</v>
      </c>
      <c r="C6023" s="121" t="s">
        <v>7508</v>
      </c>
      <c r="D6023" s="119">
        <v>2025</v>
      </c>
      <c r="E6023" s="121">
        <v>6400024309</v>
      </c>
      <c r="F6023" s="237">
        <v>45833</v>
      </c>
      <c r="G6023" s="121" t="s">
        <v>7124</v>
      </c>
      <c r="H6023" s="121"/>
      <c r="I6023" s="120" t="s">
        <v>19940</v>
      </c>
      <c r="J6023" s="121" t="s">
        <v>7455</v>
      </c>
    </row>
    <row r="6024" spans="1:10" ht="15.75" hidden="1" customHeight="1">
      <c r="A6024" s="119">
        <v>6017</v>
      </c>
      <c r="B6024" s="238" t="s">
        <v>32176</v>
      </c>
      <c r="C6024" s="121" t="s">
        <v>7478</v>
      </c>
      <c r="D6024" s="119">
        <v>2025</v>
      </c>
      <c r="E6024" s="121">
        <v>6100114399</v>
      </c>
      <c r="F6024" s="237">
        <v>45842</v>
      </c>
      <c r="G6024" s="121" t="s">
        <v>13316</v>
      </c>
      <c r="H6024" s="121" t="s">
        <v>26834</v>
      </c>
      <c r="I6024" s="120" t="s">
        <v>19941</v>
      </c>
      <c r="J6024" s="121" t="s">
        <v>7451</v>
      </c>
    </row>
    <row r="6025" spans="1:10" ht="15.75" hidden="1" customHeight="1">
      <c r="A6025" s="119">
        <v>6018</v>
      </c>
      <c r="B6025" s="238" t="s">
        <v>32177</v>
      </c>
      <c r="C6025" s="121" t="s">
        <v>7498</v>
      </c>
      <c r="D6025" s="119">
        <v>2025</v>
      </c>
      <c r="E6025" s="121">
        <v>6200039897</v>
      </c>
      <c r="F6025" s="237">
        <v>45847</v>
      </c>
      <c r="G6025" s="121" t="s">
        <v>11522</v>
      </c>
      <c r="H6025" s="121" t="s">
        <v>26835</v>
      </c>
      <c r="I6025" s="120" t="s">
        <v>19942</v>
      </c>
      <c r="J6025" s="121" t="s">
        <v>7453</v>
      </c>
    </row>
    <row r="6026" spans="1:10" ht="15.75" hidden="1" customHeight="1">
      <c r="A6026" s="119">
        <v>6019</v>
      </c>
      <c r="B6026" s="238" t="s">
        <v>32178</v>
      </c>
      <c r="C6026" s="121" t="s">
        <v>7500</v>
      </c>
      <c r="D6026" s="119">
        <v>2025</v>
      </c>
      <c r="E6026" s="121">
        <v>6200039889</v>
      </c>
      <c r="F6026" s="237">
        <v>45845</v>
      </c>
      <c r="G6026" s="121" t="s">
        <v>7280</v>
      </c>
      <c r="H6026" s="121" t="s">
        <v>26836</v>
      </c>
      <c r="I6026" s="120" t="s">
        <v>19943</v>
      </c>
      <c r="J6026" s="121" t="s">
        <v>7453</v>
      </c>
    </row>
    <row r="6027" spans="1:10" ht="15.75" hidden="1" customHeight="1">
      <c r="A6027" s="119">
        <v>6020</v>
      </c>
      <c r="B6027" s="238" t="s">
        <v>32179</v>
      </c>
      <c r="C6027" s="121" t="s">
        <v>7482</v>
      </c>
      <c r="D6027" s="119">
        <v>2025</v>
      </c>
      <c r="E6027" s="121">
        <v>6100114308</v>
      </c>
      <c r="F6027" s="237">
        <v>45839</v>
      </c>
      <c r="G6027" s="121" t="s">
        <v>13317</v>
      </c>
      <c r="H6027" s="121" t="s">
        <v>26837</v>
      </c>
      <c r="I6027" s="120" t="s">
        <v>19944</v>
      </c>
      <c r="J6027" s="121" t="s">
        <v>7451</v>
      </c>
    </row>
    <row r="6028" spans="1:10" ht="15.75" hidden="1" customHeight="1">
      <c r="A6028" s="119">
        <v>6021</v>
      </c>
      <c r="B6028" s="238" t="s">
        <v>32180</v>
      </c>
      <c r="C6028" s="121" t="s">
        <v>7503</v>
      </c>
      <c r="D6028" s="119">
        <v>2025</v>
      </c>
      <c r="E6028" s="121">
        <v>6100114411</v>
      </c>
      <c r="F6028" s="237">
        <v>45846</v>
      </c>
      <c r="G6028" s="121" t="s">
        <v>13318</v>
      </c>
      <c r="H6028" s="121" t="s">
        <v>26838</v>
      </c>
      <c r="I6028" s="120" t="s">
        <v>19945</v>
      </c>
      <c r="J6028" s="121" t="s">
        <v>7451</v>
      </c>
    </row>
    <row r="6029" spans="1:10" ht="15.75" hidden="1" customHeight="1">
      <c r="A6029" s="119">
        <v>6022</v>
      </c>
      <c r="B6029" s="238" t="s">
        <v>32181</v>
      </c>
      <c r="C6029" s="121" t="s">
        <v>7492</v>
      </c>
      <c r="D6029" s="119">
        <v>2025</v>
      </c>
      <c r="E6029" s="121">
        <v>6200039871</v>
      </c>
      <c r="F6029" s="237">
        <v>45838</v>
      </c>
      <c r="G6029" s="121" t="s">
        <v>13319</v>
      </c>
      <c r="H6029" s="121" t="s">
        <v>26839</v>
      </c>
      <c r="I6029" s="120" t="s">
        <v>19946</v>
      </c>
      <c r="J6029" s="121" t="s">
        <v>7453</v>
      </c>
    </row>
    <row r="6030" spans="1:10" ht="15.75" hidden="1" customHeight="1">
      <c r="A6030" s="119">
        <v>6023</v>
      </c>
      <c r="B6030" s="238" t="s">
        <v>32182</v>
      </c>
      <c r="C6030" s="121" t="s">
        <v>7502</v>
      </c>
      <c r="D6030" s="119">
        <v>2025</v>
      </c>
      <c r="E6030" s="121">
        <v>6300021167</v>
      </c>
      <c r="F6030" s="237">
        <v>45856</v>
      </c>
      <c r="G6030" s="121" t="s">
        <v>7115</v>
      </c>
      <c r="H6030" s="121" t="s">
        <v>26840</v>
      </c>
      <c r="I6030" s="120" t="s">
        <v>19947</v>
      </c>
      <c r="J6030" s="121" t="s">
        <v>7454</v>
      </c>
    </row>
    <row r="6031" spans="1:10" ht="15.75" hidden="1" customHeight="1">
      <c r="A6031" s="119">
        <v>6024</v>
      </c>
      <c r="B6031" s="238" t="s">
        <v>32183</v>
      </c>
      <c r="C6031" s="121" t="s">
        <v>7492</v>
      </c>
      <c r="D6031" s="119">
        <v>2025</v>
      </c>
      <c r="E6031" s="121">
        <v>6200039922</v>
      </c>
      <c r="F6031" s="237">
        <v>45841</v>
      </c>
      <c r="G6031" s="121" t="s">
        <v>13320</v>
      </c>
      <c r="H6031" s="121" t="s">
        <v>26841</v>
      </c>
      <c r="I6031" s="120" t="s">
        <v>19948</v>
      </c>
      <c r="J6031" s="121" t="s">
        <v>7453</v>
      </c>
    </row>
    <row r="6032" spans="1:10" ht="15.75" hidden="1" customHeight="1">
      <c r="A6032" s="119">
        <v>6025</v>
      </c>
      <c r="B6032" s="238" t="s">
        <v>32184</v>
      </c>
      <c r="C6032" s="121" t="s">
        <v>7497</v>
      </c>
      <c r="D6032" s="119">
        <v>2025</v>
      </c>
      <c r="E6032" s="121">
        <v>6100114526</v>
      </c>
      <c r="F6032" s="237">
        <v>45862</v>
      </c>
      <c r="G6032" s="121" t="s">
        <v>13321</v>
      </c>
      <c r="H6032" s="121" t="s">
        <v>26842</v>
      </c>
      <c r="I6032" s="120" t="s">
        <v>19949</v>
      </c>
      <c r="J6032" s="121" t="s">
        <v>7451</v>
      </c>
    </row>
    <row r="6033" spans="1:10" ht="15.75" hidden="1" customHeight="1">
      <c r="A6033" s="119">
        <v>6026</v>
      </c>
      <c r="B6033" s="238" t="s">
        <v>7705</v>
      </c>
      <c r="C6033" s="121" t="s">
        <v>7478</v>
      </c>
      <c r="D6033" s="119">
        <v>2025</v>
      </c>
      <c r="E6033" s="121">
        <v>6100114363</v>
      </c>
      <c r="F6033" s="237">
        <v>45840</v>
      </c>
      <c r="G6033" s="121" t="s">
        <v>13322</v>
      </c>
      <c r="H6033" s="121" t="s">
        <v>26843</v>
      </c>
      <c r="I6033" s="120" t="s">
        <v>19950</v>
      </c>
      <c r="J6033" s="121" t="s">
        <v>7451</v>
      </c>
    </row>
    <row r="6034" spans="1:10" ht="15.75" hidden="1" customHeight="1">
      <c r="A6034" s="119">
        <v>6027</v>
      </c>
      <c r="B6034" s="238" t="s">
        <v>32135</v>
      </c>
      <c r="C6034" s="121" t="s">
        <v>7478</v>
      </c>
      <c r="D6034" s="119">
        <v>2025</v>
      </c>
      <c r="E6034" s="121">
        <v>6100114346</v>
      </c>
      <c r="F6034" s="237">
        <v>45841</v>
      </c>
      <c r="G6034" s="121" t="s">
        <v>13323</v>
      </c>
      <c r="H6034" s="121" t="s">
        <v>26844</v>
      </c>
      <c r="I6034" s="120" t="s">
        <v>19951</v>
      </c>
      <c r="J6034" s="121" t="s">
        <v>7451</v>
      </c>
    </row>
    <row r="6035" spans="1:10" ht="15.75" hidden="1" customHeight="1">
      <c r="A6035" s="119">
        <v>6028</v>
      </c>
      <c r="B6035" s="238" t="s">
        <v>32185</v>
      </c>
      <c r="C6035" s="121" t="s">
        <v>7481</v>
      </c>
      <c r="D6035" s="119">
        <v>2025</v>
      </c>
      <c r="E6035" s="121">
        <v>6000042577</v>
      </c>
      <c r="F6035" s="237">
        <v>45841</v>
      </c>
      <c r="G6035" s="121" t="s">
        <v>13324</v>
      </c>
      <c r="H6035" s="121" t="s">
        <v>26845</v>
      </c>
      <c r="I6035" s="120" t="s">
        <v>19952</v>
      </c>
      <c r="J6035" s="121" t="s">
        <v>7452</v>
      </c>
    </row>
    <row r="6036" spans="1:10" ht="15.75" hidden="1" customHeight="1">
      <c r="A6036" s="119">
        <v>6029</v>
      </c>
      <c r="B6036" s="238" t="s">
        <v>32186</v>
      </c>
      <c r="C6036" s="121" t="s">
        <v>7500</v>
      </c>
      <c r="D6036" s="119">
        <v>2025</v>
      </c>
      <c r="E6036" s="121">
        <v>6200039929</v>
      </c>
      <c r="F6036" s="237">
        <v>45852</v>
      </c>
      <c r="G6036" s="121" t="s">
        <v>13325</v>
      </c>
      <c r="H6036" s="121" t="s">
        <v>26846</v>
      </c>
      <c r="I6036" s="120" t="s">
        <v>19953</v>
      </c>
      <c r="J6036" s="121" t="s">
        <v>7453</v>
      </c>
    </row>
    <row r="6037" spans="1:10" ht="15.75" hidden="1" customHeight="1">
      <c r="A6037" s="119">
        <v>6030</v>
      </c>
      <c r="B6037" s="238" t="s">
        <v>32187</v>
      </c>
      <c r="C6037" s="121" t="s">
        <v>7492</v>
      </c>
      <c r="D6037" s="119">
        <v>2025</v>
      </c>
      <c r="E6037" s="121">
        <v>6200039900</v>
      </c>
      <c r="F6037" s="237">
        <v>45842</v>
      </c>
      <c r="G6037" s="121" t="s">
        <v>10661</v>
      </c>
      <c r="H6037" s="121" t="s">
        <v>26847</v>
      </c>
      <c r="I6037" s="120" t="s">
        <v>19954</v>
      </c>
      <c r="J6037" s="121" t="s">
        <v>7453</v>
      </c>
    </row>
    <row r="6038" spans="1:10" ht="15.75" hidden="1" customHeight="1">
      <c r="A6038" s="119">
        <v>6031</v>
      </c>
      <c r="B6038" s="238" t="s">
        <v>7705</v>
      </c>
      <c r="C6038" s="121" t="s">
        <v>7478</v>
      </c>
      <c r="D6038" s="119">
        <v>2025</v>
      </c>
      <c r="E6038" s="121">
        <v>6100114524</v>
      </c>
      <c r="F6038" s="237">
        <v>45852</v>
      </c>
      <c r="G6038" s="121" t="s">
        <v>13326</v>
      </c>
      <c r="H6038" s="121" t="s">
        <v>26848</v>
      </c>
      <c r="I6038" s="120" t="s">
        <v>19955</v>
      </c>
      <c r="J6038" s="121" t="s">
        <v>7451</v>
      </c>
    </row>
    <row r="6039" spans="1:10" ht="15.75" hidden="1" customHeight="1">
      <c r="A6039" s="119">
        <v>6032</v>
      </c>
      <c r="B6039" s="238" t="s">
        <v>7705</v>
      </c>
      <c r="C6039" s="121" t="s">
        <v>7478</v>
      </c>
      <c r="D6039" s="119">
        <v>2025</v>
      </c>
      <c r="E6039" s="121">
        <v>6100114343</v>
      </c>
      <c r="F6039" s="237">
        <v>45846</v>
      </c>
      <c r="G6039" s="121" t="s">
        <v>7157</v>
      </c>
      <c r="H6039" s="121" t="s">
        <v>26849</v>
      </c>
      <c r="I6039" s="120" t="s">
        <v>7308</v>
      </c>
      <c r="J6039" s="121" t="s">
        <v>7451</v>
      </c>
    </row>
    <row r="6040" spans="1:10" ht="15.75" hidden="1" customHeight="1">
      <c r="A6040" s="119">
        <v>6033</v>
      </c>
      <c r="B6040" s="238" t="s">
        <v>32188</v>
      </c>
      <c r="C6040" s="121" t="s">
        <v>7481</v>
      </c>
      <c r="D6040" s="119">
        <v>2025</v>
      </c>
      <c r="E6040" s="121">
        <v>6000042902</v>
      </c>
      <c r="F6040" s="237">
        <v>45881</v>
      </c>
      <c r="G6040" s="121" t="s">
        <v>13324</v>
      </c>
      <c r="H6040" s="121" t="s">
        <v>26850</v>
      </c>
      <c r="I6040" s="120" t="s">
        <v>19956</v>
      </c>
      <c r="J6040" s="121" t="s">
        <v>7452</v>
      </c>
    </row>
    <row r="6041" spans="1:10" ht="15.75" hidden="1" customHeight="1">
      <c r="A6041" s="119">
        <v>6034</v>
      </c>
      <c r="B6041" s="238" t="s">
        <v>32189</v>
      </c>
      <c r="C6041" s="121" t="s">
        <v>7487</v>
      </c>
      <c r="D6041" s="119">
        <v>2025</v>
      </c>
      <c r="E6041" s="121">
        <v>6100114470</v>
      </c>
      <c r="F6041" s="237">
        <v>45959</v>
      </c>
      <c r="G6041" s="121" t="s">
        <v>13327</v>
      </c>
      <c r="H6041" s="121" t="s">
        <v>26851</v>
      </c>
      <c r="I6041" s="120" t="s">
        <v>19957</v>
      </c>
      <c r="J6041" s="121" t="s">
        <v>7451</v>
      </c>
    </row>
    <row r="6042" spans="1:10" ht="15.75" hidden="1" customHeight="1">
      <c r="A6042" s="119">
        <v>6035</v>
      </c>
      <c r="B6042" s="238" t="s">
        <v>32190</v>
      </c>
      <c r="C6042" s="121" t="s">
        <v>7483</v>
      </c>
      <c r="D6042" s="119">
        <v>2025</v>
      </c>
      <c r="E6042" s="121">
        <v>6100114369</v>
      </c>
      <c r="F6042" s="237">
        <v>45840</v>
      </c>
      <c r="G6042" s="121" t="s">
        <v>13328</v>
      </c>
      <c r="H6042" s="121" t="s">
        <v>26852</v>
      </c>
      <c r="I6042" s="120" t="s">
        <v>19958</v>
      </c>
      <c r="J6042" s="121" t="s">
        <v>7451</v>
      </c>
    </row>
    <row r="6043" spans="1:10" ht="15.75" hidden="1" customHeight="1">
      <c r="A6043" s="119">
        <v>6036</v>
      </c>
      <c r="B6043" s="238" t="s">
        <v>32191</v>
      </c>
      <c r="C6043" s="121" t="s">
        <v>7500</v>
      </c>
      <c r="D6043" s="119">
        <v>2025</v>
      </c>
      <c r="E6043" s="121">
        <v>6200039918</v>
      </c>
      <c r="F6043" s="237">
        <v>45841</v>
      </c>
      <c r="G6043" s="121" t="s">
        <v>13329</v>
      </c>
      <c r="H6043" s="121" t="s">
        <v>26853</v>
      </c>
      <c r="I6043" s="120" t="s">
        <v>19959</v>
      </c>
      <c r="J6043" s="121" t="s">
        <v>7453</v>
      </c>
    </row>
    <row r="6044" spans="1:10" ht="15.75" hidden="1" customHeight="1">
      <c r="A6044" s="119">
        <v>6037</v>
      </c>
      <c r="B6044" s="238" t="s">
        <v>32192</v>
      </c>
      <c r="C6044" s="121" t="s">
        <v>7508</v>
      </c>
      <c r="D6044" s="119">
        <v>2025</v>
      </c>
      <c r="E6044" s="121">
        <v>6400024343</v>
      </c>
      <c r="F6044" s="237">
        <v>45841</v>
      </c>
      <c r="G6044" s="121" t="s">
        <v>12108</v>
      </c>
      <c r="H6044" s="121" t="s">
        <v>26854</v>
      </c>
      <c r="I6044" s="120" t="s">
        <v>19960</v>
      </c>
      <c r="J6044" s="121" t="s">
        <v>7455</v>
      </c>
    </row>
    <row r="6045" spans="1:10" ht="15.75" hidden="1" customHeight="1">
      <c r="A6045" s="119">
        <v>6038</v>
      </c>
      <c r="B6045" s="238" t="s">
        <v>28764</v>
      </c>
      <c r="C6045" s="121" t="s">
        <v>7479</v>
      </c>
      <c r="D6045" s="119">
        <v>2025</v>
      </c>
      <c r="E6045" s="121">
        <v>6100114357</v>
      </c>
      <c r="F6045" s="237">
        <v>45841</v>
      </c>
      <c r="G6045" s="121" t="s">
        <v>13330</v>
      </c>
      <c r="H6045" s="121" t="s">
        <v>26855</v>
      </c>
      <c r="I6045" s="120" t="s">
        <v>19961</v>
      </c>
      <c r="J6045" s="121" t="s">
        <v>7451</v>
      </c>
    </row>
    <row r="6046" spans="1:10" ht="15.75" hidden="1" customHeight="1">
      <c r="A6046" s="119">
        <v>6039</v>
      </c>
      <c r="B6046" s="238" t="s">
        <v>32193</v>
      </c>
      <c r="C6046" s="121" t="s">
        <v>7478</v>
      </c>
      <c r="D6046" s="119">
        <v>2025</v>
      </c>
      <c r="E6046" s="121">
        <v>6100114679</v>
      </c>
      <c r="F6046" s="237">
        <v>45853</v>
      </c>
      <c r="G6046" s="121" t="s">
        <v>13331</v>
      </c>
      <c r="H6046" s="121" t="s">
        <v>26856</v>
      </c>
      <c r="I6046" s="120" t="s">
        <v>19962</v>
      </c>
      <c r="J6046" s="121" t="s">
        <v>7451</v>
      </c>
    </row>
    <row r="6047" spans="1:10" ht="15.75" hidden="1" customHeight="1">
      <c r="A6047" s="119">
        <v>6040</v>
      </c>
      <c r="B6047" s="238" t="s">
        <v>32194</v>
      </c>
      <c r="C6047" s="121" t="s">
        <v>7508</v>
      </c>
      <c r="D6047" s="119">
        <v>2025</v>
      </c>
      <c r="E6047" s="121">
        <v>6400024340</v>
      </c>
      <c r="F6047" s="237">
        <v>45841</v>
      </c>
      <c r="G6047" s="121" t="s">
        <v>13332</v>
      </c>
      <c r="H6047" s="121" t="s">
        <v>26857</v>
      </c>
      <c r="I6047" s="120" t="s">
        <v>19963</v>
      </c>
      <c r="J6047" s="121" t="s">
        <v>7455</v>
      </c>
    </row>
    <row r="6048" spans="1:10" ht="15.75" hidden="1" customHeight="1">
      <c r="A6048" s="119">
        <v>6041</v>
      </c>
      <c r="B6048" s="238" t="s">
        <v>32195</v>
      </c>
      <c r="C6048" s="121" t="s">
        <v>7489</v>
      </c>
      <c r="D6048" s="119">
        <v>2025</v>
      </c>
      <c r="E6048" s="121">
        <v>6200040047</v>
      </c>
      <c r="F6048" s="237">
        <v>45854</v>
      </c>
      <c r="G6048" s="121" t="s">
        <v>13333</v>
      </c>
      <c r="H6048" s="121" t="s">
        <v>26858</v>
      </c>
      <c r="I6048" s="120" t="s">
        <v>19964</v>
      </c>
      <c r="J6048" s="121" t="s">
        <v>7453</v>
      </c>
    </row>
    <row r="6049" spans="1:10" ht="15.75" hidden="1" customHeight="1">
      <c r="A6049" s="119">
        <v>6042</v>
      </c>
      <c r="B6049" s="238" t="s">
        <v>32196</v>
      </c>
      <c r="C6049" s="121" t="s">
        <v>7491</v>
      </c>
      <c r="D6049" s="119">
        <v>2025</v>
      </c>
      <c r="E6049" s="121">
        <v>6100114362</v>
      </c>
      <c r="F6049" s="237">
        <v>45841</v>
      </c>
      <c r="G6049" s="121" t="s">
        <v>13334</v>
      </c>
      <c r="H6049" s="121" t="s">
        <v>26859</v>
      </c>
      <c r="I6049" s="120" t="s">
        <v>19965</v>
      </c>
      <c r="J6049" s="121" t="s">
        <v>7451</v>
      </c>
    </row>
    <row r="6050" spans="1:10" ht="15.75" hidden="1" customHeight="1">
      <c r="A6050" s="119">
        <v>6043</v>
      </c>
      <c r="B6050" s="238" t="s">
        <v>32197</v>
      </c>
      <c r="C6050" s="121" t="s">
        <v>7508</v>
      </c>
      <c r="D6050" s="119">
        <v>2025</v>
      </c>
      <c r="E6050" s="121">
        <v>6400024341</v>
      </c>
      <c r="F6050" s="237">
        <v>45839</v>
      </c>
      <c r="G6050" s="121" t="s">
        <v>13335</v>
      </c>
      <c r="H6050" s="121" t="s">
        <v>26860</v>
      </c>
      <c r="I6050" s="120" t="s">
        <v>19966</v>
      </c>
      <c r="J6050" s="121" t="s">
        <v>7455</v>
      </c>
    </row>
    <row r="6051" spans="1:10" ht="15.75" hidden="1" customHeight="1">
      <c r="A6051" s="119">
        <v>6044</v>
      </c>
      <c r="B6051" s="238" t="s">
        <v>32198</v>
      </c>
      <c r="C6051" s="121" t="s">
        <v>7496</v>
      </c>
      <c r="D6051" s="119">
        <v>2025</v>
      </c>
      <c r="E6051" s="121">
        <v>6100114541</v>
      </c>
      <c r="F6051" s="237">
        <v>45848</v>
      </c>
      <c r="G6051" s="121" t="s">
        <v>13336</v>
      </c>
      <c r="H6051" s="121" t="s">
        <v>26861</v>
      </c>
      <c r="I6051" s="120" t="s">
        <v>19967</v>
      </c>
      <c r="J6051" s="121" t="s">
        <v>7451</v>
      </c>
    </row>
    <row r="6052" spans="1:10" ht="15.75" hidden="1" customHeight="1">
      <c r="A6052" s="119">
        <v>6045</v>
      </c>
      <c r="B6052" s="238" t="s">
        <v>32199</v>
      </c>
      <c r="C6052" s="121" t="s">
        <v>7495</v>
      </c>
      <c r="D6052" s="119">
        <v>2025</v>
      </c>
      <c r="E6052" s="121">
        <v>6300021158</v>
      </c>
      <c r="F6052" s="237">
        <v>45845</v>
      </c>
      <c r="G6052" s="121" t="s">
        <v>13337</v>
      </c>
      <c r="H6052" s="121" t="s">
        <v>26862</v>
      </c>
      <c r="I6052" s="120" t="s">
        <v>19968</v>
      </c>
      <c r="J6052" s="121" t="s">
        <v>7454</v>
      </c>
    </row>
    <row r="6053" spans="1:10" ht="15.75" hidden="1" customHeight="1">
      <c r="A6053" s="119">
        <v>6046</v>
      </c>
      <c r="B6053" s="121" t="s">
        <v>28078</v>
      </c>
      <c r="C6053" s="121" t="s">
        <v>7501</v>
      </c>
      <c r="D6053" s="119">
        <v>2025</v>
      </c>
      <c r="E6053" s="121">
        <v>6200039958</v>
      </c>
      <c r="F6053" s="237">
        <v>45846</v>
      </c>
      <c r="G6053" s="121" t="s">
        <v>13338</v>
      </c>
      <c r="H6053" s="121" t="s">
        <v>26863</v>
      </c>
      <c r="I6053" s="120" t="s">
        <v>19969</v>
      </c>
      <c r="J6053" s="121" t="s">
        <v>7453</v>
      </c>
    </row>
    <row r="6054" spans="1:10" ht="15.75" hidden="1" customHeight="1">
      <c r="A6054" s="119">
        <v>6047</v>
      </c>
      <c r="B6054" s="238" t="s">
        <v>32200</v>
      </c>
      <c r="C6054" s="121" t="s">
        <v>7497</v>
      </c>
      <c r="D6054" s="119">
        <v>2025</v>
      </c>
      <c r="E6054" s="121">
        <v>6100114591</v>
      </c>
      <c r="F6054" s="237">
        <v>45855</v>
      </c>
      <c r="G6054" s="121" t="s">
        <v>13339</v>
      </c>
      <c r="H6054" s="121" t="s">
        <v>26864</v>
      </c>
      <c r="I6054" s="120" t="s">
        <v>19970</v>
      </c>
      <c r="J6054" s="121" t="s">
        <v>7451</v>
      </c>
    </row>
    <row r="6055" spans="1:10" ht="15.75" hidden="1" customHeight="1">
      <c r="A6055" s="119">
        <v>6048</v>
      </c>
      <c r="B6055" s="238" t="s">
        <v>32201</v>
      </c>
      <c r="C6055" s="121" t="s">
        <v>7496</v>
      </c>
      <c r="D6055" s="119">
        <v>2025</v>
      </c>
      <c r="E6055" s="121">
        <v>6100114616</v>
      </c>
      <c r="F6055" s="237">
        <v>45853</v>
      </c>
      <c r="G6055" s="121" t="s">
        <v>13340</v>
      </c>
      <c r="H6055" s="121" t="s">
        <v>26865</v>
      </c>
      <c r="I6055" s="120" t="s">
        <v>19971</v>
      </c>
      <c r="J6055" s="121" t="s">
        <v>7451</v>
      </c>
    </row>
    <row r="6056" spans="1:10" ht="15.75" hidden="1" customHeight="1">
      <c r="A6056" s="119">
        <v>6049</v>
      </c>
      <c r="B6056" s="238" t="s">
        <v>32202</v>
      </c>
      <c r="C6056" s="121" t="s">
        <v>7496</v>
      </c>
      <c r="D6056" s="119">
        <v>2025</v>
      </c>
      <c r="E6056" s="121">
        <v>6100114398</v>
      </c>
      <c r="F6056" s="237">
        <v>45847</v>
      </c>
      <c r="G6056" s="121" t="s">
        <v>13341</v>
      </c>
      <c r="H6056" s="121" t="s">
        <v>26866</v>
      </c>
      <c r="I6056" s="120" t="s">
        <v>19972</v>
      </c>
      <c r="J6056" s="121" t="s">
        <v>7451</v>
      </c>
    </row>
    <row r="6057" spans="1:10" ht="15.75" hidden="1" customHeight="1">
      <c r="A6057" s="119">
        <v>6050</v>
      </c>
      <c r="B6057" s="238" t="s">
        <v>7553</v>
      </c>
      <c r="C6057" s="121" t="s">
        <v>7478</v>
      </c>
      <c r="D6057" s="119">
        <v>2025</v>
      </c>
      <c r="E6057" s="121">
        <v>6100114406</v>
      </c>
      <c r="F6057" s="237">
        <v>45845</v>
      </c>
      <c r="G6057" s="121" t="s">
        <v>13342</v>
      </c>
      <c r="H6057" s="121" t="s">
        <v>26867</v>
      </c>
      <c r="I6057" s="120" t="s">
        <v>16300</v>
      </c>
      <c r="J6057" s="121" t="s">
        <v>7451</v>
      </c>
    </row>
    <row r="6058" spans="1:10" ht="15.75" hidden="1" customHeight="1">
      <c r="A6058" s="119">
        <v>6051</v>
      </c>
      <c r="B6058" s="238" t="s">
        <v>32203</v>
      </c>
      <c r="C6058" s="121" t="s">
        <v>7495</v>
      </c>
      <c r="D6058" s="119">
        <v>2025</v>
      </c>
      <c r="E6058" s="121">
        <v>6300021189</v>
      </c>
      <c r="F6058" s="237">
        <v>45852</v>
      </c>
      <c r="G6058" s="121" t="s">
        <v>11465</v>
      </c>
      <c r="H6058" s="121"/>
      <c r="I6058" s="120" t="s">
        <v>19973</v>
      </c>
      <c r="J6058" s="121" t="s">
        <v>7454</v>
      </c>
    </row>
    <row r="6059" spans="1:10" ht="15.75" hidden="1" customHeight="1">
      <c r="A6059" s="119">
        <v>6052</v>
      </c>
      <c r="B6059" s="238" t="s">
        <v>7645</v>
      </c>
      <c r="C6059" s="121" t="s">
        <v>7478</v>
      </c>
      <c r="D6059" s="119">
        <v>2025</v>
      </c>
      <c r="E6059" s="121">
        <v>6100114514</v>
      </c>
      <c r="F6059" s="237">
        <v>45859</v>
      </c>
      <c r="G6059" s="121" t="s">
        <v>13343</v>
      </c>
      <c r="H6059" s="121" t="s">
        <v>26868</v>
      </c>
      <c r="I6059" s="120" t="s">
        <v>19974</v>
      </c>
      <c r="J6059" s="121" t="s">
        <v>7451</v>
      </c>
    </row>
    <row r="6060" spans="1:10" ht="15.75" hidden="1" customHeight="1">
      <c r="A6060" s="119">
        <v>6053</v>
      </c>
      <c r="B6060" s="238" t="s">
        <v>7624</v>
      </c>
      <c r="C6060" s="121" t="s">
        <v>7478</v>
      </c>
      <c r="D6060" s="119">
        <v>2025</v>
      </c>
      <c r="E6060" s="121">
        <v>6100114386</v>
      </c>
      <c r="F6060" s="237">
        <v>45876</v>
      </c>
      <c r="G6060" s="121" t="s">
        <v>13344</v>
      </c>
      <c r="H6060" s="121" t="s">
        <v>26869</v>
      </c>
      <c r="I6060" s="120" t="s">
        <v>19975</v>
      </c>
      <c r="J6060" s="121" t="s">
        <v>7451</v>
      </c>
    </row>
    <row r="6061" spans="1:10" ht="15.75" hidden="1" customHeight="1">
      <c r="A6061" s="119">
        <v>6054</v>
      </c>
      <c r="B6061" s="238" t="s">
        <v>32204</v>
      </c>
      <c r="C6061" s="121" t="s">
        <v>7498</v>
      </c>
      <c r="D6061" s="119">
        <v>2025</v>
      </c>
      <c r="E6061" s="121">
        <v>6200039947</v>
      </c>
      <c r="F6061" s="237">
        <v>45845</v>
      </c>
      <c r="G6061" s="121" t="s">
        <v>13345</v>
      </c>
      <c r="H6061" s="121" t="s">
        <v>26870</v>
      </c>
      <c r="I6061" s="120" t="s">
        <v>19976</v>
      </c>
      <c r="J6061" s="121" t="s">
        <v>7453</v>
      </c>
    </row>
    <row r="6062" spans="1:10" ht="15.75" hidden="1" customHeight="1">
      <c r="A6062" s="119">
        <v>6055</v>
      </c>
      <c r="B6062" s="238" t="s">
        <v>29562</v>
      </c>
      <c r="C6062" s="121" t="s">
        <v>7478</v>
      </c>
      <c r="D6062" s="119">
        <v>2025</v>
      </c>
      <c r="E6062" s="121">
        <v>6100114902</v>
      </c>
      <c r="F6062" s="237">
        <v>45863</v>
      </c>
      <c r="G6062" s="121" t="s">
        <v>7145</v>
      </c>
      <c r="H6062" s="121" t="s">
        <v>26871</v>
      </c>
      <c r="I6062" s="120" t="s">
        <v>19977</v>
      </c>
      <c r="J6062" s="121" t="s">
        <v>7451</v>
      </c>
    </row>
    <row r="6063" spans="1:10" ht="15.75" hidden="1" customHeight="1">
      <c r="A6063" s="119">
        <v>6056</v>
      </c>
      <c r="B6063" s="238" t="s">
        <v>32205</v>
      </c>
      <c r="C6063" s="121" t="s">
        <v>7483</v>
      </c>
      <c r="D6063" s="119">
        <v>2025</v>
      </c>
      <c r="E6063" s="121">
        <v>6100115103</v>
      </c>
      <c r="F6063" s="237">
        <v>45869</v>
      </c>
      <c r="G6063" s="121" t="s">
        <v>13346</v>
      </c>
      <c r="H6063" s="121" t="s">
        <v>26872</v>
      </c>
      <c r="I6063" s="120" t="s">
        <v>19978</v>
      </c>
      <c r="J6063" s="121" t="s">
        <v>7451</v>
      </c>
    </row>
    <row r="6064" spans="1:10" ht="15.75" hidden="1" customHeight="1">
      <c r="A6064" s="119">
        <v>6057</v>
      </c>
      <c r="B6064" s="238" t="s">
        <v>32206</v>
      </c>
      <c r="C6064" s="121" t="s">
        <v>7478</v>
      </c>
      <c r="D6064" s="119">
        <v>2025</v>
      </c>
      <c r="E6064" s="121">
        <v>6100114402</v>
      </c>
      <c r="F6064" s="237">
        <v>45845</v>
      </c>
      <c r="G6064" s="121" t="s">
        <v>13347</v>
      </c>
      <c r="H6064" s="121" t="s">
        <v>26873</v>
      </c>
      <c r="I6064" s="120" t="s">
        <v>19979</v>
      </c>
      <c r="J6064" s="121" t="s">
        <v>7451</v>
      </c>
    </row>
    <row r="6065" spans="1:10" ht="15.75" hidden="1" customHeight="1">
      <c r="A6065" s="119">
        <v>6058</v>
      </c>
      <c r="B6065" s="238" t="s">
        <v>32207</v>
      </c>
      <c r="C6065" s="121" t="s">
        <v>7484</v>
      </c>
      <c r="D6065" s="119">
        <v>2025</v>
      </c>
      <c r="E6065" s="121">
        <v>6100114457</v>
      </c>
      <c r="F6065" s="237">
        <v>45847</v>
      </c>
      <c r="G6065" s="121" t="s">
        <v>13348</v>
      </c>
      <c r="H6065" s="121" t="s">
        <v>26874</v>
      </c>
      <c r="I6065" s="120" t="s">
        <v>7373</v>
      </c>
      <c r="J6065" s="121" t="s">
        <v>7451</v>
      </c>
    </row>
    <row r="6066" spans="1:10" ht="15.75" hidden="1" customHeight="1">
      <c r="A6066" s="119">
        <v>6059</v>
      </c>
      <c r="B6066" s="238" t="s">
        <v>32208</v>
      </c>
      <c r="C6066" s="121" t="s">
        <v>7496</v>
      </c>
      <c r="D6066" s="119">
        <v>2025</v>
      </c>
      <c r="E6066" s="121">
        <v>6100114394</v>
      </c>
      <c r="F6066" s="237">
        <v>45842</v>
      </c>
      <c r="G6066" s="121" t="s">
        <v>13349</v>
      </c>
      <c r="H6066" s="121" t="s">
        <v>26875</v>
      </c>
      <c r="I6066" s="120" t="s">
        <v>19980</v>
      </c>
      <c r="J6066" s="121" t="s">
        <v>7451</v>
      </c>
    </row>
    <row r="6067" spans="1:10" ht="15.75" hidden="1" customHeight="1">
      <c r="A6067" s="119">
        <v>6060</v>
      </c>
      <c r="B6067" s="238" t="s">
        <v>32209</v>
      </c>
      <c r="C6067" s="121" t="s">
        <v>7506</v>
      </c>
      <c r="D6067" s="119">
        <v>2025</v>
      </c>
      <c r="E6067" s="121">
        <v>6300021161</v>
      </c>
      <c r="F6067" s="237">
        <v>45855</v>
      </c>
      <c r="G6067" s="121" t="s">
        <v>13350</v>
      </c>
      <c r="H6067" s="121" t="s">
        <v>26876</v>
      </c>
      <c r="I6067" s="120" t="s">
        <v>19981</v>
      </c>
      <c r="J6067" s="121" t="s">
        <v>7454</v>
      </c>
    </row>
    <row r="6068" spans="1:10" ht="15.75" hidden="1" customHeight="1">
      <c r="A6068" s="119">
        <v>6061</v>
      </c>
      <c r="B6068" s="238" t="s">
        <v>7827</v>
      </c>
      <c r="C6068" s="121" t="s">
        <v>7479</v>
      </c>
      <c r="D6068" s="119">
        <v>2025</v>
      </c>
      <c r="E6068" s="121">
        <v>6100114435</v>
      </c>
      <c r="F6068" s="237">
        <v>45845</v>
      </c>
      <c r="G6068" s="121" t="s">
        <v>13351</v>
      </c>
      <c r="H6068" s="121" t="s">
        <v>26877</v>
      </c>
      <c r="I6068" s="120" t="s">
        <v>19982</v>
      </c>
      <c r="J6068" s="121" t="s">
        <v>7451</v>
      </c>
    </row>
    <row r="6069" spans="1:10" ht="15.75" hidden="1" customHeight="1">
      <c r="A6069" s="119">
        <v>6062</v>
      </c>
      <c r="B6069" s="238" t="s">
        <v>32210</v>
      </c>
      <c r="C6069" s="121" t="s">
        <v>7508</v>
      </c>
      <c r="D6069" s="119">
        <v>2025</v>
      </c>
      <c r="E6069" s="121">
        <v>6400024553</v>
      </c>
      <c r="F6069" s="237">
        <v>45860</v>
      </c>
      <c r="G6069" s="121" t="s">
        <v>13352</v>
      </c>
      <c r="H6069" s="121" t="s">
        <v>26878</v>
      </c>
      <c r="I6069" s="120" t="s">
        <v>19983</v>
      </c>
      <c r="J6069" s="121" t="s">
        <v>7455</v>
      </c>
    </row>
    <row r="6070" spans="1:10" ht="15.75" hidden="1" customHeight="1">
      <c r="A6070" s="119">
        <v>6063</v>
      </c>
      <c r="B6070" s="238" t="s">
        <v>7761</v>
      </c>
      <c r="C6070" s="121" t="s">
        <v>7483</v>
      </c>
      <c r="D6070" s="119">
        <v>2025</v>
      </c>
      <c r="E6070" s="121">
        <v>6100114436</v>
      </c>
      <c r="F6070" s="237">
        <v>45846</v>
      </c>
      <c r="G6070" s="121" t="s">
        <v>9926</v>
      </c>
      <c r="H6070" s="121" t="s">
        <v>26879</v>
      </c>
      <c r="I6070" s="120" t="s">
        <v>19984</v>
      </c>
      <c r="J6070" s="121" t="s">
        <v>7451</v>
      </c>
    </row>
    <row r="6071" spans="1:10" ht="15.75" hidden="1" customHeight="1">
      <c r="A6071" s="119">
        <v>6064</v>
      </c>
      <c r="B6071" s="238" t="s">
        <v>32211</v>
      </c>
      <c r="C6071" s="121" t="s">
        <v>7480</v>
      </c>
      <c r="D6071" s="119">
        <v>2025</v>
      </c>
      <c r="E6071" s="121">
        <v>6000042620</v>
      </c>
      <c r="F6071" s="237">
        <v>45847</v>
      </c>
      <c r="G6071" s="121" t="s">
        <v>7285</v>
      </c>
      <c r="H6071" s="121" t="s">
        <v>26880</v>
      </c>
      <c r="I6071" s="120" t="s">
        <v>19985</v>
      </c>
      <c r="J6071" s="121" t="s">
        <v>7452</v>
      </c>
    </row>
    <row r="6072" spans="1:10" ht="15.75" hidden="1" customHeight="1">
      <c r="A6072" s="119">
        <v>6065</v>
      </c>
      <c r="B6072" s="238" t="s">
        <v>32212</v>
      </c>
      <c r="C6072" s="121" t="s">
        <v>7490</v>
      </c>
      <c r="D6072" s="119">
        <v>2025</v>
      </c>
      <c r="E6072" s="121">
        <v>6200039921</v>
      </c>
      <c r="F6072" s="237">
        <v>45852</v>
      </c>
      <c r="G6072" s="121" t="s">
        <v>13353</v>
      </c>
      <c r="H6072" s="121" t="s">
        <v>26881</v>
      </c>
      <c r="I6072" s="120" t="s">
        <v>19986</v>
      </c>
      <c r="J6072" s="121" t="s">
        <v>7453</v>
      </c>
    </row>
    <row r="6073" spans="1:10" ht="15.75" hidden="1" customHeight="1">
      <c r="A6073" s="119">
        <v>6066</v>
      </c>
      <c r="B6073" s="238" t="s">
        <v>28779</v>
      </c>
      <c r="C6073" s="121" t="s">
        <v>7478</v>
      </c>
      <c r="D6073" s="119">
        <v>2025</v>
      </c>
      <c r="E6073" s="121">
        <v>6100115270</v>
      </c>
      <c r="F6073" s="237">
        <v>45875</v>
      </c>
      <c r="G6073" s="121" t="s">
        <v>13354</v>
      </c>
      <c r="H6073" s="121" t="s">
        <v>26882</v>
      </c>
      <c r="I6073" s="120" t="s">
        <v>19987</v>
      </c>
      <c r="J6073" s="121" t="s">
        <v>7451</v>
      </c>
    </row>
    <row r="6074" spans="1:10" ht="15.75" hidden="1" customHeight="1">
      <c r="A6074" s="119">
        <v>6067</v>
      </c>
      <c r="B6074" s="238" t="s">
        <v>32213</v>
      </c>
      <c r="C6074" s="121" t="s">
        <v>7485</v>
      </c>
      <c r="D6074" s="119">
        <v>2025</v>
      </c>
      <c r="E6074" s="121">
        <v>6000042713</v>
      </c>
      <c r="F6074" s="237">
        <v>45856</v>
      </c>
      <c r="G6074" s="121" t="s">
        <v>13355</v>
      </c>
      <c r="H6074" s="121" t="s">
        <v>26883</v>
      </c>
      <c r="I6074" s="120" t="s">
        <v>19988</v>
      </c>
      <c r="J6074" s="121" t="s">
        <v>7452</v>
      </c>
    </row>
    <row r="6075" spans="1:10" ht="15.75" hidden="1" customHeight="1">
      <c r="A6075" s="119">
        <v>6068</v>
      </c>
      <c r="B6075" s="238" t="s">
        <v>32214</v>
      </c>
      <c r="C6075" s="121" t="s">
        <v>7492</v>
      </c>
      <c r="D6075" s="119">
        <v>2025</v>
      </c>
      <c r="E6075" s="121">
        <v>6200040007</v>
      </c>
      <c r="F6075" s="237">
        <v>45848</v>
      </c>
      <c r="G6075" s="121" t="s">
        <v>13356</v>
      </c>
      <c r="H6075" s="121" t="s">
        <v>26884</v>
      </c>
      <c r="I6075" s="120" t="s">
        <v>19989</v>
      </c>
      <c r="J6075" s="121" t="s">
        <v>7453</v>
      </c>
    </row>
    <row r="6076" spans="1:10" ht="15.75" hidden="1" customHeight="1">
      <c r="A6076" s="119">
        <v>6069</v>
      </c>
      <c r="B6076" s="238" t="s">
        <v>32215</v>
      </c>
      <c r="C6076" s="121" t="s">
        <v>7500</v>
      </c>
      <c r="D6076" s="119">
        <v>2025</v>
      </c>
      <c r="E6076" s="121">
        <v>6200039916</v>
      </c>
      <c r="F6076" s="237">
        <v>45841</v>
      </c>
      <c r="G6076" s="121" t="s">
        <v>13357</v>
      </c>
      <c r="H6076" s="121" t="s">
        <v>26885</v>
      </c>
      <c r="I6076" s="120" t="s">
        <v>19990</v>
      </c>
      <c r="J6076" s="121" t="s">
        <v>7453</v>
      </c>
    </row>
    <row r="6077" spans="1:10" ht="15.75" customHeight="1">
      <c r="A6077" s="119">
        <v>6070</v>
      </c>
      <c r="B6077" s="238" t="s">
        <v>32216</v>
      </c>
      <c r="C6077" s="121" t="s">
        <v>7510</v>
      </c>
      <c r="D6077" s="119">
        <v>2025</v>
      </c>
      <c r="E6077" s="121">
        <v>6300021378</v>
      </c>
      <c r="F6077" s="237">
        <v>45894</v>
      </c>
      <c r="G6077" s="121" t="s">
        <v>7280</v>
      </c>
      <c r="H6077" s="121" t="s">
        <v>26886</v>
      </c>
      <c r="I6077" s="120" t="s">
        <v>19991</v>
      </c>
      <c r="J6077" s="121" t="s">
        <v>7454</v>
      </c>
    </row>
    <row r="6078" spans="1:10" ht="15.75" hidden="1" customHeight="1">
      <c r="A6078" s="119">
        <v>6071</v>
      </c>
      <c r="B6078" s="238" t="s">
        <v>7761</v>
      </c>
      <c r="C6078" s="121" t="s">
        <v>7483</v>
      </c>
      <c r="D6078" s="119">
        <v>2025</v>
      </c>
      <c r="E6078" s="121">
        <v>6100114443</v>
      </c>
      <c r="F6078" s="237">
        <v>45846</v>
      </c>
      <c r="G6078" s="121" t="s">
        <v>9926</v>
      </c>
      <c r="H6078" s="121" t="s">
        <v>26887</v>
      </c>
      <c r="I6078" s="120" t="s">
        <v>19984</v>
      </c>
      <c r="J6078" s="121" t="s">
        <v>7451</v>
      </c>
    </row>
    <row r="6079" spans="1:10" ht="15.75" hidden="1" customHeight="1">
      <c r="A6079" s="119">
        <v>6072</v>
      </c>
      <c r="B6079" s="238" t="s">
        <v>32217</v>
      </c>
      <c r="C6079" s="121" t="s">
        <v>7483</v>
      </c>
      <c r="D6079" s="119">
        <v>2025</v>
      </c>
      <c r="E6079" s="121">
        <v>6100114543</v>
      </c>
      <c r="F6079" s="237">
        <v>45848</v>
      </c>
      <c r="G6079" s="121" t="s">
        <v>13358</v>
      </c>
      <c r="H6079" s="121" t="s">
        <v>26888</v>
      </c>
      <c r="I6079" s="120" t="s">
        <v>19992</v>
      </c>
      <c r="J6079" s="121" t="s">
        <v>7451</v>
      </c>
    </row>
    <row r="6080" spans="1:10" ht="15.75" hidden="1" customHeight="1">
      <c r="A6080" s="119">
        <v>6073</v>
      </c>
      <c r="B6080" s="238" t="s">
        <v>7602</v>
      </c>
      <c r="C6080" s="121" t="s">
        <v>7478</v>
      </c>
      <c r="D6080" s="119">
        <v>2025</v>
      </c>
      <c r="E6080" s="121">
        <v>6100114778</v>
      </c>
      <c r="F6080" s="237">
        <v>45862</v>
      </c>
      <c r="G6080" s="121" t="s">
        <v>13359</v>
      </c>
      <c r="H6080" s="121" t="s">
        <v>26889</v>
      </c>
      <c r="I6080" s="120" t="s">
        <v>19993</v>
      </c>
      <c r="J6080" s="121" t="s">
        <v>7451</v>
      </c>
    </row>
    <row r="6081" spans="1:10" ht="15.75" hidden="1" customHeight="1">
      <c r="A6081" s="119">
        <v>6074</v>
      </c>
      <c r="B6081" s="238" t="s">
        <v>32218</v>
      </c>
      <c r="C6081" s="121" t="s">
        <v>7483</v>
      </c>
      <c r="D6081" s="119">
        <v>2025</v>
      </c>
      <c r="E6081" s="121">
        <v>6100115116</v>
      </c>
      <c r="F6081" s="237">
        <v>45874</v>
      </c>
      <c r="G6081" s="121" t="s">
        <v>13360</v>
      </c>
      <c r="H6081" s="121" t="s">
        <v>26890</v>
      </c>
      <c r="I6081" s="120" t="s">
        <v>19994</v>
      </c>
      <c r="J6081" s="121" t="s">
        <v>7451</v>
      </c>
    </row>
    <row r="6082" spans="1:10" ht="15.75" hidden="1" customHeight="1">
      <c r="A6082" s="119">
        <v>6075</v>
      </c>
      <c r="B6082" s="238" t="s">
        <v>32219</v>
      </c>
      <c r="C6082" s="121" t="s">
        <v>7492</v>
      </c>
      <c r="D6082" s="119">
        <v>2025</v>
      </c>
      <c r="E6082" s="121">
        <v>6200039954</v>
      </c>
      <c r="F6082" s="237">
        <v>45845</v>
      </c>
      <c r="G6082" s="121" t="s">
        <v>13361</v>
      </c>
      <c r="H6082" s="121" t="s">
        <v>26891</v>
      </c>
      <c r="I6082" s="120" t="s">
        <v>19995</v>
      </c>
      <c r="J6082" s="121" t="s">
        <v>7453</v>
      </c>
    </row>
    <row r="6083" spans="1:10" ht="15.75" hidden="1" customHeight="1">
      <c r="A6083" s="119">
        <v>6076</v>
      </c>
      <c r="B6083" s="238" t="s">
        <v>32220</v>
      </c>
      <c r="C6083" s="121" t="s">
        <v>7490</v>
      </c>
      <c r="D6083" s="119">
        <v>2025</v>
      </c>
      <c r="E6083" s="121">
        <v>6200039952</v>
      </c>
      <c r="F6083" s="237">
        <v>45842</v>
      </c>
      <c r="G6083" s="121" t="s">
        <v>13362</v>
      </c>
      <c r="H6083" s="121" t="s">
        <v>26892</v>
      </c>
      <c r="I6083" s="120" t="s">
        <v>19996</v>
      </c>
      <c r="J6083" s="121" t="s">
        <v>7453</v>
      </c>
    </row>
    <row r="6084" spans="1:10" ht="15.75" hidden="1" customHeight="1">
      <c r="A6084" s="119">
        <v>6077</v>
      </c>
      <c r="B6084" s="238" t="s">
        <v>32221</v>
      </c>
      <c r="C6084" s="121" t="s">
        <v>7504</v>
      </c>
      <c r="D6084" s="119">
        <v>2025</v>
      </c>
      <c r="E6084" s="121">
        <v>6300021156</v>
      </c>
      <c r="F6084" s="237">
        <v>45845</v>
      </c>
      <c r="G6084" s="121" t="s">
        <v>13363</v>
      </c>
      <c r="H6084" s="121" t="s">
        <v>26893</v>
      </c>
      <c r="I6084" s="120" t="s">
        <v>19997</v>
      </c>
      <c r="J6084" s="121" t="s">
        <v>7454</v>
      </c>
    </row>
    <row r="6085" spans="1:10" ht="15.75" hidden="1" customHeight="1">
      <c r="A6085" s="119">
        <v>6078</v>
      </c>
      <c r="B6085" s="238" t="s">
        <v>32222</v>
      </c>
      <c r="C6085" s="121" t="s">
        <v>7484</v>
      </c>
      <c r="D6085" s="119">
        <v>2025</v>
      </c>
      <c r="E6085" s="121">
        <v>6100114466</v>
      </c>
      <c r="F6085" s="237">
        <v>45846</v>
      </c>
      <c r="G6085" s="121" t="s">
        <v>13364</v>
      </c>
      <c r="H6085" s="121" t="s">
        <v>26894</v>
      </c>
      <c r="I6085" s="120" t="s">
        <v>19998</v>
      </c>
      <c r="J6085" s="121" t="s">
        <v>7451</v>
      </c>
    </row>
    <row r="6086" spans="1:10" ht="15.75" hidden="1" customHeight="1">
      <c r="A6086" s="119">
        <v>6079</v>
      </c>
      <c r="B6086" s="238" t="s">
        <v>32223</v>
      </c>
      <c r="C6086" s="121" t="s">
        <v>7483</v>
      </c>
      <c r="D6086" s="119">
        <v>2025</v>
      </c>
      <c r="E6086" s="121">
        <v>6100114614</v>
      </c>
      <c r="F6086" s="237">
        <v>45849</v>
      </c>
      <c r="G6086" s="121" t="s">
        <v>13365</v>
      </c>
      <c r="H6086" s="121" t="s">
        <v>26895</v>
      </c>
      <c r="I6086" s="120" t="s">
        <v>19999</v>
      </c>
      <c r="J6086" s="121" t="s">
        <v>7451</v>
      </c>
    </row>
    <row r="6087" spans="1:10" ht="15.75" hidden="1" customHeight="1">
      <c r="A6087" s="119">
        <v>6080</v>
      </c>
      <c r="B6087" s="238" t="s">
        <v>32224</v>
      </c>
      <c r="C6087" s="121" t="s">
        <v>7494</v>
      </c>
      <c r="D6087" s="119">
        <v>2025</v>
      </c>
      <c r="E6087" s="121">
        <v>6000042701</v>
      </c>
      <c r="F6087" s="237">
        <v>45859</v>
      </c>
      <c r="G6087" s="121" t="s">
        <v>13366</v>
      </c>
      <c r="H6087" s="121" t="s">
        <v>26896</v>
      </c>
      <c r="I6087" s="120" t="s">
        <v>20000</v>
      </c>
      <c r="J6087" s="121" t="s">
        <v>7452</v>
      </c>
    </row>
    <row r="6088" spans="1:10" ht="15.75" hidden="1" customHeight="1">
      <c r="A6088" s="119">
        <v>6081</v>
      </c>
      <c r="B6088" s="238" t="s">
        <v>7705</v>
      </c>
      <c r="C6088" s="121" t="s">
        <v>7478</v>
      </c>
      <c r="D6088" s="119">
        <v>2025</v>
      </c>
      <c r="E6088" s="121">
        <v>6100114960</v>
      </c>
      <c r="F6088" s="237">
        <v>45866</v>
      </c>
      <c r="G6088" s="121" t="s">
        <v>13367</v>
      </c>
      <c r="H6088" s="121" t="s">
        <v>26897</v>
      </c>
      <c r="I6088" s="120" t="s">
        <v>7320</v>
      </c>
      <c r="J6088" s="121" t="s">
        <v>7451</v>
      </c>
    </row>
    <row r="6089" spans="1:10" ht="15.75" hidden="1" customHeight="1">
      <c r="A6089" s="119">
        <v>6082</v>
      </c>
      <c r="B6089" s="238" t="s">
        <v>32225</v>
      </c>
      <c r="C6089" s="121" t="s">
        <v>7496</v>
      </c>
      <c r="D6089" s="119">
        <v>2025</v>
      </c>
      <c r="E6089" s="121">
        <v>6100114619</v>
      </c>
      <c r="F6089" s="237">
        <v>45852</v>
      </c>
      <c r="G6089" s="121" t="s">
        <v>13368</v>
      </c>
      <c r="H6089" s="121" t="s">
        <v>26898</v>
      </c>
      <c r="I6089" s="120" t="s">
        <v>20001</v>
      </c>
      <c r="J6089" s="121" t="s">
        <v>7451</v>
      </c>
    </row>
    <row r="6090" spans="1:10" ht="15.75" hidden="1" customHeight="1">
      <c r="A6090" s="119">
        <v>6083</v>
      </c>
      <c r="B6090" s="238" t="s">
        <v>32226</v>
      </c>
      <c r="C6090" s="121" t="s">
        <v>7483</v>
      </c>
      <c r="D6090" s="119">
        <v>2025</v>
      </c>
      <c r="E6090" s="121">
        <v>6100114580</v>
      </c>
      <c r="F6090" s="237">
        <v>45853</v>
      </c>
      <c r="G6090" s="121" t="s">
        <v>13369</v>
      </c>
      <c r="H6090" s="121" t="s">
        <v>26899</v>
      </c>
      <c r="I6090" s="120" t="s">
        <v>20002</v>
      </c>
      <c r="J6090" s="121" t="s">
        <v>7451</v>
      </c>
    </row>
    <row r="6091" spans="1:10" ht="15.75" hidden="1" customHeight="1">
      <c r="A6091" s="119">
        <v>6084</v>
      </c>
      <c r="B6091" s="238" t="s">
        <v>32227</v>
      </c>
      <c r="C6091" s="121" t="s">
        <v>7478</v>
      </c>
      <c r="D6091" s="119">
        <v>2025</v>
      </c>
      <c r="E6091" s="121">
        <v>6100114471</v>
      </c>
      <c r="F6091" s="237">
        <v>45845</v>
      </c>
      <c r="G6091" s="121" t="s">
        <v>13370</v>
      </c>
      <c r="H6091" s="121" t="s">
        <v>26900</v>
      </c>
      <c r="I6091" s="120" t="s">
        <v>20003</v>
      </c>
      <c r="J6091" s="121" t="s">
        <v>7451</v>
      </c>
    </row>
    <row r="6092" spans="1:10" ht="15.75" hidden="1" customHeight="1">
      <c r="A6092" s="119">
        <v>6085</v>
      </c>
      <c r="B6092" s="238" t="s">
        <v>30435</v>
      </c>
      <c r="C6092" s="121" t="s">
        <v>7478</v>
      </c>
      <c r="D6092" s="119">
        <v>2025</v>
      </c>
      <c r="E6092" s="121">
        <v>6100114482</v>
      </c>
      <c r="F6092" s="237">
        <v>45846</v>
      </c>
      <c r="G6092" s="121" t="s">
        <v>13371</v>
      </c>
      <c r="H6092" s="121" t="s">
        <v>26901</v>
      </c>
      <c r="I6092" s="120" t="s">
        <v>20004</v>
      </c>
      <c r="J6092" s="121" t="s">
        <v>7451</v>
      </c>
    </row>
    <row r="6093" spans="1:10" ht="15.75" hidden="1" customHeight="1">
      <c r="A6093" s="119">
        <v>6086</v>
      </c>
      <c r="B6093" s="238" t="s">
        <v>7662</v>
      </c>
      <c r="C6093" s="121" t="s">
        <v>7478</v>
      </c>
      <c r="D6093" s="119">
        <v>2025</v>
      </c>
      <c r="E6093" s="121">
        <v>6100114473</v>
      </c>
      <c r="F6093" s="237">
        <v>45846</v>
      </c>
      <c r="G6093" s="121" t="s">
        <v>13372</v>
      </c>
      <c r="H6093" s="121" t="s">
        <v>26902</v>
      </c>
      <c r="I6093" s="120" t="s">
        <v>20005</v>
      </c>
      <c r="J6093" s="121" t="s">
        <v>7451</v>
      </c>
    </row>
    <row r="6094" spans="1:10" ht="15.75" hidden="1" customHeight="1">
      <c r="A6094" s="119">
        <v>6087</v>
      </c>
      <c r="B6094" s="238" t="s">
        <v>32228</v>
      </c>
      <c r="C6094" s="121" t="s">
        <v>7496</v>
      </c>
      <c r="D6094" s="119">
        <v>2025</v>
      </c>
      <c r="E6094" s="121">
        <v>6100114469</v>
      </c>
      <c r="F6094" s="237">
        <v>45845</v>
      </c>
      <c r="G6094" s="121" t="s">
        <v>13373</v>
      </c>
      <c r="H6094" s="121" t="s">
        <v>26903</v>
      </c>
      <c r="I6094" s="120" t="s">
        <v>20006</v>
      </c>
      <c r="J6094" s="121" t="s">
        <v>7451</v>
      </c>
    </row>
    <row r="6095" spans="1:10" ht="15.75" hidden="1" customHeight="1">
      <c r="A6095" s="119">
        <v>6088</v>
      </c>
      <c r="B6095" s="238" t="s">
        <v>32229</v>
      </c>
      <c r="C6095" s="121" t="s">
        <v>7478</v>
      </c>
      <c r="D6095" s="119">
        <v>2025</v>
      </c>
      <c r="E6095" s="121">
        <v>6100114530</v>
      </c>
      <c r="F6095" s="237">
        <v>45846</v>
      </c>
      <c r="G6095" s="121" t="s">
        <v>13374</v>
      </c>
      <c r="H6095" s="121" t="s">
        <v>26904</v>
      </c>
      <c r="I6095" s="120" t="s">
        <v>20007</v>
      </c>
      <c r="J6095" s="121" t="s">
        <v>7451</v>
      </c>
    </row>
    <row r="6096" spans="1:10" ht="15.75" hidden="1" customHeight="1">
      <c r="A6096" s="119">
        <v>6089</v>
      </c>
      <c r="B6096" s="238" t="s">
        <v>32230</v>
      </c>
      <c r="C6096" s="121" t="s">
        <v>7491</v>
      </c>
      <c r="D6096" s="119">
        <v>2025</v>
      </c>
      <c r="E6096" s="121">
        <v>6100114477</v>
      </c>
      <c r="F6096" s="237">
        <v>45847</v>
      </c>
      <c r="G6096" s="121" t="s">
        <v>13375</v>
      </c>
      <c r="H6096" s="121" t="s">
        <v>26905</v>
      </c>
      <c r="I6096" s="120" t="s">
        <v>20008</v>
      </c>
      <c r="J6096" s="121" t="s">
        <v>7451</v>
      </c>
    </row>
    <row r="6097" spans="1:10" ht="15.75" hidden="1" customHeight="1">
      <c r="A6097" s="119">
        <v>6090</v>
      </c>
      <c r="B6097" s="238" t="s">
        <v>32231</v>
      </c>
      <c r="C6097" s="121" t="s">
        <v>7508</v>
      </c>
      <c r="D6097" s="119">
        <v>2025</v>
      </c>
      <c r="E6097" s="121">
        <v>6400024724</v>
      </c>
      <c r="F6097" s="237">
        <v>45910</v>
      </c>
      <c r="G6097" s="121" t="s">
        <v>13376</v>
      </c>
      <c r="H6097" s="121" t="s">
        <v>26906</v>
      </c>
      <c r="I6097" s="120" t="s">
        <v>20009</v>
      </c>
      <c r="J6097" s="121" t="s">
        <v>7455</v>
      </c>
    </row>
    <row r="6098" spans="1:10" ht="15.75" hidden="1" customHeight="1">
      <c r="A6098" s="119">
        <v>6091</v>
      </c>
      <c r="B6098" s="238" t="s">
        <v>32232</v>
      </c>
      <c r="C6098" s="121" t="s">
        <v>7489</v>
      </c>
      <c r="D6098" s="119">
        <v>2025</v>
      </c>
      <c r="E6098" s="121">
        <v>6200040056</v>
      </c>
      <c r="F6098" s="237">
        <v>45854</v>
      </c>
      <c r="G6098" s="121" t="s">
        <v>13377</v>
      </c>
      <c r="H6098" s="121" t="s">
        <v>26907</v>
      </c>
      <c r="I6098" s="120" t="s">
        <v>20010</v>
      </c>
      <c r="J6098" s="121" t="s">
        <v>7453</v>
      </c>
    </row>
    <row r="6099" spans="1:10" ht="15.75" hidden="1" customHeight="1">
      <c r="A6099" s="119">
        <v>6092</v>
      </c>
      <c r="B6099" s="238" t="s">
        <v>7799</v>
      </c>
      <c r="C6099" s="121" t="s">
        <v>7479</v>
      </c>
      <c r="D6099" s="119">
        <v>2025</v>
      </c>
      <c r="E6099" s="121">
        <v>6100115155</v>
      </c>
      <c r="F6099" s="237">
        <v>45875</v>
      </c>
      <c r="G6099" s="121" t="s">
        <v>13378</v>
      </c>
      <c r="H6099" s="121" t="s">
        <v>26908</v>
      </c>
      <c r="I6099" s="120" t="s">
        <v>20011</v>
      </c>
      <c r="J6099" s="121" t="s">
        <v>7451</v>
      </c>
    </row>
    <row r="6100" spans="1:10" ht="15.75" hidden="1" customHeight="1">
      <c r="A6100" s="119">
        <v>6093</v>
      </c>
      <c r="B6100" s="238" t="s">
        <v>32233</v>
      </c>
      <c r="C6100" s="121" t="s">
        <v>7489</v>
      </c>
      <c r="D6100" s="119">
        <v>2025</v>
      </c>
      <c r="E6100" s="121">
        <v>6200039930</v>
      </c>
      <c r="F6100" s="237">
        <v>45846</v>
      </c>
      <c r="G6100" s="121" t="s">
        <v>13379</v>
      </c>
      <c r="H6100" s="121" t="s">
        <v>26909</v>
      </c>
      <c r="I6100" s="120" t="s">
        <v>20012</v>
      </c>
      <c r="J6100" s="121" t="s">
        <v>7453</v>
      </c>
    </row>
    <row r="6101" spans="1:10" ht="15.75" hidden="1" customHeight="1">
      <c r="A6101" s="119">
        <v>6094</v>
      </c>
      <c r="B6101" s="238" t="s">
        <v>7869</v>
      </c>
      <c r="C6101" s="121" t="s">
        <v>7479</v>
      </c>
      <c r="D6101" s="119">
        <v>2025</v>
      </c>
      <c r="E6101" s="121">
        <v>6100114467</v>
      </c>
      <c r="F6101" s="237">
        <v>45845</v>
      </c>
      <c r="G6101" s="121" t="s">
        <v>13380</v>
      </c>
      <c r="H6101" s="121" t="s">
        <v>26910</v>
      </c>
      <c r="I6101" s="120" t="s">
        <v>20013</v>
      </c>
      <c r="J6101" s="121" t="s">
        <v>7451</v>
      </c>
    </row>
    <row r="6102" spans="1:10" ht="15.75" hidden="1" customHeight="1">
      <c r="A6102" s="119">
        <v>6095</v>
      </c>
      <c r="B6102" s="238" t="s">
        <v>32234</v>
      </c>
      <c r="C6102" s="121" t="s">
        <v>7478</v>
      </c>
      <c r="D6102" s="119">
        <v>2025</v>
      </c>
      <c r="E6102" s="121">
        <v>6100114505</v>
      </c>
      <c r="F6102" s="237">
        <v>45848</v>
      </c>
      <c r="G6102" s="121" t="s">
        <v>13381</v>
      </c>
      <c r="H6102" s="121" t="s">
        <v>26911</v>
      </c>
      <c r="I6102" s="120" t="s">
        <v>20014</v>
      </c>
      <c r="J6102" s="121" t="s">
        <v>7451</v>
      </c>
    </row>
    <row r="6103" spans="1:10" ht="15.75" hidden="1" customHeight="1">
      <c r="A6103" s="119">
        <v>6096</v>
      </c>
      <c r="B6103" s="238" t="s">
        <v>32235</v>
      </c>
      <c r="C6103" s="121" t="s">
        <v>7494</v>
      </c>
      <c r="D6103" s="119">
        <v>2025</v>
      </c>
      <c r="E6103" s="121">
        <v>6000042716</v>
      </c>
      <c r="F6103" s="237">
        <v>45859</v>
      </c>
      <c r="G6103" s="121" t="s">
        <v>13382</v>
      </c>
      <c r="H6103" s="121" t="s">
        <v>26912</v>
      </c>
      <c r="I6103" s="120" t="s">
        <v>20015</v>
      </c>
      <c r="J6103" s="121" t="s">
        <v>7452</v>
      </c>
    </row>
    <row r="6104" spans="1:10" ht="15.75" hidden="1" customHeight="1">
      <c r="A6104" s="119">
        <v>6097</v>
      </c>
      <c r="B6104" s="121" t="s">
        <v>28079</v>
      </c>
      <c r="C6104" s="121" t="s">
        <v>7501</v>
      </c>
      <c r="D6104" s="119">
        <v>2025</v>
      </c>
      <c r="E6104" s="121">
        <v>6200040003</v>
      </c>
      <c r="F6104" s="237">
        <v>45848</v>
      </c>
      <c r="G6104" s="121" t="s">
        <v>7280</v>
      </c>
      <c r="H6104" s="121" t="s">
        <v>26913</v>
      </c>
      <c r="I6104" s="120" t="s">
        <v>20016</v>
      </c>
      <c r="J6104" s="121" t="s">
        <v>7453</v>
      </c>
    </row>
    <row r="6105" spans="1:10" ht="15.75" hidden="1" customHeight="1">
      <c r="A6105" s="119">
        <v>6098</v>
      </c>
      <c r="B6105" s="238" t="s">
        <v>32236</v>
      </c>
      <c r="C6105" s="121" t="s">
        <v>7492</v>
      </c>
      <c r="D6105" s="119">
        <v>2025</v>
      </c>
      <c r="E6105" s="121">
        <v>6200040021</v>
      </c>
      <c r="F6105" s="237">
        <v>45852</v>
      </c>
      <c r="G6105" s="121" t="s">
        <v>13383</v>
      </c>
      <c r="H6105" s="121" t="s">
        <v>26914</v>
      </c>
      <c r="I6105" s="120" t="s">
        <v>20017</v>
      </c>
      <c r="J6105" s="121" t="s">
        <v>7453</v>
      </c>
    </row>
    <row r="6106" spans="1:10" ht="15.75" hidden="1" customHeight="1">
      <c r="A6106" s="119">
        <v>6099</v>
      </c>
      <c r="B6106" s="238" t="s">
        <v>32237</v>
      </c>
      <c r="C6106" s="121" t="s">
        <v>7492</v>
      </c>
      <c r="D6106" s="119">
        <v>2025</v>
      </c>
      <c r="E6106" s="121">
        <v>6200039986</v>
      </c>
      <c r="F6106" s="237">
        <v>45854</v>
      </c>
      <c r="G6106" s="121" t="s">
        <v>13384</v>
      </c>
      <c r="H6106" s="121" t="s">
        <v>26915</v>
      </c>
      <c r="I6106" s="120" t="s">
        <v>20018</v>
      </c>
      <c r="J6106" s="121" t="s">
        <v>7453</v>
      </c>
    </row>
    <row r="6107" spans="1:10" ht="15.75" hidden="1" customHeight="1">
      <c r="A6107" s="119">
        <v>6100</v>
      </c>
      <c r="B6107" s="238" t="s">
        <v>32238</v>
      </c>
      <c r="C6107" s="121" t="s">
        <v>7479</v>
      </c>
      <c r="D6107" s="119">
        <v>2025</v>
      </c>
      <c r="E6107" s="121">
        <v>6100114612</v>
      </c>
      <c r="F6107" s="237">
        <v>45849</v>
      </c>
      <c r="G6107" s="121" t="s">
        <v>13385</v>
      </c>
      <c r="H6107" s="121" t="s">
        <v>26916</v>
      </c>
      <c r="I6107" s="120" t="s">
        <v>20019</v>
      </c>
      <c r="J6107" s="121" t="s">
        <v>7451</v>
      </c>
    </row>
    <row r="6108" spans="1:10" ht="15.75" hidden="1" customHeight="1">
      <c r="A6108" s="119">
        <v>6101</v>
      </c>
      <c r="B6108" s="238" t="s">
        <v>32239</v>
      </c>
      <c r="C6108" s="121" t="s">
        <v>7478</v>
      </c>
      <c r="D6108" s="119">
        <v>2025</v>
      </c>
      <c r="E6108" s="121">
        <v>6100114588</v>
      </c>
      <c r="F6108" s="237">
        <v>45849</v>
      </c>
      <c r="G6108" s="121" t="s">
        <v>13386</v>
      </c>
      <c r="H6108" s="121" t="s">
        <v>26917</v>
      </c>
      <c r="I6108" s="120" t="s">
        <v>20020</v>
      </c>
      <c r="J6108" s="121" t="s">
        <v>7451</v>
      </c>
    </row>
    <row r="6109" spans="1:10" ht="15.75" hidden="1" customHeight="1">
      <c r="A6109" s="119">
        <v>6102</v>
      </c>
      <c r="B6109" s="238" t="s">
        <v>32240</v>
      </c>
      <c r="C6109" s="121" t="s">
        <v>7495</v>
      </c>
      <c r="D6109" s="119">
        <v>2025</v>
      </c>
      <c r="E6109" s="121">
        <v>6300021272</v>
      </c>
      <c r="F6109" s="237">
        <v>45902</v>
      </c>
      <c r="G6109" s="121" t="s">
        <v>13387</v>
      </c>
      <c r="H6109" s="121" t="s">
        <v>26918</v>
      </c>
      <c r="I6109" s="120" t="s">
        <v>20021</v>
      </c>
      <c r="J6109" s="121" t="s">
        <v>7454</v>
      </c>
    </row>
    <row r="6110" spans="1:10" ht="15.75" hidden="1" customHeight="1">
      <c r="A6110" s="119">
        <v>6103</v>
      </c>
      <c r="B6110" s="238" t="s">
        <v>32241</v>
      </c>
      <c r="C6110" s="121" t="s">
        <v>7491</v>
      </c>
      <c r="D6110" s="119">
        <v>2025</v>
      </c>
      <c r="E6110" s="121">
        <v>6100114501</v>
      </c>
      <c r="F6110" s="237">
        <v>45846</v>
      </c>
      <c r="G6110" s="121" t="s">
        <v>13388</v>
      </c>
      <c r="H6110" s="121" t="s">
        <v>26919</v>
      </c>
      <c r="I6110" s="120" t="s">
        <v>20022</v>
      </c>
      <c r="J6110" s="121" t="s">
        <v>7451</v>
      </c>
    </row>
    <row r="6111" spans="1:10" ht="15.75" hidden="1" customHeight="1">
      <c r="A6111" s="119">
        <v>6104</v>
      </c>
      <c r="B6111" s="238" t="s">
        <v>32242</v>
      </c>
      <c r="C6111" s="121" t="s">
        <v>7495</v>
      </c>
      <c r="D6111" s="119">
        <v>2025</v>
      </c>
      <c r="E6111" s="121">
        <v>6300021172</v>
      </c>
      <c r="F6111" s="237">
        <v>45852</v>
      </c>
      <c r="G6111" s="121" t="s">
        <v>13389</v>
      </c>
      <c r="H6111" s="121" t="s">
        <v>26920</v>
      </c>
      <c r="I6111" s="120" t="s">
        <v>20023</v>
      </c>
      <c r="J6111" s="121" t="s">
        <v>7454</v>
      </c>
    </row>
    <row r="6112" spans="1:10" ht="15.75" hidden="1" customHeight="1">
      <c r="A6112" s="119">
        <v>6105</v>
      </c>
      <c r="B6112" s="238" t="s">
        <v>32243</v>
      </c>
      <c r="C6112" s="121" t="s">
        <v>7485</v>
      </c>
      <c r="D6112" s="119">
        <v>2025</v>
      </c>
      <c r="E6112" s="121">
        <v>6000042612</v>
      </c>
      <c r="F6112" s="237">
        <v>45849</v>
      </c>
      <c r="G6112" s="121" t="s">
        <v>13390</v>
      </c>
      <c r="H6112" s="121" t="s">
        <v>26921</v>
      </c>
      <c r="I6112" s="120" t="s">
        <v>20024</v>
      </c>
      <c r="J6112" s="121" t="s">
        <v>7452</v>
      </c>
    </row>
    <row r="6113" spans="1:10" ht="15.75" hidden="1" customHeight="1">
      <c r="A6113" s="119">
        <v>6106</v>
      </c>
      <c r="B6113" s="238" t="s">
        <v>7796</v>
      </c>
      <c r="C6113" s="121" t="s">
        <v>7479</v>
      </c>
      <c r="D6113" s="119">
        <v>2025</v>
      </c>
      <c r="E6113" s="121">
        <v>6100114910</v>
      </c>
      <c r="F6113" s="237">
        <v>45862</v>
      </c>
      <c r="G6113" s="121" t="s">
        <v>13391</v>
      </c>
      <c r="H6113" s="121" t="s">
        <v>26922</v>
      </c>
      <c r="I6113" s="120" t="s">
        <v>20025</v>
      </c>
      <c r="J6113" s="121" t="s">
        <v>7451</v>
      </c>
    </row>
    <row r="6114" spans="1:10" ht="15.75" hidden="1" customHeight="1">
      <c r="A6114" s="119">
        <v>6107</v>
      </c>
      <c r="B6114" s="238" t="s">
        <v>32244</v>
      </c>
      <c r="C6114" s="121" t="s">
        <v>7500</v>
      </c>
      <c r="D6114" s="119">
        <v>2025</v>
      </c>
      <c r="E6114" s="121">
        <v>6200039950</v>
      </c>
      <c r="F6114" s="237">
        <v>45849</v>
      </c>
      <c r="G6114" s="121" t="s">
        <v>13392</v>
      </c>
      <c r="H6114" s="121" t="s">
        <v>26923</v>
      </c>
      <c r="I6114" s="120" t="s">
        <v>20026</v>
      </c>
      <c r="J6114" s="121" t="s">
        <v>7453</v>
      </c>
    </row>
    <row r="6115" spans="1:10" ht="15.75" hidden="1" customHeight="1">
      <c r="A6115" s="119">
        <v>6108</v>
      </c>
      <c r="B6115" s="238" t="s">
        <v>32245</v>
      </c>
      <c r="C6115" s="121" t="s">
        <v>7502</v>
      </c>
      <c r="D6115" s="119">
        <v>2025</v>
      </c>
      <c r="E6115" s="121">
        <v>6300021170</v>
      </c>
      <c r="F6115" s="237">
        <v>45846</v>
      </c>
      <c r="G6115" s="121" t="s">
        <v>13393</v>
      </c>
      <c r="H6115" s="121" t="s">
        <v>26924</v>
      </c>
      <c r="I6115" s="120" t="s">
        <v>20027</v>
      </c>
      <c r="J6115" s="121" t="s">
        <v>7454</v>
      </c>
    </row>
    <row r="6116" spans="1:10" ht="15.75" hidden="1" customHeight="1">
      <c r="A6116" s="119">
        <v>6109</v>
      </c>
      <c r="B6116" s="238" t="s">
        <v>32246</v>
      </c>
      <c r="C6116" s="121" t="s">
        <v>7481</v>
      </c>
      <c r="D6116" s="119">
        <v>2025</v>
      </c>
      <c r="E6116" s="121">
        <v>6000042736</v>
      </c>
      <c r="F6116" s="237">
        <v>45860</v>
      </c>
      <c r="G6116" s="121" t="s">
        <v>13394</v>
      </c>
      <c r="H6116" s="121" t="s">
        <v>26925</v>
      </c>
      <c r="I6116" s="120" t="s">
        <v>20028</v>
      </c>
      <c r="J6116" s="121" t="s">
        <v>7452</v>
      </c>
    </row>
    <row r="6117" spans="1:10" ht="15.75" hidden="1" customHeight="1">
      <c r="A6117" s="119">
        <v>6110</v>
      </c>
      <c r="B6117" s="238" t="s">
        <v>29524</v>
      </c>
      <c r="C6117" s="121" t="s">
        <v>7496</v>
      </c>
      <c r="D6117" s="119">
        <v>2025</v>
      </c>
      <c r="E6117" s="121">
        <v>6100114508</v>
      </c>
      <c r="F6117" s="237">
        <v>45849</v>
      </c>
      <c r="G6117" s="121" t="s">
        <v>13395</v>
      </c>
      <c r="H6117" s="121" t="s">
        <v>26926</v>
      </c>
      <c r="I6117" s="120" t="s">
        <v>20029</v>
      </c>
      <c r="J6117" s="121" t="s">
        <v>7451</v>
      </c>
    </row>
    <row r="6118" spans="1:10" ht="15.75" hidden="1" customHeight="1">
      <c r="A6118" s="119">
        <v>6111</v>
      </c>
      <c r="B6118" s="238" t="s">
        <v>32247</v>
      </c>
      <c r="C6118" s="121" t="s">
        <v>7481</v>
      </c>
      <c r="D6118" s="119">
        <v>2025</v>
      </c>
      <c r="E6118" s="121">
        <v>6000042694</v>
      </c>
      <c r="F6118" s="237">
        <v>45856</v>
      </c>
      <c r="G6118" s="121" t="s">
        <v>13396</v>
      </c>
      <c r="H6118" s="121" t="s">
        <v>26927</v>
      </c>
      <c r="I6118" s="120" t="s">
        <v>20030</v>
      </c>
      <c r="J6118" s="121" t="s">
        <v>7452</v>
      </c>
    </row>
    <row r="6119" spans="1:10" ht="15.75" hidden="1" customHeight="1">
      <c r="A6119" s="119">
        <v>6112</v>
      </c>
      <c r="B6119" s="238" t="s">
        <v>32248</v>
      </c>
      <c r="C6119" s="121" t="s">
        <v>7500</v>
      </c>
      <c r="D6119" s="119">
        <v>2025</v>
      </c>
      <c r="E6119" s="121">
        <v>6200039983</v>
      </c>
      <c r="F6119" s="237">
        <v>45849</v>
      </c>
      <c r="G6119" s="121" t="s">
        <v>13397</v>
      </c>
      <c r="H6119" s="121" t="s">
        <v>26928</v>
      </c>
      <c r="I6119" s="120" t="s">
        <v>20031</v>
      </c>
      <c r="J6119" s="121" t="s">
        <v>7453</v>
      </c>
    </row>
    <row r="6120" spans="1:10" ht="15.75" hidden="1" customHeight="1">
      <c r="A6120" s="119">
        <v>6113</v>
      </c>
      <c r="B6120" s="238" t="s">
        <v>7602</v>
      </c>
      <c r="C6120" s="121" t="s">
        <v>7478</v>
      </c>
      <c r="D6120" s="119">
        <v>2025</v>
      </c>
      <c r="E6120" s="121">
        <v>6100114604</v>
      </c>
      <c r="F6120" s="237">
        <v>45852</v>
      </c>
      <c r="G6120" s="121" t="s">
        <v>13398</v>
      </c>
      <c r="H6120" s="121" t="s">
        <v>26929</v>
      </c>
      <c r="I6120" s="120" t="s">
        <v>20032</v>
      </c>
      <c r="J6120" s="121" t="s">
        <v>7451</v>
      </c>
    </row>
    <row r="6121" spans="1:10" ht="15.75" hidden="1" customHeight="1">
      <c r="A6121" s="119">
        <v>6114</v>
      </c>
      <c r="B6121" s="238" t="s">
        <v>32249</v>
      </c>
      <c r="C6121" s="121" t="s">
        <v>7481</v>
      </c>
      <c r="D6121" s="119">
        <v>2025</v>
      </c>
      <c r="E6121" s="121">
        <v>6000042613</v>
      </c>
      <c r="F6121" s="237">
        <v>45846</v>
      </c>
      <c r="G6121" s="121" t="s">
        <v>13399</v>
      </c>
      <c r="H6121" s="121" t="s">
        <v>26930</v>
      </c>
      <c r="I6121" s="120" t="s">
        <v>20033</v>
      </c>
      <c r="J6121" s="121" t="s">
        <v>7452</v>
      </c>
    </row>
    <row r="6122" spans="1:10" ht="15.75" hidden="1" customHeight="1">
      <c r="A6122" s="119">
        <v>6115</v>
      </c>
      <c r="B6122" s="238" t="s">
        <v>7761</v>
      </c>
      <c r="C6122" s="121" t="s">
        <v>7483</v>
      </c>
      <c r="D6122" s="119">
        <v>2025</v>
      </c>
      <c r="E6122" s="121">
        <v>6100114597</v>
      </c>
      <c r="F6122" s="237">
        <v>45855</v>
      </c>
      <c r="G6122" s="121" t="s">
        <v>13400</v>
      </c>
      <c r="H6122" s="121" t="s">
        <v>26931</v>
      </c>
      <c r="I6122" s="120" t="s">
        <v>20034</v>
      </c>
      <c r="J6122" s="121" t="s">
        <v>7451</v>
      </c>
    </row>
    <row r="6123" spans="1:10" ht="15.75" hidden="1" customHeight="1">
      <c r="A6123" s="119">
        <v>6116</v>
      </c>
      <c r="B6123" s="238" t="s">
        <v>7650</v>
      </c>
      <c r="C6123" s="121" t="s">
        <v>7479</v>
      </c>
      <c r="D6123" s="119">
        <v>2025</v>
      </c>
      <c r="E6123" s="121">
        <v>6100114495</v>
      </c>
      <c r="F6123" s="237">
        <v>45846</v>
      </c>
      <c r="G6123" s="121" t="s">
        <v>13401</v>
      </c>
      <c r="H6123" s="121" t="s">
        <v>26932</v>
      </c>
      <c r="I6123" s="120" t="s">
        <v>20035</v>
      </c>
      <c r="J6123" s="121" t="s">
        <v>7451</v>
      </c>
    </row>
    <row r="6124" spans="1:10" ht="15.75" hidden="1" customHeight="1">
      <c r="A6124" s="119">
        <v>6117</v>
      </c>
      <c r="B6124" s="238" t="s">
        <v>7812</v>
      </c>
      <c r="C6124" s="121" t="s">
        <v>7496</v>
      </c>
      <c r="D6124" s="119">
        <v>2025</v>
      </c>
      <c r="E6124" s="121">
        <v>6100114843</v>
      </c>
      <c r="F6124" s="237">
        <v>45862</v>
      </c>
      <c r="G6124" s="121" t="s">
        <v>13402</v>
      </c>
      <c r="H6124" s="121" t="s">
        <v>26933</v>
      </c>
      <c r="I6124" s="120" t="s">
        <v>20036</v>
      </c>
      <c r="J6124" s="121" t="s">
        <v>7451</v>
      </c>
    </row>
    <row r="6125" spans="1:10" ht="15.75" hidden="1" customHeight="1">
      <c r="A6125" s="119">
        <v>6118</v>
      </c>
      <c r="B6125" s="238" t="s">
        <v>32250</v>
      </c>
      <c r="C6125" s="121" t="s">
        <v>7495</v>
      </c>
      <c r="D6125" s="119">
        <v>2025</v>
      </c>
      <c r="E6125" s="121">
        <v>6300021169</v>
      </c>
      <c r="F6125" s="237">
        <v>45849</v>
      </c>
      <c r="G6125" s="121" t="s">
        <v>13403</v>
      </c>
      <c r="H6125" s="121" t="s">
        <v>26934</v>
      </c>
      <c r="I6125" s="120" t="s">
        <v>20037</v>
      </c>
      <c r="J6125" s="121" t="s">
        <v>7454</v>
      </c>
    </row>
    <row r="6126" spans="1:10" ht="15.75" hidden="1" customHeight="1">
      <c r="A6126" s="119">
        <v>6119</v>
      </c>
      <c r="B6126" s="238" t="s">
        <v>32251</v>
      </c>
      <c r="C6126" s="121" t="s">
        <v>7504</v>
      </c>
      <c r="D6126" s="119">
        <v>2025</v>
      </c>
      <c r="E6126" s="121">
        <v>6300021159</v>
      </c>
      <c r="F6126" s="237">
        <v>45842</v>
      </c>
      <c r="G6126" s="121" t="s">
        <v>13404</v>
      </c>
      <c r="H6126" s="121" t="s">
        <v>26935</v>
      </c>
      <c r="I6126" s="120" t="s">
        <v>20038</v>
      </c>
      <c r="J6126" s="121" t="s">
        <v>7454</v>
      </c>
    </row>
    <row r="6127" spans="1:10" ht="15.75" hidden="1" customHeight="1">
      <c r="A6127" s="119">
        <v>6120</v>
      </c>
      <c r="B6127" s="238" t="s">
        <v>31360</v>
      </c>
      <c r="C6127" s="121" t="s">
        <v>7478</v>
      </c>
      <c r="D6127" s="119">
        <v>2025</v>
      </c>
      <c r="E6127" s="121">
        <v>6100114531</v>
      </c>
      <c r="F6127" s="237">
        <v>45852</v>
      </c>
      <c r="G6127" s="121" t="s">
        <v>13405</v>
      </c>
      <c r="H6127" s="121" t="s">
        <v>26936</v>
      </c>
      <c r="I6127" s="120" t="s">
        <v>19653</v>
      </c>
      <c r="J6127" s="121" t="s">
        <v>7451</v>
      </c>
    </row>
    <row r="6128" spans="1:10" ht="15.75" hidden="1" customHeight="1">
      <c r="A6128" s="119">
        <v>6121</v>
      </c>
      <c r="B6128" s="238" t="s">
        <v>32252</v>
      </c>
      <c r="C6128" s="121" t="s">
        <v>7500</v>
      </c>
      <c r="D6128" s="119">
        <v>2025</v>
      </c>
      <c r="E6128" s="121">
        <v>6200039961</v>
      </c>
      <c r="F6128" s="237">
        <v>45849</v>
      </c>
      <c r="G6128" s="121" t="s">
        <v>13406</v>
      </c>
      <c r="H6128" s="121" t="s">
        <v>26937</v>
      </c>
      <c r="I6128" s="120" t="s">
        <v>20039</v>
      </c>
      <c r="J6128" s="121" t="s">
        <v>7453</v>
      </c>
    </row>
    <row r="6129" spans="1:10" ht="15.75" hidden="1" customHeight="1">
      <c r="A6129" s="119">
        <v>6122</v>
      </c>
      <c r="B6129" s="238" t="s">
        <v>32253</v>
      </c>
      <c r="C6129" s="121" t="s">
        <v>7478</v>
      </c>
      <c r="D6129" s="119">
        <v>2025</v>
      </c>
      <c r="E6129" s="121">
        <v>6100114539</v>
      </c>
      <c r="F6129" s="237">
        <v>45852</v>
      </c>
      <c r="G6129" s="121" t="s">
        <v>13407</v>
      </c>
      <c r="H6129" s="121" t="s">
        <v>26938</v>
      </c>
      <c r="I6129" s="120" t="s">
        <v>20040</v>
      </c>
      <c r="J6129" s="121" t="s">
        <v>7451</v>
      </c>
    </row>
    <row r="6130" spans="1:10" ht="15.75" hidden="1" customHeight="1">
      <c r="A6130" s="119">
        <v>6123</v>
      </c>
      <c r="B6130" s="238" t="s">
        <v>32254</v>
      </c>
      <c r="C6130" s="121" t="s">
        <v>7490</v>
      </c>
      <c r="D6130" s="119">
        <v>2025</v>
      </c>
      <c r="E6130" s="121">
        <v>6200040026</v>
      </c>
      <c r="F6130" s="237">
        <v>45852</v>
      </c>
      <c r="G6130" s="121" t="s">
        <v>13408</v>
      </c>
      <c r="H6130" s="121" t="s">
        <v>26939</v>
      </c>
      <c r="I6130" s="120" t="s">
        <v>20041</v>
      </c>
      <c r="J6130" s="121" t="s">
        <v>7453</v>
      </c>
    </row>
    <row r="6131" spans="1:10" ht="15.75" hidden="1" customHeight="1">
      <c r="A6131" s="119">
        <v>6124</v>
      </c>
      <c r="B6131" s="238" t="s">
        <v>32255</v>
      </c>
      <c r="C6131" s="121" t="s">
        <v>7502</v>
      </c>
      <c r="D6131" s="119">
        <v>2025</v>
      </c>
      <c r="E6131" s="121">
        <v>6300021198</v>
      </c>
      <c r="F6131" s="237">
        <v>45863</v>
      </c>
      <c r="G6131" s="121" t="s">
        <v>13409</v>
      </c>
      <c r="H6131" s="121" t="s">
        <v>26940</v>
      </c>
      <c r="I6131" s="120" t="s">
        <v>20042</v>
      </c>
      <c r="J6131" s="121" t="s">
        <v>7454</v>
      </c>
    </row>
    <row r="6132" spans="1:10" ht="15.75" hidden="1" customHeight="1">
      <c r="A6132" s="119">
        <v>6125</v>
      </c>
      <c r="B6132" s="238" t="s">
        <v>29145</v>
      </c>
      <c r="C6132" s="121" t="s">
        <v>7478</v>
      </c>
      <c r="D6132" s="119">
        <v>2025</v>
      </c>
      <c r="E6132" s="121">
        <v>6100114537</v>
      </c>
      <c r="F6132" s="237">
        <v>45849</v>
      </c>
      <c r="G6132" s="121" t="s">
        <v>13410</v>
      </c>
      <c r="H6132" s="121" t="s">
        <v>26941</v>
      </c>
      <c r="I6132" s="120" t="s">
        <v>20043</v>
      </c>
      <c r="J6132" s="121" t="s">
        <v>7451</v>
      </c>
    </row>
    <row r="6133" spans="1:10" ht="15.75" hidden="1" customHeight="1">
      <c r="A6133" s="119">
        <v>6126</v>
      </c>
      <c r="B6133" s="238" t="s">
        <v>32256</v>
      </c>
      <c r="C6133" s="121" t="s">
        <v>7489</v>
      </c>
      <c r="D6133" s="119">
        <v>2025</v>
      </c>
      <c r="E6133" s="121">
        <v>6200040312</v>
      </c>
      <c r="F6133" s="237">
        <v>45876</v>
      </c>
      <c r="G6133" s="121" t="s">
        <v>13411</v>
      </c>
      <c r="H6133" s="121" t="s">
        <v>26942</v>
      </c>
      <c r="I6133" s="120" t="s">
        <v>20044</v>
      </c>
      <c r="J6133" s="121" t="s">
        <v>7453</v>
      </c>
    </row>
    <row r="6134" spans="1:10" ht="15.75" customHeight="1">
      <c r="A6134" s="119">
        <v>6127</v>
      </c>
      <c r="B6134" s="238" t="s">
        <v>32257</v>
      </c>
      <c r="C6134" s="121" t="s">
        <v>7510</v>
      </c>
      <c r="D6134" s="119">
        <v>2025</v>
      </c>
      <c r="E6134" s="121">
        <v>6300021173</v>
      </c>
      <c r="F6134" s="237">
        <v>45848</v>
      </c>
      <c r="G6134" s="121" t="s">
        <v>13412</v>
      </c>
      <c r="H6134" s="121" t="s">
        <v>26943</v>
      </c>
      <c r="I6134" s="120" t="s">
        <v>20045</v>
      </c>
      <c r="J6134" s="121" t="s">
        <v>7454</v>
      </c>
    </row>
    <row r="6135" spans="1:10" ht="15.75" hidden="1" customHeight="1">
      <c r="A6135" s="119">
        <v>6128</v>
      </c>
      <c r="B6135" s="238" t="s">
        <v>32258</v>
      </c>
      <c r="C6135" s="121" t="s">
        <v>7493</v>
      </c>
      <c r="D6135" s="119">
        <v>2025</v>
      </c>
      <c r="E6135" s="121">
        <v>6000042673</v>
      </c>
      <c r="F6135" s="237">
        <v>45853</v>
      </c>
      <c r="G6135" s="121" t="s">
        <v>13413</v>
      </c>
      <c r="H6135" s="121" t="s">
        <v>26944</v>
      </c>
      <c r="I6135" s="120" t="s">
        <v>20046</v>
      </c>
      <c r="J6135" s="121" t="s">
        <v>7452</v>
      </c>
    </row>
    <row r="6136" spans="1:10" ht="15.75" hidden="1" customHeight="1">
      <c r="A6136" s="119">
        <v>6129</v>
      </c>
      <c r="B6136" s="238" t="s">
        <v>32259</v>
      </c>
      <c r="C6136" s="121" t="s">
        <v>7492</v>
      </c>
      <c r="D6136" s="119">
        <v>2025</v>
      </c>
      <c r="E6136" s="121">
        <v>6200040019</v>
      </c>
      <c r="F6136" s="237">
        <v>45852</v>
      </c>
      <c r="G6136" s="121" t="s">
        <v>13414</v>
      </c>
      <c r="H6136" s="121" t="s">
        <v>26945</v>
      </c>
      <c r="I6136" s="120" t="s">
        <v>20047</v>
      </c>
      <c r="J6136" s="121" t="s">
        <v>7453</v>
      </c>
    </row>
    <row r="6137" spans="1:10" ht="15.75" hidden="1" customHeight="1">
      <c r="A6137" s="119">
        <v>6130</v>
      </c>
      <c r="B6137" s="238" t="s">
        <v>32260</v>
      </c>
      <c r="C6137" s="121" t="s">
        <v>7479</v>
      </c>
      <c r="D6137" s="119">
        <v>2025</v>
      </c>
      <c r="E6137" s="121">
        <v>6100114522</v>
      </c>
      <c r="F6137" s="237">
        <v>45846</v>
      </c>
      <c r="G6137" s="121" t="s">
        <v>13415</v>
      </c>
      <c r="H6137" s="121" t="s">
        <v>26946</v>
      </c>
      <c r="I6137" s="120" t="s">
        <v>20048</v>
      </c>
      <c r="J6137" s="121" t="s">
        <v>7451</v>
      </c>
    </row>
    <row r="6138" spans="1:10" ht="15.75" hidden="1" customHeight="1">
      <c r="A6138" s="119">
        <v>6131</v>
      </c>
      <c r="B6138" s="238" t="s">
        <v>32261</v>
      </c>
      <c r="C6138" s="121" t="s">
        <v>7494</v>
      </c>
      <c r="D6138" s="119">
        <v>2025</v>
      </c>
      <c r="E6138" s="121">
        <v>6000042698</v>
      </c>
      <c r="F6138" s="237">
        <v>45859</v>
      </c>
      <c r="G6138" s="121" t="s">
        <v>13416</v>
      </c>
      <c r="H6138" s="121" t="s">
        <v>26947</v>
      </c>
      <c r="I6138" s="120" t="s">
        <v>20049</v>
      </c>
      <c r="J6138" s="121" t="s">
        <v>7452</v>
      </c>
    </row>
    <row r="6139" spans="1:10" ht="15.75" hidden="1" customHeight="1">
      <c r="A6139" s="119">
        <v>6132</v>
      </c>
      <c r="B6139" s="238" t="s">
        <v>32262</v>
      </c>
      <c r="C6139" s="121" t="s">
        <v>7489</v>
      </c>
      <c r="D6139" s="119">
        <v>2025</v>
      </c>
      <c r="E6139" s="121">
        <v>6200039970</v>
      </c>
      <c r="F6139" s="237">
        <v>45867</v>
      </c>
      <c r="G6139" s="121" t="s">
        <v>13417</v>
      </c>
      <c r="H6139" s="121"/>
      <c r="I6139" s="120" t="s">
        <v>20050</v>
      </c>
      <c r="J6139" s="121" t="s">
        <v>7453</v>
      </c>
    </row>
    <row r="6140" spans="1:10" ht="15.75" hidden="1" customHeight="1">
      <c r="A6140" s="119">
        <v>6133</v>
      </c>
      <c r="B6140" s="238" t="s">
        <v>7705</v>
      </c>
      <c r="C6140" s="121" t="s">
        <v>7478</v>
      </c>
      <c r="D6140" s="119">
        <v>2025</v>
      </c>
      <c r="E6140" s="121">
        <v>6100114581</v>
      </c>
      <c r="F6140" s="237">
        <v>45856</v>
      </c>
      <c r="G6140" s="121" t="s">
        <v>13418</v>
      </c>
      <c r="H6140" s="121" t="s">
        <v>26948</v>
      </c>
      <c r="I6140" s="120" t="s">
        <v>7400</v>
      </c>
      <c r="J6140" s="121" t="s">
        <v>7451</v>
      </c>
    </row>
    <row r="6141" spans="1:10" ht="15.75" hidden="1" customHeight="1">
      <c r="A6141" s="119">
        <v>6134</v>
      </c>
      <c r="B6141" s="238" t="s">
        <v>32263</v>
      </c>
      <c r="C6141" s="121" t="s">
        <v>7508</v>
      </c>
      <c r="D6141" s="119">
        <v>2025</v>
      </c>
      <c r="E6141" s="121">
        <v>6400024513</v>
      </c>
      <c r="F6141" s="237">
        <v>45852</v>
      </c>
      <c r="G6141" s="121" t="s">
        <v>13419</v>
      </c>
      <c r="H6141" s="121" t="s">
        <v>26949</v>
      </c>
      <c r="I6141" s="120" t="s">
        <v>20051</v>
      </c>
      <c r="J6141" s="121" t="s">
        <v>7455</v>
      </c>
    </row>
    <row r="6142" spans="1:10" ht="15.75" hidden="1" customHeight="1">
      <c r="A6142" s="119">
        <v>6135</v>
      </c>
      <c r="B6142" s="238" t="s">
        <v>32264</v>
      </c>
      <c r="C6142" s="121" t="s">
        <v>7496</v>
      </c>
      <c r="D6142" s="119">
        <v>2025</v>
      </c>
      <c r="E6142" s="121">
        <v>6100115065</v>
      </c>
      <c r="F6142" s="237">
        <v>45868</v>
      </c>
      <c r="G6142" s="121" t="s">
        <v>13420</v>
      </c>
      <c r="H6142" s="121" t="s">
        <v>26950</v>
      </c>
      <c r="I6142" s="120" t="s">
        <v>20052</v>
      </c>
      <c r="J6142" s="121" t="s">
        <v>7451</v>
      </c>
    </row>
    <row r="6143" spans="1:10" ht="15.75" hidden="1" customHeight="1">
      <c r="A6143" s="119">
        <v>6136</v>
      </c>
      <c r="B6143" s="238" t="s">
        <v>32265</v>
      </c>
      <c r="C6143" s="121" t="s">
        <v>7478</v>
      </c>
      <c r="D6143" s="119">
        <v>2025</v>
      </c>
      <c r="E6143" s="121">
        <v>6100114660</v>
      </c>
      <c r="F6143" s="237">
        <v>45852</v>
      </c>
      <c r="G6143" s="121" t="s">
        <v>13421</v>
      </c>
      <c r="H6143" s="121" t="s">
        <v>26951</v>
      </c>
      <c r="I6143" s="120" t="s">
        <v>20053</v>
      </c>
      <c r="J6143" s="121" t="s">
        <v>7451</v>
      </c>
    </row>
    <row r="6144" spans="1:10" ht="15.75" hidden="1" customHeight="1">
      <c r="A6144" s="119">
        <v>6137</v>
      </c>
      <c r="B6144" s="238" t="s">
        <v>32266</v>
      </c>
      <c r="C6144" s="121" t="s">
        <v>7491</v>
      </c>
      <c r="D6144" s="119">
        <v>2025</v>
      </c>
      <c r="E6144" s="121">
        <v>6100115060</v>
      </c>
      <c r="F6144" s="237">
        <v>45874</v>
      </c>
      <c r="G6144" s="121" t="s">
        <v>13422</v>
      </c>
      <c r="H6144" s="121" t="s">
        <v>26952</v>
      </c>
      <c r="I6144" s="120" t="s">
        <v>20054</v>
      </c>
      <c r="J6144" s="121" t="s">
        <v>7451</v>
      </c>
    </row>
    <row r="6145" spans="1:10" ht="15.75" hidden="1" customHeight="1">
      <c r="A6145" s="119">
        <v>6138</v>
      </c>
      <c r="B6145" s="238" t="s">
        <v>7715</v>
      </c>
      <c r="C6145" s="121" t="s">
        <v>7496</v>
      </c>
      <c r="D6145" s="119">
        <v>2025</v>
      </c>
      <c r="E6145" s="121">
        <v>6100114565</v>
      </c>
      <c r="F6145" s="237">
        <v>45854</v>
      </c>
      <c r="G6145" s="121" t="s">
        <v>13423</v>
      </c>
      <c r="H6145" s="121" t="s">
        <v>26953</v>
      </c>
      <c r="I6145" s="120" t="s">
        <v>20055</v>
      </c>
      <c r="J6145" s="121" t="s">
        <v>7451</v>
      </c>
    </row>
    <row r="6146" spans="1:10" ht="15.75" hidden="1" customHeight="1">
      <c r="A6146" s="119">
        <v>6139</v>
      </c>
      <c r="B6146" s="238" t="s">
        <v>32267</v>
      </c>
      <c r="C6146" s="121" t="s">
        <v>7478</v>
      </c>
      <c r="D6146" s="119">
        <v>2025</v>
      </c>
      <c r="E6146" s="121">
        <v>6100114583</v>
      </c>
      <c r="F6146" s="237">
        <v>45848</v>
      </c>
      <c r="G6146" s="121" t="s">
        <v>13424</v>
      </c>
      <c r="H6146" s="121" t="s">
        <v>26954</v>
      </c>
      <c r="I6146" s="120" t="s">
        <v>20056</v>
      </c>
      <c r="J6146" s="121" t="s">
        <v>7451</v>
      </c>
    </row>
    <row r="6147" spans="1:10" ht="15.75" hidden="1" customHeight="1">
      <c r="A6147" s="119">
        <v>6140</v>
      </c>
      <c r="B6147" s="238" t="s">
        <v>32211</v>
      </c>
      <c r="C6147" s="121" t="s">
        <v>7480</v>
      </c>
      <c r="D6147" s="119">
        <v>2025</v>
      </c>
      <c r="E6147" s="121">
        <v>6000042638</v>
      </c>
      <c r="F6147" s="237">
        <v>45847</v>
      </c>
      <c r="G6147" s="121" t="s">
        <v>7285</v>
      </c>
      <c r="H6147" s="121" t="s">
        <v>26955</v>
      </c>
      <c r="I6147" s="120" t="s">
        <v>19985</v>
      </c>
      <c r="J6147" s="121" t="s">
        <v>7452</v>
      </c>
    </row>
    <row r="6148" spans="1:10" ht="15.75" hidden="1" customHeight="1">
      <c r="A6148" s="119">
        <v>6141</v>
      </c>
      <c r="B6148" s="238" t="s">
        <v>32268</v>
      </c>
      <c r="C6148" s="121" t="s">
        <v>7490</v>
      </c>
      <c r="D6148" s="119">
        <v>2025</v>
      </c>
      <c r="E6148" s="121">
        <v>6200040018</v>
      </c>
      <c r="F6148" s="237">
        <v>45848</v>
      </c>
      <c r="G6148" s="121" t="s">
        <v>7242</v>
      </c>
      <c r="H6148" s="121"/>
      <c r="I6148" s="120" t="s">
        <v>20057</v>
      </c>
      <c r="J6148" s="121" t="s">
        <v>7453</v>
      </c>
    </row>
    <row r="6149" spans="1:10" ht="15.75" hidden="1" customHeight="1">
      <c r="A6149" s="119">
        <v>6142</v>
      </c>
      <c r="B6149" s="238" t="s">
        <v>7715</v>
      </c>
      <c r="C6149" s="121" t="s">
        <v>7496</v>
      </c>
      <c r="D6149" s="119">
        <v>2025</v>
      </c>
      <c r="E6149" s="121">
        <v>6100114781</v>
      </c>
      <c r="F6149" s="237">
        <v>45859</v>
      </c>
      <c r="G6149" s="121" t="s">
        <v>13425</v>
      </c>
      <c r="H6149" s="121" t="s">
        <v>26956</v>
      </c>
      <c r="I6149" s="120" t="s">
        <v>20058</v>
      </c>
      <c r="J6149" s="121" t="s">
        <v>7451</v>
      </c>
    </row>
    <row r="6150" spans="1:10" ht="15.75" hidden="1" customHeight="1">
      <c r="A6150" s="119">
        <v>6143</v>
      </c>
      <c r="B6150" s="238" t="s">
        <v>32269</v>
      </c>
      <c r="C6150" s="121" t="s">
        <v>7478</v>
      </c>
      <c r="D6150" s="119">
        <v>2025</v>
      </c>
      <c r="E6150" s="121">
        <v>6100114579</v>
      </c>
      <c r="F6150" s="237">
        <v>45861</v>
      </c>
      <c r="G6150" s="121" t="s">
        <v>13426</v>
      </c>
      <c r="H6150" s="121" t="s">
        <v>26957</v>
      </c>
      <c r="I6150" s="120" t="s">
        <v>20059</v>
      </c>
      <c r="J6150" s="121" t="s">
        <v>7451</v>
      </c>
    </row>
    <row r="6151" spans="1:10" ht="15.75" hidden="1" customHeight="1">
      <c r="A6151" s="119">
        <v>6144</v>
      </c>
      <c r="B6151" s="238" t="s">
        <v>7729</v>
      </c>
      <c r="C6151" s="121" t="s">
        <v>7484</v>
      </c>
      <c r="D6151" s="119">
        <v>2025</v>
      </c>
      <c r="E6151" s="121">
        <v>6100114573</v>
      </c>
      <c r="F6151" s="237">
        <v>45849</v>
      </c>
      <c r="G6151" s="121" t="s">
        <v>13427</v>
      </c>
      <c r="H6151" s="121" t="s">
        <v>26958</v>
      </c>
      <c r="I6151" s="120" t="s">
        <v>20060</v>
      </c>
      <c r="J6151" s="121" t="s">
        <v>7451</v>
      </c>
    </row>
    <row r="6152" spans="1:10" ht="15.75" hidden="1" customHeight="1">
      <c r="A6152" s="119">
        <v>6145</v>
      </c>
      <c r="B6152" s="238" t="s">
        <v>32270</v>
      </c>
      <c r="C6152" s="121" t="s">
        <v>7489</v>
      </c>
      <c r="D6152" s="119">
        <v>2025</v>
      </c>
      <c r="E6152" s="121">
        <v>6200039996</v>
      </c>
      <c r="F6152" s="237">
        <v>45848</v>
      </c>
      <c r="G6152" s="121" t="s">
        <v>13428</v>
      </c>
      <c r="H6152" s="121" t="s">
        <v>26959</v>
      </c>
      <c r="I6152" s="120" t="s">
        <v>20061</v>
      </c>
      <c r="J6152" s="121" t="s">
        <v>7453</v>
      </c>
    </row>
    <row r="6153" spans="1:10" ht="15.75" hidden="1" customHeight="1">
      <c r="A6153" s="119">
        <v>6146</v>
      </c>
      <c r="B6153" s="238" t="s">
        <v>7715</v>
      </c>
      <c r="C6153" s="121" t="s">
        <v>7496</v>
      </c>
      <c r="D6153" s="119">
        <v>2025</v>
      </c>
      <c r="E6153" s="121">
        <v>6100114566</v>
      </c>
      <c r="F6153" s="237">
        <v>45852</v>
      </c>
      <c r="G6153" s="121" t="s">
        <v>13429</v>
      </c>
      <c r="H6153" s="121" t="s">
        <v>26960</v>
      </c>
      <c r="I6153" s="120" t="s">
        <v>20055</v>
      </c>
      <c r="J6153" s="121" t="s">
        <v>7451</v>
      </c>
    </row>
    <row r="6154" spans="1:10" ht="15.75" hidden="1" customHeight="1">
      <c r="A6154" s="119">
        <v>6147</v>
      </c>
      <c r="B6154" s="238" t="s">
        <v>32271</v>
      </c>
      <c r="C6154" s="121" t="s">
        <v>7491</v>
      </c>
      <c r="D6154" s="119">
        <v>2025</v>
      </c>
      <c r="E6154" s="121">
        <v>6100114582</v>
      </c>
      <c r="F6154" s="237">
        <v>45849</v>
      </c>
      <c r="G6154" s="121" t="s">
        <v>13430</v>
      </c>
      <c r="H6154" s="121" t="s">
        <v>26961</v>
      </c>
      <c r="I6154" s="120" t="s">
        <v>20062</v>
      </c>
      <c r="J6154" s="121" t="s">
        <v>7451</v>
      </c>
    </row>
    <row r="6155" spans="1:10" ht="15.75" hidden="1" customHeight="1">
      <c r="A6155" s="119">
        <v>6148</v>
      </c>
      <c r="B6155" s="238" t="s">
        <v>32272</v>
      </c>
      <c r="C6155" s="121" t="s">
        <v>7490</v>
      </c>
      <c r="D6155" s="119">
        <v>2025</v>
      </c>
      <c r="E6155" s="121">
        <v>6200039992</v>
      </c>
      <c r="F6155" s="237">
        <v>45848</v>
      </c>
      <c r="G6155" s="121" t="s">
        <v>13431</v>
      </c>
      <c r="H6155" s="121" t="s">
        <v>26962</v>
      </c>
      <c r="I6155" s="120" t="s">
        <v>20063</v>
      </c>
      <c r="J6155" s="121" t="s">
        <v>7453</v>
      </c>
    </row>
    <row r="6156" spans="1:10" ht="15.75" hidden="1" customHeight="1">
      <c r="A6156" s="119">
        <v>6149</v>
      </c>
      <c r="B6156" s="238" t="s">
        <v>32273</v>
      </c>
      <c r="C6156" s="121" t="s">
        <v>7490</v>
      </c>
      <c r="D6156" s="119">
        <v>2025</v>
      </c>
      <c r="E6156" s="121">
        <v>6200039990</v>
      </c>
      <c r="F6156" s="237">
        <v>45852</v>
      </c>
      <c r="G6156" s="121" t="s">
        <v>8372</v>
      </c>
      <c r="H6156" s="121" t="s">
        <v>26963</v>
      </c>
      <c r="I6156" s="120" t="s">
        <v>20064</v>
      </c>
      <c r="J6156" s="121" t="s">
        <v>7453</v>
      </c>
    </row>
    <row r="6157" spans="1:10" ht="15.75" hidden="1" customHeight="1">
      <c r="A6157" s="119">
        <v>6150</v>
      </c>
      <c r="B6157" s="238" t="s">
        <v>28764</v>
      </c>
      <c r="C6157" s="121" t="s">
        <v>7479</v>
      </c>
      <c r="D6157" s="119">
        <v>2025</v>
      </c>
      <c r="E6157" s="121">
        <v>6100114576</v>
      </c>
      <c r="F6157" s="237">
        <v>45855</v>
      </c>
      <c r="G6157" s="121" t="s">
        <v>13432</v>
      </c>
      <c r="H6157" s="121" t="s">
        <v>26964</v>
      </c>
      <c r="I6157" s="120" t="s">
        <v>20065</v>
      </c>
      <c r="J6157" s="121" t="s">
        <v>7451</v>
      </c>
    </row>
    <row r="6158" spans="1:10" ht="15.75" hidden="1" customHeight="1">
      <c r="A6158" s="119">
        <v>6151</v>
      </c>
      <c r="B6158" s="238" t="s">
        <v>32274</v>
      </c>
      <c r="C6158" s="121" t="s">
        <v>7486</v>
      </c>
      <c r="D6158" s="119">
        <v>2025</v>
      </c>
      <c r="E6158" s="121">
        <v>6200040278</v>
      </c>
      <c r="F6158" s="237">
        <v>45873</v>
      </c>
      <c r="G6158" s="121" t="s">
        <v>13433</v>
      </c>
      <c r="H6158" s="121" t="s">
        <v>26965</v>
      </c>
      <c r="I6158" s="120" t="s">
        <v>20066</v>
      </c>
      <c r="J6158" s="121" t="s">
        <v>7453</v>
      </c>
    </row>
    <row r="6159" spans="1:10" ht="15.75" hidden="1" customHeight="1">
      <c r="A6159" s="119">
        <v>6152</v>
      </c>
      <c r="B6159" s="238" t="s">
        <v>7715</v>
      </c>
      <c r="C6159" s="121" t="s">
        <v>7496</v>
      </c>
      <c r="D6159" s="119">
        <v>2025</v>
      </c>
      <c r="E6159" s="121">
        <v>6100114584</v>
      </c>
      <c r="F6159" s="237">
        <v>45848</v>
      </c>
      <c r="G6159" s="121" t="s">
        <v>7168</v>
      </c>
      <c r="H6159" s="121" t="s">
        <v>26966</v>
      </c>
      <c r="I6159" s="120" t="s">
        <v>20067</v>
      </c>
      <c r="J6159" s="121" t="s">
        <v>7451</v>
      </c>
    </row>
    <row r="6160" spans="1:10" ht="15.75" hidden="1" customHeight="1">
      <c r="A6160" s="119">
        <v>6153</v>
      </c>
      <c r="B6160" s="238" t="s">
        <v>32275</v>
      </c>
      <c r="C6160" s="121" t="s">
        <v>7481</v>
      </c>
      <c r="D6160" s="119">
        <v>2025</v>
      </c>
      <c r="E6160" s="121">
        <v>6000042715</v>
      </c>
      <c r="F6160" s="237">
        <v>45859</v>
      </c>
      <c r="G6160" s="121" t="s">
        <v>13434</v>
      </c>
      <c r="H6160" s="121" t="s">
        <v>26967</v>
      </c>
      <c r="I6160" s="120" t="s">
        <v>20068</v>
      </c>
      <c r="J6160" s="121" t="s">
        <v>7452</v>
      </c>
    </row>
    <row r="6161" spans="1:10" ht="15.75" hidden="1" customHeight="1">
      <c r="A6161" s="119">
        <v>6154</v>
      </c>
      <c r="B6161" s="238" t="s">
        <v>32276</v>
      </c>
      <c r="C6161" s="121" t="s">
        <v>7495</v>
      </c>
      <c r="D6161" s="119">
        <v>2025</v>
      </c>
      <c r="E6161" s="121">
        <v>6300021200</v>
      </c>
      <c r="F6161" s="237">
        <v>45855</v>
      </c>
      <c r="G6161" s="121" t="s">
        <v>13435</v>
      </c>
      <c r="H6161" s="121" t="s">
        <v>26968</v>
      </c>
      <c r="I6161" s="120" t="s">
        <v>20069</v>
      </c>
      <c r="J6161" s="121" t="s">
        <v>7454</v>
      </c>
    </row>
    <row r="6162" spans="1:10" ht="15.75" hidden="1" customHeight="1">
      <c r="A6162" s="119">
        <v>6155</v>
      </c>
      <c r="B6162" s="238" t="s">
        <v>32277</v>
      </c>
      <c r="C6162" s="121" t="s">
        <v>7490</v>
      </c>
      <c r="D6162" s="119">
        <v>2025</v>
      </c>
      <c r="E6162" s="121">
        <v>6200039991</v>
      </c>
      <c r="F6162" s="237">
        <v>45848</v>
      </c>
      <c r="G6162" s="121" t="s">
        <v>13431</v>
      </c>
      <c r="H6162" s="121" t="s">
        <v>26969</v>
      </c>
      <c r="I6162" s="120" t="s">
        <v>20070</v>
      </c>
      <c r="J6162" s="121" t="s">
        <v>7453</v>
      </c>
    </row>
    <row r="6163" spans="1:10" ht="15.75" hidden="1" customHeight="1">
      <c r="A6163" s="119">
        <v>6156</v>
      </c>
      <c r="B6163" s="238" t="s">
        <v>32278</v>
      </c>
      <c r="C6163" s="121" t="s">
        <v>7495</v>
      </c>
      <c r="D6163" s="119">
        <v>2025</v>
      </c>
      <c r="E6163" s="121">
        <v>6300021298</v>
      </c>
      <c r="F6163" s="237">
        <v>45876</v>
      </c>
      <c r="G6163" s="121" t="s">
        <v>13436</v>
      </c>
      <c r="H6163" s="121" t="s">
        <v>26970</v>
      </c>
      <c r="I6163" s="120" t="s">
        <v>20071</v>
      </c>
      <c r="J6163" s="121" t="s">
        <v>7454</v>
      </c>
    </row>
    <row r="6164" spans="1:10" ht="15.75" hidden="1" customHeight="1">
      <c r="A6164" s="119">
        <v>6157</v>
      </c>
      <c r="B6164" s="238" t="s">
        <v>32279</v>
      </c>
      <c r="C6164" s="121" t="s">
        <v>7480</v>
      </c>
      <c r="D6164" s="119">
        <v>2025</v>
      </c>
      <c r="E6164" s="121">
        <v>6000042640</v>
      </c>
      <c r="F6164" s="237">
        <v>45848</v>
      </c>
      <c r="G6164" s="121" t="s">
        <v>13437</v>
      </c>
      <c r="H6164" s="121" t="s">
        <v>26971</v>
      </c>
      <c r="I6164" s="120" t="s">
        <v>20072</v>
      </c>
      <c r="J6164" s="121" t="s">
        <v>7452</v>
      </c>
    </row>
    <row r="6165" spans="1:10" ht="15.75" hidden="1" customHeight="1">
      <c r="A6165" s="119">
        <v>6158</v>
      </c>
      <c r="B6165" s="238" t="s">
        <v>30384</v>
      </c>
      <c r="C6165" s="121" t="s">
        <v>7478</v>
      </c>
      <c r="D6165" s="119">
        <v>2025</v>
      </c>
      <c r="E6165" s="121">
        <v>6100115807</v>
      </c>
      <c r="F6165" s="237">
        <v>45898</v>
      </c>
      <c r="G6165" s="121" t="s">
        <v>13438</v>
      </c>
      <c r="H6165" s="121" t="s">
        <v>26972</v>
      </c>
      <c r="I6165" s="120" t="s">
        <v>15945</v>
      </c>
      <c r="J6165" s="121" t="s">
        <v>7451</v>
      </c>
    </row>
    <row r="6166" spans="1:10" ht="15.75" hidden="1" customHeight="1">
      <c r="A6166" s="119">
        <v>6159</v>
      </c>
      <c r="B6166" s="238" t="s">
        <v>32280</v>
      </c>
      <c r="C6166" s="121" t="s">
        <v>7488</v>
      </c>
      <c r="D6166" s="119">
        <v>2025</v>
      </c>
      <c r="E6166" s="121">
        <v>6100115227</v>
      </c>
      <c r="F6166" s="237">
        <v>45883</v>
      </c>
      <c r="G6166" s="121" t="s">
        <v>13439</v>
      </c>
      <c r="H6166" s="121" t="s">
        <v>26973</v>
      </c>
      <c r="I6166" s="120" t="s">
        <v>20073</v>
      </c>
      <c r="J6166" s="121" t="s">
        <v>7451</v>
      </c>
    </row>
    <row r="6167" spans="1:10" ht="15.75" hidden="1" customHeight="1">
      <c r="A6167" s="119">
        <v>6160</v>
      </c>
      <c r="B6167" s="238" t="s">
        <v>32281</v>
      </c>
      <c r="C6167" s="121" t="s">
        <v>7484</v>
      </c>
      <c r="D6167" s="119">
        <v>2025</v>
      </c>
      <c r="E6167" s="121">
        <v>6100114682</v>
      </c>
      <c r="F6167" s="237">
        <v>45853</v>
      </c>
      <c r="G6167" s="121" t="s">
        <v>13440</v>
      </c>
      <c r="H6167" s="121" t="s">
        <v>26974</v>
      </c>
      <c r="I6167" s="120" t="s">
        <v>20074</v>
      </c>
      <c r="J6167" s="121" t="s">
        <v>7451</v>
      </c>
    </row>
    <row r="6168" spans="1:10" ht="15.75" hidden="1" customHeight="1">
      <c r="A6168" s="119">
        <v>6161</v>
      </c>
      <c r="B6168" s="238" t="s">
        <v>32282</v>
      </c>
      <c r="C6168" s="121" t="s">
        <v>7492</v>
      </c>
      <c r="D6168" s="119">
        <v>2025</v>
      </c>
      <c r="E6168" s="121">
        <v>6200039989</v>
      </c>
      <c r="F6168" s="237">
        <v>45847</v>
      </c>
      <c r="G6168" s="121" t="s">
        <v>13441</v>
      </c>
      <c r="H6168" s="121" t="s">
        <v>26975</v>
      </c>
      <c r="I6168" s="120" t="s">
        <v>20075</v>
      </c>
      <c r="J6168" s="121" t="s">
        <v>7453</v>
      </c>
    </row>
    <row r="6169" spans="1:10" ht="15.75" hidden="1" customHeight="1">
      <c r="A6169" s="119">
        <v>6162</v>
      </c>
      <c r="B6169" s="238" t="s">
        <v>32283</v>
      </c>
      <c r="C6169" s="121" t="s">
        <v>7490</v>
      </c>
      <c r="D6169" s="119">
        <v>2025</v>
      </c>
      <c r="E6169" s="121">
        <v>6200039994</v>
      </c>
      <c r="F6169" s="237">
        <v>45849</v>
      </c>
      <c r="G6169" s="121" t="s">
        <v>13442</v>
      </c>
      <c r="H6169" s="121" t="s">
        <v>26976</v>
      </c>
      <c r="I6169" s="120" t="s">
        <v>20076</v>
      </c>
      <c r="J6169" s="121" t="s">
        <v>7453</v>
      </c>
    </row>
    <row r="6170" spans="1:10" ht="15.75" hidden="1" customHeight="1">
      <c r="A6170" s="119">
        <v>6163</v>
      </c>
      <c r="B6170" s="121" t="s">
        <v>28080</v>
      </c>
      <c r="C6170" s="121" t="s">
        <v>7498</v>
      </c>
      <c r="D6170" s="119">
        <v>2025</v>
      </c>
      <c r="E6170" s="121">
        <v>6200039980</v>
      </c>
      <c r="F6170" s="237">
        <v>45847</v>
      </c>
      <c r="G6170" s="121" t="s">
        <v>13443</v>
      </c>
      <c r="H6170" s="121" t="s">
        <v>26977</v>
      </c>
      <c r="I6170" s="120" t="s">
        <v>20077</v>
      </c>
      <c r="J6170" s="121" t="s">
        <v>7453</v>
      </c>
    </row>
    <row r="6171" spans="1:10" ht="15.75" hidden="1" customHeight="1">
      <c r="A6171" s="119">
        <v>6164</v>
      </c>
      <c r="B6171" s="238" t="s">
        <v>32284</v>
      </c>
      <c r="C6171" s="121" t="s">
        <v>7494</v>
      </c>
      <c r="D6171" s="119">
        <v>2025</v>
      </c>
      <c r="E6171" s="121">
        <v>6000042651</v>
      </c>
      <c r="F6171" s="237">
        <v>45852</v>
      </c>
      <c r="G6171" s="121" t="s">
        <v>13444</v>
      </c>
      <c r="H6171" s="121" t="s">
        <v>26978</v>
      </c>
      <c r="I6171" s="120" t="s">
        <v>20078</v>
      </c>
      <c r="J6171" s="121" t="s">
        <v>7452</v>
      </c>
    </row>
    <row r="6172" spans="1:10" ht="15.75" hidden="1" customHeight="1">
      <c r="A6172" s="119">
        <v>6165</v>
      </c>
      <c r="B6172" s="238" t="s">
        <v>32285</v>
      </c>
      <c r="C6172" s="121" t="s">
        <v>7482</v>
      </c>
      <c r="D6172" s="119">
        <v>2025</v>
      </c>
      <c r="E6172" s="121">
        <v>6100114575</v>
      </c>
      <c r="F6172" s="237">
        <v>45854</v>
      </c>
      <c r="G6172" s="121" t="s">
        <v>13445</v>
      </c>
      <c r="H6172" s="121" t="s">
        <v>26979</v>
      </c>
      <c r="I6172" s="120" t="s">
        <v>20079</v>
      </c>
      <c r="J6172" s="121" t="s">
        <v>7451</v>
      </c>
    </row>
    <row r="6173" spans="1:10" ht="15.75" hidden="1" customHeight="1">
      <c r="A6173" s="119">
        <v>6166</v>
      </c>
      <c r="B6173" s="238" t="s">
        <v>32286</v>
      </c>
      <c r="C6173" s="121" t="s">
        <v>7498</v>
      </c>
      <c r="D6173" s="119">
        <v>2025</v>
      </c>
      <c r="E6173" s="121">
        <v>6200040133</v>
      </c>
      <c r="F6173" s="237">
        <v>45863</v>
      </c>
      <c r="G6173" s="121" t="s">
        <v>13446</v>
      </c>
      <c r="H6173" s="121" t="s">
        <v>26980</v>
      </c>
      <c r="I6173" s="120" t="s">
        <v>20080</v>
      </c>
      <c r="J6173" s="121" t="s">
        <v>7453</v>
      </c>
    </row>
    <row r="6174" spans="1:10" ht="15.75" hidden="1" customHeight="1">
      <c r="A6174" s="119">
        <v>6167</v>
      </c>
      <c r="B6174" s="238" t="s">
        <v>32287</v>
      </c>
      <c r="C6174" s="121" t="s">
        <v>7482</v>
      </c>
      <c r="D6174" s="119">
        <v>2025</v>
      </c>
      <c r="E6174" s="121">
        <v>6100114623</v>
      </c>
      <c r="F6174" s="237">
        <v>45856</v>
      </c>
      <c r="G6174" s="121" t="s">
        <v>13447</v>
      </c>
      <c r="H6174" s="121" t="s">
        <v>26981</v>
      </c>
      <c r="I6174" s="120" t="s">
        <v>20081</v>
      </c>
      <c r="J6174" s="121" t="s">
        <v>7451</v>
      </c>
    </row>
    <row r="6175" spans="1:10" ht="15.75" hidden="1" customHeight="1">
      <c r="A6175" s="119">
        <v>6168</v>
      </c>
      <c r="B6175" s="238" t="s">
        <v>32288</v>
      </c>
      <c r="C6175" s="121" t="s">
        <v>7505</v>
      </c>
      <c r="D6175" s="119">
        <v>2025</v>
      </c>
      <c r="E6175" s="121">
        <v>6400024514</v>
      </c>
      <c r="F6175" s="237">
        <v>45849</v>
      </c>
      <c r="G6175" s="121" t="s">
        <v>13448</v>
      </c>
      <c r="H6175" s="121" t="s">
        <v>26982</v>
      </c>
      <c r="I6175" s="120" t="s">
        <v>20082</v>
      </c>
      <c r="J6175" s="121" t="s">
        <v>7455</v>
      </c>
    </row>
    <row r="6176" spans="1:10" ht="15.75" hidden="1" customHeight="1">
      <c r="A6176" s="119">
        <v>6169</v>
      </c>
      <c r="B6176" s="238" t="s">
        <v>32289</v>
      </c>
      <c r="C6176" s="121" t="s">
        <v>7502</v>
      </c>
      <c r="D6176" s="119">
        <v>2025</v>
      </c>
      <c r="E6176" s="121">
        <v>6300021387</v>
      </c>
      <c r="F6176" s="237">
        <v>45896</v>
      </c>
      <c r="G6176" s="121" t="s">
        <v>13449</v>
      </c>
      <c r="H6176" s="121" t="s">
        <v>26983</v>
      </c>
      <c r="I6176" s="120" t="s">
        <v>20083</v>
      </c>
      <c r="J6176" s="121" t="s">
        <v>7454</v>
      </c>
    </row>
    <row r="6177" spans="1:10" ht="15.75" hidden="1" customHeight="1">
      <c r="A6177" s="119">
        <v>6170</v>
      </c>
      <c r="B6177" s="238" t="s">
        <v>32290</v>
      </c>
      <c r="C6177" s="121" t="s">
        <v>7489</v>
      </c>
      <c r="D6177" s="119">
        <v>2025</v>
      </c>
      <c r="E6177" s="121">
        <v>6200040183</v>
      </c>
      <c r="F6177" s="237">
        <v>45862</v>
      </c>
      <c r="G6177" s="121" t="s">
        <v>13450</v>
      </c>
      <c r="H6177" s="121" t="s">
        <v>26984</v>
      </c>
      <c r="I6177" s="120" t="s">
        <v>20084</v>
      </c>
      <c r="J6177" s="121" t="s">
        <v>7453</v>
      </c>
    </row>
    <row r="6178" spans="1:10" ht="15.75" hidden="1" customHeight="1">
      <c r="A6178" s="119">
        <v>6171</v>
      </c>
      <c r="B6178" s="238" t="s">
        <v>32291</v>
      </c>
      <c r="C6178" s="121" t="s">
        <v>7478</v>
      </c>
      <c r="D6178" s="119">
        <v>2025</v>
      </c>
      <c r="E6178" s="121">
        <v>6100114617</v>
      </c>
      <c r="F6178" s="237">
        <v>45866</v>
      </c>
      <c r="G6178" s="121" t="s">
        <v>13451</v>
      </c>
      <c r="H6178" s="121" t="s">
        <v>26985</v>
      </c>
      <c r="I6178" s="120" t="s">
        <v>20085</v>
      </c>
      <c r="J6178" s="121" t="s">
        <v>7451</v>
      </c>
    </row>
    <row r="6179" spans="1:10" ht="15.75" hidden="1" customHeight="1">
      <c r="A6179" s="119">
        <v>6172</v>
      </c>
      <c r="B6179" s="238" t="s">
        <v>7715</v>
      </c>
      <c r="C6179" s="121" t="s">
        <v>7496</v>
      </c>
      <c r="D6179" s="119">
        <v>2025</v>
      </c>
      <c r="E6179" s="121">
        <v>6100114624</v>
      </c>
      <c r="F6179" s="237">
        <v>45852</v>
      </c>
      <c r="G6179" s="121" t="s">
        <v>13452</v>
      </c>
      <c r="H6179" s="121" t="s">
        <v>26986</v>
      </c>
      <c r="I6179" s="120" t="s">
        <v>20086</v>
      </c>
      <c r="J6179" s="121" t="s">
        <v>7451</v>
      </c>
    </row>
    <row r="6180" spans="1:10" ht="15.75" hidden="1" customHeight="1">
      <c r="A6180" s="119">
        <v>6173</v>
      </c>
      <c r="B6180" s="238" t="s">
        <v>32292</v>
      </c>
      <c r="C6180" s="121" t="s">
        <v>7495</v>
      </c>
      <c r="D6180" s="119">
        <v>2025</v>
      </c>
      <c r="E6180" s="121">
        <v>6300021202</v>
      </c>
      <c r="F6180" s="237">
        <v>45859</v>
      </c>
      <c r="G6180" s="121" t="s">
        <v>13453</v>
      </c>
      <c r="H6180" s="121" t="s">
        <v>26987</v>
      </c>
      <c r="I6180" s="120" t="s">
        <v>20087</v>
      </c>
      <c r="J6180" s="121" t="s">
        <v>7454</v>
      </c>
    </row>
    <row r="6181" spans="1:10" ht="15.75" hidden="1" customHeight="1">
      <c r="A6181" s="119">
        <v>6174</v>
      </c>
      <c r="B6181" s="238" t="s">
        <v>32293</v>
      </c>
      <c r="C6181" s="121" t="s">
        <v>7484</v>
      </c>
      <c r="D6181" s="119">
        <v>2025</v>
      </c>
      <c r="E6181" s="121">
        <v>6100114804</v>
      </c>
      <c r="F6181" s="237">
        <v>45861</v>
      </c>
      <c r="G6181" s="121" t="s">
        <v>13454</v>
      </c>
      <c r="H6181" s="121" t="s">
        <v>26988</v>
      </c>
      <c r="I6181" s="120" t="s">
        <v>20088</v>
      </c>
      <c r="J6181" s="121" t="s">
        <v>7451</v>
      </c>
    </row>
    <row r="6182" spans="1:10" ht="15.75" hidden="1" customHeight="1">
      <c r="A6182" s="119">
        <v>6175</v>
      </c>
      <c r="B6182" s="238" t="s">
        <v>7705</v>
      </c>
      <c r="C6182" s="121" t="s">
        <v>7478</v>
      </c>
      <c r="D6182" s="119">
        <v>2025</v>
      </c>
      <c r="E6182" s="121">
        <v>6100114735</v>
      </c>
      <c r="F6182" s="237">
        <v>45854</v>
      </c>
      <c r="G6182" s="121" t="s">
        <v>13455</v>
      </c>
      <c r="H6182" s="121" t="s">
        <v>26989</v>
      </c>
      <c r="I6182" s="120" t="s">
        <v>7385</v>
      </c>
      <c r="J6182" s="121" t="s">
        <v>7451</v>
      </c>
    </row>
    <row r="6183" spans="1:10" ht="15.75" hidden="1" customHeight="1">
      <c r="A6183" s="119">
        <v>6176</v>
      </c>
      <c r="B6183" s="238" t="s">
        <v>32294</v>
      </c>
      <c r="C6183" s="121" t="s">
        <v>7498</v>
      </c>
      <c r="D6183" s="119">
        <v>2025</v>
      </c>
      <c r="E6183" s="121">
        <v>6200040236</v>
      </c>
      <c r="F6183" s="237">
        <v>45869</v>
      </c>
      <c r="G6183" s="121" t="s">
        <v>13456</v>
      </c>
      <c r="H6183" s="121" t="s">
        <v>26990</v>
      </c>
      <c r="I6183" s="120" t="s">
        <v>20089</v>
      </c>
      <c r="J6183" s="121" t="s">
        <v>7453</v>
      </c>
    </row>
    <row r="6184" spans="1:10" ht="15.75" hidden="1" customHeight="1">
      <c r="A6184" s="119">
        <v>6177</v>
      </c>
      <c r="B6184" s="238" t="s">
        <v>7715</v>
      </c>
      <c r="C6184" s="121" t="s">
        <v>7496</v>
      </c>
      <c r="D6184" s="119">
        <v>2025</v>
      </c>
      <c r="E6184" s="121">
        <v>6100114622</v>
      </c>
      <c r="F6184" s="237">
        <v>45852</v>
      </c>
      <c r="G6184" s="121" t="s">
        <v>13457</v>
      </c>
      <c r="H6184" s="121" t="s">
        <v>26991</v>
      </c>
      <c r="I6184" s="120" t="s">
        <v>20090</v>
      </c>
      <c r="J6184" s="121" t="s">
        <v>7451</v>
      </c>
    </row>
    <row r="6185" spans="1:10" ht="15.75" hidden="1" customHeight="1">
      <c r="A6185" s="119">
        <v>6178</v>
      </c>
      <c r="B6185" s="238" t="s">
        <v>29725</v>
      </c>
      <c r="C6185" s="121" t="s">
        <v>7496</v>
      </c>
      <c r="D6185" s="119">
        <v>2025</v>
      </c>
      <c r="E6185" s="121">
        <v>6100114716</v>
      </c>
      <c r="F6185" s="237">
        <v>45859</v>
      </c>
      <c r="G6185" s="121" t="s">
        <v>13458</v>
      </c>
      <c r="H6185" s="121" t="s">
        <v>26992</v>
      </c>
      <c r="I6185" s="120" t="s">
        <v>20091</v>
      </c>
      <c r="J6185" s="121" t="s">
        <v>7451</v>
      </c>
    </row>
    <row r="6186" spans="1:10" ht="15.75" hidden="1" customHeight="1">
      <c r="A6186" s="119">
        <v>6179</v>
      </c>
      <c r="B6186" s="238" t="s">
        <v>30280</v>
      </c>
      <c r="C6186" s="121" t="s">
        <v>7478</v>
      </c>
      <c r="D6186" s="119">
        <v>2025</v>
      </c>
      <c r="E6186" s="121">
        <v>6100114691</v>
      </c>
      <c r="F6186" s="237">
        <v>45859</v>
      </c>
      <c r="G6186" s="121" t="s">
        <v>13459</v>
      </c>
      <c r="H6186" s="121" t="s">
        <v>26993</v>
      </c>
      <c r="I6186" s="120" t="s">
        <v>20092</v>
      </c>
      <c r="J6186" s="121" t="s">
        <v>7451</v>
      </c>
    </row>
    <row r="6187" spans="1:10" ht="15.75" hidden="1" customHeight="1">
      <c r="A6187" s="119">
        <v>6180</v>
      </c>
      <c r="B6187" s="238" t="s">
        <v>7738</v>
      </c>
      <c r="C6187" s="121" t="s">
        <v>7478</v>
      </c>
      <c r="D6187" s="119">
        <v>2025</v>
      </c>
      <c r="E6187" s="121">
        <v>6100114610</v>
      </c>
      <c r="F6187" s="237">
        <v>45859</v>
      </c>
      <c r="G6187" s="121" t="s">
        <v>13460</v>
      </c>
      <c r="H6187" s="121" t="s">
        <v>26994</v>
      </c>
      <c r="I6187" s="120" t="s">
        <v>20093</v>
      </c>
      <c r="J6187" s="121" t="s">
        <v>7451</v>
      </c>
    </row>
    <row r="6188" spans="1:10" ht="15.75" hidden="1" customHeight="1">
      <c r="A6188" s="119">
        <v>6181</v>
      </c>
      <c r="B6188" s="238" t="s">
        <v>32295</v>
      </c>
      <c r="C6188" s="121" t="s">
        <v>7496</v>
      </c>
      <c r="D6188" s="119">
        <v>2025</v>
      </c>
      <c r="E6188" s="121">
        <v>6100114704</v>
      </c>
      <c r="F6188" s="237">
        <v>45855</v>
      </c>
      <c r="G6188" s="121" t="s">
        <v>13461</v>
      </c>
      <c r="H6188" s="121" t="s">
        <v>26995</v>
      </c>
      <c r="I6188" s="120" t="s">
        <v>20094</v>
      </c>
      <c r="J6188" s="121" t="s">
        <v>7451</v>
      </c>
    </row>
    <row r="6189" spans="1:10" ht="15.75" hidden="1" customHeight="1">
      <c r="A6189" s="119">
        <v>6182</v>
      </c>
      <c r="B6189" s="238" t="s">
        <v>32296</v>
      </c>
      <c r="C6189" s="121" t="s">
        <v>7478</v>
      </c>
      <c r="D6189" s="119">
        <v>2025</v>
      </c>
      <c r="E6189" s="121">
        <v>6100114708</v>
      </c>
      <c r="F6189" s="237">
        <v>45855</v>
      </c>
      <c r="G6189" s="121" t="s">
        <v>7163</v>
      </c>
      <c r="H6189" s="121" t="s">
        <v>26996</v>
      </c>
      <c r="I6189" s="120" t="s">
        <v>20095</v>
      </c>
      <c r="J6189" s="121" t="s">
        <v>7451</v>
      </c>
    </row>
    <row r="6190" spans="1:10" ht="15.75" customHeight="1">
      <c r="A6190" s="119">
        <v>6183</v>
      </c>
      <c r="B6190" s="238" t="s">
        <v>32297</v>
      </c>
      <c r="C6190" s="121" t="s">
        <v>7510</v>
      </c>
      <c r="D6190" s="119">
        <v>2025</v>
      </c>
      <c r="E6190" s="121">
        <v>6300021502</v>
      </c>
      <c r="F6190" s="237">
        <v>45952</v>
      </c>
      <c r="G6190" s="121" t="s">
        <v>13321</v>
      </c>
      <c r="H6190" s="121" t="s">
        <v>26997</v>
      </c>
      <c r="I6190" s="120" t="s">
        <v>20096</v>
      </c>
      <c r="J6190" s="121" t="s">
        <v>7454</v>
      </c>
    </row>
    <row r="6191" spans="1:10" ht="15.75" hidden="1" customHeight="1">
      <c r="A6191" s="119">
        <v>6184</v>
      </c>
      <c r="B6191" s="238" t="s">
        <v>32298</v>
      </c>
      <c r="C6191" s="121" t="s">
        <v>7493</v>
      </c>
      <c r="D6191" s="119">
        <v>2025</v>
      </c>
      <c r="E6191" s="121">
        <v>6000042637</v>
      </c>
      <c r="F6191" s="237">
        <v>45848</v>
      </c>
      <c r="G6191" s="121" t="s">
        <v>13462</v>
      </c>
      <c r="H6191" s="121" t="s">
        <v>26998</v>
      </c>
      <c r="I6191" s="120" t="s">
        <v>20097</v>
      </c>
      <c r="J6191" s="121" t="s">
        <v>7452</v>
      </c>
    </row>
    <row r="6192" spans="1:10" ht="15.75" hidden="1" customHeight="1">
      <c r="A6192" s="119">
        <v>6185</v>
      </c>
      <c r="B6192" s="238" t="s">
        <v>32299</v>
      </c>
      <c r="C6192" s="121" t="s">
        <v>7491</v>
      </c>
      <c r="D6192" s="119">
        <v>2025</v>
      </c>
      <c r="E6192" s="121">
        <v>6100114662</v>
      </c>
      <c r="F6192" s="237">
        <v>45862</v>
      </c>
      <c r="G6192" s="121" t="s">
        <v>13463</v>
      </c>
      <c r="H6192" s="121" t="s">
        <v>26999</v>
      </c>
      <c r="I6192" s="120" t="s">
        <v>20098</v>
      </c>
      <c r="J6192" s="121" t="s">
        <v>7451</v>
      </c>
    </row>
    <row r="6193" spans="1:10" ht="15.75" hidden="1" customHeight="1">
      <c r="A6193" s="119">
        <v>6186</v>
      </c>
      <c r="B6193" s="238" t="s">
        <v>32300</v>
      </c>
      <c r="C6193" s="121" t="s">
        <v>7491</v>
      </c>
      <c r="D6193" s="119">
        <v>2025</v>
      </c>
      <c r="E6193" s="121">
        <v>6100117106</v>
      </c>
      <c r="F6193" s="237">
        <v>45950</v>
      </c>
      <c r="G6193" s="121" t="s">
        <v>7105</v>
      </c>
      <c r="H6193" s="121" t="s">
        <v>27000</v>
      </c>
      <c r="I6193" s="120" t="s">
        <v>20099</v>
      </c>
      <c r="J6193" s="121" t="s">
        <v>7451</v>
      </c>
    </row>
    <row r="6194" spans="1:10" ht="15.75" hidden="1" customHeight="1">
      <c r="A6194" s="119">
        <v>6187</v>
      </c>
      <c r="B6194" s="238" t="s">
        <v>32301</v>
      </c>
      <c r="C6194" s="121" t="s">
        <v>7496</v>
      </c>
      <c r="D6194" s="119">
        <v>2025</v>
      </c>
      <c r="E6194" s="121">
        <v>6100114651</v>
      </c>
      <c r="F6194" s="237">
        <v>45854</v>
      </c>
      <c r="G6194" s="121" t="s">
        <v>13464</v>
      </c>
      <c r="H6194" s="121" t="s">
        <v>27001</v>
      </c>
      <c r="I6194" s="120" t="s">
        <v>20100</v>
      </c>
      <c r="J6194" s="121" t="s">
        <v>7451</v>
      </c>
    </row>
    <row r="6195" spans="1:10" ht="15.75" hidden="1" customHeight="1">
      <c r="A6195" s="119">
        <v>6188</v>
      </c>
      <c r="B6195" s="238" t="s">
        <v>32302</v>
      </c>
      <c r="C6195" s="121" t="s">
        <v>7490</v>
      </c>
      <c r="D6195" s="119">
        <v>2025</v>
      </c>
      <c r="E6195" s="121">
        <v>6200040024</v>
      </c>
      <c r="F6195" s="237">
        <v>45849</v>
      </c>
      <c r="G6195" s="121" t="s">
        <v>13465</v>
      </c>
      <c r="H6195" s="121" t="s">
        <v>27002</v>
      </c>
      <c r="I6195" s="120" t="s">
        <v>20101</v>
      </c>
      <c r="J6195" s="121" t="s">
        <v>7453</v>
      </c>
    </row>
    <row r="6196" spans="1:10" ht="15.75" hidden="1" customHeight="1">
      <c r="A6196" s="119">
        <v>6189</v>
      </c>
      <c r="B6196" s="238" t="s">
        <v>32303</v>
      </c>
      <c r="C6196" s="121" t="s">
        <v>7478</v>
      </c>
      <c r="D6196" s="119">
        <v>2025</v>
      </c>
      <c r="E6196" s="121">
        <v>6100115434</v>
      </c>
      <c r="F6196" s="237">
        <v>45882</v>
      </c>
      <c r="G6196" s="121" t="s">
        <v>13466</v>
      </c>
      <c r="H6196" s="121" t="s">
        <v>27003</v>
      </c>
      <c r="I6196" s="120" t="s">
        <v>20102</v>
      </c>
      <c r="J6196" s="121" t="s">
        <v>7451</v>
      </c>
    </row>
    <row r="6197" spans="1:10" ht="15.75" hidden="1" customHeight="1">
      <c r="A6197" s="119">
        <v>6190</v>
      </c>
      <c r="B6197" s="238" t="s">
        <v>7680</v>
      </c>
      <c r="C6197" s="121" t="s">
        <v>7484</v>
      </c>
      <c r="D6197" s="119">
        <v>2025</v>
      </c>
      <c r="E6197" s="121">
        <v>6100114827</v>
      </c>
      <c r="F6197" s="237">
        <v>45861</v>
      </c>
      <c r="G6197" s="121" t="s">
        <v>13467</v>
      </c>
      <c r="H6197" s="121" t="s">
        <v>27004</v>
      </c>
      <c r="I6197" s="120" t="s">
        <v>20103</v>
      </c>
      <c r="J6197" s="121" t="s">
        <v>7451</v>
      </c>
    </row>
    <row r="6198" spans="1:10" ht="15.75" hidden="1" customHeight="1">
      <c r="A6198" s="119">
        <v>6191</v>
      </c>
      <c r="B6198" s="238" t="s">
        <v>7705</v>
      </c>
      <c r="C6198" s="121" t="s">
        <v>7478</v>
      </c>
      <c r="D6198" s="119">
        <v>2025</v>
      </c>
      <c r="E6198" s="121">
        <v>6100114813</v>
      </c>
      <c r="F6198" s="237">
        <v>45866</v>
      </c>
      <c r="G6198" s="121" t="s">
        <v>13468</v>
      </c>
      <c r="H6198" s="121" t="s">
        <v>27005</v>
      </c>
      <c r="I6198" s="120" t="s">
        <v>7306</v>
      </c>
      <c r="J6198" s="121" t="s">
        <v>7451</v>
      </c>
    </row>
    <row r="6199" spans="1:10" ht="15.75" hidden="1" customHeight="1">
      <c r="A6199" s="119">
        <v>6192</v>
      </c>
      <c r="B6199" s="238" t="s">
        <v>32304</v>
      </c>
      <c r="C6199" s="121" t="s">
        <v>7493</v>
      </c>
      <c r="D6199" s="119">
        <v>2025</v>
      </c>
      <c r="E6199" s="121">
        <v>6000042672</v>
      </c>
      <c r="F6199" s="237">
        <v>45854</v>
      </c>
      <c r="G6199" s="121" t="s">
        <v>13469</v>
      </c>
      <c r="H6199" s="121" t="s">
        <v>27006</v>
      </c>
      <c r="I6199" s="120" t="s">
        <v>20104</v>
      </c>
      <c r="J6199" s="121" t="s">
        <v>7452</v>
      </c>
    </row>
    <row r="6200" spans="1:10" ht="15.75" customHeight="1">
      <c r="A6200" s="119">
        <v>6193</v>
      </c>
      <c r="B6200" s="238" t="s">
        <v>32305</v>
      </c>
      <c r="C6200" s="121" t="s">
        <v>7510</v>
      </c>
      <c r="D6200" s="119">
        <v>2025</v>
      </c>
      <c r="E6200" s="121">
        <v>6300021245</v>
      </c>
      <c r="F6200" s="237">
        <v>45880</v>
      </c>
      <c r="G6200" s="121" t="s">
        <v>13470</v>
      </c>
      <c r="H6200" s="121" t="s">
        <v>27007</v>
      </c>
      <c r="I6200" s="120" t="s">
        <v>20105</v>
      </c>
      <c r="J6200" s="121" t="s">
        <v>7454</v>
      </c>
    </row>
    <row r="6201" spans="1:10" ht="15.75" hidden="1" customHeight="1">
      <c r="A6201" s="119">
        <v>6194</v>
      </c>
      <c r="B6201" s="238" t="s">
        <v>32306</v>
      </c>
      <c r="C6201" s="121" t="s">
        <v>7492</v>
      </c>
      <c r="D6201" s="119">
        <v>2025</v>
      </c>
      <c r="E6201" s="121">
        <v>6200040081</v>
      </c>
      <c r="F6201" s="237">
        <v>45855</v>
      </c>
      <c r="G6201" s="121" t="s">
        <v>13471</v>
      </c>
      <c r="H6201" s="121" t="s">
        <v>27008</v>
      </c>
      <c r="I6201" s="120" t="s">
        <v>20106</v>
      </c>
      <c r="J6201" s="121" t="s">
        <v>7453</v>
      </c>
    </row>
    <row r="6202" spans="1:10" ht="15.75" hidden="1" customHeight="1">
      <c r="A6202" s="119">
        <v>6195</v>
      </c>
      <c r="B6202" s="238" t="s">
        <v>32307</v>
      </c>
      <c r="C6202" s="121" t="s">
        <v>7484</v>
      </c>
      <c r="D6202" s="119">
        <v>2025</v>
      </c>
      <c r="E6202" s="121">
        <v>6100114678</v>
      </c>
      <c r="F6202" s="237">
        <v>45853</v>
      </c>
      <c r="G6202" s="121" t="s">
        <v>13472</v>
      </c>
      <c r="H6202" s="121" t="s">
        <v>27009</v>
      </c>
      <c r="I6202" s="120" t="s">
        <v>20107</v>
      </c>
      <c r="J6202" s="121" t="s">
        <v>7451</v>
      </c>
    </row>
    <row r="6203" spans="1:10" ht="15.75" hidden="1" customHeight="1">
      <c r="A6203" s="119">
        <v>6196</v>
      </c>
      <c r="B6203" s="238" t="s">
        <v>32308</v>
      </c>
      <c r="C6203" s="121" t="s">
        <v>7490</v>
      </c>
      <c r="D6203" s="119">
        <v>2025</v>
      </c>
      <c r="E6203" s="121">
        <v>6200040135</v>
      </c>
      <c r="F6203" s="237">
        <v>45862</v>
      </c>
      <c r="G6203" s="121" t="s">
        <v>13473</v>
      </c>
      <c r="H6203" s="121" t="s">
        <v>27010</v>
      </c>
      <c r="I6203" s="120" t="s">
        <v>20108</v>
      </c>
      <c r="J6203" s="121" t="s">
        <v>7453</v>
      </c>
    </row>
    <row r="6204" spans="1:10" ht="15.75" hidden="1" customHeight="1">
      <c r="A6204" s="119">
        <v>6197</v>
      </c>
      <c r="B6204" s="238" t="s">
        <v>32309</v>
      </c>
      <c r="C6204" s="121" t="s">
        <v>7508</v>
      </c>
      <c r="D6204" s="119">
        <v>2025</v>
      </c>
      <c r="E6204" s="121">
        <v>6400024531</v>
      </c>
      <c r="F6204" s="237">
        <v>45852</v>
      </c>
      <c r="G6204" s="121" t="s">
        <v>13474</v>
      </c>
      <c r="H6204" s="121" t="s">
        <v>27011</v>
      </c>
      <c r="I6204" s="120" t="s">
        <v>20109</v>
      </c>
      <c r="J6204" s="121" t="s">
        <v>7455</v>
      </c>
    </row>
    <row r="6205" spans="1:10" ht="15.75" hidden="1" customHeight="1">
      <c r="A6205" s="119">
        <v>6198</v>
      </c>
      <c r="B6205" s="238" t="s">
        <v>32300</v>
      </c>
      <c r="C6205" s="121" t="s">
        <v>7491</v>
      </c>
      <c r="D6205" s="119">
        <v>2025</v>
      </c>
      <c r="E6205" s="121">
        <v>6100115425</v>
      </c>
      <c r="F6205" s="237">
        <v>45888</v>
      </c>
      <c r="G6205" s="121" t="s">
        <v>7298</v>
      </c>
      <c r="H6205" s="121" t="s">
        <v>27012</v>
      </c>
      <c r="I6205" s="120" t="s">
        <v>20110</v>
      </c>
      <c r="J6205" s="121" t="s">
        <v>7451</v>
      </c>
    </row>
    <row r="6206" spans="1:10" ht="15.75" hidden="1" customHeight="1">
      <c r="A6206" s="119">
        <v>6199</v>
      </c>
      <c r="B6206" s="238" t="s">
        <v>32310</v>
      </c>
      <c r="C6206" s="121" t="s">
        <v>7496</v>
      </c>
      <c r="D6206" s="119">
        <v>2025</v>
      </c>
      <c r="E6206" s="121">
        <v>6100114685</v>
      </c>
      <c r="F6206" s="237">
        <v>45854</v>
      </c>
      <c r="G6206" s="121" t="s">
        <v>13475</v>
      </c>
      <c r="H6206" s="121" t="s">
        <v>27013</v>
      </c>
      <c r="I6206" s="120" t="s">
        <v>20111</v>
      </c>
      <c r="J6206" s="121" t="s">
        <v>7451</v>
      </c>
    </row>
    <row r="6207" spans="1:10" ht="15.75" hidden="1" customHeight="1">
      <c r="A6207" s="119">
        <v>6200</v>
      </c>
      <c r="B6207" s="238" t="s">
        <v>32311</v>
      </c>
      <c r="C6207" s="121" t="s">
        <v>7489</v>
      </c>
      <c r="D6207" s="119">
        <v>2025</v>
      </c>
      <c r="E6207" s="121">
        <v>6200040049</v>
      </c>
      <c r="F6207" s="237">
        <v>45852</v>
      </c>
      <c r="G6207" s="121" t="s">
        <v>13476</v>
      </c>
      <c r="H6207" s="121" t="s">
        <v>27014</v>
      </c>
      <c r="I6207" s="120" t="s">
        <v>20112</v>
      </c>
      <c r="J6207" s="121" t="s">
        <v>7453</v>
      </c>
    </row>
    <row r="6208" spans="1:10" ht="15.75" hidden="1" customHeight="1">
      <c r="A6208" s="119">
        <v>6201</v>
      </c>
      <c r="B6208" s="238" t="s">
        <v>32312</v>
      </c>
      <c r="C6208" s="121" t="s">
        <v>7490</v>
      </c>
      <c r="D6208" s="119">
        <v>2025</v>
      </c>
      <c r="E6208" s="121">
        <v>6200040206</v>
      </c>
      <c r="F6208" s="237">
        <v>45866</v>
      </c>
      <c r="G6208" s="121" t="s">
        <v>13477</v>
      </c>
      <c r="H6208" s="121" t="s">
        <v>27015</v>
      </c>
      <c r="I6208" s="120" t="s">
        <v>20113</v>
      </c>
      <c r="J6208" s="121" t="s">
        <v>7453</v>
      </c>
    </row>
    <row r="6209" spans="1:10" ht="15.75" hidden="1" customHeight="1">
      <c r="A6209" s="119">
        <v>6202</v>
      </c>
      <c r="B6209" s="238" t="s">
        <v>32313</v>
      </c>
      <c r="C6209" s="121" t="s">
        <v>7501</v>
      </c>
      <c r="D6209" s="119">
        <v>2025</v>
      </c>
      <c r="E6209" s="121">
        <v>6200040083</v>
      </c>
      <c r="F6209" s="237">
        <v>45855</v>
      </c>
      <c r="G6209" s="121" t="s">
        <v>13478</v>
      </c>
      <c r="H6209" s="121" t="s">
        <v>27016</v>
      </c>
      <c r="I6209" s="120" t="s">
        <v>20114</v>
      </c>
      <c r="J6209" s="121" t="s">
        <v>7453</v>
      </c>
    </row>
    <row r="6210" spans="1:10" ht="15.75" hidden="1" customHeight="1">
      <c r="A6210" s="119">
        <v>6203</v>
      </c>
      <c r="B6210" s="238" t="s">
        <v>32314</v>
      </c>
      <c r="C6210" s="121" t="s">
        <v>7489</v>
      </c>
      <c r="D6210" s="119">
        <v>2025</v>
      </c>
      <c r="E6210" s="121">
        <v>6200040082</v>
      </c>
      <c r="F6210" s="237">
        <v>45855</v>
      </c>
      <c r="G6210" s="121" t="s">
        <v>13479</v>
      </c>
      <c r="H6210" s="121" t="s">
        <v>27017</v>
      </c>
      <c r="I6210" s="120" t="s">
        <v>20115</v>
      </c>
      <c r="J6210" s="121" t="s">
        <v>7453</v>
      </c>
    </row>
    <row r="6211" spans="1:10" ht="15.75" hidden="1" customHeight="1">
      <c r="A6211" s="119">
        <v>6204</v>
      </c>
      <c r="B6211" s="238" t="s">
        <v>32315</v>
      </c>
      <c r="C6211" s="121" t="s">
        <v>7494</v>
      </c>
      <c r="D6211" s="119">
        <v>2025</v>
      </c>
      <c r="E6211" s="121">
        <v>6000042858</v>
      </c>
      <c r="F6211" s="237">
        <v>45866</v>
      </c>
      <c r="G6211" s="121" t="s">
        <v>13480</v>
      </c>
      <c r="H6211" s="121" t="s">
        <v>27018</v>
      </c>
      <c r="I6211" s="120" t="s">
        <v>20116</v>
      </c>
      <c r="J6211" s="121" t="s">
        <v>7452</v>
      </c>
    </row>
    <row r="6212" spans="1:10" ht="15.75" hidden="1" customHeight="1">
      <c r="A6212" s="119">
        <v>6205</v>
      </c>
      <c r="B6212" s="238" t="s">
        <v>32316</v>
      </c>
      <c r="C6212" s="121" t="s">
        <v>7509</v>
      </c>
      <c r="D6212" s="119">
        <v>2025</v>
      </c>
      <c r="E6212" s="121">
        <v>6400024529</v>
      </c>
      <c r="F6212" s="237">
        <v>45854</v>
      </c>
      <c r="G6212" s="121" t="s">
        <v>13481</v>
      </c>
      <c r="H6212" s="121" t="s">
        <v>27019</v>
      </c>
      <c r="I6212" s="120" t="s">
        <v>20117</v>
      </c>
      <c r="J6212" s="121" t="s">
        <v>7455</v>
      </c>
    </row>
    <row r="6213" spans="1:10" ht="15.75" hidden="1" customHeight="1">
      <c r="A6213" s="119">
        <v>6206</v>
      </c>
      <c r="B6213" s="238" t="s">
        <v>32317</v>
      </c>
      <c r="C6213" s="121" t="s">
        <v>7508</v>
      </c>
      <c r="D6213" s="119">
        <v>2025</v>
      </c>
      <c r="E6213" s="121">
        <v>6400024533</v>
      </c>
      <c r="F6213" s="237">
        <v>45855</v>
      </c>
      <c r="G6213" s="121" t="s">
        <v>7278</v>
      </c>
      <c r="H6213" s="121"/>
      <c r="I6213" s="120" t="s">
        <v>20118</v>
      </c>
      <c r="J6213" s="121" t="s">
        <v>7455</v>
      </c>
    </row>
    <row r="6214" spans="1:10" ht="15.75" hidden="1" customHeight="1">
      <c r="A6214" s="119">
        <v>6207</v>
      </c>
      <c r="B6214" s="238" t="s">
        <v>32318</v>
      </c>
      <c r="C6214" s="121" t="s">
        <v>7490</v>
      </c>
      <c r="D6214" s="119">
        <v>2025</v>
      </c>
      <c r="E6214" s="121">
        <v>6200040058</v>
      </c>
      <c r="F6214" s="237">
        <v>45854</v>
      </c>
      <c r="G6214" s="121" t="s">
        <v>13482</v>
      </c>
      <c r="H6214" s="121" t="s">
        <v>27020</v>
      </c>
      <c r="I6214" s="120" t="s">
        <v>20119</v>
      </c>
      <c r="J6214" s="121" t="s">
        <v>7453</v>
      </c>
    </row>
    <row r="6215" spans="1:10" ht="15.75" hidden="1" customHeight="1">
      <c r="A6215" s="119">
        <v>6208</v>
      </c>
      <c r="B6215" s="238" t="s">
        <v>32319</v>
      </c>
      <c r="C6215" s="121" t="s">
        <v>7478</v>
      </c>
      <c r="D6215" s="119">
        <v>2025</v>
      </c>
      <c r="E6215" s="121">
        <v>6100115430</v>
      </c>
      <c r="F6215" s="237">
        <v>45925</v>
      </c>
      <c r="G6215" s="121" t="s">
        <v>7231</v>
      </c>
      <c r="H6215" s="121" t="s">
        <v>27021</v>
      </c>
      <c r="I6215" s="120" t="s">
        <v>20120</v>
      </c>
      <c r="J6215" s="121" t="s">
        <v>7451</v>
      </c>
    </row>
    <row r="6216" spans="1:10" ht="15.75" hidden="1" customHeight="1">
      <c r="A6216" s="119">
        <v>6209</v>
      </c>
      <c r="B6216" s="238" t="s">
        <v>32320</v>
      </c>
      <c r="C6216" s="121" t="s">
        <v>7502</v>
      </c>
      <c r="D6216" s="119">
        <v>2025</v>
      </c>
      <c r="E6216" s="121">
        <v>6300021197</v>
      </c>
      <c r="F6216" s="237">
        <v>45855</v>
      </c>
      <c r="G6216" s="121" t="s">
        <v>13483</v>
      </c>
      <c r="H6216" s="121" t="s">
        <v>27022</v>
      </c>
      <c r="I6216" s="120" t="s">
        <v>20121</v>
      </c>
      <c r="J6216" s="121" t="s">
        <v>7454</v>
      </c>
    </row>
    <row r="6217" spans="1:10" ht="15.75" hidden="1" customHeight="1">
      <c r="A6217" s="119">
        <v>6210</v>
      </c>
      <c r="B6217" s="238" t="s">
        <v>32321</v>
      </c>
      <c r="C6217" s="121" t="s">
        <v>7513</v>
      </c>
      <c r="D6217" s="119">
        <v>2025</v>
      </c>
      <c r="E6217" s="121">
        <v>6400024550</v>
      </c>
      <c r="F6217" s="237">
        <v>45873</v>
      </c>
      <c r="G6217" s="121" t="s">
        <v>13484</v>
      </c>
      <c r="H6217" s="121"/>
      <c r="I6217" s="120" t="s">
        <v>20122</v>
      </c>
      <c r="J6217" s="121" t="s">
        <v>7455</v>
      </c>
    </row>
    <row r="6218" spans="1:10" ht="15.75" hidden="1" customHeight="1">
      <c r="A6218" s="119">
        <v>6211</v>
      </c>
      <c r="B6218" s="238" t="s">
        <v>32322</v>
      </c>
      <c r="C6218" s="121" t="s">
        <v>7497</v>
      </c>
      <c r="D6218" s="119">
        <v>2025</v>
      </c>
      <c r="E6218" s="121">
        <v>6100114847</v>
      </c>
      <c r="F6218" s="237">
        <v>45860</v>
      </c>
      <c r="G6218" s="121" t="s">
        <v>13485</v>
      </c>
      <c r="H6218" s="121" t="s">
        <v>27023</v>
      </c>
      <c r="I6218" s="120" t="s">
        <v>20123</v>
      </c>
      <c r="J6218" s="121" t="s">
        <v>7451</v>
      </c>
    </row>
    <row r="6219" spans="1:10" ht="15.75" hidden="1" customHeight="1">
      <c r="A6219" s="119">
        <v>6212</v>
      </c>
      <c r="B6219" s="238" t="s">
        <v>32323</v>
      </c>
      <c r="C6219" s="121" t="s">
        <v>7486</v>
      </c>
      <c r="D6219" s="119">
        <v>2025</v>
      </c>
      <c r="E6219" s="121">
        <v>6200040132</v>
      </c>
      <c r="F6219" s="237">
        <v>45861</v>
      </c>
      <c r="G6219" s="121" t="s">
        <v>13486</v>
      </c>
      <c r="H6219" s="121" t="s">
        <v>27024</v>
      </c>
      <c r="I6219" s="120" t="s">
        <v>20124</v>
      </c>
      <c r="J6219" s="121" t="s">
        <v>7453</v>
      </c>
    </row>
    <row r="6220" spans="1:10" ht="15.75" hidden="1" customHeight="1">
      <c r="A6220" s="119">
        <v>6213</v>
      </c>
      <c r="B6220" s="238" t="s">
        <v>32324</v>
      </c>
      <c r="C6220" s="121" t="s">
        <v>7479</v>
      </c>
      <c r="D6220" s="119">
        <v>2025</v>
      </c>
      <c r="E6220" s="121">
        <v>6100114707</v>
      </c>
      <c r="F6220" s="237">
        <v>45854</v>
      </c>
      <c r="G6220" s="121" t="s">
        <v>13487</v>
      </c>
      <c r="H6220" s="121" t="s">
        <v>27025</v>
      </c>
      <c r="I6220" s="120" t="s">
        <v>20125</v>
      </c>
      <c r="J6220" s="121" t="s">
        <v>7451</v>
      </c>
    </row>
    <row r="6221" spans="1:10" ht="15.75" hidden="1" customHeight="1">
      <c r="A6221" s="119">
        <v>6214</v>
      </c>
      <c r="B6221" s="238" t="s">
        <v>32325</v>
      </c>
      <c r="C6221" s="121" t="s">
        <v>7508</v>
      </c>
      <c r="D6221" s="119">
        <v>2025</v>
      </c>
      <c r="E6221" s="121">
        <v>6400024568</v>
      </c>
      <c r="F6221" s="237">
        <v>45863</v>
      </c>
      <c r="G6221" s="121" t="s">
        <v>13488</v>
      </c>
      <c r="H6221" s="121" t="s">
        <v>27026</v>
      </c>
      <c r="I6221" s="120" t="s">
        <v>20126</v>
      </c>
      <c r="J6221" s="121" t="s">
        <v>7455</v>
      </c>
    </row>
    <row r="6222" spans="1:10" ht="15.75" hidden="1" customHeight="1">
      <c r="A6222" s="119">
        <v>6215</v>
      </c>
      <c r="B6222" s="238" t="s">
        <v>32326</v>
      </c>
      <c r="C6222" s="121" t="s">
        <v>7491</v>
      </c>
      <c r="D6222" s="119">
        <v>2025</v>
      </c>
      <c r="E6222" s="121">
        <v>6100114718</v>
      </c>
      <c r="F6222" s="237">
        <v>45854</v>
      </c>
      <c r="G6222" s="121" t="s">
        <v>13489</v>
      </c>
      <c r="H6222" s="121" t="s">
        <v>27027</v>
      </c>
      <c r="I6222" s="120" t="s">
        <v>20127</v>
      </c>
      <c r="J6222" s="121" t="s">
        <v>7451</v>
      </c>
    </row>
    <row r="6223" spans="1:10" ht="15.75" hidden="1" customHeight="1">
      <c r="A6223" s="119">
        <v>6216</v>
      </c>
      <c r="B6223" s="238" t="s">
        <v>32327</v>
      </c>
      <c r="C6223" s="121" t="s">
        <v>7509</v>
      </c>
      <c r="D6223" s="119">
        <v>2025</v>
      </c>
      <c r="E6223" s="121">
        <v>6400024541</v>
      </c>
      <c r="F6223" s="237">
        <v>45855</v>
      </c>
      <c r="G6223" s="121" t="s">
        <v>13490</v>
      </c>
      <c r="H6223" s="121" t="s">
        <v>27028</v>
      </c>
      <c r="I6223" s="120" t="s">
        <v>20128</v>
      </c>
      <c r="J6223" s="121" t="s">
        <v>7455</v>
      </c>
    </row>
    <row r="6224" spans="1:10" ht="15.75" hidden="1" customHeight="1">
      <c r="A6224" s="119">
        <v>6217</v>
      </c>
      <c r="B6224" s="238" t="s">
        <v>32328</v>
      </c>
      <c r="C6224" s="121" t="s">
        <v>7478</v>
      </c>
      <c r="D6224" s="119">
        <v>2025</v>
      </c>
      <c r="E6224" s="121">
        <v>6100115012</v>
      </c>
      <c r="F6224" s="237">
        <v>45867</v>
      </c>
      <c r="G6224" s="121" t="s">
        <v>13491</v>
      </c>
      <c r="H6224" s="121" t="s">
        <v>27029</v>
      </c>
      <c r="I6224" s="120" t="s">
        <v>20129</v>
      </c>
      <c r="J6224" s="121" t="s">
        <v>7451</v>
      </c>
    </row>
    <row r="6225" spans="1:10" ht="15.75" hidden="1" customHeight="1">
      <c r="A6225" s="119">
        <v>6218</v>
      </c>
      <c r="B6225" s="238" t="s">
        <v>7851</v>
      </c>
      <c r="C6225" s="121" t="s">
        <v>7478</v>
      </c>
      <c r="D6225" s="119">
        <v>2025</v>
      </c>
      <c r="E6225" s="121">
        <v>6100114714</v>
      </c>
      <c r="F6225" s="237">
        <v>45853</v>
      </c>
      <c r="G6225" s="121" t="s">
        <v>13492</v>
      </c>
      <c r="H6225" s="121" t="s">
        <v>27030</v>
      </c>
      <c r="I6225" s="120" t="s">
        <v>20130</v>
      </c>
      <c r="J6225" s="121" t="s">
        <v>7451</v>
      </c>
    </row>
    <row r="6226" spans="1:10" ht="15.75" hidden="1" customHeight="1">
      <c r="A6226" s="119">
        <v>6219</v>
      </c>
      <c r="B6226" s="238" t="s">
        <v>29971</v>
      </c>
      <c r="C6226" s="121" t="s">
        <v>7491</v>
      </c>
      <c r="D6226" s="119">
        <v>2025</v>
      </c>
      <c r="E6226" s="121">
        <v>6100114710</v>
      </c>
      <c r="F6226" s="237">
        <v>45855</v>
      </c>
      <c r="G6226" s="121" t="s">
        <v>13493</v>
      </c>
      <c r="H6226" s="121" t="s">
        <v>27031</v>
      </c>
      <c r="I6226" s="120" t="s">
        <v>20131</v>
      </c>
      <c r="J6226" s="121" t="s">
        <v>7451</v>
      </c>
    </row>
    <row r="6227" spans="1:10" ht="15.75" hidden="1" customHeight="1">
      <c r="A6227" s="119">
        <v>6220</v>
      </c>
      <c r="B6227" s="238" t="s">
        <v>32329</v>
      </c>
      <c r="C6227" s="121" t="s">
        <v>7498</v>
      </c>
      <c r="D6227" s="119">
        <v>2025</v>
      </c>
      <c r="E6227" s="121">
        <v>6200040061</v>
      </c>
      <c r="F6227" s="237">
        <v>45853</v>
      </c>
      <c r="G6227" s="121" t="s">
        <v>13494</v>
      </c>
      <c r="H6227" s="121" t="s">
        <v>27032</v>
      </c>
      <c r="I6227" s="120" t="s">
        <v>20132</v>
      </c>
      <c r="J6227" s="121" t="s">
        <v>7453</v>
      </c>
    </row>
    <row r="6228" spans="1:10" ht="15.75" hidden="1" customHeight="1">
      <c r="A6228" s="119">
        <v>6221</v>
      </c>
      <c r="B6228" s="238" t="s">
        <v>32330</v>
      </c>
      <c r="C6228" s="121" t="s">
        <v>7478</v>
      </c>
      <c r="D6228" s="119">
        <v>2025</v>
      </c>
      <c r="E6228" s="121">
        <v>6100115014</v>
      </c>
      <c r="F6228" s="237">
        <v>45866</v>
      </c>
      <c r="G6228" s="121" t="s">
        <v>13495</v>
      </c>
      <c r="H6228" s="121" t="s">
        <v>27033</v>
      </c>
      <c r="I6228" s="120" t="s">
        <v>20133</v>
      </c>
      <c r="J6228" s="121" t="s">
        <v>7451</v>
      </c>
    </row>
    <row r="6229" spans="1:10" ht="15.75" hidden="1" customHeight="1">
      <c r="A6229" s="119">
        <v>6222</v>
      </c>
      <c r="B6229" s="238" t="s">
        <v>7723</v>
      </c>
      <c r="C6229" s="121" t="s">
        <v>7479</v>
      </c>
      <c r="D6229" s="119">
        <v>2025</v>
      </c>
      <c r="E6229" s="121">
        <v>6100114992</v>
      </c>
      <c r="F6229" s="237">
        <v>45870</v>
      </c>
      <c r="G6229" s="121" t="s">
        <v>13496</v>
      </c>
      <c r="H6229" s="121" t="s">
        <v>27034</v>
      </c>
      <c r="I6229" s="120" t="s">
        <v>20134</v>
      </c>
      <c r="J6229" s="121" t="s">
        <v>7451</v>
      </c>
    </row>
    <row r="6230" spans="1:10" ht="15.75" hidden="1" customHeight="1">
      <c r="A6230" s="119">
        <v>6223</v>
      </c>
      <c r="B6230" s="238" t="s">
        <v>32331</v>
      </c>
      <c r="C6230" s="121" t="s">
        <v>7481</v>
      </c>
      <c r="D6230" s="119">
        <v>2025</v>
      </c>
      <c r="E6230" s="121">
        <v>6000042853</v>
      </c>
      <c r="F6230" s="237">
        <v>45866</v>
      </c>
      <c r="G6230" s="121" t="s">
        <v>13497</v>
      </c>
      <c r="H6230" s="121" t="s">
        <v>27035</v>
      </c>
      <c r="I6230" s="120" t="s">
        <v>20135</v>
      </c>
      <c r="J6230" s="121" t="s">
        <v>7452</v>
      </c>
    </row>
    <row r="6231" spans="1:10" ht="15.75" hidden="1" customHeight="1">
      <c r="A6231" s="119">
        <v>6224</v>
      </c>
      <c r="B6231" s="238" t="s">
        <v>7705</v>
      </c>
      <c r="C6231" s="121" t="s">
        <v>7478</v>
      </c>
      <c r="D6231" s="119">
        <v>2025</v>
      </c>
      <c r="E6231" s="121">
        <v>6100114713</v>
      </c>
      <c r="F6231" s="237">
        <v>45854</v>
      </c>
      <c r="G6231" s="121" t="s">
        <v>13498</v>
      </c>
      <c r="H6231" s="121" t="s">
        <v>27036</v>
      </c>
      <c r="I6231" s="120" t="s">
        <v>20136</v>
      </c>
      <c r="J6231" s="121" t="s">
        <v>7451</v>
      </c>
    </row>
    <row r="6232" spans="1:10" ht="15.75" hidden="1" customHeight="1">
      <c r="A6232" s="119">
        <v>6225</v>
      </c>
      <c r="B6232" s="238" t="s">
        <v>32332</v>
      </c>
      <c r="C6232" s="121" t="s">
        <v>7492</v>
      </c>
      <c r="D6232" s="119">
        <v>2025</v>
      </c>
      <c r="E6232" s="121">
        <v>6200040148</v>
      </c>
      <c r="F6232" s="237">
        <v>45861</v>
      </c>
      <c r="G6232" s="121" t="s">
        <v>13499</v>
      </c>
      <c r="H6232" s="121" t="s">
        <v>27037</v>
      </c>
      <c r="I6232" s="120" t="s">
        <v>20137</v>
      </c>
      <c r="J6232" s="121" t="s">
        <v>7453</v>
      </c>
    </row>
    <row r="6233" spans="1:10" ht="15.75" hidden="1" customHeight="1">
      <c r="A6233" s="119">
        <v>6226</v>
      </c>
      <c r="B6233" s="238" t="s">
        <v>32333</v>
      </c>
      <c r="C6233" s="121" t="s">
        <v>7502</v>
      </c>
      <c r="D6233" s="119">
        <v>2025</v>
      </c>
      <c r="E6233" s="121">
        <v>6300021233</v>
      </c>
      <c r="F6233" s="237">
        <v>45862</v>
      </c>
      <c r="G6233" s="121" t="s">
        <v>13500</v>
      </c>
      <c r="H6233" s="121" t="s">
        <v>27038</v>
      </c>
      <c r="I6233" s="120" t="s">
        <v>20138</v>
      </c>
      <c r="J6233" s="121" t="s">
        <v>7454</v>
      </c>
    </row>
    <row r="6234" spans="1:10" ht="15.75" hidden="1" customHeight="1">
      <c r="A6234" s="119">
        <v>6227</v>
      </c>
      <c r="B6234" s="238" t="s">
        <v>32334</v>
      </c>
      <c r="C6234" s="121" t="s">
        <v>7479</v>
      </c>
      <c r="D6234" s="119">
        <v>2025</v>
      </c>
      <c r="E6234" s="121">
        <v>6100114963</v>
      </c>
      <c r="F6234" s="237">
        <v>45866</v>
      </c>
      <c r="G6234" s="121" t="s">
        <v>13501</v>
      </c>
      <c r="H6234" s="121" t="s">
        <v>27039</v>
      </c>
      <c r="I6234" s="120" t="s">
        <v>20139</v>
      </c>
      <c r="J6234" s="121" t="s">
        <v>7451</v>
      </c>
    </row>
    <row r="6235" spans="1:10" ht="15.75" hidden="1" customHeight="1">
      <c r="A6235" s="119">
        <v>6228</v>
      </c>
      <c r="B6235" s="238" t="s">
        <v>7725</v>
      </c>
      <c r="C6235" s="121" t="s">
        <v>7478</v>
      </c>
      <c r="D6235" s="119">
        <v>2025</v>
      </c>
      <c r="E6235" s="121">
        <v>6100114731</v>
      </c>
      <c r="F6235" s="237">
        <v>45859</v>
      </c>
      <c r="G6235" s="121" t="s">
        <v>13502</v>
      </c>
      <c r="H6235" s="121" t="s">
        <v>27040</v>
      </c>
      <c r="I6235" s="120" t="s">
        <v>18174</v>
      </c>
      <c r="J6235" s="121" t="s">
        <v>7451</v>
      </c>
    </row>
    <row r="6236" spans="1:10" ht="15.75" hidden="1" customHeight="1">
      <c r="A6236" s="119">
        <v>6229</v>
      </c>
      <c r="B6236" s="121" t="s">
        <v>33362</v>
      </c>
      <c r="C6236" s="121" t="s">
        <v>7495</v>
      </c>
      <c r="D6236" s="119">
        <v>2025</v>
      </c>
      <c r="E6236" s="121">
        <v>6300021207</v>
      </c>
      <c r="F6236" s="237">
        <v>45859</v>
      </c>
      <c r="G6236" s="121" t="s">
        <v>13503</v>
      </c>
      <c r="H6236" s="121" t="s">
        <v>27041</v>
      </c>
      <c r="I6236" s="120" t="s">
        <v>20140</v>
      </c>
      <c r="J6236" s="121" t="s">
        <v>7454</v>
      </c>
    </row>
    <row r="6237" spans="1:10" ht="15.75" hidden="1" customHeight="1">
      <c r="A6237" s="119">
        <v>6230</v>
      </c>
      <c r="B6237" s="238" t="s">
        <v>32335</v>
      </c>
      <c r="C6237" s="121" t="s">
        <v>7496</v>
      </c>
      <c r="D6237" s="119">
        <v>2025</v>
      </c>
      <c r="E6237" s="121">
        <v>6100115309</v>
      </c>
      <c r="F6237" s="237">
        <v>45877</v>
      </c>
      <c r="G6237" s="121" t="s">
        <v>13504</v>
      </c>
      <c r="H6237" s="121" t="s">
        <v>27042</v>
      </c>
      <c r="I6237" s="120" t="s">
        <v>20141</v>
      </c>
      <c r="J6237" s="121" t="s">
        <v>7451</v>
      </c>
    </row>
    <row r="6238" spans="1:10" ht="15.75" hidden="1" customHeight="1">
      <c r="A6238" s="119">
        <v>6231</v>
      </c>
      <c r="B6238" s="238" t="s">
        <v>32336</v>
      </c>
      <c r="C6238" s="121" t="s">
        <v>7495</v>
      </c>
      <c r="D6238" s="119">
        <v>2025</v>
      </c>
      <c r="E6238" s="121">
        <v>6300021369</v>
      </c>
      <c r="F6238" s="237">
        <v>45894</v>
      </c>
      <c r="G6238" s="121" t="s">
        <v>13505</v>
      </c>
      <c r="H6238" s="121" t="s">
        <v>27043</v>
      </c>
      <c r="I6238" s="120" t="s">
        <v>20142</v>
      </c>
      <c r="J6238" s="121" t="s">
        <v>7454</v>
      </c>
    </row>
    <row r="6239" spans="1:10" ht="15.75" hidden="1" customHeight="1">
      <c r="A6239" s="119">
        <v>6232</v>
      </c>
      <c r="B6239" s="238" t="s">
        <v>32337</v>
      </c>
      <c r="C6239" s="121" t="s">
        <v>7495</v>
      </c>
      <c r="D6239" s="119">
        <v>2025</v>
      </c>
      <c r="E6239" s="121">
        <v>6300021212</v>
      </c>
      <c r="F6239" s="237">
        <v>45856</v>
      </c>
      <c r="G6239" s="121" t="s">
        <v>13506</v>
      </c>
      <c r="H6239" s="121" t="s">
        <v>27044</v>
      </c>
      <c r="I6239" s="120" t="s">
        <v>20143</v>
      </c>
      <c r="J6239" s="121" t="s">
        <v>7454</v>
      </c>
    </row>
    <row r="6240" spans="1:10" ht="15.75" hidden="1" customHeight="1">
      <c r="A6240" s="119">
        <v>6233</v>
      </c>
      <c r="B6240" s="238" t="s">
        <v>28764</v>
      </c>
      <c r="C6240" s="121" t="s">
        <v>7479</v>
      </c>
      <c r="D6240" s="119">
        <v>2025</v>
      </c>
      <c r="E6240" s="121">
        <v>6100114783</v>
      </c>
      <c r="F6240" s="237">
        <v>45860</v>
      </c>
      <c r="G6240" s="121" t="s">
        <v>13507</v>
      </c>
      <c r="H6240" s="121" t="s">
        <v>27045</v>
      </c>
      <c r="I6240" s="120" t="s">
        <v>20144</v>
      </c>
      <c r="J6240" s="121" t="s">
        <v>7451</v>
      </c>
    </row>
    <row r="6241" spans="1:10" ht="15.75" hidden="1" customHeight="1">
      <c r="A6241" s="119">
        <v>6234</v>
      </c>
      <c r="B6241" s="238" t="s">
        <v>32338</v>
      </c>
      <c r="C6241" s="121" t="s">
        <v>7482</v>
      </c>
      <c r="D6241" s="119">
        <v>2025</v>
      </c>
      <c r="E6241" s="121">
        <v>6100114743</v>
      </c>
      <c r="F6241" s="237">
        <v>45855</v>
      </c>
      <c r="G6241" s="121" t="s">
        <v>13508</v>
      </c>
      <c r="H6241" s="121" t="s">
        <v>27046</v>
      </c>
      <c r="I6241" s="120" t="s">
        <v>20145</v>
      </c>
      <c r="J6241" s="121" t="s">
        <v>7451</v>
      </c>
    </row>
    <row r="6242" spans="1:10" ht="15.75" hidden="1" customHeight="1">
      <c r="A6242" s="119">
        <v>6235</v>
      </c>
      <c r="B6242" s="238" t="s">
        <v>31256</v>
      </c>
      <c r="C6242" s="121" t="s">
        <v>7478</v>
      </c>
      <c r="D6242" s="119">
        <v>2025</v>
      </c>
      <c r="E6242" s="121">
        <v>6100114762</v>
      </c>
      <c r="F6242" s="237">
        <v>45856</v>
      </c>
      <c r="G6242" s="121" t="s">
        <v>13509</v>
      </c>
      <c r="H6242" s="121" t="s">
        <v>27047</v>
      </c>
      <c r="I6242" s="120" t="s">
        <v>20146</v>
      </c>
      <c r="J6242" s="121" t="s">
        <v>7451</v>
      </c>
    </row>
    <row r="6243" spans="1:10" ht="15.75" hidden="1" customHeight="1">
      <c r="A6243" s="119">
        <v>6236</v>
      </c>
      <c r="B6243" s="238" t="s">
        <v>32339</v>
      </c>
      <c r="C6243" s="121" t="s">
        <v>7479</v>
      </c>
      <c r="D6243" s="119">
        <v>2025</v>
      </c>
      <c r="E6243" s="121">
        <v>6100115016</v>
      </c>
      <c r="F6243" s="237">
        <v>45868</v>
      </c>
      <c r="G6243" s="121" t="s">
        <v>13510</v>
      </c>
      <c r="H6243" s="121" t="s">
        <v>27048</v>
      </c>
      <c r="I6243" s="120" t="s">
        <v>20147</v>
      </c>
      <c r="J6243" s="121" t="s">
        <v>7451</v>
      </c>
    </row>
    <row r="6244" spans="1:10" ht="15.75" hidden="1" customHeight="1">
      <c r="A6244" s="119">
        <v>6237</v>
      </c>
      <c r="B6244" s="238" t="s">
        <v>32340</v>
      </c>
      <c r="C6244" s="121" t="s">
        <v>7478</v>
      </c>
      <c r="D6244" s="119">
        <v>2025</v>
      </c>
      <c r="E6244" s="121">
        <v>6100115304</v>
      </c>
      <c r="F6244" s="237">
        <v>45877</v>
      </c>
      <c r="G6244" s="121" t="s">
        <v>13511</v>
      </c>
      <c r="H6244" s="121" t="s">
        <v>27049</v>
      </c>
      <c r="I6244" s="120" t="s">
        <v>20148</v>
      </c>
      <c r="J6244" s="121" t="s">
        <v>7451</v>
      </c>
    </row>
    <row r="6245" spans="1:10" ht="15.75" hidden="1" customHeight="1">
      <c r="A6245" s="119">
        <v>6238</v>
      </c>
      <c r="B6245" s="238" t="s">
        <v>32341</v>
      </c>
      <c r="C6245" s="121" t="s">
        <v>7482</v>
      </c>
      <c r="D6245" s="119">
        <v>2025</v>
      </c>
      <c r="E6245" s="121">
        <v>6100115731</v>
      </c>
      <c r="F6245" s="237">
        <v>45891</v>
      </c>
      <c r="G6245" s="121" t="s">
        <v>13512</v>
      </c>
      <c r="H6245" s="121" t="s">
        <v>27050</v>
      </c>
      <c r="I6245" s="120" t="s">
        <v>20149</v>
      </c>
      <c r="J6245" s="121" t="s">
        <v>7451</v>
      </c>
    </row>
    <row r="6246" spans="1:10" ht="15.75" hidden="1" customHeight="1">
      <c r="A6246" s="119">
        <v>6239</v>
      </c>
      <c r="B6246" s="238" t="s">
        <v>32342</v>
      </c>
      <c r="C6246" s="121" t="s">
        <v>7483</v>
      </c>
      <c r="D6246" s="119">
        <v>2025</v>
      </c>
      <c r="E6246" s="121">
        <v>6100114761</v>
      </c>
      <c r="F6246" s="237">
        <v>45859</v>
      </c>
      <c r="G6246" s="121" t="s">
        <v>13513</v>
      </c>
      <c r="H6246" s="121" t="s">
        <v>27051</v>
      </c>
      <c r="I6246" s="120" t="s">
        <v>20150</v>
      </c>
      <c r="J6246" s="121" t="s">
        <v>7451</v>
      </c>
    </row>
    <row r="6247" spans="1:10" ht="15.75" hidden="1" customHeight="1">
      <c r="A6247" s="119">
        <v>6240</v>
      </c>
      <c r="B6247" s="238" t="s">
        <v>32343</v>
      </c>
      <c r="C6247" s="121" t="s">
        <v>7495</v>
      </c>
      <c r="D6247" s="119">
        <v>2025</v>
      </c>
      <c r="E6247" s="121">
        <v>6300021256</v>
      </c>
      <c r="F6247" s="237">
        <v>45874</v>
      </c>
      <c r="G6247" s="121" t="s">
        <v>13514</v>
      </c>
      <c r="H6247" s="121" t="s">
        <v>27052</v>
      </c>
      <c r="I6247" s="120" t="s">
        <v>20151</v>
      </c>
      <c r="J6247" s="121" t="s">
        <v>7454</v>
      </c>
    </row>
    <row r="6248" spans="1:10" ht="15.75" hidden="1" customHeight="1">
      <c r="A6248" s="119">
        <v>6241</v>
      </c>
      <c r="B6248" s="238" t="s">
        <v>28799</v>
      </c>
      <c r="C6248" s="121" t="s">
        <v>7479</v>
      </c>
      <c r="D6248" s="119">
        <v>2025</v>
      </c>
      <c r="E6248" s="121">
        <v>6100114771</v>
      </c>
      <c r="F6248" s="237">
        <v>45861</v>
      </c>
      <c r="G6248" s="121" t="s">
        <v>13515</v>
      </c>
      <c r="H6248" s="121" t="s">
        <v>27053</v>
      </c>
      <c r="I6248" s="120" t="s">
        <v>20152</v>
      </c>
      <c r="J6248" s="121" t="s">
        <v>7451</v>
      </c>
    </row>
    <row r="6249" spans="1:10" ht="15.75" hidden="1" customHeight="1">
      <c r="A6249" s="119">
        <v>6242</v>
      </c>
      <c r="B6249" s="238" t="s">
        <v>32344</v>
      </c>
      <c r="C6249" s="121" t="s">
        <v>7479</v>
      </c>
      <c r="D6249" s="119">
        <v>2025</v>
      </c>
      <c r="E6249" s="121">
        <v>6100114863</v>
      </c>
      <c r="F6249" s="237">
        <v>45861</v>
      </c>
      <c r="G6249" s="121" t="s">
        <v>13516</v>
      </c>
      <c r="H6249" s="121" t="s">
        <v>27054</v>
      </c>
      <c r="I6249" s="120" t="s">
        <v>20153</v>
      </c>
      <c r="J6249" s="121" t="s">
        <v>7451</v>
      </c>
    </row>
    <row r="6250" spans="1:10" ht="15.75" hidden="1" customHeight="1">
      <c r="A6250" s="119">
        <v>6243</v>
      </c>
      <c r="B6250" s="238" t="s">
        <v>32345</v>
      </c>
      <c r="C6250" s="121" t="s">
        <v>7482</v>
      </c>
      <c r="D6250" s="119">
        <v>2025</v>
      </c>
      <c r="E6250" s="121">
        <v>6100114844</v>
      </c>
      <c r="F6250" s="237">
        <v>45860</v>
      </c>
      <c r="G6250" s="121" t="s">
        <v>10913</v>
      </c>
      <c r="H6250" s="121" t="s">
        <v>27055</v>
      </c>
      <c r="I6250" s="120" t="s">
        <v>20154</v>
      </c>
      <c r="J6250" s="121" t="s">
        <v>7451</v>
      </c>
    </row>
    <row r="6251" spans="1:10" ht="15.75" hidden="1" customHeight="1">
      <c r="A6251" s="119">
        <v>6244</v>
      </c>
      <c r="B6251" s="238" t="s">
        <v>32346</v>
      </c>
      <c r="C6251" s="121" t="s">
        <v>7505</v>
      </c>
      <c r="D6251" s="119">
        <v>2025</v>
      </c>
      <c r="E6251" s="121">
        <v>6400024546</v>
      </c>
      <c r="F6251" s="237">
        <v>45859</v>
      </c>
      <c r="G6251" s="121" t="s">
        <v>13517</v>
      </c>
      <c r="H6251" s="121" t="s">
        <v>27056</v>
      </c>
      <c r="I6251" s="120" t="s">
        <v>20155</v>
      </c>
      <c r="J6251" s="121" t="s">
        <v>7455</v>
      </c>
    </row>
    <row r="6252" spans="1:10" ht="15.75" hidden="1" customHeight="1">
      <c r="A6252" s="119">
        <v>6245</v>
      </c>
      <c r="B6252" s="238" t="s">
        <v>32347</v>
      </c>
      <c r="C6252" s="121" t="s">
        <v>7489</v>
      </c>
      <c r="D6252" s="119">
        <v>2025</v>
      </c>
      <c r="E6252" s="121">
        <v>6200040182</v>
      </c>
      <c r="F6252" s="237">
        <v>45863</v>
      </c>
      <c r="G6252" s="121" t="s">
        <v>13518</v>
      </c>
      <c r="H6252" s="121" t="s">
        <v>27057</v>
      </c>
      <c r="I6252" s="120" t="s">
        <v>20156</v>
      </c>
      <c r="J6252" s="121" t="s">
        <v>7453</v>
      </c>
    </row>
    <row r="6253" spans="1:10" ht="15.75" hidden="1" customHeight="1">
      <c r="A6253" s="119">
        <v>6246</v>
      </c>
      <c r="B6253" s="238" t="s">
        <v>32348</v>
      </c>
      <c r="C6253" s="121" t="s">
        <v>7478</v>
      </c>
      <c r="D6253" s="119">
        <v>2025</v>
      </c>
      <c r="E6253" s="121">
        <v>6100114767</v>
      </c>
      <c r="F6253" s="237">
        <v>45863</v>
      </c>
      <c r="G6253" s="121" t="s">
        <v>12591</v>
      </c>
      <c r="H6253" s="121" t="s">
        <v>27058</v>
      </c>
      <c r="I6253" s="120" t="s">
        <v>20157</v>
      </c>
      <c r="J6253" s="121" t="s">
        <v>7451</v>
      </c>
    </row>
    <row r="6254" spans="1:10" ht="15.75" hidden="1" customHeight="1">
      <c r="A6254" s="119">
        <v>6247</v>
      </c>
      <c r="B6254" s="238" t="s">
        <v>32349</v>
      </c>
      <c r="C6254" s="121" t="s">
        <v>7508</v>
      </c>
      <c r="D6254" s="119">
        <v>2025</v>
      </c>
      <c r="E6254" s="121">
        <v>6400024532</v>
      </c>
      <c r="F6254" s="237">
        <v>45855</v>
      </c>
      <c r="G6254" s="121" t="s">
        <v>7210</v>
      </c>
      <c r="H6254" s="121" t="s">
        <v>27059</v>
      </c>
      <c r="I6254" s="120" t="s">
        <v>20158</v>
      </c>
      <c r="J6254" s="121" t="s">
        <v>7455</v>
      </c>
    </row>
    <row r="6255" spans="1:10" ht="15.75" hidden="1" customHeight="1">
      <c r="A6255" s="119">
        <v>6248</v>
      </c>
      <c r="B6255" s="238" t="s">
        <v>32350</v>
      </c>
      <c r="C6255" s="121" t="s">
        <v>7505</v>
      </c>
      <c r="D6255" s="119">
        <v>2025</v>
      </c>
      <c r="E6255" s="121">
        <v>6400024564</v>
      </c>
      <c r="F6255" s="237">
        <v>45859</v>
      </c>
      <c r="G6255" s="121" t="s">
        <v>7243</v>
      </c>
      <c r="H6255" s="121" t="s">
        <v>27060</v>
      </c>
      <c r="I6255" s="120" t="s">
        <v>20159</v>
      </c>
      <c r="J6255" s="121" t="s">
        <v>7455</v>
      </c>
    </row>
    <row r="6256" spans="1:10" ht="15.75" hidden="1" customHeight="1">
      <c r="A6256" s="119">
        <v>6249</v>
      </c>
      <c r="B6256" s="238" t="s">
        <v>32351</v>
      </c>
      <c r="C6256" s="121" t="s">
        <v>7512</v>
      </c>
      <c r="D6256" s="119">
        <v>2025</v>
      </c>
      <c r="E6256" s="121">
        <v>6400024560</v>
      </c>
      <c r="F6256" s="237">
        <v>45862</v>
      </c>
      <c r="G6256" s="121" t="s">
        <v>13519</v>
      </c>
      <c r="H6256" s="121" t="s">
        <v>27061</v>
      </c>
      <c r="I6256" s="120" t="s">
        <v>20160</v>
      </c>
      <c r="J6256" s="121" t="s">
        <v>7455</v>
      </c>
    </row>
    <row r="6257" spans="1:10" ht="15.75" hidden="1" customHeight="1">
      <c r="A6257" s="119">
        <v>6250</v>
      </c>
      <c r="B6257" s="238" t="s">
        <v>32352</v>
      </c>
      <c r="C6257" s="121" t="s">
        <v>7500</v>
      </c>
      <c r="D6257" s="119">
        <v>2025</v>
      </c>
      <c r="E6257" s="121">
        <v>6200040137</v>
      </c>
      <c r="F6257" s="237">
        <v>45866</v>
      </c>
      <c r="G6257" s="121" t="s">
        <v>7275</v>
      </c>
      <c r="H6257" s="121" t="s">
        <v>27062</v>
      </c>
      <c r="I6257" s="120" t="s">
        <v>20161</v>
      </c>
      <c r="J6257" s="121" t="s">
        <v>7453</v>
      </c>
    </row>
    <row r="6258" spans="1:10" ht="15.75" hidden="1" customHeight="1">
      <c r="A6258" s="119">
        <v>6251</v>
      </c>
      <c r="B6258" s="238" t="s">
        <v>32353</v>
      </c>
      <c r="C6258" s="121" t="s">
        <v>7497</v>
      </c>
      <c r="D6258" s="119">
        <v>2025</v>
      </c>
      <c r="E6258" s="121">
        <v>6100114809</v>
      </c>
      <c r="F6258" s="237">
        <v>45862</v>
      </c>
      <c r="G6258" s="121" t="s">
        <v>13520</v>
      </c>
      <c r="H6258" s="121" t="s">
        <v>27063</v>
      </c>
      <c r="I6258" s="120" t="s">
        <v>20162</v>
      </c>
      <c r="J6258" s="121" t="s">
        <v>7451</v>
      </c>
    </row>
    <row r="6259" spans="1:10" ht="15.75" hidden="1" customHeight="1">
      <c r="A6259" s="119">
        <v>6252</v>
      </c>
      <c r="B6259" s="238" t="s">
        <v>32354</v>
      </c>
      <c r="C6259" s="121" t="s">
        <v>7490</v>
      </c>
      <c r="D6259" s="119">
        <v>2025</v>
      </c>
      <c r="E6259" s="121">
        <v>6200040117</v>
      </c>
      <c r="F6259" s="237">
        <v>45859</v>
      </c>
      <c r="G6259" s="121" t="s">
        <v>13431</v>
      </c>
      <c r="H6259" s="121" t="s">
        <v>27064</v>
      </c>
      <c r="I6259" s="120" t="s">
        <v>20163</v>
      </c>
      <c r="J6259" s="121" t="s">
        <v>7453</v>
      </c>
    </row>
    <row r="6260" spans="1:10" ht="15.75" hidden="1" customHeight="1">
      <c r="A6260" s="119">
        <v>6253</v>
      </c>
      <c r="B6260" s="238" t="s">
        <v>32355</v>
      </c>
      <c r="C6260" s="121" t="s">
        <v>7509</v>
      </c>
      <c r="D6260" s="119">
        <v>2025</v>
      </c>
      <c r="E6260" s="121">
        <v>6400024557</v>
      </c>
      <c r="F6260" s="237">
        <v>45859</v>
      </c>
      <c r="G6260" s="121" t="s">
        <v>13521</v>
      </c>
      <c r="H6260" s="121" t="s">
        <v>27065</v>
      </c>
      <c r="I6260" s="120" t="s">
        <v>20164</v>
      </c>
      <c r="J6260" s="121" t="s">
        <v>7455</v>
      </c>
    </row>
    <row r="6261" spans="1:10" ht="15.75" hidden="1" customHeight="1">
      <c r="A6261" s="119">
        <v>6254</v>
      </c>
      <c r="B6261" s="238" t="s">
        <v>32356</v>
      </c>
      <c r="C6261" s="121" t="s">
        <v>7502</v>
      </c>
      <c r="D6261" s="119">
        <v>2025</v>
      </c>
      <c r="E6261" s="121">
        <v>6300021423</v>
      </c>
      <c r="F6261" s="237">
        <v>45905</v>
      </c>
      <c r="G6261" s="121" t="s">
        <v>13522</v>
      </c>
      <c r="H6261" s="121"/>
      <c r="I6261" s="120" t="s">
        <v>20165</v>
      </c>
      <c r="J6261" s="121" t="s">
        <v>7454</v>
      </c>
    </row>
    <row r="6262" spans="1:10" ht="15.75" hidden="1" customHeight="1">
      <c r="A6262" s="119">
        <v>6255</v>
      </c>
      <c r="B6262" s="238" t="s">
        <v>32357</v>
      </c>
      <c r="C6262" s="121" t="s">
        <v>7497</v>
      </c>
      <c r="D6262" s="119">
        <v>2025</v>
      </c>
      <c r="E6262" s="121">
        <v>6100114786</v>
      </c>
      <c r="F6262" s="237">
        <v>45862</v>
      </c>
      <c r="G6262" s="121" t="s">
        <v>7124</v>
      </c>
      <c r="H6262" s="121" t="s">
        <v>27066</v>
      </c>
      <c r="I6262" s="120" t="s">
        <v>20166</v>
      </c>
      <c r="J6262" s="121" t="s">
        <v>7451</v>
      </c>
    </row>
    <row r="6263" spans="1:10" ht="15.75" hidden="1" customHeight="1">
      <c r="A6263" s="119">
        <v>6256</v>
      </c>
      <c r="B6263" s="238" t="s">
        <v>32358</v>
      </c>
      <c r="C6263" s="121" t="s">
        <v>7508</v>
      </c>
      <c r="D6263" s="119">
        <v>2025</v>
      </c>
      <c r="E6263" s="121">
        <v>6400024594</v>
      </c>
      <c r="F6263" s="237">
        <v>45863</v>
      </c>
      <c r="G6263" s="121" t="s">
        <v>13523</v>
      </c>
      <c r="H6263" s="121" t="s">
        <v>27067</v>
      </c>
      <c r="I6263" s="120" t="s">
        <v>20167</v>
      </c>
      <c r="J6263" s="121" t="s">
        <v>7455</v>
      </c>
    </row>
    <row r="6264" spans="1:10" ht="15.75" hidden="1" customHeight="1">
      <c r="A6264" s="119">
        <v>6257</v>
      </c>
      <c r="B6264" s="238" t="s">
        <v>32359</v>
      </c>
      <c r="C6264" s="121" t="s">
        <v>7490</v>
      </c>
      <c r="D6264" s="119">
        <v>2025</v>
      </c>
      <c r="E6264" s="121">
        <v>6200040118</v>
      </c>
      <c r="F6264" s="237">
        <v>45859</v>
      </c>
      <c r="G6264" s="121" t="s">
        <v>13431</v>
      </c>
      <c r="H6264" s="121" t="s">
        <v>27068</v>
      </c>
      <c r="I6264" s="120" t="s">
        <v>20168</v>
      </c>
      <c r="J6264" s="121" t="s">
        <v>7453</v>
      </c>
    </row>
    <row r="6265" spans="1:10" ht="15.75" hidden="1" customHeight="1">
      <c r="A6265" s="119">
        <v>6258</v>
      </c>
      <c r="B6265" s="238" t="s">
        <v>32354</v>
      </c>
      <c r="C6265" s="121" t="s">
        <v>7490</v>
      </c>
      <c r="D6265" s="119">
        <v>2025</v>
      </c>
      <c r="E6265" s="121">
        <v>6200040119</v>
      </c>
      <c r="F6265" s="237">
        <v>45859</v>
      </c>
      <c r="G6265" s="121" t="s">
        <v>13431</v>
      </c>
      <c r="H6265" s="121" t="s">
        <v>27069</v>
      </c>
      <c r="I6265" s="120" t="s">
        <v>20169</v>
      </c>
      <c r="J6265" s="121" t="s">
        <v>7453</v>
      </c>
    </row>
    <row r="6266" spans="1:10" ht="15.75" hidden="1" customHeight="1">
      <c r="A6266" s="119">
        <v>6259</v>
      </c>
      <c r="B6266" s="238" t="s">
        <v>32360</v>
      </c>
      <c r="C6266" s="121" t="s">
        <v>7497</v>
      </c>
      <c r="D6266" s="119">
        <v>2025</v>
      </c>
      <c r="E6266" s="121">
        <v>6100114805</v>
      </c>
      <c r="F6266" s="237">
        <v>45873</v>
      </c>
      <c r="G6266" s="121" t="s">
        <v>13524</v>
      </c>
      <c r="H6266" s="121" t="s">
        <v>27070</v>
      </c>
      <c r="I6266" s="120" t="s">
        <v>20170</v>
      </c>
      <c r="J6266" s="121" t="s">
        <v>7451</v>
      </c>
    </row>
    <row r="6267" spans="1:10" ht="15.75" hidden="1" customHeight="1">
      <c r="A6267" s="119">
        <v>6260</v>
      </c>
      <c r="B6267" s="238" t="s">
        <v>32361</v>
      </c>
      <c r="C6267" s="121" t="s">
        <v>7488</v>
      </c>
      <c r="D6267" s="119">
        <v>2025</v>
      </c>
      <c r="E6267" s="121">
        <v>6100115321</v>
      </c>
      <c r="F6267" s="237">
        <v>45883</v>
      </c>
      <c r="G6267" s="121" t="s">
        <v>13525</v>
      </c>
      <c r="H6267" s="121" t="s">
        <v>27071</v>
      </c>
      <c r="I6267" s="120" t="s">
        <v>20171</v>
      </c>
      <c r="J6267" s="121" t="s">
        <v>7451</v>
      </c>
    </row>
    <row r="6268" spans="1:10" ht="15.75" hidden="1" customHeight="1">
      <c r="A6268" s="119">
        <v>6261</v>
      </c>
      <c r="B6268" s="238" t="s">
        <v>32362</v>
      </c>
      <c r="C6268" s="121" t="s">
        <v>7487</v>
      </c>
      <c r="D6268" s="119">
        <v>2025</v>
      </c>
      <c r="E6268" s="121">
        <v>6100115079</v>
      </c>
      <c r="F6268" s="237">
        <v>45959</v>
      </c>
      <c r="G6268" s="121" t="s">
        <v>13327</v>
      </c>
      <c r="H6268" s="121" t="s">
        <v>27072</v>
      </c>
      <c r="I6268" s="120" t="s">
        <v>20172</v>
      </c>
      <c r="J6268" s="121" t="s">
        <v>7451</v>
      </c>
    </row>
    <row r="6269" spans="1:10" ht="15.75" hidden="1" customHeight="1">
      <c r="A6269" s="119">
        <v>6262</v>
      </c>
      <c r="B6269" s="238" t="s">
        <v>32363</v>
      </c>
      <c r="C6269" s="121" t="s">
        <v>7492</v>
      </c>
      <c r="D6269" s="119">
        <v>2025</v>
      </c>
      <c r="E6269" s="121">
        <v>6200040207</v>
      </c>
      <c r="F6269" s="237">
        <v>45866</v>
      </c>
      <c r="G6269" s="121" t="s">
        <v>13526</v>
      </c>
      <c r="H6269" s="121" t="s">
        <v>27073</v>
      </c>
      <c r="I6269" s="120" t="s">
        <v>20173</v>
      </c>
      <c r="J6269" s="121" t="s">
        <v>7453</v>
      </c>
    </row>
    <row r="6270" spans="1:10" ht="15.75" hidden="1" customHeight="1">
      <c r="A6270" s="119">
        <v>6263</v>
      </c>
      <c r="B6270" s="238" t="s">
        <v>32364</v>
      </c>
      <c r="C6270" s="121" t="s">
        <v>7496</v>
      </c>
      <c r="D6270" s="119">
        <v>2025</v>
      </c>
      <c r="E6270" s="121">
        <v>6100114969</v>
      </c>
      <c r="F6270" s="237">
        <v>45866</v>
      </c>
      <c r="G6270" s="121" t="s">
        <v>13527</v>
      </c>
      <c r="H6270" s="121" t="s">
        <v>27074</v>
      </c>
      <c r="I6270" s="120" t="s">
        <v>20174</v>
      </c>
      <c r="J6270" s="121" t="s">
        <v>7451</v>
      </c>
    </row>
    <row r="6271" spans="1:10" ht="15.75" hidden="1" customHeight="1">
      <c r="A6271" s="119">
        <v>6264</v>
      </c>
      <c r="B6271" s="238" t="s">
        <v>7874</v>
      </c>
      <c r="C6271" s="121" t="s">
        <v>7497</v>
      </c>
      <c r="D6271" s="119">
        <v>2025</v>
      </c>
      <c r="E6271" s="121">
        <v>6100114964</v>
      </c>
      <c r="F6271" s="237">
        <v>45866</v>
      </c>
      <c r="G6271" s="121" t="s">
        <v>13528</v>
      </c>
      <c r="H6271" s="121" t="s">
        <v>27075</v>
      </c>
      <c r="I6271" s="120" t="s">
        <v>20175</v>
      </c>
      <c r="J6271" s="121" t="s">
        <v>7451</v>
      </c>
    </row>
    <row r="6272" spans="1:10" ht="15.75" hidden="1" customHeight="1">
      <c r="A6272" s="119">
        <v>6265</v>
      </c>
      <c r="B6272" s="238" t="s">
        <v>32365</v>
      </c>
      <c r="C6272" s="121" t="s">
        <v>7508</v>
      </c>
      <c r="D6272" s="119">
        <v>2025</v>
      </c>
      <c r="E6272" s="121">
        <v>6400024536</v>
      </c>
      <c r="F6272" s="237">
        <v>45855</v>
      </c>
      <c r="G6272" s="121" t="s">
        <v>12108</v>
      </c>
      <c r="H6272" s="121" t="s">
        <v>27076</v>
      </c>
      <c r="I6272" s="120" t="s">
        <v>20176</v>
      </c>
      <c r="J6272" s="121" t="s">
        <v>7455</v>
      </c>
    </row>
    <row r="6273" spans="1:10" ht="15.75" hidden="1" customHeight="1">
      <c r="A6273" s="119">
        <v>6266</v>
      </c>
      <c r="B6273" s="238" t="s">
        <v>28471</v>
      </c>
      <c r="C6273" s="121" t="s">
        <v>7479</v>
      </c>
      <c r="D6273" s="119">
        <v>2025</v>
      </c>
      <c r="E6273" s="121">
        <v>6100114845</v>
      </c>
      <c r="F6273" s="237">
        <v>45859</v>
      </c>
      <c r="G6273" s="121" t="s">
        <v>13529</v>
      </c>
      <c r="H6273" s="121" t="s">
        <v>27077</v>
      </c>
      <c r="I6273" s="120" t="s">
        <v>20177</v>
      </c>
      <c r="J6273" s="121" t="s">
        <v>7451</v>
      </c>
    </row>
    <row r="6274" spans="1:10" ht="15.75" hidden="1" customHeight="1">
      <c r="A6274" s="119">
        <v>6267</v>
      </c>
      <c r="B6274" s="238" t="s">
        <v>32366</v>
      </c>
      <c r="C6274" s="121" t="s">
        <v>7482</v>
      </c>
      <c r="D6274" s="119">
        <v>2025</v>
      </c>
      <c r="E6274" s="121">
        <v>6100114810</v>
      </c>
      <c r="F6274" s="237">
        <v>45867</v>
      </c>
      <c r="G6274" s="121" t="s">
        <v>13530</v>
      </c>
      <c r="H6274" s="121" t="s">
        <v>27078</v>
      </c>
      <c r="I6274" s="120" t="s">
        <v>20178</v>
      </c>
      <c r="J6274" s="121" t="s">
        <v>7451</v>
      </c>
    </row>
    <row r="6275" spans="1:10" ht="15.75" hidden="1" customHeight="1">
      <c r="A6275" s="119">
        <v>6268</v>
      </c>
      <c r="B6275" s="238" t="s">
        <v>29885</v>
      </c>
      <c r="C6275" s="121" t="s">
        <v>7478</v>
      </c>
      <c r="D6275" s="119">
        <v>2025</v>
      </c>
      <c r="E6275" s="121">
        <v>6100114814</v>
      </c>
      <c r="F6275" s="237">
        <v>45862</v>
      </c>
      <c r="G6275" s="121" t="s">
        <v>13531</v>
      </c>
      <c r="H6275" s="121" t="s">
        <v>27079</v>
      </c>
      <c r="I6275" s="120" t="s">
        <v>20179</v>
      </c>
      <c r="J6275" s="121" t="s">
        <v>7451</v>
      </c>
    </row>
    <row r="6276" spans="1:10" ht="15.75" hidden="1" customHeight="1">
      <c r="A6276" s="119">
        <v>6269</v>
      </c>
      <c r="B6276" s="238" t="s">
        <v>32367</v>
      </c>
      <c r="C6276" s="121" t="s">
        <v>7508</v>
      </c>
      <c r="D6276" s="119">
        <v>2025</v>
      </c>
      <c r="E6276" s="121">
        <v>6400024537</v>
      </c>
      <c r="F6276" s="237">
        <v>45855</v>
      </c>
      <c r="G6276" s="121" t="s">
        <v>12108</v>
      </c>
      <c r="H6276" s="121" t="s">
        <v>27080</v>
      </c>
      <c r="I6276" s="120" t="s">
        <v>20180</v>
      </c>
      <c r="J6276" s="121" t="s">
        <v>7455</v>
      </c>
    </row>
    <row r="6277" spans="1:10" ht="15.75" hidden="1" customHeight="1">
      <c r="A6277" s="119">
        <v>6270</v>
      </c>
      <c r="B6277" s="238" t="s">
        <v>32368</v>
      </c>
      <c r="C6277" s="121" t="s">
        <v>7502</v>
      </c>
      <c r="D6277" s="119">
        <v>2025</v>
      </c>
      <c r="E6277" s="121">
        <v>6300021230</v>
      </c>
      <c r="F6277" s="237">
        <v>45873</v>
      </c>
      <c r="G6277" s="121" t="s">
        <v>13532</v>
      </c>
      <c r="H6277" s="121" t="s">
        <v>27081</v>
      </c>
      <c r="I6277" s="120" t="s">
        <v>20181</v>
      </c>
      <c r="J6277" s="121" t="s">
        <v>7454</v>
      </c>
    </row>
    <row r="6278" spans="1:10" ht="15.75" hidden="1" customHeight="1">
      <c r="A6278" s="119">
        <v>6271</v>
      </c>
      <c r="B6278" s="238" t="s">
        <v>32369</v>
      </c>
      <c r="C6278" s="121" t="s">
        <v>7502</v>
      </c>
      <c r="D6278" s="119">
        <v>2025</v>
      </c>
      <c r="E6278" s="121">
        <v>6300021243</v>
      </c>
      <c r="F6278" s="237">
        <v>45863</v>
      </c>
      <c r="G6278" s="121" t="s">
        <v>13533</v>
      </c>
      <c r="H6278" s="121" t="s">
        <v>27082</v>
      </c>
      <c r="I6278" s="120" t="s">
        <v>20182</v>
      </c>
      <c r="J6278" s="121" t="s">
        <v>7454</v>
      </c>
    </row>
    <row r="6279" spans="1:10" ht="15.75" hidden="1" customHeight="1">
      <c r="A6279" s="119">
        <v>6272</v>
      </c>
      <c r="B6279" s="238" t="s">
        <v>32370</v>
      </c>
      <c r="C6279" s="121" t="s">
        <v>7490</v>
      </c>
      <c r="D6279" s="119">
        <v>2025</v>
      </c>
      <c r="E6279" s="121">
        <v>6200040071</v>
      </c>
      <c r="F6279" s="237">
        <v>45854</v>
      </c>
      <c r="G6279" s="121" t="s">
        <v>13534</v>
      </c>
      <c r="H6279" s="121" t="s">
        <v>27083</v>
      </c>
      <c r="I6279" s="120" t="s">
        <v>20183</v>
      </c>
      <c r="J6279" s="121" t="s">
        <v>7453</v>
      </c>
    </row>
    <row r="6280" spans="1:10" ht="15.75" hidden="1" customHeight="1">
      <c r="A6280" s="119">
        <v>6273</v>
      </c>
      <c r="B6280" s="238" t="s">
        <v>32371</v>
      </c>
      <c r="C6280" s="121" t="s">
        <v>7508</v>
      </c>
      <c r="D6280" s="119">
        <v>2025</v>
      </c>
      <c r="E6280" s="121">
        <v>6400024539</v>
      </c>
      <c r="F6280" s="237">
        <v>45855</v>
      </c>
      <c r="G6280" s="121" t="s">
        <v>12108</v>
      </c>
      <c r="H6280" s="121" t="s">
        <v>27084</v>
      </c>
      <c r="I6280" s="120" t="s">
        <v>20184</v>
      </c>
      <c r="J6280" s="121" t="s">
        <v>7455</v>
      </c>
    </row>
    <row r="6281" spans="1:10" ht="15.75" hidden="1" customHeight="1">
      <c r="A6281" s="119">
        <v>6274</v>
      </c>
      <c r="B6281" s="238" t="s">
        <v>29498</v>
      </c>
      <c r="C6281" s="121" t="s">
        <v>7478</v>
      </c>
      <c r="D6281" s="119">
        <v>2025</v>
      </c>
      <c r="E6281" s="121">
        <v>6100114961</v>
      </c>
      <c r="F6281" s="237">
        <v>45868</v>
      </c>
      <c r="G6281" s="121" t="s">
        <v>13535</v>
      </c>
      <c r="H6281" s="121" t="s">
        <v>27085</v>
      </c>
      <c r="I6281" s="120" t="s">
        <v>20185</v>
      </c>
      <c r="J6281" s="121" t="s">
        <v>7451</v>
      </c>
    </row>
    <row r="6282" spans="1:10" ht="15.75" hidden="1" customHeight="1">
      <c r="A6282" s="119">
        <v>6275</v>
      </c>
      <c r="B6282" s="238" t="s">
        <v>32372</v>
      </c>
      <c r="C6282" s="121" t="s">
        <v>7489</v>
      </c>
      <c r="D6282" s="119">
        <v>2025</v>
      </c>
      <c r="E6282" s="121">
        <v>6200040094</v>
      </c>
      <c r="F6282" s="237">
        <v>45881</v>
      </c>
      <c r="G6282" s="121" t="s">
        <v>11728</v>
      </c>
      <c r="H6282" s="121" t="s">
        <v>27086</v>
      </c>
      <c r="I6282" s="120" t="s">
        <v>20186</v>
      </c>
      <c r="J6282" s="121" t="s">
        <v>7453</v>
      </c>
    </row>
    <row r="6283" spans="1:10" ht="15.75" hidden="1" customHeight="1">
      <c r="A6283" s="119">
        <v>6276</v>
      </c>
      <c r="B6283" s="238" t="s">
        <v>7705</v>
      </c>
      <c r="C6283" s="121" t="s">
        <v>7478</v>
      </c>
      <c r="D6283" s="119">
        <v>2025</v>
      </c>
      <c r="E6283" s="121">
        <v>6100114966</v>
      </c>
      <c r="F6283" s="237">
        <v>45866</v>
      </c>
      <c r="G6283" s="121" t="s">
        <v>13536</v>
      </c>
      <c r="H6283" s="121" t="s">
        <v>27087</v>
      </c>
      <c r="I6283" s="120" t="s">
        <v>20187</v>
      </c>
      <c r="J6283" s="121" t="s">
        <v>7451</v>
      </c>
    </row>
    <row r="6284" spans="1:10" ht="15.75" hidden="1" customHeight="1">
      <c r="A6284" s="119">
        <v>6277</v>
      </c>
      <c r="B6284" s="238" t="s">
        <v>32373</v>
      </c>
      <c r="C6284" s="121" t="s">
        <v>7508</v>
      </c>
      <c r="D6284" s="119">
        <v>2025</v>
      </c>
      <c r="E6284" s="121">
        <v>6400024569</v>
      </c>
      <c r="F6284" s="237">
        <v>45862</v>
      </c>
      <c r="G6284" s="121" t="s">
        <v>13537</v>
      </c>
      <c r="H6284" s="121"/>
      <c r="I6284" s="120" t="s">
        <v>20188</v>
      </c>
      <c r="J6284" s="121" t="s">
        <v>7455</v>
      </c>
    </row>
    <row r="6285" spans="1:10" ht="15.75" hidden="1" customHeight="1">
      <c r="A6285" s="119">
        <v>6278</v>
      </c>
      <c r="B6285" s="238" t="s">
        <v>32374</v>
      </c>
      <c r="C6285" s="121" t="s">
        <v>7497</v>
      </c>
      <c r="D6285" s="119">
        <v>2025</v>
      </c>
      <c r="E6285" s="121">
        <v>6100114986</v>
      </c>
      <c r="F6285" s="237">
        <v>45866</v>
      </c>
      <c r="G6285" s="121" t="s">
        <v>13538</v>
      </c>
      <c r="H6285" s="121" t="s">
        <v>27088</v>
      </c>
      <c r="I6285" s="120" t="s">
        <v>20189</v>
      </c>
      <c r="J6285" s="121" t="s">
        <v>7451</v>
      </c>
    </row>
    <row r="6286" spans="1:10" ht="15.75" hidden="1" customHeight="1">
      <c r="A6286" s="119">
        <v>6279</v>
      </c>
      <c r="B6286" s="238" t="s">
        <v>32375</v>
      </c>
      <c r="C6286" s="121" t="s">
        <v>7508</v>
      </c>
      <c r="D6286" s="119">
        <v>2025</v>
      </c>
      <c r="E6286" s="121">
        <v>6400024538</v>
      </c>
      <c r="F6286" s="237">
        <v>45855</v>
      </c>
      <c r="G6286" s="121" t="s">
        <v>12108</v>
      </c>
      <c r="H6286" s="121" t="s">
        <v>27089</v>
      </c>
      <c r="I6286" s="120" t="s">
        <v>20190</v>
      </c>
      <c r="J6286" s="121" t="s">
        <v>7455</v>
      </c>
    </row>
    <row r="6287" spans="1:10" ht="15.75" hidden="1" customHeight="1">
      <c r="A6287" s="119">
        <v>6280</v>
      </c>
      <c r="B6287" s="238" t="s">
        <v>32376</v>
      </c>
      <c r="C6287" s="121" t="s">
        <v>7497</v>
      </c>
      <c r="D6287" s="119">
        <v>2025</v>
      </c>
      <c r="E6287" s="121">
        <v>6100115027</v>
      </c>
      <c r="F6287" s="237">
        <v>45869</v>
      </c>
      <c r="G6287" s="121" t="s">
        <v>13539</v>
      </c>
      <c r="H6287" s="121" t="s">
        <v>27090</v>
      </c>
      <c r="I6287" s="120" t="s">
        <v>20191</v>
      </c>
      <c r="J6287" s="121" t="s">
        <v>7451</v>
      </c>
    </row>
    <row r="6288" spans="1:10" ht="15.75" hidden="1" customHeight="1">
      <c r="A6288" s="119">
        <v>6281</v>
      </c>
      <c r="B6288" s="238" t="s">
        <v>32377</v>
      </c>
      <c r="C6288" s="121" t="s">
        <v>7493</v>
      </c>
      <c r="D6288" s="119">
        <v>2025</v>
      </c>
      <c r="E6288" s="121">
        <v>6000042889</v>
      </c>
      <c r="F6288" s="237">
        <v>45869</v>
      </c>
      <c r="G6288" s="121" t="s">
        <v>13540</v>
      </c>
      <c r="H6288" s="121" t="s">
        <v>27091</v>
      </c>
      <c r="I6288" s="120" t="s">
        <v>20192</v>
      </c>
      <c r="J6288" s="121" t="s">
        <v>7452</v>
      </c>
    </row>
    <row r="6289" spans="1:10" ht="15.75" hidden="1" customHeight="1">
      <c r="A6289" s="119">
        <v>6282</v>
      </c>
      <c r="B6289" s="238" t="s">
        <v>32378</v>
      </c>
      <c r="C6289" s="121" t="s">
        <v>7508</v>
      </c>
      <c r="D6289" s="119">
        <v>2025</v>
      </c>
      <c r="E6289" s="121">
        <v>6400024535</v>
      </c>
      <c r="F6289" s="237">
        <v>45855</v>
      </c>
      <c r="G6289" s="121" t="s">
        <v>12108</v>
      </c>
      <c r="H6289" s="121" t="s">
        <v>27092</v>
      </c>
      <c r="I6289" s="120" t="s">
        <v>20193</v>
      </c>
      <c r="J6289" s="121" t="s">
        <v>7455</v>
      </c>
    </row>
    <row r="6290" spans="1:10" ht="15.75" hidden="1" customHeight="1">
      <c r="A6290" s="119">
        <v>6283</v>
      </c>
      <c r="B6290" s="238" t="s">
        <v>32379</v>
      </c>
      <c r="C6290" s="121" t="s">
        <v>7482</v>
      </c>
      <c r="D6290" s="119">
        <v>2025</v>
      </c>
      <c r="E6290" s="121">
        <v>6100115234</v>
      </c>
      <c r="F6290" s="237">
        <v>45876</v>
      </c>
      <c r="G6290" s="121" t="s">
        <v>13541</v>
      </c>
      <c r="H6290" s="121" t="s">
        <v>27093</v>
      </c>
      <c r="I6290" s="120" t="s">
        <v>20194</v>
      </c>
      <c r="J6290" s="121" t="s">
        <v>7451</v>
      </c>
    </row>
    <row r="6291" spans="1:10" ht="15.75" hidden="1" customHeight="1">
      <c r="A6291" s="119">
        <v>6284</v>
      </c>
      <c r="B6291" s="238" t="s">
        <v>32380</v>
      </c>
      <c r="C6291" s="121" t="s">
        <v>7484</v>
      </c>
      <c r="D6291" s="119">
        <v>2025</v>
      </c>
      <c r="E6291" s="121">
        <v>6100114835</v>
      </c>
      <c r="F6291" s="237">
        <v>45860</v>
      </c>
      <c r="G6291" s="121" t="s">
        <v>13542</v>
      </c>
      <c r="H6291" s="121" t="s">
        <v>27094</v>
      </c>
      <c r="I6291" s="120" t="s">
        <v>20195</v>
      </c>
      <c r="J6291" s="121" t="s">
        <v>7451</v>
      </c>
    </row>
    <row r="6292" spans="1:10" ht="15.75" hidden="1" customHeight="1">
      <c r="A6292" s="119">
        <v>6285</v>
      </c>
      <c r="B6292" s="238" t="s">
        <v>32381</v>
      </c>
      <c r="C6292" s="121" t="s">
        <v>7496</v>
      </c>
      <c r="D6292" s="119">
        <v>2025</v>
      </c>
      <c r="E6292" s="121">
        <v>6100115328</v>
      </c>
      <c r="F6292" s="237">
        <v>45882</v>
      </c>
      <c r="G6292" s="121" t="s">
        <v>13543</v>
      </c>
      <c r="H6292" s="121" t="s">
        <v>27095</v>
      </c>
      <c r="I6292" s="120" t="s">
        <v>20196</v>
      </c>
      <c r="J6292" s="121" t="s">
        <v>7451</v>
      </c>
    </row>
    <row r="6293" spans="1:10" ht="15.75" hidden="1" customHeight="1">
      <c r="A6293" s="119">
        <v>6286</v>
      </c>
      <c r="B6293" s="238" t="s">
        <v>32382</v>
      </c>
      <c r="C6293" s="121" t="s">
        <v>7504</v>
      </c>
      <c r="D6293" s="119">
        <v>2025</v>
      </c>
      <c r="E6293" s="121">
        <v>6300021231</v>
      </c>
      <c r="F6293" s="237">
        <v>45860</v>
      </c>
      <c r="G6293" s="121" t="s">
        <v>13544</v>
      </c>
      <c r="H6293" s="121" t="s">
        <v>27096</v>
      </c>
      <c r="I6293" s="120" t="s">
        <v>20197</v>
      </c>
      <c r="J6293" s="121" t="s">
        <v>7454</v>
      </c>
    </row>
    <row r="6294" spans="1:10" ht="15.75" hidden="1" customHeight="1">
      <c r="A6294" s="119">
        <v>6287</v>
      </c>
      <c r="B6294" s="238" t="s">
        <v>32383</v>
      </c>
      <c r="C6294" s="121" t="s">
        <v>7492</v>
      </c>
      <c r="D6294" s="119">
        <v>2025</v>
      </c>
      <c r="E6294" s="121">
        <v>6200040195</v>
      </c>
      <c r="F6294" s="237">
        <v>45863</v>
      </c>
      <c r="G6294" s="121" t="s">
        <v>13545</v>
      </c>
      <c r="H6294" s="121" t="s">
        <v>27097</v>
      </c>
      <c r="I6294" s="120" t="s">
        <v>20198</v>
      </c>
      <c r="J6294" s="121" t="s">
        <v>7453</v>
      </c>
    </row>
    <row r="6295" spans="1:10" ht="15.75" hidden="1" customHeight="1">
      <c r="A6295" s="119">
        <v>6288</v>
      </c>
      <c r="B6295" s="238" t="s">
        <v>32384</v>
      </c>
      <c r="C6295" s="121" t="s">
        <v>7507</v>
      </c>
      <c r="D6295" s="119">
        <v>2025</v>
      </c>
      <c r="E6295" s="121">
        <v>6400024588</v>
      </c>
      <c r="F6295" s="237">
        <v>45902</v>
      </c>
      <c r="G6295" s="121" t="s">
        <v>13546</v>
      </c>
      <c r="H6295" s="121" t="s">
        <v>27098</v>
      </c>
      <c r="I6295" s="120" t="s">
        <v>20199</v>
      </c>
      <c r="J6295" s="121" t="s">
        <v>7455</v>
      </c>
    </row>
    <row r="6296" spans="1:10" ht="15.75" hidden="1" customHeight="1">
      <c r="A6296" s="119">
        <v>6289</v>
      </c>
      <c r="B6296" s="238" t="s">
        <v>32385</v>
      </c>
      <c r="C6296" s="121" t="s">
        <v>7498</v>
      </c>
      <c r="D6296" s="119">
        <v>2025</v>
      </c>
      <c r="E6296" s="121">
        <v>6200040143</v>
      </c>
      <c r="F6296" s="237">
        <v>45859</v>
      </c>
      <c r="G6296" s="121" t="s">
        <v>13547</v>
      </c>
      <c r="H6296" s="121" t="s">
        <v>27099</v>
      </c>
      <c r="I6296" s="120" t="s">
        <v>20200</v>
      </c>
      <c r="J6296" s="121" t="s">
        <v>7453</v>
      </c>
    </row>
    <row r="6297" spans="1:10" ht="15.75" hidden="1" customHeight="1">
      <c r="A6297" s="119">
        <v>6290</v>
      </c>
      <c r="B6297" s="238" t="s">
        <v>32386</v>
      </c>
      <c r="C6297" s="121" t="s">
        <v>7490</v>
      </c>
      <c r="D6297" s="119">
        <v>2025</v>
      </c>
      <c r="E6297" s="121">
        <v>6200040144</v>
      </c>
      <c r="F6297" s="237">
        <v>45860</v>
      </c>
      <c r="G6297" s="121" t="s">
        <v>13548</v>
      </c>
      <c r="H6297" s="121" t="s">
        <v>27100</v>
      </c>
      <c r="I6297" s="120" t="s">
        <v>20201</v>
      </c>
      <c r="J6297" s="121" t="s">
        <v>7453</v>
      </c>
    </row>
    <row r="6298" spans="1:10" ht="15.75" hidden="1" customHeight="1">
      <c r="A6298" s="119">
        <v>6291</v>
      </c>
      <c r="B6298" s="238" t="s">
        <v>32387</v>
      </c>
      <c r="C6298" s="121" t="s">
        <v>7490</v>
      </c>
      <c r="D6298" s="119">
        <v>2025</v>
      </c>
      <c r="E6298" s="121">
        <v>6200040219</v>
      </c>
      <c r="F6298" s="237">
        <v>45867</v>
      </c>
      <c r="G6298" s="121" t="s">
        <v>13549</v>
      </c>
      <c r="H6298" s="121" t="s">
        <v>27101</v>
      </c>
      <c r="I6298" s="120" t="s">
        <v>20202</v>
      </c>
      <c r="J6298" s="121" t="s">
        <v>7453</v>
      </c>
    </row>
    <row r="6299" spans="1:10" ht="15.75" hidden="1" customHeight="1">
      <c r="A6299" s="119">
        <v>6292</v>
      </c>
      <c r="B6299" s="238" t="s">
        <v>7624</v>
      </c>
      <c r="C6299" s="121" t="s">
        <v>7478</v>
      </c>
      <c r="D6299" s="119">
        <v>2025</v>
      </c>
      <c r="E6299" s="121">
        <v>6100114984</v>
      </c>
      <c r="F6299" s="237">
        <v>45866</v>
      </c>
      <c r="G6299" s="121" t="s">
        <v>13550</v>
      </c>
      <c r="H6299" s="121" t="s">
        <v>27102</v>
      </c>
      <c r="I6299" s="120" t="s">
        <v>20203</v>
      </c>
      <c r="J6299" s="121" t="s">
        <v>7451</v>
      </c>
    </row>
    <row r="6300" spans="1:10" ht="15.75" hidden="1" customHeight="1">
      <c r="A6300" s="119">
        <v>6293</v>
      </c>
      <c r="B6300" s="238" t="s">
        <v>32388</v>
      </c>
      <c r="C6300" s="121" t="s">
        <v>7508</v>
      </c>
      <c r="D6300" s="119">
        <v>2025</v>
      </c>
      <c r="E6300" s="121">
        <v>6400024540</v>
      </c>
      <c r="F6300" s="237">
        <v>45855</v>
      </c>
      <c r="G6300" s="121" t="s">
        <v>9169</v>
      </c>
      <c r="H6300" s="121" t="s">
        <v>27103</v>
      </c>
      <c r="I6300" s="120" t="s">
        <v>20204</v>
      </c>
      <c r="J6300" s="121" t="s">
        <v>7455</v>
      </c>
    </row>
    <row r="6301" spans="1:10" ht="15.75" hidden="1" customHeight="1">
      <c r="A6301" s="119">
        <v>6294</v>
      </c>
      <c r="B6301" s="238" t="s">
        <v>32389</v>
      </c>
      <c r="C6301" s="121" t="s">
        <v>7486</v>
      </c>
      <c r="D6301" s="119">
        <v>2025</v>
      </c>
      <c r="E6301" s="121">
        <v>6200040147</v>
      </c>
      <c r="F6301" s="237">
        <v>45869</v>
      </c>
      <c r="G6301" s="121" t="s">
        <v>13551</v>
      </c>
      <c r="H6301" s="121" t="s">
        <v>27104</v>
      </c>
      <c r="I6301" s="120" t="s">
        <v>20205</v>
      </c>
      <c r="J6301" s="121" t="s">
        <v>7453</v>
      </c>
    </row>
    <row r="6302" spans="1:10" ht="15.75" hidden="1" customHeight="1">
      <c r="A6302" s="119">
        <v>6295</v>
      </c>
      <c r="B6302" s="238" t="s">
        <v>32390</v>
      </c>
      <c r="C6302" s="121" t="s">
        <v>7487</v>
      </c>
      <c r="D6302" s="119">
        <v>2025</v>
      </c>
      <c r="E6302" s="121">
        <v>6100114965</v>
      </c>
      <c r="F6302" s="237">
        <v>45866</v>
      </c>
      <c r="G6302" s="121" t="s">
        <v>13552</v>
      </c>
      <c r="H6302" s="121" t="s">
        <v>27105</v>
      </c>
      <c r="I6302" s="120" t="s">
        <v>20206</v>
      </c>
      <c r="J6302" s="121" t="s">
        <v>7451</v>
      </c>
    </row>
    <row r="6303" spans="1:10" ht="15.75" hidden="1" customHeight="1">
      <c r="A6303" s="119">
        <v>6296</v>
      </c>
      <c r="B6303" s="238" t="s">
        <v>32391</v>
      </c>
      <c r="C6303" s="121" t="s">
        <v>7483</v>
      </c>
      <c r="D6303" s="119">
        <v>2025</v>
      </c>
      <c r="E6303" s="121">
        <v>6100116142</v>
      </c>
      <c r="F6303" s="237">
        <v>45905</v>
      </c>
      <c r="G6303" s="121" t="s">
        <v>13553</v>
      </c>
      <c r="H6303" s="121" t="s">
        <v>27106</v>
      </c>
      <c r="I6303" s="120" t="s">
        <v>20207</v>
      </c>
      <c r="J6303" s="121" t="s">
        <v>7451</v>
      </c>
    </row>
    <row r="6304" spans="1:10" ht="15.75" hidden="1" customHeight="1">
      <c r="A6304" s="119">
        <v>6297</v>
      </c>
      <c r="B6304" s="238" t="s">
        <v>32392</v>
      </c>
      <c r="C6304" s="121" t="s">
        <v>7482</v>
      </c>
      <c r="D6304" s="119">
        <v>2025</v>
      </c>
      <c r="E6304" s="121">
        <v>6100114983</v>
      </c>
      <c r="F6304" s="237">
        <v>45867</v>
      </c>
      <c r="G6304" s="121" t="s">
        <v>13554</v>
      </c>
      <c r="H6304" s="121" t="s">
        <v>27107</v>
      </c>
      <c r="I6304" s="120" t="s">
        <v>7441</v>
      </c>
      <c r="J6304" s="121" t="s">
        <v>7451</v>
      </c>
    </row>
    <row r="6305" spans="1:10" ht="15.75" hidden="1" customHeight="1">
      <c r="A6305" s="119">
        <v>6298</v>
      </c>
      <c r="B6305" s="238" t="s">
        <v>32393</v>
      </c>
      <c r="C6305" s="121" t="s">
        <v>7478</v>
      </c>
      <c r="D6305" s="119">
        <v>2025</v>
      </c>
      <c r="E6305" s="121">
        <v>6100114867</v>
      </c>
      <c r="F6305" s="237">
        <v>45861</v>
      </c>
      <c r="G6305" s="121" t="s">
        <v>13555</v>
      </c>
      <c r="H6305" s="121" t="s">
        <v>27108</v>
      </c>
      <c r="I6305" s="120" t="s">
        <v>20208</v>
      </c>
      <c r="J6305" s="121" t="s">
        <v>7451</v>
      </c>
    </row>
    <row r="6306" spans="1:10" ht="15.75" hidden="1" customHeight="1">
      <c r="A6306" s="119">
        <v>6299</v>
      </c>
      <c r="B6306" s="238" t="s">
        <v>7565</v>
      </c>
      <c r="C6306" s="121" t="s">
        <v>7482</v>
      </c>
      <c r="D6306" s="119">
        <v>2025</v>
      </c>
      <c r="E6306" s="121">
        <v>6100115225</v>
      </c>
      <c r="F6306" s="237">
        <v>45877</v>
      </c>
      <c r="G6306" s="121" t="s">
        <v>13556</v>
      </c>
      <c r="H6306" s="121" t="s">
        <v>27109</v>
      </c>
      <c r="I6306" s="120" t="s">
        <v>20209</v>
      </c>
      <c r="J6306" s="121" t="s">
        <v>7451</v>
      </c>
    </row>
    <row r="6307" spans="1:10" ht="15.75" hidden="1" customHeight="1">
      <c r="A6307" s="119">
        <v>6300</v>
      </c>
      <c r="B6307" s="238" t="s">
        <v>32394</v>
      </c>
      <c r="C6307" s="121" t="s">
        <v>7485</v>
      </c>
      <c r="D6307" s="119">
        <v>2025</v>
      </c>
      <c r="E6307" s="121">
        <v>6000042994</v>
      </c>
      <c r="F6307" s="237">
        <v>45883</v>
      </c>
      <c r="G6307" s="121" t="s">
        <v>7215</v>
      </c>
      <c r="H6307" s="121" t="s">
        <v>27110</v>
      </c>
      <c r="I6307" s="120" t="s">
        <v>20210</v>
      </c>
      <c r="J6307" s="121" t="s">
        <v>7452</v>
      </c>
    </row>
    <row r="6308" spans="1:10" ht="15.75" hidden="1" customHeight="1">
      <c r="A6308" s="119">
        <v>6301</v>
      </c>
      <c r="B6308" s="238" t="s">
        <v>32395</v>
      </c>
      <c r="C6308" s="121" t="s">
        <v>7478</v>
      </c>
      <c r="D6308" s="119">
        <v>2025</v>
      </c>
      <c r="E6308" s="121">
        <v>6100114909</v>
      </c>
      <c r="F6308" s="237">
        <v>45868</v>
      </c>
      <c r="G6308" s="121" t="s">
        <v>13557</v>
      </c>
      <c r="H6308" s="121" t="s">
        <v>27111</v>
      </c>
      <c r="I6308" s="120" t="s">
        <v>20211</v>
      </c>
      <c r="J6308" s="121" t="s">
        <v>7451</v>
      </c>
    </row>
    <row r="6309" spans="1:10" ht="15.75" hidden="1" customHeight="1">
      <c r="A6309" s="119">
        <v>6302</v>
      </c>
      <c r="B6309" s="238" t="s">
        <v>7745</v>
      </c>
      <c r="C6309" s="121" t="s">
        <v>7484</v>
      </c>
      <c r="D6309" s="119">
        <v>2025</v>
      </c>
      <c r="E6309" s="121">
        <v>6100115676</v>
      </c>
      <c r="F6309" s="237">
        <v>45891</v>
      </c>
      <c r="G6309" s="121" t="s">
        <v>13558</v>
      </c>
      <c r="H6309" s="121" t="s">
        <v>27112</v>
      </c>
      <c r="I6309" s="120" t="s">
        <v>20212</v>
      </c>
      <c r="J6309" s="121" t="s">
        <v>7451</v>
      </c>
    </row>
    <row r="6310" spans="1:10" ht="15.75" hidden="1" customHeight="1">
      <c r="A6310" s="119">
        <v>6303</v>
      </c>
      <c r="B6310" s="238" t="s">
        <v>7739</v>
      </c>
      <c r="C6310" s="121" t="s">
        <v>7478</v>
      </c>
      <c r="D6310" s="119">
        <v>2025</v>
      </c>
      <c r="E6310" s="121">
        <v>6100114914</v>
      </c>
      <c r="F6310" s="237">
        <v>45863</v>
      </c>
      <c r="G6310" s="121" t="s">
        <v>13559</v>
      </c>
      <c r="H6310" s="121" t="s">
        <v>27113</v>
      </c>
      <c r="I6310" s="120" t="s">
        <v>20213</v>
      </c>
      <c r="J6310" s="121" t="s">
        <v>7451</v>
      </c>
    </row>
    <row r="6311" spans="1:10" ht="15.75" hidden="1" customHeight="1">
      <c r="A6311" s="119">
        <v>6304</v>
      </c>
      <c r="B6311" s="238" t="s">
        <v>32396</v>
      </c>
      <c r="C6311" s="121" t="s">
        <v>7487</v>
      </c>
      <c r="D6311" s="119">
        <v>2025</v>
      </c>
      <c r="E6311" s="121">
        <v>6100115032</v>
      </c>
      <c r="F6311" s="237">
        <v>45868</v>
      </c>
      <c r="G6311" s="121" t="s">
        <v>13560</v>
      </c>
      <c r="H6311" s="121" t="s">
        <v>27114</v>
      </c>
      <c r="I6311" s="120" t="s">
        <v>20214</v>
      </c>
      <c r="J6311" s="121" t="s">
        <v>7451</v>
      </c>
    </row>
    <row r="6312" spans="1:10" ht="15.75" hidden="1" customHeight="1">
      <c r="A6312" s="119">
        <v>6305</v>
      </c>
      <c r="B6312" s="238" t="s">
        <v>32397</v>
      </c>
      <c r="C6312" s="121" t="s">
        <v>7502</v>
      </c>
      <c r="D6312" s="119">
        <v>2025</v>
      </c>
      <c r="E6312" s="121">
        <v>6300021239</v>
      </c>
      <c r="F6312" s="237">
        <v>45875</v>
      </c>
      <c r="G6312" s="121" t="s">
        <v>7297</v>
      </c>
      <c r="H6312" s="121"/>
      <c r="I6312" s="120" t="s">
        <v>20215</v>
      </c>
      <c r="J6312" s="121" t="s">
        <v>7454</v>
      </c>
    </row>
    <row r="6313" spans="1:10" ht="15.75" hidden="1" customHeight="1">
      <c r="A6313" s="119">
        <v>6306</v>
      </c>
      <c r="B6313" s="238" t="s">
        <v>32398</v>
      </c>
      <c r="C6313" s="121" t="s">
        <v>7508</v>
      </c>
      <c r="D6313" s="119">
        <v>2025</v>
      </c>
      <c r="E6313" s="121">
        <v>6400024579</v>
      </c>
      <c r="F6313" s="237">
        <v>45868</v>
      </c>
      <c r="G6313" s="121" t="s">
        <v>11528</v>
      </c>
      <c r="H6313" s="121"/>
      <c r="I6313" s="120" t="s">
        <v>20216</v>
      </c>
      <c r="J6313" s="121" t="s">
        <v>7455</v>
      </c>
    </row>
    <row r="6314" spans="1:10" ht="15.75" hidden="1" customHeight="1">
      <c r="A6314" s="119">
        <v>6307</v>
      </c>
      <c r="B6314" s="238" t="s">
        <v>32399</v>
      </c>
      <c r="C6314" s="121" t="s">
        <v>7501</v>
      </c>
      <c r="D6314" s="119">
        <v>2025</v>
      </c>
      <c r="E6314" s="121">
        <v>6200040165</v>
      </c>
      <c r="F6314" s="237">
        <v>45866</v>
      </c>
      <c r="G6314" s="121" t="s">
        <v>13561</v>
      </c>
      <c r="H6314" s="121" t="s">
        <v>27115</v>
      </c>
      <c r="I6314" s="120" t="s">
        <v>20217</v>
      </c>
      <c r="J6314" s="121" t="s">
        <v>7453</v>
      </c>
    </row>
    <row r="6315" spans="1:10" ht="15.75" hidden="1" customHeight="1">
      <c r="A6315" s="119">
        <v>6308</v>
      </c>
      <c r="B6315" s="238" t="s">
        <v>32400</v>
      </c>
      <c r="C6315" s="121" t="s">
        <v>7502</v>
      </c>
      <c r="D6315" s="119">
        <v>2025</v>
      </c>
      <c r="E6315" s="121">
        <v>6300021238</v>
      </c>
      <c r="F6315" s="237">
        <v>45875</v>
      </c>
      <c r="G6315" s="121" t="s">
        <v>7297</v>
      </c>
      <c r="H6315" s="121"/>
      <c r="I6315" s="120" t="s">
        <v>20215</v>
      </c>
      <c r="J6315" s="121" t="s">
        <v>7454</v>
      </c>
    </row>
    <row r="6316" spans="1:10" ht="15.75" hidden="1" customHeight="1">
      <c r="A6316" s="119">
        <v>6309</v>
      </c>
      <c r="B6316" s="238" t="s">
        <v>32401</v>
      </c>
      <c r="C6316" s="121" t="s">
        <v>7494</v>
      </c>
      <c r="D6316" s="119">
        <v>2025</v>
      </c>
      <c r="E6316" s="121">
        <v>6000042753</v>
      </c>
      <c r="F6316" s="237">
        <v>45868</v>
      </c>
      <c r="G6316" s="121" t="s">
        <v>13562</v>
      </c>
      <c r="H6316" s="121" t="s">
        <v>27116</v>
      </c>
      <c r="I6316" s="120" t="s">
        <v>20218</v>
      </c>
      <c r="J6316" s="121" t="s">
        <v>7452</v>
      </c>
    </row>
    <row r="6317" spans="1:10" ht="15.75" hidden="1" customHeight="1">
      <c r="A6317" s="119">
        <v>6310</v>
      </c>
      <c r="B6317" s="238" t="s">
        <v>32402</v>
      </c>
      <c r="C6317" s="121" t="s">
        <v>7485</v>
      </c>
      <c r="D6317" s="119">
        <v>2025</v>
      </c>
      <c r="E6317" s="121">
        <v>6000042928</v>
      </c>
      <c r="F6317" s="237">
        <v>45876</v>
      </c>
      <c r="G6317" s="121" t="s">
        <v>13563</v>
      </c>
      <c r="H6317" s="121" t="s">
        <v>27117</v>
      </c>
      <c r="I6317" s="120" t="s">
        <v>20219</v>
      </c>
      <c r="J6317" s="121" t="s">
        <v>7452</v>
      </c>
    </row>
    <row r="6318" spans="1:10" ht="15.75" customHeight="1">
      <c r="A6318" s="119">
        <v>6311</v>
      </c>
      <c r="B6318" s="238" t="s">
        <v>32403</v>
      </c>
      <c r="C6318" s="121" t="s">
        <v>7510</v>
      </c>
      <c r="D6318" s="119">
        <v>2025</v>
      </c>
      <c r="E6318" s="121">
        <v>6300021215</v>
      </c>
      <c r="F6318" s="237">
        <v>45863</v>
      </c>
      <c r="G6318" s="121" t="s">
        <v>13223</v>
      </c>
      <c r="H6318" s="121" t="s">
        <v>26739</v>
      </c>
      <c r="I6318" s="120" t="s">
        <v>19842</v>
      </c>
      <c r="J6318" s="121" t="s">
        <v>7454</v>
      </c>
    </row>
    <row r="6319" spans="1:10" ht="15.75" hidden="1" customHeight="1">
      <c r="A6319" s="119">
        <v>6312</v>
      </c>
      <c r="B6319" s="238" t="s">
        <v>7705</v>
      </c>
      <c r="C6319" s="121" t="s">
        <v>7478</v>
      </c>
      <c r="D6319" s="119">
        <v>2025</v>
      </c>
      <c r="E6319" s="121">
        <v>6100115167</v>
      </c>
      <c r="F6319" s="237">
        <v>45875</v>
      </c>
      <c r="G6319" s="121" t="s">
        <v>13564</v>
      </c>
      <c r="H6319" s="121" t="s">
        <v>27118</v>
      </c>
      <c r="I6319" s="120" t="s">
        <v>7363</v>
      </c>
      <c r="J6319" s="121" t="s">
        <v>7451</v>
      </c>
    </row>
    <row r="6320" spans="1:10" ht="15.75" hidden="1" customHeight="1">
      <c r="A6320" s="119">
        <v>6313</v>
      </c>
      <c r="B6320" s="238" t="s">
        <v>32404</v>
      </c>
      <c r="C6320" s="121" t="s">
        <v>7485</v>
      </c>
      <c r="D6320" s="119">
        <v>2025</v>
      </c>
      <c r="E6320" s="121">
        <v>6000042869</v>
      </c>
      <c r="F6320" s="237">
        <v>45868</v>
      </c>
      <c r="G6320" s="121" t="s">
        <v>13565</v>
      </c>
      <c r="H6320" s="121" t="s">
        <v>27119</v>
      </c>
      <c r="I6320" s="120" t="s">
        <v>7383</v>
      </c>
      <c r="J6320" s="121" t="s">
        <v>7452</v>
      </c>
    </row>
    <row r="6321" spans="1:10" ht="15.75" hidden="1" customHeight="1">
      <c r="A6321" s="119">
        <v>6314</v>
      </c>
      <c r="B6321" s="238" t="s">
        <v>32405</v>
      </c>
      <c r="C6321" s="121" t="s">
        <v>7492</v>
      </c>
      <c r="D6321" s="119">
        <v>2025</v>
      </c>
      <c r="E6321" s="121">
        <v>6200040171</v>
      </c>
      <c r="F6321" s="237">
        <v>45861</v>
      </c>
      <c r="G6321" s="121" t="s">
        <v>13566</v>
      </c>
      <c r="H6321" s="121" t="s">
        <v>27120</v>
      </c>
      <c r="I6321" s="120" t="s">
        <v>20220</v>
      </c>
      <c r="J6321" s="121" t="s">
        <v>7453</v>
      </c>
    </row>
    <row r="6322" spans="1:10" ht="15.75" hidden="1" customHeight="1">
      <c r="A6322" s="119">
        <v>6315</v>
      </c>
      <c r="B6322" s="238" t="s">
        <v>32406</v>
      </c>
      <c r="C6322" s="121" t="s">
        <v>7505</v>
      </c>
      <c r="D6322" s="119">
        <v>2025</v>
      </c>
      <c r="E6322" s="121">
        <v>6400024573</v>
      </c>
      <c r="F6322" s="237">
        <v>45860</v>
      </c>
      <c r="G6322" s="121" t="s">
        <v>13567</v>
      </c>
      <c r="H6322" s="121" t="s">
        <v>27121</v>
      </c>
      <c r="I6322" s="120" t="s">
        <v>20221</v>
      </c>
      <c r="J6322" s="121" t="s">
        <v>7455</v>
      </c>
    </row>
    <row r="6323" spans="1:10" ht="15.75" hidden="1" customHeight="1">
      <c r="A6323" s="119">
        <v>6316</v>
      </c>
      <c r="B6323" s="238" t="s">
        <v>7705</v>
      </c>
      <c r="C6323" s="121" t="s">
        <v>7478</v>
      </c>
      <c r="D6323" s="119">
        <v>2025</v>
      </c>
      <c r="E6323" s="121">
        <v>6100114956</v>
      </c>
      <c r="F6323" s="237">
        <v>45862</v>
      </c>
      <c r="G6323" s="121" t="s">
        <v>13568</v>
      </c>
      <c r="H6323" s="121" t="s">
        <v>27122</v>
      </c>
      <c r="I6323" s="120" t="s">
        <v>20222</v>
      </c>
      <c r="J6323" s="121" t="s">
        <v>7451</v>
      </c>
    </row>
    <row r="6324" spans="1:10" ht="15.75" hidden="1" customHeight="1">
      <c r="A6324" s="119">
        <v>6317</v>
      </c>
      <c r="B6324" s="238" t="s">
        <v>32407</v>
      </c>
      <c r="C6324" s="121" t="s">
        <v>7491</v>
      </c>
      <c r="D6324" s="119">
        <v>2025</v>
      </c>
      <c r="E6324" s="121">
        <v>6100114957</v>
      </c>
      <c r="F6324" s="237">
        <v>45863</v>
      </c>
      <c r="G6324" s="121" t="s">
        <v>13569</v>
      </c>
      <c r="H6324" s="121" t="s">
        <v>27123</v>
      </c>
      <c r="I6324" s="120" t="s">
        <v>20223</v>
      </c>
      <c r="J6324" s="121" t="s">
        <v>7451</v>
      </c>
    </row>
    <row r="6325" spans="1:10" ht="15.75" hidden="1" customHeight="1">
      <c r="A6325" s="119">
        <v>6318</v>
      </c>
      <c r="B6325" s="238" t="s">
        <v>32408</v>
      </c>
      <c r="C6325" s="121" t="s">
        <v>7509</v>
      </c>
      <c r="D6325" s="119">
        <v>2025</v>
      </c>
      <c r="E6325" s="121">
        <v>6400024592</v>
      </c>
      <c r="F6325" s="237">
        <v>45877</v>
      </c>
      <c r="G6325" s="121" t="s">
        <v>13570</v>
      </c>
      <c r="H6325" s="121" t="s">
        <v>27124</v>
      </c>
      <c r="I6325" s="120" t="s">
        <v>20224</v>
      </c>
      <c r="J6325" s="121" t="s">
        <v>7455</v>
      </c>
    </row>
    <row r="6326" spans="1:10" ht="15.75" hidden="1" customHeight="1">
      <c r="A6326" s="119">
        <v>6319</v>
      </c>
      <c r="B6326" s="238" t="s">
        <v>7705</v>
      </c>
      <c r="C6326" s="121" t="s">
        <v>7478</v>
      </c>
      <c r="D6326" s="119">
        <v>2025</v>
      </c>
      <c r="E6326" s="121">
        <v>6100114958</v>
      </c>
      <c r="F6326" s="237">
        <v>45863</v>
      </c>
      <c r="G6326" s="121" t="s">
        <v>13571</v>
      </c>
      <c r="H6326" s="121" t="s">
        <v>27125</v>
      </c>
      <c r="I6326" s="120" t="s">
        <v>7400</v>
      </c>
      <c r="J6326" s="121" t="s">
        <v>7451</v>
      </c>
    </row>
    <row r="6327" spans="1:10" ht="15.75" hidden="1" customHeight="1">
      <c r="A6327" s="119">
        <v>6320</v>
      </c>
      <c r="B6327" s="238" t="s">
        <v>32409</v>
      </c>
      <c r="C6327" s="121" t="s">
        <v>7483</v>
      </c>
      <c r="D6327" s="119">
        <v>2025</v>
      </c>
      <c r="E6327" s="121">
        <v>6100115064</v>
      </c>
      <c r="F6327" s="237">
        <v>45873</v>
      </c>
      <c r="G6327" s="121" t="s">
        <v>13572</v>
      </c>
      <c r="H6327" s="121" t="s">
        <v>27126</v>
      </c>
      <c r="I6327" s="120" t="s">
        <v>20225</v>
      </c>
      <c r="J6327" s="121" t="s">
        <v>7451</v>
      </c>
    </row>
    <row r="6328" spans="1:10" ht="15.75" hidden="1" customHeight="1">
      <c r="A6328" s="119">
        <v>6321</v>
      </c>
      <c r="B6328" s="238" t="s">
        <v>7525</v>
      </c>
      <c r="C6328" s="121" t="s">
        <v>7503</v>
      </c>
      <c r="D6328" s="119">
        <v>2025</v>
      </c>
      <c r="E6328" s="121">
        <v>6100114967</v>
      </c>
      <c r="F6328" s="237">
        <v>45863</v>
      </c>
      <c r="G6328" s="121" t="s">
        <v>13573</v>
      </c>
      <c r="H6328" s="121" t="s">
        <v>27127</v>
      </c>
      <c r="I6328" s="120" t="s">
        <v>20226</v>
      </c>
      <c r="J6328" s="121" t="s">
        <v>7451</v>
      </c>
    </row>
    <row r="6329" spans="1:10" ht="15.75" hidden="1" customHeight="1">
      <c r="A6329" s="119">
        <v>6322</v>
      </c>
      <c r="B6329" s="238" t="s">
        <v>32410</v>
      </c>
      <c r="C6329" s="121" t="s">
        <v>7478</v>
      </c>
      <c r="D6329" s="119">
        <v>2025</v>
      </c>
      <c r="E6329" s="121">
        <v>6100115017</v>
      </c>
      <c r="F6329" s="237">
        <v>45876</v>
      </c>
      <c r="G6329" s="121" t="s">
        <v>13574</v>
      </c>
      <c r="H6329" s="121" t="s">
        <v>27128</v>
      </c>
      <c r="I6329" s="120" t="s">
        <v>20227</v>
      </c>
      <c r="J6329" s="121" t="s">
        <v>7451</v>
      </c>
    </row>
    <row r="6330" spans="1:10" ht="15.75" hidden="1" customHeight="1">
      <c r="A6330" s="119">
        <v>6323</v>
      </c>
      <c r="B6330" s="238" t="s">
        <v>32411</v>
      </c>
      <c r="C6330" s="121" t="s">
        <v>7502</v>
      </c>
      <c r="D6330" s="119">
        <v>2025</v>
      </c>
      <c r="E6330" s="121">
        <v>6300021325</v>
      </c>
      <c r="F6330" s="237">
        <v>45889</v>
      </c>
      <c r="G6330" s="121" t="s">
        <v>13575</v>
      </c>
      <c r="H6330" s="121" t="s">
        <v>27129</v>
      </c>
      <c r="I6330" s="120" t="s">
        <v>20228</v>
      </c>
      <c r="J6330" s="121" t="s">
        <v>7454</v>
      </c>
    </row>
    <row r="6331" spans="1:10" ht="15.75" hidden="1" customHeight="1">
      <c r="A6331" s="119">
        <v>6324</v>
      </c>
      <c r="B6331" s="238" t="s">
        <v>32412</v>
      </c>
      <c r="C6331" s="121" t="s">
        <v>7489</v>
      </c>
      <c r="D6331" s="119">
        <v>2025</v>
      </c>
      <c r="E6331" s="121">
        <v>6200040204</v>
      </c>
      <c r="F6331" s="237">
        <v>45867</v>
      </c>
      <c r="G6331" s="121" t="s">
        <v>13576</v>
      </c>
      <c r="H6331" s="121" t="s">
        <v>27130</v>
      </c>
      <c r="I6331" s="120" t="s">
        <v>20229</v>
      </c>
      <c r="J6331" s="121" t="s">
        <v>7453</v>
      </c>
    </row>
    <row r="6332" spans="1:10" ht="15.75" hidden="1" customHeight="1">
      <c r="A6332" s="119">
        <v>6325</v>
      </c>
      <c r="B6332" s="238" t="s">
        <v>7559</v>
      </c>
      <c r="C6332" s="121" t="s">
        <v>7482</v>
      </c>
      <c r="D6332" s="119">
        <v>2025</v>
      </c>
      <c r="E6332" s="121">
        <v>6100115794</v>
      </c>
      <c r="F6332" s="237">
        <v>45901</v>
      </c>
      <c r="G6332" s="121" t="s">
        <v>13577</v>
      </c>
      <c r="H6332" s="121" t="s">
        <v>27131</v>
      </c>
      <c r="I6332" s="120" t="s">
        <v>20230</v>
      </c>
      <c r="J6332" s="121" t="s">
        <v>7451</v>
      </c>
    </row>
    <row r="6333" spans="1:10" ht="15.75" hidden="1" customHeight="1">
      <c r="A6333" s="119">
        <v>6326</v>
      </c>
      <c r="B6333" s="238" t="s">
        <v>32413</v>
      </c>
      <c r="C6333" s="121" t="s">
        <v>7498</v>
      </c>
      <c r="D6333" s="119">
        <v>2025</v>
      </c>
      <c r="E6333" s="121">
        <v>6200040218</v>
      </c>
      <c r="F6333" s="237">
        <v>45867</v>
      </c>
      <c r="G6333" s="121" t="s">
        <v>13578</v>
      </c>
      <c r="H6333" s="121" t="s">
        <v>27132</v>
      </c>
      <c r="I6333" s="120" t="s">
        <v>20231</v>
      </c>
      <c r="J6333" s="121" t="s">
        <v>7453</v>
      </c>
    </row>
    <row r="6334" spans="1:10" ht="15.75" hidden="1" customHeight="1">
      <c r="A6334" s="119">
        <v>6327</v>
      </c>
      <c r="B6334" s="238" t="s">
        <v>32414</v>
      </c>
      <c r="C6334" s="121" t="s">
        <v>7479</v>
      </c>
      <c r="D6334" s="119">
        <v>2025</v>
      </c>
      <c r="E6334" s="121">
        <v>6100115912</v>
      </c>
      <c r="F6334" s="237">
        <v>45898</v>
      </c>
      <c r="G6334" s="121" t="s">
        <v>13579</v>
      </c>
      <c r="H6334" s="121" t="s">
        <v>27133</v>
      </c>
      <c r="I6334" s="120" t="s">
        <v>20232</v>
      </c>
      <c r="J6334" s="121" t="s">
        <v>7451</v>
      </c>
    </row>
    <row r="6335" spans="1:10" ht="15.75" hidden="1" customHeight="1">
      <c r="A6335" s="119">
        <v>6328</v>
      </c>
      <c r="B6335" s="238" t="s">
        <v>32415</v>
      </c>
      <c r="C6335" s="121" t="s">
        <v>7491</v>
      </c>
      <c r="D6335" s="119">
        <v>2025</v>
      </c>
      <c r="E6335" s="121">
        <v>6100115139</v>
      </c>
      <c r="F6335" s="237">
        <v>45873</v>
      </c>
      <c r="G6335" s="121" t="s">
        <v>13580</v>
      </c>
      <c r="H6335" s="121" t="s">
        <v>27134</v>
      </c>
      <c r="I6335" s="120" t="s">
        <v>20233</v>
      </c>
      <c r="J6335" s="121" t="s">
        <v>7451</v>
      </c>
    </row>
    <row r="6336" spans="1:10" ht="15.75" hidden="1" customHeight="1">
      <c r="A6336" s="119">
        <v>6329</v>
      </c>
      <c r="B6336" s="238" t="s">
        <v>32416</v>
      </c>
      <c r="C6336" s="121" t="s">
        <v>7478</v>
      </c>
      <c r="D6336" s="119">
        <v>2025</v>
      </c>
      <c r="E6336" s="121">
        <v>6100115067</v>
      </c>
      <c r="F6336" s="237">
        <v>45867</v>
      </c>
      <c r="G6336" s="121" t="s">
        <v>13581</v>
      </c>
      <c r="H6336" s="121" t="s">
        <v>27135</v>
      </c>
      <c r="I6336" s="120" t="s">
        <v>20234</v>
      </c>
      <c r="J6336" s="121" t="s">
        <v>7451</v>
      </c>
    </row>
    <row r="6337" spans="1:10" ht="15.75" hidden="1" customHeight="1">
      <c r="A6337" s="119">
        <v>6330</v>
      </c>
      <c r="B6337" s="238" t="s">
        <v>32417</v>
      </c>
      <c r="C6337" s="121" t="s">
        <v>7481</v>
      </c>
      <c r="D6337" s="119">
        <v>2025</v>
      </c>
      <c r="E6337" s="121">
        <v>6000042971</v>
      </c>
      <c r="F6337" s="237">
        <v>45896</v>
      </c>
      <c r="G6337" s="121" t="s">
        <v>13582</v>
      </c>
      <c r="H6337" s="121" t="s">
        <v>27136</v>
      </c>
      <c r="I6337" s="120" t="s">
        <v>20235</v>
      </c>
      <c r="J6337" s="121" t="s">
        <v>7452</v>
      </c>
    </row>
    <row r="6338" spans="1:10" ht="15.75" hidden="1" customHeight="1">
      <c r="A6338" s="119">
        <v>6331</v>
      </c>
      <c r="B6338" s="238" t="s">
        <v>32418</v>
      </c>
      <c r="C6338" s="121" t="s">
        <v>7508</v>
      </c>
      <c r="D6338" s="119">
        <v>2025</v>
      </c>
      <c r="E6338" s="121">
        <v>6400024580</v>
      </c>
      <c r="F6338" s="237">
        <v>45867</v>
      </c>
      <c r="G6338" s="121" t="s">
        <v>7176</v>
      </c>
      <c r="H6338" s="121" t="s">
        <v>27137</v>
      </c>
      <c r="I6338" s="120" t="s">
        <v>20236</v>
      </c>
      <c r="J6338" s="121" t="s">
        <v>7455</v>
      </c>
    </row>
    <row r="6339" spans="1:10" ht="15.75" hidden="1" customHeight="1">
      <c r="A6339" s="119">
        <v>6332</v>
      </c>
      <c r="B6339" s="238" t="s">
        <v>32419</v>
      </c>
      <c r="C6339" s="121" t="s">
        <v>7481</v>
      </c>
      <c r="D6339" s="119">
        <v>2025</v>
      </c>
      <c r="E6339" s="121">
        <v>6000042992</v>
      </c>
      <c r="F6339" s="237">
        <v>45890</v>
      </c>
      <c r="G6339" s="121" t="s">
        <v>7101</v>
      </c>
      <c r="H6339" s="121"/>
      <c r="I6339" s="120" t="s">
        <v>20237</v>
      </c>
      <c r="J6339" s="121" t="s">
        <v>7452</v>
      </c>
    </row>
    <row r="6340" spans="1:10" ht="15.75" hidden="1" customHeight="1">
      <c r="A6340" s="119">
        <v>6333</v>
      </c>
      <c r="B6340" s="238" t="s">
        <v>7843</v>
      </c>
      <c r="C6340" s="121" t="s">
        <v>7496</v>
      </c>
      <c r="D6340" s="119">
        <v>2025</v>
      </c>
      <c r="E6340" s="121">
        <v>6100115059</v>
      </c>
      <c r="F6340" s="237">
        <v>45868</v>
      </c>
      <c r="G6340" s="121" t="s">
        <v>13583</v>
      </c>
      <c r="H6340" s="121" t="s">
        <v>27138</v>
      </c>
      <c r="I6340" s="120" t="s">
        <v>20238</v>
      </c>
      <c r="J6340" s="121" t="s">
        <v>7451</v>
      </c>
    </row>
    <row r="6341" spans="1:10" ht="15.75" hidden="1" customHeight="1">
      <c r="A6341" s="119">
        <v>6334</v>
      </c>
      <c r="B6341" s="238" t="s">
        <v>32420</v>
      </c>
      <c r="C6341" s="121" t="s">
        <v>7500</v>
      </c>
      <c r="D6341" s="119">
        <v>2025</v>
      </c>
      <c r="E6341" s="121">
        <v>6200040194</v>
      </c>
      <c r="F6341" s="237">
        <v>45863</v>
      </c>
      <c r="G6341" s="121" t="s">
        <v>13584</v>
      </c>
      <c r="H6341" s="121" t="s">
        <v>27139</v>
      </c>
      <c r="I6341" s="120" t="s">
        <v>20239</v>
      </c>
      <c r="J6341" s="121" t="s">
        <v>7453</v>
      </c>
    </row>
    <row r="6342" spans="1:10" ht="15.75" hidden="1" customHeight="1">
      <c r="A6342" s="119">
        <v>6335</v>
      </c>
      <c r="B6342" s="238" t="s">
        <v>7696</v>
      </c>
      <c r="C6342" s="121" t="s">
        <v>7503</v>
      </c>
      <c r="D6342" s="119">
        <v>2025</v>
      </c>
      <c r="E6342" s="121">
        <v>6100115287</v>
      </c>
      <c r="F6342" s="237">
        <v>45876</v>
      </c>
      <c r="G6342" s="121" t="s">
        <v>13585</v>
      </c>
      <c r="H6342" s="121" t="s">
        <v>27140</v>
      </c>
      <c r="I6342" s="120" t="s">
        <v>20240</v>
      </c>
      <c r="J6342" s="121" t="s">
        <v>7451</v>
      </c>
    </row>
    <row r="6343" spans="1:10" ht="15.75" hidden="1" customHeight="1">
      <c r="A6343" s="119">
        <v>6336</v>
      </c>
      <c r="B6343" s="238" t="s">
        <v>32421</v>
      </c>
      <c r="C6343" s="121" t="s">
        <v>7502</v>
      </c>
      <c r="D6343" s="119">
        <v>2025</v>
      </c>
      <c r="E6343" s="121">
        <v>6300021229</v>
      </c>
      <c r="F6343" s="237">
        <v>45862</v>
      </c>
      <c r="G6343" s="121" t="s">
        <v>7304</v>
      </c>
      <c r="H6343" s="121" t="s">
        <v>27141</v>
      </c>
      <c r="I6343" s="120" t="s">
        <v>20241</v>
      </c>
      <c r="J6343" s="121" t="s">
        <v>7454</v>
      </c>
    </row>
    <row r="6344" spans="1:10" ht="15.75" hidden="1" customHeight="1">
      <c r="A6344" s="119">
        <v>6337</v>
      </c>
      <c r="B6344" s="238" t="s">
        <v>32422</v>
      </c>
      <c r="C6344" s="121" t="s">
        <v>7497</v>
      </c>
      <c r="D6344" s="119">
        <v>2025</v>
      </c>
      <c r="E6344" s="121">
        <v>6100115223</v>
      </c>
      <c r="F6344" s="237">
        <v>45874</v>
      </c>
      <c r="G6344" s="121" t="s">
        <v>13586</v>
      </c>
      <c r="H6344" s="121" t="s">
        <v>27142</v>
      </c>
      <c r="I6344" s="120" t="s">
        <v>20242</v>
      </c>
      <c r="J6344" s="121" t="s">
        <v>7451</v>
      </c>
    </row>
    <row r="6345" spans="1:10" ht="15.75" hidden="1" customHeight="1">
      <c r="A6345" s="119">
        <v>6338</v>
      </c>
      <c r="B6345" s="238" t="s">
        <v>32423</v>
      </c>
      <c r="C6345" s="121" t="s">
        <v>7492</v>
      </c>
      <c r="D6345" s="119">
        <v>2025</v>
      </c>
      <c r="E6345" s="121">
        <v>6200040196</v>
      </c>
      <c r="F6345" s="237">
        <v>45866</v>
      </c>
      <c r="G6345" s="121" t="s">
        <v>13587</v>
      </c>
      <c r="H6345" s="121" t="s">
        <v>27143</v>
      </c>
      <c r="I6345" s="120" t="s">
        <v>20243</v>
      </c>
      <c r="J6345" s="121" t="s">
        <v>7453</v>
      </c>
    </row>
    <row r="6346" spans="1:10" ht="15.75" hidden="1" customHeight="1">
      <c r="A6346" s="119">
        <v>6339</v>
      </c>
      <c r="B6346" s="238" t="s">
        <v>32424</v>
      </c>
      <c r="C6346" s="121" t="s">
        <v>7489</v>
      </c>
      <c r="D6346" s="119">
        <v>2025</v>
      </c>
      <c r="E6346" s="121">
        <v>6200040235</v>
      </c>
      <c r="F6346" s="237">
        <v>45873</v>
      </c>
      <c r="G6346" s="121" t="s">
        <v>13588</v>
      </c>
      <c r="H6346" s="121" t="s">
        <v>27144</v>
      </c>
      <c r="I6346" s="120" t="s">
        <v>20244</v>
      </c>
      <c r="J6346" s="121" t="s">
        <v>7453</v>
      </c>
    </row>
    <row r="6347" spans="1:10" ht="15.75" hidden="1" customHeight="1">
      <c r="A6347" s="119">
        <v>6340</v>
      </c>
      <c r="B6347" s="238" t="s">
        <v>7757</v>
      </c>
      <c r="C6347" s="121" t="s">
        <v>7478</v>
      </c>
      <c r="D6347" s="119">
        <v>2025</v>
      </c>
      <c r="E6347" s="121">
        <v>6100114981</v>
      </c>
      <c r="F6347" s="237">
        <v>45863</v>
      </c>
      <c r="G6347" s="121" t="s">
        <v>13589</v>
      </c>
      <c r="H6347" s="121" t="s">
        <v>27145</v>
      </c>
      <c r="I6347" s="120" t="s">
        <v>20245</v>
      </c>
      <c r="J6347" s="121" t="s">
        <v>7451</v>
      </c>
    </row>
    <row r="6348" spans="1:10" ht="15.75" hidden="1" customHeight="1">
      <c r="A6348" s="119">
        <v>6341</v>
      </c>
      <c r="B6348" s="238" t="s">
        <v>32425</v>
      </c>
      <c r="C6348" s="121" t="s">
        <v>7500</v>
      </c>
      <c r="D6348" s="119">
        <v>2025</v>
      </c>
      <c r="E6348" s="121">
        <v>6200040222</v>
      </c>
      <c r="F6348" s="237">
        <v>45867</v>
      </c>
      <c r="G6348" s="121" t="s">
        <v>13590</v>
      </c>
      <c r="H6348" s="121" t="s">
        <v>27146</v>
      </c>
      <c r="I6348" s="120" t="s">
        <v>20246</v>
      </c>
      <c r="J6348" s="121" t="s">
        <v>7453</v>
      </c>
    </row>
    <row r="6349" spans="1:10" ht="15.75" hidden="1" customHeight="1">
      <c r="A6349" s="119">
        <v>6342</v>
      </c>
      <c r="B6349" s="238" t="s">
        <v>32426</v>
      </c>
      <c r="C6349" s="121" t="s">
        <v>7479</v>
      </c>
      <c r="D6349" s="119">
        <v>2025</v>
      </c>
      <c r="E6349" s="121">
        <v>6100115028</v>
      </c>
      <c r="F6349" s="237">
        <v>45869</v>
      </c>
      <c r="G6349" s="121" t="s">
        <v>12843</v>
      </c>
      <c r="H6349" s="121"/>
      <c r="I6349" s="120" t="s">
        <v>20247</v>
      </c>
      <c r="J6349" s="121" t="s">
        <v>7451</v>
      </c>
    </row>
    <row r="6350" spans="1:10" ht="15.75" hidden="1" customHeight="1">
      <c r="A6350" s="119">
        <v>6343</v>
      </c>
      <c r="B6350" s="238" t="s">
        <v>32427</v>
      </c>
      <c r="C6350" s="121" t="s">
        <v>7478</v>
      </c>
      <c r="D6350" s="119">
        <v>2025</v>
      </c>
      <c r="E6350" s="121">
        <v>6100115031</v>
      </c>
      <c r="F6350" s="237">
        <v>45868</v>
      </c>
      <c r="G6350" s="121" t="s">
        <v>13591</v>
      </c>
      <c r="H6350" s="121" t="s">
        <v>27147</v>
      </c>
      <c r="I6350" s="120" t="s">
        <v>20248</v>
      </c>
      <c r="J6350" s="121" t="s">
        <v>7451</v>
      </c>
    </row>
    <row r="6351" spans="1:10" ht="15.75" hidden="1" customHeight="1">
      <c r="A6351" s="119">
        <v>6344</v>
      </c>
      <c r="B6351" s="238" t="s">
        <v>32428</v>
      </c>
      <c r="C6351" s="121" t="s">
        <v>7508</v>
      </c>
      <c r="D6351" s="119">
        <v>2025</v>
      </c>
      <c r="E6351" s="121">
        <v>6400024610</v>
      </c>
      <c r="F6351" s="237">
        <v>45869</v>
      </c>
      <c r="G6351" s="121" t="s">
        <v>13592</v>
      </c>
      <c r="H6351" s="121" t="s">
        <v>27148</v>
      </c>
      <c r="I6351" s="120" t="s">
        <v>20249</v>
      </c>
      <c r="J6351" s="121" t="s">
        <v>7455</v>
      </c>
    </row>
    <row r="6352" spans="1:10" ht="15.75" hidden="1" customHeight="1">
      <c r="A6352" s="119">
        <v>6345</v>
      </c>
      <c r="B6352" s="238" t="s">
        <v>7786</v>
      </c>
      <c r="C6352" s="121" t="s">
        <v>7483</v>
      </c>
      <c r="D6352" s="119">
        <v>2025</v>
      </c>
      <c r="E6352" s="121">
        <v>6100115034</v>
      </c>
      <c r="F6352" s="237">
        <v>45868</v>
      </c>
      <c r="G6352" s="121" t="s">
        <v>13593</v>
      </c>
      <c r="H6352" s="121" t="s">
        <v>27149</v>
      </c>
      <c r="I6352" s="120" t="s">
        <v>7346</v>
      </c>
      <c r="J6352" s="121" t="s">
        <v>7451</v>
      </c>
    </row>
    <row r="6353" spans="1:10" ht="15.75" hidden="1" customHeight="1">
      <c r="A6353" s="119">
        <v>6346</v>
      </c>
      <c r="B6353" s="238" t="s">
        <v>32429</v>
      </c>
      <c r="C6353" s="121" t="s">
        <v>7478</v>
      </c>
      <c r="D6353" s="119">
        <v>2025</v>
      </c>
      <c r="E6353" s="121">
        <v>6100115697</v>
      </c>
      <c r="F6353" s="237">
        <v>45894</v>
      </c>
      <c r="G6353" s="121" t="s">
        <v>13594</v>
      </c>
      <c r="H6353" s="121" t="s">
        <v>27150</v>
      </c>
      <c r="I6353" s="120" t="s">
        <v>20250</v>
      </c>
      <c r="J6353" s="121" t="s">
        <v>7451</v>
      </c>
    </row>
    <row r="6354" spans="1:10" ht="15.75" hidden="1" customHeight="1">
      <c r="A6354" s="119">
        <v>6347</v>
      </c>
      <c r="B6354" s="121" t="s">
        <v>28081</v>
      </c>
      <c r="C6354" s="121" t="s">
        <v>7508</v>
      </c>
      <c r="D6354" s="119">
        <v>2025</v>
      </c>
      <c r="E6354" s="121">
        <v>6400024596</v>
      </c>
      <c r="F6354" s="237">
        <v>45873</v>
      </c>
      <c r="G6354" s="121" t="s">
        <v>13595</v>
      </c>
      <c r="H6354" s="121" t="s">
        <v>27151</v>
      </c>
      <c r="I6354" s="120" t="s">
        <v>20251</v>
      </c>
      <c r="J6354" s="121" t="s">
        <v>7455</v>
      </c>
    </row>
    <row r="6355" spans="1:10" ht="15.75" hidden="1" customHeight="1">
      <c r="A6355" s="119">
        <v>6348</v>
      </c>
      <c r="B6355" s="238" t="s">
        <v>7645</v>
      </c>
      <c r="C6355" s="121" t="s">
        <v>7478</v>
      </c>
      <c r="D6355" s="119">
        <v>2025</v>
      </c>
      <c r="E6355" s="121">
        <v>6100115493</v>
      </c>
      <c r="F6355" s="237">
        <v>45884</v>
      </c>
      <c r="G6355" s="121" t="s">
        <v>13596</v>
      </c>
      <c r="H6355" s="121" t="s">
        <v>27152</v>
      </c>
      <c r="I6355" s="120" t="s">
        <v>20252</v>
      </c>
      <c r="J6355" s="121" t="s">
        <v>7451</v>
      </c>
    </row>
    <row r="6356" spans="1:10" ht="15.75" hidden="1" customHeight="1">
      <c r="A6356" s="119">
        <v>6349</v>
      </c>
      <c r="B6356" s="238" t="s">
        <v>7597</v>
      </c>
      <c r="C6356" s="121" t="s">
        <v>7478</v>
      </c>
      <c r="D6356" s="119">
        <v>2025</v>
      </c>
      <c r="E6356" s="121">
        <v>6100115037</v>
      </c>
      <c r="F6356" s="237">
        <v>45867</v>
      </c>
      <c r="G6356" s="121" t="s">
        <v>13597</v>
      </c>
      <c r="H6356" s="121" t="s">
        <v>27153</v>
      </c>
      <c r="I6356" s="120" t="s">
        <v>15637</v>
      </c>
      <c r="J6356" s="121" t="s">
        <v>7451</v>
      </c>
    </row>
    <row r="6357" spans="1:10" ht="15.75" hidden="1" customHeight="1">
      <c r="A6357" s="119">
        <v>6350</v>
      </c>
      <c r="B6357" s="238" t="s">
        <v>32430</v>
      </c>
      <c r="C6357" s="121" t="s">
        <v>7482</v>
      </c>
      <c r="D6357" s="119">
        <v>2025</v>
      </c>
      <c r="E6357" s="121">
        <v>6100115156</v>
      </c>
      <c r="F6357" s="237">
        <v>45898</v>
      </c>
      <c r="G6357" s="121" t="s">
        <v>13598</v>
      </c>
      <c r="H6357" s="121" t="s">
        <v>27154</v>
      </c>
      <c r="I6357" s="120" t="s">
        <v>20253</v>
      </c>
      <c r="J6357" s="121" t="s">
        <v>7451</v>
      </c>
    </row>
    <row r="6358" spans="1:10" ht="15.75" hidden="1" customHeight="1">
      <c r="A6358" s="119">
        <v>6351</v>
      </c>
      <c r="B6358" s="238" t="s">
        <v>32431</v>
      </c>
      <c r="C6358" s="121" t="s">
        <v>7478</v>
      </c>
      <c r="D6358" s="119">
        <v>2025</v>
      </c>
      <c r="E6358" s="121">
        <v>6100115015</v>
      </c>
      <c r="F6358" s="237">
        <v>45868</v>
      </c>
      <c r="G6358" s="121" t="s">
        <v>13599</v>
      </c>
      <c r="H6358" s="121" t="s">
        <v>27155</v>
      </c>
      <c r="I6358" s="120" t="s">
        <v>20254</v>
      </c>
      <c r="J6358" s="121" t="s">
        <v>7451</v>
      </c>
    </row>
    <row r="6359" spans="1:10" ht="15.75" hidden="1" customHeight="1">
      <c r="A6359" s="119">
        <v>6352</v>
      </c>
      <c r="B6359" s="238" t="s">
        <v>32432</v>
      </c>
      <c r="C6359" s="121" t="s">
        <v>7491</v>
      </c>
      <c r="D6359" s="119">
        <v>2025</v>
      </c>
      <c r="E6359" s="121">
        <v>6100115061</v>
      </c>
      <c r="F6359" s="237">
        <v>45880</v>
      </c>
      <c r="G6359" s="121" t="s">
        <v>13600</v>
      </c>
      <c r="H6359" s="121" t="s">
        <v>27156</v>
      </c>
      <c r="I6359" s="120" t="s">
        <v>20255</v>
      </c>
      <c r="J6359" s="121" t="s">
        <v>7451</v>
      </c>
    </row>
    <row r="6360" spans="1:10" ht="15.75" hidden="1" customHeight="1">
      <c r="A6360" s="119">
        <v>6353</v>
      </c>
      <c r="B6360" s="238" t="s">
        <v>32433</v>
      </c>
      <c r="C6360" s="121" t="s">
        <v>7482</v>
      </c>
      <c r="D6360" s="119">
        <v>2025</v>
      </c>
      <c r="E6360" s="121">
        <v>6100115075</v>
      </c>
      <c r="F6360" s="237">
        <v>45873</v>
      </c>
      <c r="G6360" s="121" t="s">
        <v>13601</v>
      </c>
      <c r="H6360" s="121" t="s">
        <v>27157</v>
      </c>
      <c r="I6360" s="120" t="s">
        <v>20256</v>
      </c>
      <c r="J6360" s="121" t="s">
        <v>7451</v>
      </c>
    </row>
    <row r="6361" spans="1:10" ht="15.75" hidden="1" customHeight="1">
      <c r="A6361" s="119">
        <v>6354</v>
      </c>
      <c r="B6361" s="238" t="s">
        <v>32434</v>
      </c>
      <c r="C6361" s="121" t="s">
        <v>7481</v>
      </c>
      <c r="D6361" s="119">
        <v>2025</v>
      </c>
      <c r="E6361" s="121">
        <v>6000043258</v>
      </c>
      <c r="F6361" s="237">
        <v>45912</v>
      </c>
      <c r="G6361" s="121" t="s">
        <v>13602</v>
      </c>
      <c r="H6361" s="121" t="s">
        <v>27158</v>
      </c>
      <c r="I6361" s="120" t="s">
        <v>20257</v>
      </c>
      <c r="J6361" s="121" t="s">
        <v>7452</v>
      </c>
    </row>
    <row r="6362" spans="1:10" ht="15.75" hidden="1" customHeight="1">
      <c r="A6362" s="119">
        <v>6355</v>
      </c>
      <c r="B6362" s="238" t="s">
        <v>7705</v>
      </c>
      <c r="C6362" s="121" t="s">
        <v>7478</v>
      </c>
      <c r="D6362" s="119">
        <v>2025</v>
      </c>
      <c r="E6362" s="121">
        <v>6100115062</v>
      </c>
      <c r="F6362" s="237">
        <v>45894</v>
      </c>
      <c r="G6362" s="121" t="s">
        <v>13603</v>
      </c>
      <c r="H6362" s="121" t="s">
        <v>27159</v>
      </c>
      <c r="I6362" s="120" t="s">
        <v>20258</v>
      </c>
      <c r="J6362" s="121" t="s">
        <v>7451</v>
      </c>
    </row>
    <row r="6363" spans="1:10" ht="15.75" hidden="1" customHeight="1">
      <c r="A6363" s="119">
        <v>6356</v>
      </c>
      <c r="B6363" s="238" t="s">
        <v>7624</v>
      </c>
      <c r="C6363" s="121" t="s">
        <v>7478</v>
      </c>
      <c r="D6363" s="119">
        <v>2025</v>
      </c>
      <c r="E6363" s="121">
        <v>6100115069</v>
      </c>
      <c r="F6363" s="237">
        <v>45868</v>
      </c>
      <c r="G6363" s="121" t="s">
        <v>13604</v>
      </c>
      <c r="H6363" s="121" t="s">
        <v>27160</v>
      </c>
      <c r="I6363" s="120" t="s">
        <v>20259</v>
      </c>
      <c r="J6363" s="121" t="s">
        <v>7451</v>
      </c>
    </row>
    <row r="6364" spans="1:10" ht="15.75" hidden="1" customHeight="1">
      <c r="A6364" s="119">
        <v>6357</v>
      </c>
      <c r="B6364" s="238" t="s">
        <v>32435</v>
      </c>
      <c r="C6364" s="121" t="s">
        <v>7502</v>
      </c>
      <c r="D6364" s="119">
        <v>2025</v>
      </c>
      <c r="E6364" s="121">
        <v>6300021275</v>
      </c>
      <c r="F6364" s="237">
        <v>45870</v>
      </c>
      <c r="G6364" s="121" t="s">
        <v>13312</v>
      </c>
      <c r="H6364" s="121" t="s">
        <v>27161</v>
      </c>
      <c r="I6364" s="120" t="s">
        <v>20260</v>
      </c>
      <c r="J6364" s="121" t="s">
        <v>7454</v>
      </c>
    </row>
    <row r="6365" spans="1:10" ht="15.75" hidden="1" customHeight="1">
      <c r="A6365" s="119">
        <v>6358</v>
      </c>
      <c r="B6365" s="238" t="s">
        <v>32436</v>
      </c>
      <c r="C6365" s="121" t="s">
        <v>7501</v>
      </c>
      <c r="D6365" s="119">
        <v>2025</v>
      </c>
      <c r="E6365" s="121">
        <v>6200040276</v>
      </c>
      <c r="F6365" s="237">
        <v>45874</v>
      </c>
      <c r="G6365" s="121" t="s">
        <v>13605</v>
      </c>
      <c r="H6365" s="121" t="s">
        <v>27162</v>
      </c>
      <c r="I6365" s="120" t="s">
        <v>20261</v>
      </c>
      <c r="J6365" s="121" t="s">
        <v>7453</v>
      </c>
    </row>
    <row r="6366" spans="1:10" ht="15.75" hidden="1" customHeight="1">
      <c r="A6366" s="119">
        <v>6359</v>
      </c>
      <c r="B6366" s="238" t="s">
        <v>7861</v>
      </c>
      <c r="C6366" s="121" t="s">
        <v>7488</v>
      </c>
      <c r="D6366" s="119">
        <v>2025</v>
      </c>
      <c r="E6366" s="121">
        <v>6100115530</v>
      </c>
      <c r="F6366" s="237">
        <v>45888</v>
      </c>
      <c r="G6366" s="121" t="s">
        <v>13606</v>
      </c>
      <c r="H6366" s="121" t="s">
        <v>27163</v>
      </c>
      <c r="I6366" s="120" t="s">
        <v>20262</v>
      </c>
      <c r="J6366" s="121" t="s">
        <v>7451</v>
      </c>
    </row>
    <row r="6367" spans="1:10" ht="15.75" hidden="1" customHeight="1">
      <c r="A6367" s="119">
        <v>6360</v>
      </c>
      <c r="B6367" s="238" t="s">
        <v>32437</v>
      </c>
      <c r="C6367" s="121" t="s">
        <v>7478</v>
      </c>
      <c r="D6367" s="119">
        <v>2025</v>
      </c>
      <c r="E6367" s="121">
        <v>6100115842</v>
      </c>
      <c r="F6367" s="237">
        <v>45897</v>
      </c>
      <c r="G6367" s="121" t="s">
        <v>13607</v>
      </c>
      <c r="H6367" s="121" t="s">
        <v>27164</v>
      </c>
      <c r="I6367" s="120" t="s">
        <v>20263</v>
      </c>
      <c r="J6367" s="121" t="s">
        <v>7451</v>
      </c>
    </row>
    <row r="6368" spans="1:10" ht="15.75" hidden="1" customHeight="1">
      <c r="A6368" s="119">
        <v>6361</v>
      </c>
      <c r="B6368" s="238" t="s">
        <v>32438</v>
      </c>
      <c r="C6368" s="121" t="s">
        <v>7478</v>
      </c>
      <c r="D6368" s="119">
        <v>2025</v>
      </c>
      <c r="E6368" s="121">
        <v>6100115343</v>
      </c>
      <c r="F6368" s="237">
        <v>45877</v>
      </c>
      <c r="G6368" s="121" t="s">
        <v>13608</v>
      </c>
      <c r="H6368" s="121" t="s">
        <v>27165</v>
      </c>
      <c r="I6368" s="120" t="s">
        <v>20264</v>
      </c>
      <c r="J6368" s="121" t="s">
        <v>7451</v>
      </c>
    </row>
    <row r="6369" spans="1:10" ht="15.75" hidden="1" customHeight="1">
      <c r="A6369" s="119">
        <v>6362</v>
      </c>
      <c r="B6369" s="238" t="s">
        <v>32439</v>
      </c>
      <c r="C6369" s="121" t="s">
        <v>7489</v>
      </c>
      <c r="D6369" s="119">
        <v>2025</v>
      </c>
      <c r="E6369" s="121">
        <v>6200040138</v>
      </c>
      <c r="F6369" s="237">
        <v>45904</v>
      </c>
      <c r="G6369" s="121" t="s">
        <v>12843</v>
      </c>
      <c r="H6369" s="121" t="s">
        <v>27166</v>
      </c>
      <c r="I6369" s="120" t="s">
        <v>20265</v>
      </c>
      <c r="J6369" s="121" t="s">
        <v>7453</v>
      </c>
    </row>
    <row r="6370" spans="1:10" ht="15.75" hidden="1" customHeight="1">
      <c r="A6370" s="119">
        <v>6363</v>
      </c>
      <c r="B6370" s="238" t="s">
        <v>32440</v>
      </c>
      <c r="C6370" s="121" t="s">
        <v>7489</v>
      </c>
      <c r="D6370" s="119">
        <v>2025</v>
      </c>
      <c r="E6370" s="121">
        <v>6200040221</v>
      </c>
      <c r="F6370" s="237">
        <v>45867</v>
      </c>
      <c r="G6370" s="121" t="s">
        <v>7198</v>
      </c>
      <c r="H6370" s="121" t="s">
        <v>27167</v>
      </c>
      <c r="I6370" s="120" t="s">
        <v>20266</v>
      </c>
      <c r="J6370" s="121" t="s">
        <v>7453</v>
      </c>
    </row>
    <row r="6371" spans="1:10" ht="15.75" hidden="1" customHeight="1">
      <c r="A6371" s="119">
        <v>6364</v>
      </c>
      <c r="B6371" s="238" t="s">
        <v>32441</v>
      </c>
      <c r="C6371" s="121" t="s">
        <v>7479</v>
      </c>
      <c r="D6371" s="119">
        <v>2025</v>
      </c>
      <c r="E6371" s="121">
        <v>6100115117</v>
      </c>
      <c r="F6371" s="237">
        <v>45875</v>
      </c>
      <c r="G6371" s="121" t="s">
        <v>13609</v>
      </c>
      <c r="H6371" s="121" t="s">
        <v>27168</v>
      </c>
      <c r="I6371" s="120" t="s">
        <v>20267</v>
      </c>
      <c r="J6371" s="121" t="s">
        <v>7451</v>
      </c>
    </row>
    <row r="6372" spans="1:10" ht="15.75" hidden="1" customHeight="1">
      <c r="A6372" s="119">
        <v>6365</v>
      </c>
      <c r="B6372" s="238" t="s">
        <v>32442</v>
      </c>
      <c r="C6372" s="121" t="s">
        <v>7508</v>
      </c>
      <c r="D6372" s="119">
        <v>2025</v>
      </c>
      <c r="E6372" s="121">
        <v>6400024646</v>
      </c>
      <c r="F6372" s="237">
        <v>45887</v>
      </c>
      <c r="G6372" s="121" t="s">
        <v>13610</v>
      </c>
      <c r="H6372" s="121" t="s">
        <v>27169</v>
      </c>
      <c r="I6372" s="120" t="s">
        <v>20268</v>
      </c>
      <c r="J6372" s="121" t="s">
        <v>7455</v>
      </c>
    </row>
    <row r="6373" spans="1:10" ht="15.75" hidden="1" customHeight="1">
      <c r="A6373" s="119">
        <v>6366</v>
      </c>
      <c r="B6373" s="238" t="s">
        <v>32443</v>
      </c>
      <c r="C6373" s="121" t="s">
        <v>7480</v>
      </c>
      <c r="D6373" s="119">
        <v>2025</v>
      </c>
      <c r="E6373" s="121">
        <v>6000042930</v>
      </c>
      <c r="F6373" s="237">
        <v>45876</v>
      </c>
      <c r="G6373" s="121" t="s">
        <v>13611</v>
      </c>
      <c r="H6373" s="121" t="s">
        <v>27170</v>
      </c>
      <c r="I6373" s="120" t="s">
        <v>20269</v>
      </c>
      <c r="J6373" s="121" t="s">
        <v>7452</v>
      </c>
    </row>
    <row r="6374" spans="1:10" ht="15.75" hidden="1" customHeight="1">
      <c r="A6374" s="119">
        <v>6367</v>
      </c>
      <c r="B6374" s="238" t="s">
        <v>7786</v>
      </c>
      <c r="C6374" s="121" t="s">
        <v>7483</v>
      </c>
      <c r="D6374" s="119">
        <v>2025</v>
      </c>
      <c r="E6374" s="121">
        <v>6100115105</v>
      </c>
      <c r="F6374" s="237">
        <v>45870</v>
      </c>
      <c r="G6374" s="121" t="s">
        <v>9926</v>
      </c>
      <c r="H6374" s="121" t="s">
        <v>27171</v>
      </c>
      <c r="I6374" s="120" t="s">
        <v>20270</v>
      </c>
      <c r="J6374" s="121" t="s">
        <v>7451</v>
      </c>
    </row>
    <row r="6375" spans="1:10" ht="15.75" hidden="1" customHeight="1">
      <c r="A6375" s="119">
        <v>6368</v>
      </c>
      <c r="B6375" s="238" t="s">
        <v>32444</v>
      </c>
      <c r="C6375" s="121" t="s">
        <v>7508</v>
      </c>
      <c r="D6375" s="119">
        <v>2025</v>
      </c>
      <c r="E6375" s="121">
        <v>6400024615</v>
      </c>
      <c r="F6375" s="237">
        <v>45874</v>
      </c>
      <c r="G6375" s="121" t="s">
        <v>7210</v>
      </c>
      <c r="H6375" s="121" t="s">
        <v>27172</v>
      </c>
      <c r="I6375" s="120" t="s">
        <v>20271</v>
      </c>
      <c r="J6375" s="121" t="s">
        <v>7455</v>
      </c>
    </row>
    <row r="6376" spans="1:10" ht="15.75" hidden="1" customHeight="1">
      <c r="A6376" s="119">
        <v>6369</v>
      </c>
      <c r="B6376" s="238" t="s">
        <v>7786</v>
      </c>
      <c r="C6376" s="121" t="s">
        <v>7483</v>
      </c>
      <c r="D6376" s="119">
        <v>2025</v>
      </c>
      <c r="E6376" s="121">
        <v>6100115104</v>
      </c>
      <c r="F6376" s="237">
        <v>45870</v>
      </c>
      <c r="G6376" s="121" t="s">
        <v>9926</v>
      </c>
      <c r="H6376" s="121" t="s">
        <v>27173</v>
      </c>
      <c r="I6376" s="120" t="s">
        <v>20270</v>
      </c>
      <c r="J6376" s="121" t="s">
        <v>7451</v>
      </c>
    </row>
    <row r="6377" spans="1:10" ht="15.75" hidden="1" customHeight="1">
      <c r="A6377" s="119">
        <v>6370</v>
      </c>
      <c r="B6377" s="238" t="s">
        <v>32445</v>
      </c>
      <c r="C6377" s="121" t="s">
        <v>7508</v>
      </c>
      <c r="D6377" s="119">
        <v>2025</v>
      </c>
      <c r="E6377" s="121">
        <v>6400024614</v>
      </c>
      <c r="F6377" s="237">
        <v>45874</v>
      </c>
      <c r="G6377" s="121" t="s">
        <v>7210</v>
      </c>
      <c r="H6377" s="121" t="s">
        <v>27174</v>
      </c>
      <c r="I6377" s="120" t="s">
        <v>20272</v>
      </c>
      <c r="J6377" s="121" t="s">
        <v>7455</v>
      </c>
    </row>
    <row r="6378" spans="1:10" ht="15.75" hidden="1" customHeight="1">
      <c r="A6378" s="119">
        <v>6371</v>
      </c>
      <c r="B6378" s="238" t="s">
        <v>32446</v>
      </c>
      <c r="C6378" s="121" t="s">
        <v>7485</v>
      </c>
      <c r="D6378" s="119">
        <v>2025</v>
      </c>
      <c r="E6378" s="121">
        <v>6000042892</v>
      </c>
      <c r="F6378" s="237">
        <v>45869</v>
      </c>
      <c r="G6378" s="121" t="s">
        <v>13612</v>
      </c>
      <c r="H6378" s="121" t="s">
        <v>27175</v>
      </c>
      <c r="I6378" s="120" t="s">
        <v>20273</v>
      </c>
      <c r="J6378" s="121" t="s">
        <v>7452</v>
      </c>
    </row>
    <row r="6379" spans="1:10" ht="15.75" hidden="1" customHeight="1">
      <c r="A6379" s="119">
        <v>6372</v>
      </c>
      <c r="B6379" s="238" t="s">
        <v>32447</v>
      </c>
      <c r="C6379" s="121" t="s">
        <v>7481</v>
      </c>
      <c r="D6379" s="119">
        <v>2025</v>
      </c>
      <c r="E6379" s="121">
        <v>6000043078</v>
      </c>
      <c r="F6379" s="237">
        <v>45890</v>
      </c>
      <c r="G6379" s="121" t="s">
        <v>13613</v>
      </c>
      <c r="H6379" s="121"/>
      <c r="I6379" s="120" t="s">
        <v>20274</v>
      </c>
      <c r="J6379" s="121" t="s">
        <v>7452</v>
      </c>
    </row>
    <row r="6380" spans="1:10" ht="15.75" hidden="1" customHeight="1">
      <c r="A6380" s="119">
        <v>6373</v>
      </c>
      <c r="B6380" s="238" t="s">
        <v>7645</v>
      </c>
      <c r="C6380" s="121" t="s">
        <v>7478</v>
      </c>
      <c r="D6380" s="119">
        <v>2025</v>
      </c>
      <c r="E6380" s="121">
        <v>6100115113</v>
      </c>
      <c r="F6380" s="237">
        <v>45870</v>
      </c>
      <c r="G6380" s="121" t="s">
        <v>13614</v>
      </c>
      <c r="H6380" s="121" t="s">
        <v>27176</v>
      </c>
      <c r="I6380" s="120" t="s">
        <v>16057</v>
      </c>
      <c r="J6380" s="121" t="s">
        <v>7451</v>
      </c>
    </row>
    <row r="6381" spans="1:10" ht="15.75" hidden="1" customHeight="1">
      <c r="A6381" s="119">
        <v>6374</v>
      </c>
      <c r="B6381" s="238" t="s">
        <v>32448</v>
      </c>
      <c r="C6381" s="121" t="s">
        <v>7492</v>
      </c>
      <c r="D6381" s="119">
        <v>2025</v>
      </c>
      <c r="E6381" s="121">
        <v>6200040277</v>
      </c>
      <c r="F6381" s="237">
        <v>45874</v>
      </c>
      <c r="G6381" s="121" t="s">
        <v>13615</v>
      </c>
      <c r="H6381" s="121" t="s">
        <v>27177</v>
      </c>
      <c r="I6381" s="120" t="s">
        <v>20275</v>
      </c>
      <c r="J6381" s="121" t="s">
        <v>7453</v>
      </c>
    </row>
    <row r="6382" spans="1:10" ht="15.75" hidden="1" customHeight="1">
      <c r="A6382" s="119">
        <v>6375</v>
      </c>
      <c r="B6382" s="238" t="s">
        <v>30536</v>
      </c>
      <c r="C6382" s="121" t="s">
        <v>7488</v>
      </c>
      <c r="D6382" s="119">
        <v>2025</v>
      </c>
      <c r="E6382" s="121">
        <v>6100115406</v>
      </c>
      <c r="F6382" s="237">
        <v>45883</v>
      </c>
      <c r="G6382" s="121" t="s">
        <v>11524</v>
      </c>
      <c r="H6382" s="121" t="s">
        <v>27178</v>
      </c>
      <c r="I6382" s="120" t="s">
        <v>20276</v>
      </c>
      <c r="J6382" s="121" t="s">
        <v>7451</v>
      </c>
    </row>
    <row r="6383" spans="1:10" ht="15.75" hidden="1" customHeight="1">
      <c r="A6383" s="119">
        <v>6376</v>
      </c>
      <c r="B6383" s="238" t="s">
        <v>32449</v>
      </c>
      <c r="C6383" s="121" t="s">
        <v>7496</v>
      </c>
      <c r="D6383" s="119">
        <v>2025</v>
      </c>
      <c r="E6383" s="121">
        <v>6100115100</v>
      </c>
      <c r="F6383" s="237">
        <v>45870</v>
      </c>
      <c r="G6383" s="121" t="s">
        <v>13616</v>
      </c>
      <c r="H6383" s="121" t="s">
        <v>27179</v>
      </c>
      <c r="I6383" s="120" t="s">
        <v>20277</v>
      </c>
      <c r="J6383" s="121" t="s">
        <v>7451</v>
      </c>
    </row>
    <row r="6384" spans="1:10" ht="15.75" hidden="1" customHeight="1">
      <c r="A6384" s="119">
        <v>6377</v>
      </c>
      <c r="B6384" s="238" t="s">
        <v>32450</v>
      </c>
      <c r="C6384" s="121" t="s">
        <v>7481</v>
      </c>
      <c r="D6384" s="119">
        <v>2025</v>
      </c>
      <c r="E6384" s="121">
        <v>6000042936</v>
      </c>
      <c r="F6384" s="237">
        <v>45875</v>
      </c>
      <c r="G6384" s="121" t="s">
        <v>13617</v>
      </c>
      <c r="H6384" s="121" t="s">
        <v>27180</v>
      </c>
      <c r="I6384" s="120" t="s">
        <v>20278</v>
      </c>
      <c r="J6384" s="121" t="s">
        <v>7452</v>
      </c>
    </row>
    <row r="6385" spans="1:10" ht="15.75" hidden="1" customHeight="1">
      <c r="A6385" s="119">
        <v>6378</v>
      </c>
      <c r="B6385" s="238" t="s">
        <v>32451</v>
      </c>
      <c r="C6385" s="121" t="s">
        <v>7492</v>
      </c>
      <c r="D6385" s="119">
        <v>2025</v>
      </c>
      <c r="E6385" s="121">
        <v>6200040299</v>
      </c>
      <c r="F6385" s="237">
        <v>45874</v>
      </c>
      <c r="G6385" s="121" t="s">
        <v>13618</v>
      </c>
      <c r="H6385" s="121" t="s">
        <v>27181</v>
      </c>
      <c r="I6385" s="120" t="s">
        <v>20279</v>
      </c>
      <c r="J6385" s="121" t="s">
        <v>7453</v>
      </c>
    </row>
    <row r="6386" spans="1:10" ht="15.75" hidden="1" customHeight="1">
      <c r="A6386" s="119">
        <v>6379</v>
      </c>
      <c r="B6386" s="238" t="s">
        <v>32452</v>
      </c>
      <c r="C6386" s="121" t="s">
        <v>7491</v>
      </c>
      <c r="D6386" s="119">
        <v>2025</v>
      </c>
      <c r="E6386" s="121">
        <v>6100115164</v>
      </c>
      <c r="F6386" s="237">
        <v>45873</v>
      </c>
      <c r="G6386" s="121" t="s">
        <v>13619</v>
      </c>
      <c r="H6386" s="121" t="s">
        <v>27182</v>
      </c>
      <c r="I6386" s="120" t="s">
        <v>20280</v>
      </c>
      <c r="J6386" s="121" t="s">
        <v>7451</v>
      </c>
    </row>
    <row r="6387" spans="1:10" ht="15.75" hidden="1" customHeight="1">
      <c r="A6387" s="119">
        <v>6380</v>
      </c>
      <c r="B6387" s="238" t="s">
        <v>32453</v>
      </c>
      <c r="C6387" s="121" t="s">
        <v>7479</v>
      </c>
      <c r="D6387" s="119">
        <v>2025</v>
      </c>
      <c r="E6387" s="121">
        <v>6100115624</v>
      </c>
      <c r="F6387" s="237">
        <v>45896</v>
      </c>
      <c r="G6387" s="121" t="s">
        <v>13620</v>
      </c>
      <c r="H6387" s="121" t="s">
        <v>27183</v>
      </c>
      <c r="I6387" s="120" t="s">
        <v>20281</v>
      </c>
      <c r="J6387" s="121" t="s">
        <v>7451</v>
      </c>
    </row>
    <row r="6388" spans="1:10" ht="15.75" hidden="1" customHeight="1">
      <c r="A6388" s="119">
        <v>6381</v>
      </c>
      <c r="B6388" s="238" t="s">
        <v>32454</v>
      </c>
      <c r="C6388" s="121" t="s">
        <v>7503</v>
      </c>
      <c r="D6388" s="119">
        <v>2025</v>
      </c>
      <c r="E6388" s="121">
        <v>6100115990</v>
      </c>
      <c r="F6388" s="237">
        <v>45912</v>
      </c>
      <c r="G6388" s="121" t="s">
        <v>13621</v>
      </c>
      <c r="H6388" s="121" t="s">
        <v>27184</v>
      </c>
      <c r="I6388" s="120" t="s">
        <v>20282</v>
      </c>
      <c r="J6388" s="121" t="s">
        <v>7451</v>
      </c>
    </row>
    <row r="6389" spans="1:10" ht="15.75" hidden="1" customHeight="1">
      <c r="A6389" s="119">
        <v>6382</v>
      </c>
      <c r="B6389" s="238" t="s">
        <v>32455</v>
      </c>
      <c r="C6389" s="121" t="s">
        <v>7489</v>
      </c>
      <c r="D6389" s="119">
        <v>2025</v>
      </c>
      <c r="E6389" s="121">
        <v>6200040250</v>
      </c>
      <c r="F6389" s="237">
        <v>45876</v>
      </c>
      <c r="G6389" s="121" t="s">
        <v>13622</v>
      </c>
      <c r="H6389" s="121" t="s">
        <v>27185</v>
      </c>
      <c r="I6389" s="120" t="s">
        <v>20283</v>
      </c>
      <c r="J6389" s="121" t="s">
        <v>7453</v>
      </c>
    </row>
    <row r="6390" spans="1:10" ht="15.75" hidden="1" customHeight="1">
      <c r="A6390" s="119">
        <v>6383</v>
      </c>
      <c r="B6390" s="238" t="s">
        <v>30113</v>
      </c>
      <c r="C6390" s="121" t="s">
        <v>7479</v>
      </c>
      <c r="D6390" s="119">
        <v>2025</v>
      </c>
      <c r="E6390" s="121">
        <v>6100115143</v>
      </c>
      <c r="F6390" s="237">
        <v>45874</v>
      </c>
      <c r="G6390" s="121" t="s">
        <v>13623</v>
      </c>
      <c r="H6390" s="121" t="s">
        <v>27186</v>
      </c>
      <c r="I6390" s="120" t="s">
        <v>20284</v>
      </c>
      <c r="J6390" s="121" t="s">
        <v>7451</v>
      </c>
    </row>
    <row r="6391" spans="1:10" ht="15.75" hidden="1" customHeight="1">
      <c r="A6391" s="119">
        <v>6384</v>
      </c>
      <c r="B6391" s="238" t="s">
        <v>29103</v>
      </c>
      <c r="C6391" s="121" t="s">
        <v>7478</v>
      </c>
      <c r="D6391" s="119">
        <v>2025</v>
      </c>
      <c r="E6391" s="121">
        <v>6100115251</v>
      </c>
      <c r="F6391" s="237">
        <v>45876</v>
      </c>
      <c r="G6391" s="121" t="s">
        <v>13624</v>
      </c>
      <c r="H6391" s="121" t="s">
        <v>27187</v>
      </c>
      <c r="I6391" s="120" t="s">
        <v>20285</v>
      </c>
      <c r="J6391" s="121" t="s">
        <v>7451</v>
      </c>
    </row>
    <row r="6392" spans="1:10" ht="15.75" hidden="1" customHeight="1">
      <c r="A6392" s="119">
        <v>6385</v>
      </c>
      <c r="B6392" s="238" t="s">
        <v>32456</v>
      </c>
      <c r="C6392" s="121" t="s">
        <v>7481</v>
      </c>
      <c r="D6392" s="119">
        <v>2025</v>
      </c>
      <c r="E6392" s="121">
        <v>6000042903</v>
      </c>
      <c r="F6392" s="237">
        <v>45870</v>
      </c>
      <c r="G6392" s="121" t="s">
        <v>13625</v>
      </c>
      <c r="H6392" s="121" t="s">
        <v>27188</v>
      </c>
      <c r="I6392" s="120" t="s">
        <v>20286</v>
      </c>
      <c r="J6392" s="121" t="s">
        <v>7452</v>
      </c>
    </row>
    <row r="6393" spans="1:10" ht="15.75" hidden="1" customHeight="1">
      <c r="A6393" s="119">
        <v>6386</v>
      </c>
      <c r="B6393" s="238" t="s">
        <v>32457</v>
      </c>
      <c r="C6393" s="121" t="s">
        <v>7500</v>
      </c>
      <c r="D6393" s="119">
        <v>2025</v>
      </c>
      <c r="E6393" s="121">
        <v>6200040251</v>
      </c>
      <c r="F6393" s="237">
        <v>45874</v>
      </c>
      <c r="G6393" s="121" t="s">
        <v>13626</v>
      </c>
      <c r="H6393" s="121" t="s">
        <v>27189</v>
      </c>
      <c r="I6393" s="120" t="s">
        <v>20287</v>
      </c>
      <c r="J6393" s="121" t="s">
        <v>7453</v>
      </c>
    </row>
    <row r="6394" spans="1:10" ht="15.75" hidden="1" customHeight="1">
      <c r="A6394" s="119">
        <v>6387</v>
      </c>
      <c r="B6394" s="238" t="s">
        <v>32458</v>
      </c>
      <c r="C6394" s="121" t="s">
        <v>7497</v>
      </c>
      <c r="D6394" s="119">
        <v>2025</v>
      </c>
      <c r="E6394" s="121">
        <v>6100115135</v>
      </c>
      <c r="F6394" s="237">
        <v>45873</v>
      </c>
      <c r="G6394" s="121" t="s">
        <v>13627</v>
      </c>
      <c r="H6394" s="121" t="s">
        <v>27190</v>
      </c>
      <c r="I6394" s="120" t="s">
        <v>20288</v>
      </c>
      <c r="J6394" s="121" t="s">
        <v>7451</v>
      </c>
    </row>
    <row r="6395" spans="1:10" ht="15.75" hidden="1" customHeight="1">
      <c r="A6395" s="119">
        <v>6388</v>
      </c>
      <c r="B6395" s="238" t="s">
        <v>30461</v>
      </c>
      <c r="C6395" s="121" t="s">
        <v>7491</v>
      </c>
      <c r="D6395" s="119">
        <v>2025</v>
      </c>
      <c r="E6395" s="121">
        <v>6100115136</v>
      </c>
      <c r="F6395" s="237">
        <v>45870</v>
      </c>
      <c r="G6395" s="121" t="s">
        <v>13628</v>
      </c>
      <c r="H6395" s="121" t="s">
        <v>27191</v>
      </c>
      <c r="I6395" s="120" t="s">
        <v>20289</v>
      </c>
      <c r="J6395" s="121" t="s">
        <v>7451</v>
      </c>
    </row>
    <row r="6396" spans="1:10" ht="15.75" hidden="1" customHeight="1">
      <c r="A6396" s="119">
        <v>6389</v>
      </c>
      <c r="B6396" s="238" t="s">
        <v>32459</v>
      </c>
      <c r="C6396" s="121" t="s">
        <v>7502</v>
      </c>
      <c r="D6396" s="119">
        <v>2025</v>
      </c>
      <c r="E6396" s="121">
        <v>6300021285</v>
      </c>
      <c r="F6396" s="237">
        <v>45875</v>
      </c>
      <c r="G6396" s="121" t="s">
        <v>13629</v>
      </c>
      <c r="H6396" s="121" t="s">
        <v>27192</v>
      </c>
      <c r="I6396" s="120" t="s">
        <v>20290</v>
      </c>
      <c r="J6396" s="121" t="s">
        <v>7454</v>
      </c>
    </row>
    <row r="6397" spans="1:10" ht="15.75" hidden="1" customHeight="1">
      <c r="A6397" s="119">
        <v>6390</v>
      </c>
      <c r="B6397" s="238" t="s">
        <v>32460</v>
      </c>
      <c r="C6397" s="121" t="s">
        <v>7496</v>
      </c>
      <c r="D6397" s="119">
        <v>2025</v>
      </c>
      <c r="E6397" s="121">
        <v>6100115160</v>
      </c>
      <c r="F6397" s="237">
        <v>45874</v>
      </c>
      <c r="G6397" s="121" t="s">
        <v>7169</v>
      </c>
      <c r="H6397" s="121" t="s">
        <v>27193</v>
      </c>
      <c r="I6397" s="120" t="s">
        <v>20291</v>
      </c>
      <c r="J6397" s="121" t="s">
        <v>7451</v>
      </c>
    </row>
    <row r="6398" spans="1:10" ht="15.75" hidden="1" customHeight="1">
      <c r="A6398" s="119">
        <v>6391</v>
      </c>
      <c r="B6398" s="238" t="s">
        <v>32461</v>
      </c>
      <c r="C6398" s="121" t="s">
        <v>7489</v>
      </c>
      <c r="D6398" s="119">
        <v>2025</v>
      </c>
      <c r="E6398" s="121">
        <v>6200040847</v>
      </c>
      <c r="F6398" s="237">
        <v>45925</v>
      </c>
      <c r="G6398" s="121" t="s">
        <v>13630</v>
      </c>
      <c r="H6398" s="121" t="s">
        <v>27194</v>
      </c>
      <c r="I6398" s="120" t="s">
        <v>20292</v>
      </c>
      <c r="J6398" s="121" t="s">
        <v>7453</v>
      </c>
    </row>
    <row r="6399" spans="1:10" ht="15.75" hidden="1" customHeight="1">
      <c r="A6399" s="119">
        <v>6392</v>
      </c>
      <c r="B6399" s="238" t="s">
        <v>32462</v>
      </c>
      <c r="C6399" s="121" t="s">
        <v>7492</v>
      </c>
      <c r="D6399" s="119">
        <v>2025</v>
      </c>
      <c r="E6399" s="121">
        <v>6200040516</v>
      </c>
      <c r="F6399" s="237">
        <v>45898</v>
      </c>
      <c r="G6399" s="121" t="s">
        <v>13631</v>
      </c>
      <c r="H6399" s="121" t="s">
        <v>27195</v>
      </c>
      <c r="I6399" s="120" t="s">
        <v>20293</v>
      </c>
      <c r="J6399" s="121" t="s">
        <v>7453</v>
      </c>
    </row>
    <row r="6400" spans="1:10" ht="15.75" hidden="1" customHeight="1">
      <c r="A6400" s="119">
        <v>6393</v>
      </c>
      <c r="B6400" s="238" t="s">
        <v>32463</v>
      </c>
      <c r="C6400" s="121" t="s">
        <v>7492</v>
      </c>
      <c r="D6400" s="119">
        <v>2025</v>
      </c>
      <c r="E6400" s="121">
        <v>6200040337</v>
      </c>
      <c r="F6400" s="237">
        <v>45877</v>
      </c>
      <c r="G6400" s="121" t="s">
        <v>13632</v>
      </c>
      <c r="H6400" s="121" t="s">
        <v>27196</v>
      </c>
      <c r="I6400" s="120" t="s">
        <v>20294</v>
      </c>
      <c r="J6400" s="121" t="s">
        <v>7453</v>
      </c>
    </row>
    <row r="6401" spans="1:10" ht="15.75" hidden="1" customHeight="1">
      <c r="A6401" s="119">
        <v>6394</v>
      </c>
      <c r="B6401" s="238" t="s">
        <v>32464</v>
      </c>
      <c r="C6401" s="121" t="s">
        <v>7489</v>
      </c>
      <c r="D6401" s="119">
        <v>2025</v>
      </c>
      <c r="E6401" s="121">
        <v>6200040350</v>
      </c>
      <c r="F6401" s="237">
        <v>45880</v>
      </c>
      <c r="G6401" s="121" t="s">
        <v>13633</v>
      </c>
      <c r="H6401" s="121" t="s">
        <v>27197</v>
      </c>
      <c r="I6401" s="120" t="s">
        <v>20295</v>
      </c>
      <c r="J6401" s="121" t="s">
        <v>7453</v>
      </c>
    </row>
    <row r="6402" spans="1:10" ht="15.75" hidden="1" customHeight="1">
      <c r="A6402" s="119">
        <v>6395</v>
      </c>
      <c r="B6402" s="238" t="s">
        <v>7737</v>
      </c>
      <c r="C6402" s="121" t="s">
        <v>7478</v>
      </c>
      <c r="D6402" s="119">
        <v>2025</v>
      </c>
      <c r="E6402" s="121">
        <v>6100115339</v>
      </c>
      <c r="F6402" s="237">
        <v>45880</v>
      </c>
      <c r="G6402" s="121" t="s">
        <v>13634</v>
      </c>
      <c r="H6402" s="121" t="s">
        <v>27198</v>
      </c>
      <c r="I6402" s="120" t="s">
        <v>20296</v>
      </c>
      <c r="J6402" s="121" t="s">
        <v>7451</v>
      </c>
    </row>
    <row r="6403" spans="1:10" ht="15.75" hidden="1" customHeight="1">
      <c r="A6403" s="119">
        <v>6396</v>
      </c>
      <c r="B6403" s="238" t="s">
        <v>32465</v>
      </c>
      <c r="C6403" s="121" t="s">
        <v>7492</v>
      </c>
      <c r="D6403" s="119">
        <v>2025</v>
      </c>
      <c r="E6403" s="121">
        <v>6200040225</v>
      </c>
      <c r="F6403" s="237">
        <v>45869</v>
      </c>
      <c r="G6403" s="121" t="s">
        <v>13635</v>
      </c>
      <c r="H6403" s="121"/>
      <c r="I6403" s="120" t="s">
        <v>20297</v>
      </c>
      <c r="J6403" s="121" t="s">
        <v>7453</v>
      </c>
    </row>
    <row r="6404" spans="1:10" ht="15.75" hidden="1" customHeight="1">
      <c r="A6404" s="119">
        <v>6397</v>
      </c>
      <c r="B6404" s="238" t="s">
        <v>32466</v>
      </c>
      <c r="C6404" s="121" t="s">
        <v>7483</v>
      </c>
      <c r="D6404" s="119">
        <v>2025</v>
      </c>
      <c r="E6404" s="121">
        <v>6100116579</v>
      </c>
      <c r="F6404" s="237">
        <v>45926</v>
      </c>
      <c r="G6404" s="121" t="s">
        <v>13636</v>
      </c>
      <c r="H6404" s="121" t="s">
        <v>27199</v>
      </c>
      <c r="I6404" s="120" t="s">
        <v>20298</v>
      </c>
      <c r="J6404" s="121" t="s">
        <v>7451</v>
      </c>
    </row>
    <row r="6405" spans="1:10" ht="15.75" hidden="1" customHeight="1">
      <c r="A6405" s="119">
        <v>6398</v>
      </c>
      <c r="B6405" s="238" t="s">
        <v>7748</v>
      </c>
      <c r="C6405" s="121" t="s">
        <v>7482</v>
      </c>
      <c r="D6405" s="119">
        <v>2025</v>
      </c>
      <c r="E6405" s="121">
        <v>6100115258</v>
      </c>
      <c r="F6405" s="237">
        <v>45875</v>
      </c>
      <c r="G6405" s="121" t="s">
        <v>13637</v>
      </c>
      <c r="H6405" s="121" t="s">
        <v>27200</v>
      </c>
      <c r="I6405" s="120" t="s">
        <v>20299</v>
      </c>
      <c r="J6405" s="121" t="s">
        <v>7451</v>
      </c>
    </row>
    <row r="6406" spans="1:10" ht="15.75" hidden="1" customHeight="1">
      <c r="A6406" s="119">
        <v>6399</v>
      </c>
      <c r="B6406" s="238" t="s">
        <v>32467</v>
      </c>
      <c r="C6406" s="121" t="s">
        <v>7479</v>
      </c>
      <c r="D6406" s="119">
        <v>2025</v>
      </c>
      <c r="E6406" s="121">
        <v>6100115188</v>
      </c>
      <c r="F6406" s="237">
        <v>45877</v>
      </c>
      <c r="G6406" s="121" t="s">
        <v>13638</v>
      </c>
      <c r="H6406" s="121" t="s">
        <v>27201</v>
      </c>
      <c r="I6406" s="120" t="s">
        <v>20300</v>
      </c>
      <c r="J6406" s="121" t="s">
        <v>7451</v>
      </c>
    </row>
    <row r="6407" spans="1:10" ht="15.75" hidden="1" customHeight="1">
      <c r="A6407" s="119">
        <v>6400</v>
      </c>
      <c r="B6407" s="238" t="s">
        <v>32468</v>
      </c>
      <c r="C6407" s="121" t="s">
        <v>7492</v>
      </c>
      <c r="D6407" s="119">
        <v>2025</v>
      </c>
      <c r="E6407" s="121">
        <v>6200040336</v>
      </c>
      <c r="F6407" s="237">
        <v>45876</v>
      </c>
      <c r="G6407" s="121" t="s">
        <v>13639</v>
      </c>
      <c r="H6407" s="121" t="s">
        <v>27202</v>
      </c>
      <c r="I6407" s="120" t="s">
        <v>20301</v>
      </c>
      <c r="J6407" s="121" t="s">
        <v>7453</v>
      </c>
    </row>
    <row r="6408" spans="1:10" ht="15.75" hidden="1" customHeight="1">
      <c r="A6408" s="119">
        <v>6401</v>
      </c>
      <c r="B6408" s="238" t="s">
        <v>32469</v>
      </c>
      <c r="C6408" s="121" t="s">
        <v>7505</v>
      </c>
      <c r="D6408" s="119">
        <v>2025</v>
      </c>
      <c r="E6408" s="121">
        <v>6400024623</v>
      </c>
      <c r="F6408" s="237">
        <v>45905</v>
      </c>
      <c r="G6408" s="121" t="s">
        <v>13640</v>
      </c>
      <c r="H6408" s="121" t="s">
        <v>27203</v>
      </c>
      <c r="I6408" s="120" t="s">
        <v>20302</v>
      </c>
      <c r="J6408" s="121" t="s">
        <v>7455</v>
      </c>
    </row>
    <row r="6409" spans="1:10" ht="15.75" hidden="1" customHeight="1">
      <c r="A6409" s="119">
        <v>6402</v>
      </c>
      <c r="B6409" s="238" t="s">
        <v>32470</v>
      </c>
      <c r="C6409" s="121" t="s">
        <v>7481</v>
      </c>
      <c r="D6409" s="119">
        <v>2025</v>
      </c>
      <c r="E6409" s="121">
        <v>6000043165</v>
      </c>
      <c r="F6409" s="237">
        <v>45897</v>
      </c>
      <c r="G6409" s="121" t="s">
        <v>13641</v>
      </c>
      <c r="H6409" s="121" t="s">
        <v>27204</v>
      </c>
      <c r="I6409" s="120" t="s">
        <v>20303</v>
      </c>
      <c r="J6409" s="121" t="s">
        <v>7452</v>
      </c>
    </row>
    <row r="6410" spans="1:10" ht="15.75" hidden="1" customHeight="1">
      <c r="A6410" s="119">
        <v>6403</v>
      </c>
      <c r="B6410" s="238" t="s">
        <v>32471</v>
      </c>
      <c r="C6410" s="121" t="s">
        <v>7483</v>
      </c>
      <c r="D6410" s="119">
        <v>2025</v>
      </c>
      <c r="E6410" s="121">
        <v>6100115301</v>
      </c>
      <c r="F6410" s="237">
        <v>45880</v>
      </c>
      <c r="G6410" s="121" t="s">
        <v>13642</v>
      </c>
      <c r="H6410" s="121" t="s">
        <v>27205</v>
      </c>
      <c r="I6410" s="120" t="s">
        <v>20304</v>
      </c>
      <c r="J6410" s="121" t="s">
        <v>7451</v>
      </c>
    </row>
    <row r="6411" spans="1:10" ht="15.75" hidden="1" customHeight="1">
      <c r="A6411" s="119">
        <v>6404</v>
      </c>
      <c r="B6411" s="238" t="s">
        <v>32472</v>
      </c>
      <c r="C6411" s="121" t="s">
        <v>7492</v>
      </c>
      <c r="D6411" s="119">
        <v>2025</v>
      </c>
      <c r="E6411" s="121">
        <v>6200040287</v>
      </c>
      <c r="F6411" s="237">
        <v>45873</v>
      </c>
      <c r="G6411" s="121" t="s">
        <v>13643</v>
      </c>
      <c r="H6411" s="121" t="s">
        <v>27206</v>
      </c>
      <c r="I6411" s="120" t="s">
        <v>20305</v>
      </c>
      <c r="J6411" s="121" t="s">
        <v>7453</v>
      </c>
    </row>
    <row r="6412" spans="1:10" ht="15.75" hidden="1" customHeight="1">
      <c r="A6412" s="119">
        <v>6405</v>
      </c>
      <c r="B6412" s="238" t="s">
        <v>7575</v>
      </c>
      <c r="C6412" s="121" t="s">
        <v>7478</v>
      </c>
      <c r="D6412" s="119">
        <v>2025</v>
      </c>
      <c r="E6412" s="121">
        <v>6100115196</v>
      </c>
      <c r="F6412" s="237">
        <v>45882</v>
      </c>
      <c r="G6412" s="121" t="s">
        <v>13644</v>
      </c>
      <c r="H6412" s="121" t="s">
        <v>27207</v>
      </c>
      <c r="I6412" s="120" t="s">
        <v>20306</v>
      </c>
      <c r="J6412" s="121" t="s">
        <v>7451</v>
      </c>
    </row>
    <row r="6413" spans="1:10" ht="15.75" hidden="1" customHeight="1">
      <c r="A6413" s="119">
        <v>6406</v>
      </c>
      <c r="B6413" s="238" t="s">
        <v>32473</v>
      </c>
      <c r="C6413" s="121" t="s">
        <v>7478</v>
      </c>
      <c r="D6413" s="119">
        <v>2025</v>
      </c>
      <c r="E6413" s="121">
        <v>6100115206</v>
      </c>
      <c r="F6413" s="237">
        <v>45870</v>
      </c>
      <c r="G6413" s="121" t="s">
        <v>13645</v>
      </c>
      <c r="H6413" s="121" t="s">
        <v>27208</v>
      </c>
      <c r="I6413" s="120" t="s">
        <v>20307</v>
      </c>
      <c r="J6413" s="121" t="s">
        <v>7451</v>
      </c>
    </row>
    <row r="6414" spans="1:10" ht="15.75" hidden="1" customHeight="1">
      <c r="A6414" s="119">
        <v>6407</v>
      </c>
      <c r="B6414" s="238" t="s">
        <v>32474</v>
      </c>
      <c r="C6414" s="121" t="s">
        <v>7496</v>
      </c>
      <c r="D6414" s="119">
        <v>2025</v>
      </c>
      <c r="E6414" s="121">
        <v>6100115737</v>
      </c>
      <c r="F6414" s="237">
        <v>45890</v>
      </c>
      <c r="G6414" s="121" t="s">
        <v>13646</v>
      </c>
      <c r="H6414" s="121" t="s">
        <v>27209</v>
      </c>
      <c r="I6414" s="120" t="s">
        <v>20308</v>
      </c>
      <c r="J6414" s="121" t="s">
        <v>7451</v>
      </c>
    </row>
    <row r="6415" spans="1:10" ht="15.75" hidden="1" customHeight="1">
      <c r="A6415" s="119">
        <v>6408</v>
      </c>
      <c r="B6415" s="238" t="s">
        <v>32475</v>
      </c>
      <c r="C6415" s="121" t="s">
        <v>7494</v>
      </c>
      <c r="D6415" s="119">
        <v>2025</v>
      </c>
      <c r="E6415" s="121">
        <v>6000042980</v>
      </c>
      <c r="F6415" s="237">
        <v>45881</v>
      </c>
      <c r="G6415" s="121" t="s">
        <v>13647</v>
      </c>
      <c r="H6415" s="121" t="s">
        <v>27210</v>
      </c>
      <c r="I6415" s="120" t="s">
        <v>20309</v>
      </c>
      <c r="J6415" s="121" t="s">
        <v>7452</v>
      </c>
    </row>
    <row r="6416" spans="1:10" ht="15.75" hidden="1" customHeight="1">
      <c r="A6416" s="119">
        <v>6409</v>
      </c>
      <c r="B6416" s="238" t="s">
        <v>7705</v>
      </c>
      <c r="C6416" s="121" t="s">
        <v>7478</v>
      </c>
      <c r="D6416" s="119">
        <v>2025</v>
      </c>
      <c r="E6416" s="121">
        <v>6100115199</v>
      </c>
      <c r="F6416" s="237">
        <v>45873</v>
      </c>
      <c r="G6416" s="121" t="s">
        <v>13648</v>
      </c>
      <c r="H6416" s="121" t="s">
        <v>27211</v>
      </c>
      <c r="I6416" s="120" t="s">
        <v>18174</v>
      </c>
      <c r="J6416" s="121" t="s">
        <v>7451</v>
      </c>
    </row>
    <row r="6417" spans="1:10" ht="15.75" hidden="1" customHeight="1">
      <c r="A6417" s="119">
        <v>6410</v>
      </c>
      <c r="B6417" s="238" t="s">
        <v>32476</v>
      </c>
      <c r="C6417" s="121" t="s">
        <v>7482</v>
      </c>
      <c r="D6417" s="119">
        <v>2025</v>
      </c>
      <c r="E6417" s="121">
        <v>6100115785</v>
      </c>
      <c r="F6417" s="237">
        <v>45930</v>
      </c>
      <c r="G6417" s="121" t="s">
        <v>13649</v>
      </c>
      <c r="H6417" s="121" t="s">
        <v>27212</v>
      </c>
      <c r="I6417" s="120" t="s">
        <v>20310</v>
      </c>
      <c r="J6417" s="121" t="s">
        <v>7451</v>
      </c>
    </row>
    <row r="6418" spans="1:10" ht="15.75" hidden="1" customHeight="1">
      <c r="A6418" s="119">
        <v>6411</v>
      </c>
      <c r="B6418" s="238" t="s">
        <v>32477</v>
      </c>
      <c r="C6418" s="121" t="s">
        <v>7509</v>
      </c>
      <c r="D6418" s="119">
        <v>2025</v>
      </c>
      <c r="E6418" s="121">
        <v>6400024617</v>
      </c>
      <c r="F6418" s="237">
        <v>45870</v>
      </c>
      <c r="G6418" s="121" t="s">
        <v>13650</v>
      </c>
      <c r="H6418" s="121" t="s">
        <v>27213</v>
      </c>
      <c r="I6418" s="120" t="s">
        <v>20311</v>
      </c>
      <c r="J6418" s="121" t="s">
        <v>7455</v>
      </c>
    </row>
    <row r="6419" spans="1:10" ht="15.75" hidden="1" customHeight="1">
      <c r="A6419" s="119">
        <v>6412</v>
      </c>
      <c r="B6419" s="238" t="s">
        <v>32478</v>
      </c>
      <c r="C6419" s="121" t="s">
        <v>7494</v>
      </c>
      <c r="D6419" s="119">
        <v>2025</v>
      </c>
      <c r="E6419" s="121">
        <v>6000043082</v>
      </c>
      <c r="F6419" s="237">
        <v>45889</v>
      </c>
      <c r="G6419" s="121" t="s">
        <v>13651</v>
      </c>
      <c r="H6419" s="121" t="s">
        <v>27214</v>
      </c>
      <c r="I6419" s="120" t="s">
        <v>20312</v>
      </c>
      <c r="J6419" s="121" t="s">
        <v>7452</v>
      </c>
    </row>
    <row r="6420" spans="1:10" ht="15.75" hidden="1" customHeight="1">
      <c r="A6420" s="119">
        <v>6413</v>
      </c>
      <c r="B6420" s="238" t="s">
        <v>7620</v>
      </c>
      <c r="C6420" s="121" t="s">
        <v>7478</v>
      </c>
      <c r="D6420" s="119">
        <v>2025</v>
      </c>
      <c r="E6420" s="121">
        <v>6100115204</v>
      </c>
      <c r="F6420" s="237">
        <v>45875</v>
      </c>
      <c r="G6420" s="121" t="s">
        <v>13245</v>
      </c>
      <c r="H6420" s="121" t="s">
        <v>27215</v>
      </c>
      <c r="I6420" s="120" t="s">
        <v>20313</v>
      </c>
      <c r="J6420" s="121" t="s">
        <v>7451</v>
      </c>
    </row>
    <row r="6421" spans="1:10" ht="15.75" hidden="1" customHeight="1">
      <c r="A6421" s="119">
        <v>6414</v>
      </c>
      <c r="B6421" s="238" t="s">
        <v>7705</v>
      </c>
      <c r="C6421" s="121" t="s">
        <v>7478</v>
      </c>
      <c r="D6421" s="119">
        <v>2025</v>
      </c>
      <c r="E6421" s="121">
        <v>6100115422</v>
      </c>
      <c r="F6421" s="237">
        <v>45887</v>
      </c>
      <c r="G6421" s="121" t="s">
        <v>13652</v>
      </c>
      <c r="H6421" s="121" t="s">
        <v>27216</v>
      </c>
      <c r="I6421" s="120" t="s">
        <v>20314</v>
      </c>
      <c r="J6421" s="121" t="s">
        <v>7451</v>
      </c>
    </row>
    <row r="6422" spans="1:10" ht="15.75" hidden="1" customHeight="1">
      <c r="A6422" s="119">
        <v>6415</v>
      </c>
      <c r="B6422" s="238" t="s">
        <v>7905</v>
      </c>
      <c r="C6422" s="121" t="s">
        <v>7483</v>
      </c>
      <c r="D6422" s="119">
        <v>2025</v>
      </c>
      <c r="E6422" s="121">
        <v>6100115243</v>
      </c>
      <c r="F6422" s="237">
        <v>45875</v>
      </c>
      <c r="G6422" s="121" t="s">
        <v>13653</v>
      </c>
      <c r="H6422" s="121" t="s">
        <v>27217</v>
      </c>
      <c r="I6422" s="120" t="s">
        <v>20315</v>
      </c>
      <c r="J6422" s="121" t="s">
        <v>7451</v>
      </c>
    </row>
    <row r="6423" spans="1:10" ht="15.75" hidden="1" customHeight="1">
      <c r="A6423" s="119">
        <v>6416</v>
      </c>
      <c r="B6423" s="238" t="s">
        <v>32479</v>
      </c>
      <c r="C6423" s="121" t="s">
        <v>7500</v>
      </c>
      <c r="D6423" s="119">
        <v>2025</v>
      </c>
      <c r="E6423" s="121">
        <v>6200040331</v>
      </c>
      <c r="F6423" s="237">
        <v>45905</v>
      </c>
      <c r="G6423" s="121" t="s">
        <v>13654</v>
      </c>
      <c r="H6423" s="121" t="s">
        <v>27218</v>
      </c>
      <c r="I6423" s="120" t="s">
        <v>20316</v>
      </c>
      <c r="J6423" s="121" t="s">
        <v>7453</v>
      </c>
    </row>
    <row r="6424" spans="1:10" ht="15.75" hidden="1" customHeight="1">
      <c r="A6424" s="119">
        <v>6417</v>
      </c>
      <c r="B6424" s="238" t="s">
        <v>32480</v>
      </c>
      <c r="C6424" s="121" t="s">
        <v>7491</v>
      </c>
      <c r="D6424" s="119">
        <v>2025</v>
      </c>
      <c r="E6424" s="121">
        <v>6100115224</v>
      </c>
      <c r="F6424" s="237">
        <v>45877</v>
      </c>
      <c r="G6424" s="121" t="s">
        <v>13655</v>
      </c>
      <c r="H6424" s="121" t="s">
        <v>27219</v>
      </c>
      <c r="I6424" s="120" t="s">
        <v>20317</v>
      </c>
      <c r="J6424" s="121" t="s">
        <v>7451</v>
      </c>
    </row>
    <row r="6425" spans="1:10" ht="15.75" hidden="1" customHeight="1">
      <c r="A6425" s="119">
        <v>6418</v>
      </c>
      <c r="B6425" s="238" t="s">
        <v>32481</v>
      </c>
      <c r="C6425" s="121" t="s">
        <v>7482</v>
      </c>
      <c r="D6425" s="119">
        <v>2025</v>
      </c>
      <c r="E6425" s="121">
        <v>6100116091</v>
      </c>
      <c r="F6425" s="237">
        <v>45947</v>
      </c>
      <c r="G6425" s="121" t="s">
        <v>13656</v>
      </c>
      <c r="H6425" s="121" t="s">
        <v>27220</v>
      </c>
      <c r="I6425" s="120" t="s">
        <v>20318</v>
      </c>
      <c r="J6425" s="121" t="s">
        <v>7451</v>
      </c>
    </row>
    <row r="6426" spans="1:10" ht="15.75" hidden="1" customHeight="1">
      <c r="A6426" s="119">
        <v>6419</v>
      </c>
      <c r="B6426" s="238" t="s">
        <v>32482</v>
      </c>
      <c r="C6426" s="121" t="s">
        <v>7486</v>
      </c>
      <c r="D6426" s="119">
        <v>2025</v>
      </c>
      <c r="E6426" s="121">
        <v>6200040284</v>
      </c>
      <c r="F6426" s="237">
        <v>45876</v>
      </c>
      <c r="G6426" s="121" t="s">
        <v>13657</v>
      </c>
      <c r="H6426" s="121" t="s">
        <v>27221</v>
      </c>
      <c r="I6426" s="120" t="s">
        <v>20319</v>
      </c>
      <c r="J6426" s="121" t="s">
        <v>7453</v>
      </c>
    </row>
    <row r="6427" spans="1:10" ht="15.75" hidden="1" customHeight="1">
      <c r="A6427" s="119">
        <v>6420</v>
      </c>
      <c r="B6427" s="238" t="s">
        <v>32483</v>
      </c>
      <c r="C6427" s="121" t="s">
        <v>7479</v>
      </c>
      <c r="D6427" s="119">
        <v>2025</v>
      </c>
      <c r="E6427" s="121">
        <v>6100115383</v>
      </c>
      <c r="F6427" s="237">
        <v>45882</v>
      </c>
      <c r="G6427" s="121" t="s">
        <v>13658</v>
      </c>
      <c r="H6427" s="121" t="s">
        <v>27222</v>
      </c>
      <c r="I6427" s="120" t="s">
        <v>20320</v>
      </c>
      <c r="J6427" s="121" t="s">
        <v>7451</v>
      </c>
    </row>
    <row r="6428" spans="1:10" ht="15.75" hidden="1" customHeight="1">
      <c r="A6428" s="119">
        <v>6421</v>
      </c>
      <c r="B6428" s="238" t="s">
        <v>32484</v>
      </c>
      <c r="C6428" s="121" t="s">
        <v>7491</v>
      </c>
      <c r="D6428" s="119">
        <v>2025</v>
      </c>
      <c r="E6428" s="121">
        <v>6100115236</v>
      </c>
      <c r="F6428" s="237">
        <v>45877</v>
      </c>
      <c r="G6428" s="121" t="s">
        <v>13659</v>
      </c>
      <c r="H6428" s="121" t="s">
        <v>27223</v>
      </c>
      <c r="I6428" s="120" t="s">
        <v>20321</v>
      </c>
      <c r="J6428" s="121" t="s">
        <v>7451</v>
      </c>
    </row>
    <row r="6429" spans="1:10" ht="15.75" hidden="1" customHeight="1">
      <c r="A6429" s="119">
        <v>6422</v>
      </c>
      <c r="B6429" s="121" t="s">
        <v>28082</v>
      </c>
      <c r="C6429" s="121" t="s">
        <v>7500</v>
      </c>
      <c r="D6429" s="119">
        <v>2025</v>
      </c>
      <c r="E6429" s="121">
        <v>6200040288</v>
      </c>
      <c r="F6429" s="237">
        <v>45873</v>
      </c>
      <c r="G6429" s="121" t="s">
        <v>13660</v>
      </c>
      <c r="H6429" s="121" t="s">
        <v>27224</v>
      </c>
      <c r="I6429" s="120" t="s">
        <v>20322</v>
      </c>
      <c r="J6429" s="121" t="s">
        <v>7453</v>
      </c>
    </row>
    <row r="6430" spans="1:10" ht="15.75" hidden="1" customHeight="1">
      <c r="A6430" s="119">
        <v>6423</v>
      </c>
      <c r="B6430" s="238" t="s">
        <v>32485</v>
      </c>
      <c r="C6430" s="121" t="s">
        <v>7494</v>
      </c>
      <c r="D6430" s="119">
        <v>2025</v>
      </c>
      <c r="E6430" s="121">
        <v>6000042967</v>
      </c>
      <c r="F6430" s="237">
        <v>45880</v>
      </c>
      <c r="G6430" s="121" t="s">
        <v>13661</v>
      </c>
      <c r="H6430" s="121" t="s">
        <v>27225</v>
      </c>
      <c r="I6430" s="120" t="s">
        <v>20323</v>
      </c>
      <c r="J6430" s="121" t="s">
        <v>7452</v>
      </c>
    </row>
    <row r="6431" spans="1:10" ht="15.75" hidden="1" customHeight="1">
      <c r="A6431" s="119">
        <v>6424</v>
      </c>
      <c r="B6431" s="238" t="s">
        <v>32486</v>
      </c>
      <c r="C6431" s="121" t="s">
        <v>7482</v>
      </c>
      <c r="D6431" s="119">
        <v>2025</v>
      </c>
      <c r="E6431" s="121">
        <v>6100115862</v>
      </c>
      <c r="F6431" s="237">
        <v>45898</v>
      </c>
      <c r="G6431" s="121" t="s">
        <v>13662</v>
      </c>
      <c r="H6431" s="121" t="s">
        <v>27226</v>
      </c>
      <c r="I6431" s="120" t="s">
        <v>20324</v>
      </c>
      <c r="J6431" s="121" t="s">
        <v>7451</v>
      </c>
    </row>
    <row r="6432" spans="1:10" ht="15.75" hidden="1" customHeight="1">
      <c r="A6432" s="119">
        <v>6425</v>
      </c>
      <c r="B6432" s="238" t="s">
        <v>7519</v>
      </c>
      <c r="C6432" s="121" t="s">
        <v>7491</v>
      </c>
      <c r="D6432" s="119">
        <v>2025</v>
      </c>
      <c r="E6432" s="121">
        <v>6100115241</v>
      </c>
      <c r="F6432" s="237">
        <v>45874</v>
      </c>
      <c r="G6432" s="121" t="s">
        <v>13663</v>
      </c>
      <c r="H6432" s="121" t="s">
        <v>27227</v>
      </c>
      <c r="I6432" s="120" t="s">
        <v>20325</v>
      </c>
      <c r="J6432" s="121" t="s">
        <v>7451</v>
      </c>
    </row>
    <row r="6433" spans="1:10" ht="15.75" hidden="1" customHeight="1">
      <c r="A6433" s="119">
        <v>6426</v>
      </c>
      <c r="B6433" s="238" t="s">
        <v>32487</v>
      </c>
      <c r="C6433" s="121" t="s">
        <v>7491</v>
      </c>
      <c r="D6433" s="119">
        <v>2025</v>
      </c>
      <c r="E6433" s="121">
        <v>6100115226</v>
      </c>
      <c r="F6433" s="237">
        <v>45880</v>
      </c>
      <c r="G6433" s="121" t="s">
        <v>13664</v>
      </c>
      <c r="H6433" s="121" t="s">
        <v>27228</v>
      </c>
      <c r="I6433" s="120" t="s">
        <v>20326</v>
      </c>
      <c r="J6433" s="121" t="s">
        <v>7451</v>
      </c>
    </row>
    <row r="6434" spans="1:10" ht="15.75" hidden="1" customHeight="1">
      <c r="A6434" s="119">
        <v>6427</v>
      </c>
      <c r="B6434" s="238" t="s">
        <v>7657</v>
      </c>
      <c r="C6434" s="121" t="s">
        <v>7478</v>
      </c>
      <c r="D6434" s="119">
        <v>2025</v>
      </c>
      <c r="E6434" s="121">
        <v>6100115232</v>
      </c>
      <c r="F6434" s="237">
        <v>45877</v>
      </c>
      <c r="G6434" s="121" t="s">
        <v>13665</v>
      </c>
      <c r="H6434" s="121" t="s">
        <v>27229</v>
      </c>
      <c r="I6434" s="120" t="s">
        <v>20327</v>
      </c>
      <c r="J6434" s="121" t="s">
        <v>7451</v>
      </c>
    </row>
    <row r="6435" spans="1:10" ht="15.75" hidden="1" customHeight="1">
      <c r="A6435" s="119">
        <v>6428</v>
      </c>
      <c r="B6435" s="238" t="s">
        <v>7608</v>
      </c>
      <c r="C6435" s="121" t="s">
        <v>7478</v>
      </c>
      <c r="D6435" s="119">
        <v>2025</v>
      </c>
      <c r="E6435" s="121">
        <v>6100115771</v>
      </c>
      <c r="F6435" s="237">
        <v>45896</v>
      </c>
      <c r="G6435" s="121" t="s">
        <v>13666</v>
      </c>
      <c r="H6435" s="121" t="s">
        <v>27230</v>
      </c>
      <c r="I6435" s="120" t="s">
        <v>18692</v>
      </c>
      <c r="J6435" s="121" t="s">
        <v>7451</v>
      </c>
    </row>
    <row r="6436" spans="1:10" ht="15.75" hidden="1" customHeight="1">
      <c r="A6436" s="119">
        <v>6429</v>
      </c>
      <c r="B6436" s="238" t="s">
        <v>32488</v>
      </c>
      <c r="C6436" s="121" t="s">
        <v>7479</v>
      </c>
      <c r="D6436" s="119">
        <v>2025</v>
      </c>
      <c r="E6436" s="121">
        <v>6100115214</v>
      </c>
      <c r="F6436" s="237">
        <v>45874</v>
      </c>
      <c r="G6436" s="121" t="s">
        <v>13667</v>
      </c>
      <c r="H6436" s="121" t="s">
        <v>27231</v>
      </c>
      <c r="I6436" s="120" t="s">
        <v>20328</v>
      </c>
      <c r="J6436" s="121" t="s">
        <v>7451</v>
      </c>
    </row>
    <row r="6437" spans="1:10" ht="15.75" hidden="1" customHeight="1">
      <c r="A6437" s="119">
        <v>6430</v>
      </c>
      <c r="B6437" s="238" t="s">
        <v>32489</v>
      </c>
      <c r="C6437" s="121" t="s">
        <v>7498</v>
      </c>
      <c r="D6437" s="119">
        <v>2025</v>
      </c>
      <c r="E6437" s="121">
        <v>6200040300</v>
      </c>
      <c r="F6437" s="237">
        <v>45877</v>
      </c>
      <c r="G6437" s="121" t="s">
        <v>13668</v>
      </c>
      <c r="H6437" s="121" t="s">
        <v>27232</v>
      </c>
      <c r="I6437" s="120" t="s">
        <v>20329</v>
      </c>
      <c r="J6437" s="121" t="s">
        <v>7453</v>
      </c>
    </row>
    <row r="6438" spans="1:10" ht="15.75" customHeight="1">
      <c r="A6438" s="119">
        <v>6431</v>
      </c>
      <c r="B6438" s="238" t="s">
        <v>32490</v>
      </c>
      <c r="C6438" s="121" t="s">
        <v>7510</v>
      </c>
      <c r="D6438" s="119">
        <v>2025</v>
      </c>
      <c r="E6438" s="121">
        <v>6300021262</v>
      </c>
      <c r="F6438" s="237">
        <v>45880</v>
      </c>
      <c r="G6438" s="121" t="s">
        <v>13669</v>
      </c>
      <c r="H6438" s="121" t="s">
        <v>27233</v>
      </c>
      <c r="I6438" s="120" t="s">
        <v>20330</v>
      </c>
      <c r="J6438" s="121" t="s">
        <v>7454</v>
      </c>
    </row>
    <row r="6439" spans="1:10" ht="15.75" hidden="1" customHeight="1">
      <c r="A6439" s="119">
        <v>6432</v>
      </c>
      <c r="B6439" s="238" t="s">
        <v>32491</v>
      </c>
      <c r="C6439" s="121" t="s">
        <v>7483</v>
      </c>
      <c r="D6439" s="119">
        <v>2025</v>
      </c>
      <c r="E6439" s="121">
        <v>6100115325</v>
      </c>
      <c r="F6439" s="237">
        <v>45876</v>
      </c>
      <c r="G6439" s="121" t="s">
        <v>13670</v>
      </c>
      <c r="H6439" s="121" t="s">
        <v>27234</v>
      </c>
      <c r="I6439" s="120" t="s">
        <v>20331</v>
      </c>
      <c r="J6439" s="121" t="s">
        <v>7451</v>
      </c>
    </row>
    <row r="6440" spans="1:10" ht="15.75" hidden="1" customHeight="1">
      <c r="A6440" s="119">
        <v>6433</v>
      </c>
      <c r="B6440" s="238" t="s">
        <v>32492</v>
      </c>
      <c r="C6440" s="121" t="s">
        <v>7479</v>
      </c>
      <c r="D6440" s="119">
        <v>2025</v>
      </c>
      <c r="E6440" s="121">
        <v>6100115252</v>
      </c>
      <c r="F6440" s="237">
        <v>45877</v>
      </c>
      <c r="G6440" s="121" t="s">
        <v>13671</v>
      </c>
      <c r="H6440" s="121" t="s">
        <v>27235</v>
      </c>
      <c r="I6440" s="120" t="s">
        <v>20332</v>
      </c>
      <c r="J6440" s="121" t="s">
        <v>7451</v>
      </c>
    </row>
    <row r="6441" spans="1:10" ht="15.75" hidden="1" customHeight="1">
      <c r="A6441" s="119">
        <v>6434</v>
      </c>
      <c r="B6441" s="238" t="s">
        <v>32493</v>
      </c>
      <c r="C6441" s="121" t="s">
        <v>7482</v>
      </c>
      <c r="D6441" s="119">
        <v>2025</v>
      </c>
      <c r="E6441" s="121">
        <v>6100115358</v>
      </c>
      <c r="F6441" s="237">
        <v>45882</v>
      </c>
      <c r="G6441" s="121" t="s">
        <v>13672</v>
      </c>
      <c r="H6441" s="121" t="s">
        <v>27236</v>
      </c>
      <c r="I6441" s="120" t="s">
        <v>20333</v>
      </c>
      <c r="J6441" s="121" t="s">
        <v>7451</v>
      </c>
    </row>
    <row r="6442" spans="1:10" ht="15.75" hidden="1" customHeight="1">
      <c r="A6442" s="119">
        <v>6435</v>
      </c>
      <c r="B6442" s="238" t="s">
        <v>32494</v>
      </c>
      <c r="C6442" s="121" t="s">
        <v>7485</v>
      </c>
      <c r="D6442" s="119">
        <v>2025</v>
      </c>
      <c r="E6442" s="121">
        <v>6000042926</v>
      </c>
      <c r="F6442" s="237">
        <v>45880</v>
      </c>
      <c r="G6442" s="121" t="s">
        <v>13673</v>
      </c>
      <c r="H6442" s="121" t="s">
        <v>27237</v>
      </c>
      <c r="I6442" s="120" t="s">
        <v>20334</v>
      </c>
      <c r="J6442" s="121" t="s">
        <v>7452</v>
      </c>
    </row>
    <row r="6443" spans="1:10" ht="15.75" hidden="1" customHeight="1">
      <c r="A6443" s="119">
        <v>6436</v>
      </c>
      <c r="B6443" s="238" t="s">
        <v>32495</v>
      </c>
      <c r="C6443" s="121" t="s">
        <v>7487</v>
      </c>
      <c r="D6443" s="119">
        <v>2025</v>
      </c>
      <c r="E6443" s="121">
        <v>6100116578</v>
      </c>
      <c r="F6443" s="237">
        <v>45929</v>
      </c>
      <c r="G6443" s="121" t="s">
        <v>13674</v>
      </c>
      <c r="H6443" s="121" t="s">
        <v>27238</v>
      </c>
      <c r="I6443" s="120" t="s">
        <v>20335</v>
      </c>
      <c r="J6443" s="121" t="s">
        <v>7451</v>
      </c>
    </row>
    <row r="6444" spans="1:10" ht="15.75" hidden="1" customHeight="1">
      <c r="A6444" s="119">
        <v>6437</v>
      </c>
      <c r="B6444" s="238" t="s">
        <v>32496</v>
      </c>
      <c r="C6444" s="121" t="s">
        <v>7504</v>
      </c>
      <c r="D6444" s="119">
        <v>2025</v>
      </c>
      <c r="E6444" s="121">
        <v>6300021270</v>
      </c>
      <c r="F6444" s="237">
        <v>45875</v>
      </c>
      <c r="G6444" s="121" t="s">
        <v>13675</v>
      </c>
      <c r="H6444" s="121" t="s">
        <v>27239</v>
      </c>
      <c r="I6444" s="120" t="s">
        <v>20336</v>
      </c>
      <c r="J6444" s="121" t="s">
        <v>7454</v>
      </c>
    </row>
    <row r="6445" spans="1:10" ht="15.75" hidden="1" customHeight="1">
      <c r="A6445" s="119">
        <v>6438</v>
      </c>
      <c r="B6445" s="238" t="s">
        <v>7529</v>
      </c>
      <c r="C6445" s="121" t="s">
        <v>7503</v>
      </c>
      <c r="D6445" s="119">
        <v>2025</v>
      </c>
      <c r="E6445" s="121">
        <v>6100115331</v>
      </c>
      <c r="F6445" s="237">
        <v>45880</v>
      </c>
      <c r="G6445" s="121" t="s">
        <v>13676</v>
      </c>
      <c r="H6445" s="121" t="s">
        <v>27240</v>
      </c>
      <c r="I6445" s="120" t="s">
        <v>20337</v>
      </c>
      <c r="J6445" s="121" t="s">
        <v>7451</v>
      </c>
    </row>
    <row r="6446" spans="1:10" ht="15.75" customHeight="1">
      <c r="A6446" s="119">
        <v>6439</v>
      </c>
      <c r="B6446" s="238" t="s">
        <v>32497</v>
      </c>
      <c r="C6446" s="121" t="s">
        <v>7510</v>
      </c>
      <c r="D6446" s="119">
        <v>2025</v>
      </c>
      <c r="E6446" s="121">
        <v>6300021284</v>
      </c>
      <c r="F6446" s="237">
        <v>45875</v>
      </c>
      <c r="G6446" s="121" t="s">
        <v>13677</v>
      </c>
      <c r="H6446" s="121" t="s">
        <v>27241</v>
      </c>
      <c r="I6446" s="120" t="s">
        <v>20338</v>
      </c>
      <c r="J6446" s="121" t="s">
        <v>7454</v>
      </c>
    </row>
    <row r="6447" spans="1:10" ht="15.75" hidden="1" customHeight="1">
      <c r="A6447" s="119">
        <v>6440</v>
      </c>
      <c r="B6447" s="238" t="s">
        <v>32498</v>
      </c>
      <c r="C6447" s="121" t="s">
        <v>7494</v>
      </c>
      <c r="D6447" s="119">
        <v>2025</v>
      </c>
      <c r="E6447" s="121">
        <v>6000042925</v>
      </c>
      <c r="F6447" s="237">
        <v>45876</v>
      </c>
      <c r="G6447" s="121" t="s">
        <v>13678</v>
      </c>
      <c r="H6447" s="121" t="s">
        <v>27242</v>
      </c>
      <c r="I6447" s="120" t="s">
        <v>20339</v>
      </c>
      <c r="J6447" s="121" t="s">
        <v>7452</v>
      </c>
    </row>
    <row r="6448" spans="1:10" ht="15.75" hidden="1" customHeight="1">
      <c r="A6448" s="119">
        <v>6441</v>
      </c>
      <c r="B6448" s="238" t="s">
        <v>7609</v>
      </c>
      <c r="C6448" s="121" t="s">
        <v>7478</v>
      </c>
      <c r="D6448" s="119">
        <v>2025</v>
      </c>
      <c r="E6448" s="121">
        <v>6100115267</v>
      </c>
      <c r="F6448" s="237">
        <v>45876</v>
      </c>
      <c r="G6448" s="121" t="s">
        <v>13679</v>
      </c>
      <c r="H6448" s="121" t="s">
        <v>27243</v>
      </c>
      <c r="I6448" s="120" t="s">
        <v>17465</v>
      </c>
      <c r="J6448" s="121" t="s">
        <v>7451</v>
      </c>
    </row>
    <row r="6449" spans="1:10" ht="15.75" hidden="1" customHeight="1">
      <c r="A6449" s="119">
        <v>6442</v>
      </c>
      <c r="B6449" s="238" t="s">
        <v>32499</v>
      </c>
      <c r="C6449" s="121" t="s">
        <v>7478</v>
      </c>
      <c r="D6449" s="119">
        <v>2025</v>
      </c>
      <c r="E6449" s="121">
        <v>6100115315</v>
      </c>
      <c r="F6449" s="237">
        <v>45887</v>
      </c>
      <c r="G6449" s="121" t="s">
        <v>13680</v>
      </c>
      <c r="H6449" s="121" t="s">
        <v>27244</v>
      </c>
      <c r="I6449" s="120" t="s">
        <v>20340</v>
      </c>
      <c r="J6449" s="121" t="s">
        <v>7451</v>
      </c>
    </row>
    <row r="6450" spans="1:10" ht="15.75" hidden="1" customHeight="1">
      <c r="A6450" s="119">
        <v>6443</v>
      </c>
      <c r="B6450" s="238" t="s">
        <v>7705</v>
      </c>
      <c r="C6450" s="121" t="s">
        <v>7478</v>
      </c>
      <c r="D6450" s="119">
        <v>2025</v>
      </c>
      <c r="E6450" s="121">
        <v>6100115373</v>
      </c>
      <c r="F6450" s="237">
        <v>45882</v>
      </c>
      <c r="G6450" s="121" t="s">
        <v>13681</v>
      </c>
      <c r="H6450" s="121" t="s">
        <v>27245</v>
      </c>
      <c r="I6450" s="120" t="s">
        <v>20341</v>
      </c>
      <c r="J6450" s="121" t="s">
        <v>7451</v>
      </c>
    </row>
    <row r="6451" spans="1:10" ht="15.75" hidden="1" customHeight="1">
      <c r="A6451" s="119">
        <v>6444</v>
      </c>
      <c r="B6451" s="238" t="s">
        <v>7766</v>
      </c>
      <c r="C6451" s="121" t="s">
        <v>7479</v>
      </c>
      <c r="D6451" s="119">
        <v>2025</v>
      </c>
      <c r="E6451" s="121">
        <v>6100115420</v>
      </c>
      <c r="F6451" s="237">
        <v>45884</v>
      </c>
      <c r="G6451" s="121" t="s">
        <v>13682</v>
      </c>
      <c r="H6451" s="121" t="s">
        <v>27246</v>
      </c>
      <c r="I6451" s="120" t="s">
        <v>20342</v>
      </c>
      <c r="J6451" s="121" t="s">
        <v>7451</v>
      </c>
    </row>
    <row r="6452" spans="1:10" ht="15.75" hidden="1" customHeight="1">
      <c r="A6452" s="119">
        <v>6445</v>
      </c>
      <c r="B6452" s="238" t="s">
        <v>32500</v>
      </c>
      <c r="C6452" s="121" t="s">
        <v>7508</v>
      </c>
      <c r="D6452" s="119">
        <v>2025</v>
      </c>
      <c r="E6452" s="121">
        <v>6400024628</v>
      </c>
      <c r="F6452" s="237">
        <v>45880</v>
      </c>
      <c r="G6452" s="121" t="s">
        <v>7299</v>
      </c>
      <c r="H6452" s="121" t="s">
        <v>27247</v>
      </c>
      <c r="I6452" s="120" t="s">
        <v>20343</v>
      </c>
      <c r="J6452" s="121" t="s">
        <v>7455</v>
      </c>
    </row>
    <row r="6453" spans="1:10" ht="15.75" hidden="1" customHeight="1">
      <c r="A6453" s="119">
        <v>6446</v>
      </c>
      <c r="B6453" s="238" t="s">
        <v>32501</v>
      </c>
      <c r="C6453" s="121" t="s">
        <v>7489</v>
      </c>
      <c r="D6453" s="119">
        <v>2025</v>
      </c>
      <c r="E6453" s="121">
        <v>6200040314</v>
      </c>
      <c r="F6453" s="237">
        <v>45875</v>
      </c>
      <c r="G6453" s="121" t="s">
        <v>13683</v>
      </c>
      <c r="H6453" s="121" t="s">
        <v>27248</v>
      </c>
      <c r="I6453" s="120" t="s">
        <v>20344</v>
      </c>
      <c r="J6453" s="121" t="s">
        <v>7453</v>
      </c>
    </row>
    <row r="6454" spans="1:10" ht="15.75" hidden="1" customHeight="1">
      <c r="A6454" s="119">
        <v>6447</v>
      </c>
      <c r="B6454" s="238" t="s">
        <v>32502</v>
      </c>
      <c r="C6454" s="121" t="s">
        <v>7500</v>
      </c>
      <c r="D6454" s="119">
        <v>2025</v>
      </c>
      <c r="E6454" s="121">
        <v>6200040320</v>
      </c>
      <c r="F6454" s="237">
        <v>45881</v>
      </c>
      <c r="G6454" s="121" t="s">
        <v>13684</v>
      </c>
      <c r="H6454" s="121" t="s">
        <v>27249</v>
      </c>
      <c r="I6454" s="120" t="s">
        <v>20345</v>
      </c>
      <c r="J6454" s="121" t="s">
        <v>7453</v>
      </c>
    </row>
    <row r="6455" spans="1:10" ht="15.75" hidden="1" customHeight="1">
      <c r="A6455" s="119">
        <v>6448</v>
      </c>
      <c r="B6455" s="238" t="s">
        <v>32503</v>
      </c>
      <c r="C6455" s="121" t="s">
        <v>7496</v>
      </c>
      <c r="D6455" s="119">
        <v>2025</v>
      </c>
      <c r="E6455" s="121">
        <v>6100115295</v>
      </c>
      <c r="F6455" s="237">
        <v>45876</v>
      </c>
      <c r="G6455" s="121" t="s">
        <v>13685</v>
      </c>
      <c r="H6455" s="121" t="s">
        <v>27250</v>
      </c>
      <c r="I6455" s="120" t="s">
        <v>20346</v>
      </c>
      <c r="J6455" s="121" t="s">
        <v>7451</v>
      </c>
    </row>
    <row r="6456" spans="1:10" ht="15.75" hidden="1" customHeight="1">
      <c r="A6456" s="119">
        <v>6449</v>
      </c>
      <c r="B6456" s="238" t="s">
        <v>7613</v>
      </c>
      <c r="C6456" s="121" t="s">
        <v>7479</v>
      </c>
      <c r="D6456" s="119">
        <v>2025</v>
      </c>
      <c r="E6456" s="121">
        <v>6100115305</v>
      </c>
      <c r="F6456" s="237">
        <v>45877</v>
      </c>
      <c r="G6456" s="121" t="s">
        <v>13686</v>
      </c>
      <c r="H6456" s="121" t="s">
        <v>27251</v>
      </c>
      <c r="I6456" s="120" t="s">
        <v>20347</v>
      </c>
      <c r="J6456" s="121" t="s">
        <v>7451</v>
      </c>
    </row>
    <row r="6457" spans="1:10" ht="15.75" hidden="1" customHeight="1">
      <c r="A6457" s="119">
        <v>6450</v>
      </c>
      <c r="B6457" s="238" t="s">
        <v>32504</v>
      </c>
      <c r="C6457" s="121" t="s">
        <v>7480</v>
      </c>
      <c r="D6457" s="119">
        <v>2025</v>
      </c>
      <c r="E6457" s="121">
        <v>6000042941</v>
      </c>
      <c r="F6457" s="237">
        <v>45880</v>
      </c>
      <c r="G6457" s="121" t="s">
        <v>13687</v>
      </c>
      <c r="H6457" s="121" t="s">
        <v>27252</v>
      </c>
      <c r="I6457" s="120" t="s">
        <v>20348</v>
      </c>
      <c r="J6457" s="121" t="s">
        <v>7452</v>
      </c>
    </row>
    <row r="6458" spans="1:10" ht="15.75" hidden="1" customHeight="1">
      <c r="A6458" s="119">
        <v>6451</v>
      </c>
      <c r="B6458" s="238" t="s">
        <v>32505</v>
      </c>
      <c r="C6458" s="121" t="s">
        <v>7492</v>
      </c>
      <c r="D6458" s="119">
        <v>2025</v>
      </c>
      <c r="E6458" s="121">
        <v>6200040319</v>
      </c>
      <c r="F6458" s="237">
        <v>45881</v>
      </c>
      <c r="G6458" s="121" t="s">
        <v>13688</v>
      </c>
      <c r="H6458" s="121" t="s">
        <v>27253</v>
      </c>
      <c r="I6458" s="120" t="s">
        <v>20349</v>
      </c>
      <c r="J6458" s="121" t="s">
        <v>7453</v>
      </c>
    </row>
    <row r="6459" spans="1:10" ht="15.75" hidden="1" customHeight="1">
      <c r="A6459" s="119">
        <v>6452</v>
      </c>
      <c r="B6459" s="238" t="s">
        <v>32506</v>
      </c>
      <c r="C6459" s="121" t="s">
        <v>7491</v>
      </c>
      <c r="D6459" s="119">
        <v>2025</v>
      </c>
      <c r="E6459" s="121">
        <v>6100115306</v>
      </c>
      <c r="F6459" s="237">
        <v>45880</v>
      </c>
      <c r="G6459" s="121" t="s">
        <v>13689</v>
      </c>
      <c r="H6459" s="121" t="s">
        <v>27254</v>
      </c>
      <c r="I6459" s="120" t="s">
        <v>20350</v>
      </c>
      <c r="J6459" s="121" t="s">
        <v>7451</v>
      </c>
    </row>
    <row r="6460" spans="1:10" ht="15.75" hidden="1" customHeight="1">
      <c r="A6460" s="119">
        <v>6453</v>
      </c>
      <c r="B6460" s="238" t="s">
        <v>32507</v>
      </c>
      <c r="C6460" s="121" t="s">
        <v>7481</v>
      </c>
      <c r="D6460" s="119">
        <v>2025</v>
      </c>
      <c r="E6460" s="121">
        <v>6000042946</v>
      </c>
      <c r="F6460" s="237">
        <v>45877</v>
      </c>
      <c r="G6460" s="121" t="s">
        <v>13613</v>
      </c>
      <c r="H6460" s="121"/>
      <c r="I6460" s="120" t="s">
        <v>20351</v>
      </c>
      <c r="J6460" s="121" t="s">
        <v>7452</v>
      </c>
    </row>
    <row r="6461" spans="1:10" ht="15.75" hidden="1" customHeight="1">
      <c r="A6461" s="119">
        <v>6454</v>
      </c>
      <c r="B6461" s="238" t="s">
        <v>7705</v>
      </c>
      <c r="C6461" s="121" t="s">
        <v>7478</v>
      </c>
      <c r="D6461" s="119">
        <v>2025</v>
      </c>
      <c r="E6461" s="121">
        <v>6100115300</v>
      </c>
      <c r="F6461" s="237">
        <v>45880</v>
      </c>
      <c r="G6461" s="121" t="s">
        <v>13690</v>
      </c>
      <c r="H6461" s="121" t="s">
        <v>27255</v>
      </c>
      <c r="I6461" s="120" t="s">
        <v>7424</v>
      </c>
      <c r="J6461" s="121" t="s">
        <v>7451</v>
      </c>
    </row>
    <row r="6462" spans="1:10" ht="15.75" hidden="1" customHeight="1">
      <c r="A6462" s="119">
        <v>6455</v>
      </c>
      <c r="B6462" s="238" t="s">
        <v>32508</v>
      </c>
      <c r="C6462" s="121" t="s">
        <v>7508</v>
      </c>
      <c r="D6462" s="119">
        <v>2025</v>
      </c>
      <c r="E6462" s="121">
        <v>6400024629</v>
      </c>
      <c r="F6462" s="237">
        <v>45880</v>
      </c>
      <c r="G6462" s="121" t="s">
        <v>12108</v>
      </c>
      <c r="H6462" s="121" t="s">
        <v>27256</v>
      </c>
      <c r="I6462" s="120" t="s">
        <v>20352</v>
      </c>
      <c r="J6462" s="121" t="s">
        <v>7455</v>
      </c>
    </row>
    <row r="6463" spans="1:10" ht="15.75" hidden="1" customHeight="1">
      <c r="A6463" s="119">
        <v>6456</v>
      </c>
      <c r="B6463" s="238" t="s">
        <v>32509</v>
      </c>
      <c r="C6463" s="121" t="s">
        <v>7486</v>
      </c>
      <c r="D6463" s="119">
        <v>2025</v>
      </c>
      <c r="E6463" s="121">
        <v>6200040343</v>
      </c>
      <c r="F6463" s="237">
        <v>45876</v>
      </c>
      <c r="G6463" s="121" t="s">
        <v>13691</v>
      </c>
      <c r="H6463" s="121" t="s">
        <v>27257</v>
      </c>
      <c r="I6463" s="120" t="s">
        <v>20353</v>
      </c>
      <c r="J6463" s="121" t="s">
        <v>7453</v>
      </c>
    </row>
    <row r="6464" spans="1:10" ht="15.75" hidden="1" customHeight="1">
      <c r="A6464" s="119">
        <v>6457</v>
      </c>
      <c r="B6464" s="238" t="s">
        <v>32510</v>
      </c>
      <c r="C6464" s="121" t="s">
        <v>7496</v>
      </c>
      <c r="D6464" s="119">
        <v>2025</v>
      </c>
      <c r="E6464" s="121">
        <v>6100115310</v>
      </c>
      <c r="F6464" s="237">
        <v>45882</v>
      </c>
      <c r="G6464" s="121" t="s">
        <v>13692</v>
      </c>
      <c r="H6464" s="121" t="s">
        <v>27258</v>
      </c>
      <c r="I6464" s="120" t="s">
        <v>20354</v>
      </c>
      <c r="J6464" s="121" t="s">
        <v>7451</v>
      </c>
    </row>
    <row r="6465" spans="1:10" ht="15.75" hidden="1" customHeight="1">
      <c r="A6465" s="119">
        <v>6458</v>
      </c>
      <c r="B6465" s="238" t="s">
        <v>32511</v>
      </c>
      <c r="C6465" s="121" t="s">
        <v>7495</v>
      </c>
      <c r="D6465" s="119">
        <v>2025</v>
      </c>
      <c r="E6465" s="121">
        <v>6300021296</v>
      </c>
      <c r="F6465" s="237">
        <v>45880</v>
      </c>
      <c r="G6465" s="121" t="s">
        <v>13693</v>
      </c>
      <c r="H6465" s="121" t="s">
        <v>27259</v>
      </c>
      <c r="I6465" s="120" t="s">
        <v>20355</v>
      </c>
      <c r="J6465" s="121" t="s">
        <v>7454</v>
      </c>
    </row>
    <row r="6466" spans="1:10" ht="15.75" hidden="1" customHeight="1">
      <c r="A6466" s="119">
        <v>6459</v>
      </c>
      <c r="B6466" s="238" t="s">
        <v>32512</v>
      </c>
      <c r="C6466" s="121" t="s">
        <v>7498</v>
      </c>
      <c r="D6466" s="119">
        <v>2025</v>
      </c>
      <c r="E6466" s="121">
        <v>6200040335</v>
      </c>
      <c r="F6466" s="237">
        <v>45876</v>
      </c>
      <c r="G6466" s="121" t="s">
        <v>13694</v>
      </c>
      <c r="H6466" s="121" t="s">
        <v>27260</v>
      </c>
      <c r="I6466" s="120" t="s">
        <v>20356</v>
      </c>
      <c r="J6466" s="121" t="s">
        <v>7453</v>
      </c>
    </row>
    <row r="6467" spans="1:10" ht="15.75" hidden="1" customHeight="1">
      <c r="A6467" s="119">
        <v>6460</v>
      </c>
      <c r="B6467" s="238" t="s">
        <v>32513</v>
      </c>
      <c r="C6467" s="121" t="s">
        <v>7508</v>
      </c>
      <c r="D6467" s="119">
        <v>2025</v>
      </c>
      <c r="E6467" s="121">
        <v>6400024636</v>
      </c>
      <c r="F6467" s="237">
        <v>45880</v>
      </c>
      <c r="G6467" s="121" t="s">
        <v>7299</v>
      </c>
      <c r="H6467" s="121" t="s">
        <v>27261</v>
      </c>
      <c r="I6467" s="120" t="s">
        <v>20357</v>
      </c>
      <c r="J6467" s="121" t="s">
        <v>7455</v>
      </c>
    </row>
    <row r="6468" spans="1:10" ht="15.75" hidden="1" customHeight="1">
      <c r="A6468" s="119">
        <v>6461</v>
      </c>
      <c r="B6468" s="238" t="s">
        <v>32514</v>
      </c>
      <c r="C6468" s="121" t="s">
        <v>7502</v>
      </c>
      <c r="D6468" s="119">
        <v>2025</v>
      </c>
      <c r="E6468" s="121">
        <v>6300021411</v>
      </c>
      <c r="F6468" s="237">
        <v>45901</v>
      </c>
      <c r="G6468" s="121" t="s">
        <v>13695</v>
      </c>
      <c r="H6468" s="121" t="s">
        <v>27262</v>
      </c>
      <c r="I6468" s="120" t="s">
        <v>20358</v>
      </c>
      <c r="J6468" s="121" t="s">
        <v>7454</v>
      </c>
    </row>
    <row r="6469" spans="1:10" ht="15.75" hidden="1" customHeight="1">
      <c r="A6469" s="119">
        <v>6462</v>
      </c>
      <c r="B6469" s="238" t="s">
        <v>32515</v>
      </c>
      <c r="C6469" s="121" t="s">
        <v>7490</v>
      </c>
      <c r="D6469" s="119">
        <v>2025</v>
      </c>
      <c r="E6469" s="121">
        <v>6200040316</v>
      </c>
      <c r="F6469" s="237">
        <v>45875</v>
      </c>
      <c r="G6469" s="121" t="s">
        <v>13696</v>
      </c>
      <c r="H6469" s="121" t="s">
        <v>27263</v>
      </c>
      <c r="I6469" s="120" t="s">
        <v>20359</v>
      </c>
      <c r="J6469" s="121" t="s">
        <v>7453</v>
      </c>
    </row>
    <row r="6470" spans="1:10" ht="15.75" hidden="1" customHeight="1">
      <c r="A6470" s="119">
        <v>6463</v>
      </c>
      <c r="B6470" s="238" t="s">
        <v>32516</v>
      </c>
      <c r="C6470" s="121" t="s">
        <v>7498</v>
      </c>
      <c r="D6470" s="119">
        <v>2025</v>
      </c>
      <c r="E6470" s="121">
        <v>6200040334</v>
      </c>
      <c r="F6470" s="237">
        <v>45877</v>
      </c>
      <c r="G6470" s="121" t="s">
        <v>13697</v>
      </c>
      <c r="H6470" s="121" t="s">
        <v>27264</v>
      </c>
      <c r="I6470" s="120" t="s">
        <v>20360</v>
      </c>
      <c r="J6470" s="121" t="s">
        <v>7453</v>
      </c>
    </row>
    <row r="6471" spans="1:10" ht="15.75" hidden="1" customHeight="1">
      <c r="A6471" s="119">
        <v>6464</v>
      </c>
      <c r="B6471" s="238" t="s">
        <v>32517</v>
      </c>
      <c r="C6471" s="121" t="s">
        <v>7491</v>
      </c>
      <c r="D6471" s="119">
        <v>2025</v>
      </c>
      <c r="E6471" s="121">
        <v>6100115689</v>
      </c>
      <c r="F6471" s="237">
        <v>45891</v>
      </c>
      <c r="G6471" s="121" t="s">
        <v>13698</v>
      </c>
      <c r="H6471" s="121"/>
      <c r="I6471" s="120" t="s">
        <v>20361</v>
      </c>
      <c r="J6471" s="121" t="s">
        <v>7451</v>
      </c>
    </row>
    <row r="6472" spans="1:10" ht="15.75" hidden="1" customHeight="1">
      <c r="A6472" s="119">
        <v>6465</v>
      </c>
      <c r="B6472" s="238" t="s">
        <v>7874</v>
      </c>
      <c r="C6472" s="121" t="s">
        <v>7497</v>
      </c>
      <c r="D6472" s="119">
        <v>2025</v>
      </c>
      <c r="E6472" s="121">
        <v>6100115302</v>
      </c>
      <c r="F6472" s="237">
        <v>45881</v>
      </c>
      <c r="G6472" s="121" t="s">
        <v>13699</v>
      </c>
      <c r="H6472" s="121" t="s">
        <v>27265</v>
      </c>
      <c r="I6472" s="120" t="s">
        <v>20362</v>
      </c>
      <c r="J6472" s="121" t="s">
        <v>7451</v>
      </c>
    </row>
    <row r="6473" spans="1:10" ht="15.75" hidden="1" customHeight="1">
      <c r="A6473" s="119">
        <v>6466</v>
      </c>
      <c r="B6473" s="238" t="s">
        <v>32518</v>
      </c>
      <c r="C6473" s="121" t="s">
        <v>7481</v>
      </c>
      <c r="D6473" s="119">
        <v>2025</v>
      </c>
      <c r="E6473" s="121">
        <v>6000042972</v>
      </c>
      <c r="F6473" s="237">
        <v>45880</v>
      </c>
      <c r="G6473" s="121" t="s">
        <v>13700</v>
      </c>
      <c r="H6473" s="121" t="s">
        <v>27266</v>
      </c>
      <c r="I6473" s="120" t="s">
        <v>20363</v>
      </c>
      <c r="J6473" s="121" t="s">
        <v>7452</v>
      </c>
    </row>
    <row r="6474" spans="1:10" ht="15.75" hidden="1" customHeight="1">
      <c r="A6474" s="119">
        <v>6467</v>
      </c>
      <c r="B6474" s="238" t="s">
        <v>32519</v>
      </c>
      <c r="C6474" s="121" t="s">
        <v>7508</v>
      </c>
      <c r="D6474" s="119">
        <v>2025</v>
      </c>
      <c r="E6474" s="121">
        <v>6400024634</v>
      </c>
      <c r="F6474" s="237">
        <v>45880</v>
      </c>
      <c r="G6474" s="121" t="s">
        <v>7299</v>
      </c>
      <c r="H6474" s="121" t="s">
        <v>27267</v>
      </c>
      <c r="I6474" s="120" t="s">
        <v>20364</v>
      </c>
      <c r="J6474" s="121" t="s">
        <v>7455</v>
      </c>
    </row>
    <row r="6475" spans="1:10" ht="15.75" hidden="1" customHeight="1">
      <c r="A6475" s="119">
        <v>6468</v>
      </c>
      <c r="B6475" s="238" t="s">
        <v>32520</v>
      </c>
      <c r="C6475" s="121" t="s">
        <v>7505</v>
      </c>
      <c r="D6475" s="119">
        <v>2025</v>
      </c>
      <c r="E6475" s="121">
        <v>6400024712</v>
      </c>
      <c r="F6475" s="237">
        <v>45897</v>
      </c>
      <c r="G6475" s="121" t="s">
        <v>13701</v>
      </c>
      <c r="H6475" s="121" t="s">
        <v>27268</v>
      </c>
      <c r="I6475" s="120" t="s">
        <v>20365</v>
      </c>
      <c r="J6475" s="121" t="s">
        <v>7455</v>
      </c>
    </row>
    <row r="6476" spans="1:10" ht="15.75" hidden="1" customHeight="1">
      <c r="A6476" s="119">
        <v>6469</v>
      </c>
      <c r="B6476" s="238" t="s">
        <v>32521</v>
      </c>
      <c r="C6476" s="121" t="s">
        <v>7497</v>
      </c>
      <c r="D6476" s="119">
        <v>2025</v>
      </c>
      <c r="E6476" s="121">
        <v>6100115323</v>
      </c>
      <c r="F6476" s="237">
        <v>45877</v>
      </c>
      <c r="G6476" s="121" t="s">
        <v>13264</v>
      </c>
      <c r="H6476" s="121" t="s">
        <v>27066</v>
      </c>
      <c r="I6476" s="120" t="s">
        <v>20366</v>
      </c>
      <c r="J6476" s="121" t="s">
        <v>7451</v>
      </c>
    </row>
    <row r="6477" spans="1:10" ht="15.75" hidden="1" customHeight="1">
      <c r="A6477" s="119">
        <v>6470</v>
      </c>
      <c r="B6477" s="238" t="s">
        <v>32522</v>
      </c>
      <c r="C6477" s="121" t="s">
        <v>7480</v>
      </c>
      <c r="D6477" s="119">
        <v>2025</v>
      </c>
      <c r="E6477" s="121">
        <v>6000042958</v>
      </c>
      <c r="F6477" s="237">
        <v>45881</v>
      </c>
      <c r="G6477" s="121" t="s">
        <v>13702</v>
      </c>
      <c r="H6477" s="121" t="s">
        <v>27269</v>
      </c>
      <c r="I6477" s="120" t="s">
        <v>20367</v>
      </c>
      <c r="J6477" s="121" t="s">
        <v>7452</v>
      </c>
    </row>
    <row r="6478" spans="1:10" ht="15.75" hidden="1" customHeight="1">
      <c r="A6478" s="119">
        <v>6471</v>
      </c>
      <c r="B6478" s="238" t="s">
        <v>32523</v>
      </c>
      <c r="C6478" s="121" t="s">
        <v>7490</v>
      </c>
      <c r="D6478" s="119">
        <v>2025</v>
      </c>
      <c r="E6478" s="121">
        <v>6200040339</v>
      </c>
      <c r="F6478" s="237">
        <v>45883</v>
      </c>
      <c r="G6478" s="121" t="s">
        <v>13703</v>
      </c>
      <c r="H6478" s="121" t="s">
        <v>27270</v>
      </c>
      <c r="I6478" s="120" t="s">
        <v>20368</v>
      </c>
      <c r="J6478" s="121" t="s">
        <v>7453</v>
      </c>
    </row>
    <row r="6479" spans="1:10" ht="15.75" hidden="1" customHeight="1">
      <c r="A6479" s="119">
        <v>6472</v>
      </c>
      <c r="B6479" s="238" t="s">
        <v>7844</v>
      </c>
      <c r="C6479" s="121" t="s">
        <v>7497</v>
      </c>
      <c r="D6479" s="119">
        <v>2025</v>
      </c>
      <c r="E6479" s="121">
        <v>6100115324</v>
      </c>
      <c r="F6479" s="237">
        <v>45877</v>
      </c>
      <c r="G6479" s="121" t="s">
        <v>13704</v>
      </c>
      <c r="H6479" s="121" t="s">
        <v>27271</v>
      </c>
      <c r="I6479" s="120" t="s">
        <v>20369</v>
      </c>
      <c r="J6479" s="121" t="s">
        <v>7451</v>
      </c>
    </row>
    <row r="6480" spans="1:10" ht="15.75" hidden="1" customHeight="1">
      <c r="A6480" s="119">
        <v>6473</v>
      </c>
      <c r="B6480" s="238" t="s">
        <v>32524</v>
      </c>
      <c r="C6480" s="121" t="s">
        <v>7504</v>
      </c>
      <c r="D6480" s="119">
        <v>2025</v>
      </c>
      <c r="E6480" s="121">
        <v>6300021287</v>
      </c>
      <c r="F6480" s="237">
        <v>45877</v>
      </c>
      <c r="G6480" s="121" t="s">
        <v>13705</v>
      </c>
      <c r="H6480" s="121" t="s">
        <v>27272</v>
      </c>
      <c r="I6480" s="120" t="s">
        <v>20370</v>
      </c>
      <c r="J6480" s="121" t="s">
        <v>7454</v>
      </c>
    </row>
    <row r="6481" spans="1:10" ht="15.75" hidden="1" customHeight="1">
      <c r="A6481" s="119">
        <v>6474</v>
      </c>
      <c r="B6481" s="121" t="s">
        <v>28083</v>
      </c>
      <c r="C6481" s="121" t="s">
        <v>7498</v>
      </c>
      <c r="D6481" s="119">
        <v>2025</v>
      </c>
      <c r="E6481" s="121">
        <v>6200040333</v>
      </c>
      <c r="F6481" s="237">
        <v>45877</v>
      </c>
      <c r="G6481" s="121" t="s">
        <v>13706</v>
      </c>
      <c r="H6481" s="121" t="s">
        <v>27273</v>
      </c>
      <c r="I6481" s="120" t="s">
        <v>20371</v>
      </c>
      <c r="J6481" s="121" t="s">
        <v>7453</v>
      </c>
    </row>
    <row r="6482" spans="1:10" ht="15.75" hidden="1" customHeight="1">
      <c r="A6482" s="119">
        <v>6475</v>
      </c>
      <c r="B6482" s="238" t="s">
        <v>7824</v>
      </c>
      <c r="C6482" s="121" t="s">
        <v>7479</v>
      </c>
      <c r="D6482" s="119">
        <v>2025</v>
      </c>
      <c r="E6482" s="121">
        <v>6100115409</v>
      </c>
      <c r="F6482" s="237">
        <v>45881</v>
      </c>
      <c r="G6482" s="121" t="s">
        <v>13707</v>
      </c>
      <c r="H6482" s="121" t="s">
        <v>27274</v>
      </c>
      <c r="I6482" s="120" t="s">
        <v>20372</v>
      </c>
      <c r="J6482" s="121" t="s">
        <v>7451</v>
      </c>
    </row>
    <row r="6483" spans="1:10" ht="15.75" hidden="1" customHeight="1">
      <c r="A6483" s="119">
        <v>6476</v>
      </c>
      <c r="B6483" s="238" t="s">
        <v>32525</v>
      </c>
      <c r="C6483" s="121" t="s">
        <v>7481</v>
      </c>
      <c r="D6483" s="119">
        <v>2025</v>
      </c>
      <c r="E6483" s="121">
        <v>6000043015</v>
      </c>
      <c r="F6483" s="237">
        <v>45884</v>
      </c>
      <c r="G6483" s="121" t="s">
        <v>13708</v>
      </c>
      <c r="H6483" s="121" t="s">
        <v>27275</v>
      </c>
      <c r="I6483" s="120" t="s">
        <v>20373</v>
      </c>
      <c r="J6483" s="121" t="s">
        <v>7452</v>
      </c>
    </row>
    <row r="6484" spans="1:10" ht="15.75" hidden="1" customHeight="1">
      <c r="A6484" s="119">
        <v>6477</v>
      </c>
      <c r="B6484" s="238" t="s">
        <v>32526</v>
      </c>
      <c r="C6484" s="121" t="s">
        <v>7495</v>
      </c>
      <c r="D6484" s="119">
        <v>2025</v>
      </c>
      <c r="E6484" s="121">
        <v>6300021339</v>
      </c>
      <c r="F6484" s="237">
        <v>45890</v>
      </c>
      <c r="G6484" s="121" t="s">
        <v>13709</v>
      </c>
      <c r="H6484" s="121" t="s">
        <v>27276</v>
      </c>
      <c r="I6484" s="120" t="s">
        <v>20374</v>
      </c>
      <c r="J6484" s="121" t="s">
        <v>7454</v>
      </c>
    </row>
    <row r="6485" spans="1:10" ht="15.75" hidden="1" customHeight="1">
      <c r="A6485" s="119">
        <v>6478</v>
      </c>
      <c r="B6485" s="238" t="s">
        <v>32527</v>
      </c>
      <c r="C6485" s="121" t="s">
        <v>7485</v>
      </c>
      <c r="D6485" s="119">
        <v>2025</v>
      </c>
      <c r="E6485" s="121">
        <v>6000042933</v>
      </c>
      <c r="F6485" s="237">
        <v>45880</v>
      </c>
      <c r="G6485" s="121" t="s">
        <v>13710</v>
      </c>
      <c r="H6485" s="121" t="s">
        <v>27277</v>
      </c>
      <c r="I6485" s="120" t="s">
        <v>20375</v>
      </c>
      <c r="J6485" s="121" t="s">
        <v>7452</v>
      </c>
    </row>
    <row r="6486" spans="1:10" ht="15.75" hidden="1" customHeight="1">
      <c r="A6486" s="119">
        <v>6479</v>
      </c>
      <c r="B6486" s="238" t="s">
        <v>31734</v>
      </c>
      <c r="C6486" s="121" t="s">
        <v>7478</v>
      </c>
      <c r="D6486" s="119">
        <v>2025</v>
      </c>
      <c r="E6486" s="121">
        <v>6100115460</v>
      </c>
      <c r="F6486" s="237">
        <v>45889</v>
      </c>
      <c r="G6486" s="121" t="s">
        <v>13711</v>
      </c>
      <c r="H6486" s="121" t="s">
        <v>27278</v>
      </c>
      <c r="I6486" s="120" t="s">
        <v>20376</v>
      </c>
      <c r="J6486" s="121" t="s">
        <v>7451</v>
      </c>
    </row>
    <row r="6487" spans="1:10" ht="15.75" hidden="1" customHeight="1">
      <c r="A6487" s="119">
        <v>6480</v>
      </c>
      <c r="B6487" s="238" t="s">
        <v>32528</v>
      </c>
      <c r="C6487" s="121" t="s">
        <v>7489</v>
      </c>
      <c r="D6487" s="119">
        <v>2025</v>
      </c>
      <c r="E6487" s="121">
        <v>6200040424</v>
      </c>
      <c r="F6487" s="237">
        <v>45883</v>
      </c>
      <c r="G6487" s="121" t="s">
        <v>13712</v>
      </c>
      <c r="H6487" s="121" t="s">
        <v>27279</v>
      </c>
      <c r="I6487" s="120" t="s">
        <v>20377</v>
      </c>
      <c r="J6487" s="121" t="s">
        <v>7453</v>
      </c>
    </row>
    <row r="6488" spans="1:10" ht="15.75" hidden="1" customHeight="1">
      <c r="A6488" s="119">
        <v>6481</v>
      </c>
      <c r="B6488" s="238" t="s">
        <v>7705</v>
      </c>
      <c r="C6488" s="121" t="s">
        <v>7478</v>
      </c>
      <c r="D6488" s="119">
        <v>2025</v>
      </c>
      <c r="E6488" s="121">
        <v>6100115338</v>
      </c>
      <c r="F6488" s="237">
        <v>45876</v>
      </c>
      <c r="G6488" s="121" t="s">
        <v>13713</v>
      </c>
      <c r="H6488" s="121" t="s">
        <v>27280</v>
      </c>
      <c r="I6488" s="120" t="s">
        <v>7316</v>
      </c>
      <c r="J6488" s="121" t="s">
        <v>7451</v>
      </c>
    </row>
    <row r="6489" spans="1:10" ht="15.75" hidden="1" customHeight="1">
      <c r="A6489" s="119">
        <v>6482</v>
      </c>
      <c r="B6489" s="238" t="s">
        <v>32529</v>
      </c>
      <c r="C6489" s="121" t="s">
        <v>7495</v>
      </c>
      <c r="D6489" s="119">
        <v>2025</v>
      </c>
      <c r="E6489" s="121">
        <v>6300021360</v>
      </c>
      <c r="F6489" s="237">
        <v>45888</v>
      </c>
      <c r="G6489" s="121" t="s">
        <v>11465</v>
      </c>
      <c r="H6489" s="121"/>
      <c r="I6489" s="120" t="s">
        <v>20378</v>
      </c>
      <c r="J6489" s="121" t="s">
        <v>7454</v>
      </c>
    </row>
    <row r="6490" spans="1:10" ht="15.75" hidden="1" customHeight="1">
      <c r="A6490" s="119">
        <v>6483</v>
      </c>
      <c r="B6490" s="238" t="s">
        <v>32530</v>
      </c>
      <c r="C6490" s="121" t="s">
        <v>7495</v>
      </c>
      <c r="D6490" s="119">
        <v>2025</v>
      </c>
      <c r="E6490" s="121">
        <v>6300021342</v>
      </c>
      <c r="F6490" s="237">
        <v>45887</v>
      </c>
      <c r="G6490" s="121" t="s">
        <v>13714</v>
      </c>
      <c r="H6490" s="121" t="s">
        <v>27281</v>
      </c>
      <c r="I6490" s="120" t="s">
        <v>20379</v>
      </c>
      <c r="J6490" s="121" t="s">
        <v>7454</v>
      </c>
    </row>
    <row r="6491" spans="1:10" ht="15.75" hidden="1" customHeight="1">
      <c r="A6491" s="119">
        <v>6484</v>
      </c>
      <c r="B6491" s="238" t="s">
        <v>7673</v>
      </c>
      <c r="C6491" s="121" t="s">
        <v>7478</v>
      </c>
      <c r="D6491" s="119">
        <v>2025</v>
      </c>
      <c r="E6491" s="121">
        <v>6100115335</v>
      </c>
      <c r="F6491" s="237">
        <v>45880</v>
      </c>
      <c r="G6491" s="121" t="s">
        <v>13715</v>
      </c>
      <c r="H6491" s="121" t="s">
        <v>27282</v>
      </c>
      <c r="I6491" s="120" t="s">
        <v>20380</v>
      </c>
      <c r="J6491" s="121" t="s">
        <v>7451</v>
      </c>
    </row>
    <row r="6492" spans="1:10" ht="15.75" hidden="1" customHeight="1">
      <c r="A6492" s="119">
        <v>6485</v>
      </c>
      <c r="B6492" s="238" t="s">
        <v>32531</v>
      </c>
      <c r="C6492" s="121" t="s">
        <v>7506</v>
      </c>
      <c r="D6492" s="119">
        <v>2025</v>
      </c>
      <c r="E6492" s="121">
        <v>6300021388</v>
      </c>
      <c r="F6492" s="237">
        <v>45925</v>
      </c>
      <c r="G6492" s="121" t="s">
        <v>13716</v>
      </c>
      <c r="H6492" s="121" t="s">
        <v>27283</v>
      </c>
      <c r="I6492" s="120" t="s">
        <v>20381</v>
      </c>
      <c r="J6492" s="121" t="s">
        <v>7454</v>
      </c>
    </row>
    <row r="6493" spans="1:10" ht="15.75" hidden="1" customHeight="1">
      <c r="A6493" s="119">
        <v>6486</v>
      </c>
      <c r="B6493" s="238" t="s">
        <v>32532</v>
      </c>
      <c r="C6493" s="121" t="s">
        <v>7497</v>
      </c>
      <c r="D6493" s="119">
        <v>2025</v>
      </c>
      <c r="E6493" s="121">
        <v>6100115326</v>
      </c>
      <c r="F6493" s="237">
        <v>45877</v>
      </c>
      <c r="G6493" s="121" t="s">
        <v>13717</v>
      </c>
      <c r="H6493" s="121" t="s">
        <v>27284</v>
      </c>
      <c r="I6493" s="120" t="s">
        <v>20382</v>
      </c>
      <c r="J6493" s="121" t="s">
        <v>7451</v>
      </c>
    </row>
    <row r="6494" spans="1:10" ht="15.75" hidden="1" customHeight="1">
      <c r="A6494" s="119">
        <v>6487</v>
      </c>
      <c r="B6494" s="238" t="s">
        <v>32533</v>
      </c>
      <c r="C6494" s="121" t="s">
        <v>7508</v>
      </c>
      <c r="D6494" s="119">
        <v>2025</v>
      </c>
      <c r="E6494" s="121">
        <v>6400024654</v>
      </c>
      <c r="F6494" s="237">
        <v>45881</v>
      </c>
      <c r="G6494" s="121" t="s">
        <v>13718</v>
      </c>
      <c r="H6494" s="121" t="s">
        <v>27285</v>
      </c>
      <c r="I6494" s="120" t="s">
        <v>20383</v>
      </c>
      <c r="J6494" s="121" t="s">
        <v>7455</v>
      </c>
    </row>
    <row r="6495" spans="1:10" ht="15.75" hidden="1" customHeight="1">
      <c r="A6495" s="119">
        <v>6488</v>
      </c>
      <c r="B6495" s="238" t="s">
        <v>32534</v>
      </c>
      <c r="C6495" s="121" t="s">
        <v>7479</v>
      </c>
      <c r="D6495" s="119">
        <v>2025</v>
      </c>
      <c r="E6495" s="121">
        <v>6100115360</v>
      </c>
      <c r="F6495" s="237">
        <v>45882</v>
      </c>
      <c r="G6495" s="121" t="s">
        <v>13719</v>
      </c>
      <c r="H6495" s="121" t="s">
        <v>27286</v>
      </c>
      <c r="I6495" s="120" t="s">
        <v>20384</v>
      </c>
      <c r="J6495" s="121" t="s">
        <v>7451</v>
      </c>
    </row>
    <row r="6496" spans="1:10" ht="15.75" hidden="1" customHeight="1">
      <c r="A6496" s="119">
        <v>6489</v>
      </c>
      <c r="B6496" s="238" t="s">
        <v>7662</v>
      </c>
      <c r="C6496" s="121" t="s">
        <v>7478</v>
      </c>
      <c r="D6496" s="119">
        <v>2025</v>
      </c>
      <c r="E6496" s="121">
        <v>6100115376</v>
      </c>
      <c r="F6496" s="237">
        <v>45881</v>
      </c>
      <c r="G6496" s="121" t="s">
        <v>13720</v>
      </c>
      <c r="H6496" s="121" t="s">
        <v>27287</v>
      </c>
      <c r="I6496" s="120" t="s">
        <v>20385</v>
      </c>
      <c r="J6496" s="121" t="s">
        <v>7451</v>
      </c>
    </row>
    <row r="6497" spans="1:10" ht="15.75" hidden="1" customHeight="1">
      <c r="A6497" s="119">
        <v>6490</v>
      </c>
      <c r="B6497" s="238" t="s">
        <v>32535</v>
      </c>
      <c r="C6497" s="121" t="s">
        <v>7483</v>
      </c>
      <c r="D6497" s="119">
        <v>2025</v>
      </c>
      <c r="E6497" s="121">
        <v>6100115349</v>
      </c>
      <c r="F6497" s="237">
        <v>45881</v>
      </c>
      <c r="G6497" s="121" t="s">
        <v>13721</v>
      </c>
      <c r="H6497" s="121" t="s">
        <v>27288</v>
      </c>
      <c r="I6497" s="120" t="s">
        <v>20386</v>
      </c>
      <c r="J6497" s="121" t="s">
        <v>7451</v>
      </c>
    </row>
    <row r="6498" spans="1:10" ht="15.75" hidden="1" customHeight="1">
      <c r="A6498" s="119">
        <v>6491</v>
      </c>
      <c r="B6498" s="238" t="s">
        <v>7764</v>
      </c>
      <c r="C6498" s="121" t="s">
        <v>7479</v>
      </c>
      <c r="D6498" s="119">
        <v>2025</v>
      </c>
      <c r="E6498" s="121">
        <v>6100115366</v>
      </c>
      <c r="F6498" s="237">
        <v>45880</v>
      </c>
      <c r="G6498" s="121" t="s">
        <v>13722</v>
      </c>
      <c r="H6498" s="121" t="s">
        <v>27289</v>
      </c>
      <c r="I6498" s="120" t="s">
        <v>20387</v>
      </c>
      <c r="J6498" s="121" t="s">
        <v>7451</v>
      </c>
    </row>
    <row r="6499" spans="1:10" ht="15.75" hidden="1" customHeight="1">
      <c r="A6499" s="119">
        <v>6492</v>
      </c>
      <c r="B6499" s="238" t="s">
        <v>32536</v>
      </c>
      <c r="C6499" s="121" t="s">
        <v>7479</v>
      </c>
      <c r="D6499" s="119">
        <v>2025</v>
      </c>
      <c r="E6499" s="121">
        <v>6100115627</v>
      </c>
      <c r="F6499" s="237">
        <v>45894</v>
      </c>
      <c r="G6499" s="121" t="s">
        <v>13723</v>
      </c>
      <c r="H6499" s="121" t="s">
        <v>27290</v>
      </c>
      <c r="I6499" s="120" t="s">
        <v>20388</v>
      </c>
      <c r="J6499" s="121" t="s">
        <v>7451</v>
      </c>
    </row>
    <row r="6500" spans="1:10" ht="15.75" hidden="1" customHeight="1">
      <c r="A6500" s="119">
        <v>6493</v>
      </c>
      <c r="B6500" s="238" t="s">
        <v>32537</v>
      </c>
      <c r="C6500" s="121" t="s">
        <v>7490</v>
      </c>
      <c r="D6500" s="119">
        <v>2025</v>
      </c>
      <c r="E6500" s="121">
        <v>6200040345</v>
      </c>
      <c r="F6500" s="237">
        <v>45877</v>
      </c>
      <c r="G6500" s="121" t="s">
        <v>13724</v>
      </c>
      <c r="H6500" s="121" t="s">
        <v>27291</v>
      </c>
      <c r="I6500" s="120" t="s">
        <v>20389</v>
      </c>
      <c r="J6500" s="121" t="s">
        <v>7453</v>
      </c>
    </row>
    <row r="6501" spans="1:10" ht="15.75" hidden="1" customHeight="1">
      <c r="A6501" s="119">
        <v>6494</v>
      </c>
      <c r="B6501" s="238" t="s">
        <v>32538</v>
      </c>
      <c r="C6501" s="121" t="s">
        <v>7496</v>
      </c>
      <c r="D6501" s="119">
        <v>2025</v>
      </c>
      <c r="E6501" s="121">
        <v>6100115355</v>
      </c>
      <c r="F6501" s="237">
        <v>45880</v>
      </c>
      <c r="G6501" s="121" t="s">
        <v>13725</v>
      </c>
      <c r="H6501" s="121" t="s">
        <v>27292</v>
      </c>
      <c r="I6501" s="120" t="s">
        <v>20390</v>
      </c>
      <c r="J6501" s="121" t="s">
        <v>7451</v>
      </c>
    </row>
    <row r="6502" spans="1:10" ht="15.75" hidden="1" customHeight="1">
      <c r="A6502" s="119">
        <v>6495</v>
      </c>
      <c r="B6502" s="238" t="s">
        <v>32539</v>
      </c>
      <c r="C6502" s="121" t="s">
        <v>7506</v>
      </c>
      <c r="D6502" s="119">
        <v>2025</v>
      </c>
      <c r="E6502" s="121">
        <v>6300021304</v>
      </c>
      <c r="F6502" s="237">
        <v>45903</v>
      </c>
      <c r="G6502" s="121" t="s">
        <v>13726</v>
      </c>
      <c r="H6502" s="121" t="s">
        <v>27293</v>
      </c>
      <c r="I6502" s="120" t="s">
        <v>20391</v>
      </c>
      <c r="J6502" s="121" t="s">
        <v>7454</v>
      </c>
    </row>
    <row r="6503" spans="1:10" ht="15.75" hidden="1" customHeight="1">
      <c r="A6503" s="119">
        <v>6496</v>
      </c>
      <c r="B6503" s="238" t="s">
        <v>32540</v>
      </c>
      <c r="C6503" s="121" t="s">
        <v>7501</v>
      </c>
      <c r="D6503" s="119">
        <v>2025</v>
      </c>
      <c r="E6503" s="121">
        <v>6200040341</v>
      </c>
      <c r="F6503" s="237">
        <v>45877</v>
      </c>
      <c r="G6503" s="121" t="s">
        <v>13727</v>
      </c>
      <c r="H6503" s="121" t="s">
        <v>27294</v>
      </c>
      <c r="I6503" s="120" t="s">
        <v>20392</v>
      </c>
      <c r="J6503" s="121" t="s">
        <v>7453</v>
      </c>
    </row>
    <row r="6504" spans="1:10" ht="15.75" hidden="1" customHeight="1">
      <c r="A6504" s="119">
        <v>6497</v>
      </c>
      <c r="B6504" s="238" t="s">
        <v>32541</v>
      </c>
      <c r="C6504" s="121" t="s">
        <v>7483</v>
      </c>
      <c r="D6504" s="119">
        <v>2025</v>
      </c>
      <c r="E6504" s="121">
        <v>6100115361</v>
      </c>
      <c r="F6504" s="237">
        <v>45882</v>
      </c>
      <c r="G6504" s="121" t="s">
        <v>13728</v>
      </c>
      <c r="H6504" s="121" t="s">
        <v>27295</v>
      </c>
      <c r="I6504" s="120" t="s">
        <v>20393</v>
      </c>
      <c r="J6504" s="121" t="s">
        <v>7451</v>
      </c>
    </row>
    <row r="6505" spans="1:10" ht="15.75" hidden="1" customHeight="1">
      <c r="A6505" s="119">
        <v>6498</v>
      </c>
      <c r="B6505" s="238" t="s">
        <v>7705</v>
      </c>
      <c r="C6505" s="121" t="s">
        <v>7478</v>
      </c>
      <c r="D6505" s="119">
        <v>2025</v>
      </c>
      <c r="E6505" s="121">
        <v>6100115362</v>
      </c>
      <c r="F6505" s="237">
        <v>45901</v>
      </c>
      <c r="G6505" s="121" t="s">
        <v>13729</v>
      </c>
      <c r="H6505" s="121" t="s">
        <v>27296</v>
      </c>
      <c r="I6505" s="120" t="s">
        <v>20394</v>
      </c>
      <c r="J6505" s="121" t="s">
        <v>7451</v>
      </c>
    </row>
    <row r="6506" spans="1:10" ht="15.75" hidden="1" customHeight="1">
      <c r="A6506" s="119">
        <v>6499</v>
      </c>
      <c r="B6506" s="238" t="s">
        <v>7905</v>
      </c>
      <c r="C6506" s="121" t="s">
        <v>7483</v>
      </c>
      <c r="D6506" s="119">
        <v>2025</v>
      </c>
      <c r="E6506" s="121">
        <v>6100115677</v>
      </c>
      <c r="F6506" s="237">
        <v>45891</v>
      </c>
      <c r="G6506" s="121" t="s">
        <v>13730</v>
      </c>
      <c r="H6506" s="121" t="s">
        <v>27297</v>
      </c>
      <c r="I6506" s="120" t="s">
        <v>20395</v>
      </c>
      <c r="J6506" s="121" t="s">
        <v>7451</v>
      </c>
    </row>
    <row r="6507" spans="1:10" ht="15.75" hidden="1" customHeight="1">
      <c r="A6507" s="119">
        <v>6500</v>
      </c>
      <c r="B6507" s="238" t="s">
        <v>32542</v>
      </c>
      <c r="C6507" s="121" t="s">
        <v>7482</v>
      </c>
      <c r="D6507" s="119">
        <v>2025</v>
      </c>
      <c r="E6507" s="121">
        <v>6100116102</v>
      </c>
      <c r="F6507" s="237">
        <v>45908</v>
      </c>
      <c r="G6507" s="121" t="s">
        <v>13731</v>
      </c>
      <c r="H6507" s="121" t="s">
        <v>27298</v>
      </c>
      <c r="I6507" s="120" t="s">
        <v>20396</v>
      </c>
      <c r="J6507" s="121" t="s">
        <v>7451</v>
      </c>
    </row>
    <row r="6508" spans="1:10" ht="15.75" hidden="1" customHeight="1">
      <c r="A6508" s="119">
        <v>6501</v>
      </c>
      <c r="B6508" s="238" t="s">
        <v>32543</v>
      </c>
      <c r="C6508" s="121" t="s">
        <v>7478</v>
      </c>
      <c r="D6508" s="119">
        <v>2025</v>
      </c>
      <c r="E6508" s="121">
        <v>6100115372</v>
      </c>
      <c r="F6508" s="237">
        <v>45881</v>
      </c>
      <c r="G6508" s="121" t="s">
        <v>13732</v>
      </c>
      <c r="H6508" s="121" t="s">
        <v>27299</v>
      </c>
      <c r="I6508" s="120" t="s">
        <v>20397</v>
      </c>
      <c r="J6508" s="121" t="s">
        <v>7451</v>
      </c>
    </row>
    <row r="6509" spans="1:10" ht="15.75" hidden="1" customHeight="1">
      <c r="A6509" s="119">
        <v>6502</v>
      </c>
      <c r="B6509" s="238" t="s">
        <v>32544</v>
      </c>
      <c r="C6509" s="121" t="s">
        <v>7483</v>
      </c>
      <c r="D6509" s="119">
        <v>2025</v>
      </c>
      <c r="E6509" s="121">
        <v>6100115457</v>
      </c>
      <c r="F6509" s="237">
        <v>45883</v>
      </c>
      <c r="G6509" s="121" t="s">
        <v>13733</v>
      </c>
      <c r="H6509" s="121" t="s">
        <v>27300</v>
      </c>
      <c r="I6509" s="120" t="s">
        <v>20398</v>
      </c>
      <c r="J6509" s="121" t="s">
        <v>7451</v>
      </c>
    </row>
    <row r="6510" spans="1:10" ht="15.75" hidden="1" customHeight="1">
      <c r="A6510" s="119">
        <v>6503</v>
      </c>
      <c r="B6510" s="238" t="s">
        <v>32545</v>
      </c>
      <c r="C6510" s="121" t="s">
        <v>7486</v>
      </c>
      <c r="D6510" s="119">
        <v>2025</v>
      </c>
      <c r="E6510" s="121">
        <v>6200040346</v>
      </c>
      <c r="F6510" s="237">
        <v>45882</v>
      </c>
      <c r="G6510" s="121" t="s">
        <v>13734</v>
      </c>
      <c r="H6510" s="121" t="s">
        <v>27301</v>
      </c>
      <c r="I6510" s="120" t="s">
        <v>20399</v>
      </c>
      <c r="J6510" s="121" t="s">
        <v>7453</v>
      </c>
    </row>
    <row r="6511" spans="1:10" ht="15.75" hidden="1" customHeight="1">
      <c r="A6511" s="119">
        <v>6504</v>
      </c>
      <c r="B6511" s="238" t="s">
        <v>32546</v>
      </c>
      <c r="C6511" s="121" t="s">
        <v>7478</v>
      </c>
      <c r="D6511" s="119">
        <v>2025</v>
      </c>
      <c r="E6511" s="121">
        <v>6100115410</v>
      </c>
      <c r="F6511" s="237">
        <v>45883</v>
      </c>
      <c r="G6511" s="121" t="s">
        <v>13735</v>
      </c>
      <c r="H6511" s="121" t="s">
        <v>27302</v>
      </c>
      <c r="I6511" s="120" t="s">
        <v>20400</v>
      </c>
      <c r="J6511" s="121" t="s">
        <v>7451</v>
      </c>
    </row>
    <row r="6512" spans="1:10" ht="15.75" hidden="1" customHeight="1">
      <c r="A6512" s="119">
        <v>6505</v>
      </c>
      <c r="B6512" s="238" t="s">
        <v>32547</v>
      </c>
      <c r="C6512" s="121" t="s">
        <v>7508</v>
      </c>
      <c r="D6512" s="119">
        <v>2025</v>
      </c>
      <c r="E6512" s="121">
        <v>6400024687</v>
      </c>
      <c r="F6512" s="237">
        <v>45894</v>
      </c>
      <c r="G6512" s="121" t="s">
        <v>13736</v>
      </c>
      <c r="H6512" s="121" t="s">
        <v>27303</v>
      </c>
      <c r="I6512" s="120" t="s">
        <v>20401</v>
      </c>
      <c r="J6512" s="121" t="s">
        <v>7455</v>
      </c>
    </row>
    <row r="6513" spans="1:10" ht="15.75" hidden="1" customHeight="1">
      <c r="A6513" s="119">
        <v>6506</v>
      </c>
      <c r="B6513" s="238" t="s">
        <v>7624</v>
      </c>
      <c r="C6513" s="121" t="s">
        <v>7478</v>
      </c>
      <c r="D6513" s="119">
        <v>2025</v>
      </c>
      <c r="E6513" s="121">
        <v>6100115391</v>
      </c>
      <c r="F6513" s="237">
        <v>45883</v>
      </c>
      <c r="G6513" s="121" t="s">
        <v>13737</v>
      </c>
      <c r="H6513" s="121" t="s">
        <v>27304</v>
      </c>
      <c r="I6513" s="120" t="s">
        <v>7390</v>
      </c>
      <c r="J6513" s="121" t="s">
        <v>7451</v>
      </c>
    </row>
    <row r="6514" spans="1:10" ht="15.75" hidden="1" customHeight="1">
      <c r="A6514" s="119">
        <v>6507</v>
      </c>
      <c r="B6514" s="238" t="s">
        <v>32548</v>
      </c>
      <c r="C6514" s="121" t="s">
        <v>7508</v>
      </c>
      <c r="D6514" s="119">
        <v>2025</v>
      </c>
      <c r="E6514" s="121">
        <v>6400024672</v>
      </c>
      <c r="F6514" s="237">
        <v>45889</v>
      </c>
      <c r="G6514" s="121" t="s">
        <v>13736</v>
      </c>
      <c r="H6514" s="121" t="s">
        <v>27305</v>
      </c>
      <c r="I6514" s="120" t="s">
        <v>20402</v>
      </c>
      <c r="J6514" s="121" t="s">
        <v>7455</v>
      </c>
    </row>
    <row r="6515" spans="1:10" ht="15.75" hidden="1" customHeight="1">
      <c r="A6515" s="119">
        <v>6508</v>
      </c>
      <c r="B6515" s="238" t="s">
        <v>32549</v>
      </c>
      <c r="C6515" s="121" t="s">
        <v>7486</v>
      </c>
      <c r="D6515" s="119">
        <v>2025</v>
      </c>
      <c r="E6515" s="121">
        <v>6200040426</v>
      </c>
      <c r="F6515" s="237">
        <v>45883</v>
      </c>
      <c r="G6515" s="121" t="s">
        <v>13738</v>
      </c>
      <c r="H6515" s="121" t="s">
        <v>27306</v>
      </c>
      <c r="I6515" s="120" t="s">
        <v>20403</v>
      </c>
      <c r="J6515" s="121" t="s">
        <v>7453</v>
      </c>
    </row>
    <row r="6516" spans="1:10" ht="15.75" hidden="1" customHeight="1">
      <c r="A6516" s="119">
        <v>6509</v>
      </c>
      <c r="B6516" s="238" t="s">
        <v>32233</v>
      </c>
      <c r="C6516" s="121" t="s">
        <v>7489</v>
      </c>
      <c r="D6516" s="119">
        <v>2025</v>
      </c>
      <c r="E6516" s="121">
        <v>6200040352</v>
      </c>
      <c r="F6516" s="237">
        <v>45876</v>
      </c>
      <c r="G6516" s="121" t="s">
        <v>13739</v>
      </c>
      <c r="H6516" s="121" t="s">
        <v>27307</v>
      </c>
      <c r="I6516" s="120" t="s">
        <v>20404</v>
      </c>
      <c r="J6516" s="121" t="s">
        <v>7453</v>
      </c>
    </row>
    <row r="6517" spans="1:10" ht="15.75" hidden="1" customHeight="1">
      <c r="A6517" s="119">
        <v>6510</v>
      </c>
      <c r="B6517" s="238" t="s">
        <v>32550</v>
      </c>
      <c r="C6517" s="121" t="s">
        <v>7508</v>
      </c>
      <c r="D6517" s="119">
        <v>2025</v>
      </c>
      <c r="E6517" s="121">
        <v>6400024688</v>
      </c>
      <c r="F6517" s="237">
        <v>45894</v>
      </c>
      <c r="G6517" s="121" t="s">
        <v>13736</v>
      </c>
      <c r="H6517" s="121" t="s">
        <v>27308</v>
      </c>
      <c r="I6517" s="120" t="s">
        <v>20401</v>
      </c>
      <c r="J6517" s="121" t="s">
        <v>7455</v>
      </c>
    </row>
    <row r="6518" spans="1:10" ht="15.75" hidden="1" customHeight="1">
      <c r="A6518" s="119">
        <v>6511</v>
      </c>
      <c r="B6518" s="238" t="s">
        <v>32551</v>
      </c>
      <c r="C6518" s="121" t="s">
        <v>7481</v>
      </c>
      <c r="D6518" s="119">
        <v>2025</v>
      </c>
      <c r="E6518" s="121">
        <v>6000043133</v>
      </c>
      <c r="F6518" s="237">
        <v>45897</v>
      </c>
      <c r="G6518" s="121" t="s">
        <v>13740</v>
      </c>
      <c r="H6518" s="121" t="s">
        <v>27309</v>
      </c>
      <c r="I6518" s="120" t="s">
        <v>20405</v>
      </c>
      <c r="J6518" s="121" t="s">
        <v>7452</v>
      </c>
    </row>
    <row r="6519" spans="1:10" ht="15.75" hidden="1" customHeight="1">
      <c r="A6519" s="119">
        <v>6512</v>
      </c>
      <c r="B6519" s="238" t="s">
        <v>32552</v>
      </c>
      <c r="C6519" s="121" t="s">
        <v>7493</v>
      </c>
      <c r="D6519" s="119">
        <v>2025</v>
      </c>
      <c r="E6519" s="121">
        <v>6000042970</v>
      </c>
      <c r="F6519" s="237">
        <v>45880</v>
      </c>
      <c r="G6519" s="121" t="s">
        <v>13741</v>
      </c>
      <c r="H6519" s="121" t="s">
        <v>27310</v>
      </c>
      <c r="I6519" s="120" t="s">
        <v>20406</v>
      </c>
      <c r="J6519" s="121" t="s">
        <v>7452</v>
      </c>
    </row>
    <row r="6520" spans="1:10" ht="15.75" hidden="1" customHeight="1">
      <c r="A6520" s="119">
        <v>6513</v>
      </c>
      <c r="B6520" s="238" t="s">
        <v>32553</v>
      </c>
      <c r="C6520" s="121" t="s">
        <v>7491</v>
      </c>
      <c r="D6520" s="119">
        <v>2025</v>
      </c>
      <c r="E6520" s="121">
        <v>6100116058</v>
      </c>
      <c r="F6520" s="237">
        <v>45904</v>
      </c>
      <c r="G6520" s="121" t="s">
        <v>13742</v>
      </c>
      <c r="H6520" s="121" t="s">
        <v>27311</v>
      </c>
      <c r="I6520" s="120" t="s">
        <v>20407</v>
      </c>
      <c r="J6520" s="121" t="s">
        <v>7451</v>
      </c>
    </row>
    <row r="6521" spans="1:10" ht="15.75" hidden="1" customHeight="1">
      <c r="A6521" s="119">
        <v>6514</v>
      </c>
      <c r="B6521" s="238" t="s">
        <v>32554</v>
      </c>
      <c r="C6521" s="121" t="s">
        <v>7502</v>
      </c>
      <c r="D6521" s="119">
        <v>2025</v>
      </c>
      <c r="E6521" s="121">
        <v>6300021344</v>
      </c>
      <c r="F6521" s="237">
        <v>45890</v>
      </c>
      <c r="G6521" s="121" t="s">
        <v>13743</v>
      </c>
      <c r="H6521" s="121" t="s">
        <v>27312</v>
      </c>
      <c r="I6521" s="120" t="s">
        <v>20408</v>
      </c>
      <c r="J6521" s="121" t="s">
        <v>7454</v>
      </c>
    </row>
    <row r="6522" spans="1:10" ht="15.75" customHeight="1">
      <c r="A6522" s="119">
        <v>6515</v>
      </c>
      <c r="B6522" s="238" t="s">
        <v>32555</v>
      </c>
      <c r="C6522" s="121" t="s">
        <v>7510</v>
      </c>
      <c r="D6522" s="119">
        <v>2025</v>
      </c>
      <c r="E6522" s="121">
        <v>6300021347</v>
      </c>
      <c r="F6522" s="237">
        <v>45887</v>
      </c>
      <c r="G6522" s="121" t="s">
        <v>13744</v>
      </c>
      <c r="H6522" s="121" t="s">
        <v>27313</v>
      </c>
      <c r="I6522" s="120" t="s">
        <v>20409</v>
      </c>
      <c r="J6522" s="121" t="s">
        <v>7454</v>
      </c>
    </row>
    <row r="6523" spans="1:10" ht="15.75" hidden="1" customHeight="1">
      <c r="A6523" s="119">
        <v>6516</v>
      </c>
      <c r="B6523" s="238" t="s">
        <v>32556</v>
      </c>
      <c r="C6523" s="121" t="s">
        <v>7491</v>
      </c>
      <c r="D6523" s="119">
        <v>2025</v>
      </c>
      <c r="E6523" s="121">
        <v>6100115599</v>
      </c>
      <c r="F6523" s="237">
        <v>45890</v>
      </c>
      <c r="G6523" s="121" t="s">
        <v>13745</v>
      </c>
      <c r="H6523" s="121" t="s">
        <v>27314</v>
      </c>
      <c r="I6523" s="120" t="s">
        <v>20410</v>
      </c>
      <c r="J6523" s="121" t="s">
        <v>7451</v>
      </c>
    </row>
    <row r="6524" spans="1:10" ht="15.75" hidden="1" customHeight="1">
      <c r="A6524" s="119">
        <v>6517</v>
      </c>
      <c r="B6524" s="238" t="s">
        <v>32557</v>
      </c>
      <c r="C6524" s="121" t="s">
        <v>7483</v>
      </c>
      <c r="D6524" s="119">
        <v>2025</v>
      </c>
      <c r="E6524" s="121">
        <v>6100116426</v>
      </c>
      <c r="F6524" s="237">
        <v>45918</v>
      </c>
      <c r="G6524" s="121" t="s">
        <v>13746</v>
      </c>
      <c r="H6524" s="121" t="s">
        <v>27315</v>
      </c>
      <c r="I6524" s="120" t="s">
        <v>20411</v>
      </c>
      <c r="J6524" s="121" t="s">
        <v>7451</v>
      </c>
    </row>
    <row r="6525" spans="1:10" ht="15.75" hidden="1" customHeight="1">
      <c r="A6525" s="119">
        <v>6518</v>
      </c>
      <c r="B6525" s="238" t="s">
        <v>7721</v>
      </c>
      <c r="C6525" s="121" t="s">
        <v>7496</v>
      </c>
      <c r="D6525" s="119">
        <v>2025</v>
      </c>
      <c r="E6525" s="121">
        <v>6100115958</v>
      </c>
      <c r="F6525" s="237">
        <v>45901</v>
      </c>
      <c r="G6525" s="121" t="s">
        <v>7187</v>
      </c>
      <c r="H6525" s="121" t="s">
        <v>27316</v>
      </c>
      <c r="I6525" s="120" t="s">
        <v>20412</v>
      </c>
      <c r="J6525" s="121" t="s">
        <v>7451</v>
      </c>
    </row>
    <row r="6526" spans="1:10" ht="15.75" hidden="1" customHeight="1">
      <c r="A6526" s="119">
        <v>6519</v>
      </c>
      <c r="B6526" s="238" t="s">
        <v>32558</v>
      </c>
      <c r="C6526" s="121" t="s">
        <v>7490</v>
      </c>
      <c r="D6526" s="119">
        <v>2025</v>
      </c>
      <c r="E6526" s="121">
        <v>6200040483</v>
      </c>
      <c r="F6526" s="237">
        <v>45901</v>
      </c>
      <c r="G6526" s="121" t="s">
        <v>13747</v>
      </c>
      <c r="H6526" s="121" t="s">
        <v>27317</v>
      </c>
      <c r="I6526" s="120" t="s">
        <v>20413</v>
      </c>
      <c r="J6526" s="121" t="s">
        <v>7453</v>
      </c>
    </row>
    <row r="6527" spans="1:10" ht="15.75" hidden="1" customHeight="1">
      <c r="A6527" s="119">
        <v>6520</v>
      </c>
      <c r="B6527" s="238" t="s">
        <v>32559</v>
      </c>
      <c r="C6527" s="121" t="s">
        <v>7482</v>
      </c>
      <c r="D6527" s="119">
        <v>2025</v>
      </c>
      <c r="E6527" s="121">
        <v>6100115489</v>
      </c>
      <c r="F6527" s="237">
        <v>45887</v>
      </c>
      <c r="G6527" s="121" t="s">
        <v>13748</v>
      </c>
      <c r="H6527" s="121" t="s">
        <v>27318</v>
      </c>
      <c r="I6527" s="120" t="s">
        <v>20414</v>
      </c>
      <c r="J6527" s="121" t="s">
        <v>7451</v>
      </c>
    </row>
    <row r="6528" spans="1:10" ht="15.75" hidden="1" customHeight="1">
      <c r="A6528" s="119">
        <v>6521</v>
      </c>
      <c r="B6528" s="238" t="s">
        <v>32560</v>
      </c>
      <c r="C6528" s="121" t="s">
        <v>7478</v>
      </c>
      <c r="D6528" s="119">
        <v>2025</v>
      </c>
      <c r="E6528" s="121">
        <v>6100115920</v>
      </c>
      <c r="F6528" s="237">
        <v>45901</v>
      </c>
      <c r="G6528" s="121" t="s">
        <v>13749</v>
      </c>
      <c r="H6528" s="121" t="s">
        <v>27319</v>
      </c>
      <c r="I6528" s="120" t="s">
        <v>20415</v>
      </c>
      <c r="J6528" s="121" t="s">
        <v>7451</v>
      </c>
    </row>
    <row r="6529" spans="1:10" ht="15.75" hidden="1" customHeight="1">
      <c r="A6529" s="119">
        <v>6522</v>
      </c>
      <c r="B6529" s="238" t="s">
        <v>32561</v>
      </c>
      <c r="C6529" s="121" t="s">
        <v>7497</v>
      </c>
      <c r="D6529" s="119">
        <v>2025</v>
      </c>
      <c r="E6529" s="121">
        <v>6100116037</v>
      </c>
      <c r="F6529" s="237">
        <v>45950</v>
      </c>
      <c r="G6529" s="121" t="s">
        <v>13750</v>
      </c>
      <c r="H6529" s="121" t="s">
        <v>27320</v>
      </c>
      <c r="I6529" s="120" t="s">
        <v>20416</v>
      </c>
      <c r="J6529" s="121" t="s">
        <v>7451</v>
      </c>
    </row>
    <row r="6530" spans="1:10" ht="15.75" hidden="1" customHeight="1">
      <c r="A6530" s="119">
        <v>6523</v>
      </c>
      <c r="B6530" s="238" t="s">
        <v>32562</v>
      </c>
      <c r="C6530" s="121" t="s">
        <v>7496</v>
      </c>
      <c r="D6530" s="119">
        <v>2025</v>
      </c>
      <c r="E6530" s="121">
        <v>6100115491</v>
      </c>
      <c r="F6530" s="237">
        <v>45887</v>
      </c>
      <c r="G6530" s="121" t="s">
        <v>13751</v>
      </c>
      <c r="H6530" s="121" t="s">
        <v>27321</v>
      </c>
      <c r="I6530" s="120" t="s">
        <v>20417</v>
      </c>
      <c r="J6530" s="121" t="s">
        <v>7451</v>
      </c>
    </row>
    <row r="6531" spans="1:10" ht="15.75" hidden="1" customHeight="1">
      <c r="A6531" s="119">
        <v>6524</v>
      </c>
      <c r="B6531" s="238" t="s">
        <v>32563</v>
      </c>
      <c r="C6531" s="121" t="s">
        <v>7508</v>
      </c>
      <c r="D6531" s="119">
        <v>2025</v>
      </c>
      <c r="E6531" s="121">
        <v>6400024671</v>
      </c>
      <c r="F6531" s="237">
        <v>45887</v>
      </c>
      <c r="G6531" s="121" t="s">
        <v>13752</v>
      </c>
      <c r="H6531" s="121" t="s">
        <v>27322</v>
      </c>
      <c r="I6531" s="120" t="s">
        <v>20418</v>
      </c>
      <c r="J6531" s="121" t="s">
        <v>7455</v>
      </c>
    </row>
    <row r="6532" spans="1:10" ht="15.75" hidden="1" customHeight="1">
      <c r="A6532" s="119">
        <v>6525</v>
      </c>
      <c r="B6532" s="238" t="s">
        <v>7764</v>
      </c>
      <c r="C6532" s="121" t="s">
        <v>7479</v>
      </c>
      <c r="D6532" s="119">
        <v>2025</v>
      </c>
      <c r="E6532" s="121">
        <v>6100115522</v>
      </c>
      <c r="F6532" s="237">
        <v>45890</v>
      </c>
      <c r="G6532" s="121" t="s">
        <v>13753</v>
      </c>
      <c r="H6532" s="121" t="s">
        <v>27323</v>
      </c>
      <c r="I6532" s="120" t="s">
        <v>20419</v>
      </c>
      <c r="J6532" s="121" t="s">
        <v>7451</v>
      </c>
    </row>
    <row r="6533" spans="1:10" ht="15.75" hidden="1" customHeight="1">
      <c r="A6533" s="119">
        <v>6526</v>
      </c>
      <c r="B6533" s="238" t="s">
        <v>32564</v>
      </c>
      <c r="C6533" s="121" t="s">
        <v>7483</v>
      </c>
      <c r="D6533" s="119">
        <v>2025</v>
      </c>
      <c r="E6533" s="121">
        <v>6100115435</v>
      </c>
      <c r="F6533" s="237">
        <v>45882</v>
      </c>
      <c r="G6533" s="121" t="s">
        <v>13754</v>
      </c>
      <c r="H6533" s="121" t="s">
        <v>27324</v>
      </c>
      <c r="I6533" s="120" t="s">
        <v>20420</v>
      </c>
      <c r="J6533" s="121" t="s">
        <v>7451</v>
      </c>
    </row>
    <row r="6534" spans="1:10" ht="15.75" hidden="1" customHeight="1">
      <c r="A6534" s="119">
        <v>6527</v>
      </c>
      <c r="B6534" s="238" t="s">
        <v>32565</v>
      </c>
      <c r="C6534" s="121" t="s">
        <v>7508</v>
      </c>
      <c r="D6534" s="119">
        <v>2025</v>
      </c>
      <c r="E6534" s="121">
        <v>6400024649</v>
      </c>
      <c r="F6534" s="237">
        <v>45881</v>
      </c>
      <c r="G6534" s="121" t="s">
        <v>13755</v>
      </c>
      <c r="H6534" s="121" t="s">
        <v>27325</v>
      </c>
      <c r="I6534" s="120" t="s">
        <v>20421</v>
      </c>
      <c r="J6534" s="121" t="s">
        <v>7455</v>
      </c>
    </row>
    <row r="6535" spans="1:10" ht="15.75" hidden="1" customHeight="1">
      <c r="A6535" s="119">
        <v>6528</v>
      </c>
      <c r="B6535" s="238" t="s">
        <v>32566</v>
      </c>
      <c r="C6535" s="121" t="s">
        <v>7489</v>
      </c>
      <c r="D6535" s="119">
        <v>2025</v>
      </c>
      <c r="E6535" s="121">
        <v>6200040353</v>
      </c>
      <c r="F6535" s="237">
        <v>45888</v>
      </c>
      <c r="G6535" s="121" t="s">
        <v>13756</v>
      </c>
      <c r="H6535" s="121" t="s">
        <v>27326</v>
      </c>
      <c r="I6535" s="120" t="s">
        <v>20422</v>
      </c>
      <c r="J6535" s="121" t="s">
        <v>7453</v>
      </c>
    </row>
    <row r="6536" spans="1:10" ht="15.75" hidden="1" customHeight="1">
      <c r="A6536" s="119">
        <v>6529</v>
      </c>
      <c r="B6536" s="238" t="s">
        <v>32567</v>
      </c>
      <c r="C6536" s="121" t="s">
        <v>7481</v>
      </c>
      <c r="D6536" s="119">
        <v>2025</v>
      </c>
      <c r="E6536" s="121">
        <v>6000043042</v>
      </c>
      <c r="F6536" s="237">
        <v>45890</v>
      </c>
      <c r="G6536" s="121" t="s">
        <v>13757</v>
      </c>
      <c r="H6536" s="121" t="s">
        <v>27327</v>
      </c>
      <c r="I6536" s="120" t="s">
        <v>20423</v>
      </c>
      <c r="J6536" s="121" t="s">
        <v>7452</v>
      </c>
    </row>
    <row r="6537" spans="1:10" ht="15.75" hidden="1" customHeight="1">
      <c r="A6537" s="119">
        <v>6530</v>
      </c>
      <c r="B6537" s="121" t="s">
        <v>33363</v>
      </c>
      <c r="C6537" s="121" t="s">
        <v>7495</v>
      </c>
      <c r="D6537" s="119">
        <v>2025</v>
      </c>
      <c r="E6537" s="121">
        <v>6300021323</v>
      </c>
      <c r="F6537" s="237">
        <v>45884</v>
      </c>
      <c r="G6537" s="121" t="s">
        <v>13758</v>
      </c>
      <c r="H6537" s="121" t="s">
        <v>27328</v>
      </c>
      <c r="I6537" s="120" t="s">
        <v>20424</v>
      </c>
      <c r="J6537" s="121" t="s">
        <v>7454</v>
      </c>
    </row>
    <row r="6538" spans="1:10" ht="15.75" hidden="1" customHeight="1">
      <c r="A6538" s="119">
        <v>6531</v>
      </c>
      <c r="B6538" s="238" t="s">
        <v>32568</v>
      </c>
      <c r="C6538" s="121" t="s">
        <v>7505</v>
      </c>
      <c r="D6538" s="119">
        <v>2025</v>
      </c>
      <c r="E6538" s="121">
        <v>6400024670</v>
      </c>
      <c r="F6538" s="237">
        <v>45887</v>
      </c>
      <c r="G6538" s="121" t="s">
        <v>13759</v>
      </c>
      <c r="H6538" s="121" t="s">
        <v>27329</v>
      </c>
      <c r="I6538" s="120" t="s">
        <v>20425</v>
      </c>
      <c r="J6538" s="121" t="s">
        <v>7455</v>
      </c>
    </row>
    <row r="6539" spans="1:10" ht="15.75" hidden="1" customHeight="1">
      <c r="A6539" s="119">
        <v>6532</v>
      </c>
      <c r="B6539" s="238" t="s">
        <v>32569</v>
      </c>
      <c r="C6539" s="121" t="s">
        <v>7493</v>
      </c>
      <c r="D6539" s="119">
        <v>2025</v>
      </c>
      <c r="E6539" s="121">
        <v>6000043592</v>
      </c>
      <c r="F6539" s="237">
        <v>45918</v>
      </c>
      <c r="G6539" s="121" t="s">
        <v>13760</v>
      </c>
      <c r="H6539" s="121" t="s">
        <v>27330</v>
      </c>
      <c r="I6539" s="120" t="s">
        <v>20426</v>
      </c>
      <c r="J6539" s="121" t="s">
        <v>7452</v>
      </c>
    </row>
    <row r="6540" spans="1:10" ht="15.75" hidden="1" customHeight="1">
      <c r="A6540" s="119">
        <v>6533</v>
      </c>
      <c r="B6540" s="238" t="s">
        <v>7692</v>
      </c>
      <c r="C6540" s="121" t="s">
        <v>7482</v>
      </c>
      <c r="D6540" s="119">
        <v>2025</v>
      </c>
      <c r="E6540" s="121">
        <v>6100115741</v>
      </c>
      <c r="F6540" s="237">
        <v>45895</v>
      </c>
      <c r="G6540" s="121" t="s">
        <v>13761</v>
      </c>
      <c r="H6540" s="121" t="s">
        <v>27331</v>
      </c>
      <c r="I6540" s="120" t="s">
        <v>20427</v>
      </c>
      <c r="J6540" s="121" t="s">
        <v>7451</v>
      </c>
    </row>
    <row r="6541" spans="1:10" ht="15.75" hidden="1" customHeight="1">
      <c r="A6541" s="119">
        <v>6534</v>
      </c>
      <c r="B6541" s="238" t="s">
        <v>32570</v>
      </c>
      <c r="C6541" s="121" t="s">
        <v>7502</v>
      </c>
      <c r="D6541" s="119">
        <v>2025</v>
      </c>
      <c r="E6541" s="121">
        <v>6300021314</v>
      </c>
      <c r="F6541" s="237">
        <v>45883</v>
      </c>
      <c r="G6541" s="121" t="s">
        <v>13762</v>
      </c>
      <c r="H6541" s="121" t="s">
        <v>27332</v>
      </c>
      <c r="I6541" s="120" t="s">
        <v>20428</v>
      </c>
      <c r="J6541" s="121" t="s">
        <v>7454</v>
      </c>
    </row>
    <row r="6542" spans="1:10" ht="15.75" hidden="1" customHeight="1">
      <c r="A6542" s="119">
        <v>6535</v>
      </c>
      <c r="B6542" s="238" t="s">
        <v>30348</v>
      </c>
      <c r="C6542" s="121" t="s">
        <v>7479</v>
      </c>
      <c r="D6542" s="119">
        <v>2025</v>
      </c>
      <c r="E6542" s="121">
        <v>6100115494</v>
      </c>
      <c r="F6542" s="237">
        <v>45887</v>
      </c>
      <c r="G6542" s="121" t="s">
        <v>13763</v>
      </c>
      <c r="H6542" s="121" t="s">
        <v>27333</v>
      </c>
      <c r="I6542" s="120" t="s">
        <v>20429</v>
      </c>
      <c r="J6542" s="121" t="s">
        <v>7451</v>
      </c>
    </row>
    <row r="6543" spans="1:10" ht="15.75" hidden="1" customHeight="1">
      <c r="A6543" s="119">
        <v>6536</v>
      </c>
      <c r="B6543" s="238" t="s">
        <v>32571</v>
      </c>
      <c r="C6543" s="121" t="s">
        <v>7490</v>
      </c>
      <c r="D6543" s="119">
        <v>2025</v>
      </c>
      <c r="E6543" s="121">
        <v>6200040391</v>
      </c>
      <c r="F6543" s="237">
        <v>45881</v>
      </c>
      <c r="G6543" s="121" t="s">
        <v>13764</v>
      </c>
      <c r="H6543" s="121" t="s">
        <v>27334</v>
      </c>
      <c r="I6543" s="120" t="s">
        <v>20430</v>
      </c>
      <c r="J6543" s="121" t="s">
        <v>7453</v>
      </c>
    </row>
    <row r="6544" spans="1:10" ht="15.75" hidden="1" customHeight="1">
      <c r="A6544" s="119">
        <v>6537</v>
      </c>
      <c r="B6544" s="238" t="s">
        <v>32572</v>
      </c>
      <c r="C6544" s="121" t="s">
        <v>7478</v>
      </c>
      <c r="D6544" s="119">
        <v>2025</v>
      </c>
      <c r="E6544" s="121">
        <v>6100115733</v>
      </c>
      <c r="F6544" s="237">
        <v>45891</v>
      </c>
      <c r="G6544" s="121" t="s">
        <v>13765</v>
      </c>
      <c r="H6544" s="121" t="s">
        <v>27335</v>
      </c>
      <c r="I6544" s="120" t="s">
        <v>20431</v>
      </c>
      <c r="J6544" s="121" t="s">
        <v>7451</v>
      </c>
    </row>
    <row r="6545" spans="1:10" ht="15.75" hidden="1" customHeight="1">
      <c r="A6545" s="119">
        <v>6538</v>
      </c>
      <c r="B6545" s="238" t="s">
        <v>32573</v>
      </c>
      <c r="C6545" s="121" t="s">
        <v>7493</v>
      </c>
      <c r="D6545" s="119">
        <v>2025</v>
      </c>
      <c r="E6545" s="121">
        <v>6000042984</v>
      </c>
      <c r="F6545" s="237">
        <v>45884</v>
      </c>
      <c r="G6545" s="121" t="s">
        <v>13766</v>
      </c>
      <c r="H6545" s="121" t="s">
        <v>27336</v>
      </c>
      <c r="I6545" s="120" t="s">
        <v>20432</v>
      </c>
      <c r="J6545" s="121" t="s">
        <v>7452</v>
      </c>
    </row>
    <row r="6546" spans="1:10" ht="15.75" hidden="1" customHeight="1">
      <c r="A6546" s="119">
        <v>6539</v>
      </c>
      <c r="B6546" s="238" t="s">
        <v>32574</v>
      </c>
      <c r="C6546" s="121" t="s">
        <v>7504</v>
      </c>
      <c r="D6546" s="119">
        <v>2025</v>
      </c>
      <c r="E6546" s="121">
        <v>6300021359</v>
      </c>
      <c r="F6546" s="237">
        <v>45895</v>
      </c>
      <c r="G6546" s="121" t="s">
        <v>7124</v>
      </c>
      <c r="H6546" s="121" t="s">
        <v>27337</v>
      </c>
      <c r="I6546" s="120" t="s">
        <v>20433</v>
      </c>
      <c r="J6546" s="121" t="s">
        <v>7454</v>
      </c>
    </row>
    <row r="6547" spans="1:10" ht="15.75" hidden="1" customHeight="1">
      <c r="A6547" s="119">
        <v>6540</v>
      </c>
      <c r="B6547" s="238" t="s">
        <v>32575</v>
      </c>
      <c r="C6547" s="121" t="s">
        <v>7479</v>
      </c>
      <c r="D6547" s="119">
        <v>2025</v>
      </c>
      <c r="E6547" s="121">
        <v>6100115454</v>
      </c>
      <c r="F6547" s="237">
        <v>45883</v>
      </c>
      <c r="G6547" s="121" t="s">
        <v>13767</v>
      </c>
      <c r="H6547" s="121" t="s">
        <v>27338</v>
      </c>
      <c r="I6547" s="120" t="s">
        <v>20434</v>
      </c>
      <c r="J6547" s="121" t="s">
        <v>7451</v>
      </c>
    </row>
    <row r="6548" spans="1:10" ht="15.75" hidden="1" customHeight="1">
      <c r="A6548" s="119">
        <v>6541</v>
      </c>
      <c r="B6548" s="238" t="s">
        <v>32576</v>
      </c>
      <c r="C6548" s="121" t="s">
        <v>7480</v>
      </c>
      <c r="D6548" s="119">
        <v>2025</v>
      </c>
      <c r="E6548" s="121">
        <v>6000043079</v>
      </c>
      <c r="F6548" s="237">
        <v>45889</v>
      </c>
      <c r="G6548" s="121" t="s">
        <v>13768</v>
      </c>
      <c r="H6548" s="121" t="s">
        <v>27339</v>
      </c>
      <c r="I6548" s="120" t="s">
        <v>20435</v>
      </c>
      <c r="J6548" s="121" t="s">
        <v>7452</v>
      </c>
    </row>
    <row r="6549" spans="1:10" ht="15.75" hidden="1" customHeight="1">
      <c r="A6549" s="119">
        <v>6542</v>
      </c>
      <c r="B6549" s="238" t="s">
        <v>7673</v>
      </c>
      <c r="C6549" s="121" t="s">
        <v>7478</v>
      </c>
      <c r="D6549" s="119">
        <v>2025</v>
      </c>
      <c r="E6549" s="121">
        <v>6100115570</v>
      </c>
      <c r="F6549" s="237">
        <v>45891</v>
      </c>
      <c r="G6549" s="121" t="s">
        <v>7127</v>
      </c>
      <c r="H6549" s="121" t="s">
        <v>27340</v>
      </c>
      <c r="I6549" s="120" t="s">
        <v>7434</v>
      </c>
      <c r="J6549" s="121" t="s">
        <v>7451</v>
      </c>
    </row>
    <row r="6550" spans="1:10" ht="15.75" hidden="1" customHeight="1">
      <c r="A6550" s="119">
        <v>6543</v>
      </c>
      <c r="B6550" s="238" t="s">
        <v>28764</v>
      </c>
      <c r="C6550" s="121" t="s">
        <v>7479</v>
      </c>
      <c r="D6550" s="119">
        <v>2025</v>
      </c>
      <c r="E6550" s="121">
        <v>6100115459</v>
      </c>
      <c r="F6550" s="237">
        <v>45882</v>
      </c>
      <c r="G6550" s="121" t="s">
        <v>8820</v>
      </c>
      <c r="H6550" s="121" t="s">
        <v>27341</v>
      </c>
      <c r="I6550" s="120" t="s">
        <v>20436</v>
      </c>
      <c r="J6550" s="121" t="s">
        <v>7451</v>
      </c>
    </row>
    <row r="6551" spans="1:10" ht="15.75" hidden="1" customHeight="1">
      <c r="A6551" s="119">
        <v>6544</v>
      </c>
      <c r="B6551" s="238" t="s">
        <v>7705</v>
      </c>
      <c r="C6551" s="121" t="s">
        <v>7478</v>
      </c>
      <c r="D6551" s="119">
        <v>2025</v>
      </c>
      <c r="E6551" s="121">
        <v>6100115571</v>
      </c>
      <c r="F6551" s="237">
        <v>45897</v>
      </c>
      <c r="G6551" s="121" t="s">
        <v>13769</v>
      </c>
      <c r="H6551" s="121" t="s">
        <v>27342</v>
      </c>
      <c r="I6551" s="120" t="s">
        <v>7345</v>
      </c>
      <c r="J6551" s="121" t="s">
        <v>7451</v>
      </c>
    </row>
    <row r="6552" spans="1:10" ht="15.75" hidden="1" customHeight="1">
      <c r="A6552" s="119">
        <v>6545</v>
      </c>
      <c r="B6552" s="238" t="s">
        <v>32577</v>
      </c>
      <c r="C6552" s="121" t="s">
        <v>7483</v>
      </c>
      <c r="D6552" s="119">
        <v>2025</v>
      </c>
      <c r="E6552" s="121">
        <v>6100115540</v>
      </c>
      <c r="F6552" s="237">
        <v>45895</v>
      </c>
      <c r="G6552" s="121" t="s">
        <v>7124</v>
      </c>
      <c r="H6552" s="121" t="s">
        <v>27343</v>
      </c>
      <c r="I6552" s="120" t="s">
        <v>20437</v>
      </c>
      <c r="J6552" s="121" t="s">
        <v>7451</v>
      </c>
    </row>
    <row r="6553" spans="1:10" ht="15.75" hidden="1" customHeight="1">
      <c r="A6553" s="119">
        <v>6546</v>
      </c>
      <c r="B6553" s="238" t="s">
        <v>32578</v>
      </c>
      <c r="C6553" s="121" t="s">
        <v>7484</v>
      </c>
      <c r="D6553" s="119">
        <v>2025</v>
      </c>
      <c r="E6553" s="121">
        <v>6100115526</v>
      </c>
      <c r="F6553" s="237">
        <v>45887</v>
      </c>
      <c r="G6553" s="121" t="s">
        <v>13770</v>
      </c>
      <c r="H6553" s="121" t="s">
        <v>27344</v>
      </c>
      <c r="I6553" s="120" t="s">
        <v>20438</v>
      </c>
      <c r="J6553" s="121" t="s">
        <v>7451</v>
      </c>
    </row>
    <row r="6554" spans="1:10" ht="15.75" hidden="1" customHeight="1">
      <c r="A6554" s="119">
        <v>6547</v>
      </c>
      <c r="B6554" s="238" t="s">
        <v>32579</v>
      </c>
      <c r="C6554" s="121" t="s">
        <v>7506</v>
      </c>
      <c r="D6554" s="119">
        <v>2025</v>
      </c>
      <c r="E6554" s="121">
        <v>6300021392</v>
      </c>
      <c r="F6554" s="237">
        <v>45903</v>
      </c>
      <c r="G6554" s="121" t="s">
        <v>13771</v>
      </c>
      <c r="H6554" s="121" t="s">
        <v>27345</v>
      </c>
      <c r="I6554" s="120" t="s">
        <v>20439</v>
      </c>
      <c r="J6554" s="121" t="s">
        <v>7454</v>
      </c>
    </row>
    <row r="6555" spans="1:10" ht="15.75" hidden="1" customHeight="1">
      <c r="A6555" s="119">
        <v>6548</v>
      </c>
      <c r="B6555" s="238" t="s">
        <v>32580</v>
      </c>
      <c r="C6555" s="121" t="s">
        <v>7502</v>
      </c>
      <c r="D6555" s="119">
        <v>2025</v>
      </c>
      <c r="E6555" s="121">
        <v>6300021358</v>
      </c>
      <c r="F6555" s="237">
        <v>45890</v>
      </c>
      <c r="G6555" s="121" t="s">
        <v>13772</v>
      </c>
      <c r="H6555" s="121" t="s">
        <v>27346</v>
      </c>
      <c r="I6555" s="120" t="s">
        <v>20440</v>
      </c>
      <c r="J6555" s="121" t="s">
        <v>7454</v>
      </c>
    </row>
    <row r="6556" spans="1:10" ht="15.75" hidden="1" customHeight="1">
      <c r="A6556" s="119">
        <v>6549</v>
      </c>
      <c r="B6556" s="238" t="s">
        <v>30970</v>
      </c>
      <c r="C6556" s="121" t="s">
        <v>7491</v>
      </c>
      <c r="D6556" s="119">
        <v>2025</v>
      </c>
      <c r="E6556" s="121">
        <v>6100115876</v>
      </c>
      <c r="F6556" s="237">
        <v>45898</v>
      </c>
      <c r="G6556" s="121" t="s">
        <v>13773</v>
      </c>
      <c r="H6556" s="121" t="s">
        <v>27347</v>
      </c>
      <c r="I6556" s="120" t="s">
        <v>20441</v>
      </c>
      <c r="J6556" s="121" t="s">
        <v>7451</v>
      </c>
    </row>
    <row r="6557" spans="1:10" ht="15.75" hidden="1" customHeight="1">
      <c r="A6557" s="119">
        <v>6550</v>
      </c>
      <c r="B6557" s="238" t="s">
        <v>32581</v>
      </c>
      <c r="C6557" s="121" t="s">
        <v>7498</v>
      </c>
      <c r="D6557" s="119">
        <v>2025</v>
      </c>
      <c r="E6557" s="121">
        <v>6200040388</v>
      </c>
      <c r="F6557" s="237">
        <v>45881</v>
      </c>
      <c r="G6557" s="121" t="s">
        <v>13774</v>
      </c>
      <c r="H6557" s="121" t="s">
        <v>27348</v>
      </c>
      <c r="I6557" s="120" t="s">
        <v>20442</v>
      </c>
      <c r="J6557" s="121" t="s">
        <v>7453</v>
      </c>
    </row>
    <row r="6558" spans="1:10" ht="15.75" hidden="1" customHeight="1">
      <c r="A6558" s="119">
        <v>6551</v>
      </c>
      <c r="B6558" s="238" t="s">
        <v>30406</v>
      </c>
      <c r="C6558" s="121" t="s">
        <v>7482</v>
      </c>
      <c r="D6558" s="119">
        <v>2025</v>
      </c>
      <c r="E6558" s="121">
        <v>6100116662</v>
      </c>
      <c r="F6558" s="237">
        <v>45929</v>
      </c>
      <c r="G6558" s="121" t="s">
        <v>13775</v>
      </c>
      <c r="H6558" s="121" t="s">
        <v>27349</v>
      </c>
      <c r="I6558" s="120" t="s">
        <v>20443</v>
      </c>
      <c r="J6558" s="121" t="s">
        <v>7451</v>
      </c>
    </row>
    <row r="6559" spans="1:10" ht="15.75" hidden="1" customHeight="1">
      <c r="A6559" s="119">
        <v>6552</v>
      </c>
      <c r="B6559" s="238" t="s">
        <v>29581</v>
      </c>
      <c r="C6559" s="121" t="s">
        <v>7488</v>
      </c>
      <c r="D6559" s="119">
        <v>2025</v>
      </c>
      <c r="E6559" s="121">
        <v>6100116405</v>
      </c>
      <c r="F6559" s="237">
        <v>45918</v>
      </c>
      <c r="G6559" s="121" t="s">
        <v>13776</v>
      </c>
      <c r="H6559" s="121" t="s">
        <v>27350</v>
      </c>
      <c r="I6559" s="120" t="s">
        <v>20444</v>
      </c>
      <c r="J6559" s="121" t="s">
        <v>7451</v>
      </c>
    </row>
    <row r="6560" spans="1:10" ht="15.75" hidden="1" customHeight="1">
      <c r="A6560" s="119">
        <v>6553</v>
      </c>
      <c r="B6560" s="238" t="s">
        <v>7713</v>
      </c>
      <c r="C6560" s="121" t="s">
        <v>7478</v>
      </c>
      <c r="D6560" s="119">
        <v>2025</v>
      </c>
      <c r="E6560" s="121">
        <v>6100115465</v>
      </c>
      <c r="F6560" s="237">
        <v>45884</v>
      </c>
      <c r="G6560" s="121" t="s">
        <v>13777</v>
      </c>
      <c r="H6560" s="121" t="s">
        <v>27351</v>
      </c>
      <c r="I6560" s="120" t="s">
        <v>20445</v>
      </c>
      <c r="J6560" s="121" t="s">
        <v>7451</v>
      </c>
    </row>
    <row r="6561" spans="1:10" ht="15.75" hidden="1" customHeight="1">
      <c r="A6561" s="119">
        <v>6554</v>
      </c>
      <c r="B6561" s="238" t="s">
        <v>32582</v>
      </c>
      <c r="C6561" s="121" t="s">
        <v>7496</v>
      </c>
      <c r="D6561" s="119">
        <v>2025</v>
      </c>
      <c r="E6561" s="121">
        <v>6100115563</v>
      </c>
      <c r="F6561" s="237">
        <v>45888</v>
      </c>
      <c r="G6561" s="121" t="s">
        <v>13778</v>
      </c>
      <c r="H6561" s="121" t="s">
        <v>27352</v>
      </c>
      <c r="I6561" s="120" t="s">
        <v>20446</v>
      </c>
      <c r="J6561" s="121" t="s">
        <v>7451</v>
      </c>
    </row>
    <row r="6562" spans="1:10" ht="15.75" hidden="1" customHeight="1">
      <c r="A6562" s="119">
        <v>6555</v>
      </c>
      <c r="B6562" s="238" t="s">
        <v>7516</v>
      </c>
      <c r="C6562" s="121" t="s">
        <v>7491</v>
      </c>
      <c r="D6562" s="119">
        <v>2025</v>
      </c>
      <c r="E6562" s="121">
        <v>6100115490</v>
      </c>
      <c r="F6562" s="237">
        <v>45884</v>
      </c>
      <c r="G6562" s="121" t="s">
        <v>13779</v>
      </c>
      <c r="H6562" s="121" t="s">
        <v>27353</v>
      </c>
      <c r="I6562" s="120" t="s">
        <v>20447</v>
      </c>
      <c r="J6562" s="121" t="s">
        <v>7451</v>
      </c>
    </row>
    <row r="6563" spans="1:10" ht="15.75" hidden="1" customHeight="1">
      <c r="A6563" s="119">
        <v>6556</v>
      </c>
      <c r="B6563" s="238" t="s">
        <v>32583</v>
      </c>
      <c r="C6563" s="121" t="s">
        <v>7484</v>
      </c>
      <c r="D6563" s="119">
        <v>2025</v>
      </c>
      <c r="E6563" s="121">
        <v>6100115798</v>
      </c>
      <c r="F6563" s="237">
        <v>45895</v>
      </c>
      <c r="G6563" s="121" t="s">
        <v>13780</v>
      </c>
      <c r="H6563" s="121" t="s">
        <v>27354</v>
      </c>
      <c r="I6563" s="120" t="s">
        <v>20448</v>
      </c>
      <c r="J6563" s="121" t="s">
        <v>7451</v>
      </c>
    </row>
    <row r="6564" spans="1:10" ht="15.75" hidden="1" customHeight="1">
      <c r="A6564" s="119">
        <v>6557</v>
      </c>
      <c r="B6564" s="238" t="s">
        <v>32584</v>
      </c>
      <c r="C6564" s="121" t="s">
        <v>7479</v>
      </c>
      <c r="D6564" s="119">
        <v>2025</v>
      </c>
      <c r="E6564" s="121">
        <v>6100115484</v>
      </c>
      <c r="F6564" s="237">
        <v>45883</v>
      </c>
      <c r="G6564" s="121" t="s">
        <v>13781</v>
      </c>
      <c r="H6564" s="121" t="s">
        <v>27355</v>
      </c>
      <c r="I6564" s="120" t="s">
        <v>20449</v>
      </c>
      <c r="J6564" s="121" t="s">
        <v>7451</v>
      </c>
    </row>
    <row r="6565" spans="1:10" ht="15.75" hidden="1" customHeight="1">
      <c r="A6565" s="119">
        <v>6558</v>
      </c>
      <c r="B6565" s="238" t="s">
        <v>32585</v>
      </c>
      <c r="C6565" s="121" t="s">
        <v>7498</v>
      </c>
      <c r="D6565" s="119">
        <v>2025</v>
      </c>
      <c r="E6565" s="121">
        <v>6200040295</v>
      </c>
      <c r="F6565" s="237">
        <v>45874</v>
      </c>
      <c r="G6565" s="121" t="s">
        <v>13782</v>
      </c>
      <c r="H6565" s="121" t="s">
        <v>27356</v>
      </c>
      <c r="I6565" s="120" t="s">
        <v>20450</v>
      </c>
      <c r="J6565" s="121" t="s">
        <v>7453</v>
      </c>
    </row>
    <row r="6566" spans="1:10" ht="15.75" hidden="1" customHeight="1">
      <c r="A6566" s="119">
        <v>6559</v>
      </c>
      <c r="B6566" s="238" t="s">
        <v>32586</v>
      </c>
      <c r="C6566" s="121" t="s">
        <v>7485</v>
      </c>
      <c r="D6566" s="119">
        <v>2025</v>
      </c>
      <c r="E6566" s="121">
        <v>6000043027</v>
      </c>
      <c r="F6566" s="237">
        <v>45887</v>
      </c>
      <c r="G6566" s="121" t="s">
        <v>13783</v>
      </c>
      <c r="H6566" s="121" t="s">
        <v>27357</v>
      </c>
      <c r="I6566" s="120" t="s">
        <v>20451</v>
      </c>
      <c r="J6566" s="121" t="s">
        <v>7452</v>
      </c>
    </row>
    <row r="6567" spans="1:10" ht="15.75" hidden="1" customHeight="1">
      <c r="A6567" s="119">
        <v>6560</v>
      </c>
      <c r="B6567" s="238" t="s">
        <v>7515</v>
      </c>
      <c r="C6567" s="121" t="s">
        <v>7482</v>
      </c>
      <c r="D6567" s="119">
        <v>2025</v>
      </c>
      <c r="E6567" s="121">
        <v>6100116008</v>
      </c>
      <c r="F6567" s="237">
        <v>45908</v>
      </c>
      <c r="G6567" s="121" t="s">
        <v>13784</v>
      </c>
      <c r="H6567" s="121" t="s">
        <v>27358</v>
      </c>
      <c r="I6567" s="120" t="s">
        <v>20452</v>
      </c>
      <c r="J6567" s="121" t="s">
        <v>7451</v>
      </c>
    </row>
    <row r="6568" spans="1:10" ht="15.75" hidden="1" customHeight="1">
      <c r="A6568" s="119">
        <v>6561</v>
      </c>
      <c r="B6568" s="238" t="s">
        <v>32587</v>
      </c>
      <c r="C6568" s="121" t="s">
        <v>7508</v>
      </c>
      <c r="D6568" s="119">
        <v>2025</v>
      </c>
      <c r="E6568" s="121">
        <v>6400024662</v>
      </c>
      <c r="F6568" s="237">
        <v>45896</v>
      </c>
      <c r="G6568" s="121" t="s">
        <v>13785</v>
      </c>
      <c r="H6568" s="121" t="s">
        <v>27359</v>
      </c>
      <c r="I6568" s="120" t="s">
        <v>20453</v>
      </c>
      <c r="J6568" s="121" t="s">
        <v>7455</v>
      </c>
    </row>
    <row r="6569" spans="1:10" ht="15.75" hidden="1" customHeight="1">
      <c r="A6569" s="119">
        <v>6562</v>
      </c>
      <c r="B6569" s="238" t="s">
        <v>32588</v>
      </c>
      <c r="C6569" s="121" t="s">
        <v>7483</v>
      </c>
      <c r="D6569" s="119">
        <v>2025</v>
      </c>
      <c r="E6569" s="121">
        <v>6100115481</v>
      </c>
      <c r="F6569" s="237">
        <v>45887</v>
      </c>
      <c r="G6569" s="121" t="s">
        <v>9579</v>
      </c>
      <c r="H6569" s="121" t="s">
        <v>27360</v>
      </c>
      <c r="I6569" s="120" t="s">
        <v>20454</v>
      </c>
      <c r="J6569" s="121" t="s">
        <v>7451</v>
      </c>
    </row>
    <row r="6570" spans="1:10" ht="15.75" hidden="1" customHeight="1">
      <c r="A6570" s="119">
        <v>6563</v>
      </c>
      <c r="B6570" s="238" t="s">
        <v>32589</v>
      </c>
      <c r="C6570" s="121" t="s">
        <v>7504</v>
      </c>
      <c r="D6570" s="119">
        <v>2025</v>
      </c>
      <c r="E6570" s="121">
        <v>6300021415</v>
      </c>
      <c r="F6570" s="237">
        <v>45901</v>
      </c>
      <c r="G6570" s="121" t="s">
        <v>13786</v>
      </c>
      <c r="H6570" s="121" t="s">
        <v>27361</v>
      </c>
      <c r="I6570" s="120" t="s">
        <v>20455</v>
      </c>
      <c r="J6570" s="121" t="s">
        <v>7454</v>
      </c>
    </row>
    <row r="6571" spans="1:10" ht="15.75" hidden="1" customHeight="1">
      <c r="A6571" s="119">
        <v>6564</v>
      </c>
      <c r="B6571" s="238" t="s">
        <v>32590</v>
      </c>
      <c r="C6571" s="121" t="s">
        <v>7489</v>
      </c>
      <c r="D6571" s="119">
        <v>2025</v>
      </c>
      <c r="E6571" s="121">
        <v>6200040396</v>
      </c>
      <c r="F6571" s="237">
        <v>45883</v>
      </c>
      <c r="G6571" s="121" t="s">
        <v>13787</v>
      </c>
      <c r="H6571" s="121" t="s">
        <v>27362</v>
      </c>
      <c r="I6571" s="120" t="s">
        <v>20456</v>
      </c>
      <c r="J6571" s="121" t="s">
        <v>7453</v>
      </c>
    </row>
    <row r="6572" spans="1:10" ht="15.75" hidden="1" customHeight="1">
      <c r="A6572" s="119">
        <v>6565</v>
      </c>
      <c r="B6572" s="238" t="s">
        <v>32591</v>
      </c>
      <c r="C6572" s="121" t="s">
        <v>7500</v>
      </c>
      <c r="D6572" s="119">
        <v>2025</v>
      </c>
      <c r="E6572" s="121">
        <v>6200040481</v>
      </c>
      <c r="F6572" s="237">
        <v>45890</v>
      </c>
      <c r="G6572" s="121" t="s">
        <v>13788</v>
      </c>
      <c r="H6572" s="121" t="s">
        <v>27363</v>
      </c>
      <c r="I6572" s="120" t="s">
        <v>20457</v>
      </c>
      <c r="J6572" s="121" t="s">
        <v>7453</v>
      </c>
    </row>
    <row r="6573" spans="1:10" ht="15.75" hidden="1" customHeight="1">
      <c r="A6573" s="119">
        <v>6566</v>
      </c>
      <c r="B6573" s="238" t="s">
        <v>32592</v>
      </c>
      <c r="C6573" s="121" t="s">
        <v>7482</v>
      </c>
      <c r="D6573" s="119">
        <v>2025</v>
      </c>
      <c r="E6573" s="121">
        <v>6100116061</v>
      </c>
      <c r="F6573" s="237">
        <v>45904</v>
      </c>
      <c r="G6573" s="121" t="s">
        <v>13789</v>
      </c>
      <c r="H6573" s="121" t="s">
        <v>27364</v>
      </c>
      <c r="I6573" s="120" t="s">
        <v>20458</v>
      </c>
      <c r="J6573" s="121" t="s">
        <v>7451</v>
      </c>
    </row>
    <row r="6574" spans="1:10" ht="15.75" hidden="1" customHeight="1">
      <c r="A6574" s="119">
        <v>6567</v>
      </c>
      <c r="B6574" s="238" t="s">
        <v>32593</v>
      </c>
      <c r="C6574" s="121" t="s">
        <v>7492</v>
      </c>
      <c r="D6574" s="119">
        <v>2025</v>
      </c>
      <c r="E6574" s="121">
        <v>6200040542</v>
      </c>
      <c r="F6574" s="237">
        <v>45897</v>
      </c>
      <c r="G6574" s="121" t="s">
        <v>13790</v>
      </c>
      <c r="H6574" s="121" t="s">
        <v>27365</v>
      </c>
      <c r="I6574" s="120" t="s">
        <v>20459</v>
      </c>
      <c r="J6574" s="121" t="s">
        <v>7453</v>
      </c>
    </row>
    <row r="6575" spans="1:10" ht="15.75" hidden="1" customHeight="1">
      <c r="A6575" s="119">
        <v>6568</v>
      </c>
      <c r="B6575" s="121" t="s">
        <v>28084</v>
      </c>
      <c r="C6575" s="121" t="s">
        <v>7486</v>
      </c>
      <c r="D6575" s="119">
        <v>2025</v>
      </c>
      <c r="E6575" s="121">
        <v>6200040616</v>
      </c>
      <c r="F6575" s="237">
        <v>45931</v>
      </c>
      <c r="G6575" s="121" t="s">
        <v>12433</v>
      </c>
      <c r="H6575" s="121" t="s">
        <v>27366</v>
      </c>
      <c r="I6575" s="120" t="s">
        <v>20460</v>
      </c>
      <c r="J6575" s="121" t="s">
        <v>7453</v>
      </c>
    </row>
    <row r="6576" spans="1:10" ht="15.75" hidden="1" customHeight="1">
      <c r="A6576" s="119">
        <v>6569</v>
      </c>
      <c r="B6576" s="238" t="s">
        <v>32594</v>
      </c>
      <c r="C6576" s="121" t="s">
        <v>7480</v>
      </c>
      <c r="D6576" s="119">
        <v>2025</v>
      </c>
      <c r="E6576" s="121">
        <v>6000043205</v>
      </c>
      <c r="F6576" s="237">
        <v>45909</v>
      </c>
      <c r="G6576" s="121" t="s">
        <v>13791</v>
      </c>
      <c r="H6576" s="121" t="s">
        <v>27367</v>
      </c>
      <c r="I6576" s="120" t="s">
        <v>20461</v>
      </c>
      <c r="J6576" s="121" t="s">
        <v>7452</v>
      </c>
    </row>
    <row r="6577" spans="1:10" ht="15.75" hidden="1" customHeight="1">
      <c r="A6577" s="119">
        <v>6570</v>
      </c>
      <c r="B6577" s="238" t="s">
        <v>32595</v>
      </c>
      <c r="C6577" s="121" t="s">
        <v>7496</v>
      </c>
      <c r="D6577" s="119">
        <v>2025</v>
      </c>
      <c r="E6577" s="121">
        <v>6100115631</v>
      </c>
      <c r="F6577" s="237">
        <v>45889</v>
      </c>
      <c r="G6577" s="121" t="s">
        <v>13792</v>
      </c>
      <c r="H6577" s="121" t="s">
        <v>27368</v>
      </c>
      <c r="I6577" s="120" t="s">
        <v>20462</v>
      </c>
      <c r="J6577" s="121" t="s">
        <v>7451</v>
      </c>
    </row>
    <row r="6578" spans="1:10" ht="15.75" hidden="1" customHeight="1">
      <c r="A6578" s="119">
        <v>6571</v>
      </c>
      <c r="B6578" s="238" t="s">
        <v>32596</v>
      </c>
      <c r="C6578" s="121" t="s">
        <v>7478</v>
      </c>
      <c r="D6578" s="119">
        <v>2025</v>
      </c>
      <c r="E6578" s="121">
        <v>6100116184</v>
      </c>
      <c r="F6578" s="237">
        <v>45912</v>
      </c>
      <c r="G6578" s="121" t="s">
        <v>13793</v>
      </c>
      <c r="H6578" s="121" t="s">
        <v>27369</v>
      </c>
      <c r="I6578" s="120" t="s">
        <v>20463</v>
      </c>
      <c r="J6578" s="121" t="s">
        <v>7451</v>
      </c>
    </row>
    <row r="6579" spans="1:10" ht="15.75" hidden="1" customHeight="1">
      <c r="A6579" s="119">
        <v>6572</v>
      </c>
      <c r="B6579" s="238" t="s">
        <v>7705</v>
      </c>
      <c r="C6579" s="121" t="s">
        <v>7478</v>
      </c>
      <c r="D6579" s="119">
        <v>2025</v>
      </c>
      <c r="E6579" s="121">
        <v>6100115766</v>
      </c>
      <c r="F6579" s="237">
        <v>45896</v>
      </c>
      <c r="G6579" s="121" t="s">
        <v>13794</v>
      </c>
      <c r="H6579" s="121" t="s">
        <v>27370</v>
      </c>
      <c r="I6579" s="120" t="s">
        <v>20464</v>
      </c>
      <c r="J6579" s="121" t="s">
        <v>7451</v>
      </c>
    </row>
    <row r="6580" spans="1:10" ht="15.75" hidden="1" customHeight="1">
      <c r="A6580" s="119">
        <v>6573</v>
      </c>
      <c r="B6580" s="238" t="s">
        <v>30001</v>
      </c>
      <c r="C6580" s="121" t="s">
        <v>7484</v>
      </c>
      <c r="D6580" s="119">
        <v>2025</v>
      </c>
      <c r="E6580" s="121">
        <v>6100115516</v>
      </c>
      <c r="F6580" s="237">
        <v>45903</v>
      </c>
      <c r="G6580" s="121" t="s">
        <v>13795</v>
      </c>
      <c r="H6580" s="121" t="s">
        <v>27371</v>
      </c>
      <c r="I6580" s="120" t="s">
        <v>20465</v>
      </c>
      <c r="J6580" s="121" t="s">
        <v>7451</v>
      </c>
    </row>
    <row r="6581" spans="1:10" ht="15.75" hidden="1" customHeight="1">
      <c r="A6581" s="119">
        <v>6574</v>
      </c>
      <c r="B6581" s="121" t="s">
        <v>28085</v>
      </c>
      <c r="C6581" s="121" t="s">
        <v>7485</v>
      </c>
      <c r="D6581" s="119">
        <v>2025</v>
      </c>
      <c r="E6581" s="121">
        <v>6000043038</v>
      </c>
      <c r="F6581" s="237">
        <v>45888</v>
      </c>
      <c r="G6581" s="121" t="s">
        <v>13796</v>
      </c>
      <c r="H6581" s="121" t="s">
        <v>27372</v>
      </c>
      <c r="I6581" s="120" t="s">
        <v>20466</v>
      </c>
      <c r="J6581" s="121" t="s">
        <v>7452</v>
      </c>
    </row>
    <row r="6582" spans="1:10" ht="15.75" hidden="1" customHeight="1">
      <c r="A6582" s="119">
        <v>6575</v>
      </c>
      <c r="B6582" s="238" t="s">
        <v>32597</v>
      </c>
      <c r="C6582" s="121" t="s">
        <v>7500</v>
      </c>
      <c r="D6582" s="119">
        <v>2025</v>
      </c>
      <c r="E6582" s="121">
        <v>6200040311</v>
      </c>
      <c r="F6582" s="237">
        <v>45874</v>
      </c>
      <c r="G6582" s="121" t="s">
        <v>13797</v>
      </c>
      <c r="H6582" s="121" t="s">
        <v>27373</v>
      </c>
      <c r="I6582" s="120" t="s">
        <v>20467</v>
      </c>
      <c r="J6582" s="121" t="s">
        <v>7453</v>
      </c>
    </row>
    <row r="6583" spans="1:10" ht="15.75" hidden="1" customHeight="1">
      <c r="A6583" s="119">
        <v>6576</v>
      </c>
      <c r="B6583" s="238" t="s">
        <v>7705</v>
      </c>
      <c r="C6583" s="121" t="s">
        <v>7478</v>
      </c>
      <c r="D6583" s="119">
        <v>2025</v>
      </c>
      <c r="E6583" s="121">
        <v>6100115511</v>
      </c>
      <c r="F6583" s="237">
        <v>45888</v>
      </c>
      <c r="G6583" s="121" t="s">
        <v>13798</v>
      </c>
      <c r="H6583" s="121" t="s">
        <v>27374</v>
      </c>
      <c r="I6583" s="120" t="s">
        <v>7380</v>
      </c>
      <c r="J6583" s="121" t="s">
        <v>7451</v>
      </c>
    </row>
    <row r="6584" spans="1:10" ht="15.75" hidden="1" customHeight="1">
      <c r="A6584" s="119">
        <v>6577</v>
      </c>
      <c r="B6584" s="238" t="s">
        <v>32598</v>
      </c>
      <c r="C6584" s="121" t="s">
        <v>7483</v>
      </c>
      <c r="D6584" s="119">
        <v>2025</v>
      </c>
      <c r="E6584" s="121">
        <v>6100115732</v>
      </c>
      <c r="F6584" s="237">
        <v>45894</v>
      </c>
      <c r="G6584" s="121" t="s">
        <v>13799</v>
      </c>
      <c r="H6584" s="121" t="s">
        <v>27375</v>
      </c>
      <c r="I6584" s="120" t="s">
        <v>20468</v>
      </c>
      <c r="J6584" s="121" t="s">
        <v>7451</v>
      </c>
    </row>
    <row r="6585" spans="1:10" ht="15.75" hidden="1" customHeight="1">
      <c r="A6585" s="119">
        <v>6578</v>
      </c>
      <c r="B6585" s="238" t="s">
        <v>32599</v>
      </c>
      <c r="C6585" s="121" t="s">
        <v>7490</v>
      </c>
      <c r="D6585" s="119">
        <v>2025</v>
      </c>
      <c r="E6585" s="121">
        <v>6200040394</v>
      </c>
      <c r="F6585" s="237">
        <v>45882</v>
      </c>
      <c r="G6585" s="121" t="s">
        <v>13800</v>
      </c>
      <c r="H6585" s="121" t="s">
        <v>27376</v>
      </c>
      <c r="I6585" s="120" t="s">
        <v>20469</v>
      </c>
      <c r="J6585" s="121" t="s">
        <v>7453</v>
      </c>
    </row>
    <row r="6586" spans="1:10" ht="15.75" hidden="1" customHeight="1">
      <c r="A6586" s="119">
        <v>6579</v>
      </c>
      <c r="B6586" s="238" t="s">
        <v>32600</v>
      </c>
      <c r="C6586" s="121" t="s">
        <v>7488</v>
      </c>
      <c r="D6586" s="119">
        <v>2025</v>
      </c>
      <c r="E6586" s="121">
        <v>6100115527</v>
      </c>
      <c r="F6586" s="237">
        <v>45884</v>
      </c>
      <c r="G6586" s="121" t="s">
        <v>13801</v>
      </c>
      <c r="H6586" s="121" t="s">
        <v>27377</v>
      </c>
      <c r="I6586" s="120" t="s">
        <v>20470</v>
      </c>
      <c r="J6586" s="121" t="s">
        <v>7451</v>
      </c>
    </row>
    <row r="6587" spans="1:10" ht="15.75" hidden="1" customHeight="1">
      <c r="A6587" s="119">
        <v>6580</v>
      </c>
      <c r="B6587" s="238" t="s">
        <v>31732</v>
      </c>
      <c r="C6587" s="121" t="s">
        <v>7479</v>
      </c>
      <c r="D6587" s="119">
        <v>2025</v>
      </c>
      <c r="E6587" s="121">
        <v>6100115520</v>
      </c>
      <c r="F6587" s="237">
        <v>45888</v>
      </c>
      <c r="G6587" s="121" t="s">
        <v>13802</v>
      </c>
      <c r="H6587" s="121" t="s">
        <v>27378</v>
      </c>
      <c r="I6587" s="120" t="s">
        <v>20471</v>
      </c>
      <c r="J6587" s="121" t="s">
        <v>7451</v>
      </c>
    </row>
    <row r="6588" spans="1:10" ht="15.75" hidden="1" customHeight="1">
      <c r="A6588" s="119">
        <v>6581</v>
      </c>
      <c r="B6588" s="238" t="s">
        <v>32601</v>
      </c>
      <c r="C6588" s="121" t="s">
        <v>7502</v>
      </c>
      <c r="D6588" s="119">
        <v>2025</v>
      </c>
      <c r="E6588" s="121">
        <v>6300021467</v>
      </c>
      <c r="F6588" s="237">
        <v>45911</v>
      </c>
      <c r="G6588" s="121" t="s">
        <v>13803</v>
      </c>
      <c r="H6588" s="121" t="s">
        <v>27379</v>
      </c>
      <c r="I6588" s="120" t="s">
        <v>20472</v>
      </c>
      <c r="J6588" s="121" t="s">
        <v>7454</v>
      </c>
    </row>
    <row r="6589" spans="1:10" ht="15.75" hidden="1" customHeight="1">
      <c r="A6589" s="119">
        <v>6582</v>
      </c>
      <c r="B6589" s="238" t="s">
        <v>32602</v>
      </c>
      <c r="C6589" s="121" t="s">
        <v>7502</v>
      </c>
      <c r="D6589" s="119">
        <v>2025</v>
      </c>
      <c r="E6589" s="121">
        <v>6300021362</v>
      </c>
      <c r="F6589" s="237">
        <v>45891</v>
      </c>
      <c r="G6589" s="121" t="s">
        <v>13804</v>
      </c>
      <c r="H6589" s="121" t="s">
        <v>27380</v>
      </c>
      <c r="I6589" s="120" t="s">
        <v>20473</v>
      </c>
      <c r="J6589" s="121" t="s">
        <v>7454</v>
      </c>
    </row>
    <row r="6590" spans="1:10" ht="15.75" hidden="1" customHeight="1">
      <c r="A6590" s="119">
        <v>6583</v>
      </c>
      <c r="B6590" s="238" t="s">
        <v>32603</v>
      </c>
      <c r="C6590" s="121" t="s">
        <v>7496</v>
      </c>
      <c r="D6590" s="119">
        <v>2025</v>
      </c>
      <c r="E6590" s="121">
        <v>6100115553</v>
      </c>
      <c r="F6590" s="237">
        <v>45887</v>
      </c>
      <c r="G6590" s="121" t="s">
        <v>7228</v>
      </c>
      <c r="H6590" s="121" t="s">
        <v>27381</v>
      </c>
      <c r="I6590" s="120" t="s">
        <v>20474</v>
      </c>
      <c r="J6590" s="121" t="s">
        <v>7451</v>
      </c>
    </row>
    <row r="6591" spans="1:10" ht="15.75" hidden="1" customHeight="1">
      <c r="A6591" s="119">
        <v>6584</v>
      </c>
      <c r="B6591" s="238" t="s">
        <v>32604</v>
      </c>
      <c r="C6591" s="121" t="s">
        <v>7483</v>
      </c>
      <c r="D6591" s="119">
        <v>2025</v>
      </c>
      <c r="E6591" s="121">
        <v>6100115736</v>
      </c>
      <c r="F6591" s="237">
        <v>45895</v>
      </c>
      <c r="G6591" s="121" t="s">
        <v>10682</v>
      </c>
      <c r="H6591" s="121" t="s">
        <v>27382</v>
      </c>
      <c r="I6591" s="120" t="s">
        <v>20475</v>
      </c>
      <c r="J6591" s="121" t="s">
        <v>7451</v>
      </c>
    </row>
    <row r="6592" spans="1:10" ht="15.75" hidden="1" customHeight="1">
      <c r="A6592" s="119">
        <v>6585</v>
      </c>
      <c r="B6592" s="238" t="s">
        <v>32605</v>
      </c>
      <c r="C6592" s="121" t="s">
        <v>7491</v>
      </c>
      <c r="D6592" s="119">
        <v>2025</v>
      </c>
      <c r="E6592" s="121">
        <v>6100115561</v>
      </c>
      <c r="F6592" s="237">
        <v>45890</v>
      </c>
      <c r="G6592" s="121" t="s">
        <v>10762</v>
      </c>
      <c r="H6592" s="121" t="s">
        <v>27383</v>
      </c>
      <c r="I6592" s="120" t="s">
        <v>19018</v>
      </c>
      <c r="J6592" s="121" t="s">
        <v>7451</v>
      </c>
    </row>
    <row r="6593" spans="1:10" ht="15.75" hidden="1" customHeight="1">
      <c r="A6593" s="119">
        <v>6586</v>
      </c>
      <c r="B6593" s="238" t="s">
        <v>32606</v>
      </c>
      <c r="C6593" s="121" t="s">
        <v>7489</v>
      </c>
      <c r="D6593" s="119">
        <v>2025</v>
      </c>
      <c r="E6593" s="121">
        <v>6200040428</v>
      </c>
      <c r="F6593" s="237">
        <v>45884</v>
      </c>
      <c r="G6593" s="121" t="s">
        <v>13805</v>
      </c>
      <c r="H6593" s="121" t="s">
        <v>27384</v>
      </c>
      <c r="I6593" s="120" t="s">
        <v>20476</v>
      </c>
      <c r="J6593" s="121" t="s">
        <v>7453</v>
      </c>
    </row>
    <row r="6594" spans="1:10" ht="15.75" hidden="1" customHeight="1">
      <c r="A6594" s="119">
        <v>6587</v>
      </c>
      <c r="B6594" s="238" t="s">
        <v>32607</v>
      </c>
      <c r="C6594" s="121" t="s">
        <v>7492</v>
      </c>
      <c r="D6594" s="119">
        <v>2025</v>
      </c>
      <c r="E6594" s="121">
        <v>6200040469</v>
      </c>
      <c r="F6594" s="237">
        <v>45891</v>
      </c>
      <c r="G6594" s="121" t="s">
        <v>13806</v>
      </c>
      <c r="H6594" s="121" t="s">
        <v>27385</v>
      </c>
      <c r="I6594" s="120" t="s">
        <v>20477</v>
      </c>
      <c r="J6594" s="121" t="s">
        <v>7453</v>
      </c>
    </row>
    <row r="6595" spans="1:10" ht="15.75" hidden="1" customHeight="1">
      <c r="A6595" s="119">
        <v>6588</v>
      </c>
      <c r="B6595" s="238" t="s">
        <v>32608</v>
      </c>
      <c r="C6595" s="121" t="s">
        <v>7497</v>
      </c>
      <c r="D6595" s="119">
        <v>2025</v>
      </c>
      <c r="E6595" s="121">
        <v>6100115804</v>
      </c>
      <c r="F6595" s="237">
        <v>45898</v>
      </c>
      <c r="G6595" s="121" t="s">
        <v>13807</v>
      </c>
      <c r="H6595" s="121" t="s">
        <v>27386</v>
      </c>
      <c r="I6595" s="120" t="s">
        <v>20478</v>
      </c>
      <c r="J6595" s="121" t="s">
        <v>7451</v>
      </c>
    </row>
    <row r="6596" spans="1:10" ht="15.75" hidden="1" customHeight="1">
      <c r="A6596" s="119">
        <v>6589</v>
      </c>
      <c r="B6596" s="238" t="s">
        <v>7729</v>
      </c>
      <c r="C6596" s="121" t="s">
        <v>7478</v>
      </c>
      <c r="D6596" s="119">
        <v>2025</v>
      </c>
      <c r="E6596" s="121">
        <v>6100115567</v>
      </c>
      <c r="F6596" s="237">
        <v>45895</v>
      </c>
      <c r="G6596" s="121" t="s">
        <v>13808</v>
      </c>
      <c r="H6596" s="121" t="s">
        <v>27387</v>
      </c>
      <c r="I6596" s="120" t="s">
        <v>20479</v>
      </c>
      <c r="J6596" s="121" t="s">
        <v>7451</v>
      </c>
    </row>
    <row r="6597" spans="1:10" ht="15.75" hidden="1" customHeight="1">
      <c r="A6597" s="119">
        <v>6590</v>
      </c>
      <c r="B6597" s="238" t="s">
        <v>32609</v>
      </c>
      <c r="C6597" s="121" t="s">
        <v>7489</v>
      </c>
      <c r="D6597" s="119">
        <v>2025</v>
      </c>
      <c r="E6597" s="121">
        <v>6200040422</v>
      </c>
      <c r="F6597" s="237">
        <v>45884</v>
      </c>
      <c r="G6597" s="121" t="s">
        <v>11581</v>
      </c>
      <c r="H6597" s="121" t="s">
        <v>27388</v>
      </c>
      <c r="I6597" s="120" t="s">
        <v>20480</v>
      </c>
      <c r="J6597" s="121" t="s">
        <v>7453</v>
      </c>
    </row>
    <row r="6598" spans="1:10" ht="15.75" hidden="1" customHeight="1">
      <c r="A6598" s="119">
        <v>6591</v>
      </c>
      <c r="B6598" s="238" t="s">
        <v>32610</v>
      </c>
      <c r="C6598" s="121" t="s">
        <v>7490</v>
      </c>
      <c r="D6598" s="119">
        <v>2025</v>
      </c>
      <c r="E6598" s="121">
        <v>6200040491</v>
      </c>
      <c r="F6598" s="237">
        <v>45890</v>
      </c>
      <c r="G6598" s="121" t="s">
        <v>13809</v>
      </c>
      <c r="H6598" s="121" t="s">
        <v>27389</v>
      </c>
      <c r="I6598" s="120" t="s">
        <v>20481</v>
      </c>
      <c r="J6598" s="121" t="s">
        <v>7453</v>
      </c>
    </row>
    <row r="6599" spans="1:10" ht="15.75" hidden="1" customHeight="1">
      <c r="A6599" s="119">
        <v>6592</v>
      </c>
      <c r="B6599" s="238" t="s">
        <v>7602</v>
      </c>
      <c r="C6599" s="121" t="s">
        <v>7478</v>
      </c>
      <c r="D6599" s="119">
        <v>2025</v>
      </c>
      <c r="E6599" s="121">
        <v>6100115686</v>
      </c>
      <c r="F6599" s="237">
        <v>45895</v>
      </c>
      <c r="G6599" s="121" t="s">
        <v>13810</v>
      </c>
      <c r="H6599" s="121" t="s">
        <v>27390</v>
      </c>
      <c r="I6599" s="120" t="s">
        <v>20482</v>
      </c>
      <c r="J6599" s="121" t="s">
        <v>7451</v>
      </c>
    </row>
    <row r="6600" spans="1:10" ht="15.75" hidden="1" customHeight="1">
      <c r="A6600" s="119">
        <v>6593</v>
      </c>
      <c r="B6600" s="238" t="s">
        <v>32611</v>
      </c>
      <c r="C6600" s="121" t="s">
        <v>7478</v>
      </c>
      <c r="D6600" s="119">
        <v>2025</v>
      </c>
      <c r="E6600" s="121">
        <v>6100115770</v>
      </c>
      <c r="F6600" s="237">
        <v>45894</v>
      </c>
      <c r="G6600" s="121" t="s">
        <v>13811</v>
      </c>
      <c r="H6600" s="121" t="s">
        <v>27391</v>
      </c>
      <c r="I6600" s="120" t="s">
        <v>20483</v>
      </c>
      <c r="J6600" s="121" t="s">
        <v>7451</v>
      </c>
    </row>
    <row r="6601" spans="1:10" ht="15.75" hidden="1" customHeight="1">
      <c r="A6601" s="119">
        <v>6594</v>
      </c>
      <c r="B6601" s="238" t="s">
        <v>32612</v>
      </c>
      <c r="C6601" s="121" t="s">
        <v>7489</v>
      </c>
      <c r="D6601" s="119">
        <v>2025</v>
      </c>
      <c r="E6601" s="121">
        <v>6200040423</v>
      </c>
      <c r="F6601" s="237">
        <v>45887</v>
      </c>
      <c r="G6601" s="121" t="s">
        <v>13812</v>
      </c>
      <c r="H6601" s="121" t="s">
        <v>27392</v>
      </c>
      <c r="I6601" s="120" t="s">
        <v>20484</v>
      </c>
      <c r="J6601" s="121" t="s">
        <v>7453</v>
      </c>
    </row>
    <row r="6602" spans="1:10" ht="15.75" hidden="1" customHeight="1">
      <c r="A6602" s="119">
        <v>6595</v>
      </c>
      <c r="B6602" s="238" t="s">
        <v>32613</v>
      </c>
      <c r="C6602" s="121" t="s">
        <v>7492</v>
      </c>
      <c r="D6602" s="119">
        <v>2025</v>
      </c>
      <c r="E6602" s="121">
        <v>6200040468</v>
      </c>
      <c r="F6602" s="237">
        <v>45888</v>
      </c>
      <c r="G6602" s="121" t="s">
        <v>13813</v>
      </c>
      <c r="H6602" s="121" t="s">
        <v>27393</v>
      </c>
      <c r="I6602" s="120" t="s">
        <v>20485</v>
      </c>
      <c r="J6602" s="121" t="s">
        <v>7453</v>
      </c>
    </row>
    <row r="6603" spans="1:10" ht="15.75" hidden="1" customHeight="1">
      <c r="A6603" s="119">
        <v>6596</v>
      </c>
      <c r="B6603" s="238" t="s">
        <v>32614</v>
      </c>
      <c r="C6603" s="121" t="s">
        <v>7478</v>
      </c>
      <c r="D6603" s="119">
        <v>2025</v>
      </c>
      <c r="E6603" s="121">
        <v>6100115767</v>
      </c>
      <c r="F6603" s="237">
        <v>45894</v>
      </c>
      <c r="G6603" s="121" t="s">
        <v>13814</v>
      </c>
      <c r="H6603" s="121" t="s">
        <v>27394</v>
      </c>
      <c r="I6603" s="120" t="s">
        <v>20486</v>
      </c>
      <c r="J6603" s="121" t="s">
        <v>7451</v>
      </c>
    </row>
    <row r="6604" spans="1:10" ht="15.75" hidden="1" customHeight="1">
      <c r="A6604" s="119">
        <v>6597</v>
      </c>
      <c r="B6604" s="238" t="s">
        <v>32615</v>
      </c>
      <c r="C6604" s="121" t="s">
        <v>7495</v>
      </c>
      <c r="D6604" s="119">
        <v>2025</v>
      </c>
      <c r="E6604" s="121">
        <v>6300021406</v>
      </c>
      <c r="F6604" s="237">
        <v>45903</v>
      </c>
      <c r="G6604" s="121" t="s">
        <v>13815</v>
      </c>
      <c r="H6604" s="121" t="s">
        <v>27395</v>
      </c>
      <c r="I6604" s="120" t="s">
        <v>20487</v>
      </c>
      <c r="J6604" s="121" t="s">
        <v>7454</v>
      </c>
    </row>
    <row r="6605" spans="1:10" ht="15.75" hidden="1" customHeight="1">
      <c r="A6605" s="119">
        <v>6598</v>
      </c>
      <c r="B6605" s="238" t="s">
        <v>32616</v>
      </c>
      <c r="C6605" s="121" t="s">
        <v>7492</v>
      </c>
      <c r="D6605" s="119">
        <v>2025</v>
      </c>
      <c r="E6605" s="121">
        <v>6200040478</v>
      </c>
      <c r="F6605" s="237">
        <v>45889</v>
      </c>
      <c r="G6605" s="121" t="s">
        <v>13816</v>
      </c>
      <c r="H6605" s="121" t="s">
        <v>27396</v>
      </c>
      <c r="I6605" s="120" t="s">
        <v>20488</v>
      </c>
      <c r="J6605" s="121" t="s">
        <v>7453</v>
      </c>
    </row>
    <row r="6606" spans="1:10" ht="15.75" hidden="1" customHeight="1">
      <c r="A6606" s="119">
        <v>6599</v>
      </c>
      <c r="B6606" s="238" t="s">
        <v>32617</v>
      </c>
      <c r="C6606" s="121" t="s">
        <v>7490</v>
      </c>
      <c r="D6606" s="119">
        <v>2025</v>
      </c>
      <c r="E6606" s="121">
        <v>6200040427</v>
      </c>
      <c r="F6606" s="237">
        <v>45887</v>
      </c>
      <c r="G6606" s="121" t="s">
        <v>13817</v>
      </c>
      <c r="H6606" s="121" t="s">
        <v>27397</v>
      </c>
      <c r="I6606" s="120" t="s">
        <v>20489</v>
      </c>
      <c r="J6606" s="121" t="s">
        <v>7453</v>
      </c>
    </row>
    <row r="6607" spans="1:10" ht="15.75" hidden="1" customHeight="1">
      <c r="A6607" s="119">
        <v>6600</v>
      </c>
      <c r="B6607" s="238" t="s">
        <v>32618</v>
      </c>
      <c r="C6607" s="121" t="s">
        <v>7479</v>
      </c>
      <c r="D6607" s="119">
        <v>2025</v>
      </c>
      <c r="E6607" s="121">
        <v>6100115626</v>
      </c>
      <c r="F6607" s="237">
        <v>45896</v>
      </c>
      <c r="G6607" s="121" t="s">
        <v>7112</v>
      </c>
      <c r="H6607" s="121" t="s">
        <v>27398</v>
      </c>
      <c r="I6607" s="120" t="s">
        <v>20490</v>
      </c>
      <c r="J6607" s="121" t="s">
        <v>7451</v>
      </c>
    </row>
    <row r="6608" spans="1:10" ht="15.75" hidden="1" customHeight="1">
      <c r="A6608" s="119">
        <v>6601</v>
      </c>
      <c r="B6608" s="238" t="s">
        <v>32619</v>
      </c>
      <c r="C6608" s="121" t="s">
        <v>7495</v>
      </c>
      <c r="D6608" s="119">
        <v>2025</v>
      </c>
      <c r="E6608" s="121">
        <v>6300021371</v>
      </c>
      <c r="F6608" s="237">
        <v>45895</v>
      </c>
      <c r="G6608" s="121" t="s">
        <v>13818</v>
      </c>
      <c r="H6608" s="121" t="s">
        <v>27399</v>
      </c>
      <c r="I6608" s="120" t="s">
        <v>20491</v>
      </c>
      <c r="J6608" s="121" t="s">
        <v>7454</v>
      </c>
    </row>
    <row r="6609" spans="1:10" ht="15.75" hidden="1" customHeight="1">
      <c r="A6609" s="119">
        <v>6602</v>
      </c>
      <c r="B6609" s="238" t="s">
        <v>32620</v>
      </c>
      <c r="C6609" s="121" t="s">
        <v>7482</v>
      </c>
      <c r="D6609" s="119">
        <v>2025</v>
      </c>
      <c r="E6609" s="121">
        <v>6100116430</v>
      </c>
      <c r="F6609" s="237">
        <v>45924</v>
      </c>
      <c r="G6609" s="121" t="s">
        <v>13819</v>
      </c>
      <c r="H6609" s="121" t="s">
        <v>27400</v>
      </c>
      <c r="I6609" s="120" t="s">
        <v>20492</v>
      </c>
      <c r="J6609" s="121" t="s">
        <v>7451</v>
      </c>
    </row>
    <row r="6610" spans="1:10" ht="15.75" hidden="1" customHeight="1">
      <c r="A6610" s="119">
        <v>6603</v>
      </c>
      <c r="B6610" s="238" t="s">
        <v>7652</v>
      </c>
      <c r="C6610" s="121" t="s">
        <v>7478</v>
      </c>
      <c r="D6610" s="119">
        <v>2025</v>
      </c>
      <c r="E6610" s="121">
        <v>6100116408</v>
      </c>
      <c r="F6610" s="237">
        <v>45922</v>
      </c>
      <c r="G6610" s="121" t="s">
        <v>13820</v>
      </c>
      <c r="H6610" s="121" t="s">
        <v>27401</v>
      </c>
      <c r="I6610" s="120" t="s">
        <v>20493</v>
      </c>
      <c r="J6610" s="121" t="s">
        <v>7451</v>
      </c>
    </row>
    <row r="6611" spans="1:10" ht="15.75" hidden="1" customHeight="1">
      <c r="A6611" s="119">
        <v>6604</v>
      </c>
      <c r="B6611" s="238" t="s">
        <v>29725</v>
      </c>
      <c r="C6611" s="121" t="s">
        <v>7496</v>
      </c>
      <c r="D6611" s="119">
        <v>2025</v>
      </c>
      <c r="E6611" s="121">
        <v>6100115585</v>
      </c>
      <c r="F6611" s="237">
        <v>45889</v>
      </c>
      <c r="G6611" s="121" t="s">
        <v>7228</v>
      </c>
      <c r="H6611" s="121" t="s">
        <v>27402</v>
      </c>
      <c r="I6611" s="120" t="s">
        <v>20494</v>
      </c>
      <c r="J6611" s="121" t="s">
        <v>7451</v>
      </c>
    </row>
    <row r="6612" spans="1:10" ht="15.75" hidden="1" customHeight="1">
      <c r="A6612" s="119">
        <v>6605</v>
      </c>
      <c r="B6612" s="238" t="s">
        <v>32621</v>
      </c>
      <c r="C6612" s="121" t="s">
        <v>7490</v>
      </c>
      <c r="D6612" s="119">
        <v>2025</v>
      </c>
      <c r="E6612" s="121">
        <v>6200040453</v>
      </c>
      <c r="F6612" s="237">
        <v>45887</v>
      </c>
      <c r="G6612" s="121" t="s">
        <v>13821</v>
      </c>
      <c r="H6612" s="121" t="s">
        <v>27403</v>
      </c>
      <c r="I6612" s="120" t="s">
        <v>20495</v>
      </c>
      <c r="J6612" s="121" t="s">
        <v>7453</v>
      </c>
    </row>
    <row r="6613" spans="1:10" ht="15.75" hidden="1" customHeight="1">
      <c r="A6613" s="119">
        <v>6606</v>
      </c>
      <c r="B6613" s="238" t="s">
        <v>32622</v>
      </c>
      <c r="C6613" s="121" t="s">
        <v>7479</v>
      </c>
      <c r="D6613" s="119">
        <v>2025</v>
      </c>
      <c r="E6613" s="121">
        <v>6100115610</v>
      </c>
      <c r="F6613" s="237">
        <v>45891</v>
      </c>
      <c r="G6613" s="121" t="s">
        <v>13822</v>
      </c>
      <c r="H6613" s="121" t="s">
        <v>27404</v>
      </c>
      <c r="I6613" s="120" t="s">
        <v>20496</v>
      </c>
      <c r="J6613" s="121" t="s">
        <v>7451</v>
      </c>
    </row>
    <row r="6614" spans="1:10" ht="15.75" hidden="1" customHeight="1">
      <c r="A6614" s="119">
        <v>6607</v>
      </c>
      <c r="B6614" s="238" t="s">
        <v>32623</v>
      </c>
      <c r="C6614" s="121" t="s">
        <v>7501</v>
      </c>
      <c r="D6614" s="119">
        <v>2025</v>
      </c>
      <c r="E6614" s="121">
        <v>6200040448</v>
      </c>
      <c r="F6614" s="237">
        <v>45887</v>
      </c>
      <c r="G6614" s="121" t="s">
        <v>13823</v>
      </c>
      <c r="H6614" s="121" t="s">
        <v>27405</v>
      </c>
      <c r="I6614" s="120" t="s">
        <v>20497</v>
      </c>
      <c r="J6614" s="121" t="s">
        <v>7453</v>
      </c>
    </row>
    <row r="6615" spans="1:10" ht="15.75" hidden="1" customHeight="1">
      <c r="A6615" s="119">
        <v>6608</v>
      </c>
      <c r="B6615" s="238" t="s">
        <v>7523</v>
      </c>
      <c r="C6615" s="121" t="s">
        <v>7482</v>
      </c>
      <c r="D6615" s="119">
        <v>2025</v>
      </c>
      <c r="E6615" s="121">
        <v>6100115725</v>
      </c>
      <c r="F6615" s="237">
        <v>45890</v>
      </c>
      <c r="G6615" s="121" t="s">
        <v>13824</v>
      </c>
      <c r="H6615" s="121" t="s">
        <v>27406</v>
      </c>
      <c r="I6615" s="120" t="s">
        <v>7395</v>
      </c>
      <c r="J6615" s="121" t="s">
        <v>7451</v>
      </c>
    </row>
    <row r="6616" spans="1:10" ht="15.75" hidden="1" customHeight="1">
      <c r="A6616" s="119">
        <v>6609</v>
      </c>
      <c r="B6616" s="238" t="s">
        <v>7764</v>
      </c>
      <c r="C6616" s="121" t="s">
        <v>7479</v>
      </c>
      <c r="D6616" s="119">
        <v>2025</v>
      </c>
      <c r="E6616" s="121">
        <v>6100115614</v>
      </c>
      <c r="F6616" s="237">
        <v>45889</v>
      </c>
      <c r="G6616" s="121" t="s">
        <v>13825</v>
      </c>
      <c r="H6616" s="121"/>
      <c r="I6616" s="120" t="s">
        <v>20498</v>
      </c>
      <c r="J6616" s="121" t="s">
        <v>7451</v>
      </c>
    </row>
    <row r="6617" spans="1:10" ht="15.75" hidden="1" customHeight="1">
      <c r="A6617" s="119">
        <v>6610</v>
      </c>
      <c r="B6617" s="238" t="s">
        <v>7820</v>
      </c>
      <c r="C6617" s="121" t="s">
        <v>7496</v>
      </c>
      <c r="D6617" s="119">
        <v>2025</v>
      </c>
      <c r="E6617" s="121">
        <v>6100115588</v>
      </c>
      <c r="F6617" s="237">
        <v>45890</v>
      </c>
      <c r="G6617" s="121" t="s">
        <v>7228</v>
      </c>
      <c r="H6617" s="121" t="s">
        <v>27407</v>
      </c>
      <c r="I6617" s="120" t="s">
        <v>20499</v>
      </c>
      <c r="J6617" s="121" t="s">
        <v>7451</v>
      </c>
    </row>
    <row r="6618" spans="1:10" ht="15.75" hidden="1" customHeight="1">
      <c r="A6618" s="119">
        <v>6611</v>
      </c>
      <c r="B6618" s="238" t="s">
        <v>32624</v>
      </c>
      <c r="C6618" s="121" t="s">
        <v>7496</v>
      </c>
      <c r="D6618" s="119">
        <v>2025</v>
      </c>
      <c r="E6618" s="121">
        <v>6100115874</v>
      </c>
      <c r="F6618" s="237">
        <v>45901</v>
      </c>
      <c r="G6618" s="121" t="s">
        <v>13826</v>
      </c>
      <c r="H6618" s="121" t="s">
        <v>27408</v>
      </c>
      <c r="I6618" s="120" t="s">
        <v>20500</v>
      </c>
      <c r="J6618" s="121" t="s">
        <v>7451</v>
      </c>
    </row>
    <row r="6619" spans="1:10" ht="15.75" hidden="1" customHeight="1">
      <c r="A6619" s="119">
        <v>6612</v>
      </c>
      <c r="B6619" s="238" t="s">
        <v>7796</v>
      </c>
      <c r="C6619" s="121" t="s">
        <v>7479</v>
      </c>
      <c r="D6619" s="119">
        <v>2025</v>
      </c>
      <c r="E6619" s="121">
        <v>6100115616</v>
      </c>
      <c r="F6619" s="237">
        <v>45889</v>
      </c>
      <c r="G6619" s="121" t="s">
        <v>13825</v>
      </c>
      <c r="H6619" s="121"/>
      <c r="I6619" s="120" t="s">
        <v>20501</v>
      </c>
      <c r="J6619" s="121" t="s">
        <v>7451</v>
      </c>
    </row>
    <row r="6620" spans="1:10" ht="15.75" hidden="1" customHeight="1">
      <c r="A6620" s="119">
        <v>6613</v>
      </c>
      <c r="B6620" s="238" t="s">
        <v>32625</v>
      </c>
      <c r="C6620" s="121" t="s">
        <v>7499</v>
      </c>
      <c r="D6620" s="119">
        <v>2025</v>
      </c>
      <c r="E6620" s="121">
        <v>6000043182</v>
      </c>
      <c r="F6620" s="237">
        <v>45897</v>
      </c>
      <c r="G6620" s="121" t="s">
        <v>13827</v>
      </c>
      <c r="H6620" s="121" t="s">
        <v>27409</v>
      </c>
      <c r="I6620" s="120" t="s">
        <v>20502</v>
      </c>
      <c r="J6620" s="121" t="s">
        <v>7452</v>
      </c>
    </row>
    <row r="6621" spans="1:10" ht="15.75" hidden="1" customHeight="1">
      <c r="A6621" s="119">
        <v>6614</v>
      </c>
      <c r="B6621" s="238" t="s">
        <v>32626</v>
      </c>
      <c r="C6621" s="121" t="s">
        <v>7485</v>
      </c>
      <c r="D6621" s="119">
        <v>2025</v>
      </c>
      <c r="E6621" s="121">
        <v>6000043514</v>
      </c>
      <c r="F6621" s="237">
        <v>45915</v>
      </c>
      <c r="G6621" s="121" t="s">
        <v>13828</v>
      </c>
      <c r="H6621" s="121" t="s">
        <v>27410</v>
      </c>
      <c r="I6621" s="120" t="s">
        <v>20503</v>
      </c>
      <c r="J6621" s="121" t="s">
        <v>7452</v>
      </c>
    </row>
    <row r="6622" spans="1:10" ht="15.75" hidden="1" customHeight="1">
      <c r="A6622" s="119">
        <v>6615</v>
      </c>
      <c r="B6622" s="238" t="s">
        <v>32627</v>
      </c>
      <c r="C6622" s="121" t="s">
        <v>7478</v>
      </c>
      <c r="D6622" s="119">
        <v>2025</v>
      </c>
      <c r="E6622" s="121">
        <v>6100115696</v>
      </c>
      <c r="F6622" s="237">
        <v>45891</v>
      </c>
      <c r="G6622" s="121" t="s">
        <v>13829</v>
      </c>
      <c r="H6622" s="121" t="s">
        <v>27411</v>
      </c>
      <c r="I6622" s="120" t="s">
        <v>20504</v>
      </c>
      <c r="J6622" s="121" t="s">
        <v>7451</v>
      </c>
    </row>
    <row r="6623" spans="1:10" ht="15.75" hidden="1" customHeight="1">
      <c r="A6623" s="119">
        <v>6616</v>
      </c>
      <c r="B6623" s="238" t="s">
        <v>32628</v>
      </c>
      <c r="C6623" s="121" t="s">
        <v>7479</v>
      </c>
      <c r="D6623" s="119">
        <v>2025</v>
      </c>
      <c r="E6623" s="121">
        <v>6100115805</v>
      </c>
      <c r="F6623" s="237">
        <v>45903</v>
      </c>
      <c r="G6623" s="121" t="s">
        <v>13830</v>
      </c>
      <c r="H6623" s="121" t="s">
        <v>27412</v>
      </c>
      <c r="I6623" s="120" t="s">
        <v>20505</v>
      </c>
      <c r="J6623" s="121" t="s">
        <v>7451</v>
      </c>
    </row>
    <row r="6624" spans="1:10" ht="15.75" hidden="1" customHeight="1">
      <c r="A6624" s="119">
        <v>6617</v>
      </c>
      <c r="B6624" s="238" t="s">
        <v>7705</v>
      </c>
      <c r="C6624" s="121" t="s">
        <v>7478</v>
      </c>
      <c r="D6624" s="119">
        <v>2025</v>
      </c>
      <c r="E6624" s="121">
        <v>6100115692</v>
      </c>
      <c r="F6624" s="237">
        <v>45897</v>
      </c>
      <c r="G6624" s="121" t="s">
        <v>13831</v>
      </c>
      <c r="H6624" s="121" t="s">
        <v>27413</v>
      </c>
      <c r="I6624" s="120" t="s">
        <v>20506</v>
      </c>
      <c r="J6624" s="121" t="s">
        <v>7451</v>
      </c>
    </row>
    <row r="6625" spans="1:10" ht="15.75" hidden="1" customHeight="1">
      <c r="A6625" s="119">
        <v>6618</v>
      </c>
      <c r="B6625" s="238" t="s">
        <v>32629</v>
      </c>
      <c r="C6625" s="121" t="s">
        <v>7494</v>
      </c>
      <c r="D6625" s="119">
        <v>2025</v>
      </c>
      <c r="E6625" s="121">
        <v>6000043161</v>
      </c>
      <c r="F6625" s="237">
        <v>45903</v>
      </c>
      <c r="G6625" s="121" t="s">
        <v>13832</v>
      </c>
      <c r="H6625" s="121" t="s">
        <v>27414</v>
      </c>
      <c r="I6625" s="120" t="s">
        <v>20507</v>
      </c>
      <c r="J6625" s="121" t="s">
        <v>7452</v>
      </c>
    </row>
    <row r="6626" spans="1:10" ht="15.75" hidden="1" customHeight="1">
      <c r="A6626" s="119">
        <v>6619</v>
      </c>
      <c r="B6626" s="238" t="s">
        <v>32630</v>
      </c>
      <c r="C6626" s="121" t="s">
        <v>7483</v>
      </c>
      <c r="D6626" s="119">
        <v>2025</v>
      </c>
      <c r="E6626" s="121">
        <v>6100115779</v>
      </c>
      <c r="F6626" s="237">
        <v>45894</v>
      </c>
      <c r="G6626" s="121" t="s">
        <v>13833</v>
      </c>
      <c r="H6626" s="121" t="s">
        <v>27415</v>
      </c>
      <c r="I6626" s="120" t="s">
        <v>20508</v>
      </c>
      <c r="J6626" s="121" t="s">
        <v>7451</v>
      </c>
    </row>
    <row r="6627" spans="1:10" ht="15.75" hidden="1" customHeight="1">
      <c r="A6627" s="119">
        <v>6620</v>
      </c>
      <c r="B6627" s="238" t="s">
        <v>32631</v>
      </c>
      <c r="C6627" s="121" t="s">
        <v>7482</v>
      </c>
      <c r="D6627" s="119">
        <v>2025</v>
      </c>
      <c r="E6627" s="121">
        <v>6100115768</v>
      </c>
      <c r="F6627" s="237">
        <v>45901</v>
      </c>
      <c r="G6627" s="121" t="s">
        <v>13834</v>
      </c>
      <c r="H6627" s="121" t="s">
        <v>27416</v>
      </c>
      <c r="I6627" s="120" t="s">
        <v>20509</v>
      </c>
      <c r="J6627" s="121" t="s">
        <v>7451</v>
      </c>
    </row>
    <row r="6628" spans="1:10" ht="15.75" hidden="1" customHeight="1">
      <c r="A6628" s="119">
        <v>6621</v>
      </c>
      <c r="B6628" s="238" t="s">
        <v>32632</v>
      </c>
      <c r="C6628" s="121" t="s">
        <v>7494</v>
      </c>
      <c r="D6628" s="119">
        <v>2025</v>
      </c>
      <c r="E6628" s="121">
        <v>6000043171</v>
      </c>
      <c r="F6628" s="237">
        <v>45897</v>
      </c>
      <c r="G6628" s="121" t="s">
        <v>13835</v>
      </c>
      <c r="H6628" s="121" t="s">
        <v>27417</v>
      </c>
      <c r="I6628" s="120" t="s">
        <v>20510</v>
      </c>
      <c r="J6628" s="121" t="s">
        <v>7452</v>
      </c>
    </row>
    <row r="6629" spans="1:10" ht="15.75" hidden="1" customHeight="1">
      <c r="A6629" s="119">
        <v>6622</v>
      </c>
      <c r="B6629" s="238" t="s">
        <v>32633</v>
      </c>
      <c r="C6629" s="121" t="s">
        <v>7491</v>
      </c>
      <c r="D6629" s="119">
        <v>2025</v>
      </c>
      <c r="E6629" s="121">
        <v>6100115681</v>
      </c>
      <c r="F6629" s="237">
        <v>45890</v>
      </c>
      <c r="G6629" s="121" t="s">
        <v>13836</v>
      </c>
      <c r="H6629" s="121" t="s">
        <v>27418</v>
      </c>
      <c r="I6629" s="120" t="s">
        <v>20511</v>
      </c>
      <c r="J6629" s="121" t="s">
        <v>7451</v>
      </c>
    </row>
    <row r="6630" spans="1:10" ht="15.75" hidden="1" customHeight="1">
      <c r="A6630" s="119">
        <v>6623</v>
      </c>
      <c r="B6630" s="238" t="s">
        <v>28953</v>
      </c>
      <c r="C6630" s="121" t="s">
        <v>7479</v>
      </c>
      <c r="D6630" s="119">
        <v>2025</v>
      </c>
      <c r="E6630" s="121">
        <v>6100115753</v>
      </c>
      <c r="F6630" s="237">
        <v>45895</v>
      </c>
      <c r="G6630" s="121" t="s">
        <v>13837</v>
      </c>
      <c r="H6630" s="121" t="s">
        <v>27419</v>
      </c>
      <c r="I6630" s="120" t="s">
        <v>20512</v>
      </c>
      <c r="J6630" s="121" t="s">
        <v>7451</v>
      </c>
    </row>
    <row r="6631" spans="1:10" ht="15.75" hidden="1" customHeight="1">
      <c r="A6631" s="119">
        <v>6624</v>
      </c>
      <c r="B6631" s="238" t="s">
        <v>28952</v>
      </c>
      <c r="C6631" s="121" t="s">
        <v>7497</v>
      </c>
      <c r="D6631" s="119">
        <v>2025</v>
      </c>
      <c r="E6631" s="121">
        <v>6100116016</v>
      </c>
      <c r="F6631" s="237">
        <v>45919</v>
      </c>
      <c r="G6631" s="121" t="s">
        <v>13838</v>
      </c>
      <c r="H6631" s="121" t="s">
        <v>27420</v>
      </c>
      <c r="I6631" s="120" t="s">
        <v>20513</v>
      </c>
      <c r="J6631" s="121" t="s">
        <v>7451</v>
      </c>
    </row>
    <row r="6632" spans="1:10" ht="15.75" hidden="1" customHeight="1">
      <c r="A6632" s="119">
        <v>6625</v>
      </c>
      <c r="B6632" s="238" t="s">
        <v>32634</v>
      </c>
      <c r="C6632" s="121" t="s">
        <v>7489</v>
      </c>
      <c r="D6632" s="119">
        <v>2025</v>
      </c>
      <c r="E6632" s="121">
        <v>6200040521</v>
      </c>
      <c r="F6632" s="237">
        <v>45894</v>
      </c>
      <c r="G6632" s="121" t="s">
        <v>13839</v>
      </c>
      <c r="H6632" s="121" t="s">
        <v>27421</v>
      </c>
      <c r="I6632" s="120" t="s">
        <v>20514</v>
      </c>
      <c r="J6632" s="121" t="s">
        <v>7453</v>
      </c>
    </row>
    <row r="6633" spans="1:10" ht="15.75" hidden="1" customHeight="1">
      <c r="A6633" s="119">
        <v>6626</v>
      </c>
      <c r="B6633" s="238" t="s">
        <v>7885</v>
      </c>
      <c r="C6633" s="121" t="s">
        <v>7483</v>
      </c>
      <c r="D6633" s="119">
        <v>2025</v>
      </c>
      <c r="E6633" s="121">
        <v>6100116133</v>
      </c>
      <c r="F6633" s="237">
        <v>45908</v>
      </c>
      <c r="G6633" s="121" t="s">
        <v>13840</v>
      </c>
      <c r="H6633" s="121" t="s">
        <v>27422</v>
      </c>
      <c r="I6633" s="120" t="s">
        <v>20515</v>
      </c>
      <c r="J6633" s="121" t="s">
        <v>7451</v>
      </c>
    </row>
    <row r="6634" spans="1:10" ht="15.75" hidden="1" customHeight="1">
      <c r="A6634" s="119">
        <v>6627</v>
      </c>
      <c r="B6634" s="238" t="s">
        <v>32635</v>
      </c>
      <c r="C6634" s="121" t="s">
        <v>7481</v>
      </c>
      <c r="D6634" s="119">
        <v>2025</v>
      </c>
      <c r="E6634" s="121">
        <v>6000043174</v>
      </c>
      <c r="F6634" s="237">
        <v>45908</v>
      </c>
      <c r="G6634" s="121" t="s">
        <v>13841</v>
      </c>
      <c r="H6634" s="121" t="s">
        <v>27423</v>
      </c>
      <c r="I6634" s="120" t="s">
        <v>20516</v>
      </c>
      <c r="J6634" s="121" t="s">
        <v>7452</v>
      </c>
    </row>
    <row r="6635" spans="1:10" ht="15.75" hidden="1" customHeight="1">
      <c r="A6635" s="119">
        <v>6628</v>
      </c>
      <c r="B6635" s="238" t="s">
        <v>32636</v>
      </c>
      <c r="C6635" s="121" t="s">
        <v>7502</v>
      </c>
      <c r="D6635" s="119">
        <v>2025</v>
      </c>
      <c r="E6635" s="121">
        <v>6300021364</v>
      </c>
      <c r="F6635" s="237">
        <v>45895</v>
      </c>
      <c r="G6635" s="121" t="s">
        <v>13842</v>
      </c>
      <c r="H6635" s="121" t="s">
        <v>27424</v>
      </c>
      <c r="I6635" s="120" t="s">
        <v>20517</v>
      </c>
      <c r="J6635" s="121" t="s">
        <v>7454</v>
      </c>
    </row>
    <row r="6636" spans="1:10" ht="15.75" hidden="1" customHeight="1">
      <c r="A6636" s="119">
        <v>6629</v>
      </c>
      <c r="B6636" s="238" t="s">
        <v>32637</v>
      </c>
      <c r="C6636" s="121" t="s">
        <v>7478</v>
      </c>
      <c r="D6636" s="119">
        <v>2025</v>
      </c>
      <c r="E6636" s="121">
        <v>6100115840</v>
      </c>
      <c r="F6636" s="237">
        <v>45901</v>
      </c>
      <c r="G6636" s="121" t="s">
        <v>13843</v>
      </c>
      <c r="H6636" s="121" t="s">
        <v>27425</v>
      </c>
      <c r="I6636" s="120" t="s">
        <v>15266</v>
      </c>
      <c r="J6636" s="121" t="s">
        <v>7451</v>
      </c>
    </row>
    <row r="6637" spans="1:10" ht="15.75" hidden="1" customHeight="1">
      <c r="A6637" s="119">
        <v>6630</v>
      </c>
      <c r="B6637" s="238" t="s">
        <v>7705</v>
      </c>
      <c r="C6637" s="121" t="s">
        <v>7478</v>
      </c>
      <c r="D6637" s="119">
        <v>2025</v>
      </c>
      <c r="E6637" s="121">
        <v>6100116735</v>
      </c>
      <c r="F6637" s="237">
        <v>45931</v>
      </c>
      <c r="G6637" s="121" t="s">
        <v>13844</v>
      </c>
      <c r="H6637" s="121" t="s">
        <v>27426</v>
      </c>
      <c r="I6637" s="120" t="s">
        <v>20518</v>
      </c>
      <c r="J6637" s="121" t="s">
        <v>7451</v>
      </c>
    </row>
    <row r="6638" spans="1:10" ht="15.75" hidden="1" customHeight="1">
      <c r="A6638" s="119">
        <v>6631</v>
      </c>
      <c r="B6638" s="238" t="s">
        <v>32638</v>
      </c>
      <c r="C6638" s="121" t="s">
        <v>7489</v>
      </c>
      <c r="D6638" s="119">
        <v>2025</v>
      </c>
      <c r="E6638" s="121">
        <v>6200040520</v>
      </c>
      <c r="F6638" s="237">
        <v>45894</v>
      </c>
      <c r="G6638" s="121" t="s">
        <v>13845</v>
      </c>
      <c r="H6638" s="121" t="s">
        <v>27427</v>
      </c>
      <c r="I6638" s="120" t="s">
        <v>20519</v>
      </c>
      <c r="J6638" s="121" t="s">
        <v>7453</v>
      </c>
    </row>
    <row r="6639" spans="1:10" ht="15.75" hidden="1" customHeight="1">
      <c r="A6639" s="119">
        <v>6632</v>
      </c>
      <c r="B6639" s="238" t="s">
        <v>32639</v>
      </c>
      <c r="C6639" s="121" t="s">
        <v>7506</v>
      </c>
      <c r="D6639" s="119">
        <v>2025</v>
      </c>
      <c r="E6639" s="121">
        <v>6300021361</v>
      </c>
      <c r="F6639" s="237">
        <v>45891</v>
      </c>
      <c r="G6639" s="121" t="s">
        <v>13846</v>
      </c>
      <c r="H6639" s="121" t="s">
        <v>27428</v>
      </c>
      <c r="I6639" s="120" t="s">
        <v>20520</v>
      </c>
      <c r="J6639" s="121" t="s">
        <v>7454</v>
      </c>
    </row>
    <row r="6640" spans="1:10" ht="15.75" hidden="1" customHeight="1">
      <c r="A6640" s="119">
        <v>6633</v>
      </c>
      <c r="B6640" s="238" t="s">
        <v>32640</v>
      </c>
      <c r="C6640" s="121" t="s">
        <v>7485</v>
      </c>
      <c r="D6640" s="119">
        <v>2025</v>
      </c>
      <c r="E6640" s="121">
        <v>6000043094</v>
      </c>
      <c r="F6640" s="237">
        <v>45890</v>
      </c>
      <c r="G6640" s="121" t="s">
        <v>13847</v>
      </c>
      <c r="H6640" s="121" t="s">
        <v>27429</v>
      </c>
      <c r="I6640" s="120" t="s">
        <v>20521</v>
      </c>
      <c r="J6640" s="121" t="s">
        <v>7452</v>
      </c>
    </row>
    <row r="6641" spans="1:10" ht="15.75" hidden="1" customHeight="1">
      <c r="A6641" s="119">
        <v>6634</v>
      </c>
      <c r="B6641" s="238" t="s">
        <v>32641</v>
      </c>
      <c r="C6641" s="121" t="s">
        <v>7496</v>
      </c>
      <c r="D6641" s="119">
        <v>2025</v>
      </c>
      <c r="E6641" s="121">
        <v>6100115921</v>
      </c>
      <c r="F6641" s="237">
        <v>45901</v>
      </c>
      <c r="G6641" s="121" t="s">
        <v>13848</v>
      </c>
      <c r="H6641" s="121" t="s">
        <v>27430</v>
      </c>
      <c r="I6641" s="120" t="s">
        <v>20522</v>
      </c>
      <c r="J6641" s="121" t="s">
        <v>7451</v>
      </c>
    </row>
    <row r="6642" spans="1:10" ht="15.75" hidden="1" customHeight="1">
      <c r="A6642" s="119">
        <v>6635</v>
      </c>
      <c r="B6642" s="238" t="s">
        <v>32642</v>
      </c>
      <c r="C6642" s="121" t="s">
        <v>7496</v>
      </c>
      <c r="D6642" s="119">
        <v>2025</v>
      </c>
      <c r="E6642" s="121">
        <v>6100115755</v>
      </c>
      <c r="F6642" s="237">
        <v>45894</v>
      </c>
      <c r="G6642" s="121" t="s">
        <v>13849</v>
      </c>
      <c r="H6642" s="121" t="s">
        <v>27431</v>
      </c>
      <c r="I6642" s="120" t="s">
        <v>20523</v>
      </c>
      <c r="J6642" s="121" t="s">
        <v>7451</v>
      </c>
    </row>
    <row r="6643" spans="1:10" ht="15.75" hidden="1" customHeight="1">
      <c r="A6643" s="119">
        <v>6636</v>
      </c>
      <c r="B6643" s="238" t="s">
        <v>32643</v>
      </c>
      <c r="C6643" s="121" t="s">
        <v>7494</v>
      </c>
      <c r="D6643" s="119">
        <v>2025</v>
      </c>
      <c r="E6643" s="121">
        <v>6000044263</v>
      </c>
      <c r="F6643" s="237">
        <v>45975</v>
      </c>
      <c r="G6643" s="121" t="s">
        <v>13850</v>
      </c>
      <c r="H6643" s="121" t="s">
        <v>27432</v>
      </c>
      <c r="I6643" s="120" t="s">
        <v>20524</v>
      </c>
      <c r="J6643" s="121" t="s">
        <v>7452</v>
      </c>
    </row>
    <row r="6644" spans="1:10" ht="15.75" hidden="1" customHeight="1">
      <c r="A6644" s="119">
        <v>6637</v>
      </c>
      <c r="B6644" s="238" t="s">
        <v>32644</v>
      </c>
      <c r="C6644" s="121" t="s">
        <v>7479</v>
      </c>
      <c r="D6644" s="119">
        <v>2025</v>
      </c>
      <c r="E6644" s="121">
        <v>6100115761</v>
      </c>
      <c r="F6644" s="237">
        <v>45894</v>
      </c>
      <c r="G6644" s="121" t="s">
        <v>13851</v>
      </c>
      <c r="H6644" s="121" t="s">
        <v>27433</v>
      </c>
      <c r="I6644" s="120" t="s">
        <v>20525</v>
      </c>
      <c r="J6644" s="121" t="s">
        <v>7451</v>
      </c>
    </row>
    <row r="6645" spans="1:10" ht="15.75" hidden="1" customHeight="1">
      <c r="A6645" s="119">
        <v>6638</v>
      </c>
      <c r="B6645" s="238" t="s">
        <v>32645</v>
      </c>
      <c r="C6645" s="121" t="s">
        <v>7502</v>
      </c>
      <c r="D6645" s="119">
        <v>2025</v>
      </c>
      <c r="E6645" s="121">
        <v>6300021416</v>
      </c>
      <c r="F6645" s="237">
        <v>45912</v>
      </c>
      <c r="G6645" s="121" t="s">
        <v>13852</v>
      </c>
      <c r="H6645" s="121" t="s">
        <v>27434</v>
      </c>
      <c r="I6645" s="120" t="s">
        <v>20526</v>
      </c>
      <c r="J6645" s="121" t="s">
        <v>7454</v>
      </c>
    </row>
    <row r="6646" spans="1:10" ht="15.75" hidden="1" customHeight="1">
      <c r="A6646" s="119">
        <v>6639</v>
      </c>
      <c r="B6646" s="238" t="s">
        <v>32646</v>
      </c>
      <c r="C6646" s="121" t="s">
        <v>7481</v>
      </c>
      <c r="D6646" s="119">
        <v>2025</v>
      </c>
      <c r="E6646" s="121">
        <v>6000043207</v>
      </c>
      <c r="F6646" s="237">
        <v>45902</v>
      </c>
      <c r="G6646" s="121" t="s">
        <v>13798</v>
      </c>
      <c r="H6646" s="121" t="s">
        <v>27435</v>
      </c>
      <c r="I6646" s="120" t="s">
        <v>20527</v>
      </c>
      <c r="J6646" s="121" t="s">
        <v>7452</v>
      </c>
    </row>
    <row r="6647" spans="1:10" ht="15.75" hidden="1" customHeight="1">
      <c r="A6647" s="119">
        <v>6640</v>
      </c>
      <c r="B6647" s="238" t="s">
        <v>32647</v>
      </c>
      <c r="C6647" s="121" t="s">
        <v>7493</v>
      </c>
      <c r="D6647" s="119">
        <v>2025</v>
      </c>
      <c r="E6647" s="121">
        <v>6000043119</v>
      </c>
      <c r="F6647" s="237">
        <v>45904</v>
      </c>
      <c r="G6647" s="121" t="s">
        <v>13853</v>
      </c>
      <c r="H6647" s="121" t="s">
        <v>27436</v>
      </c>
      <c r="I6647" s="120" t="s">
        <v>20528</v>
      </c>
      <c r="J6647" s="121" t="s">
        <v>7452</v>
      </c>
    </row>
    <row r="6648" spans="1:10" ht="15.75" hidden="1" customHeight="1">
      <c r="A6648" s="119">
        <v>6641</v>
      </c>
      <c r="B6648" s="121" t="s">
        <v>28086</v>
      </c>
      <c r="C6648" s="121" t="s">
        <v>7501</v>
      </c>
      <c r="D6648" s="119">
        <v>2025</v>
      </c>
      <c r="E6648" s="121">
        <v>6200040595</v>
      </c>
      <c r="F6648" s="237">
        <v>45901</v>
      </c>
      <c r="G6648" s="121" t="s">
        <v>13854</v>
      </c>
      <c r="H6648" s="121" t="s">
        <v>27437</v>
      </c>
      <c r="I6648" s="120" t="s">
        <v>20529</v>
      </c>
      <c r="J6648" s="121" t="s">
        <v>7453</v>
      </c>
    </row>
    <row r="6649" spans="1:10" ht="15.75" hidden="1" customHeight="1">
      <c r="A6649" s="119">
        <v>6642</v>
      </c>
      <c r="B6649" s="238" t="s">
        <v>32648</v>
      </c>
      <c r="C6649" s="121" t="s">
        <v>7492</v>
      </c>
      <c r="D6649" s="119">
        <v>2025</v>
      </c>
      <c r="E6649" s="121">
        <v>6200040492</v>
      </c>
      <c r="F6649" s="237">
        <v>45889</v>
      </c>
      <c r="G6649" s="121" t="s">
        <v>13855</v>
      </c>
      <c r="H6649" s="121" t="s">
        <v>27438</v>
      </c>
      <c r="I6649" s="120" t="s">
        <v>20530</v>
      </c>
      <c r="J6649" s="121" t="s">
        <v>7453</v>
      </c>
    </row>
    <row r="6650" spans="1:10" ht="15.75" hidden="1" customHeight="1">
      <c r="A6650" s="119">
        <v>6643</v>
      </c>
      <c r="B6650" s="238" t="s">
        <v>7705</v>
      </c>
      <c r="C6650" s="121" t="s">
        <v>7478</v>
      </c>
      <c r="D6650" s="119">
        <v>2025</v>
      </c>
      <c r="E6650" s="121">
        <v>6100115762</v>
      </c>
      <c r="F6650" s="237">
        <v>45894</v>
      </c>
      <c r="G6650" s="121" t="s">
        <v>13856</v>
      </c>
      <c r="H6650" s="121" t="s">
        <v>27439</v>
      </c>
      <c r="I6650" s="120" t="s">
        <v>7340</v>
      </c>
      <c r="J6650" s="121" t="s">
        <v>7451</v>
      </c>
    </row>
    <row r="6651" spans="1:10" ht="15.75" hidden="1" customHeight="1">
      <c r="A6651" s="119">
        <v>6644</v>
      </c>
      <c r="B6651" s="238" t="s">
        <v>32649</v>
      </c>
      <c r="C6651" s="121" t="s">
        <v>7491</v>
      </c>
      <c r="D6651" s="119">
        <v>2025</v>
      </c>
      <c r="E6651" s="121">
        <v>6100115872</v>
      </c>
      <c r="F6651" s="237">
        <v>45898</v>
      </c>
      <c r="G6651" s="121" t="s">
        <v>13857</v>
      </c>
      <c r="H6651" s="121" t="s">
        <v>27440</v>
      </c>
      <c r="I6651" s="120" t="s">
        <v>20531</v>
      </c>
      <c r="J6651" s="121" t="s">
        <v>7451</v>
      </c>
    </row>
    <row r="6652" spans="1:10" ht="15.75" hidden="1" customHeight="1">
      <c r="A6652" s="119">
        <v>6645</v>
      </c>
      <c r="B6652" s="238" t="s">
        <v>32650</v>
      </c>
      <c r="C6652" s="121" t="s">
        <v>7478</v>
      </c>
      <c r="D6652" s="119">
        <v>2025</v>
      </c>
      <c r="E6652" s="121">
        <v>6100116013</v>
      </c>
      <c r="F6652" s="237">
        <v>45903</v>
      </c>
      <c r="G6652" s="121" t="s">
        <v>13858</v>
      </c>
      <c r="H6652" s="121" t="s">
        <v>27441</v>
      </c>
      <c r="I6652" s="120" t="s">
        <v>20532</v>
      </c>
      <c r="J6652" s="121" t="s">
        <v>7451</v>
      </c>
    </row>
    <row r="6653" spans="1:10" ht="15.75" hidden="1" customHeight="1">
      <c r="A6653" s="119">
        <v>6646</v>
      </c>
      <c r="B6653" s="238" t="s">
        <v>7764</v>
      </c>
      <c r="C6653" s="121" t="s">
        <v>7479</v>
      </c>
      <c r="D6653" s="119">
        <v>2025</v>
      </c>
      <c r="E6653" s="121">
        <v>6100115754</v>
      </c>
      <c r="F6653" s="237">
        <v>45891</v>
      </c>
      <c r="G6653" s="121" t="s">
        <v>13859</v>
      </c>
      <c r="H6653" s="121" t="s">
        <v>27442</v>
      </c>
      <c r="I6653" s="120" t="s">
        <v>20533</v>
      </c>
      <c r="J6653" s="121" t="s">
        <v>7451</v>
      </c>
    </row>
    <row r="6654" spans="1:10" ht="15.75" hidden="1" customHeight="1">
      <c r="A6654" s="119">
        <v>6647</v>
      </c>
      <c r="B6654" s="238" t="s">
        <v>32651</v>
      </c>
      <c r="C6654" s="121" t="s">
        <v>7503</v>
      </c>
      <c r="D6654" s="119">
        <v>2025</v>
      </c>
      <c r="E6654" s="121">
        <v>6100117319</v>
      </c>
      <c r="F6654" s="237">
        <v>45952</v>
      </c>
      <c r="G6654" s="121" t="s">
        <v>13860</v>
      </c>
      <c r="H6654" s="121" t="s">
        <v>27443</v>
      </c>
      <c r="I6654" s="120" t="s">
        <v>20534</v>
      </c>
      <c r="J6654" s="121" t="s">
        <v>7451</v>
      </c>
    </row>
    <row r="6655" spans="1:10" ht="15.75" hidden="1" customHeight="1">
      <c r="A6655" s="119">
        <v>6648</v>
      </c>
      <c r="B6655" s="238" t="s">
        <v>32652</v>
      </c>
      <c r="C6655" s="121" t="s">
        <v>7484</v>
      </c>
      <c r="D6655" s="119">
        <v>2025</v>
      </c>
      <c r="E6655" s="121">
        <v>6100115943</v>
      </c>
      <c r="F6655" s="237">
        <v>45901</v>
      </c>
      <c r="G6655" s="121" t="s">
        <v>13861</v>
      </c>
      <c r="H6655" s="121" t="s">
        <v>27444</v>
      </c>
      <c r="I6655" s="120" t="s">
        <v>20535</v>
      </c>
      <c r="J6655" s="121" t="s">
        <v>7451</v>
      </c>
    </row>
    <row r="6656" spans="1:10" ht="15.75" hidden="1" customHeight="1">
      <c r="A6656" s="119">
        <v>6649</v>
      </c>
      <c r="B6656" s="238" t="s">
        <v>32653</v>
      </c>
      <c r="C6656" s="121" t="s">
        <v>7481</v>
      </c>
      <c r="D6656" s="119">
        <v>2025</v>
      </c>
      <c r="E6656" s="121">
        <v>6000043187</v>
      </c>
      <c r="F6656" s="237">
        <v>45901</v>
      </c>
      <c r="G6656" s="121" t="s">
        <v>13862</v>
      </c>
      <c r="H6656" s="121" t="s">
        <v>27445</v>
      </c>
      <c r="I6656" s="120" t="s">
        <v>20536</v>
      </c>
      <c r="J6656" s="121" t="s">
        <v>7452</v>
      </c>
    </row>
    <row r="6657" spans="1:10" ht="15.75" hidden="1" customHeight="1">
      <c r="A6657" s="119">
        <v>6650</v>
      </c>
      <c r="B6657" s="238" t="s">
        <v>32101</v>
      </c>
      <c r="C6657" s="121" t="s">
        <v>7479</v>
      </c>
      <c r="D6657" s="119">
        <v>2025</v>
      </c>
      <c r="E6657" s="121">
        <v>6100115759</v>
      </c>
      <c r="F6657" s="237">
        <v>45894</v>
      </c>
      <c r="G6657" s="121" t="s">
        <v>8150</v>
      </c>
      <c r="H6657" s="121" t="s">
        <v>27446</v>
      </c>
      <c r="I6657" s="120" t="s">
        <v>20537</v>
      </c>
      <c r="J6657" s="121" t="s">
        <v>7451</v>
      </c>
    </row>
    <row r="6658" spans="1:10" ht="15.75" hidden="1" customHeight="1">
      <c r="A6658" s="119">
        <v>6651</v>
      </c>
      <c r="B6658" s="238" t="s">
        <v>32654</v>
      </c>
      <c r="C6658" s="121" t="s">
        <v>7494</v>
      </c>
      <c r="D6658" s="119">
        <v>2025</v>
      </c>
      <c r="E6658" s="121">
        <v>6000043201</v>
      </c>
      <c r="F6658" s="237">
        <v>45901</v>
      </c>
      <c r="G6658" s="121" t="s">
        <v>13863</v>
      </c>
      <c r="H6658" s="121" t="s">
        <v>27447</v>
      </c>
      <c r="I6658" s="120" t="s">
        <v>20538</v>
      </c>
      <c r="J6658" s="121" t="s">
        <v>7452</v>
      </c>
    </row>
    <row r="6659" spans="1:10" ht="15.75" hidden="1" customHeight="1">
      <c r="A6659" s="119">
        <v>6652</v>
      </c>
      <c r="B6659" s="238" t="s">
        <v>32655</v>
      </c>
      <c r="C6659" s="121" t="s">
        <v>7494</v>
      </c>
      <c r="D6659" s="119">
        <v>2025</v>
      </c>
      <c r="E6659" s="121">
        <v>6000043170</v>
      </c>
      <c r="F6659" s="237">
        <v>45901</v>
      </c>
      <c r="G6659" s="121" t="s">
        <v>13864</v>
      </c>
      <c r="H6659" s="121" t="s">
        <v>27448</v>
      </c>
      <c r="I6659" s="120" t="s">
        <v>20539</v>
      </c>
      <c r="J6659" s="121" t="s">
        <v>7452</v>
      </c>
    </row>
    <row r="6660" spans="1:10" ht="15.75" hidden="1" customHeight="1">
      <c r="A6660" s="119">
        <v>6653</v>
      </c>
      <c r="B6660" s="238" t="s">
        <v>7675</v>
      </c>
      <c r="C6660" s="121" t="s">
        <v>7484</v>
      </c>
      <c r="D6660" s="119">
        <v>2025</v>
      </c>
      <c r="E6660" s="121">
        <v>6100115808</v>
      </c>
      <c r="F6660" s="237">
        <v>45895</v>
      </c>
      <c r="G6660" s="121" t="s">
        <v>13865</v>
      </c>
      <c r="H6660" s="121" t="s">
        <v>27449</v>
      </c>
      <c r="I6660" s="120" t="s">
        <v>20540</v>
      </c>
      <c r="J6660" s="121" t="s">
        <v>7451</v>
      </c>
    </row>
    <row r="6661" spans="1:10" ht="15.75" hidden="1" customHeight="1">
      <c r="A6661" s="119">
        <v>6654</v>
      </c>
      <c r="B6661" s="238" t="s">
        <v>32656</v>
      </c>
      <c r="C6661" s="121" t="s">
        <v>7478</v>
      </c>
      <c r="D6661" s="119">
        <v>2025</v>
      </c>
      <c r="E6661" s="121">
        <v>6100115821</v>
      </c>
      <c r="F6661" s="237">
        <v>45897</v>
      </c>
      <c r="G6661" s="121" t="s">
        <v>13866</v>
      </c>
      <c r="H6661" s="121" t="s">
        <v>27450</v>
      </c>
      <c r="I6661" s="120" t="s">
        <v>20541</v>
      </c>
      <c r="J6661" s="121" t="s">
        <v>7451</v>
      </c>
    </row>
    <row r="6662" spans="1:10" ht="15.75" hidden="1" customHeight="1">
      <c r="A6662" s="119">
        <v>6655</v>
      </c>
      <c r="B6662" s="238" t="s">
        <v>32657</v>
      </c>
      <c r="C6662" s="121" t="s">
        <v>7481</v>
      </c>
      <c r="D6662" s="119">
        <v>2025</v>
      </c>
      <c r="E6662" s="121">
        <v>6000043906</v>
      </c>
      <c r="F6662" s="237">
        <v>45944</v>
      </c>
      <c r="G6662" s="121" t="s">
        <v>13867</v>
      </c>
      <c r="H6662" s="121" t="s">
        <v>27451</v>
      </c>
      <c r="I6662" s="120" t="s">
        <v>20542</v>
      </c>
      <c r="J6662" s="121" t="s">
        <v>7452</v>
      </c>
    </row>
    <row r="6663" spans="1:10" ht="15.75" hidden="1" customHeight="1">
      <c r="A6663" s="119">
        <v>6656</v>
      </c>
      <c r="B6663" s="238" t="s">
        <v>32658</v>
      </c>
      <c r="C6663" s="121" t="s">
        <v>7479</v>
      </c>
      <c r="D6663" s="119">
        <v>2025</v>
      </c>
      <c r="E6663" s="121">
        <v>6100115791</v>
      </c>
      <c r="F6663" s="237">
        <v>45898</v>
      </c>
      <c r="G6663" s="121" t="s">
        <v>13868</v>
      </c>
      <c r="H6663" s="121" t="s">
        <v>27452</v>
      </c>
      <c r="I6663" s="120" t="s">
        <v>20543</v>
      </c>
      <c r="J6663" s="121" t="s">
        <v>7451</v>
      </c>
    </row>
    <row r="6664" spans="1:10" ht="15.75" hidden="1" customHeight="1">
      <c r="A6664" s="119">
        <v>6657</v>
      </c>
      <c r="B6664" s="238" t="s">
        <v>32659</v>
      </c>
      <c r="C6664" s="121" t="s">
        <v>7494</v>
      </c>
      <c r="D6664" s="119">
        <v>2025</v>
      </c>
      <c r="E6664" s="121">
        <v>6000043121</v>
      </c>
      <c r="F6664" s="237">
        <v>45895</v>
      </c>
      <c r="G6664" s="121" t="s">
        <v>13869</v>
      </c>
      <c r="H6664" s="121" t="s">
        <v>27453</v>
      </c>
      <c r="I6664" s="120" t="s">
        <v>20544</v>
      </c>
      <c r="J6664" s="121" t="s">
        <v>7452</v>
      </c>
    </row>
    <row r="6665" spans="1:10" ht="15.75" hidden="1" customHeight="1">
      <c r="A6665" s="119">
        <v>6658</v>
      </c>
      <c r="B6665" s="238" t="s">
        <v>32660</v>
      </c>
      <c r="C6665" s="121" t="s">
        <v>7478</v>
      </c>
      <c r="D6665" s="119">
        <v>2025</v>
      </c>
      <c r="E6665" s="121">
        <v>6100116285</v>
      </c>
      <c r="F6665" s="237">
        <v>45915</v>
      </c>
      <c r="G6665" s="121" t="s">
        <v>13870</v>
      </c>
      <c r="H6665" s="121" t="s">
        <v>27454</v>
      </c>
      <c r="I6665" s="120" t="s">
        <v>20545</v>
      </c>
      <c r="J6665" s="121" t="s">
        <v>7451</v>
      </c>
    </row>
    <row r="6666" spans="1:10" ht="15.75" hidden="1" customHeight="1">
      <c r="A6666" s="119">
        <v>6659</v>
      </c>
      <c r="B6666" s="238" t="s">
        <v>32661</v>
      </c>
      <c r="C6666" s="121" t="s">
        <v>7486</v>
      </c>
      <c r="D6666" s="119">
        <v>2025</v>
      </c>
      <c r="E6666" s="121">
        <v>6200040517</v>
      </c>
      <c r="F6666" s="237">
        <v>45894</v>
      </c>
      <c r="G6666" s="121" t="s">
        <v>13871</v>
      </c>
      <c r="H6666" s="121" t="s">
        <v>27455</v>
      </c>
      <c r="I6666" s="120" t="s">
        <v>20546</v>
      </c>
      <c r="J6666" s="121" t="s">
        <v>7453</v>
      </c>
    </row>
    <row r="6667" spans="1:10" ht="15.75" hidden="1" customHeight="1">
      <c r="A6667" s="119">
        <v>6660</v>
      </c>
      <c r="B6667" s="238" t="s">
        <v>29504</v>
      </c>
      <c r="C6667" s="121" t="s">
        <v>7488</v>
      </c>
      <c r="D6667" s="119">
        <v>2025</v>
      </c>
      <c r="E6667" s="121">
        <v>6100115820</v>
      </c>
      <c r="F6667" s="237">
        <v>45898</v>
      </c>
      <c r="G6667" s="121" t="s">
        <v>13872</v>
      </c>
      <c r="H6667" s="121" t="s">
        <v>27456</v>
      </c>
      <c r="I6667" s="120" t="s">
        <v>20547</v>
      </c>
      <c r="J6667" s="121" t="s">
        <v>7451</v>
      </c>
    </row>
    <row r="6668" spans="1:10" ht="15.75" hidden="1" customHeight="1">
      <c r="A6668" s="119">
        <v>6661</v>
      </c>
      <c r="B6668" s="238" t="s">
        <v>32662</v>
      </c>
      <c r="C6668" s="121" t="s">
        <v>7480</v>
      </c>
      <c r="D6668" s="119">
        <v>2025</v>
      </c>
      <c r="E6668" s="121">
        <v>6000043617</v>
      </c>
      <c r="F6668" s="237">
        <v>45919</v>
      </c>
      <c r="G6668" s="121" t="s">
        <v>13873</v>
      </c>
      <c r="H6668" s="121" t="s">
        <v>27457</v>
      </c>
      <c r="I6668" s="120" t="s">
        <v>20548</v>
      </c>
      <c r="J6668" s="121" t="s">
        <v>7452</v>
      </c>
    </row>
    <row r="6669" spans="1:10" ht="15.75" hidden="1" customHeight="1">
      <c r="A6669" s="119">
        <v>6662</v>
      </c>
      <c r="B6669" s="238" t="s">
        <v>7818</v>
      </c>
      <c r="C6669" s="121" t="s">
        <v>7478</v>
      </c>
      <c r="D6669" s="119">
        <v>2025</v>
      </c>
      <c r="E6669" s="121">
        <v>6100115796</v>
      </c>
      <c r="F6669" s="237">
        <v>45896</v>
      </c>
      <c r="G6669" s="121" t="s">
        <v>13874</v>
      </c>
      <c r="H6669" s="121" t="s">
        <v>27458</v>
      </c>
      <c r="I6669" s="120" t="s">
        <v>20549</v>
      </c>
      <c r="J6669" s="121" t="s">
        <v>7451</v>
      </c>
    </row>
    <row r="6670" spans="1:10" ht="15.75" customHeight="1">
      <c r="A6670" s="119">
        <v>6663</v>
      </c>
      <c r="B6670" s="238" t="s">
        <v>32663</v>
      </c>
      <c r="C6670" s="121" t="s">
        <v>7510</v>
      </c>
      <c r="D6670" s="119">
        <v>2025</v>
      </c>
      <c r="E6670" s="121">
        <v>6300021375</v>
      </c>
      <c r="F6670" s="237">
        <v>45894</v>
      </c>
      <c r="G6670" s="121" t="s">
        <v>13875</v>
      </c>
      <c r="H6670" s="121" t="s">
        <v>27459</v>
      </c>
      <c r="I6670" s="120" t="s">
        <v>20550</v>
      </c>
      <c r="J6670" s="121" t="s">
        <v>7454</v>
      </c>
    </row>
    <row r="6671" spans="1:10" ht="15.75" hidden="1" customHeight="1">
      <c r="A6671" s="119">
        <v>6664</v>
      </c>
      <c r="B6671" s="238" t="s">
        <v>32664</v>
      </c>
      <c r="C6671" s="121" t="s">
        <v>7495</v>
      </c>
      <c r="D6671" s="119">
        <v>2025</v>
      </c>
      <c r="E6671" s="121">
        <v>6300021403</v>
      </c>
      <c r="F6671" s="237">
        <v>45951</v>
      </c>
      <c r="G6671" s="121" t="s">
        <v>13876</v>
      </c>
      <c r="H6671" s="121"/>
      <c r="I6671" s="120" t="s">
        <v>20551</v>
      </c>
      <c r="J6671" s="121" t="s">
        <v>7454</v>
      </c>
    </row>
    <row r="6672" spans="1:10" ht="15.75" hidden="1" customHeight="1">
      <c r="A6672" s="119">
        <v>6665</v>
      </c>
      <c r="B6672" s="238" t="s">
        <v>7705</v>
      </c>
      <c r="C6672" s="121" t="s">
        <v>7478</v>
      </c>
      <c r="D6672" s="119">
        <v>2025</v>
      </c>
      <c r="E6672" s="121">
        <v>6100115819</v>
      </c>
      <c r="F6672" s="237">
        <v>45896</v>
      </c>
      <c r="G6672" s="121" t="s">
        <v>13877</v>
      </c>
      <c r="H6672" s="121" t="s">
        <v>27460</v>
      </c>
      <c r="I6672" s="120" t="s">
        <v>20552</v>
      </c>
      <c r="J6672" s="121" t="s">
        <v>7451</v>
      </c>
    </row>
    <row r="6673" spans="1:10" ht="15.75" hidden="1" customHeight="1">
      <c r="A6673" s="119">
        <v>6666</v>
      </c>
      <c r="B6673" s="238" t="s">
        <v>7602</v>
      </c>
      <c r="C6673" s="121" t="s">
        <v>7478</v>
      </c>
      <c r="D6673" s="119">
        <v>2025</v>
      </c>
      <c r="E6673" s="121">
        <v>6100115806</v>
      </c>
      <c r="F6673" s="237">
        <v>45898</v>
      </c>
      <c r="G6673" s="121" t="s">
        <v>13878</v>
      </c>
      <c r="H6673" s="121" t="s">
        <v>27461</v>
      </c>
      <c r="I6673" s="120" t="s">
        <v>20553</v>
      </c>
      <c r="J6673" s="121" t="s">
        <v>7451</v>
      </c>
    </row>
    <row r="6674" spans="1:10" ht="15.75" hidden="1" customHeight="1">
      <c r="A6674" s="119">
        <v>6667</v>
      </c>
      <c r="B6674" s="238" t="s">
        <v>32665</v>
      </c>
      <c r="C6674" s="121" t="s">
        <v>7496</v>
      </c>
      <c r="D6674" s="119">
        <v>2025</v>
      </c>
      <c r="E6674" s="121">
        <v>6100115818</v>
      </c>
      <c r="F6674" s="237">
        <v>45896</v>
      </c>
      <c r="G6674" s="121" t="s">
        <v>13879</v>
      </c>
      <c r="H6674" s="121" t="s">
        <v>27462</v>
      </c>
      <c r="I6674" s="120" t="s">
        <v>20554</v>
      </c>
      <c r="J6674" s="121" t="s">
        <v>7451</v>
      </c>
    </row>
    <row r="6675" spans="1:10" ht="15.75" hidden="1" customHeight="1">
      <c r="A6675" s="119">
        <v>6668</v>
      </c>
      <c r="B6675" s="238" t="s">
        <v>32666</v>
      </c>
      <c r="C6675" s="121" t="s">
        <v>7479</v>
      </c>
      <c r="D6675" s="119">
        <v>2025</v>
      </c>
      <c r="E6675" s="121">
        <v>6100115789</v>
      </c>
      <c r="F6675" s="237">
        <v>45897</v>
      </c>
      <c r="G6675" s="121" t="s">
        <v>13880</v>
      </c>
      <c r="H6675" s="121" t="s">
        <v>27463</v>
      </c>
      <c r="I6675" s="120" t="s">
        <v>20555</v>
      </c>
      <c r="J6675" s="121" t="s">
        <v>7451</v>
      </c>
    </row>
    <row r="6676" spans="1:10" ht="15.75" hidden="1" customHeight="1">
      <c r="A6676" s="119">
        <v>6669</v>
      </c>
      <c r="B6676" s="238" t="s">
        <v>32667</v>
      </c>
      <c r="C6676" s="121" t="s">
        <v>7497</v>
      </c>
      <c r="D6676" s="119">
        <v>2025</v>
      </c>
      <c r="E6676" s="121">
        <v>6100115950</v>
      </c>
      <c r="F6676" s="237">
        <v>45901</v>
      </c>
      <c r="G6676" s="121" t="s">
        <v>13881</v>
      </c>
      <c r="H6676" s="121" t="s">
        <v>27464</v>
      </c>
      <c r="I6676" s="120" t="s">
        <v>20556</v>
      </c>
      <c r="J6676" s="121" t="s">
        <v>7451</v>
      </c>
    </row>
    <row r="6677" spans="1:10" ht="15.75" hidden="1" customHeight="1">
      <c r="A6677" s="119">
        <v>6670</v>
      </c>
      <c r="B6677" s="238" t="s">
        <v>32668</v>
      </c>
      <c r="C6677" s="121" t="s">
        <v>7493</v>
      </c>
      <c r="D6677" s="119">
        <v>2025</v>
      </c>
      <c r="E6677" s="121">
        <v>6000043825</v>
      </c>
      <c r="F6677" s="237">
        <v>45932</v>
      </c>
      <c r="G6677" s="121" t="s">
        <v>13882</v>
      </c>
      <c r="H6677" s="121" t="s">
        <v>27465</v>
      </c>
      <c r="I6677" s="120" t="s">
        <v>20557</v>
      </c>
      <c r="J6677" s="121" t="s">
        <v>7452</v>
      </c>
    </row>
    <row r="6678" spans="1:10" ht="15.75" hidden="1" customHeight="1">
      <c r="A6678" s="119">
        <v>6671</v>
      </c>
      <c r="B6678" s="238" t="s">
        <v>32669</v>
      </c>
      <c r="C6678" s="121" t="s">
        <v>7479</v>
      </c>
      <c r="D6678" s="119">
        <v>2025</v>
      </c>
      <c r="E6678" s="121">
        <v>6100115963</v>
      </c>
      <c r="F6678" s="237">
        <v>45901</v>
      </c>
      <c r="G6678" s="121" t="s">
        <v>13883</v>
      </c>
      <c r="H6678" s="121" t="s">
        <v>27466</v>
      </c>
      <c r="I6678" s="120" t="s">
        <v>20558</v>
      </c>
      <c r="J6678" s="121" t="s">
        <v>7451</v>
      </c>
    </row>
    <row r="6679" spans="1:10" ht="15.75" hidden="1" customHeight="1">
      <c r="A6679" s="119">
        <v>6672</v>
      </c>
      <c r="B6679" s="238" t="s">
        <v>7636</v>
      </c>
      <c r="C6679" s="121" t="s">
        <v>7478</v>
      </c>
      <c r="D6679" s="119">
        <v>2025</v>
      </c>
      <c r="E6679" s="121">
        <v>6100115959</v>
      </c>
      <c r="F6679" s="237">
        <v>45901</v>
      </c>
      <c r="G6679" s="121" t="s">
        <v>13884</v>
      </c>
      <c r="H6679" s="121" t="s">
        <v>27467</v>
      </c>
      <c r="I6679" s="120" t="s">
        <v>20559</v>
      </c>
      <c r="J6679" s="121" t="s">
        <v>7451</v>
      </c>
    </row>
    <row r="6680" spans="1:10" ht="15.75" hidden="1" customHeight="1">
      <c r="A6680" s="119">
        <v>6673</v>
      </c>
      <c r="B6680" s="238" t="s">
        <v>32670</v>
      </c>
      <c r="C6680" s="121" t="s">
        <v>7493</v>
      </c>
      <c r="D6680" s="119">
        <v>2025</v>
      </c>
      <c r="E6680" s="121">
        <v>6000043164</v>
      </c>
      <c r="F6680" s="237">
        <v>45897</v>
      </c>
      <c r="G6680" s="121" t="s">
        <v>13885</v>
      </c>
      <c r="H6680" s="121" t="s">
        <v>27468</v>
      </c>
      <c r="I6680" s="120" t="s">
        <v>20560</v>
      </c>
      <c r="J6680" s="121" t="s">
        <v>7452</v>
      </c>
    </row>
    <row r="6681" spans="1:10" ht="15.75" hidden="1" customHeight="1">
      <c r="A6681" s="119">
        <v>6674</v>
      </c>
      <c r="B6681" s="238" t="s">
        <v>32671</v>
      </c>
      <c r="C6681" s="121" t="s">
        <v>7478</v>
      </c>
      <c r="D6681" s="119">
        <v>2025</v>
      </c>
      <c r="E6681" s="121">
        <v>6100115861</v>
      </c>
      <c r="F6681" s="237">
        <v>45901</v>
      </c>
      <c r="G6681" s="121" t="s">
        <v>13245</v>
      </c>
      <c r="H6681" s="121" t="s">
        <v>27469</v>
      </c>
      <c r="I6681" s="120" t="s">
        <v>20313</v>
      </c>
      <c r="J6681" s="121" t="s">
        <v>7451</v>
      </c>
    </row>
    <row r="6682" spans="1:10" ht="15.75" hidden="1" customHeight="1">
      <c r="A6682" s="119">
        <v>6675</v>
      </c>
      <c r="B6682" s="238" t="s">
        <v>7882</v>
      </c>
      <c r="C6682" s="121" t="s">
        <v>7496</v>
      </c>
      <c r="D6682" s="119">
        <v>2025</v>
      </c>
      <c r="E6682" s="121">
        <v>6100115841</v>
      </c>
      <c r="F6682" s="237">
        <v>45897</v>
      </c>
      <c r="G6682" s="121" t="s">
        <v>13886</v>
      </c>
      <c r="H6682" s="121" t="s">
        <v>27470</v>
      </c>
      <c r="I6682" s="120" t="s">
        <v>20561</v>
      </c>
      <c r="J6682" s="121" t="s">
        <v>7451</v>
      </c>
    </row>
    <row r="6683" spans="1:10" ht="15.75" hidden="1" customHeight="1">
      <c r="A6683" s="119">
        <v>6676</v>
      </c>
      <c r="B6683" s="238" t="s">
        <v>32672</v>
      </c>
      <c r="C6683" s="121" t="s">
        <v>7488</v>
      </c>
      <c r="D6683" s="119">
        <v>2025</v>
      </c>
      <c r="E6683" s="121">
        <v>6100115870</v>
      </c>
      <c r="F6683" s="237">
        <v>45897</v>
      </c>
      <c r="G6683" s="121" t="s">
        <v>13887</v>
      </c>
      <c r="H6683" s="121" t="s">
        <v>27471</v>
      </c>
      <c r="I6683" s="120" t="s">
        <v>20562</v>
      </c>
      <c r="J6683" s="121" t="s">
        <v>7451</v>
      </c>
    </row>
    <row r="6684" spans="1:10" ht="15.75" hidden="1" customHeight="1">
      <c r="A6684" s="119">
        <v>6677</v>
      </c>
      <c r="B6684" s="238" t="s">
        <v>32673</v>
      </c>
      <c r="C6684" s="121" t="s">
        <v>7509</v>
      </c>
      <c r="D6684" s="119">
        <v>2025</v>
      </c>
      <c r="E6684" s="121">
        <v>6400024713</v>
      </c>
      <c r="F6684" s="237">
        <v>45925</v>
      </c>
      <c r="G6684" s="121" t="s">
        <v>7164</v>
      </c>
      <c r="H6684" s="121" t="s">
        <v>27472</v>
      </c>
      <c r="I6684" s="120" t="s">
        <v>20563</v>
      </c>
      <c r="J6684" s="121" t="s">
        <v>7455</v>
      </c>
    </row>
    <row r="6685" spans="1:10" ht="15.75" hidden="1" customHeight="1">
      <c r="A6685" s="119">
        <v>6678</v>
      </c>
      <c r="B6685" s="238" t="s">
        <v>32674</v>
      </c>
      <c r="C6685" s="121" t="s">
        <v>7483</v>
      </c>
      <c r="D6685" s="119">
        <v>2025</v>
      </c>
      <c r="E6685" s="121">
        <v>6100115915</v>
      </c>
      <c r="F6685" s="237">
        <v>45898</v>
      </c>
      <c r="G6685" s="121" t="s">
        <v>13888</v>
      </c>
      <c r="H6685" s="121" t="s">
        <v>27473</v>
      </c>
      <c r="I6685" s="120" t="s">
        <v>20564</v>
      </c>
      <c r="J6685" s="121" t="s">
        <v>7451</v>
      </c>
    </row>
    <row r="6686" spans="1:10" ht="15.75" hidden="1" customHeight="1">
      <c r="A6686" s="119">
        <v>6679</v>
      </c>
      <c r="B6686" s="238" t="s">
        <v>32675</v>
      </c>
      <c r="C6686" s="121" t="s">
        <v>7494</v>
      </c>
      <c r="D6686" s="119">
        <v>2025</v>
      </c>
      <c r="E6686" s="121">
        <v>6000043202</v>
      </c>
      <c r="F6686" s="237">
        <v>45917</v>
      </c>
      <c r="G6686" s="121" t="s">
        <v>7180</v>
      </c>
      <c r="H6686" s="121" t="s">
        <v>27474</v>
      </c>
      <c r="I6686" s="120" t="s">
        <v>20565</v>
      </c>
      <c r="J6686" s="121" t="s">
        <v>7452</v>
      </c>
    </row>
    <row r="6687" spans="1:10" ht="15.75" hidden="1" customHeight="1">
      <c r="A6687" s="119">
        <v>6680</v>
      </c>
      <c r="B6687" s="238" t="s">
        <v>32676</v>
      </c>
      <c r="C6687" s="121" t="s">
        <v>7489</v>
      </c>
      <c r="D6687" s="119">
        <v>2025</v>
      </c>
      <c r="E6687" s="121">
        <v>6200040544</v>
      </c>
      <c r="F6687" s="237">
        <v>45911</v>
      </c>
      <c r="G6687" s="121" t="s">
        <v>13889</v>
      </c>
      <c r="H6687" s="121" t="s">
        <v>27475</v>
      </c>
      <c r="I6687" s="120" t="s">
        <v>20566</v>
      </c>
      <c r="J6687" s="121" t="s">
        <v>7453</v>
      </c>
    </row>
    <row r="6688" spans="1:10" ht="15.75" hidden="1" customHeight="1">
      <c r="A6688" s="119">
        <v>6681</v>
      </c>
      <c r="B6688" s="238" t="s">
        <v>32677</v>
      </c>
      <c r="C6688" s="121" t="s">
        <v>7478</v>
      </c>
      <c r="D6688" s="119">
        <v>2025</v>
      </c>
      <c r="E6688" s="121">
        <v>6100116010</v>
      </c>
      <c r="F6688" s="237">
        <v>45903</v>
      </c>
      <c r="G6688" s="121" t="s">
        <v>13890</v>
      </c>
      <c r="H6688" s="121" t="s">
        <v>27476</v>
      </c>
      <c r="I6688" s="120" t="s">
        <v>20567</v>
      </c>
      <c r="J6688" s="121" t="s">
        <v>7451</v>
      </c>
    </row>
    <row r="6689" spans="1:10" ht="15.75" hidden="1" customHeight="1">
      <c r="A6689" s="119">
        <v>6682</v>
      </c>
      <c r="B6689" s="238" t="s">
        <v>29725</v>
      </c>
      <c r="C6689" s="121" t="s">
        <v>7496</v>
      </c>
      <c r="D6689" s="119">
        <v>2025</v>
      </c>
      <c r="E6689" s="121">
        <v>6100115928</v>
      </c>
      <c r="F6689" s="237">
        <v>45901</v>
      </c>
      <c r="G6689" s="121" t="s">
        <v>7228</v>
      </c>
      <c r="H6689" s="121" t="s">
        <v>27477</v>
      </c>
      <c r="I6689" s="120" t="s">
        <v>20568</v>
      </c>
      <c r="J6689" s="121" t="s">
        <v>7451</v>
      </c>
    </row>
    <row r="6690" spans="1:10" ht="15.75" hidden="1" customHeight="1">
      <c r="A6690" s="119">
        <v>6683</v>
      </c>
      <c r="B6690" s="238" t="s">
        <v>32678</v>
      </c>
      <c r="C6690" s="121" t="s">
        <v>7484</v>
      </c>
      <c r="D6690" s="119">
        <v>2025</v>
      </c>
      <c r="E6690" s="121">
        <v>6100115924</v>
      </c>
      <c r="F6690" s="237">
        <v>45898</v>
      </c>
      <c r="G6690" s="121" t="s">
        <v>13891</v>
      </c>
      <c r="H6690" s="121" t="s">
        <v>27478</v>
      </c>
      <c r="I6690" s="120" t="s">
        <v>20569</v>
      </c>
      <c r="J6690" s="121" t="s">
        <v>7451</v>
      </c>
    </row>
    <row r="6691" spans="1:10" ht="15.75" hidden="1" customHeight="1">
      <c r="A6691" s="119">
        <v>6684</v>
      </c>
      <c r="B6691" s="238" t="s">
        <v>32679</v>
      </c>
      <c r="C6691" s="121" t="s">
        <v>7509</v>
      </c>
      <c r="D6691" s="119">
        <v>2025</v>
      </c>
      <c r="E6691" s="121">
        <v>6400024706</v>
      </c>
      <c r="F6691" s="237">
        <v>45933</v>
      </c>
      <c r="G6691" s="121" t="s">
        <v>13892</v>
      </c>
      <c r="H6691" s="121" t="s">
        <v>27479</v>
      </c>
      <c r="I6691" s="120" t="s">
        <v>20570</v>
      </c>
      <c r="J6691" s="121" t="s">
        <v>7455</v>
      </c>
    </row>
    <row r="6692" spans="1:10" ht="15.75" hidden="1" customHeight="1">
      <c r="A6692" s="119">
        <v>6685</v>
      </c>
      <c r="B6692" s="238" t="s">
        <v>32680</v>
      </c>
      <c r="C6692" s="121" t="s">
        <v>7505</v>
      </c>
      <c r="D6692" s="119">
        <v>2025</v>
      </c>
      <c r="E6692" s="121">
        <v>6400024716</v>
      </c>
      <c r="F6692" s="237">
        <v>45903</v>
      </c>
      <c r="G6692" s="121" t="s">
        <v>13893</v>
      </c>
      <c r="H6692" s="121" t="s">
        <v>27480</v>
      </c>
      <c r="I6692" s="120" t="s">
        <v>20571</v>
      </c>
      <c r="J6692" s="121" t="s">
        <v>7455</v>
      </c>
    </row>
    <row r="6693" spans="1:10" ht="15.75" hidden="1" customHeight="1">
      <c r="A6693" s="119">
        <v>6686</v>
      </c>
      <c r="B6693" s="238" t="s">
        <v>7705</v>
      </c>
      <c r="C6693" s="121" t="s">
        <v>7478</v>
      </c>
      <c r="D6693" s="119">
        <v>2025</v>
      </c>
      <c r="E6693" s="121">
        <v>6100115929</v>
      </c>
      <c r="F6693" s="237">
        <v>45898</v>
      </c>
      <c r="G6693" s="121" t="s">
        <v>13894</v>
      </c>
      <c r="H6693" s="121" t="s">
        <v>27481</v>
      </c>
      <c r="I6693" s="120" t="s">
        <v>20572</v>
      </c>
      <c r="J6693" s="121" t="s">
        <v>7451</v>
      </c>
    </row>
    <row r="6694" spans="1:10" ht="15.75" customHeight="1">
      <c r="A6694" s="119">
        <v>6687</v>
      </c>
      <c r="B6694" s="238" t="s">
        <v>32681</v>
      </c>
      <c r="C6694" s="121" t="s">
        <v>7510</v>
      </c>
      <c r="D6694" s="119">
        <v>2025</v>
      </c>
      <c r="E6694" s="121">
        <v>6300021400</v>
      </c>
      <c r="F6694" s="237">
        <v>45901</v>
      </c>
      <c r="G6694" s="121" t="s">
        <v>13895</v>
      </c>
      <c r="H6694" s="121" t="s">
        <v>27482</v>
      </c>
      <c r="I6694" s="120" t="s">
        <v>20573</v>
      </c>
      <c r="J6694" s="121" t="s">
        <v>7454</v>
      </c>
    </row>
    <row r="6695" spans="1:10" ht="15.75" hidden="1" customHeight="1">
      <c r="A6695" s="119">
        <v>6688</v>
      </c>
      <c r="B6695" s="238" t="s">
        <v>32682</v>
      </c>
      <c r="C6695" s="121" t="s">
        <v>7478</v>
      </c>
      <c r="D6695" s="119">
        <v>2025</v>
      </c>
      <c r="E6695" s="121">
        <v>6100115925</v>
      </c>
      <c r="F6695" s="237">
        <v>45898</v>
      </c>
      <c r="G6695" s="121" t="s">
        <v>13896</v>
      </c>
      <c r="H6695" s="121" t="s">
        <v>27483</v>
      </c>
      <c r="I6695" s="120" t="s">
        <v>20574</v>
      </c>
      <c r="J6695" s="121" t="s">
        <v>7451</v>
      </c>
    </row>
    <row r="6696" spans="1:10" ht="15.75" hidden="1" customHeight="1">
      <c r="A6696" s="119">
        <v>6689</v>
      </c>
      <c r="B6696" s="238" t="s">
        <v>7705</v>
      </c>
      <c r="C6696" s="121" t="s">
        <v>7478</v>
      </c>
      <c r="D6696" s="119">
        <v>2025</v>
      </c>
      <c r="E6696" s="121">
        <v>6100115927</v>
      </c>
      <c r="F6696" s="237">
        <v>45898</v>
      </c>
      <c r="G6696" s="121" t="s">
        <v>11465</v>
      </c>
      <c r="H6696" s="121"/>
      <c r="I6696" s="120" t="s">
        <v>20575</v>
      </c>
      <c r="J6696" s="121" t="s">
        <v>7451</v>
      </c>
    </row>
    <row r="6697" spans="1:10" ht="15.75" hidden="1" customHeight="1">
      <c r="A6697" s="119">
        <v>6690</v>
      </c>
      <c r="B6697" s="238" t="s">
        <v>30393</v>
      </c>
      <c r="C6697" s="121" t="s">
        <v>7488</v>
      </c>
      <c r="D6697" s="119">
        <v>2025</v>
      </c>
      <c r="E6697" s="121">
        <v>6100115992</v>
      </c>
      <c r="F6697" s="237">
        <v>45902</v>
      </c>
      <c r="G6697" s="121" t="s">
        <v>13897</v>
      </c>
      <c r="H6697" s="121" t="s">
        <v>27484</v>
      </c>
      <c r="I6697" s="120" t="s">
        <v>20576</v>
      </c>
      <c r="J6697" s="121" t="s">
        <v>7451</v>
      </c>
    </row>
    <row r="6698" spans="1:10" ht="15.75" hidden="1" customHeight="1">
      <c r="A6698" s="119">
        <v>6691</v>
      </c>
      <c r="B6698" s="238" t="s">
        <v>32683</v>
      </c>
      <c r="C6698" s="121" t="s">
        <v>7505</v>
      </c>
      <c r="D6698" s="119">
        <v>2025</v>
      </c>
      <c r="E6698" s="121">
        <v>6400024709</v>
      </c>
      <c r="F6698" s="237">
        <v>45911</v>
      </c>
      <c r="G6698" s="121" t="s">
        <v>13898</v>
      </c>
      <c r="H6698" s="121" t="s">
        <v>27485</v>
      </c>
      <c r="I6698" s="120" t="s">
        <v>20577</v>
      </c>
      <c r="J6698" s="121" t="s">
        <v>7455</v>
      </c>
    </row>
    <row r="6699" spans="1:10" ht="15.75" hidden="1" customHeight="1">
      <c r="A6699" s="119">
        <v>6692</v>
      </c>
      <c r="B6699" s="238" t="s">
        <v>32684</v>
      </c>
      <c r="C6699" s="121" t="s">
        <v>7502</v>
      </c>
      <c r="D6699" s="119">
        <v>2025</v>
      </c>
      <c r="E6699" s="121">
        <v>6300021418</v>
      </c>
      <c r="F6699" s="237">
        <v>45904</v>
      </c>
      <c r="G6699" s="121" t="s">
        <v>13899</v>
      </c>
      <c r="H6699" s="121" t="s">
        <v>27486</v>
      </c>
      <c r="I6699" s="120" t="s">
        <v>20578</v>
      </c>
      <c r="J6699" s="121" t="s">
        <v>7454</v>
      </c>
    </row>
    <row r="6700" spans="1:10" ht="15.75" hidden="1" customHeight="1">
      <c r="A6700" s="119">
        <v>6693</v>
      </c>
      <c r="B6700" s="238" t="s">
        <v>32685</v>
      </c>
      <c r="C6700" s="121" t="s">
        <v>7497</v>
      </c>
      <c r="D6700" s="119">
        <v>2025</v>
      </c>
      <c r="E6700" s="121">
        <v>6100115968</v>
      </c>
      <c r="F6700" s="237">
        <v>45901</v>
      </c>
      <c r="G6700" s="121" t="s">
        <v>13900</v>
      </c>
      <c r="H6700" s="121" t="s">
        <v>27487</v>
      </c>
      <c r="I6700" s="120" t="s">
        <v>20579</v>
      </c>
      <c r="J6700" s="121" t="s">
        <v>7451</v>
      </c>
    </row>
    <row r="6701" spans="1:10" ht="15.75" hidden="1" customHeight="1">
      <c r="A6701" s="119">
        <v>6694</v>
      </c>
      <c r="B6701" s="238" t="s">
        <v>32686</v>
      </c>
      <c r="C6701" s="121" t="s">
        <v>7498</v>
      </c>
      <c r="D6701" s="119">
        <v>2025</v>
      </c>
      <c r="E6701" s="121">
        <v>6200040514</v>
      </c>
      <c r="F6701" s="237">
        <v>45894</v>
      </c>
      <c r="G6701" s="121" t="s">
        <v>13901</v>
      </c>
      <c r="H6701" s="121" t="s">
        <v>27488</v>
      </c>
      <c r="I6701" s="120" t="s">
        <v>20580</v>
      </c>
      <c r="J6701" s="121" t="s">
        <v>7453</v>
      </c>
    </row>
    <row r="6702" spans="1:10" ht="15.75" hidden="1" customHeight="1">
      <c r="A6702" s="119">
        <v>6695</v>
      </c>
      <c r="B6702" s="238" t="s">
        <v>32687</v>
      </c>
      <c r="C6702" s="121" t="s">
        <v>7491</v>
      </c>
      <c r="D6702" s="119">
        <v>2025</v>
      </c>
      <c r="E6702" s="121">
        <v>6100116179</v>
      </c>
      <c r="F6702" s="237">
        <v>45911</v>
      </c>
      <c r="G6702" s="121" t="s">
        <v>13902</v>
      </c>
      <c r="H6702" s="121" t="s">
        <v>27489</v>
      </c>
      <c r="I6702" s="120" t="s">
        <v>20581</v>
      </c>
      <c r="J6702" s="121" t="s">
        <v>7451</v>
      </c>
    </row>
    <row r="6703" spans="1:10" ht="15.75" hidden="1" customHeight="1">
      <c r="A6703" s="119">
        <v>6696</v>
      </c>
      <c r="B6703" s="238" t="s">
        <v>32688</v>
      </c>
      <c r="C6703" s="121" t="s">
        <v>7499</v>
      </c>
      <c r="D6703" s="119">
        <v>2025</v>
      </c>
      <c r="E6703" s="121">
        <v>6000043242</v>
      </c>
      <c r="F6703" s="237">
        <v>45904</v>
      </c>
      <c r="G6703" s="121" t="s">
        <v>13903</v>
      </c>
      <c r="H6703" s="121" t="s">
        <v>27490</v>
      </c>
      <c r="I6703" s="120" t="s">
        <v>20582</v>
      </c>
      <c r="J6703" s="121" t="s">
        <v>7452</v>
      </c>
    </row>
    <row r="6704" spans="1:10" ht="15.75" hidden="1" customHeight="1">
      <c r="A6704" s="119">
        <v>6697</v>
      </c>
      <c r="B6704" s="238" t="s">
        <v>32689</v>
      </c>
      <c r="C6704" s="121" t="s">
        <v>7479</v>
      </c>
      <c r="D6704" s="119">
        <v>2025</v>
      </c>
      <c r="E6704" s="121">
        <v>6100116773</v>
      </c>
      <c r="F6704" s="237">
        <v>45936</v>
      </c>
      <c r="G6704" s="121" t="s">
        <v>13904</v>
      </c>
      <c r="H6704" s="121" t="s">
        <v>27491</v>
      </c>
      <c r="I6704" s="120" t="s">
        <v>20583</v>
      </c>
      <c r="J6704" s="121" t="s">
        <v>7451</v>
      </c>
    </row>
    <row r="6705" spans="1:10" ht="15.75" hidden="1" customHeight="1">
      <c r="A6705" s="119">
        <v>6698</v>
      </c>
      <c r="B6705" s="238" t="s">
        <v>7614</v>
      </c>
      <c r="C6705" s="121" t="s">
        <v>7478</v>
      </c>
      <c r="D6705" s="119">
        <v>2025</v>
      </c>
      <c r="E6705" s="121">
        <v>6100116650</v>
      </c>
      <c r="F6705" s="237">
        <v>45933</v>
      </c>
      <c r="G6705" s="121" t="s">
        <v>13905</v>
      </c>
      <c r="H6705" s="121" t="s">
        <v>27492</v>
      </c>
      <c r="I6705" s="120" t="s">
        <v>20584</v>
      </c>
      <c r="J6705" s="121" t="s">
        <v>7451</v>
      </c>
    </row>
    <row r="6706" spans="1:10" ht="15.75" hidden="1" customHeight="1">
      <c r="A6706" s="119">
        <v>6699</v>
      </c>
      <c r="B6706" s="238" t="s">
        <v>32690</v>
      </c>
      <c r="C6706" s="121" t="s">
        <v>7484</v>
      </c>
      <c r="D6706" s="119">
        <v>2025</v>
      </c>
      <c r="E6706" s="121">
        <v>6100116467</v>
      </c>
      <c r="F6706" s="237">
        <v>45922</v>
      </c>
      <c r="G6706" s="121" t="s">
        <v>9814</v>
      </c>
      <c r="H6706" s="121" t="s">
        <v>27493</v>
      </c>
      <c r="I6706" s="120" t="s">
        <v>20585</v>
      </c>
      <c r="J6706" s="121" t="s">
        <v>7451</v>
      </c>
    </row>
    <row r="6707" spans="1:10" ht="15.75" hidden="1" customHeight="1">
      <c r="A6707" s="119">
        <v>6700</v>
      </c>
      <c r="B6707" s="238" t="s">
        <v>7709</v>
      </c>
      <c r="C6707" s="121" t="s">
        <v>7478</v>
      </c>
      <c r="D6707" s="119">
        <v>2025</v>
      </c>
      <c r="E6707" s="121">
        <v>6100115953</v>
      </c>
      <c r="F6707" s="237">
        <v>45898</v>
      </c>
      <c r="G6707" s="121" t="s">
        <v>13906</v>
      </c>
      <c r="H6707" s="121" t="s">
        <v>27494</v>
      </c>
      <c r="I6707" s="120" t="s">
        <v>20586</v>
      </c>
      <c r="J6707" s="121" t="s">
        <v>7451</v>
      </c>
    </row>
    <row r="6708" spans="1:10" ht="15.75" hidden="1" customHeight="1">
      <c r="A6708" s="119">
        <v>6701</v>
      </c>
      <c r="B6708" s="238" t="s">
        <v>32691</v>
      </c>
      <c r="C6708" s="121" t="s">
        <v>7478</v>
      </c>
      <c r="D6708" s="119">
        <v>2025</v>
      </c>
      <c r="E6708" s="121">
        <v>6100115965</v>
      </c>
      <c r="F6708" s="237">
        <v>45904</v>
      </c>
      <c r="G6708" s="121" t="s">
        <v>13907</v>
      </c>
      <c r="H6708" s="121" t="s">
        <v>27495</v>
      </c>
      <c r="I6708" s="120" t="s">
        <v>20587</v>
      </c>
      <c r="J6708" s="121" t="s">
        <v>7451</v>
      </c>
    </row>
    <row r="6709" spans="1:10" ht="15.75" hidden="1" customHeight="1">
      <c r="A6709" s="119">
        <v>6702</v>
      </c>
      <c r="B6709" s="238" t="s">
        <v>7705</v>
      </c>
      <c r="C6709" s="121" t="s">
        <v>7478</v>
      </c>
      <c r="D6709" s="119">
        <v>2025</v>
      </c>
      <c r="E6709" s="121">
        <v>6100115949</v>
      </c>
      <c r="F6709" s="237">
        <v>45904</v>
      </c>
      <c r="G6709" s="121" t="s">
        <v>7156</v>
      </c>
      <c r="H6709" s="121" t="s">
        <v>27496</v>
      </c>
      <c r="I6709" s="120" t="s">
        <v>20588</v>
      </c>
      <c r="J6709" s="121" t="s">
        <v>7451</v>
      </c>
    </row>
    <row r="6710" spans="1:10" ht="15.75" hidden="1" customHeight="1">
      <c r="A6710" s="119">
        <v>6703</v>
      </c>
      <c r="B6710" s="238" t="s">
        <v>32692</v>
      </c>
      <c r="C6710" s="121" t="s">
        <v>7500</v>
      </c>
      <c r="D6710" s="119">
        <v>2025</v>
      </c>
      <c r="E6710" s="121">
        <v>6200040510</v>
      </c>
      <c r="F6710" s="237">
        <v>45891</v>
      </c>
      <c r="G6710" s="121" t="s">
        <v>13908</v>
      </c>
      <c r="H6710" s="121" t="s">
        <v>27497</v>
      </c>
      <c r="I6710" s="120" t="s">
        <v>20589</v>
      </c>
      <c r="J6710" s="121" t="s">
        <v>7453</v>
      </c>
    </row>
    <row r="6711" spans="1:10" ht="15.75" hidden="1" customHeight="1">
      <c r="A6711" s="119">
        <v>6704</v>
      </c>
      <c r="B6711" s="238" t="s">
        <v>32693</v>
      </c>
      <c r="C6711" s="121" t="s">
        <v>7499</v>
      </c>
      <c r="D6711" s="119">
        <v>2025</v>
      </c>
      <c r="E6711" s="121">
        <v>6000043622</v>
      </c>
      <c r="F6711" s="237">
        <v>45940</v>
      </c>
      <c r="G6711" s="121" t="s">
        <v>13909</v>
      </c>
      <c r="H6711" s="121" t="s">
        <v>27498</v>
      </c>
      <c r="I6711" s="120" t="s">
        <v>20590</v>
      </c>
      <c r="J6711" s="121" t="s">
        <v>7452</v>
      </c>
    </row>
    <row r="6712" spans="1:10" ht="15.75" hidden="1" customHeight="1">
      <c r="A6712" s="119">
        <v>6705</v>
      </c>
      <c r="B6712" s="238" t="s">
        <v>32694</v>
      </c>
      <c r="C6712" s="121" t="s">
        <v>7497</v>
      </c>
      <c r="D6712" s="119">
        <v>2025</v>
      </c>
      <c r="E6712" s="121">
        <v>6100116437</v>
      </c>
      <c r="F6712" s="237">
        <v>45923</v>
      </c>
      <c r="G6712" s="121" t="s">
        <v>7105</v>
      </c>
      <c r="H6712" s="121" t="s">
        <v>27499</v>
      </c>
      <c r="I6712" s="120" t="s">
        <v>20591</v>
      </c>
      <c r="J6712" s="121" t="s">
        <v>7451</v>
      </c>
    </row>
    <row r="6713" spans="1:10" ht="15.75" hidden="1" customHeight="1">
      <c r="A6713" s="119">
        <v>6706</v>
      </c>
      <c r="B6713" s="238" t="s">
        <v>28764</v>
      </c>
      <c r="C6713" s="121" t="s">
        <v>7479</v>
      </c>
      <c r="D6713" s="119">
        <v>2025</v>
      </c>
      <c r="E6713" s="121">
        <v>6100116140</v>
      </c>
      <c r="F6713" s="237">
        <v>45908</v>
      </c>
      <c r="G6713" s="121" t="s">
        <v>13910</v>
      </c>
      <c r="H6713" s="121" t="s">
        <v>27500</v>
      </c>
      <c r="I6713" s="120" t="s">
        <v>20592</v>
      </c>
      <c r="J6713" s="121" t="s">
        <v>7451</v>
      </c>
    </row>
    <row r="6714" spans="1:10" ht="15.75" hidden="1" customHeight="1">
      <c r="A6714" s="119">
        <v>6707</v>
      </c>
      <c r="B6714" s="238" t="s">
        <v>7624</v>
      </c>
      <c r="C6714" s="121" t="s">
        <v>7478</v>
      </c>
      <c r="D6714" s="119">
        <v>2025</v>
      </c>
      <c r="E6714" s="121">
        <v>6100115983</v>
      </c>
      <c r="F6714" s="237">
        <v>45904</v>
      </c>
      <c r="G6714" s="121" t="s">
        <v>13911</v>
      </c>
      <c r="H6714" s="121" t="s">
        <v>27501</v>
      </c>
      <c r="I6714" s="120" t="s">
        <v>7374</v>
      </c>
      <c r="J6714" s="121" t="s">
        <v>7451</v>
      </c>
    </row>
    <row r="6715" spans="1:10" ht="15.75" hidden="1" customHeight="1">
      <c r="A6715" s="119">
        <v>6708</v>
      </c>
      <c r="B6715" s="238" t="s">
        <v>32695</v>
      </c>
      <c r="C6715" s="121" t="s">
        <v>7508</v>
      </c>
      <c r="D6715" s="119">
        <v>2025</v>
      </c>
      <c r="E6715" s="121">
        <v>6400024723</v>
      </c>
      <c r="F6715" s="237">
        <v>45903</v>
      </c>
      <c r="G6715" s="121" t="s">
        <v>13912</v>
      </c>
      <c r="H6715" s="121" t="s">
        <v>27502</v>
      </c>
      <c r="I6715" s="120" t="s">
        <v>20593</v>
      </c>
      <c r="J6715" s="121" t="s">
        <v>7455</v>
      </c>
    </row>
    <row r="6716" spans="1:10" ht="15.75" hidden="1" customHeight="1">
      <c r="A6716" s="119">
        <v>6709</v>
      </c>
      <c r="B6716" s="238" t="s">
        <v>32696</v>
      </c>
      <c r="C6716" s="121" t="s">
        <v>7495</v>
      </c>
      <c r="D6716" s="119">
        <v>2025</v>
      </c>
      <c r="E6716" s="121">
        <v>6300021408</v>
      </c>
      <c r="F6716" s="237">
        <v>45909</v>
      </c>
      <c r="G6716" s="121" t="s">
        <v>13913</v>
      </c>
      <c r="H6716" s="121" t="s">
        <v>27503</v>
      </c>
      <c r="I6716" s="120" t="s">
        <v>20594</v>
      </c>
      <c r="J6716" s="121" t="s">
        <v>7454</v>
      </c>
    </row>
    <row r="6717" spans="1:10" ht="15.75" hidden="1" customHeight="1">
      <c r="A6717" s="119">
        <v>6710</v>
      </c>
      <c r="B6717" s="238" t="s">
        <v>32697</v>
      </c>
      <c r="C6717" s="121" t="s">
        <v>7481</v>
      </c>
      <c r="D6717" s="119">
        <v>2025</v>
      </c>
      <c r="E6717" s="121">
        <v>6000043206</v>
      </c>
      <c r="F6717" s="237">
        <v>45901</v>
      </c>
      <c r="G6717" s="121" t="s">
        <v>13914</v>
      </c>
      <c r="H6717" s="121" t="s">
        <v>27504</v>
      </c>
      <c r="I6717" s="120" t="s">
        <v>20595</v>
      </c>
      <c r="J6717" s="121" t="s">
        <v>7452</v>
      </c>
    </row>
    <row r="6718" spans="1:10" ht="15.75" hidden="1" customHeight="1">
      <c r="A6718" s="119">
        <v>6711</v>
      </c>
      <c r="B6718" s="238" t="s">
        <v>32698</v>
      </c>
      <c r="C6718" s="121" t="s">
        <v>7478</v>
      </c>
      <c r="D6718" s="119">
        <v>2025</v>
      </c>
      <c r="E6718" s="121">
        <v>6100116139</v>
      </c>
      <c r="F6718" s="237">
        <v>45909</v>
      </c>
      <c r="G6718" s="121" t="s">
        <v>13915</v>
      </c>
      <c r="H6718" s="121" t="s">
        <v>27505</v>
      </c>
      <c r="I6718" s="120" t="s">
        <v>20596</v>
      </c>
      <c r="J6718" s="121" t="s">
        <v>7451</v>
      </c>
    </row>
    <row r="6719" spans="1:10" ht="15.75" hidden="1" customHeight="1">
      <c r="A6719" s="119">
        <v>6712</v>
      </c>
      <c r="B6719" s="238" t="s">
        <v>32699</v>
      </c>
      <c r="C6719" s="121" t="s">
        <v>7483</v>
      </c>
      <c r="D6719" s="119">
        <v>2025</v>
      </c>
      <c r="E6719" s="121">
        <v>6100116433</v>
      </c>
      <c r="F6719" s="237">
        <v>45919</v>
      </c>
      <c r="G6719" s="121" t="s">
        <v>13916</v>
      </c>
      <c r="H6719" s="121" t="s">
        <v>27506</v>
      </c>
      <c r="I6719" s="120" t="s">
        <v>20597</v>
      </c>
      <c r="J6719" s="121" t="s">
        <v>7451</v>
      </c>
    </row>
    <row r="6720" spans="1:10" ht="15.75" hidden="1" customHeight="1">
      <c r="A6720" s="119">
        <v>6713</v>
      </c>
      <c r="B6720" s="238" t="s">
        <v>32700</v>
      </c>
      <c r="C6720" s="121" t="s">
        <v>7511</v>
      </c>
      <c r="D6720" s="119">
        <v>2025</v>
      </c>
      <c r="E6720" s="121">
        <v>6300021449</v>
      </c>
      <c r="F6720" s="237">
        <v>45916</v>
      </c>
      <c r="G6720" s="121" t="s">
        <v>13917</v>
      </c>
      <c r="H6720" s="121" t="s">
        <v>27507</v>
      </c>
      <c r="I6720" s="120" t="s">
        <v>20598</v>
      </c>
      <c r="J6720" s="121" t="s">
        <v>7454</v>
      </c>
    </row>
    <row r="6721" spans="1:10" ht="15.75" hidden="1" customHeight="1">
      <c r="A6721" s="119">
        <v>6714</v>
      </c>
      <c r="B6721" s="238" t="s">
        <v>7705</v>
      </c>
      <c r="C6721" s="121" t="s">
        <v>7478</v>
      </c>
      <c r="D6721" s="119">
        <v>2025</v>
      </c>
      <c r="E6721" s="121">
        <v>6100115994</v>
      </c>
      <c r="F6721" s="237">
        <v>45901</v>
      </c>
      <c r="G6721" s="121" t="s">
        <v>13918</v>
      </c>
      <c r="H6721" s="121" t="s">
        <v>27508</v>
      </c>
      <c r="I6721" s="120" t="s">
        <v>20599</v>
      </c>
      <c r="J6721" s="121" t="s">
        <v>7451</v>
      </c>
    </row>
    <row r="6722" spans="1:10" ht="15.75" hidden="1" customHeight="1">
      <c r="A6722" s="119">
        <v>6715</v>
      </c>
      <c r="B6722" s="238" t="s">
        <v>32701</v>
      </c>
      <c r="C6722" s="121" t="s">
        <v>7493</v>
      </c>
      <c r="D6722" s="119">
        <v>2025</v>
      </c>
      <c r="E6722" s="121">
        <v>6000043244</v>
      </c>
      <c r="F6722" s="237">
        <v>45904</v>
      </c>
      <c r="G6722" s="121" t="s">
        <v>13919</v>
      </c>
      <c r="H6722" s="121" t="s">
        <v>27509</v>
      </c>
      <c r="I6722" s="120" t="s">
        <v>20600</v>
      </c>
      <c r="J6722" s="121" t="s">
        <v>7452</v>
      </c>
    </row>
    <row r="6723" spans="1:10" ht="15.75" hidden="1" customHeight="1">
      <c r="A6723" s="119">
        <v>6716</v>
      </c>
      <c r="B6723" s="238" t="s">
        <v>32702</v>
      </c>
      <c r="C6723" s="121" t="s">
        <v>7485</v>
      </c>
      <c r="D6723" s="119">
        <v>2025</v>
      </c>
      <c r="E6723" s="121">
        <v>6000043167</v>
      </c>
      <c r="F6723" s="237">
        <v>45898</v>
      </c>
      <c r="G6723" s="121" t="s">
        <v>13920</v>
      </c>
      <c r="H6723" s="121" t="s">
        <v>27510</v>
      </c>
      <c r="I6723" s="120" t="s">
        <v>20601</v>
      </c>
      <c r="J6723" s="121" t="s">
        <v>7452</v>
      </c>
    </row>
    <row r="6724" spans="1:10" ht="15.75" hidden="1" customHeight="1">
      <c r="A6724" s="119">
        <v>6717</v>
      </c>
      <c r="B6724" s="238" t="s">
        <v>32703</v>
      </c>
      <c r="C6724" s="121" t="s">
        <v>7480</v>
      </c>
      <c r="D6724" s="119">
        <v>2025</v>
      </c>
      <c r="E6724" s="121">
        <v>6000043192</v>
      </c>
      <c r="F6724" s="237">
        <v>45903</v>
      </c>
      <c r="G6724" s="121" t="s">
        <v>13921</v>
      </c>
      <c r="H6724" s="121" t="s">
        <v>27511</v>
      </c>
      <c r="I6724" s="120" t="s">
        <v>20602</v>
      </c>
      <c r="J6724" s="121" t="s">
        <v>7452</v>
      </c>
    </row>
    <row r="6725" spans="1:10" ht="15.75" hidden="1" customHeight="1">
      <c r="A6725" s="119">
        <v>6718</v>
      </c>
      <c r="B6725" s="238" t="s">
        <v>32704</v>
      </c>
      <c r="C6725" s="121" t="s">
        <v>7496</v>
      </c>
      <c r="D6725" s="119">
        <v>2025</v>
      </c>
      <c r="E6725" s="121">
        <v>6100116113</v>
      </c>
      <c r="F6725" s="237">
        <v>45905</v>
      </c>
      <c r="G6725" s="121" t="s">
        <v>13922</v>
      </c>
      <c r="H6725" s="121" t="s">
        <v>27512</v>
      </c>
      <c r="I6725" s="120" t="s">
        <v>20603</v>
      </c>
      <c r="J6725" s="121" t="s">
        <v>7451</v>
      </c>
    </row>
    <row r="6726" spans="1:10" ht="15.75" hidden="1" customHeight="1">
      <c r="A6726" s="119">
        <v>6719</v>
      </c>
      <c r="B6726" s="238" t="s">
        <v>32705</v>
      </c>
      <c r="C6726" s="121" t="s">
        <v>7481</v>
      </c>
      <c r="D6726" s="119">
        <v>2025</v>
      </c>
      <c r="E6726" s="121">
        <v>6000043278</v>
      </c>
      <c r="F6726" s="237">
        <v>45908</v>
      </c>
      <c r="G6726" s="121" t="s">
        <v>13923</v>
      </c>
      <c r="H6726" s="121" t="s">
        <v>27513</v>
      </c>
      <c r="I6726" s="120" t="s">
        <v>20604</v>
      </c>
      <c r="J6726" s="121" t="s">
        <v>7452</v>
      </c>
    </row>
    <row r="6727" spans="1:10" ht="15.75" hidden="1" customHeight="1">
      <c r="A6727" s="119">
        <v>6720</v>
      </c>
      <c r="B6727" s="238" t="s">
        <v>32706</v>
      </c>
      <c r="C6727" s="121" t="s">
        <v>7479</v>
      </c>
      <c r="D6727" s="119">
        <v>2025</v>
      </c>
      <c r="E6727" s="121">
        <v>6100116152</v>
      </c>
      <c r="F6727" s="237">
        <v>45908</v>
      </c>
      <c r="G6727" s="121" t="s">
        <v>13924</v>
      </c>
      <c r="H6727" s="121" t="s">
        <v>27514</v>
      </c>
      <c r="I6727" s="120" t="s">
        <v>20605</v>
      </c>
      <c r="J6727" s="121" t="s">
        <v>7451</v>
      </c>
    </row>
    <row r="6728" spans="1:10" ht="15.75" hidden="1" customHeight="1">
      <c r="A6728" s="119">
        <v>6721</v>
      </c>
      <c r="B6728" s="238" t="s">
        <v>7786</v>
      </c>
      <c r="C6728" s="121" t="s">
        <v>7483</v>
      </c>
      <c r="D6728" s="119">
        <v>2025</v>
      </c>
      <c r="E6728" s="121">
        <v>6100116032</v>
      </c>
      <c r="F6728" s="237">
        <v>45908</v>
      </c>
      <c r="G6728" s="121" t="s">
        <v>13925</v>
      </c>
      <c r="H6728" s="121" t="s">
        <v>27515</v>
      </c>
      <c r="I6728" s="120" t="s">
        <v>20606</v>
      </c>
      <c r="J6728" s="121" t="s">
        <v>7451</v>
      </c>
    </row>
    <row r="6729" spans="1:10" ht="15.75" hidden="1" customHeight="1">
      <c r="A6729" s="119">
        <v>6722</v>
      </c>
      <c r="B6729" s="238" t="s">
        <v>32707</v>
      </c>
      <c r="C6729" s="121" t="s">
        <v>7485</v>
      </c>
      <c r="D6729" s="119">
        <v>2025</v>
      </c>
      <c r="E6729" s="121">
        <v>6000043191</v>
      </c>
      <c r="F6729" s="237">
        <v>45901</v>
      </c>
      <c r="G6729" s="121" t="s">
        <v>13926</v>
      </c>
      <c r="H6729" s="121" t="s">
        <v>27516</v>
      </c>
      <c r="I6729" s="120" t="s">
        <v>20607</v>
      </c>
      <c r="J6729" s="121" t="s">
        <v>7452</v>
      </c>
    </row>
    <row r="6730" spans="1:10" ht="15.75" hidden="1" customHeight="1">
      <c r="A6730" s="119">
        <v>6723</v>
      </c>
      <c r="B6730" s="238" t="s">
        <v>32708</v>
      </c>
      <c r="C6730" s="121" t="s">
        <v>7491</v>
      </c>
      <c r="D6730" s="119">
        <v>2025</v>
      </c>
      <c r="E6730" s="121">
        <v>6100116157</v>
      </c>
      <c r="F6730" s="237">
        <v>45908</v>
      </c>
      <c r="G6730" s="121" t="s">
        <v>13927</v>
      </c>
      <c r="H6730" s="121" t="s">
        <v>27517</v>
      </c>
      <c r="I6730" s="120" t="s">
        <v>20608</v>
      </c>
      <c r="J6730" s="121" t="s">
        <v>7451</v>
      </c>
    </row>
    <row r="6731" spans="1:10" ht="15.75" hidden="1" customHeight="1">
      <c r="A6731" s="119">
        <v>6724</v>
      </c>
      <c r="B6731" s="238" t="s">
        <v>7716</v>
      </c>
      <c r="C6731" s="121" t="s">
        <v>7478</v>
      </c>
      <c r="D6731" s="119">
        <v>2025</v>
      </c>
      <c r="E6731" s="121">
        <v>6100116031</v>
      </c>
      <c r="F6731" s="237">
        <v>45903</v>
      </c>
      <c r="G6731" s="121" t="s">
        <v>13928</v>
      </c>
      <c r="H6731" s="121" t="s">
        <v>27518</v>
      </c>
      <c r="I6731" s="120" t="s">
        <v>20609</v>
      </c>
      <c r="J6731" s="121" t="s">
        <v>7451</v>
      </c>
    </row>
    <row r="6732" spans="1:10" ht="15.75" hidden="1" customHeight="1">
      <c r="A6732" s="119">
        <v>6725</v>
      </c>
      <c r="B6732" s="238" t="s">
        <v>32709</v>
      </c>
      <c r="C6732" s="121" t="s">
        <v>7479</v>
      </c>
      <c r="D6732" s="119">
        <v>2025</v>
      </c>
      <c r="E6732" s="121">
        <v>6100116028</v>
      </c>
      <c r="F6732" s="237">
        <v>45904</v>
      </c>
      <c r="G6732" s="121" t="s">
        <v>13929</v>
      </c>
      <c r="H6732" s="121" t="s">
        <v>27519</v>
      </c>
      <c r="I6732" s="120" t="s">
        <v>20610</v>
      </c>
      <c r="J6732" s="121" t="s">
        <v>7451</v>
      </c>
    </row>
    <row r="6733" spans="1:10" ht="15.75" hidden="1" customHeight="1">
      <c r="A6733" s="119">
        <v>6726</v>
      </c>
      <c r="B6733" s="238" t="s">
        <v>32710</v>
      </c>
      <c r="C6733" s="121" t="s">
        <v>7504</v>
      </c>
      <c r="D6733" s="119">
        <v>2025</v>
      </c>
      <c r="E6733" s="121">
        <v>6300021435</v>
      </c>
      <c r="F6733" s="237">
        <v>45904</v>
      </c>
      <c r="G6733" s="121" t="s">
        <v>13930</v>
      </c>
      <c r="H6733" s="121" t="s">
        <v>27520</v>
      </c>
      <c r="I6733" s="120" t="s">
        <v>20611</v>
      </c>
      <c r="J6733" s="121" t="s">
        <v>7454</v>
      </c>
    </row>
    <row r="6734" spans="1:10" ht="15.75" hidden="1" customHeight="1">
      <c r="A6734" s="119">
        <v>6727</v>
      </c>
      <c r="B6734" s="238" t="s">
        <v>32711</v>
      </c>
      <c r="C6734" s="121" t="s">
        <v>7481</v>
      </c>
      <c r="D6734" s="119">
        <v>2025</v>
      </c>
      <c r="E6734" s="121">
        <v>6000043738</v>
      </c>
      <c r="F6734" s="237">
        <v>45950</v>
      </c>
      <c r="G6734" s="121" t="s">
        <v>13931</v>
      </c>
      <c r="H6734" s="121" t="s">
        <v>27521</v>
      </c>
      <c r="I6734" s="120" t="s">
        <v>20612</v>
      </c>
      <c r="J6734" s="121" t="s">
        <v>7452</v>
      </c>
    </row>
    <row r="6735" spans="1:10" ht="15.75" hidden="1" customHeight="1">
      <c r="A6735" s="119">
        <v>6728</v>
      </c>
      <c r="B6735" s="238" t="s">
        <v>32712</v>
      </c>
      <c r="C6735" s="121" t="s">
        <v>7495</v>
      </c>
      <c r="D6735" s="119">
        <v>2025</v>
      </c>
      <c r="E6735" s="121">
        <v>6300021466</v>
      </c>
      <c r="F6735" s="237">
        <v>45924</v>
      </c>
      <c r="G6735" s="121" t="s">
        <v>13932</v>
      </c>
      <c r="H6735" s="121" t="s">
        <v>27522</v>
      </c>
      <c r="I6735" s="120" t="s">
        <v>20613</v>
      </c>
      <c r="J6735" s="121" t="s">
        <v>7454</v>
      </c>
    </row>
    <row r="6736" spans="1:10" ht="15.75" hidden="1" customHeight="1">
      <c r="A6736" s="119">
        <v>6729</v>
      </c>
      <c r="B6736" s="238" t="s">
        <v>32713</v>
      </c>
      <c r="C6736" s="121" t="s">
        <v>7488</v>
      </c>
      <c r="D6736" s="119">
        <v>2025</v>
      </c>
      <c r="E6736" s="121">
        <v>6100116146</v>
      </c>
      <c r="F6736" s="237">
        <v>45909</v>
      </c>
      <c r="G6736" s="121" t="s">
        <v>13933</v>
      </c>
      <c r="H6736" s="121" t="s">
        <v>27523</v>
      </c>
      <c r="I6736" s="120" t="s">
        <v>20614</v>
      </c>
      <c r="J6736" s="121" t="s">
        <v>7451</v>
      </c>
    </row>
    <row r="6737" spans="1:10" ht="15.75" hidden="1" customHeight="1">
      <c r="A6737" s="119">
        <v>6730</v>
      </c>
      <c r="B6737" s="238" t="s">
        <v>32714</v>
      </c>
      <c r="C6737" s="121" t="s">
        <v>7479</v>
      </c>
      <c r="D6737" s="119">
        <v>2025</v>
      </c>
      <c r="E6737" s="121">
        <v>6100116200</v>
      </c>
      <c r="F6737" s="237">
        <v>45909</v>
      </c>
      <c r="G6737" s="121" t="s">
        <v>13934</v>
      </c>
      <c r="H6737" s="121" t="s">
        <v>27524</v>
      </c>
      <c r="I6737" s="120" t="s">
        <v>20615</v>
      </c>
      <c r="J6737" s="121" t="s">
        <v>7451</v>
      </c>
    </row>
    <row r="6738" spans="1:10" ht="15.75" hidden="1" customHeight="1">
      <c r="A6738" s="119">
        <v>6731</v>
      </c>
      <c r="B6738" s="238" t="s">
        <v>32715</v>
      </c>
      <c r="C6738" s="121" t="s">
        <v>7500</v>
      </c>
      <c r="D6738" s="119">
        <v>2025</v>
      </c>
      <c r="E6738" s="121">
        <v>6200040513</v>
      </c>
      <c r="F6738" s="237">
        <v>45891</v>
      </c>
      <c r="G6738" s="121" t="s">
        <v>13935</v>
      </c>
      <c r="H6738" s="121" t="s">
        <v>27525</v>
      </c>
      <c r="I6738" s="120" t="s">
        <v>20616</v>
      </c>
      <c r="J6738" s="121" t="s">
        <v>7453</v>
      </c>
    </row>
    <row r="6739" spans="1:10" ht="15.75" hidden="1" customHeight="1">
      <c r="A6739" s="119">
        <v>6732</v>
      </c>
      <c r="B6739" s="238" t="s">
        <v>32716</v>
      </c>
      <c r="C6739" s="121" t="s">
        <v>7481</v>
      </c>
      <c r="D6739" s="119">
        <v>2025</v>
      </c>
      <c r="E6739" s="121">
        <v>6000043713</v>
      </c>
      <c r="F6739" s="237">
        <v>45923</v>
      </c>
      <c r="G6739" s="121" t="s">
        <v>13936</v>
      </c>
      <c r="H6739" s="121" t="s">
        <v>27526</v>
      </c>
      <c r="I6739" s="120" t="s">
        <v>20617</v>
      </c>
      <c r="J6739" s="121" t="s">
        <v>7452</v>
      </c>
    </row>
    <row r="6740" spans="1:10" ht="15.75" hidden="1" customHeight="1">
      <c r="A6740" s="119">
        <v>6733</v>
      </c>
      <c r="B6740" s="238" t="s">
        <v>32717</v>
      </c>
      <c r="C6740" s="121" t="s">
        <v>7494</v>
      </c>
      <c r="D6740" s="119">
        <v>2025</v>
      </c>
      <c r="E6740" s="121">
        <v>6000043663</v>
      </c>
      <c r="F6740" s="237">
        <v>45918</v>
      </c>
      <c r="G6740" s="121" t="s">
        <v>13937</v>
      </c>
      <c r="H6740" s="121" t="s">
        <v>27527</v>
      </c>
      <c r="I6740" s="120" t="s">
        <v>7311</v>
      </c>
      <c r="J6740" s="121" t="s">
        <v>7452</v>
      </c>
    </row>
    <row r="6741" spans="1:10" ht="15.75" hidden="1" customHeight="1">
      <c r="A6741" s="119">
        <v>6734</v>
      </c>
      <c r="B6741" s="238" t="s">
        <v>32718</v>
      </c>
      <c r="C6741" s="121" t="s">
        <v>7493</v>
      </c>
      <c r="D6741" s="119">
        <v>2025</v>
      </c>
      <c r="E6741" s="121">
        <v>6000043814</v>
      </c>
      <c r="F6741" s="237">
        <v>45936</v>
      </c>
      <c r="G6741" s="121" t="s">
        <v>13938</v>
      </c>
      <c r="H6741" s="121" t="s">
        <v>27528</v>
      </c>
      <c r="I6741" s="120" t="s">
        <v>20618</v>
      </c>
      <c r="J6741" s="121" t="s">
        <v>7452</v>
      </c>
    </row>
    <row r="6742" spans="1:10" ht="15.75" hidden="1" customHeight="1">
      <c r="A6742" s="119">
        <v>6735</v>
      </c>
      <c r="B6742" s="238" t="s">
        <v>32719</v>
      </c>
      <c r="C6742" s="121" t="s">
        <v>7498</v>
      </c>
      <c r="D6742" s="119">
        <v>2025</v>
      </c>
      <c r="E6742" s="121">
        <v>6200040613</v>
      </c>
      <c r="F6742" s="237">
        <v>45905</v>
      </c>
      <c r="G6742" s="121" t="s">
        <v>13939</v>
      </c>
      <c r="H6742" s="121" t="s">
        <v>27529</v>
      </c>
      <c r="I6742" s="120" t="s">
        <v>20619</v>
      </c>
      <c r="J6742" s="121" t="s">
        <v>7453</v>
      </c>
    </row>
    <row r="6743" spans="1:10" ht="15.75" hidden="1" customHeight="1">
      <c r="A6743" s="119">
        <v>6736</v>
      </c>
      <c r="B6743" s="238" t="s">
        <v>32720</v>
      </c>
      <c r="C6743" s="121" t="s">
        <v>7495</v>
      </c>
      <c r="D6743" s="119">
        <v>2025</v>
      </c>
      <c r="E6743" s="121">
        <v>6300021421</v>
      </c>
      <c r="F6743" s="237">
        <v>45904</v>
      </c>
      <c r="G6743" s="121" t="s">
        <v>13940</v>
      </c>
      <c r="H6743" s="121" t="s">
        <v>27530</v>
      </c>
      <c r="I6743" s="120" t="s">
        <v>20620</v>
      </c>
      <c r="J6743" s="121" t="s">
        <v>7454</v>
      </c>
    </row>
    <row r="6744" spans="1:10" ht="15.75" hidden="1" customHeight="1">
      <c r="A6744" s="119">
        <v>6737</v>
      </c>
      <c r="B6744" s="238" t="s">
        <v>32721</v>
      </c>
      <c r="C6744" s="121" t="s">
        <v>7494</v>
      </c>
      <c r="D6744" s="119">
        <v>2025</v>
      </c>
      <c r="E6744" s="121">
        <v>6000043699</v>
      </c>
      <c r="F6744" s="237">
        <v>45924</v>
      </c>
      <c r="G6744" s="121" t="s">
        <v>13941</v>
      </c>
      <c r="H6744" s="121" t="s">
        <v>27531</v>
      </c>
      <c r="I6744" s="120" t="s">
        <v>20621</v>
      </c>
      <c r="J6744" s="121" t="s">
        <v>7452</v>
      </c>
    </row>
    <row r="6745" spans="1:10" ht="15.75" hidden="1" customHeight="1">
      <c r="A6745" s="119">
        <v>6738</v>
      </c>
      <c r="B6745" s="238" t="s">
        <v>7724</v>
      </c>
      <c r="C6745" s="121" t="s">
        <v>7478</v>
      </c>
      <c r="D6745" s="119">
        <v>2025</v>
      </c>
      <c r="E6745" s="121">
        <v>6100116521</v>
      </c>
      <c r="F6745" s="237">
        <v>45924</v>
      </c>
      <c r="G6745" s="121" t="s">
        <v>13942</v>
      </c>
      <c r="H6745" s="121" t="s">
        <v>27532</v>
      </c>
      <c r="I6745" s="120" t="s">
        <v>20622</v>
      </c>
      <c r="J6745" s="121" t="s">
        <v>7451</v>
      </c>
    </row>
    <row r="6746" spans="1:10" ht="15.75" hidden="1" customHeight="1">
      <c r="A6746" s="119">
        <v>6739</v>
      </c>
      <c r="B6746" s="238" t="s">
        <v>32722</v>
      </c>
      <c r="C6746" s="121" t="s">
        <v>7489</v>
      </c>
      <c r="D6746" s="119">
        <v>2025</v>
      </c>
      <c r="E6746" s="121">
        <v>6200040614</v>
      </c>
      <c r="F6746" s="237">
        <v>45908</v>
      </c>
      <c r="G6746" s="121" t="s">
        <v>13943</v>
      </c>
      <c r="H6746" s="121" t="s">
        <v>27533</v>
      </c>
      <c r="I6746" s="120" t="s">
        <v>20623</v>
      </c>
      <c r="J6746" s="121" t="s">
        <v>7453</v>
      </c>
    </row>
    <row r="6747" spans="1:10" ht="15.75" hidden="1" customHeight="1">
      <c r="A6747" s="119">
        <v>6740</v>
      </c>
      <c r="B6747" s="238" t="s">
        <v>7883</v>
      </c>
      <c r="C6747" s="121" t="s">
        <v>7488</v>
      </c>
      <c r="D6747" s="119">
        <v>2025</v>
      </c>
      <c r="E6747" s="121">
        <v>6100116062</v>
      </c>
      <c r="F6747" s="237">
        <v>45903</v>
      </c>
      <c r="G6747" s="121" t="s">
        <v>7170</v>
      </c>
      <c r="H6747" s="121" t="s">
        <v>27534</v>
      </c>
      <c r="I6747" s="120" t="s">
        <v>20624</v>
      </c>
      <c r="J6747" s="121" t="s">
        <v>7451</v>
      </c>
    </row>
    <row r="6748" spans="1:10" ht="15.75" hidden="1" customHeight="1">
      <c r="A6748" s="119">
        <v>6741</v>
      </c>
      <c r="B6748" s="238" t="s">
        <v>32723</v>
      </c>
      <c r="C6748" s="121" t="s">
        <v>7479</v>
      </c>
      <c r="D6748" s="119">
        <v>2025</v>
      </c>
      <c r="E6748" s="121">
        <v>6100116050</v>
      </c>
      <c r="F6748" s="237">
        <v>45903</v>
      </c>
      <c r="G6748" s="121" t="s">
        <v>13944</v>
      </c>
      <c r="H6748" s="121" t="s">
        <v>27535</v>
      </c>
      <c r="I6748" s="120" t="s">
        <v>20625</v>
      </c>
      <c r="J6748" s="121" t="s">
        <v>7451</v>
      </c>
    </row>
    <row r="6749" spans="1:10" ht="15.75" hidden="1" customHeight="1">
      <c r="A6749" s="119">
        <v>6742</v>
      </c>
      <c r="B6749" s="238" t="s">
        <v>32724</v>
      </c>
      <c r="C6749" s="121" t="s">
        <v>7495</v>
      </c>
      <c r="D6749" s="119">
        <v>2025</v>
      </c>
      <c r="E6749" s="121">
        <v>6300021459</v>
      </c>
      <c r="F6749" s="237">
        <v>45912</v>
      </c>
      <c r="G6749" s="121" t="s">
        <v>13945</v>
      </c>
      <c r="H6749" s="121" t="s">
        <v>27536</v>
      </c>
      <c r="I6749" s="120" t="s">
        <v>20626</v>
      </c>
      <c r="J6749" s="121" t="s">
        <v>7454</v>
      </c>
    </row>
    <row r="6750" spans="1:10" ht="15.75" hidden="1" customHeight="1">
      <c r="A6750" s="119">
        <v>6743</v>
      </c>
      <c r="B6750" s="238" t="s">
        <v>32725</v>
      </c>
      <c r="C6750" s="121" t="s">
        <v>7494</v>
      </c>
      <c r="D6750" s="119">
        <v>2025</v>
      </c>
      <c r="E6750" s="121">
        <v>6000043761</v>
      </c>
      <c r="F6750" s="237">
        <v>45929</v>
      </c>
      <c r="G6750" s="121" t="s">
        <v>13946</v>
      </c>
      <c r="H6750" s="121" t="s">
        <v>27537</v>
      </c>
      <c r="I6750" s="120" t="s">
        <v>20627</v>
      </c>
      <c r="J6750" s="121" t="s">
        <v>7452</v>
      </c>
    </row>
    <row r="6751" spans="1:10" ht="15.75" hidden="1" customHeight="1">
      <c r="A6751" s="119">
        <v>6744</v>
      </c>
      <c r="B6751" s="238" t="s">
        <v>32726</v>
      </c>
      <c r="C6751" s="121" t="s">
        <v>7487</v>
      </c>
      <c r="D6751" s="119">
        <v>2025</v>
      </c>
      <c r="E6751" s="121">
        <v>6100116060</v>
      </c>
      <c r="F6751" s="237">
        <v>45910</v>
      </c>
      <c r="G6751" s="121" t="s">
        <v>13947</v>
      </c>
      <c r="H6751" s="121" t="s">
        <v>27538</v>
      </c>
      <c r="I6751" s="120" t="s">
        <v>20628</v>
      </c>
      <c r="J6751" s="121" t="s">
        <v>7451</v>
      </c>
    </row>
    <row r="6752" spans="1:10" ht="15.75" hidden="1" customHeight="1">
      <c r="A6752" s="119">
        <v>6745</v>
      </c>
      <c r="B6752" s="238" t="s">
        <v>32727</v>
      </c>
      <c r="C6752" s="121" t="s">
        <v>7496</v>
      </c>
      <c r="D6752" s="119">
        <v>2025</v>
      </c>
      <c r="E6752" s="121">
        <v>6100116175</v>
      </c>
      <c r="F6752" s="237">
        <v>45911</v>
      </c>
      <c r="G6752" s="121" t="s">
        <v>7228</v>
      </c>
      <c r="H6752" s="121" t="s">
        <v>27539</v>
      </c>
      <c r="I6752" s="120" t="s">
        <v>20629</v>
      </c>
      <c r="J6752" s="121" t="s">
        <v>7451</v>
      </c>
    </row>
    <row r="6753" spans="1:10" ht="15.75" hidden="1" customHeight="1">
      <c r="A6753" s="119">
        <v>6746</v>
      </c>
      <c r="B6753" s="238" t="s">
        <v>32728</v>
      </c>
      <c r="C6753" s="121" t="s">
        <v>7493</v>
      </c>
      <c r="D6753" s="119">
        <v>2025</v>
      </c>
      <c r="E6753" s="121">
        <v>6000043208</v>
      </c>
      <c r="F6753" s="237">
        <v>45901</v>
      </c>
      <c r="G6753" s="121" t="s">
        <v>13948</v>
      </c>
      <c r="H6753" s="121" t="s">
        <v>27540</v>
      </c>
      <c r="I6753" s="120" t="s">
        <v>20630</v>
      </c>
      <c r="J6753" s="121" t="s">
        <v>7452</v>
      </c>
    </row>
    <row r="6754" spans="1:10" ht="15.75" hidden="1" customHeight="1">
      <c r="A6754" s="119">
        <v>6747</v>
      </c>
      <c r="B6754" s="238" t="s">
        <v>31732</v>
      </c>
      <c r="C6754" s="121" t="s">
        <v>7479</v>
      </c>
      <c r="D6754" s="119">
        <v>2025</v>
      </c>
      <c r="E6754" s="121">
        <v>6100116090</v>
      </c>
      <c r="F6754" s="237">
        <v>45905</v>
      </c>
      <c r="G6754" s="121" t="s">
        <v>7149</v>
      </c>
      <c r="H6754" s="121" t="s">
        <v>27541</v>
      </c>
      <c r="I6754" s="120" t="s">
        <v>20631</v>
      </c>
      <c r="J6754" s="121" t="s">
        <v>7451</v>
      </c>
    </row>
    <row r="6755" spans="1:10" ht="15.75" hidden="1" customHeight="1">
      <c r="A6755" s="119">
        <v>6748</v>
      </c>
      <c r="B6755" s="238" t="s">
        <v>32729</v>
      </c>
      <c r="C6755" s="121" t="s">
        <v>7513</v>
      </c>
      <c r="D6755" s="119">
        <v>2025</v>
      </c>
      <c r="E6755" s="121">
        <v>6400024719</v>
      </c>
      <c r="F6755" s="237">
        <v>45925</v>
      </c>
      <c r="G6755" s="121" t="s">
        <v>13949</v>
      </c>
      <c r="H6755" s="121" t="s">
        <v>27542</v>
      </c>
      <c r="I6755" s="120" t="s">
        <v>20632</v>
      </c>
      <c r="J6755" s="121" t="s">
        <v>7455</v>
      </c>
    </row>
    <row r="6756" spans="1:10" ht="15.75" hidden="1" customHeight="1">
      <c r="A6756" s="119">
        <v>6749</v>
      </c>
      <c r="B6756" s="238" t="s">
        <v>32730</v>
      </c>
      <c r="C6756" s="121" t="s">
        <v>7482</v>
      </c>
      <c r="D6756" s="119">
        <v>2025</v>
      </c>
      <c r="E6756" s="121">
        <v>6100116532</v>
      </c>
      <c r="F6756" s="237">
        <v>45924</v>
      </c>
      <c r="G6756" s="121" t="s">
        <v>13950</v>
      </c>
      <c r="H6756" s="121" t="s">
        <v>27543</v>
      </c>
      <c r="I6756" s="120" t="s">
        <v>20633</v>
      </c>
      <c r="J6756" s="121" t="s">
        <v>7451</v>
      </c>
    </row>
    <row r="6757" spans="1:10" ht="15.75" hidden="1" customHeight="1">
      <c r="A6757" s="119">
        <v>6750</v>
      </c>
      <c r="B6757" s="121" t="s">
        <v>33364</v>
      </c>
      <c r="C6757" s="121" t="s">
        <v>7504</v>
      </c>
      <c r="D6757" s="119">
        <v>2025</v>
      </c>
      <c r="E6757" s="121">
        <v>6300021425</v>
      </c>
      <c r="F6757" s="237">
        <v>45905</v>
      </c>
      <c r="G6757" s="121" t="s">
        <v>13951</v>
      </c>
      <c r="H6757" s="121" t="s">
        <v>27544</v>
      </c>
      <c r="I6757" s="120" t="s">
        <v>20634</v>
      </c>
      <c r="J6757" s="121" t="s">
        <v>7454</v>
      </c>
    </row>
    <row r="6758" spans="1:10" ht="15.75" hidden="1" customHeight="1">
      <c r="A6758" s="119">
        <v>6751</v>
      </c>
      <c r="B6758" s="238" t="s">
        <v>29725</v>
      </c>
      <c r="C6758" s="121" t="s">
        <v>7496</v>
      </c>
      <c r="D6758" s="119">
        <v>2025</v>
      </c>
      <c r="E6758" s="121">
        <v>6100116111</v>
      </c>
      <c r="F6758" s="237">
        <v>45911</v>
      </c>
      <c r="G6758" s="121" t="s">
        <v>7228</v>
      </c>
      <c r="H6758" s="121" t="s">
        <v>27545</v>
      </c>
      <c r="I6758" s="120" t="s">
        <v>20635</v>
      </c>
      <c r="J6758" s="121" t="s">
        <v>7451</v>
      </c>
    </row>
    <row r="6759" spans="1:10" ht="15.75" hidden="1" customHeight="1">
      <c r="A6759" s="119">
        <v>6752</v>
      </c>
      <c r="B6759" s="238" t="s">
        <v>32731</v>
      </c>
      <c r="C6759" s="121" t="s">
        <v>7479</v>
      </c>
      <c r="D6759" s="119">
        <v>2025</v>
      </c>
      <c r="E6759" s="121">
        <v>6100116093</v>
      </c>
      <c r="F6759" s="237">
        <v>45904</v>
      </c>
      <c r="G6759" s="121" t="s">
        <v>13952</v>
      </c>
      <c r="H6759" s="121" t="s">
        <v>27546</v>
      </c>
      <c r="I6759" s="120" t="s">
        <v>20636</v>
      </c>
      <c r="J6759" s="121" t="s">
        <v>7451</v>
      </c>
    </row>
    <row r="6760" spans="1:10" ht="15.75" hidden="1" customHeight="1">
      <c r="A6760" s="119">
        <v>6753</v>
      </c>
      <c r="B6760" s="238" t="s">
        <v>32732</v>
      </c>
      <c r="C6760" s="121" t="s">
        <v>7491</v>
      </c>
      <c r="D6760" s="119">
        <v>2025</v>
      </c>
      <c r="E6760" s="121">
        <v>6100116103</v>
      </c>
      <c r="F6760" s="237">
        <v>45908</v>
      </c>
      <c r="G6760" s="121" t="s">
        <v>13953</v>
      </c>
      <c r="H6760" s="121" t="s">
        <v>27547</v>
      </c>
      <c r="I6760" s="120" t="s">
        <v>20637</v>
      </c>
      <c r="J6760" s="121" t="s">
        <v>7451</v>
      </c>
    </row>
    <row r="6761" spans="1:10" ht="15.75" hidden="1" customHeight="1">
      <c r="A6761" s="119">
        <v>6754</v>
      </c>
      <c r="B6761" s="238" t="s">
        <v>32733</v>
      </c>
      <c r="C6761" s="121" t="s">
        <v>7488</v>
      </c>
      <c r="D6761" s="119">
        <v>2025</v>
      </c>
      <c r="E6761" s="121">
        <v>6100116101</v>
      </c>
      <c r="F6761" s="237">
        <v>45905</v>
      </c>
      <c r="G6761" s="121" t="s">
        <v>13954</v>
      </c>
      <c r="H6761" s="121" t="s">
        <v>27548</v>
      </c>
      <c r="I6761" s="120" t="s">
        <v>20638</v>
      </c>
      <c r="J6761" s="121" t="s">
        <v>7451</v>
      </c>
    </row>
    <row r="6762" spans="1:10" ht="15.75" hidden="1" customHeight="1">
      <c r="A6762" s="119">
        <v>6755</v>
      </c>
      <c r="B6762" s="238" t="s">
        <v>32734</v>
      </c>
      <c r="C6762" s="121" t="s">
        <v>7483</v>
      </c>
      <c r="D6762" s="119">
        <v>2025</v>
      </c>
      <c r="E6762" s="121">
        <v>6100117145</v>
      </c>
      <c r="F6762" s="237">
        <v>45946</v>
      </c>
      <c r="G6762" s="121" t="s">
        <v>13955</v>
      </c>
      <c r="H6762" s="121" t="s">
        <v>27549</v>
      </c>
      <c r="I6762" s="120" t="s">
        <v>20639</v>
      </c>
      <c r="J6762" s="121" t="s">
        <v>7451</v>
      </c>
    </row>
    <row r="6763" spans="1:10" ht="15.75" hidden="1" customHeight="1">
      <c r="A6763" s="119">
        <v>6756</v>
      </c>
      <c r="B6763" s="238" t="s">
        <v>29725</v>
      </c>
      <c r="C6763" s="121" t="s">
        <v>7496</v>
      </c>
      <c r="D6763" s="119">
        <v>2025</v>
      </c>
      <c r="E6763" s="121">
        <v>6100116108</v>
      </c>
      <c r="F6763" s="237">
        <v>45922</v>
      </c>
      <c r="G6763" s="121" t="s">
        <v>7228</v>
      </c>
      <c r="H6763" s="121" t="s">
        <v>27550</v>
      </c>
      <c r="I6763" s="120" t="s">
        <v>20640</v>
      </c>
      <c r="J6763" s="121" t="s">
        <v>7451</v>
      </c>
    </row>
    <row r="6764" spans="1:10" ht="15.75" hidden="1" customHeight="1">
      <c r="A6764" s="119">
        <v>6757</v>
      </c>
      <c r="B6764" s="238" t="s">
        <v>32735</v>
      </c>
      <c r="C6764" s="121" t="s">
        <v>7479</v>
      </c>
      <c r="D6764" s="119">
        <v>2025</v>
      </c>
      <c r="E6764" s="121">
        <v>6100116104</v>
      </c>
      <c r="F6764" s="237">
        <v>45905</v>
      </c>
      <c r="G6764" s="121" t="s">
        <v>13956</v>
      </c>
      <c r="H6764" s="121" t="s">
        <v>27551</v>
      </c>
      <c r="I6764" s="120" t="s">
        <v>20641</v>
      </c>
      <c r="J6764" s="121" t="s">
        <v>7451</v>
      </c>
    </row>
    <row r="6765" spans="1:10" ht="15.75" hidden="1" customHeight="1">
      <c r="A6765" s="119">
        <v>6758</v>
      </c>
      <c r="B6765" s="238" t="s">
        <v>32736</v>
      </c>
      <c r="C6765" s="121" t="s">
        <v>7504</v>
      </c>
      <c r="D6765" s="119">
        <v>2025</v>
      </c>
      <c r="E6765" s="121">
        <v>6300021428</v>
      </c>
      <c r="F6765" s="237">
        <v>45904</v>
      </c>
      <c r="G6765" s="121" t="s">
        <v>13957</v>
      </c>
      <c r="H6765" s="121" t="s">
        <v>27552</v>
      </c>
      <c r="I6765" s="120" t="s">
        <v>20642</v>
      </c>
      <c r="J6765" s="121" t="s">
        <v>7454</v>
      </c>
    </row>
    <row r="6766" spans="1:10" ht="15.75" hidden="1" customHeight="1">
      <c r="A6766" s="119">
        <v>6759</v>
      </c>
      <c r="B6766" s="238" t="s">
        <v>32737</v>
      </c>
      <c r="C6766" s="121" t="s">
        <v>7482</v>
      </c>
      <c r="D6766" s="119">
        <v>2025</v>
      </c>
      <c r="E6766" s="121">
        <v>6100116150</v>
      </c>
      <c r="F6766" s="237">
        <v>45908</v>
      </c>
      <c r="G6766" s="121" t="s">
        <v>13958</v>
      </c>
      <c r="H6766" s="121" t="s">
        <v>27553</v>
      </c>
      <c r="I6766" s="120" t="s">
        <v>20643</v>
      </c>
      <c r="J6766" s="121" t="s">
        <v>7451</v>
      </c>
    </row>
    <row r="6767" spans="1:10" ht="15.75" hidden="1" customHeight="1">
      <c r="A6767" s="119">
        <v>6760</v>
      </c>
      <c r="B6767" s="238" t="s">
        <v>30967</v>
      </c>
      <c r="C6767" s="121" t="s">
        <v>7479</v>
      </c>
      <c r="D6767" s="119">
        <v>2025</v>
      </c>
      <c r="E6767" s="121">
        <v>6100116164</v>
      </c>
      <c r="F6767" s="237">
        <v>45909</v>
      </c>
      <c r="G6767" s="121" t="s">
        <v>11748</v>
      </c>
      <c r="H6767" s="121" t="s">
        <v>27554</v>
      </c>
      <c r="I6767" s="120" t="s">
        <v>20644</v>
      </c>
      <c r="J6767" s="121" t="s">
        <v>7451</v>
      </c>
    </row>
    <row r="6768" spans="1:10" ht="15.75" hidden="1" customHeight="1">
      <c r="A6768" s="119">
        <v>6761</v>
      </c>
      <c r="B6768" s="238" t="s">
        <v>7705</v>
      </c>
      <c r="C6768" s="121" t="s">
        <v>7478</v>
      </c>
      <c r="D6768" s="119">
        <v>2025</v>
      </c>
      <c r="E6768" s="121">
        <v>6100116098</v>
      </c>
      <c r="F6768" s="237">
        <v>45915</v>
      </c>
      <c r="G6768" s="121" t="s">
        <v>13959</v>
      </c>
      <c r="H6768" s="121" t="s">
        <v>27555</v>
      </c>
      <c r="I6768" s="120" t="s">
        <v>20645</v>
      </c>
      <c r="J6768" s="121" t="s">
        <v>7451</v>
      </c>
    </row>
    <row r="6769" spans="1:10" ht="15.75" hidden="1" customHeight="1">
      <c r="A6769" s="119">
        <v>6762</v>
      </c>
      <c r="B6769" s="238" t="s">
        <v>32738</v>
      </c>
      <c r="C6769" s="121" t="s">
        <v>7478</v>
      </c>
      <c r="D6769" s="119">
        <v>2025</v>
      </c>
      <c r="E6769" s="121">
        <v>6100116403</v>
      </c>
      <c r="F6769" s="237">
        <v>45936</v>
      </c>
      <c r="G6769" s="121" t="s">
        <v>13960</v>
      </c>
      <c r="H6769" s="121" t="s">
        <v>27556</v>
      </c>
      <c r="I6769" s="120" t="s">
        <v>20646</v>
      </c>
      <c r="J6769" s="121" t="s">
        <v>7451</v>
      </c>
    </row>
    <row r="6770" spans="1:10" ht="15.75" hidden="1" customHeight="1">
      <c r="A6770" s="119">
        <v>6763</v>
      </c>
      <c r="B6770" s="238" t="s">
        <v>32739</v>
      </c>
      <c r="C6770" s="121" t="s">
        <v>7489</v>
      </c>
      <c r="D6770" s="119">
        <v>2025</v>
      </c>
      <c r="E6770" s="121">
        <v>6200040635</v>
      </c>
      <c r="F6770" s="237">
        <v>45905</v>
      </c>
      <c r="G6770" s="121" t="s">
        <v>7266</v>
      </c>
      <c r="H6770" s="121" t="s">
        <v>27557</v>
      </c>
      <c r="I6770" s="120" t="s">
        <v>20647</v>
      </c>
      <c r="J6770" s="121" t="s">
        <v>7453</v>
      </c>
    </row>
    <row r="6771" spans="1:10" ht="15.75" hidden="1" customHeight="1">
      <c r="A6771" s="119">
        <v>6764</v>
      </c>
      <c r="B6771" s="238" t="s">
        <v>32740</v>
      </c>
      <c r="C6771" s="121" t="s">
        <v>7503</v>
      </c>
      <c r="D6771" s="119">
        <v>2025</v>
      </c>
      <c r="E6771" s="121">
        <v>6100116193</v>
      </c>
      <c r="F6771" s="237">
        <v>45910</v>
      </c>
      <c r="G6771" s="121" t="s">
        <v>13961</v>
      </c>
      <c r="H6771" s="121" t="s">
        <v>27558</v>
      </c>
      <c r="I6771" s="120" t="s">
        <v>20648</v>
      </c>
      <c r="J6771" s="121" t="s">
        <v>7451</v>
      </c>
    </row>
    <row r="6772" spans="1:10" ht="15.75" hidden="1" customHeight="1">
      <c r="A6772" s="119">
        <v>6765</v>
      </c>
      <c r="B6772" s="238" t="s">
        <v>32741</v>
      </c>
      <c r="C6772" s="121" t="s">
        <v>7500</v>
      </c>
      <c r="D6772" s="119">
        <v>2025</v>
      </c>
      <c r="E6772" s="121">
        <v>6200040632</v>
      </c>
      <c r="F6772" s="237">
        <v>45908</v>
      </c>
      <c r="G6772" s="121" t="s">
        <v>13962</v>
      </c>
      <c r="H6772" s="121" t="s">
        <v>27559</v>
      </c>
      <c r="I6772" s="120" t="s">
        <v>20649</v>
      </c>
      <c r="J6772" s="121" t="s">
        <v>7453</v>
      </c>
    </row>
    <row r="6773" spans="1:10" ht="15.75" hidden="1" customHeight="1">
      <c r="A6773" s="119">
        <v>6766</v>
      </c>
      <c r="B6773" s="238" t="s">
        <v>7705</v>
      </c>
      <c r="C6773" s="121" t="s">
        <v>7478</v>
      </c>
      <c r="D6773" s="119">
        <v>2025</v>
      </c>
      <c r="E6773" s="121">
        <v>6100116151</v>
      </c>
      <c r="F6773" s="237">
        <v>45908</v>
      </c>
      <c r="G6773" s="121" t="s">
        <v>13963</v>
      </c>
      <c r="H6773" s="121" t="s">
        <v>27560</v>
      </c>
      <c r="I6773" s="120" t="s">
        <v>20650</v>
      </c>
      <c r="J6773" s="121" t="s">
        <v>7451</v>
      </c>
    </row>
    <row r="6774" spans="1:10" ht="15.75" hidden="1" customHeight="1">
      <c r="A6774" s="119">
        <v>6767</v>
      </c>
      <c r="B6774" s="238" t="s">
        <v>32742</v>
      </c>
      <c r="C6774" s="121" t="s">
        <v>7496</v>
      </c>
      <c r="D6774" s="119">
        <v>2025</v>
      </c>
      <c r="E6774" s="121">
        <v>6100116424</v>
      </c>
      <c r="F6774" s="237">
        <v>45919</v>
      </c>
      <c r="G6774" s="121" t="s">
        <v>13964</v>
      </c>
      <c r="H6774" s="121" t="s">
        <v>27561</v>
      </c>
      <c r="I6774" s="120" t="s">
        <v>20651</v>
      </c>
      <c r="J6774" s="121" t="s">
        <v>7451</v>
      </c>
    </row>
    <row r="6775" spans="1:10" ht="15.75" hidden="1" customHeight="1">
      <c r="A6775" s="119">
        <v>6768</v>
      </c>
      <c r="B6775" s="238" t="s">
        <v>32743</v>
      </c>
      <c r="C6775" s="121" t="s">
        <v>7494</v>
      </c>
      <c r="D6775" s="119">
        <v>2025</v>
      </c>
      <c r="E6775" s="121">
        <v>6000043259</v>
      </c>
      <c r="F6775" s="237">
        <v>45905</v>
      </c>
      <c r="G6775" s="121" t="s">
        <v>13965</v>
      </c>
      <c r="H6775" s="121" t="s">
        <v>27562</v>
      </c>
      <c r="I6775" s="120" t="s">
        <v>20652</v>
      </c>
      <c r="J6775" s="121" t="s">
        <v>7452</v>
      </c>
    </row>
    <row r="6776" spans="1:10" ht="15.75" hidden="1" customHeight="1">
      <c r="A6776" s="119">
        <v>6769</v>
      </c>
      <c r="B6776" s="238" t="s">
        <v>32744</v>
      </c>
      <c r="C6776" s="121" t="s">
        <v>7479</v>
      </c>
      <c r="D6776" s="119">
        <v>2025</v>
      </c>
      <c r="E6776" s="121">
        <v>6100116148</v>
      </c>
      <c r="F6776" s="237">
        <v>45908</v>
      </c>
      <c r="G6776" s="121" t="s">
        <v>13966</v>
      </c>
      <c r="H6776" s="121" t="s">
        <v>27563</v>
      </c>
      <c r="I6776" s="120" t="s">
        <v>20653</v>
      </c>
      <c r="J6776" s="121" t="s">
        <v>7451</v>
      </c>
    </row>
    <row r="6777" spans="1:10" ht="15.75" hidden="1" customHeight="1">
      <c r="A6777" s="119">
        <v>6770</v>
      </c>
      <c r="B6777" s="238" t="s">
        <v>7740</v>
      </c>
      <c r="C6777" s="121" t="s">
        <v>7479</v>
      </c>
      <c r="D6777" s="119">
        <v>2025</v>
      </c>
      <c r="E6777" s="121">
        <v>6100116429</v>
      </c>
      <c r="F6777" s="237">
        <v>45923</v>
      </c>
      <c r="G6777" s="121" t="s">
        <v>13967</v>
      </c>
      <c r="H6777" s="121" t="s">
        <v>27564</v>
      </c>
      <c r="I6777" s="120" t="s">
        <v>20654</v>
      </c>
      <c r="J6777" s="121" t="s">
        <v>7451</v>
      </c>
    </row>
    <row r="6778" spans="1:10" ht="15.75" hidden="1" customHeight="1">
      <c r="A6778" s="119">
        <v>6771</v>
      </c>
      <c r="B6778" s="238" t="s">
        <v>32745</v>
      </c>
      <c r="C6778" s="121" t="s">
        <v>7495</v>
      </c>
      <c r="D6778" s="119">
        <v>2025</v>
      </c>
      <c r="E6778" s="121">
        <v>6300021460</v>
      </c>
      <c r="F6778" s="237">
        <v>45938</v>
      </c>
      <c r="G6778" s="121" t="s">
        <v>13968</v>
      </c>
      <c r="H6778" s="121" t="s">
        <v>27565</v>
      </c>
      <c r="I6778" s="120" t="s">
        <v>20655</v>
      </c>
      <c r="J6778" s="121" t="s">
        <v>7454</v>
      </c>
    </row>
    <row r="6779" spans="1:10" ht="15.75" hidden="1" customHeight="1">
      <c r="A6779" s="119">
        <v>6772</v>
      </c>
      <c r="B6779" s="238" t="s">
        <v>32746</v>
      </c>
      <c r="C6779" s="121" t="s">
        <v>7494</v>
      </c>
      <c r="D6779" s="119">
        <v>2025</v>
      </c>
      <c r="E6779" s="121">
        <v>6000043248</v>
      </c>
      <c r="F6779" s="237">
        <v>45904</v>
      </c>
      <c r="G6779" s="121" t="s">
        <v>13969</v>
      </c>
      <c r="H6779" s="121" t="s">
        <v>27566</v>
      </c>
      <c r="I6779" s="120" t="s">
        <v>20656</v>
      </c>
      <c r="J6779" s="121" t="s">
        <v>7452</v>
      </c>
    </row>
    <row r="6780" spans="1:10" ht="15.75" hidden="1" customHeight="1">
      <c r="A6780" s="119">
        <v>6773</v>
      </c>
      <c r="B6780" s="238" t="s">
        <v>32747</v>
      </c>
      <c r="C6780" s="121" t="s">
        <v>7483</v>
      </c>
      <c r="D6780" s="119">
        <v>2025</v>
      </c>
      <c r="E6780" s="121">
        <v>6100116436</v>
      </c>
      <c r="F6780" s="237">
        <v>45919</v>
      </c>
      <c r="G6780" s="121" t="s">
        <v>13970</v>
      </c>
      <c r="H6780" s="121" t="s">
        <v>27567</v>
      </c>
      <c r="I6780" s="120" t="s">
        <v>20657</v>
      </c>
      <c r="J6780" s="121" t="s">
        <v>7451</v>
      </c>
    </row>
    <row r="6781" spans="1:10" ht="15.75" hidden="1" customHeight="1">
      <c r="A6781" s="119">
        <v>6774</v>
      </c>
      <c r="B6781" s="238" t="s">
        <v>32748</v>
      </c>
      <c r="C6781" s="121" t="s">
        <v>7486</v>
      </c>
      <c r="D6781" s="119">
        <v>2025</v>
      </c>
      <c r="E6781" s="121">
        <v>6200040638</v>
      </c>
      <c r="F6781" s="237">
        <v>45908</v>
      </c>
      <c r="G6781" s="121" t="s">
        <v>13971</v>
      </c>
      <c r="H6781" s="121" t="s">
        <v>27568</v>
      </c>
      <c r="I6781" s="120" t="s">
        <v>20658</v>
      </c>
      <c r="J6781" s="121" t="s">
        <v>7453</v>
      </c>
    </row>
    <row r="6782" spans="1:10" ht="15.75" hidden="1" customHeight="1">
      <c r="A6782" s="119">
        <v>6775</v>
      </c>
      <c r="B6782" s="238" t="s">
        <v>32749</v>
      </c>
      <c r="C6782" s="121" t="s">
        <v>7493</v>
      </c>
      <c r="D6782" s="119">
        <v>2025</v>
      </c>
      <c r="E6782" s="121">
        <v>6000043261</v>
      </c>
      <c r="F6782" s="237">
        <v>45905</v>
      </c>
      <c r="G6782" s="121" t="s">
        <v>13972</v>
      </c>
      <c r="H6782" s="121" t="s">
        <v>27569</v>
      </c>
      <c r="I6782" s="120" t="s">
        <v>20659</v>
      </c>
      <c r="J6782" s="121" t="s">
        <v>7452</v>
      </c>
    </row>
    <row r="6783" spans="1:10" ht="15.75" hidden="1" customHeight="1">
      <c r="A6783" s="119">
        <v>6776</v>
      </c>
      <c r="B6783" s="238" t="s">
        <v>32750</v>
      </c>
      <c r="C6783" s="121" t="s">
        <v>7479</v>
      </c>
      <c r="D6783" s="119">
        <v>2025</v>
      </c>
      <c r="E6783" s="121">
        <v>6100116822</v>
      </c>
      <c r="F6783" s="237">
        <v>45936</v>
      </c>
      <c r="G6783" s="121" t="s">
        <v>13973</v>
      </c>
      <c r="H6783" s="121" t="s">
        <v>27570</v>
      </c>
      <c r="I6783" s="120" t="s">
        <v>20660</v>
      </c>
      <c r="J6783" s="121" t="s">
        <v>7451</v>
      </c>
    </row>
    <row r="6784" spans="1:10" ht="15.75" hidden="1" customHeight="1">
      <c r="A6784" s="119">
        <v>6777</v>
      </c>
      <c r="B6784" s="238" t="s">
        <v>32751</v>
      </c>
      <c r="C6784" s="121" t="s">
        <v>7483</v>
      </c>
      <c r="D6784" s="119">
        <v>2025</v>
      </c>
      <c r="E6784" s="121">
        <v>6100116715</v>
      </c>
      <c r="F6784" s="237">
        <v>45933</v>
      </c>
      <c r="G6784" s="121" t="s">
        <v>13974</v>
      </c>
      <c r="H6784" s="121"/>
      <c r="I6784" s="120" t="s">
        <v>20661</v>
      </c>
      <c r="J6784" s="121" t="s">
        <v>7451</v>
      </c>
    </row>
    <row r="6785" spans="1:10" ht="15.75" hidden="1" customHeight="1">
      <c r="A6785" s="119">
        <v>6778</v>
      </c>
      <c r="B6785" s="238" t="s">
        <v>32752</v>
      </c>
      <c r="C6785" s="121" t="s">
        <v>7502</v>
      </c>
      <c r="D6785" s="119">
        <v>2025</v>
      </c>
      <c r="E6785" s="121">
        <v>6300021446</v>
      </c>
      <c r="F6785" s="237">
        <v>45912</v>
      </c>
      <c r="G6785" s="121" t="s">
        <v>13975</v>
      </c>
      <c r="H6785" s="121" t="s">
        <v>27571</v>
      </c>
      <c r="I6785" s="120" t="s">
        <v>20662</v>
      </c>
      <c r="J6785" s="121" t="s">
        <v>7454</v>
      </c>
    </row>
    <row r="6786" spans="1:10" ht="15.75" hidden="1" customHeight="1">
      <c r="A6786" s="119">
        <v>6779</v>
      </c>
      <c r="B6786" s="238" t="s">
        <v>32753</v>
      </c>
      <c r="C6786" s="121" t="s">
        <v>7478</v>
      </c>
      <c r="D6786" s="119">
        <v>2025</v>
      </c>
      <c r="E6786" s="121">
        <v>6100116186</v>
      </c>
      <c r="F6786" s="237">
        <v>45910</v>
      </c>
      <c r="G6786" s="121" t="s">
        <v>13976</v>
      </c>
      <c r="H6786" s="121" t="s">
        <v>27572</v>
      </c>
      <c r="I6786" s="120" t="s">
        <v>20663</v>
      </c>
      <c r="J6786" s="121" t="s">
        <v>7451</v>
      </c>
    </row>
    <row r="6787" spans="1:10" ht="15.75" hidden="1" customHeight="1">
      <c r="A6787" s="119">
        <v>6780</v>
      </c>
      <c r="B6787" s="238" t="s">
        <v>32754</v>
      </c>
      <c r="C6787" s="121" t="s">
        <v>7492</v>
      </c>
      <c r="D6787" s="119">
        <v>2025</v>
      </c>
      <c r="E6787" s="121">
        <v>6200040636</v>
      </c>
      <c r="F6787" s="237">
        <v>45909</v>
      </c>
      <c r="G6787" s="121" t="s">
        <v>13977</v>
      </c>
      <c r="H6787" s="121" t="s">
        <v>27573</v>
      </c>
      <c r="I6787" s="120" t="s">
        <v>20664</v>
      </c>
      <c r="J6787" s="121" t="s">
        <v>7453</v>
      </c>
    </row>
    <row r="6788" spans="1:10" ht="15.75" hidden="1" customHeight="1">
      <c r="A6788" s="119">
        <v>6781</v>
      </c>
      <c r="B6788" s="238" t="s">
        <v>32755</v>
      </c>
      <c r="C6788" s="121" t="s">
        <v>7479</v>
      </c>
      <c r="D6788" s="119">
        <v>2025</v>
      </c>
      <c r="E6788" s="121">
        <v>6100116172</v>
      </c>
      <c r="F6788" s="237">
        <v>45908</v>
      </c>
      <c r="G6788" s="121" t="s">
        <v>11646</v>
      </c>
      <c r="H6788" s="121" t="s">
        <v>27574</v>
      </c>
      <c r="I6788" s="120" t="s">
        <v>20665</v>
      </c>
      <c r="J6788" s="121" t="s">
        <v>7451</v>
      </c>
    </row>
    <row r="6789" spans="1:10" ht="15.75" hidden="1" customHeight="1">
      <c r="A6789" s="119">
        <v>6782</v>
      </c>
      <c r="B6789" s="121" t="s">
        <v>28087</v>
      </c>
      <c r="C6789" s="121" t="s">
        <v>7500</v>
      </c>
      <c r="D6789" s="119">
        <v>2025</v>
      </c>
      <c r="E6789" s="121">
        <v>6200040642</v>
      </c>
      <c r="F6789" s="237">
        <v>45905</v>
      </c>
      <c r="G6789" s="121" t="s">
        <v>13978</v>
      </c>
      <c r="H6789" s="121" t="s">
        <v>27575</v>
      </c>
      <c r="I6789" s="120" t="s">
        <v>20666</v>
      </c>
      <c r="J6789" s="121" t="s">
        <v>7453</v>
      </c>
    </row>
    <row r="6790" spans="1:10" ht="15.75" hidden="1" customHeight="1">
      <c r="A6790" s="119">
        <v>6783</v>
      </c>
      <c r="B6790" s="238" t="s">
        <v>7705</v>
      </c>
      <c r="C6790" s="121" t="s">
        <v>7478</v>
      </c>
      <c r="D6790" s="119">
        <v>2025</v>
      </c>
      <c r="E6790" s="121">
        <v>6100116925</v>
      </c>
      <c r="F6790" s="237">
        <v>45938</v>
      </c>
      <c r="G6790" s="121" t="s">
        <v>13979</v>
      </c>
      <c r="H6790" s="121" t="s">
        <v>27576</v>
      </c>
      <c r="I6790" s="120" t="s">
        <v>20667</v>
      </c>
      <c r="J6790" s="121" t="s">
        <v>7451</v>
      </c>
    </row>
    <row r="6791" spans="1:10" ht="15.75" hidden="1" customHeight="1">
      <c r="A6791" s="119">
        <v>6784</v>
      </c>
      <c r="B6791" s="238" t="s">
        <v>32756</v>
      </c>
      <c r="C6791" s="121" t="s">
        <v>7494</v>
      </c>
      <c r="D6791" s="119">
        <v>2025</v>
      </c>
      <c r="E6791" s="121">
        <v>6000043752</v>
      </c>
      <c r="F6791" s="237">
        <v>45950</v>
      </c>
      <c r="G6791" s="121" t="s">
        <v>13980</v>
      </c>
      <c r="H6791" s="121" t="s">
        <v>27577</v>
      </c>
      <c r="I6791" s="120" t="s">
        <v>20668</v>
      </c>
      <c r="J6791" s="121" t="s">
        <v>7452</v>
      </c>
    </row>
    <row r="6792" spans="1:10" ht="15.75" hidden="1" customHeight="1">
      <c r="A6792" s="119">
        <v>6785</v>
      </c>
      <c r="B6792" s="238" t="s">
        <v>32757</v>
      </c>
      <c r="C6792" s="121" t="s">
        <v>7494</v>
      </c>
      <c r="D6792" s="119">
        <v>2025</v>
      </c>
      <c r="E6792" s="121">
        <v>6000043700</v>
      </c>
      <c r="F6792" s="237">
        <v>45925</v>
      </c>
      <c r="G6792" s="121" t="s">
        <v>13981</v>
      </c>
      <c r="H6792" s="121" t="s">
        <v>27578</v>
      </c>
      <c r="I6792" s="120" t="s">
        <v>7311</v>
      </c>
      <c r="J6792" s="121" t="s">
        <v>7452</v>
      </c>
    </row>
    <row r="6793" spans="1:10" ht="15.75" hidden="1" customHeight="1">
      <c r="A6793" s="119">
        <v>6786</v>
      </c>
      <c r="B6793" s="238" t="s">
        <v>32758</v>
      </c>
      <c r="C6793" s="121" t="s">
        <v>7505</v>
      </c>
      <c r="D6793" s="119">
        <v>2025</v>
      </c>
      <c r="E6793" s="121">
        <v>6400024800</v>
      </c>
      <c r="F6793" s="237">
        <v>45923</v>
      </c>
      <c r="G6793" s="121" t="s">
        <v>13982</v>
      </c>
      <c r="H6793" s="121" t="s">
        <v>27579</v>
      </c>
      <c r="I6793" s="120" t="s">
        <v>20669</v>
      </c>
      <c r="J6793" s="121" t="s">
        <v>7455</v>
      </c>
    </row>
    <row r="6794" spans="1:10" ht="15.75" hidden="1" customHeight="1">
      <c r="A6794" s="119">
        <v>6787</v>
      </c>
      <c r="B6794" s="238" t="s">
        <v>32759</v>
      </c>
      <c r="C6794" s="121" t="s">
        <v>7489</v>
      </c>
      <c r="D6794" s="119">
        <v>2025</v>
      </c>
      <c r="E6794" s="121">
        <v>6200040651</v>
      </c>
      <c r="F6794" s="237">
        <v>45909</v>
      </c>
      <c r="G6794" s="121" t="s">
        <v>13983</v>
      </c>
      <c r="H6794" s="121" t="s">
        <v>27580</v>
      </c>
      <c r="I6794" s="120" t="s">
        <v>20670</v>
      </c>
      <c r="J6794" s="121" t="s">
        <v>7453</v>
      </c>
    </row>
    <row r="6795" spans="1:10" ht="15.75" hidden="1" customHeight="1">
      <c r="A6795" s="119">
        <v>6788</v>
      </c>
      <c r="B6795" s="238" t="s">
        <v>32760</v>
      </c>
      <c r="C6795" s="121" t="s">
        <v>7489</v>
      </c>
      <c r="D6795" s="119">
        <v>2025</v>
      </c>
      <c r="E6795" s="121">
        <v>6200040798</v>
      </c>
      <c r="F6795" s="237">
        <v>45924</v>
      </c>
      <c r="G6795" s="121" t="s">
        <v>13984</v>
      </c>
      <c r="H6795" s="121" t="s">
        <v>27581</v>
      </c>
      <c r="I6795" s="120" t="s">
        <v>20671</v>
      </c>
      <c r="J6795" s="121" t="s">
        <v>7453</v>
      </c>
    </row>
    <row r="6796" spans="1:10" ht="15.75" hidden="1" customHeight="1">
      <c r="A6796" s="119">
        <v>6789</v>
      </c>
      <c r="B6796" s="238" t="s">
        <v>32761</v>
      </c>
      <c r="C6796" s="121" t="s">
        <v>7489</v>
      </c>
      <c r="D6796" s="119">
        <v>2025</v>
      </c>
      <c r="E6796" s="121">
        <v>6200040655</v>
      </c>
      <c r="F6796" s="237">
        <v>45910</v>
      </c>
      <c r="G6796" s="121" t="s">
        <v>13985</v>
      </c>
      <c r="H6796" s="121" t="s">
        <v>27582</v>
      </c>
      <c r="I6796" s="120" t="s">
        <v>20672</v>
      </c>
      <c r="J6796" s="121" t="s">
        <v>7453</v>
      </c>
    </row>
    <row r="6797" spans="1:10" ht="15.75" hidden="1" customHeight="1">
      <c r="A6797" s="119">
        <v>6790</v>
      </c>
      <c r="B6797" s="238" t="s">
        <v>32762</v>
      </c>
      <c r="C6797" s="121" t="s">
        <v>7508</v>
      </c>
      <c r="D6797" s="119">
        <v>2025</v>
      </c>
      <c r="E6797" s="121">
        <v>6400024820</v>
      </c>
      <c r="F6797" s="237">
        <v>45924</v>
      </c>
      <c r="G6797" s="121" t="s">
        <v>12906</v>
      </c>
      <c r="H6797" s="121" t="s">
        <v>33379</v>
      </c>
      <c r="I6797" s="120" t="s">
        <v>20673</v>
      </c>
      <c r="J6797" s="121" t="s">
        <v>7455</v>
      </c>
    </row>
    <row r="6798" spans="1:10" ht="15.75" hidden="1" customHeight="1">
      <c r="A6798" s="119">
        <v>6791</v>
      </c>
      <c r="B6798" s="238" t="s">
        <v>32763</v>
      </c>
      <c r="C6798" s="121" t="s">
        <v>7494</v>
      </c>
      <c r="D6798" s="119">
        <v>2025</v>
      </c>
      <c r="E6798" s="121">
        <v>6000043721</v>
      </c>
      <c r="F6798" s="237">
        <v>45924</v>
      </c>
      <c r="G6798" s="121" t="s">
        <v>13986</v>
      </c>
      <c r="H6798" s="121" t="s">
        <v>27583</v>
      </c>
      <c r="I6798" s="120" t="s">
        <v>20674</v>
      </c>
      <c r="J6798" s="121" t="s">
        <v>7452</v>
      </c>
    </row>
    <row r="6799" spans="1:10" ht="15.75" hidden="1" customHeight="1">
      <c r="A6799" s="119">
        <v>6792</v>
      </c>
      <c r="B6799" s="238" t="s">
        <v>32764</v>
      </c>
      <c r="C6799" s="121" t="s">
        <v>7478</v>
      </c>
      <c r="D6799" s="119">
        <v>2025</v>
      </c>
      <c r="E6799" s="121">
        <v>6100116213</v>
      </c>
      <c r="F6799" s="237">
        <v>45910</v>
      </c>
      <c r="G6799" s="121" t="s">
        <v>13987</v>
      </c>
      <c r="H6799" s="121" t="s">
        <v>27584</v>
      </c>
      <c r="I6799" s="120" t="s">
        <v>20675</v>
      </c>
      <c r="J6799" s="121" t="s">
        <v>7451</v>
      </c>
    </row>
    <row r="6800" spans="1:10" ht="15.75" hidden="1" customHeight="1">
      <c r="A6800" s="119">
        <v>6793</v>
      </c>
      <c r="B6800" s="238" t="s">
        <v>32765</v>
      </c>
      <c r="C6800" s="121" t="s">
        <v>7495</v>
      </c>
      <c r="D6800" s="119">
        <v>2025</v>
      </c>
      <c r="E6800" s="121">
        <v>6300021528</v>
      </c>
      <c r="F6800" s="237">
        <v>45931</v>
      </c>
      <c r="G6800" s="121" t="s">
        <v>13241</v>
      </c>
      <c r="H6800" s="121" t="s">
        <v>27585</v>
      </c>
      <c r="I6800" s="120" t="s">
        <v>20676</v>
      </c>
      <c r="J6800" s="121" t="s">
        <v>7454</v>
      </c>
    </row>
    <row r="6801" spans="1:10" ht="15.75" hidden="1" customHeight="1">
      <c r="A6801" s="119">
        <v>6794</v>
      </c>
      <c r="B6801" s="238" t="s">
        <v>32766</v>
      </c>
      <c r="C6801" s="121" t="s">
        <v>7505</v>
      </c>
      <c r="D6801" s="119">
        <v>2025</v>
      </c>
      <c r="E6801" s="121">
        <v>6400024761</v>
      </c>
      <c r="F6801" s="237">
        <v>45911</v>
      </c>
      <c r="G6801" s="121" t="s">
        <v>13988</v>
      </c>
      <c r="H6801" s="121" t="s">
        <v>27586</v>
      </c>
      <c r="I6801" s="120" t="s">
        <v>20677</v>
      </c>
      <c r="J6801" s="121" t="s">
        <v>7455</v>
      </c>
    </row>
    <row r="6802" spans="1:10" ht="15.75" hidden="1" customHeight="1">
      <c r="A6802" s="119">
        <v>6795</v>
      </c>
      <c r="B6802" s="238" t="s">
        <v>32767</v>
      </c>
      <c r="C6802" s="121" t="s">
        <v>7478</v>
      </c>
      <c r="D6802" s="119">
        <v>2025</v>
      </c>
      <c r="E6802" s="121">
        <v>6100116226</v>
      </c>
      <c r="F6802" s="237">
        <v>45911</v>
      </c>
      <c r="G6802" s="121" t="s">
        <v>13989</v>
      </c>
      <c r="H6802" s="121" t="s">
        <v>27587</v>
      </c>
      <c r="I6802" s="120" t="s">
        <v>20678</v>
      </c>
      <c r="J6802" s="121" t="s">
        <v>7451</v>
      </c>
    </row>
    <row r="6803" spans="1:10" ht="15.75" hidden="1" customHeight="1">
      <c r="A6803" s="119">
        <v>6796</v>
      </c>
      <c r="B6803" s="238" t="s">
        <v>32768</v>
      </c>
      <c r="C6803" s="121" t="s">
        <v>7495</v>
      </c>
      <c r="D6803" s="119">
        <v>2025</v>
      </c>
      <c r="E6803" s="121">
        <v>6300021463</v>
      </c>
      <c r="F6803" s="237">
        <v>45911</v>
      </c>
      <c r="G6803" s="121" t="s">
        <v>13990</v>
      </c>
      <c r="H6803" s="121" t="s">
        <v>27588</v>
      </c>
      <c r="I6803" s="120" t="s">
        <v>20679</v>
      </c>
      <c r="J6803" s="121" t="s">
        <v>7454</v>
      </c>
    </row>
    <row r="6804" spans="1:10" ht="15.75" hidden="1" customHeight="1">
      <c r="A6804" s="119">
        <v>6797</v>
      </c>
      <c r="B6804" s="238" t="s">
        <v>32769</v>
      </c>
      <c r="C6804" s="121" t="s">
        <v>7494</v>
      </c>
      <c r="D6804" s="119">
        <v>2025</v>
      </c>
      <c r="E6804" s="121">
        <v>6000043701</v>
      </c>
      <c r="F6804" s="237">
        <v>45924</v>
      </c>
      <c r="G6804" s="121" t="s">
        <v>13991</v>
      </c>
      <c r="H6804" s="121" t="s">
        <v>27589</v>
      </c>
      <c r="I6804" s="120" t="s">
        <v>20680</v>
      </c>
      <c r="J6804" s="121" t="s">
        <v>7452</v>
      </c>
    </row>
    <row r="6805" spans="1:10" ht="15.75" hidden="1" customHeight="1">
      <c r="A6805" s="119">
        <v>6798</v>
      </c>
      <c r="B6805" s="238" t="s">
        <v>32770</v>
      </c>
      <c r="C6805" s="121" t="s">
        <v>7501</v>
      </c>
      <c r="D6805" s="119">
        <v>2025</v>
      </c>
      <c r="E6805" s="121">
        <v>6200040676</v>
      </c>
      <c r="F6805" s="237">
        <v>45912</v>
      </c>
      <c r="G6805" s="121" t="s">
        <v>13992</v>
      </c>
      <c r="H6805" s="121" t="s">
        <v>27590</v>
      </c>
      <c r="I6805" s="120" t="s">
        <v>20681</v>
      </c>
      <c r="J6805" s="121" t="s">
        <v>7453</v>
      </c>
    </row>
    <row r="6806" spans="1:10" ht="15.75" hidden="1" customHeight="1">
      <c r="A6806" s="119">
        <v>6799</v>
      </c>
      <c r="B6806" s="238" t="s">
        <v>32771</v>
      </c>
      <c r="C6806" s="121" t="s">
        <v>7495</v>
      </c>
      <c r="D6806" s="119">
        <v>2025</v>
      </c>
      <c r="E6806" s="121">
        <v>6300021527</v>
      </c>
      <c r="F6806" s="237">
        <v>45929</v>
      </c>
      <c r="G6806" s="121" t="s">
        <v>13993</v>
      </c>
      <c r="H6806" s="121" t="s">
        <v>27591</v>
      </c>
      <c r="I6806" s="120" t="s">
        <v>20682</v>
      </c>
      <c r="J6806" s="121" t="s">
        <v>7454</v>
      </c>
    </row>
    <row r="6807" spans="1:10" ht="15.75" hidden="1" customHeight="1">
      <c r="A6807" s="119">
        <v>6800</v>
      </c>
      <c r="B6807" s="238" t="s">
        <v>32772</v>
      </c>
      <c r="C6807" s="121" t="s">
        <v>7495</v>
      </c>
      <c r="D6807" s="119">
        <v>2025</v>
      </c>
      <c r="E6807" s="121">
        <v>6300021478</v>
      </c>
      <c r="F6807" s="237">
        <v>45915</v>
      </c>
      <c r="G6807" s="121" t="s">
        <v>13994</v>
      </c>
      <c r="H6807" s="121" t="s">
        <v>27592</v>
      </c>
      <c r="I6807" s="120" t="s">
        <v>20683</v>
      </c>
      <c r="J6807" s="121" t="s">
        <v>7454</v>
      </c>
    </row>
    <row r="6808" spans="1:10" ht="15.75" hidden="1" customHeight="1">
      <c r="A6808" s="119">
        <v>6801</v>
      </c>
      <c r="B6808" s="238" t="s">
        <v>32773</v>
      </c>
      <c r="C6808" s="121" t="s">
        <v>7501</v>
      </c>
      <c r="D6808" s="119">
        <v>2025</v>
      </c>
      <c r="E6808" s="121">
        <v>6200040618</v>
      </c>
      <c r="F6808" s="237">
        <v>45905</v>
      </c>
      <c r="G6808" s="121" t="s">
        <v>11465</v>
      </c>
      <c r="H6808" s="121" t="s">
        <v>27593</v>
      </c>
      <c r="I6808" s="120" t="s">
        <v>20684</v>
      </c>
      <c r="J6808" s="121" t="s">
        <v>7453</v>
      </c>
    </row>
    <row r="6809" spans="1:10" ht="15.75" customHeight="1">
      <c r="A6809" s="119">
        <v>6802</v>
      </c>
      <c r="B6809" s="238" t="s">
        <v>32774</v>
      </c>
      <c r="C6809" s="121" t="s">
        <v>7510</v>
      </c>
      <c r="D6809" s="119">
        <v>2025</v>
      </c>
      <c r="E6809" s="121">
        <v>6300021456</v>
      </c>
      <c r="F6809" s="237">
        <v>45924</v>
      </c>
      <c r="G6809" s="121" t="s">
        <v>13995</v>
      </c>
      <c r="H6809" s="121" t="s">
        <v>27594</v>
      </c>
      <c r="I6809" s="120" t="s">
        <v>20685</v>
      </c>
      <c r="J6809" s="121" t="s">
        <v>7454</v>
      </c>
    </row>
    <row r="6810" spans="1:10" ht="15.75" hidden="1" customHeight="1">
      <c r="A6810" s="119">
        <v>6803</v>
      </c>
      <c r="B6810" s="238" t="s">
        <v>32775</v>
      </c>
      <c r="C6810" s="121" t="s">
        <v>7483</v>
      </c>
      <c r="D6810" s="119">
        <v>2025</v>
      </c>
      <c r="E6810" s="121">
        <v>6100116252</v>
      </c>
      <c r="F6810" s="237">
        <v>45911</v>
      </c>
      <c r="G6810" s="121" t="s">
        <v>13996</v>
      </c>
      <c r="H6810" s="121" t="s">
        <v>27595</v>
      </c>
      <c r="I6810" s="120" t="s">
        <v>20686</v>
      </c>
      <c r="J6810" s="121" t="s">
        <v>7451</v>
      </c>
    </row>
    <row r="6811" spans="1:10" ht="15.75" hidden="1" customHeight="1">
      <c r="A6811" s="119">
        <v>6804</v>
      </c>
      <c r="B6811" s="238" t="s">
        <v>32776</v>
      </c>
      <c r="C6811" s="121" t="s">
        <v>7483</v>
      </c>
      <c r="D6811" s="119">
        <v>2025</v>
      </c>
      <c r="E6811" s="121">
        <v>6100116264</v>
      </c>
      <c r="F6811" s="237">
        <v>45911</v>
      </c>
      <c r="G6811" s="121" t="s">
        <v>13264</v>
      </c>
      <c r="H6811" s="121" t="s">
        <v>27596</v>
      </c>
      <c r="I6811" s="120" t="s">
        <v>20687</v>
      </c>
      <c r="J6811" s="121" t="s">
        <v>7451</v>
      </c>
    </row>
    <row r="6812" spans="1:10" ht="15.75" hidden="1" customHeight="1">
      <c r="A6812" s="119">
        <v>6805</v>
      </c>
      <c r="B6812" s="238" t="s">
        <v>32777</v>
      </c>
      <c r="C6812" s="121" t="s">
        <v>7483</v>
      </c>
      <c r="D6812" s="119">
        <v>2025</v>
      </c>
      <c r="E6812" s="121">
        <v>6100116969</v>
      </c>
      <c r="F6812" s="237">
        <v>45939</v>
      </c>
      <c r="G6812" s="121" t="s">
        <v>12471</v>
      </c>
      <c r="H6812" s="121" t="s">
        <v>27597</v>
      </c>
      <c r="I6812" s="120" t="s">
        <v>20688</v>
      </c>
      <c r="J6812" s="121" t="s">
        <v>7451</v>
      </c>
    </row>
    <row r="6813" spans="1:10" ht="15.75" hidden="1" customHeight="1">
      <c r="A6813" s="119">
        <v>6806</v>
      </c>
      <c r="B6813" s="238" t="s">
        <v>32778</v>
      </c>
      <c r="C6813" s="121" t="s">
        <v>7500</v>
      </c>
      <c r="D6813" s="119">
        <v>2025</v>
      </c>
      <c r="E6813" s="121">
        <v>6200040720</v>
      </c>
      <c r="F6813" s="237">
        <v>45916</v>
      </c>
      <c r="G6813" s="121" t="s">
        <v>13997</v>
      </c>
      <c r="H6813" s="121" t="s">
        <v>27598</v>
      </c>
      <c r="I6813" s="120" t="s">
        <v>20689</v>
      </c>
      <c r="J6813" s="121" t="s">
        <v>7453</v>
      </c>
    </row>
    <row r="6814" spans="1:10" ht="15.75" hidden="1" customHeight="1">
      <c r="A6814" s="119">
        <v>6807</v>
      </c>
      <c r="B6814" s="121" t="s">
        <v>28088</v>
      </c>
      <c r="C6814" s="121" t="s">
        <v>7493</v>
      </c>
      <c r="D6814" s="119">
        <v>2025</v>
      </c>
      <c r="E6814" s="121">
        <v>6000043891</v>
      </c>
      <c r="F6814" s="237">
        <v>45938</v>
      </c>
      <c r="G6814" s="121" t="s">
        <v>13998</v>
      </c>
      <c r="H6814" s="121" t="s">
        <v>27599</v>
      </c>
      <c r="I6814" s="120" t="s">
        <v>20690</v>
      </c>
      <c r="J6814" s="121" t="s">
        <v>7452</v>
      </c>
    </row>
    <row r="6815" spans="1:10" ht="15.75" hidden="1" customHeight="1">
      <c r="A6815" s="119">
        <v>6808</v>
      </c>
      <c r="B6815" s="238" t="s">
        <v>32779</v>
      </c>
      <c r="C6815" s="121" t="s">
        <v>7504</v>
      </c>
      <c r="D6815" s="119">
        <v>2025</v>
      </c>
      <c r="E6815" s="121">
        <v>6300021474</v>
      </c>
      <c r="F6815" s="237">
        <v>45915</v>
      </c>
      <c r="G6815" s="121" t="s">
        <v>13999</v>
      </c>
      <c r="H6815" s="121" t="s">
        <v>27600</v>
      </c>
      <c r="I6815" s="120" t="s">
        <v>20691</v>
      </c>
      <c r="J6815" s="121" t="s">
        <v>7454</v>
      </c>
    </row>
    <row r="6816" spans="1:10" ht="15.75" hidden="1" customHeight="1">
      <c r="A6816" s="119">
        <v>6809</v>
      </c>
      <c r="B6816" s="238" t="s">
        <v>32780</v>
      </c>
      <c r="C6816" s="121" t="s">
        <v>7500</v>
      </c>
      <c r="D6816" s="119">
        <v>2025</v>
      </c>
      <c r="E6816" s="121">
        <v>6200040695</v>
      </c>
      <c r="F6816" s="237">
        <v>45911</v>
      </c>
      <c r="G6816" s="121" t="s">
        <v>14000</v>
      </c>
      <c r="H6816" s="121" t="s">
        <v>27601</v>
      </c>
      <c r="I6816" s="120" t="s">
        <v>20692</v>
      </c>
      <c r="J6816" s="121" t="s">
        <v>7453</v>
      </c>
    </row>
    <row r="6817" spans="1:10" ht="15.75" hidden="1" customHeight="1">
      <c r="A6817" s="119">
        <v>6810</v>
      </c>
      <c r="B6817" s="238" t="s">
        <v>7709</v>
      </c>
      <c r="C6817" s="121" t="s">
        <v>7478</v>
      </c>
      <c r="D6817" s="119">
        <v>2025</v>
      </c>
      <c r="E6817" s="121">
        <v>6100116266</v>
      </c>
      <c r="F6817" s="237">
        <v>45917</v>
      </c>
      <c r="G6817" s="121" t="s">
        <v>14001</v>
      </c>
      <c r="H6817" s="121" t="s">
        <v>27602</v>
      </c>
      <c r="I6817" s="120" t="s">
        <v>20693</v>
      </c>
      <c r="J6817" s="121" t="s">
        <v>7451</v>
      </c>
    </row>
    <row r="6818" spans="1:10" ht="15.75" hidden="1" customHeight="1">
      <c r="A6818" s="119">
        <v>6811</v>
      </c>
      <c r="B6818" s="238" t="s">
        <v>32781</v>
      </c>
      <c r="C6818" s="121" t="s">
        <v>7493</v>
      </c>
      <c r="D6818" s="119">
        <v>2025</v>
      </c>
      <c r="E6818" s="121">
        <v>6000043413</v>
      </c>
      <c r="F6818" s="237">
        <v>45911</v>
      </c>
      <c r="G6818" s="121" t="s">
        <v>14002</v>
      </c>
      <c r="H6818" s="121" t="s">
        <v>27603</v>
      </c>
      <c r="I6818" s="120" t="s">
        <v>20694</v>
      </c>
      <c r="J6818" s="121" t="s">
        <v>7452</v>
      </c>
    </row>
    <row r="6819" spans="1:10" ht="15.75" hidden="1" customHeight="1">
      <c r="A6819" s="119">
        <v>6812</v>
      </c>
      <c r="B6819" s="238" t="s">
        <v>32782</v>
      </c>
      <c r="C6819" s="121" t="s">
        <v>7499</v>
      </c>
      <c r="D6819" s="119">
        <v>2025</v>
      </c>
      <c r="E6819" s="121">
        <v>6000043954</v>
      </c>
      <c r="F6819" s="237">
        <v>45945</v>
      </c>
      <c r="G6819" s="121" t="s">
        <v>14003</v>
      </c>
      <c r="H6819" s="121" t="s">
        <v>27604</v>
      </c>
      <c r="I6819" s="120" t="s">
        <v>20695</v>
      </c>
      <c r="J6819" s="121" t="s">
        <v>7452</v>
      </c>
    </row>
    <row r="6820" spans="1:10" ht="15.75" hidden="1" customHeight="1">
      <c r="A6820" s="119">
        <v>6813</v>
      </c>
      <c r="B6820" s="238" t="s">
        <v>7705</v>
      </c>
      <c r="C6820" s="121" t="s">
        <v>7478</v>
      </c>
      <c r="D6820" s="119">
        <v>2025</v>
      </c>
      <c r="E6820" s="121">
        <v>6100116310</v>
      </c>
      <c r="F6820" s="237">
        <v>45915</v>
      </c>
      <c r="G6820" s="121" t="s">
        <v>14004</v>
      </c>
      <c r="H6820" s="121" t="s">
        <v>27605</v>
      </c>
      <c r="I6820" s="120" t="s">
        <v>20696</v>
      </c>
      <c r="J6820" s="121" t="s">
        <v>7451</v>
      </c>
    </row>
    <row r="6821" spans="1:10" ht="15.75" hidden="1" customHeight="1">
      <c r="A6821" s="119">
        <v>6814</v>
      </c>
      <c r="B6821" s="238" t="s">
        <v>32783</v>
      </c>
      <c r="C6821" s="121" t="s">
        <v>7513</v>
      </c>
      <c r="D6821" s="119">
        <v>2025</v>
      </c>
      <c r="E6821" s="121">
        <v>6400024780</v>
      </c>
      <c r="F6821" s="237">
        <v>45918</v>
      </c>
      <c r="G6821" s="121" t="s">
        <v>14005</v>
      </c>
      <c r="H6821" s="121" t="s">
        <v>27606</v>
      </c>
      <c r="I6821" s="120" t="s">
        <v>20697</v>
      </c>
      <c r="J6821" s="121" t="s">
        <v>7455</v>
      </c>
    </row>
    <row r="6822" spans="1:10" ht="15.75" hidden="1" customHeight="1">
      <c r="A6822" s="119">
        <v>6815</v>
      </c>
      <c r="B6822" s="238" t="s">
        <v>32784</v>
      </c>
      <c r="C6822" s="121" t="s">
        <v>7479</v>
      </c>
      <c r="D6822" s="119">
        <v>2025</v>
      </c>
      <c r="E6822" s="121">
        <v>6100116427</v>
      </c>
      <c r="F6822" s="237">
        <v>45918</v>
      </c>
      <c r="G6822" s="121" t="s">
        <v>14006</v>
      </c>
      <c r="H6822" s="121" t="s">
        <v>27607</v>
      </c>
      <c r="I6822" s="120" t="s">
        <v>20698</v>
      </c>
      <c r="J6822" s="121" t="s">
        <v>7451</v>
      </c>
    </row>
    <row r="6823" spans="1:10" ht="15.75" hidden="1" customHeight="1">
      <c r="A6823" s="119">
        <v>6816</v>
      </c>
      <c r="B6823" s="238" t="s">
        <v>32785</v>
      </c>
      <c r="C6823" s="121" t="s">
        <v>7479</v>
      </c>
      <c r="D6823" s="119">
        <v>2025</v>
      </c>
      <c r="E6823" s="121">
        <v>6100116794</v>
      </c>
      <c r="F6823" s="237">
        <v>45933</v>
      </c>
      <c r="G6823" s="121" t="s">
        <v>14007</v>
      </c>
      <c r="H6823" s="121" t="s">
        <v>27608</v>
      </c>
      <c r="I6823" s="120" t="s">
        <v>20699</v>
      </c>
      <c r="J6823" s="121" t="s">
        <v>7451</v>
      </c>
    </row>
    <row r="6824" spans="1:10" ht="15.75" hidden="1" customHeight="1">
      <c r="A6824" s="119">
        <v>6817</v>
      </c>
      <c r="B6824" s="238" t="s">
        <v>32786</v>
      </c>
      <c r="C6824" s="121" t="s">
        <v>7491</v>
      </c>
      <c r="D6824" s="119">
        <v>2025</v>
      </c>
      <c r="E6824" s="121">
        <v>6100116305</v>
      </c>
      <c r="F6824" s="237">
        <v>45915</v>
      </c>
      <c r="G6824" s="121" t="s">
        <v>14008</v>
      </c>
      <c r="H6824" s="121" t="s">
        <v>27609</v>
      </c>
      <c r="I6824" s="120" t="s">
        <v>20700</v>
      </c>
      <c r="J6824" s="121" t="s">
        <v>7451</v>
      </c>
    </row>
    <row r="6825" spans="1:10" ht="15.75" hidden="1" customHeight="1">
      <c r="A6825" s="119">
        <v>6818</v>
      </c>
      <c r="B6825" s="238" t="s">
        <v>32787</v>
      </c>
      <c r="C6825" s="121" t="s">
        <v>7493</v>
      </c>
      <c r="D6825" s="119">
        <v>2025</v>
      </c>
      <c r="E6825" s="121">
        <v>6000043974</v>
      </c>
      <c r="F6825" s="237">
        <v>45950</v>
      </c>
      <c r="G6825" s="121" t="s">
        <v>14009</v>
      </c>
      <c r="H6825" s="121" t="s">
        <v>27610</v>
      </c>
      <c r="I6825" s="120" t="s">
        <v>20701</v>
      </c>
      <c r="J6825" s="121" t="s">
        <v>7452</v>
      </c>
    </row>
    <row r="6826" spans="1:10" ht="15.75" hidden="1" customHeight="1">
      <c r="A6826" s="119">
        <v>6819</v>
      </c>
      <c r="B6826" s="238" t="s">
        <v>32788</v>
      </c>
      <c r="C6826" s="121" t="s">
        <v>7495</v>
      </c>
      <c r="D6826" s="119">
        <v>2025</v>
      </c>
      <c r="E6826" s="121">
        <v>6300021475</v>
      </c>
      <c r="F6826" s="237">
        <v>45915</v>
      </c>
      <c r="G6826" s="121" t="s">
        <v>14010</v>
      </c>
      <c r="H6826" s="121" t="s">
        <v>27611</v>
      </c>
      <c r="I6826" s="120" t="s">
        <v>20702</v>
      </c>
      <c r="J6826" s="121" t="s">
        <v>7454</v>
      </c>
    </row>
    <row r="6827" spans="1:10" ht="15.75" hidden="1" customHeight="1">
      <c r="A6827" s="119">
        <v>6820</v>
      </c>
      <c r="B6827" s="238" t="s">
        <v>32789</v>
      </c>
      <c r="C6827" s="121" t="s">
        <v>7478</v>
      </c>
      <c r="D6827" s="119">
        <v>2025</v>
      </c>
      <c r="E6827" s="121">
        <v>6100116958</v>
      </c>
      <c r="F6827" s="237">
        <v>45938</v>
      </c>
      <c r="G6827" s="121" t="s">
        <v>14011</v>
      </c>
      <c r="H6827" s="121" t="s">
        <v>27612</v>
      </c>
      <c r="I6827" s="120" t="s">
        <v>20703</v>
      </c>
      <c r="J6827" s="121" t="s">
        <v>7451</v>
      </c>
    </row>
    <row r="6828" spans="1:10" ht="15.75" hidden="1" customHeight="1">
      <c r="A6828" s="119">
        <v>6821</v>
      </c>
      <c r="B6828" s="238" t="s">
        <v>7874</v>
      </c>
      <c r="C6828" s="121" t="s">
        <v>7497</v>
      </c>
      <c r="D6828" s="119">
        <v>2025</v>
      </c>
      <c r="E6828" s="121">
        <v>6100116306</v>
      </c>
      <c r="F6828" s="237">
        <v>45915</v>
      </c>
      <c r="G6828" s="121" t="s">
        <v>14012</v>
      </c>
      <c r="H6828" s="121" t="s">
        <v>27613</v>
      </c>
      <c r="I6828" s="120" t="s">
        <v>20704</v>
      </c>
      <c r="J6828" s="121" t="s">
        <v>7451</v>
      </c>
    </row>
    <row r="6829" spans="1:10" ht="15.75" hidden="1" customHeight="1">
      <c r="A6829" s="119">
        <v>6822</v>
      </c>
      <c r="B6829" s="238" t="s">
        <v>7777</v>
      </c>
      <c r="C6829" s="121" t="s">
        <v>7479</v>
      </c>
      <c r="D6829" s="119">
        <v>2025</v>
      </c>
      <c r="E6829" s="121">
        <v>6100116301</v>
      </c>
      <c r="F6829" s="237">
        <v>45917</v>
      </c>
      <c r="G6829" s="121" t="s">
        <v>14013</v>
      </c>
      <c r="H6829" s="121" t="s">
        <v>27614</v>
      </c>
      <c r="I6829" s="120" t="s">
        <v>20705</v>
      </c>
      <c r="J6829" s="121" t="s">
        <v>7451</v>
      </c>
    </row>
    <row r="6830" spans="1:10" ht="15.75" hidden="1" customHeight="1">
      <c r="A6830" s="119">
        <v>6823</v>
      </c>
      <c r="B6830" s="238" t="s">
        <v>32790</v>
      </c>
      <c r="C6830" s="121" t="s">
        <v>7478</v>
      </c>
      <c r="D6830" s="119">
        <v>2025</v>
      </c>
      <c r="E6830" s="121">
        <v>6100116525</v>
      </c>
      <c r="F6830" s="237">
        <v>45925</v>
      </c>
      <c r="G6830" s="121" t="s">
        <v>14014</v>
      </c>
      <c r="H6830" s="121" t="s">
        <v>27615</v>
      </c>
      <c r="I6830" s="120" t="s">
        <v>20706</v>
      </c>
      <c r="J6830" s="121" t="s">
        <v>7451</v>
      </c>
    </row>
    <row r="6831" spans="1:10" ht="15.75" hidden="1" customHeight="1">
      <c r="A6831" s="119">
        <v>6824</v>
      </c>
      <c r="B6831" s="238" t="s">
        <v>29725</v>
      </c>
      <c r="C6831" s="121" t="s">
        <v>7496</v>
      </c>
      <c r="D6831" s="119">
        <v>2025</v>
      </c>
      <c r="E6831" s="121">
        <v>6100116463</v>
      </c>
      <c r="F6831" s="237">
        <v>45922</v>
      </c>
      <c r="G6831" s="121" t="s">
        <v>14015</v>
      </c>
      <c r="H6831" s="121" t="s">
        <v>27616</v>
      </c>
      <c r="I6831" s="120" t="s">
        <v>20707</v>
      </c>
      <c r="J6831" s="121" t="s">
        <v>7451</v>
      </c>
    </row>
    <row r="6832" spans="1:10" ht="15.75" hidden="1" customHeight="1">
      <c r="A6832" s="119">
        <v>6825</v>
      </c>
      <c r="B6832" s="238" t="s">
        <v>32791</v>
      </c>
      <c r="C6832" s="121" t="s">
        <v>7497</v>
      </c>
      <c r="D6832" s="119">
        <v>2025</v>
      </c>
      <c r="E6832" s="121">
        <v>6100116309</v>
      </c>
      <c r="F6832" s="237">
        <v>45915</v>
      </c>
      <c r="G6832" s="121" t="s">
        <v>14016</v>
      </c>
      <c r="H6832" s="121" t="s">
        <v>27617</v>
      </c>
      <c r="I6832" s="120" t="s">
        <v>20708</v>
      </c>
      <c r="J6832" s="121" t="s">
        <v>7451</v>
      </c>
    </row>
    <row r="6833" spans="1:10" ht="15.75" hidden="1" customHeight="1">
      <c r="A6833" s="119">
        <v>6826</v>
      </c>
      <c r="B6833" s="238" t="s">
        <v>32792</v>
      </c>
      <c r="C6833" s="121" t="s">
        <v>7497</v>
      </c>
      <c r="D6833" s="119">
        <v>2025</v>
      </c>
      <c r="E6833" s="121">
        <v>6100116313</v>
      </c>
      <c r="F6833" s="237">
        <v>45916</v>
      </c>
      <c r="G6833" s="121" t="s">
        <v>14017</v>
      </c>
      <c r="H6833" s="121" t="s">
        <v>27618</v>
      </c>
      <c r="I6833" s="120" t="s">
        <v>20709</v>
      </c>
      <c r="J6833" s="121" t="s">
        <v>7451</v>
      </c>
    </row>
    <row r="6834" spans="1:10" ht="15.75" hidden="1" customHeight="1">
      <c r="A6834" s="119">
        <v>6827</v>
      </c>
      <c r="B6834" s="238" t="s">
        <v>32793</v>
      </c>
      <c r="C6834" s="121" t="s">
        <v>7497</v>
      </c>
      <c r="D6834" s="119">
        <v>2025</v>
      </c>
      <c r="E6834" s="121">
        <v>6100116540</v>
      </c>
      <c r="F6834" s="237">
        <v>45923</v>
      </c>
      <c r="G6834" s="121" t="s">
        <v>14018</v>
      </c>
      <c r="H6834" s="121" t="s">
        <v>27619</v>
      </c>
      <c r="I6834" s="120" t="s">
        <v>20710</v>
      </c>
      <c r="J6834" s="121" t="s">
        <v>7451</v>
      </c>
    </row>
    <row r="6835" spans="1:10" ht="15.75" hidden="1" customHeight="1">
      <c r="A6835" s="119">
        <v>6828</v>
      </c>
      <c r="B6835" s="238" t="s">
        <v>32794</v>
      </c>
      <c r="C6835" s="121" t="s">
        <v>7499</v>
      </c>
      <c r="D6835" s="119">
        <v>2025</v>
      </c>
      <c r="E6835" s="121">
        <v>6000043745</v>
      </c>
      <c r="F6835" s="237">
        <v>45930</v>
      </c>
      <c r="G6835" s="121" t="s">
        <v>14019</v>
      </c>
      <c r="H6835" s="121" t="s">
        <v>27620</v>
      </c>
      <c r="I6835" s="120" t="s">
        <v>20711</v>
      </c>
      <c r="J6835" s="121" t="s">
        <v>7452</v>
      </c>
    </row>
    <row r="6836" spans="1:10" ht="15.75" hidden="1" customHeight="1">
      <c r="A6836" s="119">
        <v>6829</v>
      </c>
      <c r="B6836" s="238" t="s">
        <v>32795</v>
      </c>
      <c r="C6836" s="121" t="s">
        <v>7480</v>
      </c>
      <c r="D6836" s="119">
        <v>2025</v>
      </c>
      <c r="E6836" s="121">
        <v>6000043545</v>
      </c>
      <c r="F6836" s="237">
        <v>45924</v>
      </c>
      <c r="G6836" s="121" t="s">
        <v>7105</v>
      </c>
      <c r="H6836" s="121"/>
      <c r="I6836" s="120" t="s">
        <v>20712</v>
      </c>
      <c r="J6836" s="121" t="s">
        <v>7452</v>
      </c>
    </row>
    <row r="6837" spans="1:10" ht="15.75" hidden="1" customHeight="1">
      <c r="A6837" s="119">
        <v>6830</v>
      </c>
      <c r="B6837" s="238" t="s">
        <v>32796</v>
      </c>
      <c r="C6837" s="121" t="s">
        <v>7491</v>
      </c>
      <c r="D6837" s="119">
        <v>2025</v>
      </c>
      <c r="E6837" s="121">
        <v>6100116353</v>
      </c>
      <c r="F6837" s="237">
        <v>45917</v>
      </c>
      <c r="G6837" s="121" t="s">
        <v>14020</v>
      </c>
      <c r="H6837" s="121" t="s">
        <v>27621</v>
      </c>
      <c r="I6837" s="120" t="s">
        <v>20713</v>
      </c>
      <c r="J6837" s="121" t="s">
        <v>7451</v>
      </c>
    </row>
    <row r="6838" spans="1:10" ht="15.75" hidden="1" customHeight="1">
      <c r="A6838" s="119">
        <v>6831</v>
      </c>
      <c r="B6838" s="238" t="s">
        <v>32699</v>
      </c>
      <c r="C6838" s="121" t="s">
        <v>7483</v>
      </c>
      <c r="D6838" s="119">
        <v>2025</v>
      </c>
      <c r="E6838" s="121">
        <v>6100116345</v>
      </c>
      <c r="F6838" s="237">
        <v>45917</v>
      </c>
      <c r="G6838" s="121" t="s">
        <v>14021</v>
      </c>
      <c r="H6838" s="121" t="s">
        <v>27622</v>
      </c>
      <c r="I6838" s="120" t="s">
        <v>20714</v>
      </c>
      <c r="J6838" s="121" t="s">
        <v>7451</v>
      </c>
    </row>
    <row r="6839" spans="1:10" ht="15.75" hidden="1" customHeight="1">
      <c r="A6839" s="119">
        <v>6832</v>
      </c>
      <c r="B6839" s="238" t="s">
        <v>29593</v>
      </c>
      <c r="C6839" s="121" t="s">
        <v>7479</v>
      </c>
      <c r="D6839" s="119">
        <v>2025</v>
      </c>
      <c r="E6839" s="121">
        <v>6100116613</v>
      </c>
      <c r="F6839" s="237">
        <v>45926</v>
      </c>
      <c r="G6839" s="121" t="s">
        <v>14022</v>
      </c>
      <c r="H6839" s="121" t="s">
        <v>27623</v>
      </c>
      <c r="I6839" s="120" t="s">
        <v>20715</v>
      </c>
      <c r="J6839" s="121" t="s">
        <v>7451</v>
      </c>
    </row>
    <row r="6840" spans="1:10" ht="15.75" hidden="1" customHeight="1">
      <c r="A6840" s="119">
        <v>6833</v>
      </c>
      <c r="B6840" s="238" t="s">
        <v>29535</v>
      </c>
      <c r="C6840" s="121" t="s">
        <v>7478</v>
      </c>
      <c r="D6840" s="119">
        <v>2025</v>
      </c>
      <c r="E6840" s="121">
        <v>6100116360</v>
      </c>
      <c r="F6840" s="237">
        <v>45917</v>
      </c>
      <c r="G6840" s="121" t="s">
        <v>14023</v>
      </c>
      <c r="H6840" s="121" t="s">
        <v>27624</v>
      </c>
      <c r="I6840" s="120" t="s">
        <v>20716</v>
      </c>
      <c r="J6840" s="121" t="s">
        <v>7451</v>
      </c>
    </row>
    <row r="6841" spans="1:10" ht="15.75" hidden="1" customHeight="1">
      <c r="A6841" s="119">
        <v>6834</v>
      </c>
      <c r="B6841" s="238" t="s">
        <v>32797</v>
      </c>
      <c r="C6841" s="121" t="s">
        <v>7482</v>
      </c>
      <c r="D6841" s="119">
        <v>2025</v>
      </c>
      <c r="E6841" s="121">
        <v>6100116642</v>
      </c>
      <c r="F6841" s="237">
        <v>45929</v>
      </c>
      <c r="G6841" s="121" t="s">
        <v>14024</v>
      </c>
      <c r="H6841" s="121" t="s">
        <v>27625</v>
      </c>
      <c r="I6841" s="120" t="s">
        <v>20717</v>
      </c>
      <c r="J6841" s="121" t="s">
        <v>7451</v>
      </c>
    </row>
    <row r="6842" spans="1:10" ht="15.75" hidden="1" customHeight="1">
      <c r="A6842" s="119">
        <v>6835</v>
      </c>
      <c r="B6842" s="238" t="s">
        <v>32798</v>
      </c>
      <c r="C6842" s="121" t="s">
        <v>7479</v>
      </c>
      <c r="D6842" s="119">
        <v>2025</v>
      </c>
      <c r="E6842" s="121">
        <v>6100116368</v>
      </c>
      <c r="F6842" s="237">
        <v>45916</v>
      </c>
      <c r="G6842" s="121" t="s">
        <v>14025</v>
      </c>
      <c r="H6842" s="121" t="s">
        <v>27626</v>
      </c>
      <c r="I6842" s="120" t="s">
        <v>20718</v>
      </c>
      <c r="J6842" s="121" t="s">
        <v>7451</v>
      </c>
    </row>
    <row r="6843" spans="1:10" ht="15.75" hidden="1" customHeight="1">
      <c r="A6843" s="119">
        <v>6836</v>
      </c>
      <c r="B6843" s="238" t="s">
        <v>32799</v>
      </c>
      <c r="C6843" s="121" t="s">
        <v>7505</v>
      </c>
      <c r="D6843" s="119">
        <v>2025</v>
      </c>
      <c r="E6843" s="121">
        <v>6400024793</v>
      </c>
      <c r="F6843" s="237">
        <v>45918</v>
      </c>
      <c r="G6843" s="121" t="s">
        <v>14026</v>
      </c>
      <c r="H6843" s="121" t="s">
        <v>27627</v>
      </c>
      <c r="I6843" s="120" t="s">
        <v>20719</v>
      </c>
      <c r="J6843" s="121" t="s">
        <v>7455</v>
      </c>
    </row>
    <row r="6844" spans="1:10" ht="15.75" hidden="1" customHeight="1">
      <c r="A6844" s="119">
        <v>6837</v>
      </c>
      <c r="B6844" s="238" t="s">
        <v>32800</v>
      </c>
      <c r="C6844" s="121" t="s">
        <v>7499</v>
      </c>
      <c r="D6844" s="119">
        <v>2025</v>
      </c>
      <c r="E6844" s="121">
        <v>6000043587</v>
      </c>
      <c r="F6844" s="237">
        <v>45923</v>
      </c>
      <c r="G6844" s="121" t="s">
        <v>14027</v>
      </c>
      <c r="H6844" s="121" t="s">
        <v>27628</v>
      </c>
      <c r="I6844" s="120" t="s">
        <v>20720</v>
      </c>
      <c r="J6844" s="121" t="s">
        <v>7452</v>
      </c>
    </row>
    <row r="6845" spans="1:10" ht="15.75" hidden="1" customHeight="1">
      <c r="A6845" s="119">
        <v>6838</v>
      </c>
      <c r="B6845" s="238" t="s">
        <v>32801</v>
      </c>
      <c r="C6845" s="121" t="s">
        <v>7493</v>
      </c>
      <c r="D6845" s="119">
        <v>2025</v>
      </c>
      <c r="E6845" s="121">
        <v>6000043729</v>
      </c>
      <c r="F6845" s="237">
        <v>45925</v>
      </c>
      <c r="G6845" s="121" t="s">
        <v>14028</v>
      </c>
      <c r="H6845" s="121" t="s">
        <v>27629</v>
      </c>
      <c r="I6845" s="120" t="s">
        <v>20721</v>
      </c>
      <c r="J6845" s="121" t="s">
        <v>7452</v>
      </c>
    </row>
    <row r="6846" spans="1:10" ht="15.75" hidden="1" customHeight="1">
      <c r="A6846" s="119">
        <v>6839</v>
      </c>
      <c r="B6846" s="238" t="s">
        <v>7613</v>
      </c>
      <c r="C6846" s="121" t="s">
        <v>7479</v>
      </c>
      <c r="D6846" s="119">
        <v>2025</v>
      </c>
      <c r="E6846" s="121">
        <v>6100116498</v>
      </c>
      <c r="F6846" s="237">
        <v>45923</v>
      </c>
      <c r="G6846" s="121" t="s">
        <v>14029</v>
      </c>
      <c r="H6846" s="121" t="s">
        <v>27630</v>
      </c>
      <c r="I6846" s="120" t="s">
        <v>20722</v>
      </c>
      <c r="J6846" s="121" t="s">
        <v>7451</v>
      </c>
    </row>
    <row r="6847" spans="1:10" ht="15.75" hidden="1" customHeight="1">
      <c r="A6847" s="119">
        <v>6840</v>
      </c>
      <c r="B6847" s="238" t="s">
        <v>32669</v>
      </c>
      <c r="C6847" s="121" t="s">
        <v>7479</v>
      </c>
      <c r="D6847" s="119">
        <v>2025</v>
      </c>
      <c r="E6847" s="121">
        <v>6100116629</v>
      </c>
      <c r="F6847" s="237">
        <v>45926</v>
      </c>
      <c r="G6847" s="121" t="s">
        <v>14030</v>
      </c>
      <c r="H6847" s="121" t="s">
        <v>27631</v>
      </c>
      <c r="I6847" s="120" t="s">
        <v>20723</v>
      </c>
      <c r="J6847" s="121" t="s">
        <v>7451</v>
      </c>
    </row>
    <row r="6848" spans="1:10" ht="15.75" hidden="1" customHeight="1">
      <c r="A6848" s="119">
        <v>6841</v>
      </c>
      <c r="B6848" s="238" t="s">
        <v>7833</v>
      </c>
      <c r="C6848" s="121" t="s">
        <v>7483</v>
      </c>
      <c r="D6848" s="119">
        <v>2025</v>
      </c>
      <c r="E6848" s="121">
        <v>6100116361</v>
      </c>
      <c r="F6848" s="237">
        <v>45918</v>
      </c>
      <c r="G6848" s="121" t="s">
        <v>14031</v>
      </c>
      <c r="H6848" s="121" t="s">
        <v>27632</v>
      </c>
      <c r="I6848" s="120" t="s">
        <v>20724</v>
      </c>
      <c r="J6848" s="121" t="s">
        <v>7451</v>
      </c>
    </row>
    <row r="6849" spans="1:10" ht="15.75" hidden="1" customHeight="1">
      <c r="A6849" s="119">
        <v>6842</v>
      </c>
      <c r="B6849" s="238" t="s">
        <v>32802</v>
      </c>
      <c r="C6849" s="121" t="s">
        <v>7499</v>
      </c>
      <c r="D6849" s="119">
        <v>2025</v>
      </c>
      <c r="E6849" s="121">
        <v>6000043634</v>
      </c>
      <c r="F6849" s="237">
        <v>45922</v>
      </c>
      <c r="G6849" s="121" t="s">
        <v>14032</v>
      </c>
      <c r="H6849" s="121" t="s">
        <v>27633</v>
      </c>
      <c r="I6849" s="120" t="s">
        <v>20725</v>
      </c>
      <c r="J6849" s="121" t="s">
        <v>7452</v>
      </c>
    </row>
    <row r="6850" spans="1:10" ht="15.75" hidden="1" customHeight="1">
      <c r="A6850" s="119">
        <v>6843</v>
      </c>
      <c r="B6850" s="238" t="s">
        <v>32803</v>
      </c>
      <c r="C6850" s="121" t="s">
        <v>7505</v>
      </c>
      <c r="D6850" s="119">
        <v>2025</v>
      </c>
      <c r="E6850" s="121">
        <v>6400024792</v>
      </c>
      <c r="F6850" s="237">
        <v>45917</v>
      </c>
      <c r="G6850" s="121" t="s">
        <v>14033</v>
      </c>
      <c r="H6850" s="121" t="s">
        <v>27634</v>
      </c>
      <c r="I6850" s="120" t="s">
        <v>20726</v>
      </c>
      <c r="J6850" s="121" t="s">
        <v>7455</v>
      </c>
    </row>
    <row r="6851" spans="1:10" ht="15.75" hidden="1" customHeight="1">
      <c r="A6851" s="119">
        <v>6844</v>
      </c>
      <c r="B6851" s="238" t="s">
        <v>7661</v>
      </c>
      <c r="C6851" s="121" t="s">
        <v>7478</v>
      </c>
      <c r="D6851" s="119">
        <v>2025</v>
      </c>
      <c r="E6851" s="121">
        <v>6100116375</v>
      </c>
      <c r="F6851" s="237">
        <v>45922</v>
      </c>
      <c r="G6851" s="121" t="s">
        <v>14034</v>
      </c>
      <c r="H6851" s="121" t="s">
        <v>27635</v>
      </c>
      <c r="I6851" s="120" t="s">
        <v>16194</v>
      </c>
      <c r="J6851" s="121" t="s">
        <v>7451</v>
      </c>
    </row>
    <row r="6852" spans="1:10" ht="15.75" hidden="1" customHeight="1">
      <c r="A6852" s="119">
        <v>6845</v>
      </c>
      <c r="B6852" s="238" t="s">
        <v>32804</v>
      </c>
      <c r="C6852" s="121" t="s">
        <v>7478</v>
      </c>
      <c r="D6852" s="119">
        <v>2025</v>
      </c>
      <c r="E6852" s="121">
        <v>6100116576</v>
      </c>
      <c r="F6852" s="237">
        <v>45926</v>
      </c>
      <c r="G6852" s="121" t="s">
        <v>14035</v>
      </c>
      <c r="H6852" s="121" t="s">
        <v>27636</v>
      </c>
      <c r="I6852" s="120" t="s">
        <v>20727</v>
      </c>
      <c r="J6852" s="121" t="s">
        <v>7451</v>
      </c>
    </row>
    <row r="6853" spans="1:10" ht="15.75" hidden="1" customHeight="1">
      <c r="A6853" s="119">
        <v>6846</v>
      </c>
      <c r="B6853" s="238" t="s">
        <v>32805</v>
      </c>
      <c r="C6853" s="121" t="s">
        <v>7495</v>
      </c>
      <c r="D6853" s="119">
        <v>2025</v>
      </c>
      <c r="E6853" s="121">
        <v>6300021512</v>
      </c>
      <c r="F6853" s="237">
        <v>45933</v>
      </c>
      <c r="G6853" s="121" t="s">
        <v>13321</v>
      </c>
      <c r="H6853" s="121" t="s">
        <v>27637</v>
      </c>
      <c r="I6853" s="120" t="s">
        <v>20728</v>
      </c>
      <c r="J6853" s="121" t="s">
        <v>7454</v>
      </c>
    </row>
    <row r="6854" spans="1:10" ht="15.75" hidden="1" customHeight="1">
      <c r="A6854" s="119">
        <v>6847</v>
      </c>
      <c r="B6854" s="238" t="s">
        <v>32806</v>
      </c>
      <c r="C6854" s="121" t="s">
        <v>7499</v>
      </c>
      <c r="D6854" s="119">
        <v>2025</v>
      </c>
      <c r="E6854" s="121">
        <v>6000043824</v>
      </c>
      <c r="F6854" s="237">
        <v>45936</v>
      </c>
      <c r="G6854" s="121" t="s">
        <v>14036</v>
      </c>
      <c r="H6854" s="121" t="s">
        <v>27638</v>
      </c>
      <c r="I6854" s="120" t="s">
        <v>20729</v>
      </c>
      <c r="J6854" s="121" t="s">
        <v>7452</v>
      </c>
    </row>
    <row r="6855" spans="1:10" ht="15.75" hidden="1" customHeight="1">
      <c r="A6855" s="119">
        <v>6848</v>
      </c>
      <c r="B6855" s="238" t="s">
        <v>7705</v>
      </c>
      <c r="C6855" s="121" t="s">
        <v>7478</v>
      </c>
      <c r="D6855" s="119">
        <v>2025</v>
      </c>
      <c r="E6855" s="121">
        <v>6100116447</v>
      </c>
      <c r="F6855" s="237">
        <v>45922</v>
      </c>
      <c r="G6855" s="121" t="s">
        <v>9347</v>
      </c>
      <c r="H6855" s="121" t="s">
        <v>27639</v>
      </c>
      <c r="I6855" s="120" t="s">
        <v>7373</v>
      </c>
      <c r="J6855" s="121" t="s">
        <v>7451</v>
      </c>
    </row>
    <row r="6856" spans="1:10" ht="15.75" hidden="1" customHeight="1">
      <c r="A6856" s="119">
        <v>6849</v>
      </c>
      <c r="B6856" s="238" t="s">
        <v>32807</v>
      </c>
      <c r="C6856" s="121" t="s">
        <v>7496</v>
      </c>
      <c r="D6856" s="119">
        <v>2025</v>
      </c>
      <c r="E6856" s="121">
        <v>6100116431</v>
      </c>
      <c r="F6856" s="237">
        <v>45922</v>
      </c>
      <c r="G6856" s="121" t="s">
        <v>14037</v>
      </c>
      <c r="H6856" s="121" t="s">
        <v>27640</v>
      </c>
      <c r="I6856" s="120" t="s">
        <v>20730</v>
      </c>
      <c r="J6856" s="121" t="s">
        <v>7451</v>
      </c>
    </row>
    <row r="6857" spans="1:10" ht="15.75" hidden="1" customHeight="1">
      <c r="A6857" s="119">
        <v>6850</v>
      </c>
      <c r="B6857" s="238" t="s">
        <v>7732</v>
      </c>
      <c r="C6857" s="121" t="s">
        <v>7503</v>
      </c>
      <c r="D6857" s="119">
        <v>2025</v>
      </c>
      <c r="E6857" s="121">
        <v>6100117520</v>
      </c>
      <c r="F6857" s="237">
        <v>45961</v>
      </c>
      <c r="G6857" s="121" t="s">
        <v>14038</v>
      </c>
      <c r="H6857" s="121" t="s">
        <v>27641</v>
      </c>
      <c r="I6857" s="120" t="s">
        <v>20731</v>
      </c>
      <c r="J6857" s="121" t="s">
        <v>7451</v>
      </c>
    </row>
    <row r="6858" spans="1:10" ht="15.75" hidden="1" customHeight="1">
      <c r="A6858" s="119">
        <v>6851</v>
      </c>
      <c r="B6858" s="238" t="s">
        <v>32808</v>
      </c>
      <c r="C6858" s="121" t="s">
        <v>7506</v>
      </c>
      <c r="D6858" s="119">
        <v>2025</v>
      </c>
      <c r="E6858" s="121">
        <v>6300021637</v>
      </c>
      <c r="F6858" s="237">
        <v>45961</v>
      </c>
      <c r="G6858" s="121" t="s">
        <v>14039</v>
      </c>
      <c r="H6858" s="121" t="s">
        <v>27642</v>
      </c>
      <c r="I6858" s="120" t="s">
        <v>20732</v>
      </c>
      <c r="J6858" s="121" t="s">
        <v>7454</v>
      </c>
    </row>
    <row r="6859" spans="1:10" ht="15.75" hidden="1" customHeight="1">
      <c r="A6859" s="119">
        <v>6852</v>
      </c>
      <c r="B6859" s="238" t="s">
        <v>28741</v>
      </c>
      <c r="C6859" s="121" t="s">
        <v>7478</v>
      </c>
      <c r="D6859" s="119">
        <v>2025</v>
      </c>
      <c r="E6859" s="121">
        <v>6100116471</v>
      </c>
      <c r="F6859" s="237">
        <v>45923</v>
      </c>
      <c r="G6859" s="121" t="s">
        <v>13648</v>
      </c>
      <c r="H6859" s="121" t="s">
        <v>27643</v>
      </c>
      <c r="I6859" s="120" t="s">
        <v>18174</v>
      </c>
      <c r="J6859" s="121" t="s">
        <v>7451</v>
      </c>
    </row>
    <row r="6860" spans="1:10" ht="15.75" hidden="1" customHeight="1">
      <c r="A6860" s="119">
        <v>6853</v>
      </c>
      <c r="B6860" s="238" t="s">
        <v>32809</v>
      </c>
      <c r="C6860" s="121" t="s">
        <v>7483</v>
      </c>
      <c r="D6860" s="119">
        <v>2025</v>
      </c>
      <c r="E6860" s="121">
        <v>6100116460</v>
      </c>
      <c r="F6860" s="237">
        <v>45924</v>
      </c>
      <c r="G6860" s="121" t="s">
        <v>14040</v>
      </c>
      <c r="H6860" s="121" t="s">
        <v>27644</v>
      </c>
      <c r="I6860" s="120" t="s">
        <v>20733</v>
      </c>
      <c r="J6860" s="121" t="s">
        <v>7451</v>
      </c>
    </row>
    <row r="6861" spans="1:10" ht="15.75" hidden="1" customHeight="1">
      <c r="A6861" s="119">
        <v>6854</v>
      </c>
      <c r="B6861" s="121" t="s">
        <v>33365</v>
      </c>
      <c r="C6861" s="121" t="s">
        <v>7481</v>
      </c>
      <c r="D6861" s="119">
        <v>2025</v>
      </c>
      <c r="E6861" s="121">
        <v>6000043626</v>
      </c>
      <c r="F6861" s="237">
        <v>45923</v>
      </c>
      <c r="G6861" s="121" t="s">
        <v>14041</v>
      </c>
      <c r="H6861" s="121" t="s">
        <v>27645</v>
      </c>
      <c r="I6861" s="120" t="s">
        <v>20734</v>
      </c>
      <c r="J6861" s="121" t="s">
        <v>7452</v>
      </c>
    </row>
    <row r="6862" spans="1:10" ht="15.75" hidden="1" customHeight="1">
      <c r="A6862" s="119">
        <v>6855</v>
      </c>
      <c r="B6862" s="238" t="s">
        <v>32810</v>
      </c>
      <c r="C6862" s="121" t="s">
        <v>7478</v>
      </c>
      <c r="D6862" s="119">
        <v>2025</v>
      </c>
      <c r="E6862" s="121">
        <v>6100116842</v>
      </c>
      <c r="F6862" s="237">
        <v>45937</v>
      </c>
      <c r="G6862" s="121" t="s">
        <v>14042</v>
      </c>
      <c r="H6862" s="121" t="s">
        <v>27646</v>
      </c>
      <c r="I6862" s="120" t="s">
        <v>20735</v>
      </c>
      <c r="J6862" s="121" t="s">
        <v>7451</v>
      </c>
    </row>
    <row r="6863" spans="1:10" ht="15.75" hidden="1" customHeight="1">
      <c r="A6863" s="119">
        <v>6856</v>
      </c>
      <c r="B6863" s="238" t="s">
        <v>32811</v>
      </c>
      <c r="C6863" s="121" t="s">
        <v>7513</v>
      </c>
      <c r="D6863" s="119">
        <v>2025</v>
      </c>
      <c r="E6863" s="121">
        <v>6400024859</v>
      </c>
      <c r="F6863" s="237">
        <v>45944</v>
      </c>
      <c r="G6863" s="121" t="s">
        <v>7291</v>
      </c>
      <c r="H6863" s="121" t="s">
        <v>27647</v>
      </c>
      <c r="I6863" s="120" t="s">
        <v>20736</v>
      </c>
      <c r="J6863" s="121" t="s">
        <v>7455</v>
      </c>
    </row>
    <row r="6864" spans="1:10" ht="15.75" hidden="1" customHeight="1">
      <c r="A6864" s="119">
        <v>6857</v>
      </c>
      <c r="B6864" s="238" t="s">
        <v>32812</v>
      </c>
      <c r="C6864" s="121" t="s">
        <v>7509</v>
      </c>
      <c r="D6864" s="119">
        <v>2025</v>
      </c>
      <c r="E6864" s="121">
        <v>6400024802</v>
      </c>
      <c r="F6864" s="237">
        <v>45924</v>
      </c>
      <c r="G6864" s="121" t="s">
        <v>7105</v>
      </c>
      <c r="H6864" s="121"/>
      <c r="I6864" s="120" t="s">
        <v>20737</v>
      </c>
      <c r="J6864" s="121" t="s">
        <v>7455</v>
      </c>
    </row>
    <row r="6865" spans="1:10" ht="15.75" hidden="1" customHeight="1">
      <c r="A6865" s="119">
        <v>6858</v>
      </c>
      <c r="B6865" s="238" t="s">
        <v>32813</v>
      </c>
      <c r="C6865" s="121" t="s">
        <v>7512</v>
      </c>
      <c r="D6865" s="119">
        <v>2025</v>
      </c>
      <c r="E6865" s="121">
        <v>6400024797</v>
      </c>
      <c r="F6865" s="237">
        <v>45922</v>
      </c>
      <c r="G6865" s="121" t="s">
        <v>14043</v>
      </c>
      <c r="H6865" s="121" t="s">
        <v>27648</v>
      </c>
      <c r="I6865" s="120" t="s">
        <v>20738</v>
      </c>
      <c r="J6865" s="121" t="s">
        <v>7455</v>
      </c>
    </row>
    <row r="6866" spans="1:10" ht="15.75" hidden="1" customHeight="1">
      <c r="A6866" s="119">
        <v>6859</v>
      </c>
      <c r="B6866" s="238" t="s">
        <v>32814</v>
      </c>
      <c r="C6866" s="121" t="s">
        <v>7478</v>
      </c>
      <c r="D6866" s="119">
        <v>2025</v>
      </c>
      <c r="E6866" s="121">
        <v>6100116496</v>
      </c>
      <c r="F6866" s="237">
        <v>45922</v>
      </c>
      <c r="G6866" s="121" t="s">
        <v>14044</v>
      </c>
      <c r="H6866" s="121" t="s">
        <v>27649</v>
      </c>
      <c r="I6866" s="120" t="s">
        <v>20739</v>
      </c>
      <c r="J6866" s="121" t="s">
        <v>7451</v>
      </c>
    </row>
    <row r="6867" spans="1:10" ht="15.75" customHeight="1">
      <c r="A6867" s="119">
        <v>6860</v>
      </c>
      <c r="B6867" s="238" t="s">
        <v>32815</v>
      </c>
      <c r="C6867" s="121" t="s">
        <v>7510</v>
      </c>
      <c r="D6867" s="119">
        <v>2025</v>
      </c>
      <c r="E6867" s="121">
        <v>6300021509</v>
      </c>
      <c r="F6867" s="237">
        <v>45926</v>
      </c>
      <c r="G6867" s="121" t="s">
        <v>14045</v>
      </c>
      <c r="H6867" s="121" t="s">
        <v>27650</v>
      </c>
      <c r="I6867" s="120" t="s">
        <v>20740</v>
      </c>
      <c r="J6867" s="121" t="s">
        <v>7454</v>
      </c>
    </row>
    <row r="6868" spans="1:10" ht="15.75" hidden="1" customHeight="1">
      <c r="A6868" s="119">
        <v>6861</v>
      </c>
      <c r="B6868" s="238" t="s">
        <v>32816</v>
      </c>
      <c r="C6868" s="121" t="s">
        <v>7489</v>
      </c>
      <c r="D6868" s="119">
        <v>2025</v>
      </c>
      <c r="E6868" s="121">
        <v>6200040705</v>
      </c>
      <c r="F6868" s="237">
        <v>45926</v>
      </c>
      <c r="G6868" s="121" t="s">
        <v>14046</v>
      </c>
      <c r="H6868" s="121" t="s">
        <v>27651</v>
      </c>
      <c r="I6868" s="120" t="s">
        <v>20741</v>
      </c>
      <c r="J6868" s="121" t="s">
        <v>7453</v>
      </c>
    </row>
    <row r="6869" spans="1:10" ht="15.75" hidden="1" customHeight="1">
      <c r="A6869" s="119">
        <v>6862</v>
      </c>
      <c r="B6869" s="238" t="s">
        <v>32817</v>
      </c>
      <c r="C6869" s="121" t="s">
        <v>7493</v>
      </c>
      <c r="D6869" s="119">
        <v>2025</v>
      </c>
      <c r="E6869" s="121">
        <v>6000043651</v>
      </c>
      <c r="F6869" s="237">
        <v>45923</v>
      </c>
      <c r="G6869" s="121" t="s">
        <v>14047</v>
      </c>
      <c r="H6869" s="121" t="s">
        <v>27652</v>
      </c>
      <c r="I6869" s="120" t="s">
        <v>20742</v>
      </c>
      <c r="J6869" s="121" t="s">
        <v>7452</v>
      </c>
    </row>
    <row r="6870" spans="1:10" ht="15.75" hidden="1" customHeight="1">
      <c r="A6870" s="119">
        <v>6863</v>
      </c>
      <c r="B6870" s="238" t="s">
        <v>32818</v>
      </c>
      <c r="C6870" s="121" t="s">
        <v>7483</v>
      </c>
      <c r="D6870" s="119">
        <v>2025</v>
      </c>
      <c r="E6870" s="121">
        <v>6100116502</v>
      </c>
      <c r="F6870" s="237">
        <v>45922</v>
      </c>
      <c r="G6870" s="121" t="s">
        <v>14048</v>
      </c>
      <c r="H6870" s="121" t="s">
        <v>27653</v>
      </c>
      <c r="I6870" s="120" t="s">
        <v>20743</v>
      </c>
      <c r="J6870" s="121" t="s">
        <v>7451</v>
      </c>
    </row>
    <row r="6871" spans="1:10" ht="15.75" hidden="1" customHeight="1">
      <c r="A6871" s="119">
        <v>6864</v>
      </c>
      <c r="B6871" s="238" t="s">
        <v>32819</v>
      </c>
      <c r="C6871" s="121" t="s">
        <v>7491</v>
      </c>
      <c r="D6871" s="119">
        <v>2025</v>
      </c>
      <c r="E6871" s="121">
        <v>6100116364</v>
      </c>
      <c r="F6871" s="237">
        <v>45943</v>
      </c>
      <c r="G6871" s="121" t="s">
        <v>7277</v>
      </c>
      <c r="H6871" s="121" t="s">
        <v>27654</v>
      </c>
      <c r="I6871" s="120" t="s">
        <v>20744</v>
      </c>
      <c r="J6871" s="121" t="s">
        <v>7451</v>
      </c>
    </row>
    <row r="6872" spans="1:10" ht="15.75" hidden="1" customHeight="1">
      <c r="A6872" s="119">
        <v>6865</v>
      </c>
      <c r="B6872" s="238" t="s">
        <v>32820</v>
      </c>
      <c r="C6872" s="121" t="s">
        <v>7495</v>
      </c>
      <c r="D6872" s="119">
        <v>2025</v>
      </c>
      <c r="E6872" s="121">
        <v>6300021552</v>
      </c>
      <c r="F6872" s="237">
        <v>45932</v>
      </c>
      <c r="G6872" s="121" t="s">
        <v>14049</v>
      </c>
      <c r="H6872" s="121" t="s">
        <v>27655</v>
      </c>
      <c r="I6872" s="120" t="s">
        <v>20745</v>
      </c>
      <c r="J6872" s="121" t="s">
        <v>7454</v>
      </c>
    </row>
    <row r="6873" spans="1:10" ht="15.75" hidden="1" customHeight="1">
      <c r="A6873" s="119">
        <v>6866</v>
      </c>
      <c r="B6873" s="238" t="s">
        <v>32264</v>
      </c>
      <c r="C6873" s="121" t="s">
        <v>7496</v>
      </c>
      <c r="D6873" s="119">
        <v>2025</v>
      </c>
      <c r="E6873" s="121">
        <v>6100116497</v>
      </c>
      <c r="F6873" s="237">
        <v>45924</v>
      </c>
      <c r="G6873" s="121" t="s">
        <v>14050</v>
      </c>
      <c r="H6873" s="121" t="s">
        <v>27656</v>
      </c>
      <c r="I6873" s="120" t="s">
        <v>20746</v>
      </c>
      <c r="J6873" s="121" t="s">
        <v>7451</v>
      </c>
    </row>
    <row r="6874" spans="1:10" ht="15.75" hidden="1" customHeight="1">
      <c r="A6874" s="119">
        <v>6867</v>
      </c>
      <c r="B6874" s="238" t="s">
        <v>32821</v>
      </c>
      <c r="C6874" s="121" t="s">
        <v>7495</v>
      </c>
      <c r="D6874" s="119">
        <v>2025</v>
      </c>
      <c r="E6874" s="121">
        <v>6300021515</v>
      </c>
      <c r="F6874" s="237">
        <v>45954</v>
      </c>
      <c r="G6874" s="121" t="s">
        <v>14051</v>
      </c>
      <c r="H6874" s="121" t="s">
        <v>27657</v>
      </c>
      <c r="I6874" s="120" t="s">
        <v>20747</v>
      </c>
      <c r="J6874" s="121" t="s">
        <v>7454</v>
      </c>
    </row>
    <row r="6875" spans="1:10" ht="15.75" hidden="1" customHeight="1">
      <c r="A6875" s="119">
        <v>6868</v>
      </c>
      <c r="B6875" s="238" t="s">
        <v>32822</v>
      </c>
      <c r="C6875" s="121" t="s">
        <v>7491</v>
      </c>
      <c r="D6875" s="119">
        <v>2025</v>
      </c>
      <c r="E6875" s="121">
        <v>6100116500</v>
      </c>
      <c r="F6875" s="237">
        <v>45923</v>
      </c>
      <c r="G6875" s="121" t="s">
        <v>14052</v>
      </c>
      <c r="H6875" s="121" t="s">
        <v>27658</v>
      </c>
      <c r="I6875" s="120" t="s">
        <v>20748</v>
      </c>
      <c r="J6875" s="121" t="s">
        <v>7451</v>
      </c>
    </row>
    <row r="6876" spans="1:10" ht="15.75" hidden="1" customHeight="1">
      <c r="A6876" s="119">
        <v>6869</v>
      </c>
      <c r="B6876" s="238" t="s">
        <v>32823</v>
      </c>
      <c r="C6876" s="121" t="s">
        <v>7494</v>
      </c>
      <c r="D6876" s="119">
        <v>2025</v>
      </c>
      <c r="E6876" s="121">
        <v>6000043859</v>
      </c>
      <c r="F6876" s="237">
        <v>45938</v>
      </c>
      <c r="G6876" s="121" t="s">
        <v>14053</v>
      </c>
      <c r="H6876" s="121" t="s">
        <v>27659</v>
      </c>
      <c r="I6876" s="120" t="s">
        <v>20749</v>
      </c>
      <c r="J6876" s="121" t="s">
        <v>7452</v>
      </c>
    </row>
    <row r="6877" spans="1:10" ht="15.75" hidden="1" customHeight="1">
      <c r="A6877" s="119">
        <v>6870</v>
      </c>
      <c r="B6877" s="238" t="s">
        <v>32824</v>
      </c>
      <c r="C6877" s="121" t="s">
        <v>7505</v>
      </c>
      <c r="D6877" s="119">
        <v>2025</v>
      </c>
      <c r="E6877" s="121">
        <v>6400024843</v>
      </c>
      <c r="F6877" s="237">
        <v>45926</v>
      </c>
      <c r="G6877" s="121" t="s">
        <v>14054</v>
      </c>
      <c r="H6877" s="121" t="s">
        <v>27660</v>
      </c>
      <c r="I6877" s="120" t="s">
        <v>20750</v>
      </c>
      <c r="J6877" s="121" t="s">
        <v>7455</v>
      </c>
    </row>
    <row r="6878" spans="1:10" ht="15.75" hidden="1" customHeight="1">
      <c r="A6878" s="119">
        <v>6871</v>
      </c>
      <c r="B6878" s="238" t="s">
        <v>32825</v>
      </c>
      <c r="C6878" s="121" t="s">
        <v>7505</v>
      </c>
      <c r="D6878" s="119">
        <v>2025</v>
      </c>
      <c r="E6878" s="121">
        <v>6400024804</v>
      </c>
      <c r="F6878" s="237">
        <v>45922</v>
      </c>
      <c r="G6878" s="121" t="s">
        <v>14055</v>
      </c>
      <c r="H6878" s="121" t="s">
        <v>27661</v>
      </c>
      <c r="I6878" s="120" t="s">
        <v>20751</v>
      </c>
      <c r="J6878" s="121" t="s">
        <v>7455</v>
      </c>
    </row>
    <row r="6879" spans="1:10" ht="15.75" hidden="1" customHeight="1">
      <c r="A6879" s="119">
        <v>6872</v>
      </c>
      <c r="B6879" s="238" t="s">
        <v>7618</v>
      </c>
      <c r="C6879" s="121" t="s">
        <v>7478</v>
      </c>
      <c r="D6879" s="119">
        <v>2025</v>
      </c>
      <c r="E6879" s="121">
        <v>6100116490</v>
      </c>
      <c r="F6879" s="237">
        <v>45924</v>
      </c>
      <c r="G6879" s="121" t="s">
        <v>14056</v>
      </c>
      <c r="H6879" s="121" t="s">
        <v>27662</v>
      </c>
      <c r="I6879" s="120" t="s">
        <v>7319</v>
      </c>
      <c r="J6879" s="121" t="s">
        <v>7451</v>
      </c>
    </row>
    <row r="6880" spans="1:10" ht="15.75" hidden="1" customHeight="1">
      <c r="A6880" s="119">
        <v>6873</v>
      </c>
      <c r="B6880" s="238" t="s">
        <v>32751</v>
      </c>
      <c r="C6880" s="121" t="s">
        <v>7483</v>
      </c>
      <c r="D6880" s="119">
        <v>2025</v>
      </c>
      <c r="E6880" s="121">
        <v>6100116648</v>
      </c>
      <c r="F6880" s="237">
        <v>45929</v>
      </c>
      <c r="G6880" s="121" t="s">
        <v>14057</v>
      </c>
      <c r="H6880" s="121" t="s">
        <v>27663</v>
      </c>
      <c r="I6880" s="120" t="s">
        <v>20752</v>
      </c>
      <c r="J6880" s="121" t="s">
        <v>7451</v>
      </c>
    </row>
    <row r="6881" spans="1:10" ht="15.75" hidden="1" customHeight="1">
      <c r="A6881" s="119">
        <v>6874</v>
      </c>
      <c r="B6881" s="238" t="s">
        <v>32826</v>
      </c>
      <c r="C6881" s="121" t="s">
        <v>7486</v>
      </c>
      <c r="D6881" s="119">
        <v>2025</v>
      </c>
      <c r="E6881" s="121">
        <v>6200040753</v>
      </c>
      <c r="F6881" s="237">
        <v>45919</v>
      </c>
      <c r="G6881" s="121" t="s">
        <v>14058</v>
      </c>
      <c r="H6881" s="121" t="s">
        <v>27664</v>
      </c>
      <c r="I6881" s="120" t="s">
        <v>20753</v>
      </c>
      <c r="J6881" s="121" t="s">
        <v>7453</v>
      </c>
    </row>
    <row r="6882" spans="1:10" ht="15.75" hidden="1" customHeight="1">
      <c r="A6882" s="119">
        <v>6875</v>
      </c>
      <c r="B6882" s="238" t="s">
        <v>31360</v>
      </c>
      <c r="C6882" s="121" t="s">
        <v>7478</v>
      </c>
      <c r="D6882" s="119">
        <v>2025</v>
      </c>
      <c r="E6882" s="121">
        <v>6100116646</v>
      </c>
      <c r="F6882" s="237">
        <v>45933</v>
      </c>
      <c r="G6882" s="121" t="s">
        <v>14059</v>
      </c>
      <c r="H6882" s="121" t="s">
        <v>27665</v>
      </c>
      <c r="I6882" s="120" t="s">
        <v>7398</v>
      </c>
      <c r="J6882" s="121" t="s">
        <v>7451</v>
      </c>
    </row>
    <row r="6883" spans="1:10" ht="15.75" hidden="1" customHeight="1">
      <c r="A6883" s="119">
        <v>6876</v>
      </c>
      <c r="B6883" s="238" t="s">
        <v>32827</v>
      </c>
      <c r="C6883" s="121" t="s">
        <v>7494</v>
      </c>
      <c r="D6883" s="119">
        <v>2025</v>
      </c>
      <c r="E6883" s="121">
        <v>6000043759</v>
      </c>
      <c r="F6883" s="237">
        <v>45930</v>
      </c>
      <c r="G6883" s="121" t="s">
        <v>14060</v>
      </c>
      <c r="H6883" s="121" t="s">
        <v>27666</v>
      </c>
      <c r="I6883" s="120" t="s">
        <v>20754</v>
      </c>
      <c r="J6883" s="121" t="s">
        <v>7452</v>
      </c>
    </row>
    <row r="6884" spans="1:10" ht="15.75" hidden="1" customHeight="1">
      <c r="A6884" s="119">
        <v>6877</v>
      </c>
      <c r="B6884" s="238" t="s">
        <v>32828</v>
      </c>
      <c r="C6884" s="121" t="s">
        <v>7482</v>
      </c>
      <c r="D6884" s="119">
        <v>2025</v>
      </c>
      <c r="E6884" s="121">
        <v>6100116533</v>
      </c>
      <c r="F6884" s="237">
        <v>45929</v>
      </c>
      <c r="G6884" s="121" t="s">
        <v>14061</v>
      </c>
      <c r="H6884" s="121" t="s">
        <v>27667</v>
      </c>
      <c r="I6884" s="120" t="s">
        <v>20755</v>
      </c>
      <c r="J6884" s="121" t="s">
        <v>7451</v>
      </c>
    </row>
    <row r="6885" spans="1:10" ht="15.75" hidden="1" customHeight="1">
      <c r="A6885" s="119">
        <v>6878</v>
      </c>
      <c r="B6885" s="238" t="s">
        <v>32829</v>
      </c>
      <c r="C6885" s="121" t="s">
        <v>7488</v>
      </c>
      <c r="D6885" s="119">
        <v>2025</v>
      </c>
      <c r="E6885" s="121">
        <v>6100116611</v>
      </c>
      <c r="F6885" s="237">
        <v>45926</v>
      </c>
      <c r="G6885" s="121" t="s">
        <v>14062</v>
      </c>
      <c r="H6885" s="121" t="s">
        <v>27668</v>
      </c>
      <c r="I6885" s="120" t="s">
        <v>20756</v>
      </c>
      <c r="J6885" s="121" t="s">
        <v>7451</v>
      </c>
    </row>
    <row r="6886" spans="1:10" ht="15.75" hidden="1" customHeight="1">
      <c r="A6886" s="119">
        <v>6879</v>
      </c>
      <c r="B6886" s="238" t="s">
        <v>32830</v>
      </c>
      <c r="C6886" s="121" t="s">
        <v>7479</v>
      </c>
      <c r="D6886" s="119">
        <v>2025</v>
      </c>
      <c r="E6886" s="121">
        <v>6100116539</v>
      </c>
      <c r="F6886" s="237">
        <v>45924</v>
      </c>
      <c r="G6886" s="121" t="s">
        <v>14063</v>
      </c>
      <c r="H6886" s="121" t="s">
        <v>27669</v>
      </c>
      <c r="I6886" s="120" t="s">
        <v>20757</v>
      </c>
      <c r="J6886" s="121" t="s">
        <v>7451</v>
      </c>
    </row>
    <row r="6887" spans="1:10" ht="15.75" hidden="1" customHeight="1">
      <c r="A6887" s="119">
        <v>6880</v>
      </c>
      <c r="B6887" s="238" t="s">
        <v>32118</v>
      </c>
      <c r="C6887" s="121" t="s">
        <v>7488</v>
      </c>
      <c r="D6887" s="119">
        <v>2025</v>
      </c>
      <c r="E6887" s="121">
        <v>6100117044</v>
      </c>
      <c r="F6887" s="237">
        <v>45946</v>
      </c>
      <c r="G6887" s="121" t="s">
        <v>14064</v>
      </c>
      <c r="H6887" s="121" t="s">
        <v>27670</v>
      </c>
      <c r="I6887" s="120" t="s">
        <v>20758</v>
      </c>
      <c r="J6887" s="121" t="s">
        <v>7451</v>
      </c>
    </row>
    <row r="6888" spans="1:10" ht="15.75" hidden="1" customHeight="1">
      <c r="A6888" s="119">
        <v>6881</v>
      </c>
      <c r="B6888" s="238" t="s">
        <v>32831</v>
      </c>
      <c r="C6888" s="121" t="s">
        <v>7481</v>
      </c>
      <c r="D6888" s="119">
        <v>2025</v>
      </c>
      <c r="E6888" s="121">
        <v>6000043774</v>
      </c>
      <c r="F6888" s="237">
        <v>45929</v>
      </c>
      <c r="G6888" s="121" t="s">
        <v>14065</v>
      </c>
      <c r="H6888" s="121" t="s">
        <v>27671</v>
      </c>
      <c r="I6888" s="120" t="s">
        <v>20759</v>
      </c>
      <c r="J6888" s="121" t="s">
        <v>7452</v>
      </c>
    </row>
    <row r="6889" spans="1:10" ht="15.75" hidden="1" customHeight="1">
      <c r="A6889" s="119">
        <v>6882</v>
      </c>
      <c r="B6889" s="238" t="s">
        <v>32832</v>
      </c>
      <c r="C6889" s="121" t="s">
        <v>7507</v>
      </c>
      <c r="D6889" s="119">
        <v>2025</v>
      </c>
      <c r="E6889" s="121">
        <v>6400024808</v>
      </c>
      <c r="F6889" s="237">
        <v>45924</v>
      </c>
      <c r="G6889" s="121" t="s">
        <v>12623</v>
      </c>
      <c r="H6889" s="121" t="s">
        <v>27672</v>
      </c>
      <c r="I6889" s="120" t="s">
        <v>20760</v>
      </c>
      <c r="J6889" s="121" t="s">
        <v>7455</v>
      </c>
    </row>
    <row r="6890" spans="1:10" ht="15.75" hidden="1" customHeight="1">
      <c r="A6890" s="119">
        <v>6883</v>
      </c>
      <c r="B6890" s="238" t="s">
        <v>32833</v>
      </c>
      <c r="C6890" s="121" t="s">
        <v>7499</v>
      </c>
      <c r="D6890" s="119">
        <v>2025</v>
      </c>
      <c r="E6890" s="121">
        <v>6000043757</v>
      </c>
      <c r="F6890" s="237">
        <v>45931</v>
      </c>
      <c r="G6890" s="121" t="s">
        <v>14066</v>
      </c>
      <c r="H6890" s="121" t="s">
        <v>7472</v>
      </c>
      <c r="I6890" s="120" t="s">
        <v>20761</v>
      </c>
      <c r="J6890" s="121" t="s">
        <v>7452</v>
      </c>
    </row>
    <row r="6891" spans="1:10" ht="15.75" hidden="1" customHeight="1">
      <c r="A6891" s="119">
        <v>6884</v>
      </c>
      <c r="B6891" s="238" t="s">
        <v>32834</v>
      </c>
      <c r="C6891" s="121" t="s">
        <v>7495</v>
      </c>
      <c r="D6891" s="119">
        <v>2025</v>
      </c>
      <c r="E6891" s="121">
        <v>6300021518</v>
      </c>
      <c r="F6891" s="237">
        <v>45926</v>
      </c>
      <c r="G6891" s="121" t="s">
        <v>14067</v>
      </c>
      <c r="H6891" s="121" t="s">
        <v>27673</v>
      </c>
      <c r="I6891" s="120" t="s">
        <v>20762</v>
      </c>
      <c r="J6891" s="121" t="s">
        <v>7454</v>
      </c>
    </row>
    <row r="6892" spans="1:10" ht="15.75" hidden="1" customHeight="1">
      <c r="A6892" s="119">
        <v>6885</v>
      </c>
      <c r="B6892" s="238" t="s">
        <v>32835</v>
      </c>
      <c r="C6892" s="121" t="s">
        <v>7494</v>
      </c>
      <c r="D6892" s="119">
        <v>2025</v>
      </c>
      <c r="E6892" s="121">
        <v>6000043722</v>
      </c>
      <c r="F6892" s="237">
        <v>45929</v>
      </c>
      <c r="G6892" s="121" t="s">
        <v>14068</v>
      </c>
      <c r="H6892" s="121" t="s">
        <v>27674</v>
      </c>
      <c r="I6892" s="120" t="s">
        <v>20763</v>
      </c>
      <c r="J6892" s="121" t="s">
        <v>7452</v>
      </c>
    </row>
    <row r="6893" spans="1:10" ht="15.75" hidden="1" customHeight="1">
      <c r="A6893" s="119">
        <v>6886</v>
      </c>
      <c r="B6893" s="238" t="s">
        <v>32836</v>
      </c>
      <c r="C6893" s="121" t="s">
        <v>7502</v>
      </c>
      <c r="D6893" s="119">
        <v>2025</v>
      </c>
      <c r="E6893" s="121">
        <v>6300021519</v>
      </c>
      <c r="F6893" s="237">
        <v>45925</v>
      </c>
      <c r="G6893" s="121" t="s">
        <v>14069</v>
      </c>
      <c r="H6893" s="121" t="s">
        <v>27675</v>
      </c>
      <c r="I6893" s="120" t="s">
        <v>20764</v>
      </c>
      <c r="J6893" s="121" t="s">
        <v>7454</v>
      </c>
    </row>
    <row r="6894" spans="1:10" ht="15.75" hidden="1" customHeight="1">
      <c r="A6894" s="119">
        <v>6887</v>
      </c>
      <c r="B6894" s="238" t="s">
        <v>32837</v>
      </c>
      <c r="C6894" s="121" t="s">
        <v>7480</v>
      </c>
      <c r="D6894" s="119">
        <v>2025</v>
      </c>
      <c r="E6894" s="121">
        <v>6000043765</v>
      </c>
      <c r="F6894" s="237">
        <v>45926</v>
      </c>
      <c r="G6894" s="121" t="s">
        <v>14070</v>
      </c>
      <c r="H6894" s="121" t="s">
        <v>27676</v>
      </c>
      <c r="I6894" s="120" t="s">
        <v>20765</v>
      </c>
      <c r="J6894" s="121" t="s">
        <v>7452</v>
      </c>
    </row>
    <row r="6895" spans="1:10" ht="15.75" hidden="1" customHeight="1">
      <c r="A6895" s="119">
        <v>6888</v>
      </c>
      <c r="B6895" s="238" t="s">
        <v>7764</v>
      </c>
      <c r="C6895" s="121" t="s">
        <v>7479</v>
      </c>
      <c r="D6895" s="119">
        <v>2025</v>
      </c>
      <c r="E6895" s="121">
        <v>6100116569</v>
      </c>
      <c r="F6895" s="237">
        <v>45924</v>
      </c>
      <c r="G6895" s="121" t="s">
        <v>11748</v>
      </c>
      <c r="H6895" s="121" t="s">
        <v>27677</v>
      </c>
      <c r="I6895" s="120" t="s">
        <v>20766</v>
      </c>
      <c r="J6895" s="121" t="s">
        <v>7451</v>
      </c>
    </row>
    <row r="6896" spans="1:10" ht="15.75" hidden="1" customHeight="1">
      <c r="A6896" s="119">
        <v>6889</v>
      </c>
      <c r="B6896" s="238" t="s">
        <v>32838</v>
      </c>
      <c r="C6896" s="121" t="s">
        <v>7488</v>
      </c>
      <c r="D6896" s="119">
        <v>2025</v>
      </c>
      <c r="E6896" s="121">
        <v>6100116561</v>
      </c>
      <c r="F6896" s="237">
        <v>45925</v>
      </c>
      <c r="G6896" s="121" t="s">
        <v>14071</v>
      </c>
      <c r="H6896" s="121" t="s">
        <v>27678</v>
      </c>
      <c r="I6896" s="120" t="s">
        <v>20767</v>
      </c>
      <c r="J6896" s="121" t="s">
        <v>7451</v>
      </c>
    </row>
    <row r="6897" spans="1:10" ht="15.75" hidden="1" customHeight="1">
      <c r="A6897" s="119">
        <v>6890</v>
      </c>
      <c r="B6897" s="238" t="s">
        <v>32839</v>
      </c>
      <c r="C6897" s="121" t="s">
        <v>7509</v>
      </c>
      <c r="D6897" s="119">
        <v>2025</v>
      </c>
      <c r="E6897" s="121">
        <v>6400024854</v>
      </c>
      <c r="F6897" s="237">
        <v>45930</v>
      </c>
      <c r="G6897" s="121" t="s">
        <v>14072</v>
      </c>
      <c r="H6897" s="121" t="s">
        <v>27679</v>
      </c>
      <c r="I6897" s="120" t="s">
        <v>20768</v>
      </c>
      <c r="J6897" s="121" t="s">
        <v>7455</v>
      </c>
    </row>
    <row r="6898" spans="1:10" ht="15.75" hidden="1" customHeight="1">
      <c r="A6898" s="119">
        <v>6891</v>
      </c>
      <c r="B6898" s="238" t="s">
        <v>32840</v>
      </c>
      <c r="C6898" s="121" t="s">
        <v>7496</v>
      </c>
      <c r="D6898" s="119">
        <v>2025</v>
      </c>
      <c r="E6898" s="121">
        <v>6100116625</v>
      </c>
      <c r="F6898" s="237">
        <v>45930</v>
      </c>
      <c r="G6898" s="121" t="s">
        <v>14073</v>
      </c>
      <c r="H6898" s="121" t="s">
        <v>27680</v>
      </c>
      <c r="I6898" s="120" t="s">
        <v>20769</v>
      </c>
      <c r="J6898" s="121" t="s">
        <v>7451</v>
      </c>
    </row>
    <row r="6899" spans="1:10" ht="15.75" hidden="1" customHeight="1">
      <c r="A6899" s="119">
        <v>6892</v>
      </c>
      <c r="B6899" s="238" t="s">
        <v>7705</v>
      </c>
      <c r="C6899" s="121" t="s">
        <v>7478</v>
      </c>
      <c r="D6899" s="119">
        <v>2025</v>
      </c>
      <c r="E6899" s="121">
        <v>6100116575</v>
      </c>
      <c r="F6899" s="237">
        <v>45932</v>
      </c>
      <c r="G6899" s="121" t="s">
        <v>7259</v>
      </c>
      <c r="H6899" s="121" t="s">
        <v>27681</v>
      </c>
      <c r="I6899" s="120" t="s">
        <v>20770</v>
      </c>
      <c r="J6899" s="121" t="s">
        <v>7451</v>
      </c>
    </row>
    <row r="6900" spans="1:10" ht="15.75" hidden="1" customHeight="1">
      <c r="A6900" s="119">
        <v>6893</v>
      </c>
      <c r="B6900" s="238" t="s">
        <v>30287</v>
      </c>
      <c r="C6900" s="121" t="s">
        <v>7478</v>
      </c>
      <c r="D6900" s="119">
        <v>2025</v>
      </c>
      <c r="E6900" s="121">
        <v>6100116911</v>
      </c>
      <c r="F6900" s="237">
        <v>45943</v>
      </c>
      <c r="G6900" s="121" t="s">
        <v>14074</v>
      </c>
      <c r="H6900" s="121" t="s">
        <v>27682</v>
      </c>
      <c r="I6900" s="120" t="s">
        <v>20771</v>
      </c>
      <c r="J6900" s="121" t="s">
        <v>7451</v>
      </c>
    </row>
    <row r="6901" spans="1:10" ht="15.75" hidden="1" customHeight="1">
      <c r="A6901" s="119">
        <v>6894</v>
      </c>
      <c r="B6901" s="238" t="s">
        <v>32841</v>
      </c>
      <c r="C6901" s="121" t="s">
        <v>7489</v>
      </c>
      <c r="D6901" s="119">
        <v>2025</v>
      </c>
      <c r="E6901" s="121">
        <v>6200040817</v>
      </c>
      <c r="F6901" s="237">
        <v>45924</v>
      </c>
      <c r="G6901" s="121" t="s">
        <v>14075</v>
      </c>
      <c r="H6901" s="121" t="s">
        <v>27683</v>
      </c>
      <c r="I6901" s="120" t="s">
        <v>20772</v>
      </c>
      <c r="J6901" s="121" t="s">
        <v>7453</v>
      </c>
    </row>
    <row r="6902" spans="1:10" ht="15.75" hidden="1" customHeight="1">
      <c r="A6902" s="119">
        <v>6895</v>
      </c>
      <c r="B6902" s="238" t="s">
        <v>32842</v>
      </c>
      <c r="C6902" s="121" t="s">
        <v>7493</v>
      </c>
      <c r="D6902" s="119">
        <v>2025</v>
      </c>
      <c r="E6902" s="121">
        <v>6000043730</v>
      </c>
      <c r="F6902" s="237">
        <v>45924</v>
      </c>
      <c r="G6902" s="121" t="s">
        <v>14076</v>
      </c>
      <c r="H6902" s="121" t="s">
        <v>27684</v>
      </c>
      <c r="I6902" s="120" t="s">
        <v>20773</v>
      </c>
      <c r="J6902" s="121" t="s">
        <v>7452</v>
      </c>
    </row>
    <row r="6903" spans="1:10" ht="15.75" hidden="1" customHeight="1">
      <c r="A6903" s="119">
        <v>6896</v>
      </c>
      <c r="B6903" s="238" t="s">
        <v>32843</v>
      </c>
      <c r="C6903" s="121" t="s">
        <v>7482</v>
      </c>
      <c r="D6903" s="119">
        <v>2025</v>
      </c>
      <c r="E6903" s="121">
        <v>6100116557</v>
      </c>
      <c r="F6903" s="237">
        <v>45925</v>
      </c>
      <c r="G6903" s="121" t="s">
        <v>14077</v>
      </c>
      <c r="H6903" s="121" t="s">
        <v>27685</v>
      </c>
      <c r="I6903" s="120" t="s">
        <v>20774</v>
      </c>
      <c r="J6903" s="121" t="s">
        <v>7451</v>
      </c>
    </row>
    <row r="6904" spans="1:10" ht="15.75" hidden="1" customHeight="1">
      <c r="A6904" s="119">
        <v>6897</v>
      </c>
      <c r="B6904" s="238" t="s">
        <v>32844</v>
      </c>
      <c r="C6904" s="121" t="s">
        <v>7489</v>
      </c>
      <c r="D6904" s="119">
        <v>2025</v>
      </c>
      <c r="E6904" s="121">
        <v>6200040812</v>
      </c>
      <c r="F6904" s="237">
        <v>45924</v>
      </c>
      <c r="G6904" s="121" t="s">
        <v>7138</v>
      </c>
      <c r="H6904" s="121" t="s">
        <v>27686</v>
      </c>
      <c r="I6904" s="120" t="s">
        <v>20775</v>
      </c>
      <c r="J6904" s="121" t="s">
        <v>7453</v>
      </c>
    </row>
    <row r="6905" spans="1:10" ht="15.75" hidden="1" customHeight="1">
      <c r="A6905" s="119">
        <v>6898</v>
      </c>
      <c r="B6905" s="238" t="s">
        <v>32845</v>
      </c>
      <c r="C6905" s="121" t="s">
        <v>7478</v>
      </c>
      <c r="D6905" s="119">
        <v>2025</v>
      </c>
      <c r="E6905" s="121">
        <v>6100116607</v>
      </c>
      <c r="F6905" s="237">
        <v>45930</v>
      </c>
      <c r="G6905" s="121" t="s">
        <v>14078</v>
      </c>
      <c r="H6905" s="121" t="s">
        <v>27687</v>
      </c>
      <c r="I6905" s="120" t="s">
        <v>20776</v>
      </c>
      <c r="J6905" s="121" t="s">
        <v>7451</v>
      </c>
    </row>
    <row r="6906" spans="1:10" ht="15.75" hidden="1" customHeight="1">
      <c r="A6906" s="119">
        <v>6899</v>
      </c>
      <c r="B6906" s="238" t="s">
        <v>32846</v>
      </c>
      <c r="C6906" s="121" t="s">
        <v>7483</v>
      </c>
      <c r="D6906" s="119">
        <v>2025</v>
      </c>
      <c r="E6906" s="121">
        <v>6100116719</v>
      </c>
      <c r="F6906" s="237">
        <v>45930</v>
      </c>
      <c r="G6906" s="121" t="s">
        <v>14079</v>
      </c>
      <c r="H6906" s="121" t="s">
        <v>27688</v>
      </c>
      <c r="I6906" s="120" t="s">
        <v>20777</v>
      </c>
      <c r="J6906" s="121" t="s">
        <v>7451</v>
      </c>
    </row>
    <row r="6907" spans="1:10" ht="15.75" hidden="1" customHeight="1">
      <c r="A6907" s="119">
        <v>6900</v>
      </c>
      <c r="B6907" s="238" t="s">
        <v>32847</v>
      </c>
      <c r="C6907" s="121" t="s">
        <v>7508</v>
      </c>
      <c r="D6907" s="119">
        <v>2025</v>
      </c>
      <c r="E6907" s="121">
        <v>6400024826</v>
      </c>
      <c r="F6907" s="237">
        <v>45926</v>
      </c>
      <c r="G6907" s="121" t="s">
        <v>14080</v>
      </c>
      <c r="H6907" s="121" t="s">
        <v>27689</v>
      </c>
      <c r="I6907" s="120" t="s">
        <v>20778</v>
      </c>
      <c r="J6907" s="121" t="s">
        <v>7455</v>
      </c>
    </row>
    <row r="6908" spans="1:10" ht="15.75" hidden="1" customHeight="1">
      <c r="A6908" s="119">
        <v>6901</v>
      </c>
      <c r="B6908" s="238" t="s">
        <v>32848</v>
      </c>
      <c r="C6908" s="121" t="s">
        <v>7508</v>
      </c>
      <c r="D6908" s="119">
        <v>2025</v>
      </c>
      <c r="E6908" s="121">
        <v>6400024834</v>
      </c>
      <c r="F6908" s="237">
        <v>45929</v>
      </c>
      <c r="G6908" s="121" t="s">
        <v>7210</v>
      </c>
      <c r="H6908" s="121" t="s">
        <v>27690</v>
      </c>
      <c r="I6908" s="120" t="s">
        <v>20779</v>
      </c>
      <c r="J6908" s="121" t="s">
        <v>7455</v>
      </c>
    </row>
    <row r="6909" spans="1:10" ht="15.75" hidden="1" customHeight="1">
      <c r="A6909" s="119">
        <v>6902</v>
      </c>
      <c r="B6909" s="238" t="s">
        <v>32849</v>
      </c>
      <c r="C6909" s="121" t="s">
        <v>7493</v>
      </c>
      <c r="D6909" s="119">
        <v>2025</v>
      </c>
      <c r="E6909" s="121">
        <v>6000043696</v>
      </c>
      <c r="F6909" s="237">
        <v>45929</v>
      </c>
      <c r="G6909" s="121" t="s">
        <v>14081</v>
      </c>
      <c r="H6909" s="121" t="s">
        <v>27691</v>
      </c>
      <c r="I6909" s="120" t="s">
        <v>7311</v>
      </c>
      <c r="J6909" s="121" t="s">
        <v>7452</v>
      </c>
    </row>
    <row r="6910" spans="1:10" ht="15.75" hidden="1" customHeight="1">
      <c r="A6910" s="119">
        <v>6903</v>
      </c>
      <c r="B6910" s="238" t="s">
        <v>32850</v>
      </c>
      <c r="C6910" s="121" t="s">
        <v>7505</v>
      </c>
      <c r="D6910" s="119">
        <v>2025</v>
      </c>
      <c r="E6910" s="121">
        <v>6400024835</v>
      </c>
      <c r="F6910" s="237">
        <v>45950</v>
      </c>
      <c r="G6910" s="121" t="s">
        <v>14082</v>
      </c>
      <c r="H6910" s="121" t="s">
        <v>27692</v>
      </c>
      <c r="I6910" s="120" t="s">
        <v>20780</v>
      </c>
      <c r="J6910" s="121" t="s">
        <v>7455</v>
      </c>
    </row>
    <row r="6911" spans="1:10" ht="15.75" hidden="1" customHeight="1">
      <c r="A6911" s="119">
        <v>6904</v>
      </c>
      <c r="B6911" s="238" t="s">
        <v>32851</v>
      </c>
      <c r="C6911" s="121" t="s">
        <v>7491</v>
      </c>
      <c r="D6911" s="119">
        <v>2025</v>
      </c>
      <c r="E6911" s="121">
        <v>6100116665</v>
      </c>
      <c r="F6911" s="237">
        <v>45929</v>
      </c>
      <c r="G6911" s="121" t="s">
        <v>14083</v>
      </c>
      <c r="H6911" s="121" t="s">
        <v>27693</v>
      </c>
      <c r="I6911" s="120" t="s">
        <v>20781</v>
      </c>
      <c r="J6911" s="121" t="s">
        <v>7451</v>
      </c>
    </row>
    <row r="6912" spans="1:10" ht="15.75" hidden="1" customHeight="1">
      <c r="A6912" s="119">
        <v>6905</v>
      </c>
      <c r="B6912" s="238" t="s">
        <v>32852</v>
      </c>
      <c r="C6912" s="121" t="s">
        <v>7492</v>
      </c>
      <c r="D6912" s="119">
        <v>2025</v>
      </c>
      <c r="E6912" s="121">
        <v>6200041430</v>
      </c>
      <c r="F6912" s="237">
        <v>45973</v>
      </c>
      <c r="G6912" s="121" t="s">
        <v>11464</v>
      </c>
      <c r="H6912" s="121"/>
      <c r="I6912" s="120" t="s">
        <v>20782</v>
      </c>
      <c r="J6912" s="121" t="s">
        <v>7453</v>
      </c>
    </row>
    <row r="6913" spans="1:10" ht="15.75" hidden="1" customHeight="1">
      <c r="A6913" s="119">
        <v>6906</v>
      </c>
      <c r="B6913" s="238" t="s">
        <v>7737</v>
      </c>
      <c r="C6913" s="121" t="s">
        <v>7478</v>
      </c>
      <c r="D6913" s="119">
        <v>2025</v>
      </c>
      <c r="E6913" s="121">
        <v>6100116603</v>
      </c>
      <c r="F6913" s="237">
        <v>45926</v>
      </c>
      <c r="G6913" s="121" t="s">
        <v>14084</v>
      </c>
      <c r="H6913" s="121" t="s">
        <v>27694</v>
      </c>
      <c r="I6913" s="120" t="s">
        <v>20783</v>
      </c>
      <c r="J6913" s="121" t="s">
        <v>7451</v>
      </c>
    </row>
    <row r="6914" spans="1:10" ht="15.75" hidden="1" customHeight="1">
      <c r="A6914" s="119">
        <v>6907</v>
      </c>
      <c r="B6914" s="238" t="s">
        <v>32853</v>
      </c>
      <c r="C6914" s="121" t="s">
        <v>7478</v>
      </c>
      <c r="D6914" s="119">
        <v>2025</v>
      </c>
      <c r="E6914" s="121">
        <v>6100116752</v>
      </c>
      <c r="F6914" s="237">
        <v>45931</v>
      </c>
      <c r="G6914" s="121" t="s">
        <v>14085</v>
      </c>
      <c r="H6914" s="121" t="s">
        <v>27695</v>
      </c>
      <c r="I6914" s="120" t="s">
        <v>20784</v>
      </c>
      <c r="J6914" s="121" t="s">
        <v>7451</v>
      </c>
    </row>
    <row r="6915" spans="1:10" ht="15.75" hidden="1" customHeight="1">
      <c r="A6915" s="119">
        <v>6908</v>
      </c>
      <c r="B6915" s="238" t="s">
        <v>32854</v>
      </c>
      <c r="C6915" s="121" t="s">
        <v>7479</v>
      </c>
      <c r="D6915" s="119">
        <v>2025</v>
      </c>
      <c r="E6915" s="121">
        <v>6100116678</v>
      </c>
      <c r="F6915" s="237">
        <v>45929</v>
      </c>
      <c r="G6915" s="121" t="s">
        <v>14086</v>
      </c>
      <c r="H6915" s="121" t="s">
        <v>27696</v>
      </c>
      <c r="I6915" s="120" t="s">
        <v>20785</v>
      </c>
      <c r="J6915" s="121" t="s">
        <v>7451</v>
      </c>
    </row>
    <row r="6916" spans="1:10" ht="15.75" hidden="1" customHeight="1">
      <c r="A6916" s="119">
        <v>6909</v>
      </c>
      <c r="B6916" s="238" t="s">
        <v>32855</v>
      </c>
      <c r="C6916" s="121" t="s">
        <v>7508</v>
      </c>
      <c r="D6916" s="119">
        <v>2025</v>
      </c>
      <c r="E6916" s="121">
        <v>6400024842</v>
      </c>
      <c r="F6916" s="237">
        <v>45929</v>
      </c>
      <c r="G6916" s="121" t="s">
        <v>7210</v>
      </c>
      <c r="H6916" s="121" t="s">
        <v>27697</v>
      </c>
      <c r="I6916" s="120" t="s">
        <v>20786</v>
      </c>
      <c r="J6916" s="121" t="s">
        <v>7455</v>
      </c>
    </row>
    <row r="6917" spans="1:10" ht="15.75" hidden="1" customHeight="1">
      <c r="A6917" s="119">
        <v>6910</v>
      </c>
      <c r="B6917" s="238" t="s">
        <v>7740</v>
      </c>
      <c r="C6917" s="121" t="s">
        <v>7479</v>
      </c>
      <c r="D6917" s="119">
        <v>2025</v>
      </c>
      <c r="E6917" s="121">
        <v>6100116608</v>
      </c>
      <c r="F6917" s="237">
        <v>45929</v>
      </c>
      <c r="G6917" s="121" t="s">
        <v>14087</v>
      </c>
      <c r="H6917" s="121" t="s">
        <v>27698</v>
      </c>
      <c r="I6917" s="120" t="s">
        <v>20787</v>
      </c>
      <c r="J6917" s="121" t="s">
        <v>7451</v>
      </c>
    </row>
    <row r="6918" spans="1:10" ht="15.75" hidden="1" customHeight="1">
      <c r="A6918" s="119">
        <v>6911</v>
      </c>
      <c r="B6918" s="238" t="s">
        <v>32856</v>
      </c>
      <c r="C6918" s="121" t="s">
        <v>7505</v>
      </c>
      <c r="D6918" s="119">
        <v>2025</v>
      </c>
      <c r="E6918" s="121">
        <v>6400024832</v>
      </c>
      <c r="F6918" s="237">
        <v>45979</v>
      </c>
      <c r="G6918" s="121" t="s">
        <v>11613</v>
      </c>
      <c r="H6918" s="121" t="s">
        <v>27699</v>
      </c>
      <c r="I6918" s="120" t="s">
        <v>20788</v>
      </c>
      <c r="J6918" s="121" t="s">
        <v>7455</v>
      </c>
    </row>
    <row r="6919" spans="1:10" ht="15.75" hidden="1" customHeight="1">
      <c r="A6919" s="119">
        <v>6912</v>
      </c>
      <c r="B6919" s="238" t="s">
        <v>32857</v>
      </c>
      <c r="C6919" s="121" t="s">
        <v>7499</v>
      </c>
      <c r="D6919" s="119">
        <v>2025</v>
      </c>
      <c r="E6919" s="121">
        <v>6000043747</v>
      </c>
      <c r="F6919" s="237">
        <v>45933</v>
      </c>
      <c r="G6919" s="121" t="s">
        <v>14088</v>
      </c>
      <c r="H6919" s="121" t="s">
        <v>27700</v>
      </c>
      <c r="I6919" s="120" t="s">
        <v>20789</v>
      </c>
      <c r="J6919" s="121" t="s">
        <v>7452</v>
      </c>
    </row>
    <row r="6920" spans="1:10" ht="15.75" hidden="1" customHeight="1">
      <c r="A6920" s="119">
        <v>6913</v>
      </c>
      <c r="B6920" s="121" t="s">
        <v>28089</v>
      </c>
      <c r="C6920" s="121" t="s">
        <v>7509</v>
      </c>
      <c r="D6920" s="119">
        <v>2025</v>
      </c>
      <c r="E6920" s="121">
        <v>6400024825</v>
      </c>
      <c r="F6920" s="237">
        <v>45929</v>
      </c>
      <c r="G6920" s="121" t="s">
        <v>14089</v>
      </c>
      <c r="H6920" s="121" t="s">
        <v>27701</v>
      </c>
      <c r="I6920" s="120" t="s">
        <v>20790</v>
      </c>
      <c r="J6920" s="121" t="s">
        <v>7455</v>
      </c>
    </row>
    <row r="6921" spans="1:10" ht="15.75" hidden="1" customHeight="1">
      <c r="A6921" s="119">
        <v>6914</v>
      </c>
      <c r="B6921" s="238" t="s">
        <v>32858</v>
      </c>
      <c r="C6921" s="121" t="s">
        <v>7508</v>
      </c>
      <c r="D6921" s="119">
        <v>2025</v>
      </c>
      <c r="E6921" s="121">
        <v>6400024833</v>
      </c>
      <c r="F6921" s="237">
        <v>45925</v>
      </c>
      <c r="G6921" s="121" t="s">
        <v>7286</v>
      </c>
      <c r="H6921" s="121" t="s">
        <v>27702</v>
      </c>
      <c r="I6921" s="120" t="s">
        <v>20791</v>
      </c>
      <c r="J6921" s="121" t="s">
        <v>7455</v>
      </c>
    </row>
    <row r="6922" spans="1:10" ht="15.75" hidden="1" customHeight="1">
      <c r="A6922" s="119">
        <v>6915</v>
      </c>
      <c r="B6922" s="238" t="s">
        <v>32859</v>
      </c>
      <c r="C6922" s="121" t="s">
        <v>7494</v>
      </c>
      <c r="D6922" s="119">
        <v>2025</v>
      </c>
      <c r="E6922" s="121">
        <v>6000044510</v>
      </c>
      <c r="F6922" s="237">
        <v>45994</v>
      </c>
      <c r="G6922" s="121" t="s">
        <v>14090</v>
      </c>
      <c r="H6922" s="121" t="s">
        <v>27703</v>
      </c>
      <c r="I6922" s="120" t="s">
        <v>20792</v>
      </c>
      <c r="J6922" s="121" t="s">
        <v>7452</v>
      </c>
    </row>
    <row r="6923" spans="1:10" ht="15.75" customHeight="1">
      <c r="A6923" s="119">
        <v>6916</v>
      </c>
      <c r="B6923" s="238" t="s">
        <v>32860</v>
      </c>
      <c r="C6923" s="121" t="s">
        <v>7510</v>
      </c>
      <c r="D6923" s="119">
        <v>2025</v>
      </c>
      <c r="E6923" s="121">
        <v>6300021563</v>
      </c>
      <c r="F6923" s="237">
        <v>45936</v>
      </c>
      <c r="G6923" s="121" t="s">
        <v>14091</v>
      </c>
      <c r="H6923" s="121" t="s">
        <v>27704</v>
      </c>
      <c r="I6923" s="120" t="s">
        <v>20793</v>
      </c>
      <c r="J6923" s="121" t="s">
        <v>7454</v>
      </c>
    </row>
    <row r="6924" spans="1:10" ht="15.75" hidden="1" customHeight="1">
      <c r="A6924" s="119">
        <v>6917</v>
      </c>
      <c r="B6924" s="238" t="s">
        <v>32861</v>
      </c>
      <c r="C6924" s="121" t="s">
        <v>7482</v>
      </c>
      <c r="D6924" s="119">
        <v>2025</v>
      </c>
      <c r="E6924" s="121">
        <v>6100116807</v>
      </c>
      <c r="F6924" s="237">
        <v>45933</v>
      </c>
      <c r="G6924" s="121" t="s">
        <v>14092</v>
      </c>
      <c r="H6924" s="121" t="s">
        <v>27705</v>
      </c>
      <c r="I6924" s="120" t="s">
        <v>20794</v>
      </c>
      <c r="J6924" s="121" t="s">
        <v>7451</v>
      </c>
    </row>
    <row r="6925" spans="1:10" ht="15.75" hidden="1" customHeight="1">
      <c r="A6925" s="119">
        <v>6918</v>
      </c>
      <c r="B6925" s="238" t="s">
        <v>32862</v>
      </c>
      <c r="C6925" s="121" t="s">
        <v>7498</v>
      </c>
      <c r="D6925" s="119">
        <v>2025</v>
      </c>
      <c r="E6925" s="121">
        <v>6200040859</v>
      </c>
      <c r="F6925" s="237">
        <v>45926</v>
      </c>
      <c r="G6925" s="121" t="s">
        <v>14093</v>
      </c>
      <c r="H6925" s="121" t="s">
        <v>27706</v>
      </c>
      <c r="I6925" s="120" t="s">
        <v>20795</v>
      </c>
      <c r="J6925" s="121" t="s">
        <v>7453</v>
      </c>
    </row>
    <row r="6926" spans="1:10" ht="15.75" hidden="1" customHeight="1">
      <c r="A6926" s="119">
        <v>6919</v>
      </c>
      <c r="B6926" s="238" t="s">
        <v>7774</v>
      </c>
      <c r="C6926" s="121" t="s">
        <v>7483</v>
      </c>
      <c r="D6926" s="119">
        <v>2025</v>
      </c>
      <c r="E6926" s="121">
        <v>6100116828</v>
      </c>
      <c r="F6926" s="237">
        <v>45936</v>
      </c>
      <c r="G6926" s="121" t="s">
        <v>14094</v>
      </c>
      <c r="H6926" s="121" t="s">
        <v>27707</v>
      </c>
      <c r="I6926" s="120" t="s">
        <v>20796</v>
      </c>
      <c r="J6926" s="121" t="s">
        <v>7451</v>
      </c>
    </row>
    <row r="6927" spans="1:10" ht="15.75" hidden="1" customHeight="1">
      <c r="A6927" s="119">
        <v>6920</v>
      </c>
      <c r="B6927" s="238" t="s">
        <v>32863</v>
      </c>
      <c r="C6927" s="121" t="s">
        <v>7480</v>
      </c>
      <c r="D6927" s="119">
        <v>2025</v>
      </c>
      <c r="E6927" s="121">
        <v>6000043990</v>
      </c>
      <c r="F6927" s="237">
        <v>45952</v>
      </c>
      <c r="G6927" s="121" t="s">
        <v>14095</v>
      </c>
      <c r="H6927" s="121" t="s">
        <v>27708</v>
      </c>
      <c r="I6927" s="120" t="s">
        <v>20797</v>
      </c>
      <c r="J6927" s="121" t="s">
        <v>7452</v>
      </c>
    </row>
    <row r="6928" spans="1:10" ht="15.75" hidden="1" customHeight="1">
      <c r="A6928" s="119">
        <v>6921</v>
      </c>
      <c r="B6928" s="238" t="s">
        <v>32864</v>
      </c>
      <c r="C6928" s="121" t="s">
        <v>7491</v>
      </c>
      <c r="D6928" s="119">
        <v>2025</v>
      </c>
      <c r="E6928" s="121">
        <v>6100116668</v>
      </c>
      <c r="F6928" s="237">
        <v>45929</v>
      </c>
      <c r="G6928" s="121" t="s">
        <v>14096</v>
      </c>
      <c r="H6928" s="121" t="s">
        <v>27709</v>
      </c>
      <c r="I6928" s="120" t="s">
        <v>7442</v>
      </c>
      <c r="J6928" s="121" t="s">
        <v>7451</v>
      </c>
    </row>
    <row r="6929" spans="1:10" ht="15.75" hidden="1" customHeight="1">
      <c r="A6929" s="119">
        <v>6922</v>
      </c>
      <c r="B6929" s="238" t="s">
        <v>32865</v>
      </c>
      <c r="C6929" s="121" t="s">
        <v>7508</v>
      </c>
      <c r="D6929" s="119">
        <v>2025</v>
      </c>
      <c r="E6929" s="121">
        <v>6400024850</v>
      </c>
      <c r="F6929" s="237">
        <v>45926</v>
      </c>
      <c r="G6929" s="121" t="s">
        <v>7286</v>
      </c>
      <c r="H6929" s="121" t="s">
        <v>27710</v>
      </c>
      <c r="I6929" s="120" t="s">
        <v>20798</v>
      </c>
      <c r="J6929" s="121" t="s">
        <v>7455</v>
      </c>
    </row>
    <row r="6930" spans="1:10" ht="15.75" hidden="1" customHeight="1">
      <c r="A6930" s="119">
        <v>6923</v>
      </c>
      <c r="B6930" s="238" t="s">
        <v>32866</v>
      </c>
      <c r="C6930" s="121" t="s">
        <v>7508</v>
      </c>
      <c r="D6930" s="119">
        <v>2025</v>
      </c>
      <c r="E6930" s="121">
        <v>6400024933</v>
      </c>
      <c r="F6930" s="237">
        <v>45944</v>
      </c>
      <c r="G6930" s="121" t="s">
        <v>14097</v>
      </c>
      <c r="H6930" s="121" t="s">
        <v>27711</v>
      </c>
      <c r="I6930" s="120" t="s">
        <v>20799</v>
      </c>
      <c r="J6930" s="121" t="s">
        <v>7455</v>
      </c>
    </row>
    <row r="6931" spans="1:10" ht="15.75" hidden="1" customHeight="1">
      <c r="A6931" s="119">
        <v>6924</v>
      </c>
      <c r="B6931" s="238" t="s">
        <v>32867</v>
      </c>
      <c r="C6931" s="121" t="s">
        <v>7504</v>
      </c>
      <c r="D6931" s="119">
        <v>2025</v>
      </c>
      <c r="E6931" s="121">
        <v>6300021534</v>
      </c>
      <c r="F6931" s="237">
        <v>45930</v>
      </c>
      <c r="G6931" s="121" t="s">
        <v>14098</v>
      </c>
      <c r="H6931" s="121" t="s">
        <v>27712</v>
      </c>
      <c r="I6931" s="120" t="s">
        <v>20800</v>
      </c>
      <c r="J6931" s="121" t="s">
        <v>7454</v>
      </c>
    </row>
    <row r="6932" spans="1:10" ht="15.75" hidden="1" customHeight="1">
      <c r="A6932" s="119">
        <v>6925</v>
      </c>
      <c r="B6932" s="238" t="s">
        <v>32868</v>
      </c>
      <c r="C6932" s="121" t="s">
        <v>7498</v>
      </c>
      <c r="D6932" s="119">
        <v>2025</v>
      </c>
      <c r="E6932" s="121">
        <v>6200041069</v>
      </c>
      <c r="F6932" s="237">
        <v>45933</v>
      </c>
      <c r="G6932" s="121" t="s">
        <v>14099</v>
      </c>
      <c r="H6932" s="121" t="s">
        <v>27713</v>
      </c>
      <c r="I6932" s="120" t="s">
        <v>20801</v>
      </c>
      <c r="J6932" s="121" t="s">
        <v>7453</v>
      </c>
    </row>
    <row r="6933" spans="1:10" ht="15.75" hidden="1" customHeight="1">
      <c r="A6933" s="119">
        <v>6926</v>
      </c>
      <c r="B6933" s="238" t="s">
        <v>32869</v>
      </c>
      <c r="C6933" s="121" t="s">
        <v>7482</v>
      </c>
      <c r="D6933" s="119">
        <v>2025</v>
      </c>
      <c r="E6933" s="121">
        <v>6100116799</v>
      </c>
      <c r="F6933" s="237">
        <v>45933</v>
      </c>
      <c r="G6933" s="121" t="s">
        <v>14100</v>
      </c>
      <c r="H6933" s="121" t="s">
        <v>27714</v>
      </c>
      <c r="I6933" s="120" t="s">
        <v>20802</v>
      </c>
      <c r="J6933" s="121" t="s">
        <v>7451</v>
      </c>
    </row>
    <row r="6934" spans="1:10" ht="15.75" hidden="1" customHeight="1">
      <c r="A6934" s="119">
        <v>6927</v>
      </c>
      <c r="B6934" s="121" t="s">
        <v>28090</v>
      </c>
      <c r="C6934" s="121" t="s">
        <v>7485</v>
      </c>
      <c r="D6934" s="119">
        <v>2025</v>
      </c>
      <c r="E6934" s="121">
        <v>6000043928</v>
      </c>
      <c r="F6934" s="237">
        <v>45944</v>
      </c>
      <c r="G6934" s="121" t="s">
        <v>13612</v>
      </c>
      <c r="H6934" s="121" t="s">
        <v>27175</v>
      </c>
      <c r="I6934" s="120" t="s">
        <v>20803</v>
      </c>
      <c r="J6934" s="121" t="s">
        <v>7452</v>
      </c>
    </row>
    <row r="6935" spans="1:10" ht="15.75" hidden="1" customHeight="1">
      <c r="A6935" s="119">
        <v>6928</v>
      </c>
      <c r="B6935" s="238" t="s">
        <v>32870</v>
      </c>
      <c r="C6935" s="121" t="s">
        <v>7508</v>
      </c>
      <c r="D6935" s="119">
        <v>2025</v>
      </c>
      <c r="E6935" s="121">
        <v>6400024856</v>
      </c>
      <c r="F6935" s="237">
        <v>45933</v>
      </c>
      <c r="G6935" s="121" t="s">
        <v>7210</v>
      </c>
      <c r="H6935" s="121" t="s">
        <v>27715</v>
      </c>
      <c r="I6935" s="120" t="s">
        <v>20804</v>
      </c>
      <c r="J6935" s="121" t="s">
        <v>7455</v>
      </c>
    </row>
    <row r="6936" spans="1:10" ht="15.75" hidden="1" customHeight="1">
      <c r="A6936" s="119">
        <v>6929</v>
      </c>
      <c r="B6936" s="238" t="s">
        <v>32871</v>
      </c>
      <c r="C6936" s="121" t="s">
        <v>7508</v>
      </c>
      <c r="D6936" s="119">
        <v>2025</v>
      </c>
      <c r="E6936" s="121">
        <v>6400024853</v>
      </c>
      <c r="F6936" s="237">
        <v>45929</v>
      </c>
      <c r="G6936" s="121" t="s">
        <v>12108</v>
      </c>
      <c r="H6936" s="121" t="s">
        <v>27716</v>
      </c>
      <c r="I6936" s="120" t="s">
        <v>20805</v>
      </c>
      <c r="J6936" s="121" t="s">
        <v>7455</v>
      </c>
    </row>
    <row r="6937" spans="1:10" ht="15.75" hidden="1" customHeight="1">
      <c r="A6937" s="119">
        <v>6930</v>
      </c>
      <c r="B6937" s="238" t="s">
        <v>32872</v>
      </c>
      <c r="C6937" s="121" t="s">
        <v>7494</v>
      </c>
      <c r="D6937" s="119">
        <v>2025</v>
      </c>
      <c r="E6937" s="121">
        <v>6000043940</v>
      </c>
      <c r="F6937" s="237">
        <v>45946</v>
      </c>
      <c r="G6937" s="121" t="s">
        <v>14101</v>
      </c>
      <c r="H6937" s="121" t="s">
        <v>27717</v>
      </c>
      <c r="I6937" s="120" t="s">
        <v>20806</v>
      </c>
      <c r="J6937" s="121" t="s">
        <v>7452</v>
      </c>
    </row>
    <row r="6938" spans="1:10" ht="15.75" hidden="1" customHeight="1">
      <c r="A6938" s="119">
        <v>6931</v>
      </c>
      <c r="B6938" s="121" t="s">
        <v>33366</v>
      </c>
      <c r="C6938" s="121" t="s">
        <v>7499</v>
      </c>
      <c r="D6938" s="119">
        <v>2025</v>
      </c>
      <c r="E6938" s="121">
        <v>6000043797</v>
      </c>
      <c r="F6938" s="237">
        <v>45931</v>
      </c>
      <c r="G6938" s="121" t="s">
        <v>7124</v>
      </c>
      <c r="H6938" s="121" t="s">
        <v>27718</v>
      </c>
      <c r="I6938" s="120" t="s">
        <v>20807</v>
      </c>
      <c r="J6938" s="121" t="s">
        <v>7452</v>
      </c>
    </row>
    <row r="6939" spans="1:10" ht="15.75" hidden="1" customHeight="1">
      <c r="A6939" s="119">
        <v>6932</v>
      </c>
      <c r="B6939" s="238" t="s">
        <v>32873</v>
      </c>
      <c r="C6939" s="121" t="s">
        <v>7478</v>
      </c>
      <c r="D6939" s="119">
        <v>2025</v>
      </c>
      <c r="E6939" s="121">
        <v>6100116724</v>
      </c>
      <c r="F6939" s="237">
        <v>45931</v>
      </c>
      <c r="G6939" s="121" t="s">
        <v>14102</v>
      </c>
      <c r="H6939" s="121" t="s">
        <v>27719</v>
      </c>
      <c r="I6939" s="120" t="s">
        <v>20808</v>
      </c>
      <c r="J6939" s="121" t="s">
        <v>7451</v>
      </c>
    </row>
    <row r="6940" spans="1:10" ht="15.75" hidden="1" customHeight="1">
      <c r="A6940" s="119">
        <v>6933</v>
      </c>
      <c r="B6940" s="238" t="s">
        <v>32874</v>
      </c>
      <c r="C6940" s="121" t="s">
        <v>7494</v>
      </c>
      <c r="D6940" s="119">
        <v>2025</v>
      </c>
      <c r="E6940" s="121">
        <v>6000043839</v>
      </c>
      <c r="F6940" s="237">
        <v>45933</v>
      </c>
      <c r="G6940" s="121" t="s">
        <v>14103</v>
      </c>
      <c r="H6940" s="121" t="s">
        <v>27720</v>
      </c>
      <c r="I6940" s="120" t="s">
        <v>20809</v>
      </c>
      <c r="J6940" s="121" t="s">
        <v>7452</v>
      </c>
    </row>
    <row r="6941" spans="1:10" ht="15.75" hidden="1" customHeight="1">
      <c r="A6941" s="119">
        <v>6934</v>
      </c>
      <c r="B6941" s="238" t="s">
        <v>32875</v>
      </c>
      <c r="C6941" s="121" t="s">
        <v>7506</v>
      </c>
      <c r="D6941" s="119">
        <v>2025</v>
      </c>
      <c r="E6941" s="121">
        <v>6300021571</v>
      </c>
      <c r="F6941" s="237">
        <v>45936</v>
      </c>
      <c r="G6941" s="121" t="s">
        <v>14104</v>
      </c>
      <c r="H6941" s="121" t="s">
        <v>27721</v>
      </c>
      <c r="I6941" s="120" t="s">
        <v>20810</v>
      </c>
      <c r="J6941" s="121" t="s">
        <v>7454</v>
      </c>
    </row>
    <row r="6942" spans="1:10" ht="15.75" hidden="1" customHeight="1">
      <c r="A6942" s="119">
        <v>6935</v>
      </c>
      <c r="B6942" s="238" t="s">
        <v>32876</v>
      </c>
      <c r="C6942" s="121" t="s">
        <v>7479</v>
      </c>
      <c r="D6942" s="119">
        <v>2025</v>
      </c>
      <c r="E6942" s="121">
        <v>6100116734</v>
      </c>
      <c r="F6942" s="237">
        <v>45933</v>
      </c>
      <c r="G6942" s="121" t="s">
        <v>14105</v>
      </c>
      <c r="H6942" s="121" t="s">
        <v>27722</v>
      </c>
      <c r="I6942" s="120" t="s">
        <v>20811</v>
      </c>
      <c r="J6942" s="121" t="s">
        <v>7451</v>
      </c>
    </row>
    <row r="6943" spans="1:10" ht="15.75" hidden="1" customHeight="1">
      <c r="A6943" s="119">
        <v>6936</v>
      </c>
      <c r="B6943" s="238" t="s">
        <v>32877</v>
      </c>
      <c r="C6943" s="121" t="s">
        <v>7495</v>
      </c>
      <c r="D6943" s="119">
        <v>2025</v>
      </c>
      <c r="E6943" s="121">
        <v>6300021567</v>
      </c>
      <c r="F6943" s="237">
        <v>45938</v>
      </c>
      <c r="G6943" s="121" t="s">
        <v>14106</v>
      </c>
      <c r="H6943" s="121" t="s">
        <v>27723</v>
      </c>
      <c r="I6943" s="120" t="s">
        <v>20812</v>
      </c>
      <c r="J6943" s="121" t="s">
        <v>7454</v>
      </c>
    </row>
    <row r="6944" spans="1:10" ht="15.75" hidden="1" customHeight="1">
      <c r="A6944" s="119">
        <v>6937</v>
      </c>
      <c r="B6944" s="238" t="s">
        <v>32878</v>
      </c>
      <c r="C6944" s="121" t="s">
        <v>7494</v>
      </c>
      <c r="D6944" s="119">
        <v>2025</v>
      </c>
      <c r="E6944" s="121">
        <v>6000043877</v>
      </c>
      <c r="F6944" s="237">
        <v>45938</v>
      </c>
      <c r="G6944" s="121" t="s">
        <v>14107</v>
      </c>
      <c r="H6944" s="121" t="s">
        <v>27724</v>
      </c>
      <c r="I6944" s="120" t="s">
        <v>20813</v>
      </c>
      <c r="J6944" s="121" t="s">
        <v>7452</v>
      </c>
    </row>
    <row r="6945" spans="1:10" ht="15.75" hidden="1" customHeight="1">
      <c r="A6945" s="119">
        <v>6938</v>
      </c>
      <c r="B6945" s="238" t="s">
        <v>32879</v>
      </c>
      <c r="C6945" s="121" t="s">
        <v>7491</v>
      </c>
      <c r="D6945" s="119">
        <v>2025</v>
      </c>
      <c r="E6945" s="121">
        <v>6100116829</v>
      </c>
      <c r="F6945" s="237">
        <v>45936</v>
      </c>
      <c r="G6945" s="121" t="s">
        <v>14108</v>
      </c>
      <c r="H6945" s="121" t="s">
        <v>27725</v>
      </c>
      <c r="I6945" s="120" t="s">
        <v>20814</v>
      </c>
      <c r="J6945" s="121" t="s">
        <v>7451</v>
      </c>
    </row>
    <row r="6946" spans="1:10" ht="15.75" hidden="1" customHeight="1">
      <c r="A6946" s="119">
        <v>6939</v>
      </c>
      <c r="B6946" s="238" t="s">
        <v>32880</v>
      </c>
      <c r="C6946" s="121" t="s">
        <v>7500</v>
      </c>
      <c r="D6946" s="119">
        <v>2025</v>
      </c>
      <c r="E6946" s="121">
        <v>6200041036</v>
      </c>
      <c r="F6946" s="237">
        <v>45931</v>
      </c>
      <c r="G6946" s="121" t="s">
        <v>14109</v>
      </c>
      <c r="H6946" s="121" t="s">
        <v>27726</v>
      </c>
      <c r="I6946" s="120" t="s">
        <v>20815</v>
      </c>
      <c r="J6946" s="121" t="s">
        <v>7453</v>
      </c>
    </row>
    <row r="6947" spans="1:10" ht="15.75" hidden="1" customHeight="1">
      <c r="A6947" s="119">
        <v>6940</v>
      </c>
      <c r="B6947" s="238" t="s">
        <v>32881</v>
      </c>
      <c r="C6947" s="121" t="s">
        <v>7502</v>
      </c>
      <c r="D6947" s="119">
        <v>2025</v>
      </c>
      <c r="E6947" s="121">
        <v>6300021688</v>
      </c>
      <c r="F6947" s="237">
        <v>45953</v>
      </c>
      <c r="G6947" s="121" t="s">
        <v>14110</v>
      </c>
      <c r="H6947" s="121"/>
      <c r="I6947" s="120" t="s">
        <v>20816</v>
      </c>
      <c r="J6947" s="121" t="s">
        <v>7454</v>
      </c>
    </row>
    <row r="6948" spans="1:10" ht="15.75" hidden="1" customHeight="1">
      <c r="A6948" s="119">
        <v>6941</v>
      </c>
      <c r="B6948" s="238" t="s">
        <v>32882</v>
      </c>
      <c r="C6948" s="121" t="s">
        <v>7508</v>
      </c>
      <c r="D6948" s="119">
        <v>2025</v>
      </c>
      <c r="E6948" s="121">
        <v>6400024918</v>
      </c>
      <c r="F6948" s="237">
        <v>45940</v>
      </c>
      <c r="G6948" s="121" t="s">
        <v>14111</v>
      </c>
      <c r="H6948" s="121" t="s">
        <v>27727</v>
      </c>
      <c r="I6948" s="120" t="s">
        <v>20817</v>
      </c>
      <c r="J6948" s="121" t="s">
        <v>7455</v>
      </c>
    </row>
    <row r="6949" spans="1:10" ht="15.75" hidden="1" customHeight="1">
      <c r="A6949" s="119">
        <v>6942</v>
      </c>
      <c r="B6949" s="238" t="s">
        <v>32883</v>
      </c>
      <c r="C6949" s="121" t="s">
        <v>7490</v>
      </c>
      <c r="D6949" s="119">
        <v>2025</v>
      </c>
      <c r="E6949" s="121">
        <v>6200041056</v>
      </c>
      <c r="F6949" s="237">
        <v>45933</v>
      </c>
      <c r="G6949" s="121" t="s">
        <v>14112</v>
      </c>
      <c r="H6949" s="121" t="s">
        <v>27728</v>
      </c>
      <c r="I6949" s="120" t="s">
        <v>20818</v>
      </c>
      <c r="J6949" s="121" t="s">
        <v>7453</v>
      </c>
    </row>
    <row r="6950" spans="1:10" ht="15.75" hidden="1" customHeight="1">
      <c r="A6950" s="119">
        <v>6943</v>
      </c>
      <c r="B6950" s="238" t="s">
        <v>32884</v>
      </c>
      <c r="C6950" s="121" t="s">
        <v>7483</v>
      </c>
      <c r="D6950" s="119">
        <v>2025</v>
      </c>
      <c r="E6950" s="121">
        <v>6100117108</v>
      </c>
      <c r="F6950" s="237">
        <v>45950</v>
      </c>
      <c r="G6950" s="121" t="s">
        <v>14113</v>
      </c>
      <c r="H6950" s="121" t="s">
        <v>27729</v>
      </c>
      <c r="I6950" s="120" t="s">
        <v>20819</v>
      </c>
      <c r="J6950" s="121" t="s">
        <v>7451</v>
      </c>
    </row>
    <row r="6951" spans="1:10" ht="15.75" hidden="1" customHeight="1">
      <c r="A6951" s="119">
        <v>6944</v>
      </c>
      <c r="B6951" s="238" t="s">
        <v>32885</v>
      </c>
      <c r="C6951" s="121" t="s">
        <v>7502</v>
      </c>
      <c r="D6951" s="119">
        <v>2025</v>
      </c>
      <c r="E6951" s="121">
        <v>6300021687</v>
      </c>
      <c r="F6951" s="237">
        <v>45953</v>
      </c>
      <c r="G6951" s="121" t="s">
        <v>14110</v>
      </c>
      <c r="H6951" s="121"/>
      <c r="I6951" s="120" t="s">
        <v>20820</v>
      </c>
      <c r="J6951" s="121" t="s">
        <v>7454</v>
      </c>
    </row>
    <row r="6952" spans="1:10" ht="15.75" hidden="1" customHeight="1">
      <c r="A6952" s="119">
        <v>6945</v>
      </c>
      <c r="B6952" s="238" t="s">
        <v>32886</v>
      </c>
      <c r="C6952" s="121" t="s">
        <v>7502</v>
      </c>
      <c r="D6952" s="119">
        <v>2025</v>
      </c>
      <c r="E6952" s="121">
        <v>6300021685</v>
      </c>
      <c r="F6952" s="237">
        <v>45953</v>
      </c>
      <c r="G6952" s="121" t="s">
        <v>14110</v>
      </c>
      <c r="H6952" s="121"/>
      <c r="I6952" s="120" t="s">
        <v>20821</v>
      </c>
      <c r="J6952" s="121" t="s">
        <v>7454</v>
      </c>
    </row>
    <row r="6953" spans="1:10" ht="15.75" hidden="1" customHeight="1">
      <c r="A6953" s="119">
        <v>6946</v>
      </c>
      <c r="B6953" s="238" t="s">
        <v>31707</v>
      </c>
      <c r="C6953" s="121" t="s">
        <v>7483</v>
      </c>
      <c r="D6953" s="119">
        <v>2025</v>
      </c>
      <c r="E6953" s="121">
        <v>6100116806</v>
      </c>
      <c r="F6953" s="237">
        <v>45936</v>
      </c>
      <c r="G6953" s="121" t="s">
        <v>14114</v>
      </c>
      <c r="H6953" s="121" t="s">
        <v>27730</v>
      </c>
      <c r="I6953" s="120" t="s">
        <v>20822</v>
      </c>
      <c r="J6953" s="121" t="s">
        <v>7451</v>
      </c>
    </row>
    <row r="6954" spans="1:10" ht="15.75" hidden="1" customHeight="1">
      <c r="A6954" s="119">
        <v>6947</v>
      </c>
      <c r="B6954" s="238" t="s">
        <v>32887</v>
      </c>
      <c r="C6954" s="121" t="s">
        <v>7502</v>
      </c>
      <c r="D6954" s="119">
        <v>2025</v>
      </c>
      <c r="E6954" s="121">
        <v>6300021681</v>
      </c>
      <c r="F6954" s="237">
        <v>45953</v>
      </c>
      <c r="G6954" s="121" t="s">
        <v>14110</v>
      </c>
      <c r="H6954" s="121"/>
      <c r="I6954" s="120" t="s">
        <v>20823</v>
      </c>
      <c r="J6954" s="121" t="s">
        <v>7454</v>
      </c>
    </row>
    <row r="6955" spans="1:10" ht="15.75" hidden="1" customHeight="1">
      <c r="A6955" s="119">
        <v>6948</v>
      </c>
      <c r="B6955" s="238" t="s">
        <v>32888</v>
      </c>
      <c r="C6955" s="121" t="s">
        <v>7502</v>
      </c>
      <c r="D6955" s="119">
        <v>2025</v>
      </c>
      <c r="E6955" s="121">
        <v>6300021689</v>
      </c>
      <c r="F6955" s="237">
        <v>45953</v>
      </c>
      <c r="G6955" s="121" t="s">
        <v>14110</v>
      </c>
      <c r="H6955" s="121"/>
      <c r="I6955" s="120" t="s">
        <v>20824</v>
      </c>
      <c r="J6955" s="121" t="s">
        <v>7454</v>
      </c>
    </row>
    <row r="6956" spans="1:10" ht="15.75" hidden="1" customHeight="1">
      <c r="A6956" s="119">
        <v>6949</v>
      </c>
      <c r="B6956" s="238" t="s">
        <v>32889</v>
      </c>
      <c r="C6956" s="121" t="s">
        <v>7494</v>
      </c>
      <c r="D6956" s="119">
        <v>2025</v>
      </c>
      <c r="E6956" s="121">
        <v>6000043817</v>
      </c>
      <c r="F6956" s="237">
        <v>45936</v>
      </c>
      <c r="G6956" s="121" t="s">
        <v>14115</v>
      </c>
      <c r="H6956" s="121" t="s">
        <v>27731</v>
      </c>
      <c r="I6956" s="120" t="s">
        <v>20825</v>
      </c>
      <c r="J6956" s="121" t="s">
        <v>7452</v>
      </c>
    </row>
    <row r="6957" spans="1:10" ht="15.75" hidden="1" customHeight="1">
      <c r="A6957" s="119">
        <v>6950</v>
      </c>
      <c r="B6957" s="238" t="s">
        <v>32890</v>
      </c>
      <c r="C6957" s="121" t="s">
        <v>7509</v>
      </c>
      <c r="D6957" s="119">
        <v>2025</v>
      </c>
      <c r="E6957" s="121">
        <v>6400024879</v>
      </c>
      <c r="F6957" s="237">
        <v>45936</v>
      </c>
      <c r="G6957" s="121" t="s">
        <v>14116</v>
      </c>
      <c r="H6957" s="121" t="s">
        <v>27732</v>
      </c>
      <c r="I6957" s="120" t="s">
        <v>20826</v>
      </c>
      <c r="J6957" s="121" t="s">
        <v>7455</v>
      </c>
    </row>
    <row r="6958" spans="1:10" ht="15.75" hidden="1" customHeight="1">
      <c r="A6958" s="119">
        <v>6951</v>
      </c>
      <c r="B6958" s="238" t="s">
        <v>32891</v>
      </c>
      <c r="C6958" s="121" t="s">
        <v>7490</v>
      </c>
      <c r="D6958" s="119">
        <v>2025</v>
      </c>
      <c r="E6958" s="121">
        <v>6200041039</v>
      </c>
      <c r="F6958" s="237">
        <v>45930</v>
      </c>
      <c r="G6958" s="121" t="s">
        <v>13431</v>
      </c>
      <c r="H6958" s="121" t="s">
        <v>27733</v>
      </c>
      <c r="I6958" s="120" t="s">
        <v>20827</v>
      </c>
      <c r="J6958" s="121" t="s">
        <v>7453</v>
      </c>
    </row>
    <row r="6959" spans="1:10" ht="15.75" hidden="1" customHeight="1">
      <c r="A6959" s="119">
        <v>6952</v>
      </c>
      <c r="B6959" s="238" t="s">
        <v>32892</v>
      </c>
      <c r="C6959" s="121" t="s">
        <v>7500</v>
      </c>
      <c r="D6959" s="119">
        <v>2025</v>
      </c>
      <c r="E6959" s="121">
        <v>6200040942</v>
      </c>
      <c r="F6959" s="237">
        <v>46000</v>
      </c>
      <c r="G6959" s="121" t="s">
        <v>14117</v>
      </c>
      <c r="H6959" s="121" t="s">
        <v>27734</v>
      </c>
      <c r="I6959" s="120" t="s">
        <v>20828</v>
      </c>
      <c r="J6959" s="121" t="s">
        <v>7453</v>
      </c>
    </row>
    <row r="6960" spans="1:10" ht="15.75" hidden="1" customHeight="1">
      <c r="A6960" s="119">
        <v>6953</v>
      </c>
      <c r="B6960" s="238" t="s">
        <v>32893</v>
      </c>
      <c r="C6960" s="121" t="s">
        <v>7491</v>
      </c>
      <c r="D6960" s="119">
        <v>2025</v>
      </c>
      <c r="E6960" s="121">
        <v>6100116840</v>
      </c>
      <c r="F6960" s="237">
        <v>45937</v>
      </c>
      <c r="G6960" s="121" t="s">
        <v>14118</v>
      </c>
      <c r="H6960" s="121" t="s">
        <v>27735</v>
      </c>
      <c r="I6960" s="120" t="s">
        <v>20829</v>
      </c>
      <c r="J6960" s="121" t="s">
        <v>7451</v>
      </c>
    </row>
    <row r="6961" spans="1:10" ht="15.75" hidden="1" customHeight="1">
      <c r="A6961" s="119">
        <v>6954</v>
      </c>
      <c r="B6961" s="238" t="s">
        <v>32894</v>
      </c>
      <c r="C6961" s="121" t="s">
        <v>7493</v>
      </c>
      <c r="D6961" s="119">
        <v>2025</v>
      </c>
      <c r="E6961" s="121">
        <v>6000043837</v>
      </c>
      <c r="F6961" s="237">
        <v>45937</v>
      </c>
      <c r="G6961" s="121" t="s">
        <v>14119</v>
      </c>
      <c r="H6961" s="121" t="s">
        <v>27736</v>
      </c>
      <c r="I6961" s="120" t="s">
        <v>20830</v>
      </c>
      <c r="J6961" s="121" t="s">
        <v>7452</v>
      </c>
    </row>
    <row r="6962" spans="1:10" ht="15.75" hidden="1" customHeight="1">
      <c r="A6962" s="119">
        <v>6955</v>
      </c>
      <c r="B6962" s="238" t="s">
        <v>32895</v>
      </c>
      <c r="C6962" s="121" t="s">
        <v>7491</v>
      </c>
      <c r="D6962" s="119">
        <v>2025</v>
      </c>
      <c r="E6962" s="121">
        <v>6100116848</v>
      </c>
      <c r="F6962" s="237">
        <v>45936</v>
      </c>
      <c r="G6962" s="121" t="s">
        <v>14120</v>
      </c>
      <c r="H6962" s="121" t="s">
        <v>27737</v>
      </c>
      <c r="I6962" s="120" t="s">
        <v>20831</v>
      </c>
      <c r="J6962" s="121" t="s">
        <v>7451</v>
      </c>
    </row>
    <row r="6963" spans="1:10" ht="15.75" hidden="1" customHeight="1">
      <c r="A6963" s="119">
        <v>6956</v>
      </c>
      <c r="B6963" s="238" t="s">
        <v>32896</v>
      </c>
      <c r="C6963" s="121" t="s">
        <v>7508</v>
      </c>
      <c r="D6963" s="119">
        <v>2025</v>
      </c>
      <c r="E6963" s="121">
        <v>6400024886</v>
      </c>
      <c r="F6963" s="237">
        <v>45936</v>
      </c>
      <c r="G6963" s="121" t="s">
        <v>14121</v>
      </c>
      <c r="H6963" s="121" t="s">
        <v>27738</v>
      </c>
      <c r="I6963" s="120" t="s">
        <v>20832</v>
      </c>
      <c r="J6963" s="121" t="s">
        <v>7455</v>
      </c>
    </row>
    <row r="6964" spans="1:10" ht="15.75" hidden="1" customHeight="1">
      <c r="A6964" s="119">
        <v>6957</v>
      </c>
      <c r="B6964" s="238" t="s">
        <v>32897</v>
      </c>
      <c r="C6964" s="121" t="s">
        <v>7491</v>
      </c>
      <c r="D6964" s="119">
        <v>2025</v>
      </c>
      <c r="E6964" s="121">
        <v>6100116835</v>
      </c>
      <c r="F6964" s="237">
        <v>45936</v>
      </c>
      <c r="G6964" s="121" t="s">
        <v>14122</v>
      </c>
      <c r="H6964" s="121" t="s">
        <v>27739</v>
      </c>
      <c r="I6964" s="120" t="s">
        <v>20833</v>
      </c>
      <c r="J6964" s="121" t="s">
        <v>7451</v>
      </c>
    </row>
    <row r="6965" spans="1:10" ht="15.75" customHeight="1">
      <c r="A6965" s="119">
        <v>6958</v>
      </c>
      <c r="B6965" s="238" t="s">
        <v>32898</v>
      </c>
      <c r="C6965" s="121" t="s">
        <v>7510</v>
      </c>
      <c r="D6965" s="119">
        <v>2025</v>
      </c>
      <c r="E6965" s="121">
        <v>6300021553</v>
      </c>
      <c r="F6965" s="237">
        <v>45937</v>
      </c>
      <c r="G6965" s="121" t="s">
        <v>14123</v>
      </c>
      <c r="H6965" s="121" t="s">
        <v>27740</v>
      </c>
      <c r="I6965" s="120" t="s">
        <v>20834</v>
      </c>
      <c r="J6965" s="121" t="s">
        <v>7454</v>
      </c>
    </row>
    <row r="6966" spans="1:10" ht="15.75" hidden="1" customHeight="1">
      <c r="A6966" s="119">
        <v>6959</v>
      </c>
      <c r="B6966" s="238" t="s">
        <v>32899</v>
      </c>
      <c r="C6966" s="121" t="s">
        <v>7500</v>
      </c>
      <c r="D6966" s="119">
        <v>2025</v>
      </c>
      <c r="E6966" s="121">
        <v>6200041075</v>
      </c>
      <c r="F6966" s="237">
        <v>45933</v>
      </c>
      <c r="G6966" s="121" t="s">
        <v>14124</v>
      </c>
      <c r="H6966" s="121" t="s">
        <v>27741</v>
      </c>
      <c r="I6966" s="120" t="s">
        <v>20835</v>
      </c>
      <c r="J6966" s="121" t="s">
        <v>7453</v>
      </c>
    </row>
    <row r="6967" spans="1:10" ht="15.75" hidden="1" customHeight="1">
      <c r="A6967" s="119">
        <v>6960</v>
      </c>
      <c r="B6967" s="238" t="s">
        <v>32900</v>
      </c>
      <c r="C6967" s="121" t="s">
        <v>7493</v>
      </c>
      <c r="D6967" s="119">
        <v>2025</v>
      </c>
      <c r="E6967" s="121">
        <v>6000044070</v>
      </c>
      <c r="F6967" s="237">
        <v>45960</v>
      </c>
      <c r="G6967" s="121" t="s">
        <v>14125</v>
      </c>
      <c r="H6967" s="121" t="s">
        <v>27742</v>
      </c>
      <c r="I6967" s="120" t="s">
        <v>20836</v>
      </c>
      <c r="J6967" s="121" t="s">
        <v>7452</v>
      </c>
    </row>
    <row r="6968" spans="1:10" ht="15.75" hidden="1" customHeight="1">
      <c r="A6968" s="119">
        <v>6961</v>
      </c>
      <c r="B6968" s="238" t="s">
        <v>32901</v>
      </c>
      <c r="C6968" s="121" t="s">
        <v>7482</v>
      </c>
      <c r="D6968" s="119">
        <v>2025</v>
      </c>
      <c r="E6968" s="121">
        <v>6100116888</v>
      </c>
      <c r="F6968" s="237">
        <v>45936</v>
      </c>
      <c r="G6968" s="121" t="s">
        <v>14126</v>
      </c>
      <c r="H6968" s="121" t="s">
        <v>27743</v>
      </c>
      <c r="I6968" s="120" t="s">
        <v>20837</v>
      </c>
      <c r="J6968" s="121" t="s">
        <v>7451</v>
      </c>
    </row>
    <row r="6969" spans="1:10" ht="15.75" hidden="1" customHeight="1">
      <c r="A6969" s="119">
        <v>6962</v>
      </c>
      <c r="B6969" s="238" t="s">
        <v>32902</v>
      </c>
      <c r="C6969" s="121" t="s">
        <v>7495</v>
      </c>
      <c r="D6969" s="119">
        <v>2025</v>
      </c>
      <c r="E6969" s="121">
        <v>6300021555</v>
      </c>
      <c r="F6969" s="237">
        <v>45932</v>
      </c>
      <c r="G6969" s="121" t="s">
        <v>14127</v>
      </c>
      <c r="H6969" s="121" t="s">
        <v>27744</v>
      </c>
      <c r="I6969" s="120" t="s">
        <v>20838</v>
      </c>
      <c r="J6969" s="121" t="s">
        <v>7454</v>
      </c>
    </row>
    <row r="6970" spans="1:10" ht="15.75" hidden="1" customHeight="1">
      <c r="A6970" s="119">
        <v>6963</v>
      </c>
      <c r="B6970" s="238" t="s">
        <v>32903</v>
      </c>
      <c r="C6970" s="121" t="s">
        <v>7503</v>
      </c>
      <c r="D6970" s="119">
        <v>2025</v>
      </c>
      <c r="E6970" s="121">
        <v>6100116884</v>
      </c>
      <c r="F6970" s="237">
        <v>45940</v>
      </c>
      <c r="G6970" s="121" t="s">
        <v>14128</v>
      </c>
      <c r="H6970" s="121" t="s">
        <v>27745</v>
      </c>
      <c r="I6970" s="120" t="s">
        <v>20839</v>
      </c>
      <c r="J6970" s="121" t="s">
        <v>7451</v>
      </c>
    </row>
    <row r="6971" spans="1:10" ht="15.75" hidden="1" customHeight="1">
      <c r="A6971" s="119">
        <v>6964</v>
      </c>
      <c r="B6971" s="238" t="s">
        <v>32904</v>
      </c>
      <c r="C6971" s="121" t="s">
        <v>7479</v>
      </c>
      <c r="D6971" s="119">
        <v>2025</v>
      </c>
      <c r="E6971" s="121">
        <v>6100116883</v>
      </c>
      <c r="F6971" s="237">
        <v>45936</v>
      </c>
      <c r="G6971" s="121" t="s">
        <v>14129</v>
      </c>
      <c r="H6971" s="121" t="s">
        <v>27746</v>
      </c>
      <c r="I6971" s="120" t="s">
        <v>20840</v>
      </c>
      <c r="J6971" s="121" t="s">
        <v>7451</v>
      </c>
    </row>
    <row r="6972" spans="1:10" ht="15.75" hidden="1" customHeight="1">
      <c r="A6972" s="119">
        <v>6965</v>
      </c>
      <c r="B6972" s="238" t="s">
        <v>32905</v>
      </c>
      <c r="C6972" s="121" t="s">
        <v>7487</v>
      </c>
      <c r="D6972" s="119">
        <v>2025</v>
      </c>
      <c r="E6972" s="121">
        <v>6100117307</v>
      </c>
      <c r="F6972" s="237">
        <v>45952</v>
      </c>
      <c r="G6972" s="121" t="s">
        <v>14130</v>
      </c>
      <c r="H6972" s="121" t="s">
        <v>27747</v>
      </c>
      <c r="I6972" s="120" t="s">
        <v>20841</v>
      </c>
      <c r="J6972" s="121" t="s">
        <v>7451</v>
      </c>
    </row>
    <row r="6973" spans="1:10" ht="15.75" hidden="1" customHeight="1">
      <c r="A6973" s="119">
        <v>6966</v>
      </c>
      <c r="B6973" s="238" t="s">
        <v>32906</v>
      </c>
      <c r="C6973" s="121" t="s">
        <v>7502</v>
      </c>
      <c r="D6973" s="119">
        <v>2025</v>
      </c>
      <c r="E6973" s="121">
        <v>6300021587</v>
      </c>
      <c r="F6973" s="237">
        <v>45950</v>
      </c>
      <c r="G6973" s="121" t="s">
        <v>14131</v>
      </c>
      <c r="H6973" s="121" t="s">
        <v>27748</v>
      </c>
      <c r="I6973" s="120" t="s">
        <v>20842</v>
      </c>
      <c r="J6973" s="121" t="s">
        <v>7454</v>
      </c>
    </row>
    <row r="6974" spans="1:10" ht="15.75" hidden="1" customHeight="1">
      <c r="A6974" s="119">
        <v>6967</v>
      </c>
      <c r="B6974" s="238" t="s">
        <v>32907</v>
      </c>
      <c r="C6974" s="121" t="s">
        <v>7491</v>
      </c>
      <c r="D6974" s="119">
        <v>2025</v>
      </c>
      <c r="E6974" s="121">
        <v>6100116919</v>
      </c>
      <c r="F6974" s="237">
        <v>45939</v>
      </c>
      <c r="G6974" s="121" t="s">
        <v>14132</v>
      </c>
      <c r="H6974" s="121" t="s">
        <v>27749</v>
      </c>
      <c r="I6974" s="120" t="s">
        <v>20843</v>
      </c>
      <c r="J6974" s="121" t="s">
        <v>7451</v>
      </c>
    </row>
    <row r="6975" spans="1:10" ht="15.75" hidden="1" customHeight="1">
      <c r="A6975" s="119">
        <v>6968</v>
      </c>
      <c r="B6975" s="238" t="s">
        <v>32908</v>
      </c>
      <c r="C6975" s="121" t="s">
        <v>7508</v>
      </c>
      <c r="D6975" s="119">
        <v>2025</v>
      </c>
      <c r="E6975" s="121">
        <v>6400024893</v>
      </c>
      <c r="F6975" s="237">
        <v>45961</v>
      </c>
      <c r="G6975" s="121" t="s">
        <v>14133</v>
      </c>
      <c r="H6975" s="121" t="s">
        <v>27750</v>
      </c>
      <c r="I6975" s="120" t="s">
        <v>20844</v>
      </c>
      <c r="J6975" s="121" t="s">
        <v>7455</v>
      </c>
    </row>
    <row r="6976" spans="1:10" ht="15.75" hidden="1" customHeight="1">
      <c r="A6976" s="119">
        <v>6969</v>
      </c>
      <c r="B6976" s="238" t="s">
        <v>32909</v>
      </c>
      <c r="C6976" s="121" t="s">
        <v>7493</v>
      </c>
      <c r="D6976" s="119">
        <v>2025</v>
      </c>
      <c r="E6976" s="121">
        <v>6000043912</v>
      </c>
      <c r="F6976" s="237">
        <v>45945</v>
      </c>
      <c r="G6976" s="121" t="s">
        <v>14134</v>
      </c>
      <c r="H6976" s="121" t="s">
        <v>27751</v>
      </c>
      <c r="I6976" s="120" t="s">
        <v>20845</v>
      </c>
      <c r="J6976" s="121" t="s">
        <v>7452</v>
      </c>
    </row>
    <row r="6977" spans="1:10" ht="15.75" hidden="1" customHeight="1">
      <c r="A6977" s="119">
        <v>6970</v>
      </c>
      <c r="B6977" s="238" t="s">
        <v>32910</v>
      </c>
      <c r="C6977" s="121" t="s">
        <v>7489</v>
      </c>
      <c r="D6977" s="119">
        <v>2025</v>
      </c>
      <c r="E6977" s="121">
        <v>6200040986</v>
      </c>
      <c r="F6977" s="237">
        <v>45931</v>
      </c>
      <c r="G6977" s="121" t="s">
        <v>14135</v>
      </c>
      <c r="H6977" s="121" t="s">
        <v>27752</v>
      </c>
      <c r="I6977" s="120" t="s">
        <v>20846</v>
      </c>
      <c r="J6977" s="121" t="s">
        <v>7453</v>
      </c>
    </row>
    <row r="6978" spans="1:10" ht="15.75" hidden="1" customHeight="1">
      <c r="A6978" s="119">
        <v>6971</v>
      </c>
      <c r="B6978" s="238" t="s">
        <v>32911</v>
      </c>
      <c r="C6978" s="121" t="s">
        <v>7511</v>
      </c>
      <c r="D6978" s="119">
        <v>2025</v>
      </c>
      <c r="E6978" s="121">
        <v>6300021794</v>
      </c>
      <c r="F6978" s="237">
        <v>45985</v>
      </c>
      <c r="G6978" s="121" t="s">
        <v>14136</v>
      </c>
      <c r="H6978" s="121" t="s">
        <v>27753</v>
      </c>
      <c r="I6978" s="120" t="s">
        <v>20847</v>
      </c>
      <c r="J6978" s="121" t="s">
        <v>7454</v>
      </c>
    </row>
    <row r="6979" spans="1:10" ht="15.75" hidden="1" customHeight="1">
      <c r="A6979" s="119">
        <v>6972</v>
      </c>
      <c r="B6979" s="238" t="s">
        <v>32912</v>
      </c>
      <c r="C6979" s="121" t="s">
        <v>7500</v>
      </c>
      <c r="D6979" s="119">
        <v>2025</v>
      </c>
      <c r="E6979" s="121">
        <v>6200041153</v>
      </c>
      <c r="F6979" s="237">
        <v>45937</v>
      </c>
      <c r="G6979" s="121" t="s">
        <v>14137</v>
      </c>
      <c r="H6979" s="121" t="s">
        <v>27754</v>
      </c>
      <c r="I6979" s="120" t="s">
        <v>20848</v>
      </c>
      <c r="J6979" s="121" t="s">
        <v>7453</v>
      </c>
    </row>
    <row r="6980" spans="1:10" ht="15.75" hidden="1" customHeight="1">
      <c r="A6980" s="119">
        <v>6973</v>
      </c>
      <c r="B6980" s="238" t="s">
        <v>32913</v>
      </c>
      <c r="C6980" s="121" t="s">
        <v>7498</v>
      </c>
      <c r="D6980" s="119">
        <v>2025</v>
      </c>
      <c r="E6980" s="121">
        <v>6200041255</v>
      </c>
      <c r="F6980" s="237">
        <v>45943</v>
      </c>
      <c r="G6980" s="121" t="s">
        <v>14138</v>
      </c>
      <c r="H6980" s="121"/>
      <c r="I6980" s="120" t="s">
        <v>20849</v>
      </c>
      <c r="J6980" s="121" t="s">
        <v>7453</v>
      </c>
    </row>
    <row r="6981" spans="1:10" ht="15.75" hidden="1" customHeight="1">
      <c r="A6981" s="119">
        <v>6974</v>
      </c>
      <c r="B6981" s="238" t="s">
        <v>32914</v>
      </c>
      <c r="C6981" s="121" t="s">
        <v>7491</v>
      </c>
      <c r="D6981" s="119">
        <v>2025</v>
      </c>
      <c r="E6981" s="121">
        <v>6100117103</v>
      </c>
      <c r="F6981" s="237">
        <v>45946</v>
      </c>
      <c r="G6981" s="121" t="s">
        <v>14139</v>
      </c>
      <c r="H6981" s="121" t="s">
        <v>27755</v>
      </c>
      <c r="I6981" s="120" t="s">
        <v>20850</v>
      </c>
      <c r="J6981" s="121" t="s">
        <v>7451</v>
      </c>
    </row>
    <row r="6982" spans="1:10" ht="15.75" hidden="1" customHeight="1">
      <c r="A6982" s="119">
        <v>6975</v>
      </c>
      <c r="B6982" s="238" t="s">
        <v>32915</v>
      </c>
      <c r="C6982" s="121" t="s">
        <v>7508</v>
      </c>
      <c r="D6982" s="119">
        <v>2025</v>
      </c>
      <c r="E6982" s="121">
        <v>6400024897</v>
      </c>
      <c r="F6982" s="237">
        <v>45939</v>
      </c>
      <c r="G6982" s="121" t="s">
        <v>14054</v>
      </c>
      <c r="H6982" s="121" t="s">
        <v>27756</v>
      </c>
      <c r="I6982" s="120" t="s">
        <v>20851</v>
      </c>
      <c r="J6982" s="121" t="s">
        <v>7455</v>
      </c>
    </row>
    <row r="6983" spans="1:10" ht="15.75" hidden="1" customHeight="1">
      <c r="A6983" s="119">
        <v>6976</v>
      </c>
      <c r="B6983" s="238" t="s">
        <v>32916</v>
      </c>
      <c r="C6983" s="121" t="s">
        <v>7491</v>
      </c>
      <c r="D6983" s="119">
        <v>2025</v>
      </c>
      <c r="E6983" s="121">
        <v>6100116918</v>
      </c>
      <c r="F6983" s="237">
        <v>45943</v>
      </c>
      <c r="G6983" s="121" t="s">
        <v>14140</v>
      </c>
      <c r="H6983" s="121" t="s">
        <v>27757</v>
      </c>
      <c r="I6983" s="120" t="s">
        <v>20852</v>
      </c>
      <c r="J6983" s="121" t="s">
        <v>7451</v>
      </c>
    </row>
    <row r="6984" spans="1:10" ht="15.75" hidden="1" customHeight="1">
      <c r="A6984" s="119">
        <v>6977</v>
      </c>
      <c r="B6984" s="238" t="s">
        <v>32917</v>
      </c>
      <c r="C6984" s="121" t="s">
        <v>7504</v>
      </c>
      <c r="D6984" s="119">
        <v>2025</v>
      </c>
      <c r="E6984" s="121">
        <v>6300021577</v>
      </c>
      <c r="F6984" s="237">
        <v>45938</v>
      </c>
      <c r="G6984" s="121" t="s">
        <v>14141</v>
      </c>
      <c r="H6984" s="121" t="s">
        <v>27758</v>
      </c>
      <c r="I6984" s="120" t="s">
        <v>20853</v>
      </c>
      <c r="J6984" s="121" t="s">
        <v>7454</v>
      </c>
    </row>
    <row r="6985" spans="1:10" ht="15.75" hidden="1" customHeight="1">
      <c r="A6985" s="119">
        <v>6978</v>
      </c>
      <c r="B6985" s="238" t="s">
        <v>32918</v>
      </c>
      <c r="C6985" s="121" t="s">
        <v>7494</v>
      </c>
      <c r="D6985" s="119">
        <v>2025</v>
      </c>
      <c r="E6985" s="121">
        <v>6000043878</v>
      </c>
      <c r="F6985" s="237">
        <v>45938</v>
      </c>
      <c r="G6985" s="121" t="s">
        <v>14142</v>
      </c>
      <c r="H6985" s="121" t="s">
        <v>27759</v>
      </c>
      <c r="I6985" s="120" t="s">
        <v>20854</v>
      </c>
      <c r="J6985" s="121" t="s">
        <v>7452</v>
      </c>
    </row>
    <row r="6986" spans="1:10" ht="15.75" hidden="1" customHeight="1">
      <c r="A6986" s="119">
        <v>6979</v>
      </c>
      <c r="B6986" s="238" t="s">
        <v>32919</v>
      </c>
      <c r="C6986" s="121" t="s">
        <v>7480</v>
      </c>
      <c r="D6986" s="119">
        <v>2025</v>
      </c>
      <c r="E6986" s="121">
        <v>6000043955</v>
      </c>
      <c r="F6986" s="237">
        <v>45950</v>
      </c>
      <c r="G6986" s="121" t="s">
        <v>14143</v>
      </c>
      <c r="H6986" s="121" t="s">
        <v>27760</v>
      </c>
      <c r="I6986" s="120" t="s">
        <v>20855</v>
      </c>
      <c r="J6986" s="121" t="s">
        <v>7452</v>
      </c>
    </row>
    <row r="6987" spans="1:10" ht="15.75" hidden="1" customHeight="1">
      <c r="A6987" s="119">
        <v>6980</v>
      </c>
      <c r="B6987" s="238" t="s">
        <v>32920</v>
      </c>
      <c r="C6987" s="121" t="s">
        <v>7506</v>
      </c>
      <c r="D6987" s="119">
        <v>2025</v>
      </c>
      <c r="E6987" s="121">
        <v>6300021569</v>
      </c>
      <c r="F6987" s="237">
        <v>45936</v>
      </c>
      <c r="G6987" s="121" t="s">
        <v>14144</v>
      </c>
      <c r="H6987" s="121" t="s">
        <v>27761</v>
      </c>
      <c r="I6987" s="120" t="s">
        <v>20856</v>
      </c>
      <c r="J6987" s="121" t="s">
        <v>7454</v>
      </c>
    </row>
    <row r="6988" spans="1:10" ht="15.75" hidden="1" customHeight="1">
      <c r="A6988" s="119">
        <v>6981</v>
      </c>
      <c r="B6988" s="238" t="s">
        <v>32921</v>
      </c>
      <c r="C6988" s="121" t="s">
        <v>7500</v>
      </c>
      <c r="D6988" s="119">
        <v>2025</v>
      </c>
      <c r="E6988" s="121">
        <v>6200041169</v>
      </c>
      <c r="F6988" s="237">
        <v>45936</v>
      </c>
      <c r="G6988" s="121" t="s">
        <v>14145</v>
      </c>
      <c r="H6988" s="121" t="s">
        <v>27762</v>
      </c>
      <c r="I6988" s="120" t="s">
        <v>20857</v>
      </c>
      <c r="J6988" s="121" t="s">
        <v>7453</v>
      </c>
    </row>
    <row r="6989" spans="1:10" ht="15.75" hidden="1" customHeight="1">
      <c r="A6989" s="119">
        <v>6982</v>
      </c>
      <c r="B6989" s="238" t="s">
        <v>32922</v>
      </c>
      <c r="C6989" s="121" t="s">
        <v>7494</v>
      </c>
      <c r="D6989" s="119">
        <v>2025</v>
      </c>
      <c r="E6989" s="121">
        <v>6000043879</v>
      </c>
      <c r="F6989" s="237">
        <v>45938</v>
      </c>
      <c r="G6989" s="121" t="s">
        <v>14146</v>
      </c>
      <c r="H6989" s="121" t="s">
        <v>27763</v>
      </c>
      <c r="I6989" s="120" t="s">
        <v>20858</v>
      </c>
      <c r="J6989" s="121" t="s">
        <v>7452</v>
      </c>
    </row>
    <row r="6990" spans="1:10" ht="15.75" hidden="1" customHeight="1">
      <c r="A6990" s="119">
        <v>6983</v>
      </c>
      <c r="B6990" s="238" t="s">
        <v>32923</v>
      </c>
      <c r="C6990" s="121" t="s">
        <v>7502</v>
      </c>
      <c r="D6990" s="119">
        <v>2025</v>
      </c>
      <c r="E6990" s="121">
        <v>6300021647</v>
      </c>
      <c r="F6990" s="237">
        <v>45957</v>
      </c>
      <c r="G6990" s="121" t="s">
        <v>14147</v>
      </c>
      <c r="H6990" s="121" t="s">
        <v>27764</v>
      </c>
      <c r="I6990" s="120" t="s">
        <v>20859</v>
      </c>
      <c r="J6990" s="121" t="s">
        <v>7454</v>
      </c>
    </row>
    <row r="6991" spans="1:10" ht="15.75" hidden="1" customHeight="1">
      <c r="A6991" s="119">
        <v>6984</v>
      </c>
      <c r="B6991" s="238" t="s">
        <v>32924</v>
      </c>
      <c r="C6991" s="121" t="s">
        <v>7482</v>
      </c>
      <c r="D6991" s="119">
        <v>2025</v>
      </c>
      <c r="E6991" s="121">
        <v>6100117159</v>
      </c>
      <c r="F6991" s="237">
        <v>45945</v>
      </c>
      <c r="G6991" s="121" t="s">
        <v>14148</v>
      </c>
      <c r="H6991" s="121" t="s">
        <v>27765</v>
      </c>
      <c r="I6991" s="120" t="s">
        <v>20860</v>
      </c>
      <c r="J6991" s="121" t="s">
        <v>7451</v>
      </c>
    </row>
    <row r="6992" spans="1:10" ht="15.75" hidden="1" customHeight="1">
      <c r="A6992" s="119">
        <v>6985</v>
      </c>
      <c r="B6992" s="238" t="s">
        <v>32925</v>
      </c>
      <c r="C6992" s="121" t="s">
        <v>7508</v>
      </c>
      <c r="D6992" s="119">
        <v>2025</v>
      </c>
      <c r="E6992" s="121">
        <v>6400024929</v>
      </c>
      <c r="F6992" s="237">
        <v>45943</v>
      </c>
      <c r="G6992" s="121" t="s">
        <v>14149</v>
      </c>
      <c r="H6992" s="121" t="s">
        <v>27766</v>
      </c>
      <c r="I6992" s="120" t="s">
        <v>20861</v>
      </c>
      <c r="J6992" s="121" t="s">
        <v>7455</v>
      </c>
    </row>
    <row r="6993" spans="1:10" ht="15.75" hidden="1" customHeight="1">
      <c r="A6993" s="119">
        <v>6986</v>
      </c>
      <c r="B6993" s="238" t="s">
        <v>32926</v>
      </c>
      <c r="C6993" s="121" t="s">
        <v>7508</v>
      </c>
      <c r="D6993" s="119">
        <v>2025</v>
      </c>
      <c r="E6993" s="121">
        <v>6400024914</v>
      </c>
      <c r="F6993" s="237">
        <v>45944</v>
      </c>
      <c r="G6993" s="121" t="s">
        <v>14150</v>
      </c>
      <c r="H6993" s="121" t="s">
        <v>27767</v>
      </c>
      <c r="I6993" s="120" t="s">
        <v>20862</v>
      </c>
      <c r="J6993" s="121" t="s">
        <v>7455</v>
      </c>
    </row>
    <row r="6994" spans="1:10" ht="15.75" hidden="1" customHeight="1">
      <c r="A6994" s="119">
        <v>6987</v>
      </c>
      <c r="B6994" s="238" t="s">
        <v>32927</v>
      </c>
      <c r="C6994" s="121" t="s">
        <v>7485</v>
      </c>
      <c r="D6994" s="119">
        <v>2025</v>
      </c>
      <c r="E6994" s="121">
        <v>6000043945</v>
      </c>
      <c r="F6994" s="237">
        <v>45945</v>
      </c>
      <c r="G6994" s="121" t="s">
        <v>14151</v>
      </c>
      <c r="H6994" s="121" t="s">
        <v>27768</v>
      </c>
      <c r="I6994" s="120" t="s">
        <v>20863</v>
      </c>
      <c r="J6994" s="121" t="s">
        <v>7452</v>
      </c>
    </row>
    <row r="6995" spans="1:10" ht="15.75" hidden="1" customHeight="1">
      <c r="A6995" s="119">
        <v>6988</v>
      </c>
      <c r="B6995" s="238" t="s">
        <v>32928</v>
      </c>
      <c r="C6995" s="121" t="s">
        <v>7483</v>
      </c>
      <c r="D6995" s="119">
        <v>2025</v>
      </c>
      <c r="E6995" s="121">
        <v>6100117979</v>
      </c>
      <c r="F6995" s="237">
        <v>45979</v>
      </c>
      <c r="G6995" s="121" t="s">
        <v>13115</v>
      </c>
      <c r="H6995" s="121" t="s">
        <v>27769</v>
      </c>
      <c r="I6995" s="120" t="s">
        <v>20864</v>
      </c>
      <c r="J6995" s="121" t="s">
        <v>7451</v>
      </c>
    </row>
    <row r="6996" spans="1:10" ht="15.75" hidden="1" customHeight="1">
      <c r="A6996" s="119">
        <v>6989</v>
      </c>
      <c r="B6996" s="238" t="s">
        <v>32929</v>
      </c>
      <c r="C6996" s="121" t="s">
        <v>7506</v>
      </c>
      <c r="D6996" s="119">
        <v>2025</v>
      </c>
      <c r="E6996" s="121">
        <v>6300021582</v>
      </c>
      <c r="F6996" s="237">
        <v>45938</v>
      </c>
      <c r="G6996" s="121" t="s">
        <v>14152</v>
      </c>
      <c r="H6996" s="121" t="s">
        <v>27770</v>
      </c>
      <c r="I6996" s="120" t="s">
        <v>20865</v>
      </c>
      <c r="J6996" s="121" t="s">
        <v>7454</v>
      </c>
    </row>
    <row r="6997" spans="1:10" ht="15.75" hidden="1" customHeight="1">
      <c r="A6997" s="119">
        <v>6990</v>
      </c>
      <c r="B6997" s="238" t="s">
        <v>32930</v>
      </c>
      <c r="C6997" s="121" t="s">
        <v>7493</v>
      </c>
      <c r="D6997" s="119">
        <v>2025</v>
      </c>
      <c r="E6997" s="121">
        <v>6000043908</v>
      </c>
      <c r="F6997" s="237">
        <v>45944</v>
      </c>
      <c r="G6997" s="121" t="s">
        <v>14153</v>
      </c>
      <c r="H6997" s="121" t="s">
        <v>27771</v>
      </c>
      <c r="I6997" s="120" t="s">
        <v>20866</v>
      </c>
      <c r="J6997" s="121" t="s">
        <v>7452</v>
      </c>
    </row>
    <row r="6998" spans="1:10" ht="15.75" hidden="1" customHeight="1">
      <c r="A6998" s="119">
        <v>6991</v>
      </c>
      <c r="B6998" s="238" t="s">
        <v>32931</v>
      </c>
      <c r="C6998" s="121" t="s">
        <v>7482</v>
      </c>
      <c r="D6998" s="119">
        <v>2025</v>
      </c>
      <c r="E6998" s="121">
        <v>6100117040</v>
      </c>
      <c r="F6998" s="237">
        <v>45944</v>
      </c>
      <c r="G6998" s="121" t="s">
        <v>14154</v>
      </c>
      <c r="H6998" s="121" t="s">
        <v>27772</v>
      </c>
      <c r="I6998" s="120" t="s">
        <v>20867</v>
      </c>
      <c r="J6998" s="121" t="s">
        <v>7451</v>
      </c>
    </row>
    <row r="6999" spans="1:10" ht="15.75" hidden="1" customHeight="1">
      <c r="A6999" s="119">
        <v>6992</v>
      </c>
      <c r="B6999" s="238" t="s">
        <v>32932</v>
      </c>
      <c r="C6999" s="121" t="s">
        <v>7493</v>
      </c>
      <c r="D6999" s="119">
        <v>2025</v>
      </c>
      <c r="E6999" s="121">
        <v>6000044068</v>
      </c>
      <c r="F6999" s="237">
        <v>45958</v>
      </c>
      <c r="G6999" s="121" t="s">
        <v>14155</v>
      </c>
      <c r="H6999" s="121" t="s">
        <v>27773</v>
      </c>
      <c r="I6999" s="120" t="s">
        <v>20868</v>
      </c>
      <c r="J6999" s="121" t="s">
        <v>7452</v>
      </c>
    </row>
    <row r="7000" spans="1:10" ht="15.75" hidden="1" customHeight="1">
      <c r="A7000" s="119">
        <v>6993</v>
      </c>
      <c r="B7000" s="238" t="s">
        <v>31887</v>
      </c>
      <c r="C7000" s="121" t="s">
        <v>7483</v>
      </c>
      <c r="D7000" s="119">
        <v>2025</v>
      </c>
      <c r="E7000" s="121">
        <v>6100117226</v>
      </c>
      <c r="F7000" s="237">
        <v>45947</v>
      </c>
      <c r="G7000" s="121" t="s">
        <v>14156</v>
      </c>
      <c r="H7000" s="121" t="s">
        <v>27774</v>
      </c>
      <c r="I7000" s="120" t="s">
        <v>20869</v>
      </c>
      <c r="J7000" s="121" t="s">
        <v>7451</v>
      </c>
    </row>
    <row r="7001" spans="1:10" ht="15.75" hidden="1" customHeight="1">
      <c r="A7001" s="119">
        <v>6994</v>
      </c>
      <c r="B7001" s="238" t="s">
        <v>32933</v>
      </c>
      <c r="C7001" s="121" t="s">
        <v>7495</v>
      </c>
      <c r="D7001" s="119">
        <v>2025</v>
      </c>
      <c r="E7001" s="121">
        <v>6300021640</v>
      </c>
      <c r="F7001" s="237">
        <v>45947</v>
      </c>
      <c r="G7001" s="121" t="s">
        <v>14157</v>
      </c>
      <c r="H7001" s="121" t="s">
        <v>27775</v>
      </c>
      <c r="I7001" s="120" t="s">
        <v>20870</v>
      </c>
      <c r="J7001" s="121" t="s">
        <v>7454</v>
      </c>
    </row>
    <row r="7002" spans="1:10" ht="15.75" hidden="1" customHeight="1">
      <c r="A7002" s="119">
        <v>6995</v>
      </c>
      <c r="B7002" s="238" t="s">
        <v>32934</v>
      </c>
      <c r="C7002" s="121" t="s">
        <v>7497</v>
      </c>
      <c r="D7002" s="119">
        <v>2025</v>
      </c>
      <c r="E7002" s="121">
        <v>6100117387</v>
      </c>
      <c r="F7002" s="237">
        <v>45958</v>
      </c>
      <c r="G7002" s="121" t="s">
        <v>14158</v>
      </c>
      <c r="H7002" s="121" t="s">
        <v>27776</v>
      </c>
      <c r="I7002" s="120" t="s">
        <v>20871</v>
      </c>
      <c r="J7002" s="121" t="s">
        <v>7451</v>
      </c>
    </row>
    <row r="7003" spans="1:10" ht="15.75" hidden="1" customHeight="1">
      <c r="A7003" s="119">
        <v>6996</v>
      </c>
      <c r="B7003" s="238" t="s">
        <v>32935</v>
      </c>
      <c r="C7003" s="121" t="s">
        <v>7493</v>
      </c>
      <c r="D7003" s="119">
        <v>2025</v>
      </c>
      <c r="E7003" s="121">
        <v>6000044084</v>
      </c>
      <c r="F7003" s="237">
        <v>45954</v>
      </c>
      <c r="G7003" s="121" t="s">
        <v>14159</v>
      </c>
      <c r="H7003" s="121" t="s">
        <v>27777</v>
      </c>
      <c r="I7003" s="120" t="s">
        <v>20872</v>
      </c>
      <c r="J7003" s="121" t="s">
        <v>7452</v>
      </c>
    </row>
    <row r="7004" spans="1:10" ht="15.75" hidden="1" customHeight="1">
      <c r="A7004" s="119">
        <v>6997</v>
      </c>
      <c r="B7004" s="238" t="s">
        <v>32936</v>
      </c>
      <c r="C7004" s="121" t="s">
        <v>7499</v>
      </c>
      <c r="D7004" s="119">
        <v>2025</v>
      </c>
      <c r="E7004" s="121">
        <v>6000043917</v>
      </c>
      <c r="F7004" s="237">
        <v>45944</v>
      </c>
      <c r="G7004" s="121" t="s">
        <v>14160</v>
      </c>
      <c r="H7004" s="121" t="s">
        <v>27778</v>
      </c>
      <c r="I7004" s="120" t="s">
        <v>20873</v>
      </c>
      <c r="J7004" s="121" t="s">
        <v>7452</v>
      </c>
    </row>
    <row r="7005" spans="1:10" ht="15.75" hidden="1" customHeight="1">
      <c r="A7005" s="119">
        <v>6998</v>
      </c>
      <c r="B7005" s="238" t="s">
        <v>32937</v>
      </c>
      <c r="C7005" s="121" t="s">
        <v>7497</v>
      </c>
      <c r="D7005" s="119">
        <v>2025</v>
      </c>
      <c r="E7005" s="121">
        <v>6100117440</v>
      </c>
      <c r="F7005" s="237">
        <v>45962</v>
      </c>
      <c r="G7005" s="121" t="s">
        <v>14161</v>
      </c>
      <c r="H7005" s="121" t="s">
        <v>27779</v>
      </c>
      <c r="I7005" s="120" t="s">
        <v>20874</v>
      </c>
      <c r="J7005" s="121" t="s">
        <v>7451</v>
      </c>
    </row>
    <row r="7006" spans="1:10" ht="15.75" hidden="1" customHeight="1">
      <c r="A7006" s="119">
        <v>6999</v>
      </c>
      <c r="B7006" s="238" t="s">
        <v>32938</v>
      </c>
      <c r="C7006" s="121" t="s">
        <v>7483</v>
      </c>
      <c r="D7006" s="119">
        <v>2025</v>
      </c>
      <c r="E7006" s="121">
        <v>6100117058</v>
      </c>
      <c r="F7006" s="237">
        <v>45945</v>
      </c>
      <c r="G7006" s="121" t="s">
        <v>14162</v>
      </c>
      <c r="H7006" s="121" t="s">
        <v>27780</v>
      </c>
      <c r="I7006" s="120" t="s">
        <v>20875</v>
      </c>
      <c r="J7006" s="121" t="s">
        <v>7451</v>
      </c>
    </row>
    <row r="7007" spans="1:10" ht="15.75" hidden="1" customHeight="1">
      <c r="A7007" s="119">
        <v>7000</v>
      </c>
      <c r="B7007" s="238" t="s">
        <v>7680</v>
      </c>
      <c r="C7007" s="121" t="s">
        <v>7484</v>
      </c>
      <c r="D7007" s="119">
        <v>2025</v>
      </c>
      <c r="E7007" s="121">
        <v>6100117054</v>
      </c>
      <c r="F7007" s="237">
        <v>45943</v>
      </c>
      <c r="G7007" s="121" t="s">
        <v>14163</v>
      </c>
      <c r="H7007" s="121" t="s">
        <v>27781</v>
      </c>
      <c r="I7007" s="120" t="s">
        <v>20876</v>
      </c>
      <c r="J7007" s="121" t="s">
        <v>7451</v>
      </c>
    </row>
    <row r="7008" spans="1:10" ht="15.75" hidden="1" customHeight="1">
      <c r="A7008" s="119">
        <v>7001</v>
      </c>
      <c r="B7008" s="238" t="s">
        <v>32939</v>
      </c>
      <c r="C7008" s="121" t="s">
        <v>7496</v>
      </c>
      <c r="D7008" s="119">
        <v>2025</v>
      </c>
      <c r="E7008" s="121">
        <v>6100117042</v>
      </c>
      <c r="F7008" s="237">
        <v>45944</v>
      </c>
      <c r="G7008" s="121" t="s">
        <v>14164</v>
      </c>
      <c r="H7008" s="121" t="s">
        <v>27782</v>
      </c>
      <c r="I7008" s="120" t="s">
        <v>20877</v>
      </c>
      <c r="J7008" s="121" t="s">
        <v>7451</v>
      </c>
    </row>
    <row r="7009" spans="1:10" ht="15.75" hidden="1" customHeight="1">
      <c r="A7009" s="119">
        <v>7002</v>
      </c>
      <c r="B7009" s="238" t="s">
        <v>32940</v>
      </c>
      <c r="C7009" s="121" t="s">
        <v>7486</v>
      </c>
      <c r="D7009" s="119">
        <v>2025</v>
      </c>
      <c r="E7009" s="121">
        <v>6200041173</v>
      </c>
      <c r="F7009" s="237">
        <v>45943</v>
      </c>
      <c r="G7009" s="121" t="s">
        <v>14165</v>
      </c>
      <c r="H7009" s="121" t="s">
        <v>27783</v>
      </c>
      <c r="I7009" s="120" t="s">
        <v>20878</v>
      </c>
      <c r="J7009" s="121" t="s">
        <v>7453</v>
      </c>
    </row>
    <row r="7010" spans="1:10" ht="15.75" hidden="1" customHeight="1">
      <c r="A7010" s="119">
        <v>7003</v>
      </c>
      <c r="B7010" s="238" t="s">
        <v>32941</v>
      </c>
      <c r="C7010" s="121" t="s">
        <v>7507</v>
      </c>
      <c r="D7010" s="119">
        <v>2025</v>
      </c>
      <c r="E7010" s="121">
        <v>6400024930</v>
      </c>
      <c r="F7010" s="237">
        <v>45946</v>
      </c>
      <c r="G7010" s="121" t="s">
        <v>14166</v>
      </c>
      <c r="H7010" s="121" t="s">
        <v>27784</v>
      </c>
      <c r="I7010" s="120" t="s">
        <v>20879</v>
      </c>
      <c r="J7010" s="121" t="s">
        <v>7455</v>
      </c>
    </row>
    <row r="7011" spans="1:10" ht="15.75" hidden="1" customHeight="1">
      <c r="A7011" s="119">
        <v>7004</v>
      </c>
      <c r="B7011" s="238" t="s">
        <v>32942</v>
      </c>
      <c r="C7011" s="121" t="s">
        <v>7479</v>
      </c>
      <c r="D7011" s="119">
        <v>2025</v>
      </c>
      <c r="E7011" s="121">
        <v>6100117190</v>
      </c>
      <c r="F7011" s="237">
        <v>45946</v>
      </c>
      <c r="G7011" s="121" t="s">
        <v>14167</v>
      </c>
      <c r="H7011" s="121" t="s">
        <v>27785</v>
      </c>
      <c r="I7011" s="120" t="s">
        <v>20880</v>
      </c>
      <c r="J7011" s="121" t="s">
        <v>7451</v>
      </c>
    </row>
    <row r="7012" spans="1:10" ht="15.75" hidden="1" customHeight="1">
      <c r="A7012" s="119">
        <v>7005</v>
      </c>
      <c r="B7012" s="238" t="s">
        <v>32943</v>
      </c>
      <c r="C7012" s="121" t="s">
        <v>7505</v>
      </c>
      <c r="D7012" s="119">
        <v>2025</v>
      </c>
      <c r="E7012" s="121">
        <v>6400024955</v>
      </c>
      <c r="F7012" s="237">
        <v>45950</v>
      </c>
      <c r="G7012" s="121" t="s">
        <v>14168</v>
      </c>
      <c r="H7012" s="121" t="s">
        <v>27786</v>
      </c>
      <c r="I7012" s="120" t="s">
        <v>20881</v>
      </c>
      <c r="J7012" s="121" t="s">
        <v>7455</v>
      </c>
    </row>
    <row r="7013" spans="1:10" ht="15.75" hidden="1" customHeight="1">
      <c r="A7013" s="119">
        <v>7006</v>
      </c>
      <c r="B7013" s="238" t="s">
        <v>32944</v>
      </c>
      <c r="C7013" s="121" t="s">
        <v>7494</v>
      </c>
      <c r="D7013" s="119">
        <v>2025</v>
      </c>
      <c r="E7013" s="121">
        <v>6000044117</v>
      </c>
      <c r="F7013" s="237">
        <v>45966</v>
      </c>
      <c r="G7013" s="121" t="s">
        <v>14169</v>
      </c>
      <c r="H7013" s="121" t="s">
        <v>27787</v>
      </c>
      <c r="I7013" s="120" t="s">
        <v>7311</v>
      </c>
      <c r="J7013" s="121" t="s">
        <v>7452</v>
      </c>
    </row>
    <row r="7014" spans="1:10" ht="15.75" hidden="1" customHeight="1">
      <c r="A7014" s="119">
        <v>7007</v>
      </c>
      <c r="B7014" s="238" t="s">
        <v>32945</v>
      </c>
      <c r="C7014" s="121" t="s">
        <v>7508</v>
      </c>
      <c r="D7014" s="119">
        <v>2025</v>
      </c>
      <c r="E7014" s="121">
        <v>6400024931</v>
      </c>
      <c r="F7014" s="237">
        <v>45947</v>
      </c>
      <c r="G7014" s="121" t="s">
        <v>9169</v>
      </c>
      <c r="H7014" s="121" t="s">
        <v>27788</v>
      </c>
      <c r="I7014" s="120" t="s">
        <v>20882</v>
      </c>
      <c r="J7014" s="121" t="s">
        <v>7455</v>
      </c>
    </row>
    <row r="7015" spans="1:10" ht="15.75" hidden="1" customHeight="1">
      <c r="A7015" s="119">
        <v>7008</v>
      </c>
      <c r="B7015" s="238" t="s">
        <v>32946</v>
      </c>
      <c r="C7015" s="121" t="s">
        <v>7502</v>
      </c>
      <c r="D7015" s="119">
        <v>2025</v>
      </c>
      <c r="E7015" s="121">
        <v>6300021608</v>
      </c>
      <c r="F7015" s="237">
        <v>45950</v>
      </c>
      <c r="G7015" s="121" t="s">
        <v>14170</v>
      </c>
      <c r="H7015" s="121" t="s">
        <v>27789</v>
      </c>
      <c r="I7015" s="120" t="s">
        <v>20883</v>
      </c>
      <c r="J7015" s="121" t="s">
        <v>7454</v>
      </c>
    </row>
    <row r="7016" spans="1:10" ht="15.75" hidden="1" customHeight="1">
      <c r="A7016" s="119">
        <v>7009</v>
      </c>
      <c r="B7016" s="238" t="s">
        <v>32947</v>
      </c>
      <c r="C7016" s="121" t="s">
        <v>7488</v>
      </c>
      <c r="D7016" s="119">
        <v>2025</v>
      </c>
      <c r="E7016" s="121">
        <v>6100117349</v>
      </c>
      <c r="F7016" s="237">
        <v>45953</v>
      </c>
      <c r="G7016" s="121" t="s">
        <v>14171</v>
      </c>
      <c r="H7016" s="121" t="s">
        <v>27790</v>
      </c>
      <c r="I7016" s="120" t="s">
        <v>20884</v>
      </c>
      <c r="J7016" s="121" t="s">
        <v>7451</v>
      </c>
    </row>
    <row r="7017" spans="1:10" ht="15.75" hidden="1" customHeight="1">
      <c r="A7017" s="119">
        <v>7010</v>
      </c>
      <c r="B7017" s="238" t="s">
        <v>32948</v>
      </c>
      <c r="C7017" s="121" t="s">
        <v>7481</v>
      </c>
      <c r="D7017" s="119">
        <v>2025</v>
      </c>
      <c r="E7017" s="121">
        <v>6000044079</v>
      </c>
      <c r="F7017" s="237">
        <v>45953</v>
      </c>
      <c r="G7017" s="121" t="s">
        <v>14172</v>
      </c>
      <c r="H7017" s="121" t="s">
        <v>27791</v>
      </c>
      <c r="I7017" s="120" t="s">
        <v>20885</v>
      </c>
      <c r="J7017" s="121" t="s">
        <v>7452</v>
      </c>
    </row>
    <row r="7018" spans="1:10" ht="15.75" hidden="1" customHeight="1">
      <c r="A7018" s="119">
        <v>7011</v>
      </c>
      <c r="B7018" s="238" t="s">
        <v>32949</v>
      </c>
      <c r="C7018" s="121" t="s">
        <v>7494</v>
      </c>
      <c r="D7018" s="119">
        <v>2025</v>
      </c>
      <c r="E7018" s="121">
        <v>6000044028</v>
      </c>
      <c r="F7018" s="237">
        <v>45952</v>
      </c>
      <c r="G7018" s="121" t="s">
        <v>14173</v>
      </c>
      <c r="H7018" s="121" t="s">
        <v>27792</v>
      </c>
      <c r="I7018" s="120" t="s">
        <v>20886</v>
      </c>
      <c r="J7018" s="121" t="s">
        <v>7452</v>
      </c>
    </row>
    <row r="7019" spans="1:10" ht="15.75" hidden="1" customHeight="1">
      <c r="A7019" s="119">
        <v>7012</v>
      </c>
      <c r="B7019" s="238" t="s">
        <v>32950</v>
      </c>
      <c r="C7019" s="121" t="s">
        <v>7480</v>
      </c>
      <c r="D7019" s="119">
        <v>2025</v>
      </c>
      <c r="E7019" s="121">
        <v>6000043947</v>
      </c>
      <c r="F7019" s="237">
        <v>45947</v>
      </c>
      <c r="G7019" s="121" t="s">
        <v>14174</v>
      </c>
      <c r="H7019" s="121" t="s">
        <v>27793</v>
      </c>
      <c r="I7019" s="120" t="s">
        <v>20887</v>
      </c>
      <c r="J7019" s="121" t="s">
        <v>7452</v>
      </c>
    </row>
    <row r="7020" spans="1:10" ht="15.75" hidden="1" customHeight="1">
      <c r="A7020" s="119">
        <v>7013</v>
      </c>
      <c r="B7020" s="238" t="s">
        <v>32951</v>
      </c>
      <c r="C7020" s="121" t="s">
        <v>7508</v>
      </c>
      <c r="D7020" s="119">
        <v>2025</v>
      </c>
      <c r="E7020" s="121">
        <v>6400024944</v>
      </c>
      <c r="F7020" s="237">
        <v>45944</v>
      </c>
      <c r="G7020" s="121" t="s">
        <v>13755</v>
      </c>
      <c r="H7020" s="121" t="s">
        <v>27794</v>
      </c>
      <c r="I7020" s="120" t="s">
        <v>20888</v>
      </c>
      <c r="J7020" s="121" t="s">
        <v>7455</v>
      </c>
    </row>
    <row r="7021" spans="1:10" ht="15.75" hidden="1" customHeight="1">
      <c r="A7021" s="119">
        <v>7014</v>
      </c>
      <c r="B7021" s="238" t="s">
        <v>32952</v>
      </c>
      <c r="C7021" s="121" t="s">
        <v>7483</v>
      </c>
      <c r="D7021" s="119">
        <v>2025</v>
      </c>
      <c r="E7021" s="121">
        <v>6100117162</v>
      </c>
      <c r="F7021" s="237">
        <v>45951</v>
      </c>
      <c r="G7021" s="121" t="s">
        <v>14175</v>
      </c>
      <c r="H7021" s="121" t="s">
        <v>27795</v>
      </c>
      <c r="I7021" s="120" t="s">
        <v>20889</v>
      </c>
      <c r="J7021" s="121" t="s">
        <v>7451</v>
      </c>
    </row>
    <row r="7022" spans="1:10" ht="15.75" hidden="1" customHeight="1">
      <c r="A7022" s="119">
        <v>7015</v>
      </c>
      <c r="B7022" s="238" t="s">
        <v>32953</v>
      </c>
      <c r="C7022" s="121" t="s">
        <v>7495</v>
      </c>
      <c r="D7022" s="119">
        <v>2025</v>
      </c>
      <c r="E7022" s="121">
        <v>6300021672</v>
      </c>
      <c r="F7022" s="237">
        <v>45953</v>
      </c>
      <c r="G7022" s="121" t="s">
        <v>14176</v>
      </c>
      <c r="H7022" s="121" t="s">
        <v>27796</v>
      </c>
      <c r="I7022" s="120" t="s">
        <v>20890</v>
      </c>
      <c r="J7022" s="121" t="s">
        <v>7454</v>
      </c>
    </row>
    <row r="7023" spans="1:10" ht="15.75" hidden="1" customHeight="1">
      <c r="A7023" s="119">
        <v>7016</v>
      </c>
      <c r="B7023" s="238" t="s">
        <v>32954</v>
      </c>
      <c r="C7023" s="121" t="s">
        <v>7513</v>
      </c>
      <c r="D7023" s="119">
        <v>2025</v>
      </c>
      <c r="E7023" s="121">
        <v>6400024942</v>
      </c>
      <c r="F7023" s="237">
        <v>45979</v>
      </c>
      <c r="G7023" s="121" t="s">
        <v>7164</v>
      </c>
      <c r="H7023" s="121" t="s">
        <v>27797</v>
      </c>
      <c r="I7023" s="120" t="s">
        <v>20891</v>
      </c>
      <c r="J7023" s="121" t="s">
        <v>7455</v>
      </c>
    </row>
    <row r="7024" spans="1:10" ht="15.75" hidden="1" customHeight="1">
      <c r="A7024" s="119">
        <v>7017</v>
      </c>
      <c r="B7024" s="238" t="s">
        <v>32955</v>
      </c>
      <c r="C7024" s="121" t="s">
        <v>7502</v>
      </c>
      <c r="D7024" s="119">
        <v>2025</v>
      </c>
      <c r="E7024" s="121">
        <v>6300021628</v>
      </c>
      <c r="F7024" s="237">
        <v>45945</v>
      </c>
      <c r="G7024" s="121" t="s">
        <v>14177</v>
      </c>
      <c r="H7024" s="121" t="s">
        <v>27798</v>
      </c>
      <c r="I7024" s="120" t="s">
        <v>20892</v>
      </c>
      <c r="J7024" s="121" t="s">
        <v>7454</v>
      </c>
    </row>
    <row r="7025" spans="1:10" ht="15.75" hidden="1" customHeight="1">
      <c r="A7025" s="119">
        <v>7018</v>
      </c>
      <c r="B7025" s="238" t="s">
        <v>32956</v>
      </c>
      <c r="C7025" s="121" t="s">
        <v>7508</v>
      </c>
      <c r="D7025" s="119">
        <v>2025</v>
      </c>
      <c r="E7025" s="121">
        <v>6400024943</v>
      </c>
      <c r="F7025" s="237">
        <v>45944</v>
      </c>
      <c r="G7025" s="121" t="s">
        <v>13755</v>
      </c>
      <c r="H7025" s="121" t="s">
        <v>27799</v>
      </c>
      <c r="I7025" s="120" t="s">
        <v>20893</v>
      </c>
      <c r="J7025" s="121" t="s">
        <v>7455</v>
      </c>
    </row>
    <row r="7026" spans="1:10" ht="15.75" hidden="1" customHeight="1">
      <c r="A7026" s="119">
        <v>7019</v>
      </c>
      <c r="B7026" s="238" t="s">
        <v>32957</v>
      </c>
      <c r="C7026" s="121" t="s">
        <v>7508</v>
      </c>
      <c r="D7026" s="119">
        <v>2025</v>
      </c>
      <c r="E7026" s="121">
        <v>6400024948</v>
      </c>
      <c r="F7026" s="237">
        <v>45953</v>
      </c>
      <c r="G7026" s="121" t="s">
        <v>14178</v>
      </c>
      <c r="H7026" s="121" t="s">
        <v>27800</v>
      </c>
      <c r="I7026" s="120" t="s">
        <v>20894</v>
      </c>
      <c r="J7026" s="121" t="s">
        <v>7455</v>
      </c>
    </row>
    <row r="7027" spans="1:10" ht="15.75" hidden="1" customHeight="1">
      <c r="A7027" s="119">
        <v>7020</v>
      </c>
      <c r="B7027" s="238" t="s">
        <v>32958</v>
      </c>
      <c r="C7027" s="121" t="s">
        <v>7502</v>
      </c>
      <c r="D7027" s="119">
        <v>2025</v>
      </c>
      <c r="E7027" s="121">
        <v>6300021656</v>
      </c>
      <c r="F7027" s="237">
        <v>45950</v>
      </c>
      <c r="G7027" s="121" t="s">
        <v>14179</v>
      </c>
      <c r="H7027" s="121" t="s">
        <v>27801</v>
      </c>
      <c r="I7027" s="120" t="s">
        <v>20895</v>
      </c>
      <c r="J7027" s="121" t="s">
        <v>7454</v>
      </c>
    </row>
    <row r="7028" spans="1:10" ht="15.75" hidden="1" customHeight="1">
      <c r="A7028" s="119">
        <v>7021</v>
      </c>
      <c r="B7028" s="238" t="s">
        <v>32959</v>
      </c>
      <c r="C7028" s="121" t="s">
        <v>7493</v>
      </c>
      <c r="D7028" s="119">
        <v>2025</v>
      </c>
      <c r="E7028" s="121">
        <v>6000044108</v>
      </c>
      <c r="F7028" s="237">
        <v>45958</v>
      </c>
      <c r="G7028" s="121" t="s">
        <v>14180</v>
      </c>
      <c r="H7028" s="121" t="s">
        <v>27802</v>
      </c>
      <c r="I7028" s="120" t="s">
        <v>20896</v>
      </c>
      <c r="J7028" s="121" t="s">
        <v>7452</v>
      </c>
    </row>
    <row r="7029" spans="1:10" ht="15.75" hidden="1" customHeight="1">
      <c r="A7029" s="119">
        <v>7022</v>
      </c>
      <c r="B7029" s="238" t="s">
        <v>32960</v>
      </c>
      <c r="C7029" s="121" t="s">
        <v>7485</v>
      </c>
      <c r="D7029" s="119">
        <v>2025</v>
      </c>
      <c r="E7029" s="121">
        <v>6000044021</v>
      </c>
      <c r="F7029" s="237">
        <v>45950</v>
      </c>
      <c r="G7029" s="121" t="s">
        <v>14181</v>
      </c>
      <c r="H7029" s="121" t="s">
        <v>27803</v>
      </c>
      <c r="I7029" s="120" t="s">
        <v>20897</v>
      </c>
      <c r="J7029" s="121" t="s">
        <v>7452</v>
      </c>
    </row>
    <row r="7030" spans="1:10" ht="15.75" hidden="1" customHeight="1">
      <c r="A7030" s="119">
        <v>7023</v>
      </c>
      <c r="B7030" s="238" t="s">
        <v>32961</v>
      </c>
      <c r="C7030" s="121" t="s">
        <v>7509</v>
      </c>
      <c r="D7030" s="119">
        <v>2025</v>
      </c>
      <c r="E7030" s="121">
        <v>6400024951</v>
      </c>
      <c r="F7030" s="237">
        <v>45950</v>
      </c>
      <c r="G7030" s="121" t="s">
        <v>14182</v>
      </c>
      <c r="H7030" s="121" t="s">
        <v>27804</v>
      </c>
      <c r="I7030" s="120" t="s">
        <v>20898</v>
      </c>
      <c r="J7030" s="121" t="s">
        <v>7455</v>
      </c>
    </row>
    <row r="7031" spans="1:10" ht="15.75" hidden="1" customHeight="1">
      <c r="A7031" s="119">
        <v>7024</v>
      </c>
      <c r="B7031" s="238" t="s">
        <v>32962</v>
      </c>
      <c r="C7031" s="121" t="s">
        <v>7493</v>
      </c>
      <c r="D7031" s="119">
        <v>2025</v>
      </c>
      <c r="E7031" s="121">
        <v>6000043948</v>
      </c>
      <c r="F7031" s="237">
        <v>45945</v>
      </c>
      <c r="G7031" s="121" t="s">
        <v>14183</v>
      </c>
      <c r="H7031" s="121" t="s">
        <v>27805</v>
      </c>
      <c r="I7031" s="120" t="s">
        <v>20899</v>
      </c>
      <c r="J7031" s="121" t="s">
        <v>7452</v>
      </c>
    </row>
    <row r="7032" spans="1:10" ht="15.75" hidden="1" customHeight="1">
      <c r="A7032" s="119">
        <v>7025</v>
      </c>
      <c r="B7032" s="238" t="s">
        <v>7529</v>
      </c>
      <c r="C7032" s="121" t="s">
        <v>7503</v>
      </c>
      <c r="D7032" s="119">
        <v>2025</v>
      </c>
      <c r="E7032" s="121">
        <v>6100117604</v>
      </c>
      <c r="F7032" s="237">
        <v>45961</v>
      </c>
      <c r="G7032" s="121" t="s">
        <v>14184</v>
      </c>
      <c r="H7032" s="121" t="s">
        <v>27806</v>
      </c>
      <c r="I7032" s="120" t="s">
        <v>20900</v>
      </c>
      <c r="J7032" s="121" t="s">
        <v>7451</v>
      </c>
    </row>
    <row r="7033" spans="1:10" ht="15.75" hidden="1" customHeight="1">
      <c r="A7033" s="119">
        <v>7026</v>
      </c>
      <c r="B7033" s="238" t="s">
        <v>32963</v>
      </c>
      <c r="C7033" s="121" t="s">
        <v>7495</v>
      </c>
      <c r="D7033" s="119">
        <v>2025</v>
      </c>
      <c r="E7033" s="121">
        <v>6300021646</v>
      </c>
      <c r="F7033" s="237">
        <v>45950</v>
      </c>
      <c r="G7033" s="121" t="s">
        <v>14185</v>
      </c>
      <c r="H7033" s="121" t="s">
        <v>27807</v>
      </c>
      <c r="I7033" s="120" t="s">
        <v>20901</v>
      </c>
      <c r="J7033" s="121" t="s">
        <v>7454</v>
      </c>
    </row>
    <row r="7034" spans="1:10" ht="15.75" hidden="1" customHeight="1">
      <c r="A7034" s="119">
        <v>7027</v>
      </c>
      <c r="B7034" s="238" t="s">
        <v>32964</v>
      </c>
      <c r="C7034" s="121" t="s">
        <v>7483</v>
      </c>
      <c r="D7034" s="119">
        <v>2025</v>
      </c>
      <c r="E7034" s="121">
        <v>6100117321</v>
      </c>
      <c r="F7034" s="237">
        <v>45954</v>
      </c>
      <c r="G7034" s="121" t="s">
        <v>14186</v>
      </c>
      <c r="H7034" s="121" t="s">
        <v>27808</v>
      </c>
      <c r="I7034" s="120" t="s">
        <v>20902</v>
      </c>
      <c r="J7034" s="121" t="s">
        <v>7451</v>
      </c>
    </row>
    <row r="7035" spans="1:10" ht="15.75" hidden="1" customHeight="1">
      <c r="A7035" s="119">
        <v>7028</v>
      </c>
      <c r="B7035" s="238" t="s">
        <v>32965</v>
      </c>
      <c r="C7035" s="121" t="s">
        <v>7495</v>
      </c>
      <c r="D7035" s="119">
        <v>2025</v>
      </c>
      <c r="E7035" s="121">
        <v>6300021644</v>
      </c>
      <c r="F7035" s="237">
        <v>45946</v>
      </c>
      <c r="G7035" s="121" t="s">
        <v>14187</v>
      </c>
      <c r="H7035" s="121" t="s">
        <v>27809</v>
      </c>
      <c r="I7035" s="120" t="s">
        <v>20903</v>
      </c>
      <c r="J7035" s="121" t="s">
        <v>7454</v>
      </c>
    </row>
    <row r="7036" spans="1:10" ht="15.75" hidden="1" customHeight="1">
      <c r="A7036" s="119">
        <v>7029</v>
      </c>
      <c r="B7036" s="238" t="s">
        <v>32966</v>
      </c>
      <c r="C7036" s="121" t="s">
        <v>7496</v>
      </c>
      <c r="D7036" s="119">
        <v>2025</v>
      </c>
      <c r="E7036" s="121">
        <v>6100117237</v>
      </c>
      <c r="F7036" s="237">
        <v>45950</v>
      </c>
      <c r="G7036" s="121" t="s">
        <v>14188</v>
      </c>
      <c r="H7036" s="121" t="s">
        <v>27810</v>
      </c>
      <c r="I7036" s="120" t="s">
        <v>20904</v>
      </c>
      <c r="J7036" s="121" t="s">
        <v>7451</v>
      </c>
    </row>
    <row r="7037" spans="1:10" ht="15.75" hidden="1" customHeight="1">
      <c r="A7037" s="119">
        <v>7030</v>
      </c>
      <c r="B7037" s="238" t="s">
        <v>32967</v>
      </c>
      <c r="C7037" s="121" t="s">
        <v>7506</v>
      </c>
      <c r="D7037" s="119">
        <v>2025</v>
      </c>
      <c r="E7037" s="121">
        <v>6300021649</v>
      </c>
      <c r="F7037" s="237">
        <v>45947</v>
      </c>
      <c r="G7037" s="121" t="s">
        <v>14189</v>
      </c>
      <c r="H7037" s="121" t="s">
        <v>27811</v>
      </c>
      <c r="I7037" s="120" t="s">
        <v>20905</v>
      </c>
      <c r="J7037" s="121" t="s">
        <v>7454</v>
      </c>
    </row>
    <row r="7038" spans="1:10" ht="15.75" hidden="1" customHeight="1">
      <c r="A7038" s="119">
        <v>7031</v>
      </c>
      <c r="B7038" s="238" t="s">
        <v>7615</v>
      </c>
      <c r="C7038" s="121" t="s">
        <v>7478</v>
      </c>
      <c r="D7038" s="119">
        <v>2025</v>
      </c>
      <c r="E7038" s="121">
        <v>6100117240</v>
      </c>
      <c r="F7038" s="237">
        <v>45961</v>
      </c>
      <c r="G7038" s="121" t="s">
        <v>14190</v>
      </c>
      <c r="H7038" s="121" t="s">
        <v>27812</v>
      </c>
      <c r="I7038" s="120" t="s">
        <v>20906</v>
      </c>
      <c r="J7038" s="121" t="s">
        <v>7451</v>
      </c>
    </row>
    <row r="7039" spans="1:10" ht="15.75" hidden="1" customHeight="1">
      <c r="A7039" s="119">
        <v>7032</v>
      </c>
      <c r="B7039" s="238" t="s">
        <v>7750</v>
      </c>
      <c r="C7039" s="121" t="s">
        <v>7491</v>
      </c>
      <c r="D7039" s="119">
        <v>2025</v>
      </c>
      <c r="E7039" s="121">
        <v>6100117231</v>
      </c>
      <c r="F7039" s="237">
        <v>45950</v>
      </c>
      <c r="G7039" s="121" t="s">
        <v>11813</v>
      </c>
      <c r="H7039" s="121" t="s">
        <v>27813</v>
      </c>
      <c r="I7039" s="120" t="s">
        <v>20907</v>
      </c>
      <c r="J7039" s="121" t="s">
        <v>7451</v>
      </c>
    </row>
    <row r="7040" spans="1:10" ht="15.75" hidden="1" customHeight="1">
      <c r="A7040" s="119">
        <v>7033</v>
      </c>
      <c r="B7040" s="238" t="s">
        <v>32968</v>
      </c>
      <c r="C7040" s="121" t="s">
        <v>7500</v>
      </c>
      <c r="D7040" s="119">
        <v>2025</v>
      </c>
      <c r="E7040" s="121">
        <v>6200041377</v>
      </c>
      <c r="F7040" s="237">
        <v>45950</v>
      </c>
      <c r="G7040" s="121" t="s">
        <v>14191</v>
      </c>
      <c r="H7040" s="121" t="s">
        <v>27814</v>
      </c>
      <c r="I7040" s="120" t="s">
        <v>20908</v>
      </c>
      <c r="J7040" s="121" t="s">
        <v>7453</v>
      </c>
    </row>
    <row r="7041" spans="1:10" ht="15.75" hidden="1" customHeight="1">
      <c r="A7041" s="119">
        <v>7034</v>
      </c>
      <c r="B7041" s="238" t="s">
        <v>32969</v>
      </c>
      <c r="C7041" s="121" t="s">
        <v>7502</v>
      </c>
      <c r="D7041" s="119">
        <v>2025</v>
      </c>
      <c r="E7041" s="121">
        <v>6300021671</v>
      </c>
      <c r="F7041" s="237">
        <v>45954</v>
      </c>
      <c r="G7041" s="121" t="s">
        <v>14192</v>
      </c>
      <c r="H7041" s="121" t="s">
        <v>27815</v>
      </c>
      <c r="I7041" s="120" t="s">
        <v>20909</v>
      </c>
      <c r="J7041" s="121" t="s">
        <v>7454</v>
      </c>
    </row>
    <row r="7042" spans="1:10" ht="15.75" hidden="1" customHeight="1">
      <c r="A7042" s="119">
        <v>7035</v>
      </c>
      <c r="B7042" s="238" t="s">
        <v>32970</v>
      </c>
      <c r="C7042" s="121" t="s">
        <v>7481</v>
      </c>
      <c r="D7042" s="119">
        <v>2025</v>
      </c>
      <c r="E7042" s="121">
        <v>6000044043</v>
      </c>
      <c r="F7042" s="237">
        <v>45958</v>
      </c>
      <c r="G7042" s="121" t="s">
        <v>14193</v>
      </c>
      <c r="H7042" s="121" t="s">
        <v>27816</v>
      </c>
      <c r="I7042" s="120" t="s">
        <v>20910</v>
      </c>
      <c r="J7042" s="121" t="s">
        <v>7452</v>
      </c>
    </row>
    <row r="7043" spans="1:10" ht="15.75" hidden="1" customHeight="1">
      <c r="A7043" s="119">
        <v>7036</v>
      </c>
      <c r="B7043" s="238" t="s">
        <v>7520</v>
      </c>
      <c r="C7043" s="121" t="s">
        <v>7488</v>
      </c>
      <c r="D7043" s="119">
        <v>2025</v>
      </c>
      <c r="E7043" s="121">
        <v>6100117266</v>
      </c>
      <c r="F7043" s="237">
        <v>45957</v>
      </c>
      <c r="G7043" s="121" t="s">
        <v>14194</v>
      </c>
      <c r="H7043" s="121" t="s">
        <v>27817</v>
      </c>
      <c r="I7043" s="120" t="s">
        <v>20911</v>
      </c>
      <c r="J7043" s="121" t="s">
        <v>7451</v>
      </c>
    </row>
    <row r="7044" spans="1:10" ht="15.75" hidden="1" customHeight="1">
      <c r="A7044" s="119">
        <v>7037</v>
      </c>
      <c r="B7044" s="238" t="s">
        <v>7733</v>
      </c>
      <c r="C7044" s="121" t="s">
        <v>7503</v>
      </c>
      <c r="D7044" s="119">
        <v>2025</v>
      </c>
      <c r="E7044" s="121">
        <v>6100117359</v>
      </c>
      <c r="F7044" s="237">
        <v>45957</v>
      </c>
      <c r="G7044" s="121" t="s">
        <v>14195</v>
      </c>
      <c r="H7044" s="121" t="s">
        <v>27818</v>
      </c>
      <c r="I7044" s="120" t="s">
        <v>20912</v>
      </c>
      <c r="J7044" s="121" t="s">
        <v>7451</v>
      </c>
    </row>
    <row r="7045" spans="1:10" ht="15.75" hidden="1" customHeight="1">
      <c r="A7045" s="119">
        <v>7038</v>
      </c>
      <c r="B7045" s="238" t="s">
        <v>32971</v>
      </c>
      <c r="C7045" s="121" t="s">
        <v>7493</v>
      </c>
      <c r="D7045" s="119">
        <v>2025</v>
      </c>
      <c r="E7045" s="121">
        <v>6000044040</v>
      </c>
      <c r="F7045" s="237">
        <v>45953</v>
      </c>
      <c r="G7045" s="121" t="s">
        <v>14196</v>
      </c>
      <c r="H7045" s="121" t="s">
        <v>27819</v>
      </c>
      <c r="I7045" s="120" t="s">
        <v>20913</v>
      </c>
      <c r="J7045" s="121" t="s">
        <v>7452</v>
      </c>
    </row>
    <row r="7046" spans="1:10" ht="15.75" hidden="1" customHeight="1">
      <c r="A7046" s="119">
        <v>7039</v>
      </c>
      <c r="B7046" s="238" t="s">
        <v>32972</v>
      </c>
      <c r="C7046" s="121" t="s">
        <v>7508</v>
      </c>
      <c r="D7046" s="119">
        <v>2025</v>
      </c>
      <c r="E7046" s="121">
        <v>6400025027</v>
      </c>
      <c r="F7046" s="237">
        <v>45962</v>
      </c>
      <c r="G7046" s="121" t="s">
        <v>7274</v>
      </c>
      <c r="H7046" s="121" t="s">
        <v>27820</v>
      </c>
      <c r="I7046" s="120" t="s">
        <v>20914</v>
      </c>
      <c r="J7046" s="121" t="s">
        <v>7455</v>
      </c>
    </row>
    <row r="7047" spans="1:10" ht="15.75" hidden="1" customHeight="1">
      <c r="A7047" s="119">
        <v>7040</v>
      </c>
      <c r="B7047" s="238" t="s">
        <v>32973</v>
      </c>
      <c r="C7047" s="121" t="s">
        <v>7498</v>
      </c>
      <c r="D7047" s="119">
        <v>2025</v>
      </c>
      <c r="E7047" s="121">
        <v>6200041746</v>
      </c>
      <c r="F7047" s="237">
        <v>45981</v>
      </c>
      <c r="G7047" s="121" t="s">
        <v>14197</v>
      </c>
      <c r="H7047" s="121" t="s">
        <v>27821</v>
      </c>
      <c r="I7047" s="120" t="s">
        <v>20915</v>
      </c>
      <c r="J7047" s="121" t="s">
        <v>7453</v>
      </c>
    </row>
    <row r="7048" spans="1:10" ht="15.75" hidden="1" customHeight="1">
      <c r="A7048" s="119">
        <v>7041</v>
      </c>
      <c r="B7048" s="238" t="s">
        <v>32974</v>
      </c>
      <c r="C7048" s="121" t="s">
        <v>7502</v>
      </c>
      <c r="D7048" s="119">
        <v>2025</v>
      </c>
      <c r="E7048" s="121">
        <v>6300021699</v>
      </c>
      <c r="F7048" s="237">
        <v>45959</v>
      </c>
      <c r="G7048" s="121" t="s">
        <v>14198</v>
      </c>
      <c r="H7048" s="121" t="s">
        <v>27822</v>
      </c>
      <c r="I7048" s="120" t="s">
        <v>20916</v>
      </c>
      <c r="J7048" s="121" t="s">
        <v>7454</v>
      </c>
    </row>
    <row r="7049" spans="1:10" ht="15.75" hidden="1" customHeight="1">
      <c r="A7049" s="119">
        <v>7042</v>
      </c>
      <c r="B7049" s="238" t="s">
        <v>32975</v>
      </c>
      <c r="C7049" s="121" t="s">
        <v>7494</v>
      </c>
      <c r="D7049" s="119">
        <v>2025</v>
      </c>
      <c r="E7049" s="121">
        <v>6000044113</v>
      </c>
      <c r="F7049" s="237">
        <v>45960</v>
      </c>
      <c r="G7049" s="121" t="s">
        <v>14199</v>
      </c>
      <c r="H7049" s="121" t="s">
        <v>27823</v>
      </c>
      <c r="I7049" s="120" t="s">
        <v>20917</v>
      </c>
      <c r="J7049" s="121" t="s">
        <v>7452</v>
      </c>
    </row>
    <row r="7050" spans="1:10" ht="15.75" hidden="1" customHeight="1">
      <c r="A7050" s="119">
        <v>7043</v>
      </c>
      <c r="B7050" s="238" t="s">
        <v>32976</v>
      </c>
      <c r="C7050" s="121" t="s">
        <v>7482</v>
      </c>
      <c r="D7050" s="119">
        <v>2025</v>
      </c>
      <c r="E7050" s="121">
        <v>6100117554</v>
      </c>
      <c r="F7050" s="237">
        <v>45966</v>
      </c>
      <c r="G7050" s="121" t="s">
        <v>14200</v>
      </c>
      <c r="H7050" s="121" t="s">
        <v>27824</v>
      </c>
      <c r="I7050" s="120" t="s">
        <v>20918</v>
      </c>
      <c r="J7050" s="121" t="s">
        <v>7451</v>
      </c>
    </row>
    <row r="7051" spans="1:10" ht="15.75" hidden="1" customHeight="1">
      <c r="A7051" s="119">
        <v>7044</v>
      </c>
      <c r="B7051" s="238" t="s">
        <v>32977</v>
      </c>
      <c r="C7051" s="121" t="s">
        <v>7495</v>
      </c>
      <c r="D7051" s="119">
        <v>2025</v>
      </c>
      <c r="E7051" s="121">
        <v>6300021664</v>
      </c>
      <c r="F7051" s="237">
        <v>45953</v>
      </c>
      <c r="G7051" s="121" t="s">
        <v>14201</v>
      </c>
      <c r="H7051" s="121" t="s">
        <v>27825</v>
      </c>
      <c r="I7051" s="120" t="s">
        <v>20919</v>
      </c>
      <c r="J7051" s="121" t="s">
        <v>7454</v>
      </c>
    </row>
    <row r="7052" spans="1:10" ht="15.75" hidden="1" customHeight="1">
      <c r="A7052" s="119">
        <v>7045</v>
      </c>
      <c r="B7052" s="238" t="s">
        <v>32978</v>
      </c>
      <c r="C7052" s="121" t="s">
        <v>7496</v>
      </c>
      <c r="D7052" s="119">
        <v>2025</v>
      </c>
      <c r="E7052" s="121">
        <v>6100117320</v>
      </c>
      <c r="F7052" s="237">
        <v>45954</v>
      </c>
      <c r="G7052" s="121" t="s">
        <v>14202</v>
      </c>
      <c r="H7052" s="121" t="s">
        <v>27826</v>
      </c>
      <c r="I7052" s="120" t="s">
        <v>20920</v>
      </c>
      <c r="J7052" s="121" t="s">
        <v>7451</v>
      </c>
    </row>
    <row r="7053" spans="1:10" ht="15.75" hidden="1" customHeight="1">
      <c r="A7053" s="119">
        <v>7046</v>
      </c>
      <c r="B7053" s="238" t="s">
        <v>32979</v>
      </c>
      <c r="C7053" s="121" t="s">
        <v>7504</v>
      </c>
      <c r="D7053" s="119">
        <v>2025</v>
      </c>
      <c r="E7053" s="121">
        <v>6300021662</v>
      </c>
      <c r="F7053" s="237">
        <v>45953</v>
      </c>
      <c r="G7053" s="121" t="s">
        <v>14203</v>
      </c>
      <c r="H7053" s="121" t="s">
        <v>27827</v>
      </c>
      <c r="I7053" s="120" t="s">
        <v>20921</v>
      </c>
      <c r="J7053" s="121" t="s">
        <v>7454</v>
      </c>
    </row>
    <row r="7054" spans="1:10" ht="15.75" hidden="1" customHeight="1">
      <c r="A7054" s="119">
        <v>7047</v>
      </c>
      <c r="B7054" s="238" t="s">
        <v>32980</v>
      </c>
      <c r="C7054" s="121" t="s">
        <v>7508</v>
      </c>
      <c r="D7054" s="119">
        <v>2025</v>
      </c>
      <c r="E7054" s="121">
        <v>6400024972</v>
      </c>
      <c r="F7054" s="237">
        <v>45952</v>
      </c>
      <c r="G7054" s="121" t="s">
        <v>14204</v>
      </c>
      <c r="H7054" s="121" t="s">
        <v>27828</v>
      </c>
      <c r="I7054" s="120" t="s">
        <v>20922</v>
      </c>
      <c r="J7054" s="121" t="s">
        <v>7455</v>
      </c>
    </row>
    <row r="7055" spans="1:10" ht="15.75" hidden="1" customHeight="1">
      <c r="A7055" s="119">
        <v>7048</v>
      </c>
      <c r="B7055" s="238" t="s">
        <v>32326</v>
      </c>
      <c r="C7055" s="121" t="s">
        <v>7491</v>
      </c>
      <c r="D7055" s="119">
        <v>2025</v>
      </c>
      <c r="E7055" s="121">
        <v>6100117333</v>
      </c>
      <c r="F7055" s="237">
        <v>45952</v>
      </c>
      <c r="G7055" s="121" t="s">
        <v>14205</v>
      </c>
      <c r="H7055" s="121" t="s">
        <v>27829</v>
      </c>
      <c r="I7055" s="120" t="s">
        <v>20127</v>
      </c>
      <c r="J7055" s="121" t="s">
        <v>7451</v>
      </c>
    </row>
    <row r="7056" spans="1:10" ht="15.75" customHeight="1">
      <c r="A7056" s="119">
        <v>7049</v>
      </c>
      <c r="B7056" s="238" t="s">
        <v>32981</v>
      </c>
      <c r="C7056" s="121" t="s">
        <v>7510</v>
      </c>
      <c r="D7056" s="119">
        <v>2025</v>
      </c>
      <c r="E7056" s="121">
        <v>6300021669</v>
      </c>
      <c r="F7056" s="237">
        <v>45954</v>
      </c>
      <c r="G7056" s="121" t="s">
        <v>14206</v>
      </c>
      <c r="H7056" s="121" t="s">
        <v>27830</v>
      </c>
      <c r="I7056" s="120" t="s">
        <v>20923</v>
      </c>
      <c r="J7056" s="121" t="s">
        <v>7454</v>
      </c>
    </row>
    <row r="7057" spans="1:10" ht="15.75" hidden="1" customHeight="1">
      <c r="A7057" s="119">
        <v>7050</v>
      </c>
      <c r="B7057" s="238" t="s">
        <v>32982</v>
      </c>
      <c r="C7057" s="121" t="s">
        <v>7505</v>
      </c>
      <c r="D7057" s="119">
        <v>2025</v>
      </c>
      <c r="E7057" s="121">
        <v>6400024952</v>
      </c>
      <c r="F7057" s="237">
        <v>45951</v>
      </c>
      <c r="G7057" s="121" t="s">
        <v>14207</v>
      </c>
      <c r="H7057" s="121" t="s">
        <v>27831</v>
      </c>
      <c r="I7057" s="120" t="s">
        <v>20924</v>
      </c>
      <c r="J7057" s="121" t="s">
        <v>7455</v>
      </c>
    </row>
    <row r="7058" spans="1:10" ht="15.75" hidden="1" customHeight="1">
      <c r="A7058" s="119">
        <v>7051</v>
      </c>
      <c r="B7058" s="238" t="s">
        <v>32669</v>
      </c>
      <c r="C7058" s="121" t="s">
        <v>7479</v>
      </c>
      <c r="D7058" s="119">
        <v>2025</v>
      </c>
      <c r="E7058" s="121">
        <v>6100117372</v>
      </c>
      <c r="F7058" s="237">
        <v>45953</v>
      </c>
      <c r="G7058" s="121" t="s">
        <v>14208</v>
      </c>
      <c r="H7058" s="121" t="s">
        <v>27832</v>
      </c>
      <c r="I7058" s="120" t="s">
        <v>20925</v>
      </c>
      <c r="J7058" s="121" t="s">
        <v>7451</v>
      </c>
    </row>
    <row r="7059" spans="1:10" ht="15.75" hidden="1" customHeight="1">
      <c r="A7059" s="119">
        <v>7052</v>
      </c>
      <c r="B7059" s="238" t="s">
        <v>32983</v>
      </c>
      <c r="C7059" s="121" t="s">
        <v>7504</v>
      </c>
      <c r="D7059" s="119">
        <v>2025</v>
      </c>
      <c r="E7059" s="121">
        <v>6300021678</v>
      </c>
      <c r="F7059" s="237">
        <v>45954</v>
      </c>
      <c r="G7059" s="121" t="s">
        <v>14209</v>
      </c>
      <c r="H7059" s="121" t="s">
        <v>27833</v>
      </c>
      <c r="I7059" s="120" t="s">
        <v>20926</v>
      </c>
      <c r="J7059" s="121" t="s">
        <v>7454</v>
      </c>
    </row>
    <row r="7060" spans="1:10" ht="15.75" hidden="1" customHeight="1">
      <c r="A7060" s="119">
        <v>7053</v>
      </c>
      <c r="B7060" s="238" t="s">
        <v>32984</v>
      </c>
      <c r="C7060" s="121" t="s">
        <v>7509</v>
      </c>
      <c r="D7060" s="119">
        <v>2025</v>
      </c>
      <c r="E7060" s="121">
        <v>6400024999</v>
      </c>
      <c r="F7060" s="237">
        <v>45957</v>
      </c>
      <c r="G7060" s="121" t="s">
        <v>14210</v>
      </c>
      <c r="H7060" s="121" t="s">
        <v>27834</v>
      </c>
      <c r="I7060" s="120" t="s">
        <v>20927</v>
      </c>
      <c r="J7060" s="121" t="s">
        <v>7455</v>
      </c>
    </row>
    <row r="7061" spans="1:10" ht="15.75" hidden="1" customHeight="1">
      <c r="A7061" s="119">
        <v>7054</v>
      </c>
      <c r="B7061" s="238" t="s">
        <v>32985</v>
      </c>
      <c r="C7061" s="121" t="s">
        <v>7481</v>
      </c>
      <c r="D7061" s="119">
        <v>2025</v>
      </c>
      <c r="E7061" s="121">
        <v>6000044042</v>
      </c>
      <c r="F7061" s="237">
        <v>45958</v>
      </c>
      <c r="G7061" s="121" t="s">
        <v>14211</v>
      </c>
      <c r="H7061" s="121" t="s">
        <v>27835</v>
      </c>
      <c r="I7061" s="120" t="s">
        <v>20928</v>
      </c>
      <c r="J7061" s="121" t="s">
        <v>7452</v>
      </c>
    </row>
    <row r="7062" spans="1:10" ht="15.75" hidden="1" customHeight="1">
      <c r="A7062" s="119">
        <v>7055</v>
      </c>
      <c r="B7062" s="238" t="s">
        <v>32986</v>
      </c>
      <c r="C7062" s="121" t="s">
        <v>7479</v>
      </c>
      <c r="D7062" s="119">
        <v>2025</v>
      </c>
      <c r="E7062" s="121">
        <v>6100117502</v>
      </c>
      <c r="F7062" s="237">
        <v>45959</v>
      </c>
      <c r="G7062" s="121" t="s">
        <v>14212</v>
      </c>
      <c r="H7062" s="121" t="s">
        <v>27836</v>
      </c>
      <c r="I7062" s="120" t="s">
        <v>20929</v>
      </c>
      <c r="J7062" s="121" t="s">
        <v>7451</v>
      </c>
    </row>
    <row r="7063" spans="1:10" ht="15.75" hidden="1" customHeight="1">
      <c r="A7063" s="119">
        <v>7056</v>
      </c>
      <c r="B7063" s="238" t="s">
        <v>32987</v>
      </c>
      <c r="C7063" s="121" t="s">
        <v>7481</v>
      </c>
      <c r="D7063" s="119">
        <v>2025</v>
      </c>
      <c r="E7063" s="121">
        <v>6000044119</v>
      </c>
      <c r="F7063" s="237">
        <v>45960</v>
      </c>
      <c r="G7063" s="121" t="s">
        <v>14213</v>
      </c>
      <c r="H7063" s="121" t="s">
        <v>27837</v>
      </c>
      <c r="I7063" s="120" t="s">
        <v>20930</v>
      </c>
      <c r="J7063" s="121" t="s">
        <v>7452</v>
      </c>
    </row>
    <row r="7064" spans="1:10" ht="15.75" hidden="1" customHeight="1">
      <c r="A7064" s="119">
        <v>7057</v>
      </c>
      <c r="B7064" s="238" t="s">
        <v>32988</v>
      </c>
      <c r="C7064" s="121" t="s">
        <v>7503</v>
      </c>
      <c r="D7064" s="119">
        <v>2025</v>
      </c>
      <c r="E7064" s="121">
        <v>6100117363</v>
      </c>
      <c r="F7064" s="237">
        <v>45953</v>
      </c>
      <c r="G7064" s="121" t="s">
        <v>14214</v>
      </c>
      <c r="H7064" s="121" t="s">
        <v>27838</v>
      </c>
      <c r="I7064" s="120" t="s">
        <v>20931</v>
      </c>
      <c r="J7064" s="121" t="s">
        <v>7451</v>
      </c>
    </row>
    <row r="7065" spans="1:10" ht="15.75" hidden="1" customHeight="1">
      <c r="A7065" s="119">
        <v>7058</v>
      </c>
      <c r="B7065" s="238" t="s">
        <v>32989</v>
      </c>
      <c r="C7065" s="121" t="s">
        <v>7491</v>
      </c>
      <c r="D7065" s="119">
        <v>2025</v>
      </c>
      <c r="E7065" s="121">
        <v>6100117364</v>
      </c>
      <c r="F7065" s="237">
        <v>45957</v>
      </c>
      <c r="G7065" s="121" t="s">
        <v>14215</v>
      </c>
      <c r="H7065" s="121" t="s">
        <v>27839</v>
      </c>
      <c r="I7065" s="120" t="s">
        <v>20932</v>
      </c>
      <c r="J7065" s="121" t="s">
        <v>7451</v>
      </c>
    </row>
    <row r="7066" spans="1:10" ht="15.75" hidden="1" customHeight="1">
      <c r="A7066" s="119">
        <v>7059</v>
      </c>
      <c r="B7066" s="238" t="s">
        <v>32990</v>
      </c>
      <c r="C7066" s="121" t="s">
        <v>7495</v>
      </c>
      <c r="D7066" s="119">
        <v>2025</v>
      </c>
      <c r="E7066" s="121">
        <v>6300021704</v>
      </c>
      <c r="F7066" s="237">
        <v>45971</v>
      </c>
      <c r="G7066" s="121" t="s">
        <v>14216</v>
      </c>
      <c r="H7066" s="121" t="s">
        <v>27840</v>
      </c>
      <c r="I7066" s="120" t="s">
        <v>20933</v>
      </c>
      <c r="J7066" s="121" t="s">
        <v>7454</v>
      </c>
    </row>
    <row r="7067" spans="1:10" ht="15.75" hidden="1" customHeight="1">
      <c r="A7067" s="119">
        <v>7060</v>
      </c>
      <c r="B7067" s="238" t="s">
        <v>32991</v>
      </c>
      <c r="C7067" s="121" t="s">
        <v>7478</v>
      </c>
      <c r="D7067" s="119">
        <v>2025</v>
      </c>
      <c r="E7067" s="121">
        <v>6100117382</v>
      </c>
      <c r="F7067" s="237">
        <v>45958</v>
      </c>
      <c r="G7067" s="121" t="s">
        <v>14217</v>
      </c>
      <c r="H7067" s="121" t="s">
        <v>27841</v>
      </c>
      <c r="I7067" s="120" t="s">
        <v>20934</v>
      </c>
      <c r="J7067" s="121" t="s">
        <v>7451</v>
      </c>
    </row>
    <row r="7068" spans="1:10" ht="15.75" hidden="1" customHeight="1">
      <c r="A7068" s="119">
        <v>7061</v>
      </c>
      <c r="B7068" s="238" t="s">
        <v>32992</v>
      </c>
      <c r="C7068" s="121" t="s">
        <v>7495</v>
      </c>
      <c r="D7068" s="119">
        <v>2025</v>
      </c>
      <c r="E7068" s="121">
        <v>6300021677</v>
      </c>
      <c r="F7068" s="237">
        <v>45957</v>
      </c>
      <c r="G7068" s="121" t="s">
        <v>14218</v>
      </c>
      <c r="H7068" s="121" t="s">
        <v>27842</v>
      </c>
      <c r="I7068" s="120" t="s">
        <v>20935</v>
      </c>
      <c r="J7068" s="121" t="s">
        <v>7454</v>
      </c>
    </row>
    <row r="7069" spans="1:10" ht="15.75" hidden="1" customHeight="1">
      <c r="A7069" s="119">
        <v>7062</v>
      </c>
      <c r="B7069" s="238" t="s">
        <v>32993</v>
      </c>
      <c r="C7069" s="121" t="s">
        <v>7493</v>
      </c>
      <c r="D7069" s="119">
        <v>2025</v>
      </c>
      <c r="E7069" s="121">
        <v>6000044131</v>
      </c>
      <c r="F7069" s="237">
        <v>45960</v>
      </c>
      <c r="G7069" s="121" t="s">
        <v>14219</v>
      </c>
      <c r="H7069" s="121" t="s">
        <v>27843</v>
      </c>
      <c r="I7069" s="120" t="s">
        <v>20936</v>
      </c>
      <c r="J7069" s="121" t="s">
        <v>7452</v>
      </c>
    </row>
    <row r="7070" spans="1:10" ht="15.75" hidden="1" customHeight="1">
      <c r="A7070" s="119">
        <v>7063</v>
      </c>
      <c r="B7070" s="238" t="s">
        <v>32994</v>
      </c>
      <c r="C7070" s="121" t="s">
        <v>7479</v>
      </c>
      <c r="D7070" s="119">
        <v>2025</v>
      </c>
      <c r="E7070" s="121">
        <v>6100117400</v>
      </c>
      <c r="F7070" s="237">
        <v>45957</v>
      </c>
      <c r="G7070" s="121" t="s">
        <v>14220</v>
      </c>
      <c r="H7070" s="121" t="s">
        <v>27844</v>
      </c>
      <c r="I7070" s="120" t="s">
        <v>20937</v>
      </c>
      <c r="J7070" s="121" t="s">
        <v>7451</v>
      </c>
    </row>
    <row r="7071" spans="1:10" ht="15.75" hidden="1" customHeight="1">
      <c r="A7071" s="119">
        <v>7064</v>
      </c>
      <c r="B7071" s="238" t="s">
        <v>32995</v>
      </c>
      <c r="C7071" s="121" t="s">
        <v>7483</v>
      </c>
      <c r="D7071" s="119">
        <v>2025</v>
      </c>
      <c r="E7071" s="121">
        <v>6100117578</v>
      </c>
      <c r="F7071" s="237">
        <v>45966</v>
      </c>
      <c r="G7071" s="121" t="s">
        <v>14221</v>
      </c>
      <c r="H7071" s="121" t="s">
        <v>27845</v>
      </c>
      <c r="I7071" s="120" t="s">
        <v>20938</v>
      </c>
      <c r="J7071" s="121" t="s">
        <v>7451</v>
      </c>
    </row>
    <row r="7072" spans="1:10" ht="15.75" hidden="1" customHeight="1">
      <c r="A7072" s="119">
        <v>7065</v>
      </c>
      <c r="B7072" s="238" t="s">
        <v>32996</v>
      </c>
      <c r="C7072" s="121" t="s">
        <v>7502</v>
      </c>
      <c r="D7072" s="119">
        <v>2025</v>
      </c>
      <c r="E7072" s="121">
        <v>6300021852</v>
      </c>
      <c r="F7072" s="237">
        <v>45995</v>
      </c>
      <c r="G7072" s="121" t="s">
        <v>14222</v>
      </c>
      <c r="H7072" s="121" t="s">
        <v>27846</v>
      </c>
      <c r="I7072" s="120" t="s">
        <v>20939</v>
      </c>
      <c r="J7072" s="121" t="s">
        <v>7454</v>
      </c>
    </row>
    <row r="7073" spans="1:10" ht="15.75" hidden="1" customHeight="1">
      <c r="A7073" s="119">
        <v>7066</v>
      </c>
      <c r="B7073" s="238" t="s">
        <v>32997</v>
      </c>
      <c r="C7073" s="121" t="s">
        <v>7482</v>
      </c>
      <c r="D7073" s="119">
        <v>2025</v>
      </c>
      <c r="E7073" s="121">
        <v>6100117430</v>
      </c>
      <c r="F7073" s="237">
        <v>45985</v>
      </c>
      <c r="G7073" s="121" t="s">
        <v>14223</v>
      </c>
      <c r="H7073" s="121" t="s">
        <v>27847</v>
      </c>
      <c r="I7073" s="120" t="s">
        <v>20940</v>
      </c>
      <c r="J7073" s="121" t="s">
        <v>7451</v>
      </c>
    </row>
    <row r="7074" spans="1:10" ht="15.75" hidden="1" customHeight="1">
      <c r="A7074" s="119">
        <v>7067</v>
      </c>
      <c r="B7074" s="238" t="s">
        <v>32998</v>
      </c>
      <c r="C7074" s="121" t="s">
        <v>7479</v>
      </c>
      <c r="D7074" s="119">
        <v>2025</v>
      </c>
      <c r="E7074" s="121">
        <v>6100117433</v>
      </c>
      <c r="F7074" s="237">
        <v>45968</v>
      </c>
      <c r="G7074" s="121" t="s">
        <v>14224</v>
      </c>
      <c r="H7074" s="121" t="s">
        <v>27848</v>
      </c>
      <c r="I7074" s="120" t="s">
        <v>20941</v>
      </c>
      <c r="J7074" s="121" t="s">
        <v>7451</v>
      </c>
    </row>
    <row r="7075" spans="1:10" ht="15.75" hidden="1" customHeight="1">
      <c r="A7075" s="119">
        <v>7068</v>
      </c>
      <c r="B7075" s="238" t="s">
        <v>32999</v>
      </c>
      <c r="C7075" s="121" t="s">
        <v>7508</v>
      </c>
      <c r="D7075" s="119">
        <v>2025</v>
      </c>
      <c r="E7075" s="121">
        <v>6400025071</v>
      </c>
      <c r="F7075" s="237">
        <v>45973</v>
      </c>
      <c r="G7075" s="121" t="s">
        <v>7175</v>
      </c>
      <c r="H7075" s="121" t="s">
        <v>27849</v>
      </c>
      <c r="I7075" s="120" t="s">
        <v>20942</v>
      </c>
      <c r="J7075" s="121" t="s">
        <v>7455</v>
      </c>
    </row>
    <row r="7076" spans="1:10" ht="15.75" hidden="1" customHeight="1">
      <c r="A7076" s="119">
        <v>7069</v>
      </c>
      <c r="B7076" s="238" t="s">
        <v>33000</v>
      </c>
      <c r="C7076" s="121" t="s">
        <v>7508</v>
      </c>
      <c r="D7076" s="119">
        <v>2025</v>
      </c>
      <c r="E7076" s="121">
        <v>6400025073</v>
      </c>
      <c r="F7076" s="237">
        <v>45973</v>
      </c>
      <c r="G7076" s="121" t="s">
        <v>7175</v>
      </c>
      <c r="H7076" s="121" t="s">
        <v>27850</v>
      </c>
      <c r="I7076" s="120" t="s">
        <v>20943</v>
      </c>
      <c r="J7076" s="121" t="s">
        <v>7455</v>
      </c>
    </row>
    <row r="7077" spans="1:10" ht="15.75" hidden="1" customHeight="1">
      <c r="A7077" s="119">
        <v>7070</v>
      </c>
      <c r="B7077" s="238" t="s">
        <v>33001</v>
      </c>
      <c r="C7077" s="121" t="s">
        <v>7495</v>
      </c>
      <c r="D7077" s="119">
        <v>2025</v>
      </c>
      <c r="E7077" s="121">
        <v>6300021623</v>
      </c>
      <c r="F7077" s="237">
        <v>45954</v>
      </c>
      <c r="G7077" s="121" t="s">
        <v>14225</v>
      </c>
      <c r="H7077" s="121" t="s">
        <v>27851</v>
      </c>
      <c r="I7077" s="120" t="s">
        <v>20944</v>
      </c>
      <c r="J7077" s="121" t="s">
        <v>7454</v>
      </c>
    </row>
    <row r="7078" spans="1:10" ht="15.75" hidden="1" customHeight="1">
      <c r="A7078" s="119">
        <v>7071</v>
      </c>
      <c r="B7078" s="238" t="s">
        <v>33002</v>
      </c>
      <c r="C7078" s="121" t="s">
        <v>7508</v>
      </c>
      <c r="D7078" s="119">
        <v>2025</v>
      </c>
      <c r="E7078" s="121">
        <v>6400025069</v>
      </c>
      <c r="F7078" s="237">
        <v>45973</v>
      </c>
      <c r="G7078" s="121" t="s">
        <v>7175</v>
      </c>
      <c r="H7078" s="121" t="s">
        <v>27852</v>
      </c>
      <c r="I7078" s="120" t="s">
        <v>20945</v>
      </c>
      <c r="J7078" s="121" t="s">
        <v>7455</v>
      </c>
    </row>
    <row r="7079" spans="1:10" ht="15.75" hidden="1" customHeight="1">
      <c r="A7079" s="119">
        <v>7072</v>
      </c>
      <c r="B7079" s="238" t="s">
        <v>33003</v>
      </c>
      <c r="C7079" s="121" t="s">
        <v>7508</v>
      </c>
      <c r="D7079" s="119">
        <v>2025</v>
      </c>
      <c r="E7079" s="121">
        <v>6400025009</v>
      </c>
      <c r="F7079" s="237">
        <v>45957</v>
      </c>
      <c r="G7079" s="121" t="s">
        <v>14226</v>
      </c>
      <c r="H7079" s="121" t="s">
        <v>27853</v>
      </c>
      <c r="I7079" s="120" t="s">
        <v>20946</v>
      </c>
      <c r="J7079" s="121" t="s">
        <v>7455</v>
      </c>
    </row>
    <row r="7080" spans="1:10" ht="15.75" hidden="1" customHeight="1">
      <c r="A7080" s="119">
        <v>7073</v>
      </c>
      <c r="B7080" s="238" t="s">
        <v>33004</v>
      </c>
      <c r="C7080" s="121" t="s">
        <v>7508</v>
      </c>
      <c r="D7080" s="119">
        <v>2025</v>
      </c>
      <c r="E7080" s="121">
        <v>6400025072</v>
      </c>
      <c r="F7080" s="237">
        <v>45973</v>
      </c>
      <c r="G7080" s="121" t="s">
        <v>7175</v>
      </c>
      <c r="H7080" s="121" t="s">
        <v>27854</v>
      </c>
      <c r="I7080" s="120" t="s">
        <v>20947</v>
      </c>
      <c r="J7080" s="121" t="s">
        <v>7455</v>
      </c>
    </row>
    <row r="7081" spans="1:10" ht="15.75" hidden="1" customHeight="1">
      <c r="A7081" s="119">
        <v>7074</v>
      </c>
      <c r="B7081" s="238" t="s">
        <v>33005</v>
      </c>
      <c r="C7081" s="121" t="s">
        <v>7508</v>
      </c>
      <c r="D7081" s="119">
        <v>2025</v>
      </c>
      <c r="E7081" s="121">
        <v>6400025070</v>
      </c>
      <c r="F7081" s="237">
        <v>45973</v>
      </c>
      <c r="G7081" s="121" t="s">
        <v>7175</v>
      </c>
      <c r="H7081" s="121" t="s">
        <v>27855</v>
      </c>
      <c r="I7081" s="120" t="s">
        <v>20948</v>
      </c>
      <c r="J7081" s="121" t="s">
        <v>7455</v>
      </c>
    </row>
    <row r="7082" spans="1:10" ht="15.75" hidden="1" customHeight="1">
      <c r="A7082" s="119">
        <v>7075</v>
      </c>
      <c r="B7082" s="238" t="s">
        <v>33006</v>
      </c>
      <c r="C7082" s="121" t="s">
        <v>7498</v>
      </c>
      <c r="D7082" s="119">
        <v>2025</v>
      </c>
      <c r="E7082" s="121">
        <v>6200041364</v>
      </c>
      <c r="F7082" s="237">
        <v>45945</v>
      </c>
      <c r="G7082" s="121" t="s">
        <v>13122</v>
      </c>
      <c r="H7082" s="121" t="s">
        <v>27856</v>
      </c>
      <c r="I7082" s="120" t="s">
        <v>20949</v>
      </c>
      <c r="J7082" s="121" t="s">
        <v>7453</v>
      </c>
    </row>
    <row r="7083" spans="1:10" ht="15.75" hidden="1" customHeight="1">
      <c r="A7083" s="119">
        <v>7076</v>
      </c>
      <c r="B7083" s="238" t="s">
        <v>33007</v>
      </c>
      <c r="C7083" s="121" t="s">
        <v>7494</v>
      </c>
      <c r="D7083" s="119">
        <v>2025</v>
      </c>
      <c r="E7083" s="121">
        <v>6000044214</v>
      </c>
      <c r="F7083" s="237">
        <v>45966</v>
      </c>
      <c r="G7083" s="121" t="s">
        <v>14227</v>
      </c>
      <c r="H7083" s="121" t="s">
        <v>27857</v>
      </c>
      <c r="I7083" s="120" t="s">
        <v>20950</v>
      </c>
      <c r="J7083" s="121" t="s">
        <v>7452</v>
      </c>
    </row>
    <row r="7084" spans="1:10" ht="15.75" hidden="1" customHeight="1">
      <c r="A7084" s="119">
        <v>7077</v>
      </c>
      <c r="B7084" s="238" t="s">
        <v>33008</v>
      </c>
      <c r="C7084" s="121" t="s">
        <v>7508</v>
      </c>
      <c r="D7084" s="119">
        <v>2025</v>
      </c>
      <c r="E7084" s="121">
        <v>6400025037</v>
      </c>
      <c r="F7084" s="237">
        <v>45968</v>
      </c>
      <c r="G7084" s="121" t="s">
        <v>14228</v>
      </c>
      <c r="H7084" s="121" t="s">
        <v>27858</v>
      </c>
      <c r="I7084" s="120" t="s">
        <v>20951</v>
      </c>
      <c r="J7084" s="121" t="s">
        <v>7455</v>
      </c>
    </row>
    <row r="7085" spans="1:10" ht="15.75" hidden="1" customHeight="1">
      <c r="A7085" s="119">
        <v>7078</v>
      </c>
      <c r="B7085" s="238" t="s">
        <v>33009</v>
      </c>
      <c r="C7085" s="121" t="s">
        <v>7479</v>
      </c>
      <c r="D7085" s="119">
        <v>2025</v>
      </c>
      <c r="E7085" s="121">
        <v>6100117586</v>
      </c>
      <c r="F7085" s="237">
        <v>45966</v>
      </c>
      <c r="G7085" s="121" t="s">
        <v>14229</v>
      </c>
      <c r="H7085" s="121" t="s">
        <v>27859</v>
      </c>
      <c r="I7085" s="120" t="s">
        <v>20952</v>
      </c>
      <c r="J7085" s="121" t="s">
        <v>7451</v>
      </c>
    </row>
    <row r="7086" spans="1:10" ht="15.75" hidden="1" customHeight="1">
      <c r="A7086" s="119">
        <v>7079</v>
      </c>
      <c r="B7086" s="238" t="s">
        <v>7906</v>
      </c>
      <c r="C7086" s="121" t="s">
        <v>7482</v>
      </c>
      <c r="D7086" s="119">
        <v>2025</v>
      </c>
      <c r="E7086" s="121">
        <v>6100117458</v>
      </c>
      <c r="F7086" s="237">
        <v>45958</v>
      </c>
      <c r="G7086" s="121" t="s">
        <v>14230</v>
      </c>
      <c r="H7086" s="121" t="s">
        <v>27860</v>
      </c>
      <c r="I7086" s="120" t="s">
        <v>20953</v>
      </c>
      <c r="J7086" s="121" t="s">
        <v>7451</v>
      </c>
    </row>
    <row r="7087" spans="1:10" ht="15.75" hidden="1" customHeight="1">
      <c r="A7087" s="119">
        <v>7080</v>
      </c>
      <c r="B7087" s="238" t="s">
        <v>33010</v>
      </c>
      <c r="C7087" s="121" t="s">
        <v>7502</v>
      </c>
      <c r="D7087" s="119">
        <v>2025</v>
      </c>
      <c r="E7087" s="121">
        <v>6300021694</v>
      </c>
      <c r="F7087" s="237">
        <v>45966</v>
      </c>
      <c r="G7087" s="121" t="s">
        <v>14231</v>
      </c>
      <c r="H7087" s="121" t="s">
        <v>27861</v>
      </c>
      <c r="I7087" s="120" t="s">
        <v>20954</v>
      </c>
      <c r="J7087" s="121" t="s">
        <v>7454</v>
      </c>
    </row>
    <row r="7088" spans="1:10" ht="15.75" hidden="1" customHeight="1">
      <c r="A7088" s="119">
        <v>7081</v>
      </c>
      <c r="B7088" s="238" t="s">
        <v>33011</v>
      </c>
      <c r="C7088" s="121" t="s">
        <v>7478</v>
      </c>
      <c r="D7088" s="119">
        <v>2025</v>
      </c>
      <c r="E7088" s="121">
        <v>6100117463</v>
      </c>
      <c r="F7088" s="237">
        <v>45961</v>
      </c>
      <c r="G7088" s="121" t="s">
        <v>14232</v>
      </c>
      <c r="H7088" s="121" t="s">
        <v>27862</v>
      </c>
      <c r="I7088" s="120" t="s">
        <v>20955</v>
      </c>
      <c r="J7088" s="121" t="s">
        <v>7451</v>
      </c>
    </row>
    <row r="7089" spans="1:10" ht="15.75" hidden="1" customHeight="1">
      <c r="A7089" s="119">
        <v>7082</v>
      </c>
      <c r="B7089" s="238" t="s">
        <v>33012</v>
      </c>
      <c r="C7089" s="121" t="s">
        <v>7491</v>
      </c>
      <c r="D7089" s="119">
        <v>2025</v>
      </c>
      <c r="E7089" s="121">
        <v>6100117537</v>
      </c>
      <c r="F7089" s="237">
        <v>45985</v>
      </c>
      <c r="G7089" s="121" t="s">
        <v>7277</v>
      </c>
      <c r="H7089" s="121"/>
      <c r="I7089" s="120" t="s">
        <v>20956</v>
      </c>
      <c r="J7089" s="121" t="s">
        <v>7451</v>
      </c>
    </row>
    <row r="7090" spans="1:10" ht="15.75" hidden="1" customHeight="1">
      <c r="A7090" s="119">
        <v>7083</v>
      </c>
      <c r="B7090" s="238" t="s">
        <v>33013</v>
      </c>
      <c r="C7090" s="121" t="s">
        <v>7508</v>
      </c>
      <c r="D7090" s="119">
        <v>2025</v>
      </c>
      <c r="E7090" s="121">
        <v>6400025033</v>
      </c>
      <c r="F7090" s="237">
        <v>45960</v>
      </c>
      <c r="G7090" s="121" t="s">
        <v>7253</v>
      </c>
      <c r="H7090" s="121" t="s">
        <v>27863</v>
      </c>
      <c r="I7090" s="120" t="s">
        <v>20957</v>
      </c>
      <c r="J7090" s="121" t="s">
        <v>7455</v>
      </c>
    </row>
    <row r="7091" spans="1:10" ht="15.75" hidden="1" customHeight="1">
      <c r="A7091" s="119">
        <v>7084</v>
      </c>
      <c r="B7091" s="238" t="s">
        <v>32651</v>
      </c>
      <c r="C7091" s="121" t="s">
        <v>7483</v>
      </c>
      <c r="D7091" s="119">
        <v>2025</v>
      </c>
      <c r="E7091" s="121">
        <v>6100117471</v>
      </c>
      <c r="F7091" s="237">
        <v>45959</v>
      </c>
      <c r="G7091" s="121" t="s">
        <v>14233</v>
      </c>
      <c r="H7091" s="121" t="s">
        <v>27864</v>
      </c>
      <c r="I7091" s="120" t="s">
        <v>20958</v>
      </c>
      <c r="J7091" s="121" t="s">
        <v>7451</v>
      </c>
    </row>
    <row r="7092" spans="1:10" ht="15.75" hidden="1" customHeight="1">
      <c r="A7092" s="119">
        <v>7085</v>
      </c>
      <c r="B7092" s="238" t="s">
        <v>32562</v>
      </c>
      <c r="C7092" s="121" t="s">
        <v>7496</v>
      </c>
      <c r="D7092" s="119">
        <v>2025</v>
      </c>
      <c r="E7092" s="121">
        <v>6100117615</v>
      </c>
      <c r="F7092" s="237">
        <v>45962</v>
      </c>
      <c r="G7092" s="121" t="s">
        <v>14234</v>
      </c>
      <c r="H7092" s="121" t="s">
        <v>27865</v>
      </c>
      <c r="I7092" s="120" t="s">
        <v>20959</v>
      </c>
      <c r="J7092" s="121" t="s">
        <v>7451</v>
      </c>
    </row>
    <row r="7093" spans="1:10" ht="15.75" hidden="1" customHeight="1">
      <c r="A7093" s="119">
        <v>7086</v>
      </c>
      <c r="B7093" s="238" t="s">
        <v>7764</v>
      </c>
      <c r="C7093" s="121" t="s">
        <v>7479</v>
      </c>
      <c r="D7093" s="119">
        <v>2025</v>
      </c>
      <c r="E7093" s="121">
        <v>6100117689</v>
      </c>
      <c r="F7093" s="237">
        <v>45968</v>
      </c>
      <c r="G7093" s="121" t="s">
        <v>14235</v>
      </c>
      <c r="H7093" s="121" t="s">
        <v>27866</v>
      </c>
      <c r="I7093" s="120" t="s">
        <v>20960</v>
      </c>
      <c r="J7093" s="121" t="s">
        <v>7451</v>
      </c>
    </row>
    <row r="7094" spans="1:10" ht="15.75" hidden="1" customHeight="1">
      <c r="A7094" s="119">
        <v>7087</v>
      </c>
      <c r="B7094" s="238" t="s">
        <v>33014</v>
      </c>
      <c r="C7094" s="121" t="s">
        <v>7488</v>
      </c>
      <c r="D7094" s="119">
        <v>2025</v>
      </c>
      <c r="E7094" s="121">
        <v>6100117555</v>
      </c>
      <c r="F7094" s="237">
        <v>45967</v>
      </c>
      <c r="G7094" s="121" t="s">
        <v>7105</v>
      </c>
      <c r="H7094" s="121" t="s">
        <v>27867</v>
      </c>
      <c r="I7094" s="120" t="s">
        <v>20961</v>
      </c>
      <c r="J7094" s="121" t="s">
        <v>7451</v>
      </c>
    </row>
    <row r="7095" spans="1:10" ht="15.75" hidden="1" customHeight="1">
      <c r="A7095" s="119">
        <v>7088</v>
      </c>
      <c r="B7095" s="238" t="s">
        <v>33015</v>
      </c>
      <c r="C7095" s="121" t="s">
        <v>7489</v>
      </c>
      <c r="D7095" s="119">
        <v>2025</v>
      </c>
      <c r="E7095" s="121">
        <v>6200041442</v>
      </c>
      <c r="F7095" s="237">
        <v>45968</v>
      </c>
      <c r="G7095" s="121" t="s">
        <v>7138</v>
      </c>
      <c r="H7095" s="121" t="s">
        <v>23989</v>
      </c>
      <c r="I7095" s="120" t="s">
        <v>20962</v>
      </c>
      <c r="J7095" s="121" t="s">
        <v>7453</v>
      </c>
    </row>
    <row r="7096" spans="1:10" ht="15.75" hidden="1" customHeight="1">
      <c r="A7096" s="119">
        <v>7089</v>
      </c>
      <c r="B7096" s="238" t="s">
        <v>33016</v>
      </c>
      <c r="C7096" s="121" t="s">
        <v>7491</v>
      </c>
      <c r="D7096" s="119">
        <v>2025</v>
      </c>
      <c r="E7096" s="121">
        <v>6100117509</v>
      </c>
      <c r="F7096" s="237">
        <v>45960</v>
      </c>
      <c r="G7096" s="121" t="s">
        <v>14236</v>
      </c>
      <c r="H7096" s="121" t="s">
        <v>27868</v>
      </c>
      <c r="I7096" s="120" t="s">
        <v>20963</v>
      </c>
      <c r="J7096" s="121" t="s">
        <v>7451</v>
      </c>
    </row>
    <row r="7097" spans="1:10" ht="15.75" hidden="1" customHeight="1">
      <c r="A7097" s="119">
        <v>7090</v>
      </c>
      <c r="B7097" s="238" t="s">
        <v>7523</v>
      </c>
      <c r="C7097" s="121" t="s">
        <v>7482</v>
      </c>
      <c r="D7097" s="119">
        <v>2025</v>
      </c>
      <c r="E7097" s="121">
        <v>6100117545</v>
      </c>
      <c r="F7097" s="237">
        <v>45966</v>
      </c>
      <c r="G7097" s="121" t="s">
        <v>14237</v>
      </c>
      <c r="H7097" s="121" t="s">
        <v>27869</v>
      </c>
      <c r="I7097" s="120" t="s">
        <v>20964</v>
      </c>
      <c r="J7097" s="121" t="s">
        <v>7451</v>
      </c>
    </row>
    <row r="7098" spans="1:10" ht="15.75" hidden="1" customHeight="1">
      <c r="A7098" s="119">
        <v>7091</v>
      </c>
      <c r="B7098" s="238" t="s">
        <v>33017</v>
      </c>
      <c r="C7098" s="121" t="s">
        <v>7498</v>
      </c>
      <c r="D7098" s="119">
        <v>2025</v>
      </c>
      <c r="E7098" s="121">
        <v>6200041519</v>
      </c>
      <c r="F7098" s="237">
        <v>45959</v>
      </c>
      <c r="G7098" s="121" t="s">
        <v>14238</v>
      </c>
      <c r="H7098" s="121" t="s">
        <v>27870</v>
      </c>
      <c r="I7098" s="120" t="s">
        <v>20965</v>
      </c>
      <c r="J7098" s="121" t="s">
        <v>7453</v>
      </c>
    </row>
    <row r="7099" spans="1:10" ht="15.75" hidden="1" customHeight="1">
      <c r="A7099" s="119">
        <v>7092</v>
      </c>
      <c r="B7099" s="238" t="s">
        <v>33018</v>
      </c>
      <c r="C7099" s="121" t="s">
        <v>7491</v>
      </c>
      <c r="D7099" s="119">
        <v>2025</v>
      </c>
      <c r="E7099" s="121">
        <v>6100117496</v>
      </c>
      <c r="F7099" s="237">
        <v>45959</v>
      </c>
      <c r="G7099" s="121" t="s">
        <v>14239</v>
      </c>
      <c r="H7099" s="121" t="s">
        <v>27871</v>
      </c>
      <c r="I7099" s="120" t="s">
        <v>20966</v>
      </c>
      <c r="J7099" s="121" t="s">
        <v>7451</v>
      </c>
    </row>
    <row r="7100" spans="1:10" ht="15.75" hidden="1" customHeight="1">
      <c r="A7100" s="119">
        <v>7093</v>
      </c>
      <c r="B7100" s="238" t="s">
        <v>33019</v>
      </c>
      <c r="C7100" s="121" t="s">
        <v>7504</v>
      </c>
      <c r="D7100" s="119">
        <v>2025</v>
      </c>
      <c r="E7100" s="121">
        <v>6300021696</v>
      </c>
      <c r="F7100" s="237">
        <v>45959</v>
      </c>
      <c r="G7100" s="121" t="s">
        <v>14240</v>
      </c>
      <c r="H7100" s="121" t="s">
        <v>27872</v>
      </c>
      <c r="I7100" s="120" t="s">
        <v>20967</v>
      </c>
      <c r="J7100" s="121" t="s">
        <v>7454</v>
      </c>
    </row>
    <row r="7101" spans="1:10" ht="15.75" hidden="1" customHeight="1">
      <c r="A7101" s="119">
        <v>7094</v>
      </c>
      <c r="B7101" s="238" t="s">
        <v>33020</v>
      </c>
      <c r="C7101" s="121" t="s">
        <v>7483</v>
      </c>
      <c r="D7101" s="119">
        <v>2025</v>
      </c>
      <c r="E7101" s="121">
        <v>6100117651</v>
      </c>
      <c r="F7101" s="237">
        <v>45966</v>
      </c>
      <c r="G7101" s="121" t="s">
        <v>14241</v>
      </c>
      <c r="H7101" s="121" t="s">
        <v>27873</v>
      </c>
      <c r="I7101" s="120" t="s">
        <v>20968</v>
      </c>
      <c r="J7101" s="121" t="s">
        <v>7451</v>
      </c>
    </row>
    <row r="7102" spans="1:10" ht="15.75" hidden="1" customHeight="1">
      <c r="A7102" s="119">
        <v>7095</v>
      </c>
      <c r="B7102" s="238" t="s">
        <v>33021</v>
      </c>
      <c r="C7102" s="121" t="s">
        <v>7493</v>
      </c>
      <c r="D7102" s="119">
        <v>2025</v>
      </c>
      <c r="E7102" s="121">
        <v>6000044112</v>
      </c>
      <c r="F7102" s="237">
        <v>45960</v>
      </c>
      <c r="G7102" s="121" t="s">
        <v>14242</v>
      </c>
      <c r="H7102" s="121" t="s">
        <v>27874</v>
      </c>
      <c r="I7102" s="120" t="s">
        <v>20969</v>
      </c>
      <c r="J7102" s="121" t="s">
        <v>7452</v>
      </c>
    </row>
    <row r="7103" spans="1:10" ht="15.75" hidden="1" customHeight="1">
      <c r="A7103" s="119">
        <v>7096</v>
      </c>
      <c r="B7103" s="238" t="s">
        <v>33022</v>
      </c>
      <c r="C7103" s="121" t="s">
        <v>7496</v>
      </c>
      <c r="D7103" s="119">
        <v>2025</v>
      </c>
      <c r="E7103" s="121">
        <v>6100117525</v>
      </c>
      <c r="F7103" s="237">
        <v>45961</v>
      </c>
      <c r="G7103" s="121" t="s">
        <v>14243</v>
      </c>
      <c r="H7103" s="121" t="s">
        <v>27875</v>
      </c>
      <c r="I7103" s="120" t="s">
        <v>20970</v>
      </c>
      <c r="J7103" s="121" t="s">
        <v>7451</v>
      </c>
    </row>
    <row r="7104" spans="1:10" ht="15.75" hidden="1" customHeight="1">
      <c r="A7104" s="119">
        <v>7097</v>
      </c>
      <c r="B7104" s="238" t="s">
        <v>7822</v>
      </c>
      <c r="C7104" s="121" t="s">
        <v>7491</v>
      </c>
      <c r="D7104" s="119">
        <v>2025</v>
      </c>
      <c r="E7104" s="121">
        <v>6100117539</v>
      </c>
      <c r="F7104" s="237">
        <v>45966</v>
      </c>
      <c r="G7104" s="121" t="s">
        <v>10762</v>
      </c>
      <c r="H7104" s="121" t="s">
        <v>27876</v>
      </c>
      <c r="I7104" s="120" t="s">
        <v>17110</v>
      </c>
      <c r="J7104" s="121" t="s">
        <v>7451</v>
      </c>
    </row>
    <row r="7105" spans="1:10" ht="15.75" hidden="1" customHeight="1">
      <c r="A7105" s="119">
        <v>7098</v>
      </c>
      <c r="B7105" s="238" t="s">
        <v>33023</v>
      </c>
      <c r="C7105" s="121" t="s">
        <v>7495</v>
      </c>
      <c r="D7105" s="119">
        <v>2025</v>
      </c>
      <c r="E7105" s="121">
        <v>6300021726</v>
      </c>
      <c r="F7105" s="237">
        <v>45967</v>
      </c>
      <c r="G7105" s="121" t="s">
        <v>14244</v>
      </c>
      <c r="H7105" s="121" t="s">
        <v>27877</v>
      </c>
      <c r="I7105" s="120" t="s">
        <v>20971</v>
      </c>
      <c r="J7105" s="121" t="s">
        <v>7454</v>
      </c>
    </row>
    <row r="7106" spans="1:10" ht="15.75" hidden="1" customHeight="1">
      <c r="A7106" s="119">
        <v>7099</v>
      </c>
      <c r="B7106" s="238" t="s">
        <v>33024</v>
      </c>
      <c r="C7106" s="121" t="s">
        <v>7507</v>
      </c>
      <c r="D7106" s="119">
        <v>2025</v>
      </c>
      <c r="E7106" s="121">
        <v>6400025028</v>
      </c>
      <c r="F7106" s="237">
        <v>45962</v>
      </c>
      <c r="G7106" s="121" t="s">
        <v>14245</v>
      </c>
      <c r="H7106" s="121" t="s">
        <v>27878</v>
      </c>
      <c r="I7106" s="120" t="s">
        <v>20972</v>
      </c>
      <c r="J7106" s="121" t="s">
        <v>7455</v>
      </c>
    </row>
    <row r="7107" spans="1:10" ht="15.75" hidden="1" customHeight="1">
      <c r="A7107" s="119">
        <v>7100</v>
      </c>
      <c r="B7107" s="238" t="s">
        <v>33025</v>
      </c>
      <c r="C7107" s="121" t="s">
        <v>7496</v>
      </c>
      <c r="D7107" s="119">
        <v>2025</v>
      </c>
      <c r="E7107" s="121">
        <v>6100117519</v>
      </c>
      <c r="F7107" s="237">
        <v>45962</v>
      </c>
      <c r="G7107" s="121" t="s">
        <v>14246</v>
      </c>
      <c r="H7107" s="121" t="s">
        <v>27879</v>
      </c>
      <c r="I7107" s="120" t="s">
        <v>20973</v>
      </c>
      <c r="J7107" s="121" t="s">
        <v>7451</v>
      </c>
    </row>
    <row r="7108" spans="1:10" ht="15.75" hidden="1" customHeight="1">
      <c r="A7108" s="119">
        <v>7101</v>
      </c>
      <c r="B7108" s="238" t="s">
        <v>7865</v>
      </c>
      <c r="C7108" s="121" t="s">
        <v>7492</v>
      </c>
      <c r="D7108" s="119">
        <v>2025</v>
      </c>
      <c r="E7108" s="121">
        <v>6200041435</v>
      </c>
      <c r="F7108" s="237">
        <v>45960</v>
      </c>
      <c r="G7108" s="121" t="s">
        <v>14247</v>
      </c>
      <c r="H7108" s="121" t="s">
        <v>27880</v>
      </c>
      <c r="I7108" s="120" t="s">
        <v>7419</v>
      </c>
      <c r="J7108" s="121" t="s">
        <v>7453</v>
      </c>
    </row>
    <row r="7109" spans="1:10" ht="15.75" hidden="1" customHeight="1">
      <c r="A7109" s="119">
        <v>7102</v>
      </c>
      <c r="B7109" s="238" t="s">
        <v>33026</v>
      </c>
      <c r="C7109" s="121" t="s">
        <v>7481</v>
      </c>
      <c r="D7109" s="119">
        <v>2025</v>
      </c>
      <c r="E7109" s="121">
        <v>6000044126</v>
      </c>
      <c r="F7109" s="237">
        <v>45966</v>
      </c>
      <c r="G7109" s="121" t="s">
        <v>14248</v>
      </c>
      <c r="H7109" s="121" t="s">
        <v>27881</v>
      </c>
      <c r="I7109" s="120" t="s">
        <v>20974</v>
      </c>
      <c r="J7109" s="121" t="s">
        <v>7452</v>
      </c>
    </row>
    <row r="7110" spans="1:10" ht="15.75" hidden="1" customHeight="1">
      <c r="A7110" s="119">
        <v>7103</v>
      </c>
      <c r="B7110" s="238" t="s">
        <v>33027</v>
      </c>
      <c r="C7110" s="121" t="s">
        <v>7497</v>
      </c>
      <c r="D7110" s="119">
        <v>2025</v>
      </c>
      <c r="E7110" s="121">
        <v>6100117597</v>
      </c>
      <c r="F7110" s="237">
        <v>45962</v>
      </c>
      <c r="G7110" s="121" t="s">
        <v>14249</v>
      </c>
      <c r="H7110" s="121" t="s">
        <v>27882</v>
      </c>
      <c r="I7110" s="120" t="s">
        <v>20975</v>
      </c>
      <c r="J7110" s="121" t="s">
        <v>7451</v>
      </c>
    </row>
    <row r="7111" spans="1:10" ht="15.75" hidden="1" customHeight="1">
      <c r="A7111" s="119">
        <v>7104</v>
      </c>
      <c r="B7111" s="238" t="s">
        <v>33028</v>
      </c>
      <c r="C7111" s="121" t="s">
        <v>7495</v>
      </c>
      <c r="D7111" s="119">
        <v>2025</v>
      </c>
      <c r="E7111" s="121">
        <v>6300021708</v>
      </c>
      <c r="F7111" s="237">
        <v>45962</v>
      </c>
      <c r="G7111" s="121" t="s">
        <v>14250</v>
      </c>
      <c r="H7111" s="121" t="s">
        <v>27883</v>
      </c>
      <c r="I7111" s="120" t="s">
        <v>20976</v>
      </c>
      <c r="J7111" s="121" t="s">
        <v>7454</v>
      </c>
    </row>
    <row r="7112" spans="1:10" ht="15.75" hidden="1" customHeight="1">
      <c r="A7112" s="119">
        <v>7105</v>
      </c>
      <c r="B7112" s="238" t="s">
        <v>33029</v>
      </c>
      <c r="C7112" s="121" t="s">
        <v>7481</v>
      </c>
      <c r="D7112" s="119">
        <v>2025</v>
      </c>
      <c r="E7112" s="121">
        <v>6000044124</v>
      </c>
      <c r="F7112" s="237">
        <v>45966</v>
      </c>
      <c r="G7112" s="121" t="s">
        <v>14248</v>
      </c>
      <c r="H7112" s="121" t="s">
        <v>27884</v>
      </c>
      <c r="I7112" s="120" t="s">
        <v>20977</v>
      </c>
      <c r="J7112" s="121" t="s">
        <v>7452</v>
      </c>
    </row>
    <row r="7113" spans="1:10" ht="15.75" hidden="1" customHeight="1">
      <c r="A7113" s="119">
        <v>7106</v>
      </c>
      <c r="B7113" s="238" t="s">
        <v>33030</v>
      </c>
      <c r="C7113" s="121" t="s">
        <v>7498</v>
      </c>
      <c r="D7113" s="119">
        <v>2025</v>
      </c>
      <c r="E7113" s="121">
        <v>6200041865</v>
      </c>
      <c r="F7113" s="237">
        <v>45996</v>
      </c>
      <c r="G7113" s="121" t="s">
        <v>14251</v>
      </c>
      <c r="H7113" s="121" t="s">
        <v>27885</v>
      </c>
      <c r="I7113" s="120" t="s">
        <v>20978</v>
      </c>
      <c r="J7113" s="121" t="s">
        <v>7453</v>
      </c>
    </row>
    <row r="7114" spans="1:10" ht="15.75" hidden="1" customHeight="1">
      <c r="A7114" s="119">
        <v>7107</v>
      </c>
      <c r="B7114" s="238" t="s">
        <v>7918</v>
      </c>
      <c r="C7114" s="121" t="s">
        <v>7491</v>
      </c>
      <c r="D7114" s="119">
        <v>2025</v>
      </c>
      <c r="E7114" s="121">
        <v>6100117842</v>
      </c>
      <c r="F7114" s="237">
        <v>45982</v>
      </c>
      <c r="G7114" s="121" t="s">
        <v>13321</v>
      </c>
      <c r="H7114" s="121" t="s">
        <v>27886</v>
      </c>
      <c r="I7114" s="120" t="s">
        <v>20979</v>
      </c>
      <c r="J7114" s="121" t="s">
        <v>7451</v>
      </c>
    </row>
    <row r="7115" spans="1:10" ht="15.75" hidden="1" customHeight="1">
      <c r="A7115" s="119">
        <v>7108</v>
      </c>
      <c r="B7115" s="238" t="s">
        <v>33031</v>
      </c>
      <c r="C7115" s="121" t="s">
        <v>7495</v>
      </c>
      <c r="D7115" s="119">
        <v>2025</v>
      </c>
      <c r="E7115" s="121">
        <v>6300021715</v>
      </c>
      <c r="F7115" s="237">
        <v>45961</v>
      </c>
      <c r="G7115" s="121" t="s">
        <v>14252</v>
      </c>
      <c r="H7115" s="121" t="s">
        <v>27887</v>
      </c>
      <c r="I7115" s="120" t="s">
        <v>20980</v>
      </c>
      <c r="J7115" s="121" t="s">
        <v>7454</v>
      </c>
    </row>
    <row r="7116" spans="1:10" ht="15.75" hidden="1" customHeight="1">
      <c r="A7116" s="119">
        <v>7109</v>
      </c>
      <c r="B7116" s="238" t="s">
        <v>33032</v>
      </c>
      <c r="C7116" s="121" t="s">
        <v>7479</v>
      </c>
      <c r="D7116" s="119">
        <v>2025</v>
      </c>
      <c r="E7116" s="121">
        <v>6100117475</v>
      </c>
      <c r="F7116" s="237">
        <v>45966</v>
      </c>
      <c r="G7116" s="121" t="s">
        <v>7101</v>
      </c>
      <c r="H7116" s="121" t="s">
        <v>27888</v>
      </c>
      <c r="I7116" s="120" t="s">
        <v>20981</v>
      </c>
      <c r="J7116" s="121" t="s">
        <v>7451</v>
      </c>
    </row>
    <row r="7117" spans="1:10" ht="15.75" hidden="1" customHeight="1">
      <c r="A7117" s="119">
        <v>7110</v>
      </c>
      <c r="B7117" s="238" t="s">
        <v>33033</v>
      </c>
      <c r="C7117" s="121" t="s">
        <v>7508</v>
      </c>
      <c r="D7117" s="119">
        <v>2025</v>
      </c>
      <c r="E7117" s="121">
        <v>6400025038</v>
      </c>
      <c r="F7117" s="237">
        <v>45962</v>
      </c>
      <c r="G7117" s="121" t="s">
        <v>11710</v>
      </c>
      <c r="H7117" s="121" t="s">
        <v>27889</v>
      </c>
      <c r="I7117" s="120" t="s">
        <v>20982</v>
      </c>
      <c r="J7117" s="121" t="s">
        <v>7455</v>
      </c>
    </row>
    <row r="7118" spans="1:10" ht="15.75" hidden="1" customHeight="1">
      <c r="A7118" s="119">
        <v>7111</v>
      </c>
      <c r="B7118" s="238" t="s">
        <v>33034</v>
      </c>
      <c r="C7118" s="121" t="s">
        <v>7509</v>
      </c>
      <c r="D7118" s="119">
        <v>2025</v>
      </c>
      <c r="E7118" s="121">
        <v>6400025041</v>
      </c>
      <c r="F7118" s="237">
        <v>45971</v>
      </c>
      <c r="G7118" s="121" t="s">
        <v>7105</v>
      </c>
      <c r="H7118" s="121"/>
      <c r="I7118" s="120" t="s">
        <v>20983</v>
      </c>
      <c r="J7118" s="121" t="s">
        <v>7455</v>
      </c>
    </row>
    <row r="7119" spans="1:10" ht="15.75" hidden="1" customHeight="1">
      <c r="A7119" s="119">
        <v>7112</v>
      </c>
      <c r="B7119" s="238" t="s">
        <v>33035</v>
      </c>
      <c r="C7119" s="121" t="s">
        <v>7491</v>
      </c>
      <c r="D7119" s="119">
        <v>2025</v>
      </c>
      <c r="E7119" s="121">
        <v>6100117767</v>
      </c>
      <c r="F7119" s="237">
        <v>45987</v>
      </c>
      <c r="G7119" s="121" t="s">
        <v>7277</v>
      </c>
      <c r="H7119" s="121" t="s">
        <v>27890</v>
      </c>
      <c r="I7119" s="120" t="s">
        <v>20984</v>
      </c>
      <c r="J7119" s="121" t="s">
        <v>7451</v>
      </c>
    </row>
    <row r="7120" spans="1:10" ht="15.75" hidden="1" customHeight="1">
      <c r="A7120" s="119">
        <v>7113</v>
      </c>
      <c r="B7120" s="238" t="s">
        <v>33036</v>
      </c>
      <c r="C7120" s="121" t="s">
        <v>7512</v>
      </c>
      <c r="D7120" s="119">
        <v>2025</v>
      </c>
      <c r="E7120" s="121">
        <v>6400025012</v>
      </c>
      <c r="F7120" s="237">
        <v>45954</v>
      </c>
      <c r="G7120" s="121" t="s">
        <v>12906</v>
      </c>
      <c r="H7120" s="121"/>
      <c r="I7120" s="120" t="s">
        <v>20985</v>
      </c>
      <c r="J7120" s="121" t="s">
        <v>7455</v>
      </c>
    </row>
    <row r="7121" spans="1:10" ht="15.75" hidden="1" customHeight="1">
      <c r="A7121" s="119">
        <v>7114</v>
      </c>
      <c r="B7121" s="238" t="s">
        <v>33037</v>
      </c>
      <c r="C7121" s="121" t="s">
        <v>7495</v>
      </c>
      <c r="D7121" s="119">
        <v>2025</v>
      </c>
      <c r="E7121" s="121">
        <v>6300021730</v>
      </c>
      <c r="F7121" s="237">
        <v>45978</v>
      </c>
      <c r="G7121" s="121" t="s">
        <v>8092</v>
      </c>
      <c r="H7121" s="121" t="s">
        <v>27891</v>
      </c>
      <c r="I7121" s="120" t="s">
        <v>20986</v>
      </c>
      <c r="J7121" s="121" t="s">
        <v>7454</v>
      </c>
    </row>
    <row r="7122" spans="1:10" ht="15.75" hidden="1" customHeight="1">
      <c r="A7122" s="119">
        <v>7115</v>
      </c>
      <c r="B7122" s="238" t="s">
        <v>33038</v>
      </c>
      <c r="C7122" s="121" t="s">
        <v>7494</v>
      </c>
      <c r="D7122" s="119">
        <v>2025</v>
      </c>
      <c r="E7122" s="121">
        <v>6000044346</v>
      </c>
      <c r="F7122" s="237">
        <v>45980</v>
      </c>
      <c r="G7122" s="121" t="s">
        <v>14253</v>
      </c>
      <c r="H7122" s="121" t="s">
        <v>27892</v>
      </c>
      <c r="I7122" s="120" t="s">
        <v>20987</v>
      </c>
      <c r="J7122" s="121" t="s">
        <v>7452</v>
      </c>
    </row>
    <row r="7123" spans="1:10" ht="15.75" hidden="1" customHeight="1">
      <c r="A7123" s="119">
        <v>7116</v>
      </c>
      <c r="B7123" s="238" t="s">
        <v>29743</v>
      </c>
      <c r="C7123" s="121" t="s">
        <v>7491</v>
      </c>
      <c r="D7123" s="119">
        <v>2025</v>
      </c>
      <c r="E7123" s="121">
        <v>6100117622</v>
      </c>
      <c r="F7123" s="237">
        <v>45966</v>
      </c>
      <c r="G7123" s="121" t="s">
        <v>14254</v>
      </c>
      <c r="H7123" s="121" t="s">
        <v>27893</v>
      </c>
      <c r="I7123" s="120" t="s">
        <v>20988</v>
      </c>
      <c r="J7123" s="121" t="s">
        <v>7451</v>
      </c>
    </row>
    <row r="7124" spans="1:10" ht="15.75" hidden="1" customHeight="1">
      <c r="A7124" s="119">
        <v>7117</v>
      </c>
      <c r="B7124" s="238" t="s">
        <v>33039</v>
      </c>
      <c r="C7124" s="121" t="s">
        <v>7508</v>
      </c>
      <c r="D7124" s="119">
        <v>2025</v>
      </c>
      <c r="E7124" s="121">
        <v>6400025040</v>
      </c>
      <c r="F7124" s="237">
        <v>45962</v>
      </c>
      <c r="G7124" s="121" t="s">
        <v>11710</v>
      </c>
      <c r="H7124" s="121" t="s">
        <v>27894</v>
      </c>
      <c r="I7124" s="120" t="s">
        <v>20989</v>
      </c>
      <c r="J7124" s="121" t="s">
        <v>7455</v>
      </c>
    </row>
    <row r="7125" spans="1:10" ht="15.75" hidden="1" customHeight="1">
      <c r="A7125" s="119">
        <v>7118</v>
      </c>
      <c r="B7125" s="238" t="s">
        <v>32669</v>
      </c>
      <c r="C7125" s="121" t="s">
        <v>7479</v>
      </c>
      <c r="D7125" s="119">
        <v>2025</v>
      </c>
      <c r="E7125" s="121">
        <v>6100117739</v>
      </c>
      <c r="F7125" s="237">
        <v>45971</v>
      </c>
      <c r="G7125" s="121" t="s">
        <v>14255</v>
      </c>
      <c r="H7125" s="121" t="s">
        <v>27895</v>
      </c>
      <c r="I7125" s="120" t="s">
        <v>20990</v>
      </c>
      <c r="J7125" s="121" t="s">
        <v>7451</v>
      </c>
    </row>
    <row r="7126" spans="1:10" ht="15.75" hidden="1" customHeight="1">
      <c r="A7126" s="119">
        <v>7119</v>
      </c>
      <c r="B7126" s="238" t="s">
        <v>28764</v>
      </c>
      <c r="C7126" s="121" t="s">
        <v>7479</v>
      </c>
      <c r="D7126" s="119">
        <v>2025</v>
      </c>
      <c r="E7126" s="121">
        <v>6100117635</v>
      </c>
      <c r="F7126" s="237">
        <v>45981</v>
      </c>
      <c r="G7126" s="121" t="s">
        <v>14256</v>
      </c>
      <c r="H7126" s="121" t="s">
        <v>27896</v>
      </c>
      <c r="I7126" s="120" t="s">
        <v>20991</v>
      </c>
      <c r="J7126" s="121" t="s">
        <v>7451</v>
      </c>
    </row>
    <row r="7127" spans="1:10" ht="15.75" hidden="1" customHeight="1">
      <c r="A7127" s="119">
        <v>7120</v>
      </c>
      <c r="B7127" s="238" t="s">
        <v>33040</v>
      </c>
      <c r="C7127" s="121" t="s">
        <v>7494</v>
      </c>
      <c r="D7127" s="119">
        <v>2025</v>
      </c>
      <c r="E7127" s="121">
        <v>6000044280</v>
      </c>
      <c r="F7127" s="237">
        <v>45974</v>
      </c>
      <c r="G7127" s="121" t="s">
        <v>14257</v>
      </c>
      <c r="H7127" s="121" t="s">
        <v>27897</v>
      </c>
      <c r="I7127" s="120" t="s">
        <v>20992</v>
      </c>
      <c r="J7127" s="121" t="s">
        <v>7452</v>
      </c>
    </row>
    <row r="7128" spans="1:10" ht="15.75" hidden="1" customHeight="1">
      <c r="A7128" s="119">
        <v>7121</v>
      </c>
      <c r="B7128" s="238" t="s">
        <v>33041</v>
      </c>
      <c r="C7128" s="121" t="s">
        <v>7502</v>
      </c>
      <c r="D7128" s="119">
        <v>2025</v>
      </c>
      <c r="E7128" s="121">
        <v>6300021836</v>
      </c>
      <c r="F7128" s="237">
        <v>46001</v>
      </c>
      <c r="G7128" s="121" t="s">
        <v>7144</v>
      </c>
      <c r="H7128" s="121" t="s">
        <v>27898</v>
      </c>
      <c r="I7128" s="120" t="s">
        <v>20993</v>
      </c>
      <c r="J7128" s="121" t="s">
        <v>7454</v>
      </c>
    </row>
    <row r="7129" spans="1:10" ht="15.75" hidden="1" customHeight="1">
      <c r="A7129" s="119">
        <v>7122</v>
      </c>
      <c r="B7129" s="238" t="s">
        <v>33042</v>
      </c>
      <c r="C7129" s="121" t="s">
        <v>7489</v>
      </c>
      <c r="D7129" s="119">
        <v>2025</v>
      </c>
      <c r="E7129" s="121">
        <v>6200041577</v>
      </c>
      <c r="F7129" s="237">
        <v>45978</v>
      </c>
      <c r="G7129" s="121" t="s">
        <v>13974</v>
      </c>
      <c r="H7129" s="121" t="s">
        <v>27899</v>
      </c>
      <c r="I7129" s="120" t="s">
        <v>20994</v>
      </c>
      <c r="J7129" s="121" t="s">
        <v>7453</v>
      </c>
    </row>
    <row r="7130" spans="1:10" ht="15.75" hidden="1" customHeight="1">
      <c r="A7130" s="119">
        <v>7123</v>
      </c>
      <c r="B7130" s="238" t="s">
        <v>7761</v>
      </c>
      <c r="C7130" s="121" t="s">
        <v>7483</v>
      </c>
      <c r="D7130" s="119">
        <v>2025</v>
      </c>
      <c r="E7130" s="121">
        <v>6100117660</v>
      </c>
      <c r="F7130" s="237">
        <v>45966</v>
      </c>
      <c r="G7130" s="121" t="s">
        <v>14258</v>
      </c>
      <c r="H7130" s="121" t="s">
        <v>27900</v>
      </c>
      <c r="I7130" s="120" t="s">
        <v>20995</v>
      </c>
      <c r="J7130" s="121" t="s">
        <v>7451</v>
      </c>
    </row>
    <row r="7131" spans="1:10" ht="15.75" hidden="1" customHeight="1">
      <c r="A7131" s="119">
        <v>7124</v>
      </c>
      <c r="B7131" s="238" t="s">
        <v>33043</v>
      </c>
      <c r="C7131" s="121" t="s">
        <v>7483</v>
      </c>
      <c r="D7131" s="119">
        <v>2025</v>
      </c>
      <c r="E7131" s="121">
        <v>6100117845</v>
      </c>
      <c r="F7131" s="237">
        <v>45974</v>
      </c>
      <c r="G7131" s="121" t="s">
        <v>14259</v>
      </c>
      <c r="H7131" s="121" t="s">
        <v>27901</v>
      </c>
      <c r="I7131" s="120" t="s">
        <v>20996</v>
      </c>
      <c r="J7131" s="121" t="s">
        <v>7451</v>
      </c>
    </row>
    <row r="7132" spans="1:10" ht="15.75" hidden="1" customHeight="1">
      <c r="A7132" s="119">
        <v>7125</v>
      </c>
      <c r="B7132" s="238" t="s">
        <v>33044</v>
      </c>
      <c r="C7132" s="121" t="s">
        <v>7502</v>
      </c>
      <c r="D7132" s="119">
        <v>2025</v>
      </c>
      <c r="E7132" s="121">
        <v>6300021893</v>
      </c>
      <c r="F7132" s="237">
        <v>46001</v>
      </c>
      <c r="G7132" s="121" t="s">
        <v>7144</v>
      </c>
      <c r="H7132" s="121" t="s">
        <v>27902</v>
      </c>
      <c r="I7132" s="120" t="s">
        <v>20997</v>
      </c>
      <c r="J7132" s="121" t="s">
        <v>7454</v>
      </c>
    </row>
    <row r="7133" spans="1:10" ht="15.75" hidden="1" customHeight="1">
      <c r="A7133" s="119">
        <v>7126</v>
      </c>
      <c r="B7133" s="238" t="s">
        <v>33045</v>
      </c>
      <c r="C7133" s="121" t="s">
        <v>7487</v>
      </c>
      <c r="D7133" s="119">
        <v>2025</v>
      </c>
      <c r="E7133" s="121">
        <v>6100117734</v>
      </c>
      <c r="F7133" s="237">
        <v>45968</v>
      </c>
      <c r="G7133" s="121" t="s">
        <v>14260</v>
      </c>
      <c r="H7133" s="121" t="s">
        <v>27903</v>
      </c>
      <c r="I7133" s="120" t="s">
        <v>20998</v>
      </c>
      <c r="J7133" s="121" t="s">
        <v>7451</v>
      </c>
    </row>
    <row r="7134" spans="1:10" ht="15.75" hidden="1" customHeight="1">
      <c r="A7134" s="119">
        <v>7127</v>
      </c>
      <c r="B7134" s="238" t="s">
        <v>33046</v>
      </c>
      <c r="C7134" s="121" t="s">
        <v>7502</v>
      </c>
      <c r="D7134" s="119">
        <v>2025</v>
      </c>
      <c r="E7134" s="121">
        <v>6300021768</v>
      </c>
      <c r="F7134" s="237">
        <v>45978</v>
      </c>
      <c r="G7134" s="121" t="s">
        <v>14261</v>
      </c>
      <c r="H7134" s="121" t="s">
        <v>27904</v>
      </c>
      <c r="I7134" s="120" t="s">
        <v>20999</v>
      </c>
      <c r="J7134" s="121" t="s">
        <v>7454</v>
      </c>
    </row>
    <row r="7135" spans="1:10" ht="15.75" hidden="1" customHeight="1">
      <c r="A7135" s="119">
        <v>7128</v>
      </c>
      <c r="B7135" s="238" t="s">
        <v>32260</v>
      </c>
      <c r="C7135" s="121" t="s">
        <v>7479</v>
      </c>
      <c r="D7135" s="119">
        <v>2025</v>
      </c>
      <c r="E7135" s="121">
        <v>6100117694</v>
      </c>
      <c r="F7135" s="237">
        <v>45971</v>
      </c>
      <c r="G7135" s="121" t="s">
        <v>14262</v>
      </c>
      <c r="H7135" s="121" t="s">
        <v>27905</v>
      </c>
      <c r="I7135" s="120" t="s">
        <v>21000</v>
      </c>
      <c r="J7135" s="121" t="s">
        <v>7451</v>
      </c>
    </row>
    <row r="7136" spans="1:10" ht="15.75" hidden="1" customHeight="1">
      <c r="A7136" s="119">
        <v>7129</v>
      </c>
      <c r="B7136" s="238" t="s">
        <v>7834</v>
      </c>
      <c r="C7136" s="121" t="s">
        <v>7491</v>
      </c>
      <c r="D7136" s="119">
        <v>2025</v>
      </c>
      <c r="E7136" s="121">
        <v>6100117798</v>
      </c>
      <c r="F7136" s="237">
        <v>45972</v>
      </c>
      <c r="G7136" s="121" t="s">
        <v>14263</v>
      </c>
      <c r="H7136" s="121" t="s">
        <v>27906</v>
      </c>
      <c r="I7136" s="120" t="s">
        <v>21001</v>
      </c>
      <c r="J7136" s="121" t="s">
        <v>7451</v>
      </c>
    </row>
    <row r="7137" spans="1:10" ht="15.75" customHeight="1">
      <c r="A7137" s="119">
        <v>7130</v>
      </c>
      <c r="B7137" s="238" t="s">
        <v>33047</v>
      </c>
      <c r="C7137" s="121" t="s">
        <v>7510</v>
      </c>
      <c r="D7137" s="119">
        <v>2025</v>
      </c>
      <c r="E7137" s="121">
        <v>6300021731</v>
      </c>
      <c r="F7137" s="237">
        <v>45971</v>
      </c>
      <c r="G7137" s="121" t="s">
        <v>14264</v>
      </c>
      <c r="H7137" s="121" t="s">
        <v>27907</v>
      </c>
      <c r="I7137" s="120" t="s">
        <v>21002</v>
      </c>
      <c r="J7137" s="121" t="s">
        <v>7454</v>
      </c>
    </row>
    <row r="7138" spans="1:10" ht="15.75" hidden="1" customHeight="1">
      <c r="A7138" s="119">
        <v>7131</v>
      </c>
      <c r="B7138" s="238" t="s">
        <v>7624</v>
      </c>
      <c r="C7138" s="121" t="s">
        <v>7478</v>
      </c>
      <c r="D7138" s="119">
        <v>2025</v>
      </c>
      <c r="E7138" s="121">
        <v>6100117605</v>
      </c>
      <c r="F7138" s="237">
        <v>45962</v>
      </c>
      <c r="G7138" s="121" t="s">
        <v>14265</v>
      </c>
      <c r="H7138" s="121" t="s">
        <v>27908</v>
      </c>
      <c r="I7138" s="120" t="s">
        <v>21003</v>
      </c>
      <c r="J7138" s="121" t="s">
        <v>7451</v>
      </c>
    </row>
    <row r="7139" spans="1:10" ht="15.75" hidden="1" customHeight="1">
      <c r="A7139" s="119">
        <v>7132</v>
      </c>
      <c r="B7139" s="238" t="s">
        <v>33048</v>
      </c>
      <c r="C7139" s="121" t="s">
        <v>7491</v>
      </c>
      <c r="D7139" s="119">
        <v>2025</v>
      </c>
      <c r="E7139" s="121">
        <v>6100117685</v>
      </c>
      <c r="F7139" s="237">
        <v>45968</v>
      </c>
      <c r="G7139" s="121" t="s">
        <v>14266</v>
      </c>
      <c r="H7139" s="121" t="s">
        <v>27909</v>
      </c>
      <c r="I7139" s="120" t="s">
        <v>21004</v>
      </c>
      <c r="J7139" s="121" t="s">
        <v>7451</v>
      </c>
    </row>
    <row r="7140" spans="1:10" ht="15.75" customHeight="1">
      <c r="A7140" s="119">
        <v>7133</v>
      </c>
      <c r="B7140" s="238" t="s">
        <v>33049</v>
      </c>
      <c r="C7140" s="121" t="s">
        <v>7510</v>
      </c>
      <c r="D7140" s="119">
        <v>2025</v>
      </c>
      <c r="E7140" s="121">
        <v>6300021721</v>
      </c>
      <c r="F7140" s="237">
        <v>45971</v>
      </c>
      <c r="G7140" s="121" t="s">
        <v>14267</v>
      </c>
      <c r="H7140" s="121" t="s">
        <v>27910</v>
      </c>
      <c r="I7140" s="120" t="s">
        <v>21005</v>
      </c>
      <c r="J7140" s="121" t="s">
        <v>7454</v>
      </c>
    </row>
    <row r="7141" spans="1:10" ht="15.75" hidden="1" customHeight="1">
      <c r="A7141" s="119">
        <v>7134</v>
      </c>
      <c r="B7141" s="238" t="s">
        <v>33050</v>
      </c>
      <c r="C7141" s="121" t="s">
        <v>7488</v>
      </c>
      <c r="D7141" s="119">
        <v>2025</v>
      </c>
      <c r="E7141" s="121">
        <v>6100117722</v>
      </c>
      <c r="F7141" s="237">
        <v>45973</v>
      </c>
      <c r="G7141" s="121" t="s">
        <v>14268</v>
      </c>
      <c r="H7141" s="121" t="s">
        <v>27911</v>
      </c>
      <c r="I7141" s="120" t="s">
        <v>21006</v>
      </c>
      <c r="J7141" s="121" t="s">
        <v>7451</v>
      </c>
    </row>
    <row r="7142" spans="1:10" ht="15.75" hidden="1" customHeight="1">
      <c r="A7142" s="119">
        <v>7135</v>
      </c>
      <c r="B7142" s="238" t="s">
        <v>33051</v>
      </c>
      <c r="C7142" s="121" t="s">
        <v>7511</v>
      </c>
      <c r="D7142" s="119">
        <v>2025</v>
      </c>
      <c r="E7142" s="121">
        <v>6300021746</v>
      </c>
      <c r="F7142" s="237">
        <v>45974</v>
      </c>
      <c r="G7142" s="121" t="s">
        <v>14269</v>
      </c>
      <c r="H7142" s="121" t="s">
        <v>27912</v>
      </c>
      <c r="I7142" s="120" t="s">
        <v>21007</v>
      </c>
      <c r="J7142" s="121" t="s">
        <v>7454</v>
      </c>
    </row>
    <row r="7143" spans="1:10" ht="15.75" hidden="1" customHeight="1">
      <c r="A7143" s="119">
        <v>7136</v>
      </c>
      <c r="B7143" s="238" t="s">
        <v>33052</v>
      </c>
      <c r="C7143" s="121" t="s">
        <v>7498</v>
      </c>
      <c r="D7143" s="119">
        <v>2025</v>
      </c>
      <c r="E7143" s="121">
        <v>6200041621</v>
      </c>
      <c r="F7143" s="237">
        <v>45968</v>
      </c>
      <c r="G7143" s="121" t="s">
        <v>14270</v>
      </c>
      <c r="H7143" s="121" t="s">
        <v>27913</v>
      </c>
      <c r="I7143" s="120" t="s">
        <v>21008</v>
      </c>
      <c r="J7143" s="121" t="s">
        <v>7453</v>
      </c>
    </row>
    <row r="7144" spans="1:10" ht="15.75" hidden="1" customHeight="1">
      <c r="A7144" s="119">
        <v>7137</v>
      </c>
      <c r="B7144" s="238" t="s">
        <v>7851</v>
      </c>
      <c r="C7144" s="121" t="s">
        <v>7491</v>
      </c>
      <c r="D7144" s="119">
        <v>2025</v>
      </c>
      <c r="E7144" s="121">
        <v>6100117715</v>
      </c>
      <c r="F7144" s="237">
        <v>45968</v>
      </c>
      <c r="G7144" s="121" t="s">
        <v>14271</v>
      </c>
      <c r="H7144" s="121" t="s">
        <v>27914</v>
      </c>
      <c r="I7144" s="120" t="s">
        <v>21009</v>
      </c>
      <c r="J7144" s="121" t="s">
        <v>7451</v>
      </c>
    </row>
    <row r="7145" spans="1:10" ht="15.75" hidden="1" customHeight="1">
      <c r="A7145" s="119">
        <v>7138</v>
      </c>
      <c r="B7145" s="238" t="s">
        <v>33053</v>
      </c>
      <c r="C7145" s="121" t="s">
        <v>7494</v>
      </c>
      <c r="D7145" s="119">
        <v>2025</v>
      </c>
      <c r="E7145" s="121">
        <v>6000044264</v>
      </c>
      <c r="F7145" s="237">
        <v>45972</v>
      </c>
      <c r="G7145" s="121" t="s">
        <v>14272</v>
      </c>
      <c r="H7145" s="121" t="s">
        <v>27915</v>
      </c>
      <c r="I7145" s="120" t="s">
        <v>21010</v>
      </c>
      <c r="J7145" s="121" t="s">
        <v>7452</v>
      </c>
    </row>
    <row r="7146" spans="1:10" ht="15.75" hidden="1" customHeight="1">
      <c r="A7146" s="119">
        <v>7139</v>
      </c>
      <c r="B7146" s="238" t="s">
        <v>33054</v>
      </c>
      <c r="C7146" s="121" t="s">
        <v>7509</v>
      </c>
      <c r="D7146" s="119">
        <v>2025</v>
      </c>
      <c r="E7146" s="121">
        <v>6400025087</v>
      </c>
      <c r="F7146" s="237">
        <v>45995</v>
      </c>
      <c r="G7146" s="121" t="s">
        <v>7171</v>
      </c>
      <c r="H7146" s="121" t="s">
        <v>33380</v>
      </c>
      <c r="I7146" s="120" t="s">
        <v>21011</v>
      </c>
      <c r="J7146" s="121" t="s">
        <v>7455</v>
      </c>
    </row>
    <row r="7147" spans="1:10" ht="15.75" hidden="1" customHeight="1">
      <c r="A7147" s="119">
        <v>7140</v>
      </c>
      <c r="B7147" s="238" t="s">
        <v>32854</v>
      </c>
      <c r="C7147" s="121" t="s">
        <v>7479</v>
      </c>
      <c r="D7147" s="119">
        <v>2025</v>
      </c>
      <c r="E7147" s="121">
        <v>6100117888</v>
      </c>
      <c r="F7147" s="237">
        <v>45978</v>
      </c>
      <c r="G7147" s="121" t="s">
        <v>14273</v>
      </c>
      <c r="H7147" s="121" t="s">
        <v>27916</v>
      </c>
      <c r="I7147" s="120" t="s">
        <v>21012</v>
      </c>
      <c r="J7147" s="121" t="s">
        <v>7451</v>
      </c>
    </row>
    <row r="7148" spans="1:10" ht="15.75" hidden="1" customHeight="1">
      <c r="A7148" s="119">
        <v>7141</v>
      </c>
      <c r="B7148" s="238" t="s">
        <v>33055</v>
      </c>
      <c r="C7148" s="121" t="s">
        <v>7504</v>
      </c>
      <c r="D7148" s="119">
        <v>2025</v>
      </c>
      <c r="E7148" s="121">
        <v>6300021739</v>
      </c>
      <c r="F7148" s="237">
        <v>45972</v>
      </c>
      <c r="G7148" s="121" t="s">
        <v>14274</v>
      </c>
      <c r="H7148" s="121" t="s">
        <v>27917</v>
      </c>
      <c r="I7148" s="120" t="s">
        <v>21013</v>
      </c>
      <c r="J7148" s="121" t="s">
        <v>7454</v>
      </c>
    </row>
    <row r="7149" spans="1:10" ht="15.75" hidden="1" customHeight="1">
      <c r="A7149" s="119">
        <v>7142</v>
      </c>
      <c r="B7149" s="238" t="s">
        <v>33056</v>
      </c>
      <c r="C7149" s="121" t="s">
        <v>7495</v>
      </c>
      <c r="D7149" s="119">
        <v>2025</v>
      </c>
      <c r="E7149" s="121">
        <v>6300021747</v>
      </c>
      <c r="F7149" s="237">
        <v>45974</v>
      </c>
      <c r="G7149" s="121" t="s">
        <v>14275</v>
      </c>
      <c r="H7149" s="121" t="s">
        <v>27918</v>
      </c>
      <c r="I7149" s="120" t="s">
        <v>21014</v>
      </c>
      <c r="J7149" s="121" t="s">
        <v>7454</v>
      </c>
    </row>
    <row r="7150" spans="1:10" ht="15.75" hidden="1" customHeight="1">
      <c r="A7150" s="119">
        <v>7143</v>
      </c>
      <c r="B7150" s="238" t="s">
        <v>33057</v>
      </c>
      <c r="C7150" s="121" t="s">
        <v>7500</v>
      </c>
      <c r="D7150" s="119">
        <v>2025</v>
      </c>
      <c r="E7150" s="121">
        <v>6200041661</v>
      </c>
      <c r="F7150" s="237">
        <v>45975</v>
      </c>
      <c r="G7150" s="121" t="s">
        <v>14276</v>
      </c>
      <c r="H7150" s="121"/>
      <c r="I7150" s="120" t="s">
        <v>21015</v>
      </c>
      <c r="J7150" s="121" t="s">
        <v>7453</v>
      </c>
    </row>
    <row r="7151" spans="1:10" ht="15.75" hidden="1" customHeight="1">
      <c r="A7151" s="119">
        <v>7144</v>
      </c>
      <c r="B7151" s="238" t="s">
        <v>33058</v>
      </c>
      <c r="C7151" s="121" t="s">
        <v>7499</v>
      </c>
      <c r="D7151" s="119">
        <v>2025</v>
      </c>
      <c r="E7151" s="121">
        <v>6000044276</v>
      </c>
      <c r="F7151" s="237">
        <v>45973</v>
      </c>
      <c r="G7151" s="121" t="s">
        <v>14277</v>
      </c>
      <c r="H7151" s="121" t="s">
        <v>27919</v>
      </c>
      <c r="I7151" s="120" t="s">
        <v>21016</v>
      </c>
      <c r="J7151" s="121" t="s">
        <v>7452</v>
      </c>
    </row>
    <row r="7152" spans="1:10" ht="15.75" hidden="1" customHeight="1">
      <c r="A7152" s="119">
        <v>7145</v>
      </c>
      <c r="B7152" s="238" t="s">
        <v>33059</v>
      </c>
      <c r="C7152" s="121" t="s">
        <v>7494</v>
      </c>
      <c r="D7152" s="119">
        <v>2025</v>
      </c>
      <c r="E7152" s="121">
        <v>6000044309</v>
      </c>
      <c r="F7152" s="237">
        <v>45978</v>
      </c>
      <c r="G7152" s="121" t="s">
        <v>14278</v>
      </c>
      <c r="H7152" s="121" t="s">
        <v>27920</v>
      </c>
      <c r="I7152" s="120" t="s">
        <v>21017</v>
      </c>
      <c r="J7152" s="121" t="s">
        <v>7452</v>
      </c>
    </row>
    <row r="7153" spans="1:10" ht="15.75" hidden="1" customHeight="1">
      <c r="A7153" s="119">
        <v>7146</v>
      </c>
      <c r="B7153" s="238" t="s">
        <v>7705</v>
      </c>
      <c r="C7153" s="121" t="s">
        <v>7483</v>
      </c>
      <c r="D7153" s="119">
        <v>2025</v>
      </c>
      <c r="E7153" s="121">
        <v>6100117838</v>
      </c>
      <c r="F7153" s="237">
        <v>45978</v>
      </c>
      <c r="G7153" s="121" t="s">
        <v>14279</v>
      </c>
      <c r="H7153" s="121" t="s">
        <v>27921</v>
      </c>
      <c r="I7153" s="120" t="s">
        <v>21018</v>
      </c>
      <c r="J7153" s="121" t="s">
        <v>7451</v>
      </c>
    </row>
    <row r="7154" spans="1:10" ht="15.75" hidden="1" customHeight="1">
      <c r="A7154" s="119">
        <v>7147</v>
      </c>
      <c r="B7154" s="238" t="s">
        <v>33060</v>
      </c>
      <c r="C7154" s="121" t="s">
        <v>7482</v>
      </c>
      <c r="D7154" s="119">
        <v>2025</v>
      </c>
      <c r="E7154" s="121">
        <v>6100117971</v>
      </c>
      <c r="F7154" s="237">
        <v>45978</v>
      </c>
      <c r="G7154" s="121" t="s">
        <v>14280</v>
      </c>
      <c r="H7154" s="121" t="s">
        <v>27922</v>
      </c>
      <c r="I7154" s="120" t="s">
        <v>21019</v>
      </c>
      <c r="J7154" s="121" t="s">
        <v>7451</v>
      </c>
    </row>
    <row r="7155" spans="1:10" ht="15.75" hidden="1" customHeight="1">
      <c r="A7155" s="119">
        <v>7148</v>
      </c>
      <c r="B7155" s="238" t="s">
        <v>33061</v>
      </c>
      <c r="C7155" s="121" t="s">
        <v>7491</v>
      </c>
      <c r="D7155" s="119">
        <v>2025</v>
      </c>
      <c r="E7155" s="121">
        <v>6100117853</v>
      </c>
      <c r="F7155" s="237">
        <v>45974</v>
      </c>
      <c r="G7155" s="121" t="s">
        <v>14281</v>
      </c>
      <c r="H7155" s="121" t="s">
        <v>27923</v>
      </c>
      <c r="I7155" s="120" t="s">
        <v>21020</v>
      </c>
      <c r="J7155" s="121" t="s">
        <v>7451</v>
      </c>
    </row>
    <row r="7156" spans="1:10" ht="15.75" hidden="1" customHeight="1">
      <c r="A7156" s="119">
        <v>7149</v>
      </c>
      <c r="B7156" s="238" t="s">
        <v>33062</v>
      </c>
      <c r="C7156" s="121" t="s">
        <v>7481</v>
      </c>
      <c r="D7156" s="119">
        <v>2025</v>
      </c>
      <c r="E7156" s="121">
        <v>6000044296</v>
      </c>
      <c r="F7156" s="237">
        <v>45974</v>
      </c>
      <c r="G7156" s="121" t="s">
        <v>14282</v>
      </c>
      <c r="H7156" s="121" t="s">
        <v>27924</v>
      </c>
      <c r="I7156" s="120" t="s">
        <v>21021</v>
      </c>
      <c r="J7156" s="121" t="s">
        <v>7452</v>
      </c>
    </row>
    <row r="7157" spans="1:10" ht="15.75" hidden="1" customHeight="1">
      <c r="A7157" s="119">
        <v>7150</v>
      </c>
      <c r="B7157" s="238" t="s">
        <v>33063</v>
      </c>
      <c r="C7157" s="121" t="s">
        <v>7483</v>
      </c>
      <c r="D7157" s="119">
        <v>2025</v>
      </c>
      <c r="E7157" s="121">
        <v>6100117858</v>
      </c>
      <c r="F7157" s="237">
        <v>45974</v>
      </c>
      <c r="G7157" s="121" t="s">
        <v>14283</v>
      </c>
      <c r="H7157" s="121" t="s">
        <v>27925</v>
      </c>
      <c r="I7157" s="120" t="s">
        <v>21022</v>
      </c>
      <c r="J7157" s="121" t="s">
        <v>7451</v>
      </c>
    </row>
    <row r="7158" spans="1:10" ht="15.75" hidden="1" customHeight="1">
      <c r="A7158" s="119">
        <v>7151</v>
      </c>
      <c r="B7158" s="238" t="s">
        <v>33064</v>
      </c>
      <c r="C7158" s="121" t="s">
        <v>7494</v>
      </c>
      <c r="D7158" s="119">
        <v>2025</v>
      </c>
      <c r="E7158" s="121">
        <v>6000044272</v>
      </c>
      <c r="F7158" s="237">
        <v>45973</v>
      </c>
      <c r="G7158" s="121" t="s">
        <v>14284</v>
      </c>
      <c r="H7158" s="121" t="s">
        <v>27926</v>
      </c>
      <c r="I7158" s="120" t="s">
        <v>21023</v>
      </c>
      <c r="J7158" s="121" t="s">
        <v>7452</v>
      </c>
    </row>
    <row r="7159" spans="1:10" ht="15.75" hidden="1" customHeight="1">
      <c r="A7159" s="119">
        <v>7152</v>
      </c>
      <c r="B7159" s="238" t="s">
        <v>33065</v>
      </c>
      <c r="C7159" s="121" t="s">
        <v>7505</v>
      </c>
      <c r="D7159" s="119">
        <v>2025</v>
      </c>
      <c r="E7159" s="121">
        <v>6400025080</v>
      </c>
      <c r="F7159" s="237">
        <v>45978</v>
      </c>
      <c r="G7159" s="121" t="s">
        <v>14285</v>
      </c>
      <c r="H7159" s="121" t="s">
        <v>27927</v>
      </c>
      <c r="I7159" s="120" t="s">
        <v>21024</v>
      </c>
      <c r="J7159" s="121" t="s">
        <v>7455</v>
      </c>
    </row>
    <row r="7160" spans="1:10" ht="15.75" hidden="1" customHeight="1">
      <c r="A7160" s="119">
        <v>7153</v>
      </c>
      <c r="B7160" s="238" t="s">
        <v>33066</v>
      </c>
      <c r="C7160" s="121" t="s">
        <v>7500</v>
      </c>
      <c r="D7160" s="119">
        <v>2025</v>
      </c>
      <c r="E7160" s="121">
        <v>6200041727</v>
      </c>
      <c r="F7160" s="237">
        <v>45979</v>
      </c>
      <c r="G7160" s="121" t="s">
        <v>14286</v>
      </c>
      <c r="H7160" s="121" t="s">
        <v>27928</v>
      </c>
      <c r="I7160" s="120" t="s">
        <v>21025</v>
      </c>
      <c r="J7160" s="121" t="s">
        <v>7453</v>
      </c>
    </row>
    <row r="7161" spans="1:10" ht="15.75" hidden="1" customHeight="1">
      <c r="A7161" s="119">
        <v>7154</v>
      </c>
      <c r="B7161" s="238" t="s">
        <v>33067</v>
      </c>
      <c r="C7161" s="121" t="s">
        <v>7507</v>
      </c>
      <c r="D7161" s="119">
        <v>2025</v>
      </c>
      <c r="E7161" s="121">
        <v>6400025111</v>
      </c>
      <c r="F7161" s="237">
        <v>45986</v>
      </c>
      <c r="G7161" s="121" t="s">
        <v>14245</v>
      </c>
      <c r="H7161" s="121" t="s">
        <v>27929</v>
      </c>
      <c r="I7161" s="120" t="s">
        <v>21026</v>
      </c>
      <c r="J7161" s="121" t="s">
        <v>7455</v>
      </c>
    </row>
    <row r="7162" spans="1:10" ht="15.75" hidden="1" customHeight="1">
      <c r="A7162" s="119">
        <v>7155</v>
      </c>
      <c r="B7162" s="238" t="s">
        <v>33068</v>
      </c>
      <c r="C7162" s="121" t="s">
        <v>7493</v>
      </c>
      <c r="D7162" s="119">
        <v>2025</v>
      </c>
      <c r="E7162" s="121">
        <v>6000044283</v>
      </c>
      <c r="F7162" s="237">
        <v>45980</v>
      </c>
      <c r="G7162" s="121" t="s">
        <v>14287</v>
      </c>
      <c r="H7162" s="121" t="s">
        <v>27930</v>
      </c>
      <c r="I7162" s="120" t="s">
        <v>21027</v>
      </c>
      <c r="J7162" s="121" t="s">
        <v>7452</v>
      </c>
    </row>
    <row r="7163" spans="1:10" ht="15.75" hidden="1" customHeight="1">
      <c r="A7163" s="119">
        <v>7156</v>
      </c>
      <c r="B7163" s="238" t="s">
        <v>33069</v>
      </c>
      <c r="C7163" s="121" t="s">
        <v>7500</v>
      </c>
      <c r="D7163" s="119">
        <v>2025</v>
      </c>
      <c r="E7163" s="121">
        <v>6200041684</v>
      </c>
      <c r="F7163" s="237">
        <v>45978</v>
      </c>
      <c r="G7163" s="121" t="s">
        <v>14288</v>
      </c>
      <c r="H7163" s="121" t="s">
        <v>27931</v>
      </c>
      <c r="I7163" s="120" t="s">
        <v>21028</v>
      </c>
      <c r="J7163" s="121" t="s">
        <v>7453</v>
      </c>
    </row>
    <row r="7164" spans="1:10" ht="15.75" hidden="1" customHeight="1">
      <c r="A7164" s="119">
        <v>7157</v>
      </c>
      <c r="B7164" s="238" t="s">
        <v>33070</v>
      </c>
      <c r="C7164" s="121" t="s">
        <v>7494</v>
      </c>
      <c r="D7164" s="119">
        <v>2025</v>
      </c>
      <c r="E7164" s="121">
        <v>6000044306</v>
      </c>
      <c r="F7164" s="237">
        <v>45980</v>
      </c>
      <c r="G7164" s="121" t="s">
        <v>14289</v>
      </c>
      <c r="H7164" s="121" t="s">
        <v>27932</v>
      </c>
      <c r="I7164" s="120" t="s">
        <v>21029</v>
      </c>
      <c r="J7164" s="121" t="s">
        <v>7452</v>
      </c>
    </row>
    <row r="7165" spans="1:10" ht="15.75" hidden="1" customHeight="1">
      <c r="A7165" s="119">
        <v>7158</v>
      </c>
      <c r="B7165" s="238" t="s">
        <v>33071</v>
      </c>
      <c r="C7165" s="121" t="s">
        <v>7482</v>
      </c>
      <c r="D7165" s="119">
        <v>2025</v>
      </c>
      <c r="E7165" s="121">
        <v>6100117892</v>
      </c>
      <c r="F7165" s="237">
        <v>45975</v>
      </c>
      <c r="G7165" s="121" t="s">
        <v>14290</v>
      </c>
      <c r="H7165" s="121" t="s">
        <v>27933</v>
      </c>
      <c r="I7165" s="120" t="s">
        <v>21030</v>
      </c>
      <c r="J7165" s="121" t="s">
        <v>7451</v>
      </c>
    </row>
    <row r="7166" spans="1:10" ht="15.75" hidden="1" customHeight="1">
      <c r="A7166" s="119">
        <v>7159</v>
      </c>
      <c r="B7166" s="238" t="s">
        <v>33072</v>
      </c>
      <c r="C7166" s="121" t="s">
        <v>7496</v>
      </c>
      <c r="D7166" s="119">
        <v>2025</v>
      </c>
      <c r="E7166" s="121">
        <v>6100117995</v>
      </c>
      <c r="F7166" s="237">
        <v>45994</v>
      </c>
      <c r="G7166" s="121" t="s">
        <v>7105</v>
      </c>
      <c r="H7166" s="121" t="s">
        <v>27934</v>
      </c>
      <c r="I7166" s="120" t="s">
        <v>21031</v>
      </c>
      <c r="J7166" s="121" t="s">
        <v>7451</v>
      </c>
    </row>
    <row r="7167" spans="1:10" ht="15.75" hidden="1" customHeight="1">
      <c r="A7167" s="119">
        <v>7160</v>
      </c>
      <c r="B7167" s="238" t="s">
        <v>29287</v>
      </c>
      <c r="C7167" s="121" t="s">
        <v>7488</v>
      </c>
      <c r="D7167" s="119">
        <v>2025</v>
      </c>
      <c r="E7167" s="121">
        <v>6100117877</v>
      </c>
      <c r="F7167" s="237">
        <v>45975</v>
      </c>
      <c r="G7167" s="121" t="s">
        <v>14291</v>
      </c>
      <c r="H7167" s="121" t="s">
        <v>27935</v>
      </c>
      <c r="I7167" s="120" t="s">
        <v>21032</v>
      </c>
      <c r="J7167" s="121" t="s">
        <v>7451</v>
      </c>
    </row>
    <row r="7168" spans="1:10" ht="15.75" hidden="1" customHeight="1">
      <c r="A7168" s="119">
        <v>7161</v>
      </c>
      <c r="B7168" s="238" t="s">
        <v>33073</v>
      </c>
      <c r="C7168" s="121" t="s">
        <v>7481</v>
      </c>
      <c r="D7168" s="119">
        <v>2025</v>
      </c>
      <c r="E7168" s="121">
        <v>6000044518</v>
      </c>
      <c r="F7168" s="237">
        <v>45994</v>
      </c>
      <c r="G7168" s="121" t="s">
        <v>14292</v>
      </c>
      <c r="H7168" s="121" t="s">
        <v>27936</v>
      </c>
      <c r="I7168" s="120" t="s">
        <v>21033</v>
      </c>
      <c r="J7168" s="121" t="s">
        <v>7452</v>
      </c>
    </row>
    <row r="7169" spans="1:10" ht="15.75" hidden="1" customHeight="1">
      <c r="A7169" s="119">
        <v>7162</v>
      </c>
      <c r="B7169" s="238" t="s">
        <v>33074</v>
      </c>
      <c r="C7169" s="121" t="s">
        <v>7500</v>
      </c>
      <c r="D7169" s="119">
        <v>2025</v>
      </c>
      <c r="E7169" s="121">
        <v>6200041747</v>
      </c>
      <c r="F7169" s="237">
        <v>45981</v>
      </c>
      <c r="G7169" s="121" t="s">
        <v>14293</v>
      </c>
      <c r="H7169" s="121" t="s">
        <v>27937</v>
      </c>
      <c r="I7169" s="120" t="s">
        <v>21034</v>
      </c>
      <c r="J7169" s="121" t="s">
        <v>7453</v>
      </c>
    </row>
    <row r="7170" spans="1:10" ht="15.75" hidden="1" customHeight="1">
      <c r="A7170" s="119">
        <v>7163</v>
      </c>
      <c r="B7170" s="238" t="s">
        <v>7624</v>
      </c>
      <c r="C7170" s="121" t="s">
        <v>7478</v>
      </c>
      <c r="D7170" s="119">
        <v>2025</v>
      </c>
      <c r="E7170" s="121">
        <v>6100117932</v>
      </c>
      <c r="F7170" s="237">
        <v>45975</v>
      </c>
      <c r="G7170" s="121" t="s">
        <v>14294</v>
      </c>
      <c r="H7170" s="121" t="s">
        <v>27938</v>
      </c>
      <c r="I7170" s="120" t="s">
        <v>15117</v>
      </c>
      <c r="J7170" s="121" t="s">
        <v>7451</v>
      </c>
    </row>
    <row r="7171" spans="1:10" ht="15.75" hidden="1" customHeight="1">
      <c r="A7171" s="119">
        <v>7164</v>
      </c>
      <c r="B7171" s="238" t="s">
        <v>33075</v>
      </c>
      <c r="C7171" s="121" t="s">
        <v>7512</v>
      </c>
      <c r="D7171" s="119">
        <v>2025</v>
      </c>
      <c r="E7171" s="121">
        <v>6400025042</v>
      </c>
      <c r="F7171" s="237">
        <v>45971</v>
      </c>
      <c r="G7171" s="121" t="s">
        <v>14295</v>
      </c>
      <c r="H7171" s="121" t="s">
        <v>27939</v>
      </c>
      <c r="I7171" s="120" t="s">
        <v>21035</v>
      </c>
      <c r="J7171" s="121" t="s">
        <v>7455</v>
      </c>
    </row>
    <row r="7172" spans="1:10" ht="15.75" hidden="1" customHeight="1">
      <c r="A7172" s="119">
        <v>7165</v>
      </c>
      <c r="B7172" s="238" t="s">
        <v>33076</v>
      </c>
      <c r="C7172" s="121" t="s">
        <v>7504</v>
      </c>
      <c r="D7172" s="119">
        <v>2025</v>
      </c>
      <c r="E7172" s="121">
        <v>6300021832</v>
      </c>
      <c r="F7172" s="237">
        <v>45986</v>
      </c>
      <c r="G7172" s="121" t="s">
        <v>14296</v>
      </c>
      <c r="H7172" s="121" t="s">
        <v>27940</v>
      </c>
      <c r="I7172" s="120" t="s">
        <v>21036</v>
      </c>
      <c r="J7172" s="121" t="s">
        <v>7454</v>
      </c>
    </row>
    <row r="7173" spans="1:10" ht="15.75" hidden="1" customHeight="1">
      <c r="A7173" s="119">
        <v>7166</v>
      </c>
      <c r="B7173" s="238" t="s">
        <v>33077</v>
      </c>
      <c r="C7173" s="121" t="s">
        <v>7507</v>
      </c>
      <c r="D7173" s="119">
        <v>2025</v>
      </c>
      <c r="E7173" s="121">
        <v>6400025120</v>
      </c>
      <c r="F7173" s="237">
        <v>45985</v>
      </c>
      <c r="G7173" s="121" t="s">
        <v>11728</v>
      </c>
      <c r="H7173" s="121" t="s">
        <v>33381</v>
      </c>
      <c r="I7173" s="120" t="s">
        <v>21037</v>
      </c>
      <c r="J7173" s="121" t="s">
        <v>7455</v>
      </c>
    </row>
    <row r="7174" spans="1:10" ht="15.75" hidden="1" customHeight="1">
      <c r="A7174" s="119">
        <v>7167</v>
      </c>
      <c r="B7174" s="238" t="s">
        <v>33078</v>
      </c>
      <c r="C7174" s="121" t="s">
        <v>7486</v>
      </c>
      <c r="D7174" s="119">
        <v>2025</v>
      </c>
      <c r="E7174" s="121">
        <v>6200041711</v>
      </c>
      <c r="F7174" s="237">
        <v>45987</v>
      </c>
      <c r="G7174" s="121" t="s">
        <v>14297</v>
      </c>
      <c r="H7174" s="121" t="s">
        <v>27941</v>
      </c>
      <c r="I7174" s="120" t="s">
        <v>21038</v>
      </c>
      <c r="J7174" s="121" t="s">
        <v>7453</v>
      </c>
    </row>
    <row r="7175" spans="1:10" ht="15.75" hidden="1" customHeight="1">
      <c r="A7175" s="119">
        <v>7168</v>
      </c>
      <c r="B7175" s="238" t="s">
        <v>31887</v>
      </c>
      <c r="C7175" s="121" t="s">
        <v>7497</v>
      </c>
      <c r="D7175" s="119">
        <v>2025</v>
      </c>
      <c r="E7175" s="121">
        <v>6100117969</v>
      </c>
      <c r="F7175" s="237">
        <v>45979</v>
      </c>
      <c r="G7175" s="121" t="s">
        <v>14298</v>
      </c>
      <c r="H7175" s="121" t="s">
        <v>27942</v>
      </c>
      <c r="I7175" s="120" t="s">
        <v>21039</v>
      </c>
      <c r="J7175" s="121" t="s">
        <v>7451</v>
      </c>
    </row>
    <row r="7176" spans="1:10" ht="15.75" hidden="1" customHeight="1">
      <c r="A7176" s="119">
        <v>7169</v>
      </c>
      <c r="B7176" s="238" t="s">
        <v>33079</v>
      </c>
      <c r="C7176" s="121" t="s">
        <v>7508</v>
      </c>
      <c r="D7176" s="119">
        <v>2025</v>
      </c>
      <c r="E7176" s="121">
        <v>6400025103</v>
      </c>
      <c r="F7176" s="237">
        <v>45982</v>
      </c>
      <c r="G7176" s="121" t="s">
        <v>7210</v>
      </c>
      <c r="H7176" s="121" t="s">
        <v>27943</v>
      </c>
      <c r="I7176" s="120" t="s">
        <v>21040</v>
      </c>
      <c r="J7176" s="121" t="s">
        <v>7455</v>
      </c>
    </row>
    <row r="7177" spans="1:10" ht="15.75" hidden="1" customHeight="1">
      <c r="A7177" s="119">
        <v>7170</v>
      </c>
      <c r="B7177" s="238" t="s">
        <v>33080</v>
      </c>
      <c r="C7177" s="121" t="s">
        <v>7490</v>
      </c>
      <c r="D7177" s="119">
        <v>2025</v>
      </c>
      <c r="E7177" s="121">
        <v>6200041658</v>
      </c>
      <c r="F7177" s="237">
        <v>45975</v>
      </c>
      <c r="G7177" s="121" t="s">
        <v>7138</v>
      </c>
      <c r="H7177" s="121"/>
      <c r="I7177" s="120" t="s">
        <v>21041</v>
      </c>
      <c r="J7177" s="121" t="s">
        <v>7453</v>
      </c>
    </row>
    <row r="7178" spans="1:10" ht="15.75" hidden="1" customHeight="1">
      <c r="A7178" s="119">
        <v>7171</v>
      </c>
      <c r="B7178" s="238" t="s">
        <v>33081</v>
      </c>
      <c r="C7178" s="121" t="s">
        <v>7499</v>
      </c>
      <c r="D7178" s="119">
        <v>2025</v>
      </c>
      <c r="E7178" s="121">
        <v>6000044488</v>
      </c>
      <c r="F7178" s="237">
        <v>46002</v>
      </c>
      <c r="G7178" s="121" t="s">
        <v>14299</v>
      </c>
      <c r="H7178" s="121" t="s">
        <v>27944</v>
      </c>
      <c r="I7178" s="120" t="s">
        <v>21042</v>
      </c>
      <c r="J7178" s="121" t="s">
        <v>7452</v>
      </c>
    </row>
    <row r="7179" spans="1:10" ht="15.75" hidden="1" customHeight="1">
      <c r="A7179" s="119">
        <v>7172</v>
      </c>
      <c r="B7179" s="238" t="s">
        <v>33082</v>
      </c>
      <c r="C7179" s="121" t="s">
        <v>7508</v>
      </c>
      <c r="D7179" s="119">
        <v>2025</v>
      </c>
      <c r="E7179" s="121">
        <v>6400025102</v>
      </c>
      <c r="F7179" s="237">
        <v>45982</v>
      </c>
      <c r="G7179" s="121" t="s">
        <v>7210</v>
      </c>
      <c r="H7179" s="121" t="s">
        <v>27945</v>
      </c>
      <c r="I7179" s="120" t="s">
        <v>21043</v>
      </c>
      <c r="J7179" s="121" t="s">
        <v>7455</v>
      </c>
    </row>
    <row r="7180" spans="1:10" ht="15.75" hidden="1" customHeight="1">
      <c r="A7180" s="119">
        <v>7173</v>
      </c>
      <c r="B7180" s="238" t="s">
        <v>33083</v>
      </c>
      <c r="C7180" s="121" t="s">
        <v>7508</v>
      </c>
      <c r="D7180" s="119">
        <v>2025</v>
      </c>
      <c r="E7180" s="121">
        <v>6400025101</v>
      </c>
      <c r="F7180" s="237">
        <v>45982</v>
      </c>
      <c r="G7180" s="121" t="s">
        <v>7210</v>
      </c>
      <c r="H7180" s="121" t="s">
        <v>27946</v>
      </c>
      <c r="I7180" s="120" t="s">
        <v>21044</v>
      </c>
      <c r="J7180" s="121" t="s">
        <v>7455</v>
      </c>
    </row>
    <row r="7181" spans="1:10" ht="15.75" hidden="1" customHeight="1">
      <c r="A7181" s="119">
        <v>7174</v>
      </c>
      <c r="B7181" s="238" t="s">
        <v>33084</v>
      </c>
      <c r="C7181" s="121" t="s">
        <v>7508</v>
      </c>
      <c r="D7181" s="119">
        <v>2025</v>
      </c>
      <c r="E7181" s="121">
        <v>6400025104</v>
      </c>
      <c r="F7181" s="237">
        <v>45982</v>
      </c>
      <c r="G7181" s="121" t="s">
        <v>7210</v>
      </c>
      <c r="H7181" s="121" t="s">
        <v>27947</v>
      </c>
      <c r="I7181" s="120" t="s">
        <v>21045</v>
      </c>
      <c r="J7181" s="121" t="s">
        <v>7455</v>
      </c>
    </row>
    <row r="7182" spans="1:10" ht="15.75" hidden="1" customHeight="1">
      <c r="A7182" s="119">
        <v>7175</v>
      </c>
      <c r="B7182" s="238" t="s">
        <v>33085</v>
      </c>
      <c r="C7182" s="121" t="s">
        <v>7482</v>
      </c>
      <c r="D7182" s="119">
        <v>2025</v>
      </c>
      <c r="E7182" s="121">
        <v>6100118042</v>
      </c>
      <c r="F7182" s="237">
        <v>45980</v>
      </c>
      <c r="G7182" s="121" t="s">
        <v>14300</v>
      </c>
      <c r="H7182" s="121" t="s">
        <v>27948</v>
      </c>
      <c r="I7182" s="120" t="s">
        <v>21046</v>
      </c>
      <c r="J7182" s="121" t="s">
        <v>7451</v>
      </c>
    </row>
    <row r="7183" spans="1:10" ht="15.75" hidden="1" customHeight="1">
      <c r="A7183" s="119">
        <v>7176</v>
      </c>
      <c r="B7183" s="238" t="s">
        <v>33086</v>
      </c>
      <c r="C7183" s="121" t="s">
        <v>7500</v>
      </c>
      <c r="D7183" s="119">
        <v>2025</v>
      </c>
      <c r="E7183" s="121">
        <v>6200041733</v>
      </c>
      <c r="F7183" s="237">
        <v>45979</v>
      </c>
      <c r="G7183" s="121" t="s">
        <v>14301</v>
      </c>
      <c r="H7183" s="121" t="s">
        <v>27949</v>
      </c>
      <c r="I7183" s="120" t="s">
        <v>21047</v>
      </c>
      <c r="J7183" s="121" t="s">
        <v>7453</v>
      </c>
    </row>
    <row r="7184" spans="1:10" ht="15.75" hidden="1" customHeight="1">
      <c r="A7184" s="119">
        <v>7177</v>
      </c>
      <c r="B7184" s="238" t="s">
        <v>33087</v>
      </c>
      <c r="C7184" s="121" t="s">
        <v>7482</v>
      </c>
      <c r="D7184" s="119">
        <v>2025</v>
      </c>
      <c r="E7184" s="121">
        <v>6100118037</v>
      </c>
      <c r="F7184" s="237">
        <v>45985</v>
      </c>
      <c r="G7184" s="121" t="s">
        <v>14302</v>
      </c>
      <c r="H7184" s="121" t="s">
        <v>27950</v>
      </c>
      <c r="I7184" s="120" t="s">
        <v>21048</v>
      </c>
      <c r="J7184" s="121" t="s">
        <v>7451</v>
      </c>
    </row>
    <row r="7185" spans="1:10" ht="15.75" hidden="1" customHeight="1">
      <c r="A7185" s="119">
        <v>7178</v>
      </c>
      <c r="B7185" s="238" t="s">
        <v>33088</v>
      </c>
      <c r="C7185" s="121" t="s">
        <v>7508</v>
      </c>
      <c r="D7185" s="119">
        <v>2025</v>
      </c>
      <c r="E7185" s="121">
        <v>6400025108</v>
      </c>
      <c r="F7185" s="237">
        <v>45982</v>
      </c>
      <c r="G7185" s="121" t="s">
        <v>13332</v>
      </c>
      <c r="H7185" s="121" t="s">
        <v>27951</v>
      </c>
      <c r="I7185" s="120" t="s">
        <v>21049</v>
      </c>
      <c r="J7185" s="121" t="s">
        <v>7455</v>
      </c>
    </row>
    <row r="7186" spans="1:10" ht="15.75" customHeight="1">
      <c r="A7186" s="119">
        <v>7179</v>
      </c>
      <c r="B7186" s="238" t="s">
        <v>33089</v>
      </c>
      <c r="C7186" s="121" t="s">
        <v>7510</v>
      </c>
      <c r="D7186" s="119">
        <v>2025</v>
      </c>
      <c r="E7186" s="121">
        <v>6300021792</v>
      </c>
      <c r="F7186" s="237">
        <v>45979</v>
      </c>
      <c r="G7186" s="121" t="s">
        <v>14303</v>
      </c>
      <c r="H7186" s="121" t="s">
        <v>27952</v>
      </c>
      <c r="I7186" s="120" t="s">
        <v>21050</v>
      </c>
      <c r="J7186" s="121" t="s">
        <v>7454</v>
      </c>
    </row>
    <row r="7187" spans="1:10" ht="15.75" hidden="1" customHeight="1">
      <c r="A7187" s="119">
        <v>7180</v>
      </c>
      <c r="B7187" s="238" t="s">
        <v>33090</v>
      </c>
      <c r="C7187" s="121" t="s">
        <v>7481</v>
      </c>
      <c r="D7187" s="119">
        <v>2025</v>
      </c>
      <c r="E7187" s="121">
        <v>6000044359</v>
      </c>
      <c r="F7187" s="237">
        <v>45981</v>
      </c>
      <c r="G7187" s="121" t="s">
        <v>14304</v>
      </c>
      <c r="H7187" s="121"/>
      <c r="I7187" s="120" t="s">
        <v>18311</v>
      </c>
      <c r="J7187" s="121" t="s">
        <v>7452</v>
      </c>
    </row>
    <row r="7188" spans="1:10" ht="15.75" hidden="1" customHeight="1">
      <c r="A7188" s="119">
        <v>7181</v>
      </c>
      <c r="B7188" s="238" t="s">
        <v>33091</v>
      </c>
      <c r="C7188" s="121" t="s">
        <v>7495</v>
      </c>
      <c r="D7188" s="119">
        <v>2025</v>
      </c>
      <c r="E7188" s="121">
        <v>6300021781</v>
      </c>
      <c r="F7188" s="237">
        <v>45975</v>
      </c>
      <c r="G7188" s="121" t="s">
        <v>14305</v>
      </c>
      <c r="H7188" s="121" t="s">
        <v>27953</v>
      </c>
      <c r="I7188" s="120" t="s">
        <v>21051</v>
      </c>
      <c r="J7188" s="121" t="s">
        <v>7454</v>
      </c>
    </row>
    <row r="7189" spans="1:10" ht="15.75" hidden="1" customHeight="1">
      <c r="A7189" s="119">
        <v>7182</v>
      </c>
      <c r="B7189" s="238" t="s">
        <v>33092</v>
      </c>
      <c r="C7189" s="121" t="s">
        <v>7502</v>
      </c>
      <c r="D7189" s="119">
        <v>2025</v>
      </c>
      <c r="E7189" s="121">
        <v>6300021801</v>
      </c>
      <c r="F7189" s="237">
        <v>45999</v>
      </c>
      <c r="G7189" s="121" t="s">
        <v>14306</v>
      </c>
      <c r="H7189" s="121" t="s">
        <v>27954</v>
      </c>
      <c r="I7189" s="120" t="s">
        <v>21052</v>
      </c>
      <c r="J7189" s="121" t="s">
        <v>7454</v>
      </c>
    </row>
    <row r="7190" spans="1:10" ht="15.75" hidden="1" customHeight="1">
      <c r="A7190" s="119">
        <v>7183</v>
      </c>
      <c r="B7190" s="238" t="s">
        <v>33093</v>
      </c>
      <c r="C7190" s="121" t="s">
        <v>7494</v>
      </c>
      <c r="D7190" s="119">
        <v>2025</v>
      </c>
      <c r="E7190" s="121">
        <v>6000044376</v>
      </c>
      <c r="F7190" s="237">
        <v>45985</v>
      </c>
      <c r="G7190" s="121" t="s">
        <v>14307</v>
      </c>
      <c r="H7190" s="121" t="s">
        <v>27955</v>
      </c>
      <c r="I7190" s="120" t="s">
        <v>21053</v>
      </c>
      <c r="J7190" s="121" t="s">
        <v>7452</v>
      </c>
    </row>
    <row r="7191" spans="1:10" ht="15.75" hidden="1" customHeight="1">
      <c r="A7191" s="119">
        <v>7184</v>
      </c>
      <c r="B7191" s="238" t="s">
        <v>33094</v>
      </c>
      <c r="C7191" s="121" t="s">
        <v>7500</v>
      </c>
      <c r="D7191" s="119">
        <v>2025</v>
      </c>
      <c r="E7191" s="121">
        <v>6200041769</v>
      </c>
      <c r="F7191" s="237">
        <v>45985</v>
      </c>
      <c r="G7191" s="121" t="s">
        <v>14308</v>
      </c>
      <c r="H7191" s="121" t="s">
        <v>27956</v>
      </c>
      <c r="I7191" s="120" t="s">
        <v>21054</v>
      </c>
      <c r="J7191" s="121" t="s">
        <v>7453</v>
      </c>
    </row>
    <row r="7192" spans="1:10" ht="15.75" hidden="1" customHeight="1">
      <c r="A7192" s="119">
        <v>7185</v>
      </c>
      <c r="B7192" s="238" t="s">
        <v>33095</v>
      </c>
      <c r="C7192" s="121" t="s">
        <v>7493</v>
      </c>
      <c r="D7192" s="119">
        <v>2025</v>
      </c>
      <c r="E7192" s="121">
        <v>6000044490</v>
      </c>
      <c r="F7192" s="237">
        <v>45994</v>
      </c>
      <c r="G7192" s="121" t="s">
        <v>14309</v>
      </c>
      <c r="H7192" s="121" t="s">
        <v>27957</v>
      </c>
      <c r="I7192" s="120" t="s">
        <v>21055</v>
      </c>
      <c r="J7192" s="121" t="s">
        <v>7452</v>
      </c>
    </row>
    <row r="7193" spans="1:10" ht="15.75" hidden="1" customHeight="1">
      <c r="A7193" s="119">
        <v>7186</v>
      </c>
      <c r="B7193" s="238" t="s">
        <v>33096</v>
      </c>
      <c r="C7193" s="121" t="s">
        <v>7500</v>
      </c>
      <c r="D7193" s="119">
        <v>2025</v>
      </c>
      <c r="E7193" s="121">
        <v>6200041794</v>
      </c>
      <c r="F7193" s="237">
        <v>45986</v>
      </c>
      <c r="G7193" s="121" t="s">
        <v>14310</v>
      </c>
      <c r="H7193" s="121" t="s">
        <v>27958</v>
      </c>
      <c r="I7193" s="120" t="s">
        <v>21056</v>
      </c>
      <c r="J7193" s="121" t="s">
        <v>7453</v>
      </c>
    </row>
    <row r="7194" spans="1:10" ht="15.75" hidden="1" customHeight="1">
      <c r="A7194" s="119">
        <v>7187</v>
      </c>
      <c r="B7194" s="238" t="s">
        <v>33097</v>
      </c>
      <c r="C7194" s="121" t="s">
        <v>7505</v>
      </c>
      <c r="D7194" s="119">
        <v>2025</v>
      </c>
      <c r="E7194" s="121">
        <v>6400025129</v>
      </c>
      <c r="F7194" s="237">
        <v>45987</v>
      </c>
      <c r="G7194" s="121" t="s">
        <v>11613</v>
      </c>
      <c r="H7194" s="121" t="s">
        <v>27959</v>
      </c>
      <c r="I7194" s="120" t="s">
        <v>21057</v>
      </c>
      <c r="J7194" s="121" t="s">
        <v>7455</v>
      </c>
    </row>
    <row r="7195" spans="1:10" ht="15.75" hidden="1" customHeight="1">
      <c r="A7195" s="119">
        <v>7188</v>
      </c>
      <c r="B7195" s="238" t="s">
        <v>33098</v>
      </c>
      <c r="C7195" s="121" t="s">
        <v>7508</v>
      </c>
      <c r="D7195" s="119">
        <v>2025</v>
      </c>
      <c r="E7195" s="121">
        <v>6400025127</v>
      </c>
      <c r="F7195" s="237">
        <v>45985</v>
      </c>
      <c r="G7195" s="121" t="s">
        <v>14311</v>
      </c>
      <c r="H7195" s="121" t="s">
        <v>27960</v>
      </c>
      <c r="I7195" s="120" t="s">
        <v>21058</v>
      </c>
      <c r="J7195" s="121" t="s">
        <v>7455</v>
      </c>
    </row>
    <row r="7196" spans="1:10" ht="15.75" hidden="1" customHeight="1">
      <c r="A7196" s="119">
        <v>7189</v>
      </c>
      <c r="B7196" s="238" t="s">
        <v>33099</v>
      </c>
      <c r="C7196" s="121" t="s">
        <v>7508</v>
      </c>
      <c r="D7196" s="119">
        <v>2025</v>
      </c>
      <c r="E7196" s="121">
        <v>6400025126</v>
      </c>
      <c r="F7196" s="237">
        <v>45992</v>
      </c>
      <c r="G7196" s="121" t="s">
        <v>7175</v>
      </c>
      <c r="H7196" s="121" t="s">
        <v>27961</v>
      </c>
      <c r="I7196" s="120" t="s">
        <v>21059</v>
      </c>
      <c r="J7196" s="121" t="s">
        <v>7455</v>
      </c>
    </row>
    <row r="7197" spans="1:10" ht="15.75" hidden="1" customHeight="1">
      <c r="A7197" s="119">
        <v>7190</v>
      </c>
      <c r="B7197" s="238" t="s">
        <v>33100</v>
      </c>
      <c r="C7197" s="121" t="s">
        <v>7481</v>
      </c>
      <c r="D7197" s="119">
        <v>2025</v>
      </c>
      <c r="E7197" s="121">
        <v>6000044469</v>
      </c>
      <c r="F7197" s="237">
        <v>45992</v>
      </c>
      <c r="G7197" s="121" t="s">
        <v>14312</v>
      </c>
      <c r="H7197" s="121" t="s">
        <v>27962</v>
      </c>
      <c r="I7197" s="120" t="s">
        <v>21060</v>
      </c>
      <c r="J7197" s="121" t="s">
        <v>7452</v>
      </c>
    </row>
    <row r="7198" spans="1:10" ht="15.75" hidden="1" customHeight="1">
      <c r="A7198" s="119">
        <v>7191</v>
      </c>
      <c r="B7198" s="238" t="s">
        <v>33101</v>
      </c>
      <c r="C7198" s="121" t="s">
        <v>7482</v>
      </c>
      <c r="D7198" s="119">
        <v>2025</v>
      </c>
      <c r="E7198" s="121">
        <v>6100118201</v>
      </c>
      <c r="F7198" s="237">
        <v>45988</v>
      </c>
      <c r="G7198" s="121" t="s">
        <v>14313</v>
      </c>
      <c r="H7198" s="121" t="s">
        <v>27963</v>
      </c>
      <c r="I7198" s="120" t="s">
        <v>21061</v>
      </c>
      <c r="J7198" s="121" t="s">
        <v>7451</v>
      </c>
    </row>
    <row r="7199" spans="1:10" ht="15.75" hidden="1" customHeight="1">
      <c r="A7199" s="119">
        <v>7192</v>
      </c>
      <c r="B7199" s="238" t="s">
        <v>33102</v>
      </c>
      <c r="C7199" s="121" t="s">
        <v>7504</v>
      </c>
      <c r="D7199" s="119">
        <v>2025</v>
      </c>
      <c r="E7199" s="121">
        <v>6300021829</v>
      </c>
      <c r="F7199" s="237">
        <v>45989</v>
      </c>
      <c r="G7199" s="121" t="s">
        <v>14314</v>
      </c>
      <c r="H7199" s="121" t="s">
        <v>27964</v>
      </c>
      <c r="I7199" s="120" t="s">
        <v>21062</v>
      </c>
      <c r="J7199" s="121" t="s">
        <v>7454</v>
      </c>
    </row>
    <row r="7200" spans="1:10" ht="15.75" hidden="1" customHeight="1">
      <c r="A7200" s="119">
        <v>7193</v>
      </c>
      <c r="B7200" s="238" t="s">
        <v>33103</v>
      </c>
      <c r="C7200" s="121" t="s">
        <v>7499</v>
      </c>
      <c r="D7200" s="119">
        <v>2025</v>
      </c>
      <c r="E7200" s="121">
        <v>6000044521</v>
      </c>
      <c r="F7200" s="237">
        <v>45993</v>
      </c>
      <c r="G7200" s="121" t="s">
        <v>14315</v>
      </c>
      <c r="H7200" s="121" t="s">
        <v>27965</v>
      </c>
      <c r="I7200" s="120" t="s">
        <v>21063</v>
      </c>
      <c r="J7200" s="121" t="s">
        <v>7452</v>
      </c>
    </row>
    <row r="7201" spans="1:10" ht="15.75" hidden="1" customHeight="1">
      <c r="A7201" s="119">
        <v>7194</v>
      </c>
      <c r="B7201" s="238" t="s">
        <v>7700</v>
      </c>
      <c r="C7201" s="121" t="s">
        <v>7482</v>
      </c>
      <c r="D7201" s="119">
        <v>2025</v>
      </c>
      <c r="E7201" s="121">
        <v>6100118301</v>
      </c>
      <c r="F7201" s="237">
        <v>45992</v>
      </c>
      <c r="G7201" s="121" t="s">
        <v>14316</v>
      </c>
      <c r="H7201" s="121" t="s">
        <v>27966</v>
      </c>
      <c r="I7201" s="120" t="s">
        <v>21064</v>
      </c>
      <c r="J7201" s="121" t="s">
        <v>7451</v>
      </c>
    </row>
    <row r="7202" spans="1:10" ht="15.75" hidden="1" customHeight="1">
      <c r="A7202" s="119">
        <v>7195</v>
      </c>
      <c r="B7202" s="238" t="s">
        <v>33104</v>
      </c>
      <c r="C7202" s="121" t="s">
        <v>7500</v>
      </c>
      <c r="D7202" s="119">
        <v>2025</v>
      </c>
      <c r="E7202" s="121">
        <v>6200041806</v>
      </c>
      <c r="F7202" s="237">
        <v>45988</v>
      </c>
      <c r="G7202" s="121" t="s">
        <v>14317</v>
      </c>
      <c r="H7202" s="121" t="s">
        <v>27967</v>
      </c>
      <c r="I7202" s="120" t="s">
        <v>21065</v>
      </c>
      <c r="J7202" s="121" t="s">
        <v>7453</v>
      </c>
    </row>
    <row r="7203" spans="1:10" ht="15.75" hidden="1" customHeight="1">
      <c r="A7203" s="119">
        <v>7196</v>
      </c>
      <c r="B7203" s="238" t="s">
        <v>33105</v>
      </c>
      <c r="C7203" s="121" t="s">
        <v>7505</v>
      </c>
      <c r="D7203" s="119">
        <v>2025</v>
      </c>
      <c r="E7203" s="121">
        <v>6400025229</v>
      </c>
      <c r="F7203" s="237">
        <v>45996</v>
      </c>
      <c r="G7203" s="121" t="s">
        <v>14318</v>
      </c>
      <c r="H7203" s="121" t="s">
        <v>27968</v>
      </c>
      <c r="I7203" s="120" t="s">
        <v>21066</v>
      </c>
      <c r="J7203" s="121" t="s">
        <v>7455</v>
      </c>
    </row>
    <row r="7204" spans="1:10" ht="15.75" hidden="1" customHeight="1">
      <c r="A7204" s="119">
        <v>7197</v>
      </c>
      <c r="B7204" s="238" t="s">
        <v>33106</v>
      </c>
      <c r="C7204" s="121" t="s">
        <v>7504</v>
      </c>
      <c r="D7204" s="119">
        <v>2025</v>
      </c>
      <c r="E7204" s="121">
        <v>6300021844</v>
      </c>
      <c r="F7204" s="237">
        <v>45992</v>
      </c>
      <c r="G7204" s="121" t="s">
        <v>14319</v>
      </c>
      <c r="H7204" s="121" t="s">
        <v>27969</v>
      </c>
      <c r="I7204" s="120" t="s">
        <v>21067</v>
      </c>
      <c r="J7204" s="121" t="s">
        <v>7454</v>
      </c>
    </row>
    <row r="7205" spans="1:10" ht="15.75" hidden="1" customHeight="1">
      <c r="A7205" s="119">
        <v>7198</v>
      </c>
      <c r="B7205" s="238" t="s">
        <v>33107</v>
      </c>
      <c r="C7205" s="121" t="s">
        <v>7504</v>
      </c>
      <c r="D7205" s="119">
        <v>2025</v>
      </c>
      <c r="E7205" s="121">
        <v>6300021842</v>
      </c>
      <c r="F7205" s="237">
        <v>45992</v>
      </c>
      <c r="G7205" s="121" t="s">
        <v>14320</v>
      </c>
      <c r="H7205" s="121" t="s">
        <v>27970</v>
      </c>
      <c r="I7205" s="120" t="s">
        <v>21068</v>
      </c>
      <c r="J7205" s="121" t="s">
        <v>7454</v>
      </c>
    </row>
    <row r="7206" spans="1:10" ht="15.75" hidden="1" customHeight="1">
      <c r="A7206" s="119">
        <v>7199</v>
      </c>
      <c r="B7206" s="238" t="s">
        <v>33108</v>
      </c>
      <c r="C7206" s="121" t="s">
        <v>7508</v>
      </c>
      <c r="D7206" s="119">
        <v>2025</v>
      </c>
      <c r="E7206" s="121">
        <v>6400025171</v>
      </c>
      <c r="F7206" s="237">
        <v>45993</v>
      </c>
      <c r="G7206" s="121" t="s">
        <v>14321</v>
      </c>
      <c r="H7206" s="121" t="s">
        <v>27971</v>
      </c>
      <c r="I7206" s="120" t="s">
        <v>21069</v>
      </c>
      <c r="J7206" s="121" t="s">
        <v>7455</v>
      </c>
    </row>
    <row r="7207" spans="1:10" ht="15.75" hidden="1" customHeight="1">
      <c r="A7207" s="119">
        <v>7200</v>
      </c>
      <c r="B7207" s="238" t="s">
        <v>33109</v>
      </c>
      <c r="C7207" s="121" t="s">
        <v>7513</v>
      </c>
      <c r="D7207" s="119">
        <v>2025</v>
      </c>
      <c r="E7207" s="121">
        <v>6400025188</v>
      </c>
      <c r="F7207" s="237">
        <v>45989</v>
      </c>
      <c r="G7207" s="121" t="s">
        <v>14322</v>
      </c>
      <c r="H7207" s="121" t="s">
        <v>27972</v>
      </c>
      <c r="I7207" s="120" t="s">
        <v>21070</v>
      </c>
      <c r="J7207" s="121" t="s">
        <v>7455</v>
      </c>
    </row>
    <row r="7208" spans="1:10" ht="15.75" hidden="1" customHeight="1">
      <c r="A7208" s="119">
        <v>7201</v>
      </c>
      <c r="B7208" s="238" t="s">
        <v>33110</v>
      </c>
      <c r="C7208" s="121" t="s">
        <v>7508</v>
      </c>
      <c r="D7208" s="119">
        <v>2025</v>
      </c>
      <c r="E7208" s="121">
        <v>6400025173</v>
      </c>
      <c r="F7208" s="237">
        <v>45993</v>
      </c>
      <c r="G7208" s="121" t="s">
        <v>14323</v>
      </c>
      <c r="H7208" s="121" t="s">
        <v>27973</v>
      </c>
      <c r="I7208" s="120" t="s">
        <v>21071</v>
      </c>
      <c r="J7208" s="121" t="s">
        <v>7455</v>
      </c>
    </row>
    <row r="7209" spans="1:10" ht="15.75" hidden="1" customHeight="1">
      <c r="A7209" s="119">
        <v>7202</v>
      </c>
      <c r="B7209" s="238" t="s">
        <v>33111</v>
      </c>
      <c r="C7209" s="121" t="s">
        <v>7495</v>
      </c>
      <c r="D7209" s="119">
        <v>2025</v>
      </c>
      <c r="E7209" s="121">
        <v>6300021855</v>
      </c>
      <c r="F7209" s="237">
        <v>45995</v>
      </c>
      <c r="G7209" s="121" t="s">
        <v>14324</v>
      </c>
      <c r="H7209" s="121" t="s">
        <v>27974</v>
      </c>
      <c r="I7209" s="120" t="s">
        <v>21072</v>
      </c>
      <c r="J7209" s="121" t="s">
        <v>7454</v>
      </c>
    </row>
    <row r="7210" spans="1:10" ht="15.75" customHeight="1">
      <c r="A7210" s="119">
        <v>7203</v>
      </c>
      <c r="B7210" s="238" t="s">
        <v>33112</v>
      </c>
      <c r="C7210" s="121" t="s">
        <v>7510</v>
      </c>
      <c r="D7210" s="119">
        <v>2025</v>
      </c>
      <c r="E7210" s="121">
        <v>6300021851</v>
      </c>
      <c r="F7210" s="237">
        <v>45989</v>
      </c>
      <c r="G7210" s="121" t="s">
        <v>14325</v>
      </c>
      <c r="H7210" s="121" t="s">
        <v>27975</v>
      </c>
      <c r="I7210" s="120" t="s">
        <v>21073</v>
      </c>
      <c r="J7210" s="121" t="s">
        <v>7454</v>
      </c>
    </row>
    <row r="7211" spans="1:10" ht="15.75" customHeight="1">
      <c r="A7211" s="119">
        <v>7204</v>
      </c>
      <c r="B7211" s="238" t="s">
        <v>33113</v>
      </c>
      <c r="C7211" s="121" t="s">
        <v>7510</v>
      </c>
      <c r="D7211" s="119">
        <v>2025</v>
      </c>
      <c r="E7211" s="121">
        <v>6300021854</v>
      </c>
      <c r="F7211" s="237">
        <v>45992</v>
      </c>
      <c r="G7211" s="121" t="s">
        <v>14326</v>
      </c>
      <c r="H7211" s="121" t="s">
        <v>27976</v>
      </c>
      <c r="I7211" s="120" t="s">
        <v>21074</v>
      </c>
      <c r="J7211" s="121" t="s">
        <v>7454</v>
      </c>
    </row>
    <row r="7212" spans="1:10" ht="15.75" hidden="1" customHeight="1">
      <c r="A7212" s="119">
        <v>7205</v>
      </c>
      <c r="B7212" s="238" t="s">
        <v>33114</v>
      </c>
      <c r="C7212" s="121" t="s">
        <v>7508</v>
      </c>
      <c r="D7212" s="119">
        <v>2025</v>
      </c>
      <c r="E7212" s="121">
        <v>6400025234</v>
      </c>
      <c r="F7212" s="237">
        <v>45996</v>
      </c>
      <c r="G7212" s="121" t="s">
        <v>14327</v>
      </c>
      <c r="H7212" s="121" t="s">
        <v>27977</v>
      </c>
      <c r="I7212" s="120" t="s">
        <v>21075</v>
      </c>
      <c r="J7212" s="121" t="s">
        <v>7455</v>
      </c>
    </row>
    <row r="7213" spans="1:10" ht="15.75" hidden="1" customHeight="1">
      <c r="A7213" s="119">
        <v>7206</v>
      </c>
      <c r="B7213" s="238" t="s">
        <v>33115</v>
      </c>
      <c r="C7213" s="121" t="s">
        <v>7512</v>
      </c>
      <c r="D7213" s="119">
        <v>2025</v>
      </c>
      <c r="E7213" s="121">
        <v>6400025220</v>
      </c>
      <c r="F7213" s="237">
        <v>45992</v>
      </c>
      <c r="G7213" s="121" t="s">
        <v>14328</v>
      </c>
      <c r="H7213" s="121" t="s">
        <v>27978</v>
      </c>
      <c r="I7213" s="120" t="s">
        <v>21076</v>
      </c>
      <c r="J7213" s="121" t="s">
        <v>7455</v>
      </c>
    </row>
    <row r="7214" spans="1:10" ht="15.75" hidden="1" customHeight="1">
      <c r="A7214" s="119">
        <v>7207</v>
      </c>
      <c r="B7214" s="238" t="s">
        <v>33116</v>
      </c>
      <c r="C7214" s="121" t="s">
        <v>7505</v>
      </c>
      <c r="D7214" s="119">
        <v>2025</v>
      </c>
      <c r="E7214" s="121">
        <v>6400025223</v>
      </c>
      <c r="F7214" s="237">
        <v>45994</v>
      </c>
      <c r="G7214" s="121" t="s">
        <v>14329</v>
      </c>
      <c r="H7214" s="121" t="s">
        <v>27979</v>
      </c>
      <c r="I7214" s="120" t="s">
        <v>21077</v>
      </c>
      <c r="J7214" s="121" t="s">
        <v>7455</v>
      </c>
    </row>
    <row r="7215" spans="1:10" ht="15.75" hidden="1" customHeight="1">
      <c r="A7215" s="119">
        <v>7208</v>
      </c>
      <c r="B7215" s="238" t="s">
        <v>33117</v>
      </c>
      <c r="C7215" s="121" t="s">
        <v>7482</v>
      </c>
      <c r="D7215" s="119">
        <v>2025</v>
      </c>
      <c r="E7215" s="121">
        <v>6100118383</v>
      </c>
      <c r="F7215" s="237">
        <v>45993</v>
      </c>
      <c r="G7215" s="121" t="s">
        <v>14330</v>
      </c>
      <c r="H7215" s="121" t="s">
        <v>27980</v>
      </c>
      <c r="I7215" s="120" t="s">
        <v>21078</v>
      </c>
      <c r="J7215" s="121" t="s">
        <v>7451</v>
      </c>
    </row>
    <row r="7216" spans="1:10" ht="15.75" hidden="1" customHeight="1">
      <c r="A7216" s="119">
        <v>7209</v>
      </c>
      <c r="B7216" s="238" t="s">
        <v>33118</v>
      </c>
      <c r="C7216" s="121" t="s">
        <v>7495</v>
      </c>
      <c r="D7216" s="119">
        <v>2025</v>
      </c>
      <c r="E7216" s="121">
        <v>6300021902</v>
      </c>
      <c r="F7216" s="237">
        <v>46003</v>
      </c>
      <c r="G7216" s="121" t="s">
        <v>14331</v>
      </c>
      <c r="H7216" s="121" t="s">
        <v>27981</v>
      </c>
      <c r="I7216" s="120" t="s">
        <v>21079</v>
      </c>
      <c r="J7216" s="121" t="s">
        <v>7454</v>
      </c>
    </row>
    <row r="7217" spans="1:10" ht="15.75" hidden="1" customHeight="1">
      <c r="A7217" s="119">
        <v>7210</v>
      </c>
      <c r="B7217" s="238" t="s">
        <v>33119</v>
      </c>
      <c r="C7217" s="121" t="s">
        <v>7505</v>
      </c>
      <c r="D7217" s="119">
        <v>2025</v>
      </c>
      <c r="E7217" s="121">
        <v>6400025228</v>
      </c>
      <c r="F7217" s="237">
        <v>45993</v>
      </c>
      <c r="G7217" s="121" t="s">
        <v>12906</v>
      </c>
      <c r="H7217" s="121"/>
      <c r="I7217" s="120" t="s">
        <v>21080</v>
      </c>
      <c r="J7217" s="121" t="s">
        <v>7455</v>
      </c>
    </row>
    <row r="7218" spans="1:10" ht="15.75" hidden="1" customHeight="1">
      <c r="A7218" s="119">
        <v>7211</v>
      </c>
      <c r="B7218" s="238" t="s">
        <v>33120</v>
      </c>
      <c r="C7218" s="121" t="s">
        <v>7504</v>
      </c>
      <c r="D7218" s="119">
        <v>2025</v>
      </c>
      <c r="E7218" s="121">
        <v>6300021857</v>
      </c>
      <c r="F7218" s="237">
        <v>45993</v>
      </c>
      <c r="G7218" s="121" t="s">
        <v>7213</v>
      </c>
      <c r="H7218" s="121" t="s">
        <v>27982</v>
      </c>
      <c r="I7218" s="120" t="s">
        <v>21081</v>
      </c>
      <c r="J7218" s="121" t="s">
        <v>7454</v>
      </c>
    </row>
    <row r="7219" spans="1:10" ht="15.75" hidden="1" customHeight="1">
      <c r="A7219" s="119">
        <v>7212</v>
      </c>
      <c r="B7219" s="238" t="s">
        <v>33121</v>
      </c>
      <c r="C7219" s="121" t="s">
        <v>7508</v>
      </c>
      <c r="D7219" s="119">
        <v>2025</v>
      </c>
      <c r="E7219" s="121">
        <v>6400025233</v>
      </c>
      <c r="F7219" s="237">
        <v>45994</v>
      </c>
      <c r="G7219" s="121" t="s">
        <v>14332</v>
      </c>
      <c r="H7219" s="121" t="s">
        <v>27983</v>
      </c>
      <c r="I7219" s="120" t="s">
        <v>21082</v>
      </c>
      <c r="J7219" s="121" t="s">
        <v>7455</v>
      </c>
    </row>
    <row r="7220" spans="1:10" ht="15.75" hidden="1" customHeight="1">
      <c r="A7220" s="119">
        <v>7213</v>
      </c>
      <c r="B7220" s="238" t="s">
        <v>33122</v>
      </c>
      <c r="C7220" s="121" t="s">
        <v>7508</v>
      </c>
      <c r="D7220" s="119">
        <v>2025</v>
      </c>
      <c r="E7220" s="121">
        <v>6400025222</v>
      </c>
      <c r="F7220" s="237">
        <v>45994</v>
      </c>
      <c r="G7220" s="121" t="s">
        <v>11710</v>
      </c>
      <c r="H7220" s="121" t="s">
        <v>27984</v>
      </c>
      <c r="I7220" s="120" t="s">
        <v>21083</v>
      </c>
      <c r="J7220" s="121" t="s">
        <v>7455</v>
      </c>
    </row>
    <row r="7221" spans="1:10" ht="15.75" hidden="1" customHeight="1">
      <c r="A7221" s="119">
        <v>7214</v>
      </c>
      <c r="B7221" s="238" t="s">
        <v>33123</v>
      </c>
      <c r="C7221" s="121" t="s">
        <v>7481</v>
      </c>
      <c r="D7221" s="119">
        <v>2025</v>
      </c>
      <c r="E7221" s="121">
        <v>6000044415</v>
      </c>
      <c r="F7221" s="237">
        <v>45985</v>
      </c>
      <c r="G7221" s="121" t="s">
        <v>14333</v>
      </c>
      <c r="H7221" s="121" t="s">
        <v>27985</v>
      </c>
      <c r="I7221" s="120" t="s">
        <v>21084</v>
      </c>
      <c r="J7221" s="121" t="s">
        <v>7452</v>
      </c>
    </row>
    <row r="7222" spans="1:10" ht="15.75" hidden="1" customHeight="1">
      <c r="A7222" s="119">
        <v>7215</v>
      </c>
      <c r="B7222" s="238" t="s">
        <v>33124</v>
      </c>
      <c r="C7222" s="121" t="s">
        <v>7506</v>
      </c>
      <c r="D7222" s="119">
        <v>2025</v>
      </c>
      <c r="E7222" s="121">
        <v>6300021891</v>
      </c>
      <c r="F7222" s="237">
        <v>46000</v>
      </c>
      <c r="G7222" s="121" t="s">
        <v>14334</v>
      </c>
      <c r="H7222" s="121" t="s">
        <v>27986</v>
      </c>
      <c r="I7222" s="120" t="s">
        <v>21085</v>
      </c>
      <c r="J7222" s="121" t="s">
        <v>7454</v>
      </c>
    </row>
    <row r="7223" spans="1:10" ht="15.75" hidden="1" customHeight="1">
      <c r="A7223" s="119">
        <v>7216</v>
      </c>
      <c r="B7223" s="238" t="s">
        <v>33125</v>
      </c>
      <c r="C7223" s="121" t="s">
        <v>7505</v>
      </c>
      <c r="D7223" s="119">
        <v>2025</v>
      </c>
      <c r="E7223" s="121">
        <v>6400025226</v>
      </c>
      <c r="F7223" s="237">
        <v>45994</v>
      </c>
      <c r="G7223" s="121" t="s">
        <v>14335</v>
      </c>
      <c r="H7223" s="121" t="s">
        <v>27987</v>
      </c>
      <c r="I7223" s="120" t="s">
        <v>21086</v>
      </c>
      <c r="J7223" s="121" t="s">
        <v>7455</v>
      </c>
    </row>
    <row r="7224" spans="1:10" ht="15.75" hidden="1" customHeight="1">
      <c r="A7224" s="119">
        <v>7217</v>
      </c>
      <c r="B7224" s="238" t="s">
        <v>33126</v>
      </c>
      <c r="C7224" s="121" t="s">
        <v>7495</v>
      </c>
      <c r="D7224" s="119">
        <v>2025</v>
      </c>
      <c r="E7224" s="121">
        <v>6300021894</v>
      </c>
      <c r="F7224" s="237">
        <v>46003</v>
      </c>
      <c r="G7224" s="121" t="s">
        <v>14336</v>
      </c>
      <c r="H7224" s="121" t="s">
        <v>27988</v>
      </c>
      <c r="I7224" s="120" t="s">
        <v>21087</v>
      </c>
      <c r="J7224" s="121" t="s">
        <v>7454</v>
      </c>
    </row>
    <row r="7225" spans="1:10" ht="15.75" hidden="1" customHeight="1">
      <c r="A7225" s="119">
        <v>7218</v>
      </c>
      <c r="B7225" s="238" t="s">
        <v>33127</v>
      </c>
      <c r="C7225" s="121" t="s">
        <v>7507</v>
      </c>
      <c r="D7225" s="119">
        <v>2025</v>
      </c>
      <c r="E7225" s="121">
        <v>6400025261</v>
      </c>
      <c r="F7225" s="237">
        <v>45999</v>
      </c>
      <c r="G7225" s="121" t="s">
        <v>14337</v>
      </c>
      <c r="H7225" s="121" t="s">
        <v>27989</v>
      </c>
      <c r="I7225" s="120" t="s">
        <v>21088</v>
      </c>
      <c r="J7225" s="121" t="s">
        <v>7455</v>
      </c>
    </row>
    <row r="7226" spans="1:10" ht="15.75" hidden="1" customHeight="1">
      <c r="A7226" s="119">
        <v>7219</v>
      </c>
      <c r="B7226" s="238" t="s">
        <v>33128</v>
      </c>
      <c r="C7226" s="121" t="s">
        <v>7508</v>
      </c>
      <c r="D7226" s="119">
        <v>2025</v>
      </c>
      <c r="E7226" s="121">
        <v>6400025259</v>
      </c>
      <c r="F7226" s="237">
        <v>45999</v>
      </c>
      <c r="G7226" s="121" t="s">
        <v>14338</v>
      </c>
      <c r="H7226" s="121" t="s">
        <v>27990</v>
      </c>
      <c r="I7226" s="120" t="s">
        <v>21089</v>
      </c>
      <c r="J7226" s="121" t="s">
        <v>7455</v>
      </c>
    </row>
    <row r="7227" spans="1:10" ht="15.75" customHeight="1">
      <c r="A7227" s="119">
        <v>7220</v>
      </c>
      <c r="B7227" s="238" t="s">
        <v>33129</v>
      </c>
      <c r="C7227" s="121" t="s">
        <v>7510</v>
      </c>
      <c r="D7227" s="119">
        <v>2025</v>
      </c>
      <c r="E7227" s="121">
        <v>6300021897</v>
      </c>
      <c r="F7227" s="237">
        <v>46002</v>
      </c>
      <c r="G7227" s="121" t="s">
        <v>14339</v>
      </c>
      <c r="H7227" s="121" t="s">
        <v>27991</v>
      </c>
      <c r="I7227" s="120" t="s">
        <v>21090</v>
      </c>
      <c r="J7227" s="121" t="s">
        <v>7454</v>
      </c>
    </row>
    <row r="7228" spans="1:10" ht="15.75" hidden="1" customHeight="1">
      <c r="A7228" s="119">
        <v>7221</v>
      </c>
      <c r="B7228" s="121" t="s">
        <v>28091</v>
      </c>
      <c r="C7228" s="121" t="s">
        <v>7501</v>
      </c>
      <c r="D7228" s="119">
        <v>2025</v>
      </c>
      <c r="E7228" s="121">
        <v>6200041921</v>
      </c>
      <c r="F7228" s="237">
        <v>46000</v>
      </c>
      <c r="G7228" s="121" t="s">
        <v>14340</v>
      </c>
      <c r="H7228" s="121"/>
      <c r="I7228" s="120" t="s">
        <v>21091</v>
      </c>
      <c r="J7228" s="121" t="s">
        <v>7453</v>
      </c>
    </row>
    <row r="7229" spans="1:10" ht="15.75" hidden="1" customHeight="1">
      <c r="A7229" s="119">
        <v>7222</v>
      </c>
      <c r="B7229" s="238" t="s">
        <v>33130</v>
      </c>
      <c r="C7229" s="121" t="s">
        <v>7511</v>
      </c>
      <c r="D7229" s="119">
        <v>2025</v>
      </c>
      <c r="E7229" s="121">
        <v>6300021943</v>
      </c>
      <c r="F7229" s="237">
        <v>46013</v>
      </c>
      <c r="G7229" s="121" t="s">
        <v>14341</v>
      </c>
      <c r="H7229" s="121"/>
      <c r="I7229" s="120" t="s">
        <v>21092</v>
      </c>
      <c r="J7229" s="121" t="s">
        <v>7454</v>
      </c>
    </row>
  </sheetData>
  <autoFilter ref="A7:M7229">
    <filterColumn colId="2">
      <filters>
        <filter val="Варненский РЭС"/>
      </filters>
    </filterColumn>
    <filterColumn colId="9">
      <filters>
        <filter val="ПО Троицкие ЭС"/>
      </filters>
    </filterColumn>
  </autoFilter>
  <mergeCells count="8">
    <mergeCell ref="A2:J3"/>
    <mergeCell ref="A5:A6"/>
    <mergeCell ref="B5:B6"/>
    <mergeCell ref="C5:C6"/>
    <mergeCell ref="D5:D6"/>
    <mergeCell ref="E5:H5"/>
    <mergeCell ref="I5:I6"/>
    <mergeCell ref="J5:J6"/>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N446"/>
  <sheetViews>
    <sheetView view="pageBreakPreview" zoomScale="85" workbookViewId="0">
      <pane xSplit="4" ySplit="8" topLeftCell="E9" activePane="bottomRight" state="frozen"/>
      <selection activeCell="C11" sqref="C11"/>
      <selection pane="topRight"/>
      <selection pane="bottomLeft"/>
      <selection pane="bottomRight" activeCell="E9" sqref="E9"/>
    </sheetView>
  </sheetViews>
  <sheetFormatPr defaultRowHeight="15.75" outlineLevelRow="1"/>
  <cols>
    <col min="1" max="1" width="7.25" style="122" customWidth="1"/>
    <col min="2" max="2" width="8" style="1" customWidth="1"/>
    <col min="3" max="3" width="18.75" style="1" customWidth="1"/>
    <col min="4" max="4" width="37.25" style="1" bestFit="1" customWidth="1"/>
    <col min="5" max="5" width="18.5" style="2" customWidth="1"/>
    <col min="6" max="6" width="22.5" style="2" customWidth="1"/>
    <col min="7" max="7" width="13.375" style="2" customWidth="1"/>
    <col min="8" max="8" width="14.125" style="2" customWidth="1"/>
    <col min="9" max="9" width="18.375" style="2" customWidth="1"/>
    <col min="10" max="10" width="16" style="2" customWidth="1"/>
    <col min="11" max="11" width="12.125" style="2" customWidth="1"/>
    <col min="12" max="12" width="23.375" style="2" customWidth="1"/>
    <col min="13" max="13" width="10.125" style="2" customWidth="1"/>
    <col min="14" max="14" width="46.875" style="1" customWidth="1"/>
    <col min="15" max="16384" width="9" style="1"/>
  </cols>
  <sheetData>
    <row r="1" spans="1:14" s="4" customFormat="1" ht="18" customHeight="1">
      <c r="A1" s="123"/>
      <c r="B1" s="1"/>
      <c r="C1" s="1"/>
      <c r="D1" s="1"/>
      <c r="E1" s="2"/>
      <c r="F1" s="2"/>
      <c r="G1" s="2"/>
      <c r="H1" s="2"/>
      <c r="I1" s="2"/>
      <c r="J1" s="2"/>
      <c r="K1" s="2"/>
      <c r="L1" s="2"/>
      <c r="M1" s="2"/>
    </row>
    <row r="2" spans="1:14" s="4" customFormat="1" ht="26.25" customHeight="1">
      <c r="A2" s="258" t="s">
        <v>140</v>
      </c>
      <c r="B2" s="258"/>
      <c r="C2" s="258"/>
      <c r="D2" s="258"/>
      <c r="E2" s="258"/>
      <c r="F2" s="258"/>
      <c r="G2" s="258"/>
      <c r="H2" s="258"/>
      <c r="I2" s="258"/>
      <c r="J2" s="258"/>
      <c r="K2" s="258"/>
      <c r="L2" s="258"/>
      <c r="M2" s="258"/>
      <c r="N2" s="258"/>
    </row>
    <row r="3" spans="1:14" s="9" customFormat="1" ht="19.5" customHeight="1">
      <c r="A3" s="258"/>
      <c r="B3" s="258"/>
      <c r="C3" s="258"/>
      <c r="D3" s="258"/>
      <c r="E3" s="258"/>
      <c r="F3" s="258"/>
      <c r="G3" s="258"/>
      <c r="H3" s="258"/>
      <c r="I3" s="258"/>
      <c r="J3" s="258"/>
      <c r="K3" s="258"/>
      <c r="L3" s="258"/>
      <c r="M3" s="258"/>
      <c r="N3" s="258"/>
    </row>
    <row r="4" spans="1:14" s="124" customFormat="1" ht="21.75" customHeight="1">
      <c r="A4" s="125"/>
      <c r="B4" s="126"/>
      <c r="C4" s="126">
        <v>6</v>
      </c>
      <c r="D4" s="126">
        <v>8</v>
      </c>
      <c r="E4" s="126">
        <v>85</v>
      </c>
      <c r="F4" s="126"/>
      <c r="G4" s="126"/>
      <c r="H4" s="126"/>
      <c r="I4" s="126"/>
      <c r="J4" s="126">
        <v>26</v>
      </c>
      <c r="K4" s="126">
        <v>25</v>
      </c>
      <c r="L4" s="126">
        <v>27</v>
      </c>
      <c r="M4" s="126"/>
    </row>
    <row r="5" spans="1:14" s="14" customFormat="1" ht="36" customHeight="1">
      <c r="A5" s="259" t="s">
        <v>141</v>
      </c>
      <c r="B5" s="246" t="s">
        <v>142</v>
      </c>
      <c r="C5" s="246" t="s">
        <v>143</v>
      </c>
      <c r="D5" s="246" t="s">
        <v>144</v>
      </c>
      <c r="E5" s="248" t="s">
        <v>145</v>
      </c>
      <c r="F5" s="248" t="s">
        <v>146</v>
      </c>
      <c r="G5" s="248"/>
      <c r="H5" s="248"/>
      <c r="I5" s="248"/>
      <c r="J5" s="246" t="s">
        <v>147</v>
      </c>
      <c r="K5" s="246"/>
      <c r="L5" s="246"/>
      <c r="M5" s="248" t="s">
        <v>148</v>
      </c>
      <c r="N5" s="248" t="s">
        <v>149</v>
      </c>
    </row>
    <row r="6" spans="1:14" s="14" customFormat="1" ht="54" customHeight="1">
      <c r="A6" s="259"/>
      <c r="B6" s="246"/>
      <c r="C6" s="246"/>
      <c r="D6" s="246"/>
      <c r="E6" s="248"/>
      <c r="F6" s="17" t="s">
        <v>150</v>
      </c>
      <c r="G6" s="17" t="s">
        <v>151</v>
      </c>
      <c r="H6" s="17" t="s">
        <v>137</v>
      </c>
      <c r="I6" s="17" t="s">
        <v>152</v>
      </c>
      <c r="J6" s="16" t="s">
        <v>151</v>
      </c>
      <c r="K6" s="127" t="s">
        <v>137</v>
      </c>
      <c r="L6" s="16" t="s">
        <v>138</v>
      </c>
      <c r="M6" s="248"/>
      <c r="N6" s="248"/>
    </row>
    <row r="7" spans="1:14" s="19" customFormat="1" ht="17.25" customHeight="1">
      <c r="A7" s="128">
        <v>1</v>
      </c>
      <c r="B7" s="129">
        <v>2</v>
      </c>
      <c r="C7" s="129">
        <v>3</v>
      </c>
      <c r="D7" s="129">
        <v>4</v>
      </c>
      <c r="E7" s="129">
        <v>5</v>
      </c>
      <c r="F7" s="129">
        <v>6</v>
      </c>
      <c r="G7" s="129">
        <v>7</v>
      </c>
      <c r="H7" s="129">
        <v>8</v>
      </c>
      <c r="I7" s="129">
        <v>9</v>
      </c>
      <c r="J7" s="129">
        <v>10</v>
      </c>
      <c r="K7" s="129">
        <v>11</v>
      </c>
      <c r="L7" s="129">
        <v>12</v>
      </c>
      <c r="M7" s="129">
        <v>13</v>
      </c>
      <c r="N7" s="129">
        <v>14</v>
      </c>
    </row>
    <row r="8" spans="1:14" s="130" customFormat="1" ht="16.5" customHeight="1">
      <c r="A8" s="260" t="s">
        <v>153</v>
      </c>
      <c r="B8" s="261"/>
      <c r="C8" s="261"/>
      <c r="D8" s="261"/>
      <c r="E8" s="132">
        <f>SUM(E9,E28,E87,E169,E346)</f>
        <v>105248.16559307999</v>
      </c>
      <c r="F8" s="132"/>
      <c r="G8" s="132"/>
      <c r="H8" s="132"/>
      <c r="I8" s="132"/>
      <c r="J8" s="133"/>
      <c r="K8" s="133"/>
      <c r="L8" s="133"/>
      <c r="M8" s="133"/>
      <c r="N8" s="131"/>
    </row>
    <row r="9" spans="1:14" s="134" customFormat="1" ht="15.75" customHeight="1">
      <c r="A9" s="135">
        <v>1</v>
      </c>
      <c r="B9" s="262" t="s">
        <v>154</v>
      </c>
      <c r="C9" s="263"/>
      <c r="D9" s="263"/>
      <c r="E9" s="136">
        <f>E10+E17</f>
        <v>596.61199307999993</v>
      </c>
      <c r="F9" s="137"/>
      <c r="G9" s="137"/>
      <c r="H9" s="137"/>
      <c r="I9" s="137"/>
      <c r="J9" s="137"/>
      <c r="K9" s="137"/>
      <c r="L9" s="137"/>
      <c r="M9" s="137"/>
      <c r="N9" s="138"/>
    </row>
    <row r="10" spans="1:14" s="139" customFormat="1" ht="18.75" customHeight="1">
      <c r="A10" s="140" t="s">
        <v>155</v>
      </c>
      <c r="B10" s="264" t="s">
        <v>156</v>
      </c>
      <c r="C10" s="264"/>
      <c r="D10" s="264"/>
      <c r="E10" s="141">
        <f>SUM(E11:E16)</f>
        <v>555.80626480000001</v>
      </c>
      <c r="F10" s="142"/>
      <c r="G10" s="142"/>
      <c r="H10" s="142"/>
      <c r="I10" s="142"/>
      <c r="J10" s="142"/>
      <c r="K10" s="142"/>
      <c r="L10" s="142"/>
      <c r="M10" s="142"/>
      <c r="N10" s="143"/>
    </row>
    <row r="11" spans="1:14" s="28" customFormat="1" ht="71.25" customHeight="1" outlineLevel="1">
      <c r="A11" s="144" t="s">
        <v>157</v>
      </c>
      <c r="B11" s="145">
        <v>1</v>
      </c>
      <c r="C11" s="146" t="s">
        <v>154</v>
      </c>
      <c r="D11" s="147" t="s">
        <v>158</v>
      </c>
      <c r="E11" s="34">
        <v>285.59980999999999</v>
      </c>
      <c r="F11" s="34" t="s">
        <v>159</v>
      </c>
      <c r="G11" s="34" t="s">
        <v>160</v>
      </c>
      <c r="H11" s="34" t="s">
        <v>161</v>
      </c>
      <c r="I11" s="34" t="s">
        <v>162</v>
      </c>
      <c r="J11" s="148">
        <v>6200003283</v>
      </c>
      <c r="K11" s="149">
        <v>41004</v>
      </c>
      <c r="L11" s="150" t="s">
        <v>163</v>
      </c>
      <c r="M11" s="128">
        <v>13</v>
      </c>
      <c r="N11" s="150" t="s">
        <v>164</v>
      </c>
    </row>
    <row r="12" spans="1:14" s="28" customFormat="1" ht="94.5" outlineLevel="1">
      <c r="A12" s="144" t="s">
        <v>57</v>
      </c>
      <c r="B12" s="145">
        <v>2</v>
      </c>
      <c r="C12" s="146" t="s">
        <v>154</v>
      </c>
      <c r="D12" s="147" t="s">
        <v>165</v>
      </c>
      <c r="E12" s="34">
        <v>0</v>
      </c>
      <c r="F12" s="34" t="s">
        <v>166</v>
      </c>
      <c r="G12" s="34" t="s">
        <v>167</v>
      </c>
      <c r="H12" s="34" t="s">
        <v>168</v>
      </c>
      <c r="I12" s="34" t="s">
        <v>169</v>
      </c>
      <c r="J12" s="148" t="s">
        <v>170</v>
      </c>
      <c r="K12" s="149">
        <v>40961</v>
      </c>
      <c r="L12" s="150" t="s">
        <v>171</v>
      </c>
      <c r="M12" s="128">
        <v>13</v>
      </c>
      <c r="N12" s="150" t="s">
        <v>172</v>
      </c>
    </row>
    <row r="13" spans="1:14" s="28" customFormat="1" ht="98.25" customHeight="1" outlineLevel="1">
      <c r="A13" s="144" t="s">
        <v>173</v>
      </c>
      <c r="B13" s="145">
        <v>3</v>
      </c>
      <c r="C13" s="146" t="s">
        <v>154</v>
      </c>
      <c r="D13" s="147" t="s">
        <v>174</v>
      </c>
      <c r="E13" s="34">
        <v>0</v>
      </c>
      <c r="F13" s="34" t="s">
        <v>166</v>
      </c>
      <c r="G13" s="34" t="s">
        <v>175</v>
      </c>
      <c r="H13" s="34" t="s">
        <v>176</v>
      </c>
      <c r="I13" s="34" t="s">
        <v>177</v>
      </c>
      <c r="J13" s="148" t="s">
        <v>178</v>
      </c>
      <c r="K13" s="149">
        <v>41255</v>
      </c>
      <c r="L13" s="150" t="s">
        <v>179</v>
      </c>
      <c r="M13" s="128">
        <v>13</v>
      </c>
      <c r="N13" s="150" t="s">
        <v>180</v>
      </c>
    </row>
    <row r="14" spans="1:14" s="28" customFormat="1" ht="52.5" customHeight="1" outlineLevel="1">
      <c r="A14" s="144" t="s">
        <v>61</v>
      </c>
      <c r="B14" s="145">
        <v>4</v>
      </c>
      <c r="C14" s="146" t="s">
        <v>154</v>
      </c>
      <c r="D14" s="147" t="s">
        <v>181</v>
      </c>
      <c r="E14" s="34">
        <v>60.734827600000052</v>
      </c>
      <c r="F14" s="34" t="s">
        <v>182</v>
      </c>
      <c r="G14" s="34" t="s">
        <v>183</v>
      </c>
      <c r="H14" s="34" t="s">
        <v>184</v>
      </c>
      <c r="I14" s="34" t="s">
        <v>185</v>
      </c>
      <c r="J14" s="148">
        <v>6200003678</v>
      </c>
      <c r="K14" s="149">
        <v>41102</v>
      </c>
      <c r="L14" s="150" t="s">
        <v>186</v>
      </c>
      <c r="M14" s="128">
        <v>13</v>
      </c>
      <c r="N14" s="150" t="s">
        <v>187</v>
      </c>
    </row>
    <row r="15" spans="1:14" s="28" customFormat="1" ht="47.25" outlineLevel="1">
      <c r="A15" s="144" t="s">
        <v>71</v>
      </c>
      <c r="B15" s="145">
        <v>5</v>
      </c>
      <c r="C15" s="146" t="s">
        <v>154</v>
      </c>
      <c r="D15" s="147" t="s">
        <v>188</v>
      </c>
      <c r="E15" s="34">
        <v>103.09097360000001</v>
      </c>
      <c r="F15" s="34" t="s">
        <v>189</v>
      </c>
      <c r="G15" s="34" t="s">
        <v>189</v>
      </c>
      <c r="H15" s="34" t="s">
        <v>189</v>
      </c>
      <c r="I15" s="34" t="s">
        <v>189</v>
      </c>
      <c r="J15" s="148">
        <v>6200004610</v>
      </c>
      <c r="K15" s="149">
        <v>41333</v>
      </c>
      <c r="L15" s="150" t="s">
        <v>190</v>
      </c>
      <c r="M15" s="128">
        <v>13</v>
      </c>
      <c r="N15" s="150" t="s">
        <v>191</v>
      </c>
    </row>
    <row r="16" spans="1:14" s="28" customFormat="1" ht="47.25" outlineLevel="1">
      <c r="A16" s="144" t="s">
        <v>74</v>
      </c>
      <c r="B16" s="145">
        <v>6</v>
      </c>
      <c r="C16" s="146" t="s">
        <v>154</v>
      </c>
      <c r="D16" s="147" t="s">
        <v>192</v>
      </c>
      <c r="E16" s="34">
        <v>106.38065360000002</v>
      </c>
      <c r="F16" s="34" t="s">
        <v>189</v>
      </c>
      <c r="G16" s="34" t="s">
        <v>189</v>
      </c>
      <c r="H16" s="34" t="s">
        <v>189</v>
      </c>
      <c r="I16" s="34" t="s">
        <v>189</v>
      </c>
      <c r="J16" s="148">
        <v>6200005004</v>
      </c>
      <c r="K16" s="149">
        <v>41429</v>
      </c>
      <c r="L16" s="150" t="s">
        <v>193</v>
      </c>
      <c r="M16" s="128">
        <v>13</v>
      </c>
      <c r="N16" s="150" t="s">
        <v>194</v>
      </c>
    </row>
    <row r="17" spans="1:14" s="139" customFormat="1" ht="20.25" customHeight="1">
      <c r="A17" s="151" t="s">
        <v>76</v>
      </c>
      <c r="B17" s="264" t="s">
        <v>195</v>
      </c>
      <c r="C17" s="264"/>
      <c r="D17" s="264"/>
      <c r="E17" s="141">
        <f>SUM(E18:E27)</f>
        <v>40.805728279999968</v>
      </c>
      <c r="F17" s="152"/>
      <c r="G17" s="152"/>
      <c r="H17" s="152"/>
      <c r="I17" s="152"/>
      <c r="J17" s="153"/>
      <c r="K17" s="154"/>
      <c r="L17" s="155"/>
      <c r="M17" s="152"/>
      <c r="N17" s="143"/>
    </row>
    <row r="18" spans="1:14" s="28" customFormat="1" ht="59.25" customHeight="1" outlineLevel="1">
      <c r="A18" s="144" t="s">
        <v>196</v>
      </c>
      <c r="B18" s="145">
        <v>1</v>
      </c>
      <c r="C18" s="146" t="s">
        <v>154</v>
      </c>
      <c r="D18" s="156" t="s">
        <v>197</v>
      </c>
      <c r="E18" s="34">
        <v>16.613835479999981</v>
      </c>
      <c r="F18" s="34" t="s">
        <v>189</v>
      </c>
      <c r="G18" s="34" t="s">
        <v>189</v>
      </c>
      <c r="H18" s="34" t="s">
        <v>189</v>
      </c>
      <c r="I18" s="34" t="s">
        <v>189</v>
      </c>
      <c r="J18" s="148">
        <v>6200004536</v>
      </c>
      <c r="K18" s="149">
        <v>41305</v>
      </c>
      <c r="L18" s="150" t="s">
        <v>198</v>
      </c>
      <c r="M18" s="128">
        <v>13</v>
      </c>
      <c r="N18" s="150" t="s">
        <v>199</v>
      </c>
    </row>
    <row r="19" spans="1:14" s="28" customFormat="1" ht="87.75" customHeight="1" outlineLevel="1">
      <c r="A19" s="144" t="s">
        <v>200</v>
      </c>
      <c r="B19" s="145">
        <v>2</v>
      </c>
      <c r="C19" s="146" t="s">
        <v>154</v>
      </c>
      <c r="D19" s="147" t="s">
        <v>201</v>
      </c>
      <c r="E19" s="34">
        <v>15.992281999999992</v>
      </c>
      <c r="F19" s="34" t="s">
        <v>189</v>
      </c>
      <c r="G19" s="34" t="s">
        <v>189</v>
      </c>
      <c r="H19" s="34" t="s">
        <v>189</v>
      </c>
      <c r="I19" s="34" t="s">
        <v>189</v>
      </c>
      <c r="J19" s="148">
        <v>6200004167</v>
      </c>
      <c r="K19" s="149">
        <v>41214</v>
      </c>
      <c r="L19" s="150" t="s">
        <v>202</v>
      </c>
      <c r="M19" s="128">
        <v>13</v>
      </c>
      <c r="N19" s="150" t="s">
        <v>203</v>
      </c>
    </row>
    <row r="20" spans="1:14" s="28" customFormat="1" ht="75" customHeight="1" outlineLevel="1">
      <c r="A20" s="144" t="s">
        <v>204</v>
      </c>
      <c r="B20" s="145">
        <v>3</v>
      </c>
      <c r="C20" s="146" t="s">
        <v>154</v>
      </c>
      <c r="D20" s="147" t="s">
        <v>205</v>
      </c>
      <c r="E20" s="34">
        <v>0</v>
      </c>
      <c r="F20" s="34" t="s">
        <v>189</v>
      </c>
      <c r="G20" s="34" t="s">
        <v>189</v>
      </c>
      <c r="H20" s="34" t="s">
        <v>189</v>
      </c>
      <c r="I20" s="34" t="s">
        <v>189</v>
      </c>
      <c r="J20" s="148">
        <v>6200004416</v>
      </c>
      <c r="K20" s="149">
        <v>41267</v>
      </c>
      <c r="L20" s="150" t="s">
        <v>206</v>
      </c>
      <c r="M20" s="128">
        <v>13</v>
      </c>
      <c r="N20" s="150" t="s">
        <v>207</v>
      </c>
    </row>
    <row r="21" spans="1:14" s="28" customFormat="1" ht="52.5" customHeight="1" outlineLevel="1">
      <c r="A21" s="144" t="s">
        <v>208</v>
      </c>
      <c r="B21" s="145">
        <v>4</v>
      </c>
      <c r="C21" s="146" t="s">
        <v>154</v>
      </c>
      <c r="D21" s="156" t="s">
        <v>209</v>
      </c>
      <c r="E21" s="34">
        <v>0</v>
      </c>
      <c r="F21" s="34" t="s">
        <v>189</v>
      </c>
      <c r="G21" s="34" t="s">
        <v>189</v>
      </c>
      <c r="H21" s="34" t="s">
        <v>189</v>
      </c>
      <c r="I21" s="34" t="s">
        <v>189</v>
      </c>
      <c r="J21" s="148">
        <v>6200005003</v>
      </c>
      <c r="K21" s="149">
        <v>41429</v>
      </c>
      <c r="L21" s="150" t="s">
        <v>210</v>
      </c>
      <c r="M21" s="128">
        <v>13</v>
      </c>
      <c r="N21" s="150" t="s">
        <v>211</v>
      </c>
    </row>
    <row r="22" spans="1:14" s="28" customFormat="1" ht="48.75" customHeight="1" outlineLevel="1">
      <c r="A22" s="144" t="s">
        <v>212</v>
      </c>
      <c r="B22" s="145">
        <v>5</v>
      </c>
      <c r="C22" s="146" t="s">
        <v>154</v>
      </c>
      <c r="D22" s="156" t="s">
        <v>213</v>
      </c>
      <c r="E22" s="34">
        <v>0</v>
      </c>
      <c r="F22" s="34" t="s">
        <v>189</v>
      </c>
      <c r="G22" s="34" t="s">
        <v>189</v>
      </c>
      <c r="H22" s="34" t="s">
        <v>189</v>
      </c>
      <c r="I22" s="34" t="s">
        <v>189</v>
      </c>
      <c r="J22" s="148">
        <v>6200005102</v>
      </c>
      <c r="K22" s="149">
        <v>41446</v>
      </c>
      <c r="L22" s="150" t="s">
        <v>214</v>
      </c>
      <c r="M22" s="128">
        <v>13</v>
      </c>
      <c r="N22" s="150" t="s">
        <v>215</v>
      </c>
    </row>
    <row r="23" spans="1:14" s="28" customFormat="1" ht="147" customHeight="1" outlineLevel="1">
      <c r="A23" s="144" t="s">
        <v>216</v>
      </c>
      <c r="B23" s="145">
        <v>6</v>
      </c>
      <c r="C23" s="146" t="s">
        <v>154</v>
      </c>
      <c r="D23" s="156" t="s">
        <v>217</v>
      </c>
      <c r="E23" s="34">
        <v>0</v>
      </c>
      <c r="F23" s="34" t="s">
        <v>189</v>
      </c>
      <c r="G23" s="34" t="s">
        <v>189</v>
      </c>
      <c r="H23" s="34" t="s">
        <v>189</v>
      </c>
      <c r="I23" s="34" t="s">
        <v>189</v>
      </c>
      <c r="J23" s="148">
        <v>6200005395</v>
      </c>
      <c r="K23" s="149">
        <v>41514</v>
      </c>
      <c r="L23" s="150" t="s">
        <v>218</v>
      </c>
      <c r="M23" s="128">
        <v>13</v>
      </c>
      <c r="N23" s="150" t="s">
        <v>219</v>
      </c>
    </row>
    <row r="24" spans="1:14" s="28" customFormat="1" ht="57" customHeight="1" outlineLevel="1">
      <c r="A24" s="144" t="s">
        <v>220</v>
      </c>
      <c r="B24" s="145">
        <v>7</v>
      </c>
      <c r="C24" s="146" t="s">
        <v>154</v>
      </c>
      <c r="D24" s="156" t="s">
        <v>221</v>
      </c>
      <c r="E24" s="34">
        <v>0</v>
      </c>
      <c r="F24" s="34" t="s">
        <v>189</v>
      </c>
      <c r="G24" s="34" t="s">
        <v>189</v>
      </c>
      <c r="H24" s="34" t="s">
        <v>189</v>
      </c>
      <c r="I24" s="34" t="s">
        <v>189</v>
      </c>
      <c r="J24" s="148">
        <v>6200004875</v>
      </c>
      <c r="K24" s="149">
        <v>41390</v>
      </c>
      <c r="L24" s="150" t="s">
        <v>222</v>
      </c>
      <c r="M24" s="128">
        <v>13</v>
      </c>
      <c r="N24" s="150" t="s">
        <v>223</v>
      </c>
    </row>
    <row r="25" spans="1:14" s="28" customFormat="1" ht="120" customHeight="1" outlineLevel="1">
      <c r="A25" s="144" t="s">
        <v>224</v>
      </c>
      <c r="B25" s="145">
        <v>8</v>
      </c>
      <c r="C25" s="146" t="s">
        <v>154</v>
      </c>
      <c r="D25" s="147" t="s">
        <v>225</v>
      </c>
      <c r="E25" s="34">
        <v>0</v>
      </c>
      <c r="F25" s="34" t="s">
        <v>189</v>
      </c>
      <c r="G25" s="34" t="s">
        <v>189</v>
      </c>
      <c r="H25" s="34" t="s">
        <v>189</v>
      </c>
      <c r="I25" s="34" t="s">
        <v>189</v>
      </c>
      <c r="J25" s="148" t="s">
        <v>226</v>
      </c>
      <c r="K25" s="149">
        <v>40647</v>
      </c>
      <c r="L25" s="150" t="s">
        <v>227</v>
      </c>
      <c r="M25" s="128">
        <v>13</v>
      </c>
      <c r="N25" s="150" t="s">
        <v>228</v>
      </c>
    </row>
    <row r="26" spans="1:14" s="28" customFormat="1" ht="57.75" customHeight="1" outlineLevel="1">
      <c r="A26" s="144" t="s">
        <v>229</v>
      </c>
      <c r="B26" s="145">
        <v>9</v>
      </c>
      <c r="C26" s="146" t="s">
        <v>154</v>
      </c>
      <c r="D26" s="156" t="s">
        <v>230</v>
      </c>
      <c r="E26" s="34">
        <v>8.1996107999999985</v>
      </c>
      <c r="F26" s="34" t="s">
        <v>189</v>
      </c>
      <c r="G26" s="34" t="s">
        <v>189</v>
      </c>
      <c r="H26" s="34" t="s">
        <v>189</v>
      </c>
      <c r="I26" s="34" t="s">
        <v>189</v>
      </c>
      <c r="J26" s="148">
        <v>6200004942</v>
      </c>
      <c r="K26" s="149">
        <v>41415</v>
      </c>
      <c r="L26" s="150" t="s">
        <v>231</v>
      </c>
      <c r="M26" s="128">
        <v>13</v>
      </c>
      <c r="N26" s="150" t="s">
        <v>232</v>
      </c>
    </row>
    <row r="27" spans="1:14" s="28" customFormat="1" ht="36" customHeight="1" outlineLevel="1">
      <c r="A27" s="144" t="s">
        <v>233</v>
      </c>
      <c r="B27" s="145">
        <v>10</v>
      </c>
      <c r="C27" s="146" t="s">
        <v>154</v>
      </c>
      <c r="D27" s="147" t="s">
        <v>234</v>
      </c>
      <c r="E27" s="34">
        <v>0</v>
      </c>
      <c r="F27" s="34" t="s">
        <v>189</v>
      </c>
      <c r="G27" s="34" t="s">
        <v>189</v>
      </c>
      <c r="H27" s="34" t="s">
        <v>189</v>
      </c>
      <c r="I27" s="34" t="s">
        <v>189</v>
      </c>
      <c r="J27" s="148">
        <v>6200003652</v>
      </c>
      <c r="K27" s="149">
        <v>41096</v>
      </c>
      <c r="L27" s="150" t="s">
        <v>235</v>
      </c>
      <c r="M27" s="128">
        <v>13</v>
      </c>
      <c r="N27" s="150" t="s">
        <v>236</v>
      </c>
    </row>
    <row r="28" spans="1:14" s="134" customFormat="1" ht="15.75" customHeight="1">
      <c r="A28" s="135" t="s">
        <v>237</v>
      </c>
      <c r="B28" s="262" t="s">
        <v>238</v>
      </c>
      <c r="C28" s="263"/>
      <c r="D28" s="263" t="s">
        <v>238</v>
      </c>
      <c r="E28" s="157">
        <f>E29+E46</f>
        <v>3386.9183952000003</v>
      </c>
      <c r="F28" s="137"/>
      <c r="G28" s="137"/>
      <c r="H28" s="137"/>
      <c r="I28" s="137"/>
      <c r="J28" s="137"/>
      <c r="K28" s="137"/>
      <c r="L28" s="137"/>
      <c r="M28" s="137"/>
      <c r="N28" s="138"/>
    </row>
    <row r="29" spans="1:14" s="139" customFormat="1" ht="18.75" customHeight="1">
      <c r="A29" s="140" t="s">
        <v>239</v>
      </c>
      <c r="B29" s="264" t="s">
        <v>240</v>
      </c>
      <c r="C29" s="264"/>
      <c r="D29" s="264"/>
      <c r="E29" s="158">
        <f>SUM(E30:E45)</f>
        <v>3163.0256136000003</v>
      </c>
      <c r="F29" s="142"/>
      <c r="G29" s="142"/>
      <c r="H29" s="142"/>
      <c r="I29" s="142"/>
      <c r="J29" s="142"/>
      <c r="K29" s="142"/>
      <c r="L29" s="142"/>
      <c r="M29" s="142"/>
      <c r="N29" s="143"/>
    </row>
    <row r="30" spans="1:14" s="28" customFormat="1" ht="47.25" outlineLevel="1">
      <c r="A30" s="144" t="s">
        <v>241</v>
      </c>
      <c r="B30" s="145">
        <v>1</v>
      </c>
      <c r="C30" s="146" t="s">
        <v>238</v>
      </c>
      <c r="D30" s="147" t="s">
        <v>242</v>
      </c>
      <c r="E30" s="34">
        <v>128.17341719999999</v>
      </c>
      <c r="F30" s="34" t="s">
        <v>243</v>
      </c>
      <c r="G30" s="34" t="s">
        <v>244</v>
      </c>
      <c r="H30" s="34" t="s">
        <v>245</v>
      </c>
      <c r="I30" s="34" t="s">
        <v>246</v>
      </c>
      <c r="J30" s="148" t="s">
        <v>247</v>
      </c>
      <c r="K30" s="149">
        <v>40591</v>
      </c>
      <c r="L30" s="150" t="s">
        <v>248</v>
      </c>
      <c r="M30" s="128">
        <v>14</v>
      </c>
      <c r="N30" s="150" t="s">
        <v>249</v>
      </c>
    </row>
    <row r="31" spans="1:14" s="28" customFormat="1" ht="47.25" outlineLevel="1">
      <c r="A31" s="144" t="s">
        <v>250</v>
      </c>
      <c r="B31" s="145">
        <v>2</v>
      </c>
      <c r="C31" s="146" t="s">
        <v>238</v>
      </c>
      <c r="D31" s="147" t="s">
        <v>251</v>
      </c>
      <c r="E31" s="34">
        <v>401.94221000000005</v>
      </c>
      <c r="F31" s="34" t="s">
        <v>252</v>
      </c>
      <c r="G31" s="34" t="s">
        <v>253</v>
      </c>
      <c r="H31" s="34" t="s">
        <v>254</v>
      </c>
      <c r="I31" s="34" t="s">
        <v>255</v>
      </c>
      <c r="J31" s="148" t="s">
        <v>256</v>
      </c>
      <c r="K31" s="149">
        <v>40539</v>
      </c>
      <c r="L31" s="150" t="s">
        <v>257</v>
      </c>
      <c r="M31" s="128">
        <v>14</v>
      </c>
      <c r="N31" s="150" t="s">
        <v>258</v>
      </c>
    </row>
    <row r="32" spans="1:14" s="28" customFormat="1" ht="31.5" outlineLevel="1">
      <c r="A32" s="144" t="s">
        <v>259</v>
      </c>
      <c r="B32" s="145">
        <v>3</v>
      </c>
      <c r="C32" s="146" t="s">
        <v>238</v>
      </c>
      <c r="D32" s="147" t="s">
        <v>260</v>
      </c>
      <c r="E32" s="34">
        <v>124.53233999999999</v>
      </c>
      <c r="F32" s="34" t="s">
        <v>252</v>
      </c>
      <c r="G32" s="34" t="s">
        <v>261</v>
      </c>
      <c r="H32" s="34" t="s">
        <v>262</v>
      </c>
      <c r="I32" s="34" t="s">
        <v>263</v>
      </c>
      <c r="J32" s="148" t="s">
        <v>264</v>
      </c>
      <c r="K32" s="149">
        <v>40756</v>
      </c>
      <c r="L32" s="150" t="s">
        <v>265</v>
      </c>
      <c r="M32" s="128">
        <v>14</v>
      </c>
      <c r="N32" s="150" t="s">
        <v>266</v>
      </c>
    </row>
    <row r="33" spans="1:14" s="28" customFormat="1" ht="53.25" customHeight="1" outlineLevel="1">
      <c r="A33" s="144" t="s">
        <v>267</v>
      </c>
      <c r="B33" s="145">
        <v>4</v>
      </c>
      <c r="C33" s="146" t="s">
        <v>238</v>
      </c>
      <c r="D33" s="147" t="s">
        <v>268</v>
      </c>
      <c r="E33" s="34">
        <v>112.03743279999999</v>
      </c>
      <c r="F33" s="34" t="s">
        <v>269</v>
      </c>
      <c r="G33" s="34" t="s">
        <v>270</v>
      </c>
      <c r="H33" s="34" t="s">
        <v>271</v>
      </c>
      <c r="I33" s="34" t="s">
        <v>272</v>
      </c>
      <c r="J33" s="148" t="s">
        <v>273</v>
      </c>
      <c r="K33" s="149">
        <v>41179</v>
      </c>
      <c r="L33" s="150" t="s">
        <v>274</v>
      </c>
      <c r="M33" s="128">
        <v>14</v>
      </c>
      <c r="N33" s="150" t="s">
        <v>275</v>
      </c>
    </row>
    <row r="34" spans="1:14" s="28" customFormat="1" ht="41.25" customHeight="1" outlineLevel="1">
      <c r="A34" s="144" t="s">
        <v>276</v>
      </c>
      <c r="B34" s="145">
        <v>5</v>
      </c>
      <c r="C34" s="146" t="s">
        <v>238</v>
      </c>
      <c r="D34" s="147" t="s">
        <v>277</v>
      </c>
      <c r="E34" s="34">
        <v>0</v>
      </c>
      <c r="F34" s="34" t="s">
        <v>278</v>
      </c>
      <c r="G34" s="34" t="s">
        <v>279</v>
      </c>
      <c r="H34" s="34" t="s">
        <v>271</v>
      </c>
      <c r="I34" s="34" t="s">
        <v>280</v>
      </c>
      <c r="J34" s="148" t="s">
        <v>281</v>
      </c>
      <c r="K34" s="149">
        <v>41155</v>
      </c>
      <c r="L34" s="150" t="s">
        <v>282</v>
      </c>
      <c r="M34" s="128">
        <v>14</v>
      </c>
      <c r="N34" s="265" t="s">
        <v>283</v>
      </c>
    </row>
    <row r="35" spans="1:14" s="28" customFormat="1" ht="66.75" customHeight="1" outlineLevel="1">
      <c r="A35" s="144" t="s">
        <v>284</v>
      </c>
      <c r="B35" s="145">
        <v>5</v>
      </c>
      <c r="C35" s="146" t="s">
        <v>238</v>
      </c>
      <c r="D35" s="147" t="s">
        <v>285</v>
      </c>
      <c r="E35" s="34">
        <v>0</v>
      </c>
      <c r="F35" s="34" t="s">
        <v>278</v>
      </c>
      <c r="G35" s="34" t="s">
        <v>279</v>
      </c>
      <c r="H35" s="34" t="s">
        <v>271</v>
      </c>
      <c r="I35" s="34" t="s">
        <v>280</v>
      </c>
      <c r="J35" s="148" t="s">
        <v>281</v>
      </c>
      <c r="K35" s="149">
        <v>41155</v>
      </c>
      <c r="L35" s="150" t="s">
        <v>282</v>
      </c>
      <c r="M35" s="128">
        <v>14</v>
      </c>
      <c r="N35" s="265"/>
    </row>
    <row r="36" spans="1:14" s="28" customFormat="1" ht="63" outlineLevel="1">
      <c r="A36" s="144" t="s">
        <v>286</v>
      </c>
      <c r="B36" s="145">
        <v>6</v>
      </c>
      <c r="C36" s="146" t="s">
        <v>238</v>
      </c>
      <c r="D36" s="147" t="s">
        <v>287</v>
      </c>
      <c r="E36" s="34">
        <v>155.77624079999995</v>
      </c>
      <c r="F36" s="34" t="s">
        <v>252</v>
      </c>
      <c r="G36" s="34" t="s">
        <v>288</v>
      </c>
      <c r="H36" s="34" t="s">
        <v>289</v>
      </c>
      <c r="I36" s="34" t="s">
        <v>290</v>
      </c>
      <c r="J36" s="148" t="s">
        <v>291</v>
      </c>
      <c r="K36" s="149">
        <v>41081</v>
      </c>
      <c r="L36" s="150" t="s">
        <v>292</v>
      </c>
      <c r="M36" s="128">
        <v>14</v>
      </c>
      <c r="N36" s="265" t="s">
        <v>293</v>
      </c>
    </row>
    <row r="37" spans="1:14" s="28" customFormat="1" ht="87.75" customHeight="1" outlineLevel="1">
      <c r="A37" s="144" t="s">
        <v>294</v>
      </c>
      <c r="B37" s="145">
        <v>6</v>
      </c>
      <c r="C37" s="146" t="s">
        <v>238</v>
      </c>
      <c r="D37" s="147" t="s">
        <v>295</v>
      </c>
      <c r="E37" s="34">
        <v>155.39945799999998</v>
      </c>
      <c r="F37" s="34" t="s">
        <v>252</v>
      </c>
      <c r="G37" s="34" t="s">
        <v>288</v>
      </c>
      <c r="H37" s="34" t="s">
        <v>289</v>
      </c>
      <c r="I37" s="34" t="s">
        <v>290</v>
      </c>
      <c r="J37" s="148" t="s">
        <v>296</v>
      </c>
      <c r="K37" s="149">
        <v>41110</v>
      </c>
      <c r="L37" s="150" t="s">
        <v>297</v>
      </c>
      <c r="M37" s="128">
        <v>14</v>
      </c>
      <c r="N37" s="265"/>
    </row>
    <row r="38" spans="1:14" s="28" customFormat="1" ht="31.5" outlineLevel="1">
      <c r="A38" s="144" t="s">
        <v>298</v>
      </c>
      <c r="B38" s="145">
        <v>6</v>
      </c>
      <c r="C38" s="146" t="s">
        <v>238</v>
      </c>
      <c r="D38" s="147" t="s">
        <v>299</v>
      </c>
      <c r="E38" s="34">
        <v>122.90667479999999</v>
      </c>
      <c r="F38" s="34" t="s">
        <v>252</v>
      </c>
      <c r="G38" s="34" t="s">
        <v>288</v>
      </c>
      <c r="H38" s="34" t="s">
        <v>289</v>
      </c>
      <c r="I38" s="34" t="s">
        <v>290</v>
      </c>
      <c r="J38" s="148" t="s">
        <v>300</v>
      </c>
      <c r="K38" s="149">
        <v>41073</v>
      </c>
      <c r="L38" s="150" t="s">
        <v>301</v>
      </c>
      <c r="M38" s="128">
        <v>14</v>
      </c>
      <c r="N38" s="265"/>
    </row>
    <row r="39" spans="1:14" s="28" customFormat="1" ht="31.5" outlineLevel="1">
      <c r="A39" s="144" t="s">
        <v>302</v>
      </c>
      <c r="B39" s="145">
        <v>7</v>
      </c>
      <c r="C39" s="146" t="s">
        <v>238</v>
      </c>
      <c r="D39" s="147" t="s">
        <v>303</v>
      </c>
      <c r="E39" s="34">
        <v>976.02904999999998</v>
      </c>
      <c r="F39" s="34" t="s">
        <v>304</v>
      </c>
      <c r="G39" s="34" t="s">
        <v>305</v>
      </c>
      <c r="H39" s="34" t="s">
        <v>306</v>
      </c>
      <c r="I39" s="34" t="s">
        <v>307</v>
      </c>
      <c r="J39" s="148">
        <v>3610</v>
      </c>
      <c r="K39" s="149">
        <v>41345</v>
      </c>
      <c r="L39" s="150" t="s">
        <v>308</v>
      </c>
      <c r="M39" s="128">
        <v>14</v>
      </c>
      <c r="N39" s="265" t="s">
        <v>309</v>
      </c>
    </row>
    <row r="40" spans="1:14" s="28" customFormat="1" ht="31.5" outlineLevel="1">
      <c r="A40" s="144" t="s">
        <v>310</v>
      </c>
      <c r="B40" s="145">
        <v>7</v>
      </c>
      <c r="C40" s="146" t="s">
        <v>238</v>
      </c>
      <c r="D40" s="147" t="s">
        <v>303</v>
      </c>
      <c r="E40" s="34">
        <v>114.224</v>
      </c>
      <c r="F40" s="34" t="s">
        <v>311</v>
      </c>
      <c r="G40" s="34" t="s">
        <v>312</v>
      </c>
      <c r="H40" s="34" t="s">
        <v>313</v>
      </c>
      <c r="I40" s="34" t="s">
        <v>314</v>
      </c>
      <c r="J40" s="148">
        <v>3760</v>
      </c>
      <c r="K40" s="149">
        <v>41418</v>
      </c>
      <c r="L40" s="150" t="s">
        <v>315</v>
      </c>
      <c r="M40" s="128">
        <v>14</v>
      </c>
      <c r="N40" s="265"/>
    </row>
    <row r="41" spans="1:14" s="28" customFormat="1" ht="47.25" outlineLevel="1">
      <c r="A41" s="144" t="s">
        <v>316</v>
      </c>
      <c r="B41" s="145">
        <v>8</v>
      </c>
      <c r="C41" s="146" t="s">
        <v>238</v>
      </c>
      <c r="D41" s="147" t="s">
        <v>317</v>
      </c>
      <c r="E41" s="34">
        <v>7.48611</v>
      </c>
      <c r="F41" s="34" t="s">
        <v>318</v>
      </c>
      <c r="G41" s="34" t="s">
        <v>319</v>
      </c>
      <c r="H41" s="34" t="s">
        <v>313</v>
      </c>
      <c r="I41" s="34" t="s">
        <v>320</v>
      </c>
      <c r="J41" s="148">
        <v>3403</v>
      </c>
      <c r="K41" s="149">
        <v>41264</v>
      </c>
      <c r="L41" s="150" t="s">
        <v>321</v>
      </c>
      <c r="M41" s="128">
        <v>14</v>
      </c>
      <c r="N41" s="265" t="s">
        <v>322</v>
      </c>
    </row>
    <row r="42" spans="1:14" s="28" customFormat="1" ht="47.25" outlineLevel="1">
      <c r="A42" s="144" t="s">
        <v>323</v>
      </c>
      <c r="B42" s="145">
        <v>8</v>
      </c>
      <c r="C42" s="146" t="s">
        <v>238</v>
      </c>
      <c r="D42" s="147" t="s">
        <v>324</v>
      </c>
      <c r="E42" s="34">
        <v>41.122858399999998</v>
      </c>
      <c r="F42" s="34" t="s">
        <v>318</v>
      </c>
      <c r="G42" s="34" t="s">
        <v>319</v>
      </c>
      <c r="H42" s="34" t="s">
        <v>313</v>
      </c>
      <c r="I42" s="34" t="s">
        <v>320</v>
      </c>
      <c r="J42" s="148">
        <v>3404</v>
      </c>
      <c r="K42" s="149">
        <v>41272</v>
      </c>
      <c r="L42" s="150" t="s">
        <v>321</v>
      </c>
      <c r="M42" s="128">
        <v>14</v>
      </c>
      <c r="N42" s="265"/>
    </row>
    <row r="43" spans="1:14" s="28" customFormat="1" ht="31.5" outlineLevel="1">
      <c r="A43" s="144" t="s">
        <v>325</v>
      </c>
      <c r="B43" s="145">
        <v>8</v>
      </c>
      <c r="C43" s="146" t="s">
        <v>238</v>
      </c>
      <c r="D43" s="147" t="s">
        <v>326</v>
      </c>
      <c r="E43" s="34">
        <v>4.6128408000000007</v>
      </c>
      <c r="F43" s="34" t="s">
        <v>318</v>
      </c>
      <c r="G43" s="34" t="s">
        <v>319</v>
      </c>
      <c r="H43" s="34" t="s">
        <v>313</v>
      </c>
      <c r="I43" s="34" t="s">
        <v>320</v>
      </c>
      <c r="J43" s="148">
        <v>3445</v>
      </c>
      <c r="K43" s="149">
        <v>41257</v>
      </c>
      <c r="L43" s="150" t="s">
        <v>321</v>
      </c>
      <c r="M43" s="128">
        <v>14</v>
      </c>
      <c r="N43" s="265"/>
    </row>
    <row r="44" spans="1:14" s="28" customFormat="1" ht="63" outlineLevel="1">
      <c r="A44" s="144" t="s">
        <v>327</v>
      </c>
      <c r="B44" s="145">
        <v>9</v>
      </c>
      <c r="C44" s="146" t="s">
        <v>238</v>
      </c>
      <c r="D44" s="147" t="s">
        <v>328</v>
      </c>
      <c r="E44" s="34">
        <v>127.61193080000001</v>
      </c>
      <c r="F44" s="34" t="s">
        <v>189</v>
      </c>
      <c r="G44" s="34" t="s">
        <v>189</v>
      </c>
      <c r="H44" s="34" t="s">
        <v>189</v>
      </c>
      <c r="I44" s="34" t="s">
        <v>189</v>
      </c>
      <c r="J44" s="148">
        <v>3535</v>
      </c>
      <c r="K44" s="149">
        <v>41320</v>
      </c>
      <c r="L44" s="150" t="s">
        <v>329</v>
      </c>
      <c r="M44" s="128">
        <v>14</v>
      </c>
      <c r="N44" s="150" t="s">
        <v>330</v>
      </c>
    </row>
    <row r="45" spans="1:14" s="28" customFormat="1" ht="31.5" outlineLevel="1">
      <c r="A45" s="144" t="s">
        <v>331</v>
      </c>
      <c r="B45" s="145">
        <v>10</v>
      </c>
      <c r="C45" s="146" t="s">
        <v>238</v>
      </c>
      <c r="D45" s="147" t="s">
        <v>332</v>
      </c>
      <c r="E45" s="34">
        <v>691.17104999999992</v>
      </c>
      <c r="F45" s="34" t="s">
        <v>189</v>
      </c>
      <c r="G45" s="34" t="s">
        <v>189</v>
      </c>
      <c r="H45" s="34" t="s">
        <v>189</v>
      </c>
      <c r="I45" s="34" t="s">
        <v>189</v>
      </c>
      <c r="J45" s="148">
        <v>3579</v>
      </c>
      <c r="K45" s="149">
        <v>41334</v>
      </c>
      <c r="L45" s="150" t="s">
        <v>333</v>
      </c>
      <c r="M45" s="128">
        <v>14</v>
      </c>
      <c r="N45" s="150" t="s">
        <v>334</v>
      </c>
    </row>
    <row r="46" spans="1:14" s="139" customFormat="1" ht="20.25" customHeight="1">
      <c r="A46" s="151" t="s">
        <v>335</v>
      </c>
      <c r="B46" s="264" t="s">
        <v>336</v>
      </c>
      <c r="C46" s="264"/>
      <c r="D46" s="264"/>
      <c r="E46" s="141">
        <f>SUM(E47:E86)</f>
        <v>223.89278159999998</v>
      </c>
      <c r="F46" s="152"/>
      <c r="G46" s="152"/>
      <c r="H46" s="152"/>
      <c r="I46" s="152"/>
      <c r="J46" s="153"/>
      <c r="K46" s="154"/>
      <c r="L46" s="155"/>
      <c r="M46" s="152"/>
      <c r="N46" s="143"/>
    </row>
    <row r="47" spans="1:14" s="28" customFormat="1" ht="47.25" outlineLevel="1">
      <c r="A47" s="144" t="s">
        <v>337</v>
      </c>
      <c r="B47" s="145">
        <v>1</v>
      </c>
      <c r="C47" s="146" t="s">
        <v>238</v>
      </c>
      <c r="D47" s="156" t="s">
        <v>338</v>
      </c>
      <c r="E47" s="34">
        <v>0</v>
      </c>
      <c r="F47" s="34" t="s">
        <v>311</v>
      </c>
      <c r="G47" s="34" t="s">
        <v>312</v>
      </c>
      <c r="H47" s="34" t="s">
        <v>313</v>
      </c>
      <c r="I47" s="34" t="s">
        <v>314</v>
      </c>
      <c r="J47" s="148">
        <v>3562</v>
      </c>
      <c r="K47" s="149">
        <v>41320</v>
      </c>
      <c r="L47" s="150" t="s">
        <v>339</v>
      </c>
      <c r="M47" s="128">
        <v>14</v>
      </c>
      <c r="N47" s="265" t="s">
        <v>340</v>
      </c>
    </row>
    <row r="48" spans="1:14" s="28" customFormat="1" ht="47.25" outlineLevel="1">
      <c r="A48" s="144" t="s">
        <v>341</v>
      </c>
      <c r="B48" s="145">
        <v>1</v>
      </c>
      <c r="C48" s="146" t="s">
        <v>238</v>
      </c>
      <c r="D48" s="156" t="s">
        <v>342</v>
      </c>
      <c r="E48" s="34">
        <v>0</v>
      </c>
      <c r="F48" s="34" t="s">
        <v>311</v>
      </c>
      <c r="G48" s="34" t="s">
        <v>312</v>
      </c>
      <c r="H48" s="34" t="s">
        <v>313</v>
      </c>
      <c r="I48" s="34" t="s">
        <v>314</v>
      </c>
      <c r="J48" s="148" t="s">
        <v>343</v>
      </c>
      <c r="K48" s="149">
        <v>41320</v>
      </c>
      <c r="L48" s="150" t="s">
        <v>344</v>
      </c>
      <c r="M48" s="128">
        <v>14</v>
      </c>
      <c r="N48" s="265"/>
    </row>
    <row r="49" spans="1:14" s="28" customFormat="1" ht="47.25" outlineLevel="1">
      <c r="A49" s="144" t="s">
        <v>345</v>
      </c>
      <c r="B49" s="145">
        <v>1</v>
      </c>
      <c r="C49" s="146" t="s">
        <v>238</v>
      </c>
      <c r="D49" s="156" t="s">
        <v>346</v>
      </c>
      <c r="E49" s="34">
        <v>0</v>
      </c>
      <c r="F49" s="34" t="s">
        <v>347</v>
      </c>
      <c r="G49" s="34" t="s">
        <v>305</v>
      </c>
      <c r="H49" s="34" t="s">
        <v>306</v>
      </c>
      <c r="I49" s="34" t="s">
        <v>348</v>
      </c>
      <c r="J49" s="148" t="s">
        <v>349</v>
      </c>
      <c r="K49" s="149">
        <v>41386</v>
      </c>
      <c r="L49" s="150" t="s">
        <v>350</v>
      </c>
      <c r="M49" s="128">
        <v>14</v>
      </c>
      <c r="N49" s="265"/>
    </row>
    <row r="50" spans="1:14" s="28" customFormat="1" ht="47.25" outlineLevel="1">
      <c r="A50" s="144" t="s">
        <v>351</v>
      </c>
      <c r="B50" s="145">
        <v>1</v>
      </c>
      <c r="C50" s="146" t="s">
        <v>238</v>
      </c>
      <c r="D50" s="156" t="s">
        <v>352</v>
      </c>
      <c r="E50" s="34">
        <v>0</v>
      </c>
      <c r="F50" s="34" t="s">
        <v>347</v>
      </c>
      <c r="G50" s="34" t="s">
        <v>305</v>
      </c>
      <c r="H50" s="34" t="s">
        <v>306</v>
      </c>
      <c r="I50" s="34" t="s">
        <v>348</v>
      </c>
      <c r="J50" s="148" t="s">
        <v>353</v>
      </c>
      <c r="K50" s="149">
        <v>41388</v>
      </c>
      <c r="L50" s="150" t="s">
        <v>354</v>
      </c>
      <c r="M50" s="128">
        <v>14</v>
      </c>
      <c r="N50" s="265"/>
    </row>
    <row r="51" spans="1:14" s="28" customFormat="1" ht="63" outlineLevel="1">
      <c r="A51" s="144" t="s">
        <v>355</v>
      </c>
      <c r="B51" s="145">
        <v>2</v>
      </c>
      <c r="C51" s="146" t="s">
        <v>238</v>
      </c>
      <c r="D51" s="156" t="s">
        <v>356</v>
      </c>
      <c r="E51" s="34">
        <v>0</v>
      </c>
      <c r="F51" s="34" t="s">
        <v>318</v>
      </c>
      <c r="G51" s="34" t="s">
        <v>357</v>
      </c>
      <c r="H51" s="34" t="s">
        <v>358</v>
      </c>
      <c r="I51" s="34" t="s">
        <v>359</v>
      </c>
      <c r="J51" s="148">
        <v>3647</v>
      </c>
      <c r="K51" s="149">
        <v>41366</v>
      </c>
      <c r="L51" s="150" t="s">
        <v>360</v>
      </c>
      <c r="M51" s="128">
        <v>14</v>
      </c>
      <c r="N51" s="265" t="s">
        <v>361</v>
      </c>
    </row>
    <row r="52" spans="1:14" s="28" customFormat="1" ht="41.25" customHeight="1" outlineLevel="1">
      <c r="A52" s="144" t="s">
        <v>362</v>
      </c>
      <c r="B52" s="145">
        <v>2</v>
      </c>
      <c r="C52" s="146" t="s">
        <v>238</v>
      </c>
      <c r="D52" s="147" t="s">
        <v>363</v>
      </c>
      <c r="E52" s="34">
        <v>0</v>
      </c>
      <c r="F52" s="34" t="s">
        <v>318</v>
      </c>
      <c r="G52" s="34" t="s">
        <v>357</v>
      </c>
      <c r="H52" s="34" t="s">
        <v>358</v>
      </c>
      <c r="I52" s="34" t="s">
        <v>359</v>
      </c>
      <c r="J52" s="148" t="s">
        <v>364</v>
      </c>
      <c r="K52" s="149">
        <v>41346</v>
      </c>
      <c r="L52" s="150" t="s">
        <v>365</v>
      </c>
      <c r="M52" s="128">
        <v>14</v>
      </c>
      <c r="N52" s="265"/>
    </row>
    <row r="53" spans="1:14" s="28" customFormat="1" ht="37.5" customHeight="1" outlineLevel="1">
      <c r="A53" s="144" t="s">
        <v>366</v>
      </c>
      <c r="B53" s="145">
        <v>2</v>
      </c>
      <c r="C53" s="146" t="s">
        <v>238</v>
      </c>
      <c r="D53" s="147" t="s">
        <v>367</v>
      </c>
      <c r="E53" s="34">
        <v>0</v>
      </c>
      <c r="F53" s="34" t="s">
        <v>318</v>
      </c>
      <c r="G53" s="34" t="s">
        <v>357</v>
      </c>
      <c r="H53" s="34" t="s">
        <v>358</v>
      </c>
      <c r="I53" s="34" t="s">
        <v>359</v>
      </c>
      <c r="J53" s="148" t="s">
        <v>368</v>
      </c>
      <c r="K53" s="149">
        <v>41388</v>
      </c>
      <c r="L53" s="150" t="s">
        <v>369</v>
      </c>
      <c r="M53" s="128">
        <v>14</v>
      </c>
      <c r="N53" s="265"/>
    </row>
    <row r="54" spans="1:14" s="28" customFormat="1" ht="47.25" outlineLevel="1">
      <c r="A54" s="144" t="s">
        <v>370</v>
      </c>
      <c r="B54" s="145">
        <v>2</v>
      </c>
      <c r="C54" s="146" t="s">
        <v>238</v>
      </c>
      <c r="D54" s="156" t="s">
        <v>371</v>
      </c>
      <c r="E54" s="34">
        <v>0</v>
      </c>
      <c r="F54" s="34" t="s">
        <v>318</v>
      </c>
      <c r="G54" s="34" t="s">
        <v>357</v>
      </c>
      <c r="H54" s="34" t="s">
        <v>358</v>
      </c>
      <c r="I54" s="34" t="s">
        <v>359</v>
      </c>
      <c r="J54" s="148">
        <v>3737</v>
      </c>
      <c r="K54" s="149">
        <v>40677</v>
      </c>
      <c r="L54" s="150" t="s">
        <v>372</v>
      </c>
      <c r="M54" s="128">
        <v>14</v>
      </c>
      <c r="N54" s="265"/>
    </row>
    <row r="55" spans="1:14" s="28" customFormat="1" ht="47.25" outlineLevel="1">
      <c r="A55" s="144" t="s">
        <v>373</v>
      </c>
      <c r="B55" s="145">
        <v>2</v>
      </c>
      <c r="C55" s="146" t="s">
        <v>238</v>
      </c>
      <c r="D55" s="147" t="s">
        <v>374</v>
      </c>
      <c r="E55" s="34">
        <v>0</v>
      </c>
      <c r="F55" s="34" t="s">
        <v>318</v>
      </c>
      <c r="G55" s="34" t="s">
        <v>357</v>
      </c>
      <c r="H55" s="34" t="s">
        <v>358</v>
      </c>
      <c r="I55" s="34" t="s">
        <v>359</v>
      </c>
      <c r="J55" s="148" t="s">
        <v>375</v>
      </c>
      <c r="K55" s="149">
        <v>41402</v>
      </c>
      <c r="L55" s="150" t="s">
        <v>376</v>
      </c>
      <c r="M55" s="128">
        <v>14</v>
      </c>
      <c r="N55" s="265"/>
    </row>
    <row r="56" spans="1:14" s="28" customFormat="1" ht="31.5" outlineLevel="1">
      <c r="A56" s="144" t="s">
        <v>377</v>
      </c>
      <c r="B56" s="145">
        <v>2</v>
      </c>
      <c r="C56" s="146" t="s">
        <v>238</v>
      </c>
      <c r="D56" s="147" t="s">
        <v>378</v>
      </c>
      <c r="E56" s="34">
        <v>0</v>
      </c>
      <c r="F56" s="34" t="s">
        <v>318</v>
      </c>
      <c r="G56" s="34" t="s">
        <v>357</v>
      </c>
      <c r="H56" s="34" t="s">
        <v>358</v>
      </c>
      <c r="I56" s="34" t="s">
        <v>359</v>
      </c>
      <c r="J56" s="148">
        <v>3740</v>
      </c>
      <c r="K56" s="149">
        <v>41408</v>
      </c>
      <c r="L56" s="150" t="s">
        <v>379</v>
      </c>
      <c r="M56" s="128">
        <v>14</v>
      </c>
      <c r="N56" s="265"/>
    </row>
    <row r="57" spans="1:14" s="28" customFormat="1" ht="47.25" outlineLevel="1">
      <c r="A57" s="144" t="s">
        <v>380</v>
      </c>
      <c r="B57" s="145">
        <v>3</v>
      </c>
      <c r="C57" s="146" t="s">
        <v>238</v>
      </c>
      <c r="D57" s="147" t="s">
        <v>381</v>
      </c>
      <c r="E57" s="34">
        <v>0.88824679999999978</v>
      </c>
      <c r="F57" s="34" t="s">
        <v>189</v>
      </c>
      <c r="G57" s="34" t="s">
        <v>189</v>
      </c>
      <c r="H57" s="34" t="s">
        <v>189</v>
      </c>
      <c r="I57" s="34" t="s">
        <v>189</v>
      </c>
      <c r="J57" s="148" t="s">
        <v>382</v>
      </c>
      <c r="K57" s="149">
        <v>40710</v>
      </c>
      <c r="L57" s="150" t="s">
        <v>383</v>
      </c>
      <c r="M57" s="128">
        <v>14</v>
      </c>
      <c r="N57" s="150" t="s">
        <v>384</v>
      </c>
    </row>
    <row r="58" spans="1:14" s="28" customFormat="1" ht="47.25" outlineLevel="1">
      <c r="A58" s="144" t="s">
        <v>385</v>
      </c>
      <c r="B58" s="145">
        <v>4</v>
      </c>
      <c r="C58" s="146" t="s">
        <v>238</v>
      </c>
      <c r="D58" s="147" t="s">
        <v>386</v>
      </c>
      <c r="E58" s="34">
        <v>0</v>
      </c>
      <c r="F58" s="34" t="s">
        <v>189</v>
      </c>
      <c r="G58" s="34" t="s">
        <v>189</v>
      </c>
      <c r="H58" s="34" t="s">
        <v>189</v>
      </c>
      <c r="I58" s="34" t="s">
        <v>189</v>
      </c>
      <c r="J58" s="148">
        <v>1377</v>
      </c>
      <c r="K58" s="149">
        <v>40541</v>
      </c>
      <c r="L58" s="150" t="s">
        <v>387</v>
      </c>
      <c r="M58" s="128">
        <v>14</v>
      </c>
      <c r="N58" s="150" t="s">
        <v>388</v>
      </c>
    </row>
    <row r="59" spans="1:14" s="28" customFormat="1" ht="31.5" outlineLevel="1">
      <c r="A59" s="144" t="s">
        <v>389</v>
      </c>
      <c r="B59" s="145">
        <v>5</v>
      </c>
      <c r="C59" s="146" t="s">
        <v>238</v>
      </c>
      <c r="D59" s="147" t="s">
        <v>390</v>
      </c>
      <c r="E59" s="34">
        <v>29.140673199999988</v>
      </c>
      <c r="F59" s="34" t="s">
        <v>189</v>
      </c>
      <c r="G59" s="34" t="s">
        <v>189</v>
      </c>
      <c r="H59" s="34" t="s">
        <v>189</v>
      </c>
      <c r="I59" s="34" t="s">
        <v>189</v>
      </c>
      <c r="J59" s="148" t="s">
        <v>391</v>
      </c>
      <c r="K59" s="149">
        <v>41345</v>
      </c>
      <c r="L59" s="150" t="s">
        <v>354</v>
      </c>
      <c r="M59" s="128">
        <v>14</v>
      </c>
      <c r="N59" s="150" t="s">
        <v>392</v>
      </c>
    </row>
    <row r="60" spans="1:14" s="28" customFormat="1" ht="31.5" outlineLevel="1">
      <c r="A60" s="144" t="s">
        <v>393</v>
      </c>
      <c r="B60" s="145">
        <v>6</v>
      </c>
      <c r="C60" s="146" t="s">
        <v>238</v>
      </c>
      <c r="D60" s="147" t="s">
        <v>394</v>
      </c>
      <c r="E60" s="34">
        <v>15.082795600000001</v>
      </c>
      <c r="F60" s="34" t="s">
        <v>189</v>
      </c>
      <c r="G60" s="34" t="s">
        <v>189</v>
      </c>
      <c r="H60" s="34" t="s">
        <v>189</v>
      </c>
      <c r="I60" s="34" t="s">
        <v>189</v>
      </c>
      <c r="J60" s="148">
        <v>3715</v>
      </c>
      <c r="K60" s="149">
        <v>41388</v>
      </c>
      <c r="L60" s="150" t="s">
        <v>395</v>
      </c>
      <c r="M60" s="128">
        <v>14</v>
      </c>
      <c r="N60" s="150" t="s">
        <v>396</v>
      </c>
    </row>
    <row r="61" spans="1:14" s="28" customFormat="1" ht="47.25" outlineLevel="1">
      <c r="A61" s="144" t="s">
        <v>397</v>
      </c>
      <c r="B61" s="145">
        <v>7</v>
      </c>
      <c r="C61" s="146" t="s">
        <v>238</v>
      </c>
      <c r="D61" s="156" t="s">
        <v>398</v>
      </c>
      <c r="E61" s="34">
        <v>8.1338968000000005</v>
      </c>
      <c r="F61" s="34" t="s">
        <v>189</v>
      </c>
      <c r="G61" s="34" t="s">
        <v>189</v>
      </c>
      <c r="H61" s="34" t="s">
        <v>189</v>
      </c>
      <c r="I61" s="34" t="s">
        <v>189</v>
      </c>
      <c r="J61" s="148">
        <v>3612</v>
      </c>
      <c r="K61" s="149">
        <v>41345</v>
      </c>
      <c r="L61" s="150" t="s">
        <v>399</v>
      </c>
      <c r="M61" s="128">
        <v>14</v>
      </c>
      <c r="N61" s="150" t="s">
        <v>400</v>
      </c>
    </row>
    <row r="62" spans="1:14" s="28" customFormat="1" ht="31.5" outlineLevel="1">
      <c r="A62" s="144" t="s">
        <v>401</v>
      </c>
      <c r="B62" s="145">
        <v>8</v>
      </c>
      <c r="C62" s="146" t="s">
        <v>238</v>
      </c>
      <c r="D62" s="156" t="s">
        <v>402</v>
      </c>
      <c r="E62" s="34">
        <v>0</v>
      </c>
      <c r="F62" s="34" t="s">
        <v>189</v>
      </c>
      <c r="G62" s="34" t="s">
        <v>189</v>
      </c>
      <c r="H62" s="34" t="s">
        <v>189</v>
      </c>
      <c r="I62" s="34" t="s">
        <v>189</v>
      </c>
      <c r="J62" s="148">
        <v>3964</v>
      </c>
      <c r="K62" s="149">
        <v>41488</v>
      </c>
      <c r="L62" s="150" t="s">
        <v>403</v>
      </c>
      <c r="M62" s="128">
        <v>14</v>
      </c>
      <c r="N62" s="150" t="s">
        <v>404</v>
      </c>
    </row>
    <row r="63" spans="1:14" s="28" customFormat="1" ht="47.25" outlineLevel="1">
      <c r="A63" s="144" t="s">
        <v>405</v>
      </c>
      <c r="B63" s="145">
        <v>9</v>
      </c>
      <c r="C63" s="146" t="s">
        <v>238</v>
      </c>
      <c r="D63" s="156" t="s">
        <v>406</v>
      </c>
      <c r="E63" s="34">
        <v>0</v>
      </c>
      <c r="F63" s="34" t="s">
        <v>189</v>
      </c>
      <c r="G63" s="34" t="s">
        <v>189</v>
      </c>
      <c r="H63" s="34" t="s">
        <v>189</v>
      </c>
      <c r="I63" s="34" t="s">
        <v>189</v>
      </c>
      <c r="J63" s="148">
        <v>3718</v>
      </c>
      <c r="K63" s="149">
        <v>41388</v>
      </c>
      <c r="L63" s="150" t="s">
        <v>407</v>
      </c>
      <c r="M63" s="128">
        <v>14</v>
      </c>
      <c r="N63" s="150" t="s">
        <v>408</v>
      </c>
    </row>
    <row r="64" spans="1:14" s="28" customFormat="1" ht="47.25" outlineLevel="1">
      <c r="A64" s="144" t="s">
        <v>409</v>
      </c>
      <c r="B64" s="145">
        <v>10</v>
      </c>
      <c r="C64" s="146" t="s">
        <v>238</v>
      </c>
      <c r="D64" s="156" t="s">
        <v>410</v>
      </c>
      <c r="E64" s="34">
        <v>0</v>
      </c>
      <c r="F64" s="34" t="s">
        <v>189</v>
      </c>
      <c r="G64" s="34" t="s">
        <v>189</v>
      </c>
      <c r="H64" s="34" t="s">
        <v>189</v>
      </c>
      <c r="I64" s="34" t="s">
        <v>189</v>
      </c>
      <c r="J64" s="148">
        <v>4073</v>
      </c>
      <c r="K64" s="149">
        <v>41529</v>
      </c>
      <c r="L64" s="150" t="s">
        <v>411</v>
      </c>
      <c r="M64" s="128">
        <v>14</v>
      </c>
      <c r="N64" s="150" t="s">
        <v>412</v>
      </c>
    </row>
    <row r="65" spans="1:14" s="28" customFormat="1" ht="47.25" outlineLevel="1">
      <c r="A65" s="144" t="s">
        <v>413</v>
      </c>
      <c r="B65" s="145">
        <v>11</v>
      </c>
      <c r="C65" s="146" t="s">
        <v>238</v>
      </c>
      <c r="D65" s="156" t="s">
        <v>414</v>
      </c>
      <c r="E65" s="34">
        <v>0</v>
      </c>
      <c r="F65" s="34" t="s">
        <v>189</v>
      </c>
      <c r="G65" s="34" t="s">
        <v>189</v>
      </c>
      <c r="H65" s="34" t="s">
        <v>189</v>
      </c>
      <c r="I65" s="34" t="s">
        <v>189</v>
      </c>
      <c r="J65" s="148">
        <v>3630</v>
      </c>
      <c r="K65" s="149">
        <v>41386</v>
      </c>
      <c r="L65" s="150" t="s">
        <v>415</v>
      </c>
      <c r="M65" s="128">
        <v>14</v>
      </c>
      <c r="N65" s="150" t="s">
        <v>416</v>
      </c>
    </row>
    <row r="66" spans="1:14" s="28" customFormat="1" ht="63" outlineLevel="1">
      <c r="A66" s="144" t="s">
        <v>417</v>
      </c>
      <c r="B66" s="145">
        <v>12</v>
      </c>
      <c r="C66" s="146" t="s">
        <v>238</v>
      </c>
      <c r="D66" s="156" t="s">
        <v>418</v>
      </c>
      <c r="E66" s="34">
        <v>0</v>
      </c>
      <c r="F66" s="34" t="s">
        <v>189</v>
      </c>
      <c r="G66" s="34" t="s">
        <v>189</v>
      </c>
      <c r="H66" s="34" t="s">
        <v>189</v>
      </c>
      <c r="I66" s="34" t="s">
        <v>189</v>
      </c>
      <c r="J66" s="148">
        <v>3874</v>
      </c>
      <c r="K66" s="149">
        <v>41453</v>
      </c>
      <c r="L66" s="150" t="s">
        <v>419</v>
      </c>
      <c r="M66" s="128">
        <v>14</v>
      </c>
      <c r="N66" s="150" t="s">
        <v>420</v>
      </c>
    </row>
    <row r="67" spans="1:14" s="28" customFormat="1" ht="47.25" outlineLevel="1">
      <c r="A67" s="144" t="s">
        <v>421</v>
      </c>
      <c r="B67" s="145">
        <v>13</v>
      </c>
      <c r="C67" s="146" t="s">
        <v>238</v>
      </c>
      <c r="D67" s="156" t="s">
        <v>422</v>
      </c>
      <c r="E67" s="34">
        <v>0</v>
      </c>
      <c r="F67" s="34" t="s">
        <v>189</v>
      </c>
      <c r="G67" s="34" t="s">
        <v>189</v>
      </c>
      <c r="H67" s="34" t="s">
        <v>189</v>
      </c>
      <c r="I67" s="34" t="s">
        <v>189</v>
      </c>
      <c r="J67" s="148">
        <v>4059</v>
      </c>
      <c r="K67" s="149">
        <v>41513</v>
      </c>
      <c r="L67" s="150" t="s">
        <v>354</v>
      </c>
      <c r="M67" s="128">
        <v>14</v>
      </c>
      <c r="N67" s="150" t="s">
        <v>423</v>
      </c>
    </row>
    <row r="68" spans="1:14" s="28" customFormat="1" ht="31.5" outlineLevel="1">
      <c r="A68" s="144" t="s">
        <v>424</v>
      </c>
      <c r="B68" s="145">
        <v>14</v>
      </c>
      <c r="C68" s="146" t="s">
        <v>238</v>
      </c>
      <c r="D68" s="156" t="s">
        <v>425</v>
      </c>
      <c r="E68" s="34">
        <v>0</v>
      </c>
      <c r="F68" s="34" t="s">
        <v>189</v>
      </c>
      <c r="G68" s="34" t="s">
        <v>189</v>
      </c>
      <c r="H68" s="34" t="s">
        <v>189</v>
      </c>
      <c r="I68" s="34" t="s">
        <v>189</v>
      </c>
      <c r="J68" s="148">
        <v>3887</v>
      </c>
      <c r="K68" s="149">
        <v>41458</v>
      </c>
      <c r="L68" s="150" t="s">
        <v>426</v>
      </c>
      <c r="M68" s="128">
        <v>14</v>
      </c>
      <c r="N68" s="150" t="s">
        <v>427</v>
      </c>
    </row>
    <row r="69" spans="1:14" s="28" customFormat="1" ht="47.25" outlineLevel="1">
      <c r="A69" s="144" t="s">
        <v>428</v>
      </c>
      <c r="B69" s="145">
        <v>15</v>
      </c>
      <c r="C69" s="146" t="s">
        <v>238</v>
      </c>
      <c r="D69" s="156" t="s">
        <v>429</v>
      </c>
      <c r="E69" s="34">
        <v>0</v>
      </c>
      <c r="F69" s="34" t="s">
        <v>189</v>
      </c>
      <c r="G69" s="34" t="s">
        <v>189</v>
      </c>
      <c r="H69" s="34" t="s">
        <v>189</v>
      </c>
      <c r="I69" s="34" t="s">
        <v>189</v>
      </c>
      <c r="J69" s="148">
        <v>3808</v>
      </c>
      <c r="K69" s="149">
        <v>41439</v>
      </c>
      <c r="L69" s="150" t="s">
        <v>430</v>
      </c>
      <c r="M69" s="128">
        <v>14</v>
      </c>
      <c r="N69" s="150" t="s">
        <v>431</v>
      </c>
    </row>
    <row r="70" spans="1:14" s="28" customFormat="1" ht="47.25" outlineLevel="1">
      <c r="A70" s="144" t="s">
        <v>432</v>
      </c>
      <c r="B70" s="145">
        <v>16</v>
      </c>
      <c r="C70" s="146" t="s">
        <v>238</v>
      </c>
      <c r="D70" s="156" t="s">
        <v>433</v>
      </c>
      <c r="E70" s="34">
        <v>0</v>
      </c>
      <c r="F70" s="34" t="s">
        <v>189</v>
      </c>
      <c r="G70" s="34" t="s">
        <v>189</v>
      </c>
      <c r="H70" s="34" t="s">
        <v>189</v>
      </c>
      <c r="I70" s="34" t="s">
        <v>189</v>
      </c>
      <c r="J70" s="148" t="s">
        <v>434</v>
      </c>
      <c r="K70" s="149">
        <v>41388</v>
      </c>
      <c r="L70" s="150" t="s">
        <v>435</v>
      </c>
      <c r="M70" s="128">
        <v>14</v>
      </c>
      <c r="N70" s="150" t="s">
        <v>436</v>
      </c>
    </row>
    <row r="71" spans="1:14" s="28" customFormat="1" ht="47.25" outlineLevel="1">
      <c r="A71" s="144" t="s">
        <v>437</v>
      </c>
      <c r="B71" s="145">
        <v>17</v>
      </c>
      <c r="C71" s="146" t="s">
        <v>238</v>
      </c>
      <c r="D71" s="147" t="s">
        <v>438</v>
      </c>
      <c r="E71" s="34">
        <v>0</v>
      </c>
      <c r="F71" s="34" t="s">
        <v>189</v>
      </c>
      <c r="G71" s="34" t="s">
        <v>189</v>
      </c>
      <c r="H71" s="34" t="s">
        <v>189</v>
      </c>
      <c r="I71" s="34" t="s">
        <v>189</v>
      </c>
      <c r="J71" s="148" t="s">
        <v>382</v>
      </c>
      <c r="K71" s="149">
        <v>40710</v>
      </c>
      <c r="L71" s="150" t="s">
        <v>383</v>
      </c>
      <c r="M71" s="128">
        <v>14</v>
      </c>
      <c r="N71" s="150" t="s">
        <v>439</v>
      </c>
    </row>
    <row r="72" spans="1:14" s="28" customFormat="1" ht="63" outlineLevel="1">
      <c r="A72" s="144" t="s">
        <v>440</v>
      </c>
      <c r="B72" s="145">
        <v>18</v>
      </c>
      <c r="C72" s="146" t="s">
        <v>238</v>
      </c>
      <c r="D72" s="147" t="s">
        <v>441</v>
      </c>
      <c r="E72" s="34">
        <v>0</v>
      </c>
      <c r="F72" s="34" t="s">
        <v>189</v>
      </c>
      <c r="G72" s="34" t="s">
        <v>189</v>
      </c>
      <c r="H72" s="34" t="s">
        <v>189</v>
      </c>
      <c r="I72" s="34" t="s">
        <v>189</v>
      </c>
      <c r="J72" s="148" t="s">
        <v>442</v>
      </c>
      <c r="K72" s="149" t="s">
        <v>443</v>
      </c>
      <c r="L72" s="150" t="s">
        <v>444</v>
      </c>
      <c r="M72" s="128">
        <v>14</v>
      </c>
      <c r="N72" s="150" t="s">
        <v>445</v>
      </c>
    </row>
    <row r="73" spans="1:14" s="28" customFormat="1" ht="31.5" outlineLevel="1">
      <c r="A73" s="144" t="s">
        <v>446</v>
      </c>
      <c r="B73" s="145">
        <v>19</v>
      </c>
      <c r="C73" s="146" t="s">
        <v>238</v>
      </c>
      <c r="D73" s="147" t="s">
        <v>447</v>
      </c>
      <c r="E73" s="34">
        <v>0</v>
      </c>
      <c r="F73" s="34" t="s">
        <v>189</v>
      </c>
      <c r="G73" s="34" t="s">
        <v>189</v>
      </c>
      <c r="H73" s="34" t="s">
        <v>189</v>
      </c>
      <c r="I73" s="34" t="s">
        <v>189</v>
      </c>
      <c r="J73" s="148" t="s">
        <v>448</v>
      </c>
      <c r="K73" s="149">
        <v>40630</v>
      </c>
      <c r="L73" s="150" t="s">
        <v>449</v>
      </c>
      <c r="M73" s="128">
        <v>14</v>
      </c>
      <c r="N73" s="150" t="s">
        <v>450</v>
      </c>
    </row>
    <row r="74" spans="1:14" s="28" customFormat="1" ht="31.5" outlineLevel="1">
      <c r="A74" s="144" t="s">
        <v>451</v>
      </c>
      <c r="B74" s="145">
        <v>20</v>
      </c>
      <c r="C74" s="146" t="s">
        <v>238</v>
      </c>
      <c r="D74" s="147" t="s">
        <v>452</v>
      </c>
      <c r="E74" s="34">
        <v>0</v>
      </c>
      <c r="F74" s="34" t="s">
        <v>189</v>
      </c>
      <c r="G74" s="34" t="s">
        <v>189</v>
      </c>
      <c r="H74" s="34" t="s">
        <v>189</v>
      </c>
      <c r="I74" s="34" t="s">
        <v>189</v>
      </c>
      <c r="J74" s="148" t="s">
        <v>453</v>
      </c>
      <c r="K74" s="149">
        <v>40724</v>
      </c>
      <c r="L74" s="150" t="s">
        <v>454</v>
      </c>
      <c r="M74" s="128">
        <v>14</v>
      </c>
      <c r="N74" s="150" t="s">
        <v>455</v>
      </c>
    </row>
    <row r="75" spans="1:14" s="28" customFormat="1" ht="31.5" outlineLevel="1">
      <c r="A75" s="144" t="s">
        <v>456</v>
      </c>
      <c r="B75" s="145">
        <v>21</v>
      </c>
      <c r="C75" s="146" t="s">
        <v>238</v>
      </c>
      <c r="D75" s="147" t="s">
        <v>457</v>
      </c>
      <c r="E75" s="34">
        <v>0</v>
      </c>
      <c r="F75" s="34" t="s">
        <v>189</v>
      </c>
      <c r="G75" s="34" t="s">
        <v>189</v>
      </c>
      <c r="H75" s="34" t="s">
        <v>189</v>
      </c>
      <c r="I75" s="34" t="s">
        <v>189</v>
      </c>
      <c r="J75" s="148" t="s">
        <v>458</v>
      </c>
      <c r="K75" s="149">
        <v>40774</v>
      </c>
      <c r="L75" s="150" t="s">
        <v>459</v>
      </c>
      <c r="M75" s="128">
        <v>14</v>
      </c>
      <c r="N75" s="150" t="s">
        <v>460</v>
      </c>
    </row>
    <row r="76" spans="1:14" s="28" customFormat="1" ht="31.5" outlineLevel="1">
      <c r="A76" s="144" t="s">
        <v>461</v>
      </c>
      <c r="B76" s="145">
        <v>22</v>
      </c>
      <c r="C76" s="146" t="s">
        <v>238</v>
      </c>
      <c r="D76" s="147" t="s">
        <v>462</v>
      </c>
      <c r="E76" s="34">
        <v>0</v>
      </c>
      <c r="F76" s="34" t="s">
        <v>189</v>
      </c>
      <c r="G76" s="34" t="s">
        <v>189</v>
      </c>
      <c r="H76" s="34" t="s">
        <v>189</v>
      </c>
      <c r="I76" s="34" t="s">
        <v>189</v>
      </c>
      <c r="J76" s="148" t="s">
        <v>463</v>
      </c>
      <c r="K76" s="149">
        <v>40534</v>
      </c>
      <c r="L76" s="150" t="s">
        <v>464</v>
      </c>
      <c r="M76" s="128">
        <v>14</v>
      </c>
      <c r="N76" s="150" t="s">
        <v>465</v>
      </c>
    </row>
    <row r="77" spans="1:14" s="28" customFormat="1" ht="31.5" outlineLevel="1">
      <c r="A77" s="144" t="s">
        <v>466</v>
      </c>
      <c r="B77" s="145">
        <v>23</v>
      </c>
      <c r="C77" s="146" t="s">
        <v>238</v>
      </c>
      <c r="D77" s="147" t="s">
        <v>467</v>
      </c>
      <c r="E77" s="34">
        <v>0</v>
      </c>
      <c r="F77" s="34" t="s">
        <v>189</v>
      </c>
      <c r="G77" s="34" t="s">
        <v>189</v>
      </c>
      <c r="H77" s="34" t="s">
        <v>189</v>
      </c>
      <c r="I77" s="34" t="s">
        <v>189</v>
      </c>
      <c r="J77" s="148">
        <v>2022</v>
      </c>
      <c r="K77" s="149">
        <v>40816</v>
      </c>
      <c r="L77" s="150" t="s">
        <v>468</v>
      </c>
      <c r="M77" s="128">
        <v>14</v>
      </c>
      <c r="N77" s="150" t="s">
        <v>469</v>
      </c>
    </row>
    <row r="78" spans="1:14" s="28" customFormat="1" ht="47.25" outlineLevel="1">
      <c r="A78" s="144" t="s">
        <v>470</v>
      </c>
      <c r="B78" s="145">
        <v>24</v>
      </c>
      <c r="C78" s="146" t="s">
        <v>238</v>
      </c>
      <c r="D78" s="156" t="s">
        <v>471</v>
      </c>
      <c r="E78" s="34">
        <v>0</v>
      </c>
      <c r="F78" s="34" t="s">
        <v>189</v>
      </c>
      <c r="G78" s="34" t="s">
        <v>189</v>
      </c>
      <c r="H78" s="34" t="s">
        <v>189</v>
      </c>
      <c r="I78" s="34" t="s">
        <v>189</v>
      </c>
      <c r="J78" s="148">
        <v>143</v>
      </c>
      <c r="K78" s="149">
        <v>41001</v>
      </c>
      <c r="L78" s="150" t="s">
        <v>472</v>
      </c>
      <c r="M78" s="128">
        <v>14</v>
      </c>
      <c r="N78" s="150" t="s">
        <v>473</v>
      </c>
    </row>
    <row r="79" spans="1:14" s="28" customFormat="1" ht="31.5" outlineLevel="1">
      <c r="A79" s="144" t="s">
        <v>474</v>
      </c>
      <c r="B79" s="145">
        <v>25</v>
      </c>
      <c r="C79" s="146" t="s">
        <v>238</v>
      </c>
      <c r="D79" s="156" t="s">
        <v>475</v>
      </c>
      <c r="E79" s="34">
        <v>54.407118799999999</v>
      </c>
      <c r="F79" s="34" t="s">
        <v>476</v>
      </c>
      <c r="G79" s="34" t="s">
        <v>477</v>
      </c>
      <c r="H79" s="34" t="s">
        <v>478</v>
      </c>
      <c r="I79" s="34" t="s">
        <v>189</v>
      </c>
      <c r="J79" s="148">
        <v>2713</v>
      </c>
      <c r="K79" s="149">
        <v>41073</v>
      </c>
      <c r="L79" s="150" t="s">
        <v>479</v>
      </c>
      <c r="M79" s="128">
        <v>14</v>
      </c>
      <c r="N79" s="150" t="s">
        <v>480</v>
      </c>
    </row>
    <row r="80" spans="1:14" s="28" customFormat="1" ht="36.75" customHeight="1" outlineLevel="1">
      <c r="A80" s="144" t="s">
        <v>481</v>
      </c>
      <c r="B80" s="145">
        <v>26</v>
      </c>
      <c r="C80" s="146" t="s">
        <v>238</v>
      </c>
      <c r="D80" s="156" t="s">
        <v>482</v>
      </c>
      <c r="E80" s="34">
        <v>0</v>
      </c>
      <c r="F80" s="34" t="s">
        <v>189</v>
      </c>
      <c r="G80" s="34" t="s">
        <v>189</v>
      </c>
      <c r="H80" s="34" t="s">
        <v>189</v>
      </c>
      <c r="I80" s="34" t="s">
        <v>189</v>
      </c>
      <c r="J80" s="148">
        <v>3906</v>
      </c>
      <c r="K80" s="149">
        <v>41466</v>
      </c>
      <c r="L80" s="150" t="s">
        <v>483</v>
      </c>
      <c r="M80" s="128">
        <v>14</v>
      </c>
      <c r="N80" s="150" t="s">
        <v>484</v>
      </c>
    </row>
    <row r="81" spans="1:14" s="28" customFormat="1" ht="31.5" outlineLevel="1">
      <c r="A81" s="144" t="s">
        <v>485</v>
      </c>
      <c r="B81" s="145">
        <v>27</v>
      </c>
      <c r="C81" s="146" t="s">
        <v>238</v>
      </c>
      <c r="D81" s="156" t="s">
        <v>486</v>
      </c>
      <c r="E81" s="34">
        <v>0</v>
      </c>
      <c r="F81" s="34" t="s">
        <v>189</v>
      </c>
      <c r="G81" s="34" t="s">
        <v>189</v>
      </c>
      <c r="H81" s="34" t="s">
        <v>189</v>
      </c>
      <c r="I81" s="34" t="s">
        <v>189</v>
      </c>
      <c r="J81" s="148">
        <v>3988</v>
      </c>
      <c r="K81" s="149">
        <v>41499</v>
      </c>
      <c r="L81" s="150" t="s">
        <v>487</v>
      </c>
      <c r="M81" s="128">
        <v>14</v>
      </c>
      <c r="N81" s="150" t="s">
        <v>488</v>
      </c>
    </row>
    <row r="82" spans="1:14" s="28" customFormat="1" ht="31.5" outlineLevel="1">
      <c r="A82" s="144" t="s">
        <v>489</v>
      </c>
      <c r="B82" s="145">
        <v>28</v>
      </c>
      <c r="C82" s="146" t="s">
        <v>238</v>
      </c>
      <c r="D82" s="156" t="s">
        <v>490</v>
      </c>
      <c r="E82" s="34">
        <v>0</v>
      </c>
      <c r="F82" s="34" t="s">
        <v>189</v>
      </c>
      <c r="G82" s="34" t="s">
        <v>189</v>
      </c>
      <c r="H82" s="34" t="s">
        <v>189</v>
      </c>
      <c r="I82" s="34" t="s">
        <v>189</v>
      </c>
      <c r="J82" s="148">
        <v>3699</v>
      </c>
      <c r="K82" s="149">
        <v>41386</v>
      </c>
      <c r="L82" s="150" t="s">
        <v>491</v>
      </c>
      <c r="M82" s="128">
        <v>14</v>
      </c>
      <c r="N82" s="150" t="s">
        <v>492</v>
      </c>
    </row>
    <row r="83" spans="1:14" s="28" customFormat="1" ht="47.25" outlineLevel="1">
      <c r="A83" s="144" t="s">
        <v>493</v>
      </c>
      <c r="B83" s="145">
        <v>29</v>
      </c>
      <c r="C83" s="146" t="s">
        <v>238</v>
      </c>
      <c r="D83" s="147" t="s">
        <v>494</v>
      </c>
      <c r="E83" s="34">
        <v>0</v>
      </c>
      <c r="F83" s="34" t="s">
        <v>189</v>
      </c>
      <c r="G83" s="34" t="s">
        <v>189</v>
      </c>
      <c r="H83" s="34" t="s">
        <v>189</v>
      </c>
      <c r="I83" s="34" t="s">
        <v>189</v>
      </c>
      <c r="J83" s="148" t="s">
        <v>495</v>
      </c>
      <c r="K83" s="149">
        <v>39903</v>
      </c>
      <c r="L83" s="150" t="s">
        <v>496</v>
      </c>
      <c r="M83" s="128">
        <v>14</v>
      </c>
      <c r="N83" s="150" t="s">
        <v>497</v>
      </c>
    </row>
    <row r="84" spans="1:14" s="28" customFormat="1" ht="47.25" outlineLevel="1">
      <c r="A84" s="144" t="s">
        <v>498</v>
      </c>
      <c r="B84" s="145">
        <v>30</v>
      </c>
      <c r="C84" s="146" t="s">
        <v>238</v>
      </c>
      <c r="D84" s="147" t="s">
        <v>499</v>
      </c>
      <c r="E84" s="34">
        <v>0</v>
      </c>
      <c r="F84" s="34" t="s">
        <v>500</v>
      </c>
      <c r="G84" s="34" t="s">
        <v>501</v>
      </c>
      <c r="H84" s="34" t="s">
        <v>502</v>
      </c>
      <c r="I84" s="34" t="s">
        <v>189</v>
      </c>
      <c r="J84" s="148" t="s">
        <v>503</v>
      </c>
      <c r="K84" s="149">
        <v>40818</v>
      </c>
      <c r="L84" s="150" t="s">
        <v>504</v>
      </c>
      <c r="M84" s="128">
        <v>14</v>
      </c>
      <c r="N84" s="150" t="s">
        <v>505</v>
      </c>
    </row>
    <row r="85" spans="1:14" s="28" customFormat="1" ht="31.5" outlineLevel="1">
      <c r="A85" s="144" t="s">
        <v>506</v>
      </c>
      <c r="B85" s="145">
        <v>31</v>
      </c>
      <c r="C85" s="146" t="s">
        <v>238</v>
      </c>
      <c r="D85" s="147" t="s">
        <v>507</v>
      </c>
      <c r="E85" s="34">
        <v>15.154170400000005</v>
      </c>
      <c r="F85" s="34" t="s">
        <v>189</v>
      </c>
      <c r="G85" s="34" t="s">
        <v>189</v>
      </c>
      <c r="H85" s="34" t="s">
        <v>189</v>
      </c>
      <c r="I85" s="34" t="s">
        <v>189</v>
      </c>
      <c r="J85" s="148" t="s">
        <v>508</v>
      </c>
      <c r="K85" s="149" t="s">
        <v>509</v>
      </c>
      <c r="L85" s="150" t="s">
        <v>510</v>
      </c>
      <c r="M85" s="128">
        <v>14</v>
      </c>
      <c r="N85" s="150" t="s">
        <v>511</v>
      </c>
    </row>
    <row r="86" spans="1:14" s="28" customFormat="1" ht="63" outlineLevel="1">
      <c r="A86" s="144" t="s">
        <v>512</v>
      </c>
      <c r="B86" s="145">
        <v>32</v>
      </c>
      <c r="C86" s="146" t="s">
        <v>238</v>
      </c>
      <c r="D86" s="147" t="s">
        <v>513</v>
      </c>
      <c r="E86" s="34">
        <v>101.08587999999999</v>
      </c>
      <c r="F86" s="34" t="s">
        <v>189</v>
      </c>
      <c r="G86" s="34" t="s">
        <v>189</v>
      </c>
      <c r="H86" s="34" t="s">
        <v>189</v>
      </c>
      <c r="I86" s="34" t="s">
        <v>189</v>
      </c>
      <c r="J86" s="148" t="s">
        <v>514</v>
      </c>
      <c r="K86" s="149">
        <v>41025</v>
      </c>
      <c r="L86" s="150" t="s">
        <v>515</v>
      </c>
      <c r="M86" s="128">
        <v>14</v>
      </c>
      <c r="N86" s="150" t="s">
        <v>516</v>
      </c>
    </row>
    <row r="87" spans="1:14" s="134" customFormat="1" ht="15.75" customHeight="1">
      <c r="A87" s="135" t="s">
        <v>517</v>
      </c>
      <c r="B87" s="262" t="s">
        <v>518</v>
      </c>
      <c r="C87" s="263"/>
      <c r="D87" s="263" t="s">
        <v>518</v>
      </c>
      <c r="E87" s="136">
        <f>E88+E132</f>
        <v>893.34767039999997</v>
      </c>
      <c r="F87" s="137"/>
      <c r="G87" s="137"/>
      <c r="H87" s="137"/>
      <c r="I87" s="137"/>
      <c r="J87" s="137"/>
      <c r="K87" s="137"/>
      <c r="L87" s="137"/>
      <c r="M87" s="137"/>
      <c r="N87" s="138"/>
    </row>
    <row r="88" spans="1:14" s="139" customFormat="1" ht="18.75" customHeight="1">
      <c r="A88" s="140" t="s">
        <v>519</v>
      </c>
      <c r="B88" s="264" t="s">
        <v>520</v>
      </c>
      <c r="C88" s="264"/>
      <c r="D88" s="264"/>
      <c r="E88" s="141">
        <f>SUM(E89:E101)</f>
        <v>557.16433759999995</v>
      </c>
      <c r="F88" s="142"/>
      <c r="G88" s="142"/>
      <c r="H88" s="142"/>
      <c r="I88" s="142"/>
      <c r="J88" s="142"/>
      <c r="K88" s="142"/>
      <c r="L88" s="142"/>
      <c r="M88" s="142"/>
      <c r="N88" s="143"/>
    </row>
    <row r="89" spans="1:14" s="28" customFormat="1" ht="31.5" outlineLevel="1">
      <c r="A89" s="144" t="s">
        <v>521</v>
      </c>
      <c r="B89" s="145">
        <v>1</v>
      </c>
      <c r="C89" s="146" t="s">
        <v>518</v>
      </c>
      <c r="D89" s="147" t="s">
        <v>522</v>
      </c>
      <c r="E89" s="34">
        <v>18.855167999999999</v>
      </c>
      <c r="F89" s="34" t="s">
        <v>189</v>
      </c>
      <c r="G89" s="34" t="s">
        <v>189</v>
      </c>
      <c r="H89" s="34" t="s">
        <v>189</v>
      </c>
      <c r="I89" s="34" t="s">
        <v>189</v>
      </c>
      <c r="J89" s="148" t="s">
        <v>523</v>
      </c>
      <c r="K89" s="149">
        <v>41348</v>
      </c>
      <c r="L89" s="150" t="s">
        <v>524</v>
      </c>
      <c r="M89" s="128">
        <v>15</v>
      </c>
      <c r="N89" s="150" t="s">
        <v>525</v>
      </c>
    </row>
    <row r="90" spans="1:14" s="28" customFormat="1" ht="31.5" outlineLevel="1">
      <c r="A90" s="144" t="s">
        <v>526</v>
      </c>
      <c r="B90" s="145">
        <v>2</v>
      </c>
      <c r="C90" s="146" t="s">
        <v>518</v>
      </c>
      <c r="D90" s="147" t="s">
        <v>527</v>
      </c>
      <c r="E90" s="34">
        <v>34.340721200000011</v>
      </c>
      <c r="F90" s="34" t="s">
        <v>528</v>
      </c>
      <c r="G90" s="34" t="s">
        <v>529</v>
      </c>
      <c r="H90" s="34" t="s">
        <v>530</v>
      </c>
      <c r="I90" s="34" t="s">
        <v>531</v>
      </c>
      <c r="J90" s="148" t="s">
        <v>532</v>
      </c>
      <c r="K90" s="149">
        <v>41227</v>
      </c>
      <c r="L90" s="150" t="s">
        <v>533</v>
      </c>
      <c r="M90" s="128">
        <v>15</v>
      </c>
      <c r="N90" s="265" t="s">
        <v>534</v>
      </c>
    </row>
    <row r="91" spans="1:14" s="28" customFormat="1" ht="31.5" outlineLevel="1">
      <c r="A91" s="144" t="s">
        <v>535</v>
      </c>
      <c r="B91" s="145">
        <v>2</v>
      </c>
      <c r="C91" s="146" t="s">
        <v>518</v>
      </c>
      <c r="D91" s="147" t="s">
        <v>536</v>
      </c>
      <c r="E91" s="34">
        <v>0</v>
      </c>
      <c r="F91" s="34" t="s">
        <v>528</v>
      </c>
      <c r="G91" s="34" t="s">
        <v>529</v>
      </c>
      <c r="H91" s="34" t="s">
        <v>530</v>
      </c>
      <c r="I91" s="34" t="s">
        <v>531</v>
      </c>
      <c r="J91" s="148" t="s">
        <v>537</v>
      </c>
      <c r="K91" s="149" t="s">
        <v>538</v>
      </c>
      <c r="L91" s="150" t="s">
        <v>539</v>
      </c>
      <c r="M91" s="128">
        <v>15</v>
      </c>
      <c r="N91" s="265"/>
    </row>
    <row r="92" spans="1:14" s="28" customFormat="1" ht="31.5" outlineLevel="1">
      <c r="A92" s="144" t="s">
        <v>540</v>
      </c>
      <c r="B92" s="145">
        <v>3</v>
      </c>
      <c r="C92" s="146" t="s">
        <v>518</v>
      </c>
      <c r="D92" s="147" t="s">
        <v>541</v>
      </c>
      <c r="E92" s="34">
        <v>0</v>
      </c>
      <c r="F92" s="34" t="s">
        <v>189</v>
      </c>
      <c r="G92" s="34" t="s">
        <v>189</v>
      </c>
      <c r="H92" s="34" t="s">
        <v>189</v>
      </c>
      <c r="I92" s="34" t="s">
        <v>189</v>
      </c>
      <c r="J92" s="148" t="s">
        <v>542</v>
      </c>
      <c r="K92" s="149">
        <v>40926</v>
      </c>
      <c r="L92" s="150" t="s">
        <v>543</v>
      </c>
      <c r="M92" s="128">
        <v>15</v>
      </c>
      <c r="N92" s="265" t="s">
        <v>544</v>
      </c>
    </row>
    <row r="93" spans="1:14" s="28" customFormat="1" ht="31.5" outlineLevel="1">
      <c r="A93" s="144" t="s">
        <v>545</v>
      </c>
      <c r="B93" s="145">
        <v>3</v>
      </c>
      <c r="C93" s="146" t="s">
        <v>518</v>
      </c>
      <c r="D93" s="147" t="s">
        <v>546</v>
      </c>
      <c r="E93" s="34">
        <v>59.80023879999996</v>
      </c>
      <c r="F93" s="34" t="s">
        <v>189</v>
      </c>
      <c r="G93" s="34" t="s">
        <v>189</v>
      </c>
      <c r="H93" s="34" t="s">
        <v>189</v>
      </c>
      <c r="I93" s="34" t="s">
        <v>189</v>
      </c>
      <c r="J93" s="148" t="s">
        <v>547</v>
      </c>
      <c r="K93" s="149">
        <v>41141</v>
      </c>
      <c r="L93" s="150" t="s">
        <v>548</v>
      </c>
      <c r="M93" s="128">
        <v>15</v>
      </c>
      <c r="N93" s="265"/>
    </row>
    <row r="94" spans="1:14" s="28" customFormat="1" ht="31.5" outlineLevel="1">
      <c r="A94" s="144" t="s">
        <v>549</v>
      </c>
      <c r="B94" s="145">
        <v>3</v>
      </c>
      <c r="C94" s="146" t="s">
        <v>518</v>
      </c>
      <c r="D94" s="147" t="s">
        <v>550</v>
      </c>
      <c r="E94" s="34">
        <v>25.495199199999995</v>
      </c>
      <c r="F94" s="34" t="s">
        <v>189</v>
      </c>
      <c r="G94" s="34" t="s">
        <v>189</v>
      </c>
      <c r="H94" s="34" t="s">
        <v>189</v>
      </c>
      <c r="I94" s="34" t="s">
        <v>189</v>
      </c>
      <c r="J94" s="148" t="s">
        <v>551</v>
      </c>
      <c r="K94" s="149">
        <v>41351</v>
      </c>
      <c r="L94" s="150" t="s">
        <v>552</v>
      </c>
      <c r="M94" s="128">
        <v>15</v>
      </c>
      <c r="N94" s="265"/>
    </row>
    <row r="95" spans="1:14" s="28" customFormat="1" ht="31.5" outlineLevel="1">
      <c r="A95" s="144" t="s">
        <v>553</v>
      </c>
      <c r="B95" s="145">
        <v>4</v>
      </c>
      <c r="C95" s="146" t="s">
        <v>518</v>
      </c>
      <c r="D95" s="147" t="s">
        <v>554</v>
      </c>
      <c r="E95" s="34">
        <v>0</v>
      </c>
      <c r="F95" s="34" t="s">
        <v>528</v>
      </c>
      <c r="G95" s="34" t="s">
        <v>555</v>
      </c>
      <c r="H95" s="34" t="s">
        <v>556</v>
      </c>
      <c r="I95" s="34" t="s">
        <v>557</v>
      </c>
      <c r="J95" s="148" t="s">
        <v>558</v>
      </c>
      <c r="K95" s="149">
        <v>41016</v>
      </c>
      <c r="L95" s="150" t="s">
        <v>559</v>
      </c>
      <c r="M95" s="128">
        <v>15</v>
      </c>
      <c r="N95" s="150" t="s">
        <v>560</v>
      </c>
    </row>
    <row r="96" spans="1:14" s="28" customFormat="1" ht="31.5" outlineLevel="1">
      <c r="A96" s="144" t="s">
        <v>561</v>
      </c>
      <c r="B96" s="145">
        <v>5</v>
      </c>
      <c r="C96" s="146" t="s">
        <v>518</v>
      </c>
      <c r="D96" s="147" t="s">
        <v>562</v>
      </c>
      <c r="E96" s="34">
        <v>66.929830800000047</v>
      </c>
      <c r="F96" s="34" t="s">
        <v>189</v>
      </c>
      <c r="G96" s="34" t="s">
        <v>189</v>
      </c>
      <c r="H96" s="34" t="s">
        <v>189</v>
      </c>
      <c r="I96" s="34" t="s">
        <v>189</v>
      </c>
      <c r="J96" s="148" t="s">
        <v>563</v>
      </c>
      <c r="K96" s="149">
        <v>41157</v>
      </c>
      <c r="L96" s="150" t="s">
        <v>564</v>
      </c>
      <c r="M96" s="128">
        <v>15</v>
      </c>
      <c r="N96" s="265" t="s">
        <v>565</v>
      </c>
    </row>
    <row r="97" spans="1:14" s="28" customFormat="1" ht="31.5" outlineLevel="1">
      <c r="A97" s="144" t="s">
        <v>566</v>
      </c>
      <c r="B97" s="145">
        <v>5</v>
      </c>
      <c r="C97" s="146" t="s">
        <v>518</v>
      </c>
      <c r="D97" s="147" t="s">
        <v>562</v>
      </c>
      <c r="E97" s="34">
        <v>101.38222519999999</v>
      </c>
      <c r="F97" s="34" t="s">
        <v>189</v>
      </c>
      <c r="G97" s="34" t="s">
        <v>189</v>
      </c>
      <c r="H97" s="34" t="s">
        <v>189</v>
      </c>
      <c r="I97" s="34" t="s">
        <v>189</v>
      </c>
      <c r="J97" s="148" t="s">
        <v>567</v>
      </c>
      <c r="K97" s="149">
        <v>41165</v>
      </c>
      <c r="L97" s="150" t="s">
        <v>568</v>
      </c>
      <c r="M97" s="128">
        <v>15</v>
      </c>
      <c r="N97" s="265"/>
    </row>
    <row r="98" spans="1:14" s="28" customFormat="1" ht="31.5" outlineLevel="1">
      <c r="A98" s="144" t="s">
        <v>569</v>
      </c>
      <c r="B98" s="145">
        <v>5</v>
      </c>
      <c r="C98" s="146" t="s">
        <v>518</v>
      </c>
      <c r="D98" s="147" t="s">
        <v>570</v>
      </c>
      <c r="E98" s="34">
        <v>0</v>
      </c>
      <c r="F98" s="34" t="s">
        <v>189</v>
      </c>
      <c r="G98" s="34" t="s">
        <v>189</v>
      </c>
      <c r="H98" s="34" t="s">
        <v>189</v>
      </c>
      <c r="I98" s="34" t="s">
        <v>189</v>
      </c>
      <c r="J98" s="148" t="s">
        <v>571</v>
      </c>
      <c r="K98" s="149">
        <v>41144</v>
      </c>
      <c r="L98" s="150" t="s">
        <v>572</v>
      </c>
      <c r="M98" s="128">
        <v>15</v>
      </c>
      <c r="N98" s="265"/>
    </row>
    <row r="99" spans="1:14" s="28" customFormat="1" ht="31.5" outlineLevel="1">
      <c r="A99" s="144" t="s">
        <v>573</v>
      </c>
      <c r="B99" s="145">
        <v>6</v>
      </c>
      <c r="C99" s="146" t="s">
        <v>518</v>
      </c>
      <c r="D99" s="147" t="s">
        <v>574</v>
      </c>
      <c r="E99" s="34">
        <v>0</v>
      </c>
      <c r="F99" s="34" t="s">
        <v>189</v>
      </c>
      <c r="G99" s="34" t="s">
        <v>189</v>
      </c>
      <c r="H99" s="34" t="s">
        <v>189</v>
      </c>
      <c r="I99" s="34" t="s">
        <v>189</v>
      </c>
      <c r="J99" s="148" t="s">
        <v>575</v>
      </c>
      <c r="K99" s="149">
        <v>41144</v>
      </c>
      <c r="L99" s="150" t="s">
        <v>572</v>
      </c>
      <c r="M99" s="128">
        <v>15</v>
      </c>
      <c r="N99" s="150" t="s">
        <v>576</v>
      </c>
    </row>
    <row r="100" spans="1:14" s="28" customFormat="1" ht="31.5" outlineLevel="1">
      <c r="A100" s="144" t="s">
        <v>577</v>
      </c>
      <c r="B100" s="145">
        <v>7</v>
      </c>
      <c r="C100" s="146" t="s">
        <v>518</v>
      </c>
      <c r="D100" s="147" t="s">
        <v>578</v>
      </c>
      <c r="E100" s="34">
        <v>20.323304399999994</v>
      </c>
      <c r="F100" s="34" t="s">
        <v>189</v>
      </c>
      <c r="G100" s="34" t="s">
        <v>189</v>
      </c>
      <c r="H100" s="34" t="s">
        <v>189</v>
      </c>
      <c r="I100" s="34" t="s">
        <v>189</v>
      </c>
      <c r="J100" s="148" t="s">
        <v>579</v>
      </c>
      <c r="K100" s="149">
        <v>40865</v>
      </c>
      <c r="L100" s="150" t="s">
        <v>580</v>
      </c>
      <c r="M100" s="128">
        <v>15</v>
      </c>
      <c r="N100" s="265" t="s">
        <v>581</v>
      </c>
    </row>
    <row r="101" spans="1:14" s="28" customFormat="1" ht="23.25" customHeight="1" outlineLevel="1">
      <c r="A101" s="266" t="s">
        <v>582</v>
      </c>
      <c r="B101" s="267">
        <v>7</v>
      </c>
      <c r="C101" s="268" t="s">
        <v>518</v>
      </c>
      <c r="D101" s="269" t="s">
        <v>583</v>
      </c>
      <c r="E101" s="270">
        <v>230.03765000000001</v>
      </c>
      <c r="F101" s="270" t="s">
        <v>584</v>
      </c>
      <c r="G101" s="270" t="s">
        <v>585</v>
      </c>
      <c r="H101" s="270" t="s">
        <v>586</v>
      </c>
      <c r="I101" s="270" t="s">
        <v>587</v>
      </c>
      <c r="J101" s="148">
        <v>695</v>
      </c>
      <c r="K101" s="149">
        <v>41166</v>
      </c>
      <c r="L101" s="150" t="s">
        <v>588</v>
      </c>
      <c r="M101" s="128">
        <v>15</v>
      </c>
      <c r="N101" s="265"/>
    </row>
    <row r="102" spans="1:14" s="28" customFormat="1" ht="19.5" customHeight="1" outlineLevel="1">
      <c r="A102" s="266"/>
      <c r="B102" s="267"/>
      <c r="C102" s="268"/>
      <c r="D102" s="269"/>
      <c r="E102" s="270"/>
      <c r="F102" s="270"/>
      <c r="G102" s="270"/>
      <c r="H102" s="270"/>
      <c r="I102" s="270"/>
      <c r="J102" s="148">
        <v>221</v>
      </c>
      <c r="K102" s="149">
        <v>40668</v>
      </c>
      <c r="L102" s="150" t="s">
        <v>589</v>
      </c>
      <c r="M102" s="128">
        <v>15</v>
      </c>
      <c r="N102" s="265"/>
    </row>
    <row r="103" spans="1:14" s="28" customFormat="1" ht="19.5" customHeight="1" outlineLevel="1">
      <c r="A103" s="266"/>
      <c r="B103" s="267"/>
      <c r="C103" s="268"/>
      <c r="D103" s="269"/>
      <c r="E103" s="270"/>
      <c r="F103" s="270"/>
      <c r="G103" s="270"/>
      <c r="H103" s="270"/>
      <c r="I103" s="270"/>
      <c r="J103" s="148">
        <v>344</v>
      </c>
      <c r="K103" s="149">
        <v>40738</v>
      </c>
      <c r="L103" s="150" t="s">
        <v>590</v>
      </c>
      <c r="M103" s="128">
        <v>15</v>
      </c>
      <c r="N103" s="265"/>
    </row>
    <row r="104" spans="1:14" s="28" customFormat="1" ht="19.5" customHeight="1" outlineLevel="1">
      <c r="A104" s="266"/>
      <c r="B104" s="267"/>
      <c r="C104" s="268"/>
      <c r="D104" s="269"/>
      <c r="E104" s="270"/>
      <c r="F104" s="270"/>
      <c r="G104" s="270"/>
      <c r="H104" s="270"/>
      <c r="I104" s="270"/>
      <c r="J104" s="148">
        <v>392</v>
      </c>
      <c r="K104" s="149">
        <v>40738</v>
      </c>
      <c r="L104" s="150" t="s">
        <v>591</v>
      </c>
      <c r="M104" s="128">
        <v>15</v>
      </c>
      <c r="N104" s="265"/>
    </row>
    <row r="105" spans="1:14" s="28" customFormat="1" ht="19.5" customHeight="1" outlineLevel="1">
      <c r="A105" s="266"/>
      <c r="B105" s="267"/>
      <c r="C105" s="268"/>
      <c r="D105" s="269"/>
      <c r="E105" s="270"/>
      <c r="F105" s="270"/>
      <c r="G105" s="270"/>
      <c r="H105" s="270"/>
      <c r="I105" s="270"/>
      <c r="J105" s="148">
        <v>397</v>
      </c>
      <c r="K105" s="149">
        <v>40742</v>
      </c>
      <c r="L105" s="150" t="s">
        <v>592</v>
      </c>
      <c r="M105" s="128">
        <v>15</v>
      </c>
      <c r="N105" s="265"/>
    </row>
    <row r="106" spans="1:14" s="28" customFormat="1" ht="19.5" customHeight="1" outlineLevel="1">
      <c r="A106" s="266"/>
      <c r="B106" s="267"/>
      <c r="C106" s="268"/>
      <c r="D106" s="269"/>
      <c r="E106" s="270"/>
      <c r="F106" s="270"/>
      <c r="G106" s="270"/>
      <c r="H106" s="270"/>
      <c r="I106" s="270"/>
      <c r="J106" s="148">
        <v>706</v>
      </c>
      <c r="K106" s="149">
        <v>40890</v>
      </c>
      <c r="L106" s="150" t="s">
        <v>593</v>
      </c>
      <c r="M106" s="128">
        <v>15</v>
      </c>
      <c r="N106" s="265"/>
    </row>
    <row r="107" spans="1:14" s="28" customFormat="1" ht="19.5" customHeight="1" outlineLevel="1">
      <c r="A107" s="266"/>
      <c r="B107" s="267"/>
      <c r="C107" s="268"/>
      <c r="D107" s="269"/>
      <c r="E107" s="270"/>
      <c r="F107" s="270"/>
      <c r="G107" s="270"/>
      <c r="H107" s="270"/>
      <c r="I107" s="270"/>
      <c r="J107" s="148">
        <v>311</v>
      </c>
      <c r="K107" s="149">
        <v>41041</v>
      </c>
      <c r="L107" s="150" t="s">
        <v>594</v>
      </c>
      <c r="M107" s="128">
        <v>15</v>
      </c>
      <c r="N107" s="265"/>
    </row>
    <row r="108" spans="1:14" s="28" customFormat="1" ht="19.5" customHeight="1" outlineLevel="1">
      <c r="A108" s="266"/>
      <c r="B108" s="267"/>
      <c r="C108" s="268"/>
      <c r="D108" s="269"/>
      <c r="E108" s="270"/>
      <c r="F108" s="270"/>
      <c r="G108" s="270"/>
      <c r="H108" s="270"/>
      <c r="I108" s="270"/>
      <c r="J108" s="148">
        <v>361</v>
      </c>
      <c r="K108" s="149">
        <v>41050</v>
      </c>
      <c r="L108" s="150" t="s">
        <v>595</v>
      </c>
      <c r="M108" s="128">
        <v>15</v>
      </c>
      <c r="N108" s="265"/>
    </row>
    <row r="109" spans="1:14" s="28" customFormat="1" ht="19.5" customHeight="1" outlineLevel="1">
      <c r="A109" s="266"/>
      <c r="B109" s="267"/>
      <c r="C109" s="268"/>
      <c r="D109" s="269"/>
      <c r="E109" s="270"/>
      <c r="F109" s="270"/>
      <c r="G109" s="270"/>
      <c r="H109" s="270"/>
      <c r="I109" s="270"/>
      <c r="J109" s="148">
        <v>379</v>
      </c>
      <c r="K109" s="149">
        <v>41050</v>
      </c>
      <c r="L109" s="150" t="s">
        <v>596</v>
      </c>
      <c r="M109" s="128">
        <v>15</v>
      </c>
      <c r="N109" s="265"/>
    </row>
    <row r="110" spans="1:14" s="28" customFormat="1" ht="19.5" customHeight="1" outlineLevel="1">
      <c r="A110" s="266"/>
      <c r="B110" s="267"/>
      <c r="C110" s="268"/>
      <c r="D110" s="269"/>
      <c r="E110" s="270"/>
      <c r="F110" s="270"/>
      <c r="G110" s="270"/>
      <c r="H110" s="270"/>
      <c r="I110" s="270"/>
      <c r="J110" s="148">
        <v>380</v>
      </c>
      <c r="K110" s="149">
        <v>41050</v>
      </c>
      <c r="L110" s="150" t="s">
        <v>595</v>
      </c>
      <c r="M110" s="128">
        <v>15</v>
      </c>
      <c r="N110" s="265" t="s">
        <v>581</v>
      </c>
    </row>
    <row r="111" spans="1:14" s="28" customFormat="1" ht="19.5" customHeight="1" outlineLevel="1">
      <c r="A111" s="266"/>
      <c r="B111" s="267"/>
      <c r="C111" s="268"/>
      <c r="D111" s="269"/>
      <c r="E111" s="270"/>
      <c r="F111" s="270"/>
      <c r="G111" s="270"/>
      <c r="H111" s="270"/>
      <c r="I111" s="270"/>
      <c r="J111" s="148">
        <v>381</v>
      </c>
      <c r="K111" s="149">
        <v>41050</v>
      </c>
      <c r="L111" s="150" t="s">
        <v>597</v>
      </c>
      <c r="M111" s="128">
        <v>15</v>
      </c>
      <c r="N111" s="265"/>
    </row>
    <row r="112" spans="1:14" s="28" customFormat="1" ht="19.5" customHeight="1" outlineLevel="1">
      <c r="A112" s="266"/>
      <c r="B112" s="267"/>
      <c r="C112" s="268"/>
      <c r="D112" s="269"/>
      <c r="E112" s="270"/>
      <c r="F112" s="270"/>
      <c r="G112" s="270"/>
      <c r="H112" s="270"/>
      <c r="I112" s="270"/>
      <c r="J112" s="148">
        <v>382</v>
      </c>
      <c r="K112" s="149">
        <v>41050</v>
      </c>
      <c r="L112" s="150" t="s">
        <v>598</v>
      </c>
      <c r="M112" s="128">
        <v>15</v>
      </c>
      <c r="N112" s="265"/>
    </row>
    <row r="113" spans="1:14" s="28" customFormat="1" ht="19.5" customHeight="1" outlineLevel="1">
      <c r="A113" s="266"/>
      <c r="B113" s="267"/>
      <c r="C113" s="268"/>
      <c r="D113" s="269"/>
      <c r="E113" s="270"/>
      <c r="F113" s="270"/>
      <c r="G113" s="270"/>
      <c r="H113" s="270"/>
      <c r="I113" s="270"/>
      <c r="J113" s="148">
        <v>383</v>
      </c>
      <c r="K113" s="149">
        <v>41050</v>
      </c>
      <c r="L113" s="150" t="s">
        <v>599</v>
      </c>
      <c r="M113" s="128">
        <v>15</v>
      </c>
      <c r="N113" s="265"/>
    </row>
    <row r="114" spans="1:14" s="28" customFormat="1" ht="21" customHeight="1" outlineLevel="1">
      <c r="A114" s="266"/>
      <c r="B114" s="267"/>
      <c r="C114" s="268"/>
      <c r="D114" s="269"/>
      <c r="E114" s="270"/>
      <c r="F114" s="270"/>
      <c r="G114" s="270"/>
      <c r="H114" s="270"/>
      <c r="I114" s="270"/>
      <c r="J114" s="148">
        <v>384</v>
      </c>
      <c r="K114" s="149">
        <v>41050</v>
      </c>
      <c r="L114" s="150" t="s">
        <v>600</v>
      </c>
      <c r="M114" s="128">
        <v>15</v>
      </c>
      <c r="N114" s="265"/>
    </row>
    <row r="115" spans="1:14" s="28" customFormat="1" ht="21" customHeight="1" outlineLevel="1">
      <c r="A115" s="266"/>
      <c r="B115" s="267"/>
      <c r="C115" s="268"/>
      <c r="D115" s="269"/>
      <c r="E115" s="270"/>
      <c r="F115" s="270"/>
      <c r="G115" s="270"/>
      <c r="H115" s="270"/>
      <c r="I115" s="270"/>
      <c r="J115" s="148">
        <v>385</v>
      </c>
      <c r="K115" s="149">
        <v>41050</v>
      </c>
      <c r="L115" s="150" t="s">
        <v>601</v>
      </c>
      <c r="M115" s="128">
        <v>15</v>
      </c>
      <c r="N115" s="265"/>
    </row>
    <row r="116" spans="1:14" s="28" customFormat="1" ht="21" customHeight="1" outlineLevel="1">
      <c r="A116" s="266"/>
      <c r="B116" s="267"/>
      <c r="C116" s="268"/>
      <c r="D116" s="269"/>
      <c r="E116" s="270"/>
      <c r="F116" s="270"/>
      <c r="G116" s="270"/>
      <c r="H116" s="270"/>
      <c r="I116" s="270"/>
      <c r="J116" s="148">
        <v>386</v>
      </c>
      <c r="K116" s="149">
        <v>41050</v>
      </c>
      <c r="L116" s="150" t="s">
        <v>602</v>
      </c>
      <c r="M116" s="128">
        <v>15</v>
      </c>
      <c r="N116" s="265"/>
    </row>
    <row r="117" spans="1:14" s="28" customFormat="1" ht="21" customHeight="1" outlineLevel="1">
      <c r="A117" s="266"/>
      <c r="B117" s="267"/>
      <c r="C117" s="268"/>
      <c r="D117" s="269"/>
      <c r="E117" s="270"/>
      <c r="F117" s="270"/>
      <c r="G117" s="270"/>
      <c r="H117" s="270"/>
      <c r="I117" s="270"/>
      <c r="J117" s="148">
        <v>387</v>
      </c>
      <c r="K117" s="149">
        <v>41050</v>
      </c>
      <c r="L117" s="150" t="s">
        <v>603</v>
      </c>
      <c r="M117" s="128">
        <v>15</v>
      </c>
      <c r="N117" s="265"/>
    </row>
    <row r="118" spans="1:14" s="28" customFormat="1" ht="21" customHeight="1" outlineLevel="1">
      <c r="A118" s="266"/>
      <c r="B118" s="267"/>
      <c r="C118" s="268"/>
      <c r="D118" s="269"/>
      <c r="E118" s="270"/>
      <c r="F118" s="270"/>
      <c r="G118" s="270"/>
      <c r="H118" s="270"/>
      <c r="I118" s="270"/>
      <c r="J118" s="148">
        <v>390</v>
      </c>
      <c r="K118" s="149">
        <v>41059</v>
      </c>
      <c r="L118" s="150" t="s">
        <v>604</v>
      </c>
      <c r="M118" s="128">
        <v>15</v>
      </c>
      <c r="N118" s="265"/>
    </row>
    <row r="119" spans="1:14" s="28" customFormat="1" ht="21" customHeight="1" outlineLevel="1">
      <c r="A119" s="266"/>
      <c r="B119" s="267"/>
      <c r="C119" s="268"/>
      <c r="D119" s="269"/>
      <c r="E119" s="270"/>
      <c r="F119" s="270"/>
      <c r="G119" s="270"/>
      <c r="H119" s="270"/>
      <c r="I119" s="270"/>
      <c r="J119" s="148">
        <v>438</v>
      </c>
      <c r="K119" s="149">
        <v>41074</v>
      </c>
      <c r="L119" s="150" t="s">
        <v>605</v>
      </c>
      <c r="M119" s="128">
        <v>15</v>
      </c>
      <c r="N119" s="265"/>
    </row>
    <row r="120" spans="1:14" s="28" customFormat="1" ht="21" customHeight="1" outlineLevel="1">
      <c r="A120" s="266"/>
      <c r="B120" s="267"/>
      <c r="C120" s="268"/>
      <c r="D120" s="269"/>
      <c r="E120" s="270"/>
      <c r="F120" s="270"/>
      <c r="G120" s="270"/>
      <c r="H120" s="270"/>
      <c r="I120" s="270"/>
      <c r="J120" s="148">
        <v>450</v>
      </c>
      <c r="K120" s="149">
        <v>41075</v>
      </c>
      <c r="L120" s="150" t="s">
        <v>606</v>
      </c>
      <c r="M120" s="128">
        <v>15</v>
      </c>
      <c r="N120" s="265"/>
    </row>
    <row r="121" spans="1:14" s="28" customFormat="1" ht="21" customHeight="1" outlineLevel="1">
      <c r="A121" s="266"/>
      <c r="B121" s="267"/>
      <c r="C121" s="268"/>
      <c r="D121" s="269"/>
      <c r="E121" s="270"/>
      <c r="F121" s="270"/>
      <c r="G121" s="270"/>
      <c r="H121" s="270"/>
      <c r="I121" s="270"/>
      <c r="J121" s="148">
        <v>531</v>
      </c>
      <c r="K121" s="149">
        <v>41099</v>
      </c>
      <c r="L121" s="150" t="s">
        <v>607</v>
      </c>
      <c r="M121" s="128">
        <v>15</v>
      </c>
      <c r="N121" s="265"/>
    </row>
    <row r="122" spans="1:14" s="28" customFormat="1" ht="21" customHeight="1" outlineLevel="1">
      <c r="A122" s="266"/>
      <c r="B122" s="267"/>
      <c r="C122" s="268"/>
      <c r="D122" s="269"/>
      <c r="E122" s="270"/>
      <c r="F122" s="270"/>
      <c r="G122" s="270"/>
      <c r="H122" s="270"/>
      <c r="I122" s="270"/>
      <c r="J122" s="148">
        <v>571</v>
      </c>
      <c r="K122" s="149">
        <v>41121</v>
      </c>
      <c r="L122" s="150" t="s">
        <v>608</v>
      </c>
      <c r="M122" s="128">
        <v>15</v>
      </c>
      <c r="N122" s="265"/>
    </row>
    <row r="123" spans="1:14" s="28" customFormat="1" ht="21" customHeight="1" outlineLevel="1">
      <c r="A123" s="266"/>
      <c r="B123" s="267"/>
      <c r="C123" s="268"/>
      <c r="D123" s="269"/>
      <c r="E123" s="270"/>
      <c r="F123" s="270"/>
      <c r="G123" s="270"/>
      <c r="H123" s="270"/>
      <c r="I123" s="270"/>
      <c r="J123" s="148">
        <v>583</v>
      </c>
      <c r="K123" s="149">
        <v>41099</v>
      </c>
      <c r="L123" s="150" t="s">
        <v>609</v>
      </c>
      <c r="M123" s="128">
        <v>15</v>
      </c>
      <c r="N123" s="265"/>
    </row>
    <row r="124" spans="1:14" s="28" customFormat="1" ht="21" customHeight="1" outlineLevel="1">
      <c r="A124" s="266"/>
      <c r="B124" s="267"/>
      <c r="C124" s="268"/>
      <c r="D124" s="269"/>
      <c r="E124" s="270"/>
      <c r="F124" s="270"/>
      <c r="G124" s="270"/>
      <c r="H124" s="270"/>
      <c r="I124" s="270"/>
      <c r="J124" s="148">
        <v>638</v>
      </c>
      <c r="K124" s="149">
        <v>41138</v>
      </c>
      <c r="L124" s="150" t="s">
        <v>610</v>
      </c>
      <c r="M124" s="128">
        <v>15</v>
      </c>
      <c r="N124" s="265"/>
    </row>
    <row r="125" spans="1:14" s="28" customFormat="1" ht="21" customHeight="1" outlineLevel="1">
      <c r="A125" s="266"/>
      <c r="B125" s="267"/>
      <c r="C125" s="268"/>
      <c r="D125" s="269"/>
      <c r="E125" s="270"/>
      <c r="F125" s="270"/>
      <c r="G125" s="270"/>
      <c r="H125" s="270"/>
      <c r="I125" s="270"/>
      <c r="J125" s="148">
        <v>676</v>
      </c>
      <c r="K125" s="149">
        <v>41172</v>
      </c>
      <c r="L125" s="150" t="s">
        <v>611</v>
      </c>
      <c r="M125" s="128">
        <v>15</v>
      </c>
      <c r="N125" s="265" t="s">
        <v>581</v>
      </c>
    </row>
    <row r="126" spans="1:14" s="28" customFormat="1" ht="21" customHeight="1" outlineLevel="1">
      <c r="A126" s="266"/>
      <c r="B126" s="267"/>
      <c r="C126" s="268"/>
      <c r="D126" s="269"/>
      <c r="E126" s="270"/>
      <c r="F126" s="270"/>
      <c r="G126" s="270"/>
      <c r="H126" s="270"/>
      <c r="I126" s="270"/>
      <c r="J126" s="148">
        <v>678</v>
      </c>
      <c r="K126" s="149">
        <v>41172</v>
      </c>
      <c r="L126" s="150" t="s">
        <v>612</v>
      </c>
      <c r="M126" s="128">
        <v>15</v>
      </c>
      <c r="N126" s="265"/>
    </row>
    <row r="127" spans="1:14" s="28" customFormat="1" ht="21" customHeight="1" outlineLevel="1">
      <c r="A127" s="266"/>
      <c r="B127" s="267"/>
      <c r="C127" s="268"/>
      <c r="D127" s="269"/>
      <c r="E127" s="270"/>
      <c r="F127" s="270"/>
      <c r="G127" s="270"/>
      <c r="H127" s="270"/>
      <c r="I127" s="270"/>
      <c r="J127" s="148">
        <v>684</v>
      </c>
      <c r="K127" s="149">
        <v>41162</v>
      </c>
      <c r="L127" s="150" t="s">
        <v>613</v>
      </c>
      <c r="M127" s="128">
        <v>15</v>
      </c>
      <c r="N127" s="265"/>
    </row>
    <row r="128" spans="1:14" s="28" customFormat="1" ht="21" customHeight="1" outlineLevel="1">
      <c r="A128" s="266"/>
      <c r="B128" s="267"/>
      <c r="C128" s="268"/>
      <c r="D128" s="269"/>
      <c r="E128" s="270"/>
      <c r="F128" s="270"/>
      <c r="G128" s="270"/>
      <c r="H128" s="270"/>
      <c r="I128" s="270"/>
      <c r="J128" s="148">
        <v>687</v>
      </c>
      <c r="K128" s="149">
        <v>41166</v>
      </c>
      <c r="L128" s="150" t="s">
        <v>614</v>
      </c>
      <c r="M128" s="128">
        <v>15</v>
      </c>
      <c r="N128" s="265"/>
    </row>
    <row r="129" spans="1:14" s="28" customFormat="1" ht="21" customHeight="1" outlineLevel="1">
      <c r="A129" s="266"/>
      <c r="B129" s="267"/>
      <c r="C129" s="268"/>
      <c r="D129" s="269"/>
      <c r="E129" s="270"/>
      <c r="F129" s="270"/>
      <c r="G129" s="270"/>
      <c r="H129" s="270"/>
      <c r="I129" s="270"/>
      <c r="J129" s="148">
        <v>688</v>
      </c>
      <c r="K129" s="149">
        <v>41166</v>
      </c>
      <c r="L129" s="150" t="s">
        <v>615</v>
      </c>
      <c r="M129" s="128">
        <v>15</v>
      </c>
      <c r="N129" s="265"/>
    </row>
    <row r="130" spans="1:14" s="28" customFormat="1" ht="21" customHeight="1" outlineLevel="1">
      <c r="A130" s="266"/>
      <c r="B130" s="267"/>
      <c r="C130" s="268"/>
      <c r="D130" s="269"/>
      <c r="E130" s="270"/>
      <c r="F130" s="270"/>
      <c r="G130" s="270"/>
      <c r="H130" s="270"/>
      <c r="I130" s="270"/>
      <c r="J130" s="148">
        <v>690</v>
      </c>
      <c r="K130" s="149">
        <v>41166</v>
      </c>
      <c r="L130" s="150" t="s">
        <v>616</v>
      </c>
      <c r="M130" s="128">
        <v>15</v>
      </c>
      <c r="N130" s="265"/>
    </row>
    <row r="131" spans="1:14" s="28" customFormat="1" ht="21" customHeight="1" outlineLevel="1">
      <c r="A131" s="266"/>
      <c r="B131" s="267"/>
      <c r="C131" s="268"/>
      <c r="D131" s="269"/>
      <c r="E131" s="270"/>
      <c r="F131" s="270"/>
      <c r="G131" s="270"/>
      <c r="H131" s="270"/>
      <c r="I131" s="270"/>
      <c r="J131" s="148">
        <v>694</v>
      </c>
      <c r="K131" s="149">
        <v>41166</v>
      </c>
      <c r="L131" s="150" t="s">
        <v>617</v>
      </c>
      <c r="M131" s="128">
        <v>15</v>
      </c>
      <c r="N131" s="265"/>
    </row>
    <row r="132" spans="1:14" s="139" customFormat="1" ht="20.25" customHeight="1">
      <c r="A132" s="151" t="s">
        <v>618</v>
      </c>
      <c r="B132" s="264" t="s">
        <v>619</v>
      </c>
      <c r="C132" s="264"/>
      <c r="D132" s="264"/>
      <c r="E132" s="141">
        <f>SUM(E133:E168)</f>
        <v>336.18333280000007</v>
      </c>
      <c r="F132" s="152"/>
      <c r="G132" s="152"/>
      <c r="H132" s="152"/>
      <c r="I132" s="152"/>
      <c r="J132" s="153"/>
      <c r="K132" s="154"/>
      <c r="L132" s="155"/>
      <c r="M132" s="152"/>
      <c r="N132" s="143"/>
    </row>
    <row r="133" spans="1:14" s="28" customFormat="1" ht="31.5" outlineLevel="1">
      <c r="A133" s="144" t="s">
        <v>620</v>
      </c>
      <c r="B133" s="145">
        <v>1</v>
      </c>
      <c r="C133" s="146" t="s">
        <v>518</v>
      </c>
      <c r="D133" s="147" t="s">
        <v>621</v>
      </c>
      <c r="E133" s="34">
        <v>0</v>
      </c>
      <c r="F133" s="34" t="s">
        <v>189</v>
      </c>
      <c r="G133" s="34" t="s">
        <v>189</v>
      </c>
      <c r="H133" s="34" t="s">
        <v>189</v>
      </c>
      <c r="I133" s="34" t="s">
        <v>189</v>
      </c>
      <c r="J133" s="148" t="s">
        <v>622</v>
      </c>
      <c r="K133" s="149">
        <v>41348</v>
      </c>
      <c r="L133" s="150" t="s">
        <v>623</v>
      </c>
      <c r="M133" s="128">
        <v>15</v>
      </c>
      <c r="N133" s="265" t="s">
        <v>624</v>
      </c>
    </row>
    <row r="134" spans="1:14" s="28" customFormat="1" ht="31.5" outlineLevel="1">
      <c r="A134" s="144" t="s">
        <v>625</v>
      </c>
      <c r="B134" s="145">
        <v>1</v>
      </c>
      <c r="C134" s="146" t="s">
        <v>518</v>
      </c>
      <c r="D134" s="147" t="s">
        <v>626</v>
      </c>
      <c r="E134" s="34">
        <v>0</v>
      </c>
      <c r="F134" s="34" t="s">
        <v>528</v>
      </c>
      <c r="G134" s="34" t="s">
        <v>529</v>
      </c>
      <c r="H134" s="34" t="s">
        <v>530</v>
      </c>
      <c r="I134" s="34" t="s">
        <v>531</v>
      </c>
      <c r="J134" s="148" t="s">
        <v>627</v>
      </c>
      <c r="K134" s="149">
        <v>41352</v>
      </c>
      <c r="L134" s="150" t="s">
        <v>628</v>
      </c>
      <c r="M134" s="128">
        <v>15</v>
      </c>
      <c r="N134" s="265"/>
    </row>
    <row r="135" spans="1:14" s="28" customFormat="1" ht="31.5" outlineLevel="1">
      <c r="A135" s="144" t="s">
        <v>629</v>
      </c>
      <c r="B135" s="145">
        <v>1</v>
      </c>
      <c r="C135" s="146" t="s">
        <v>518</v>
      </c>
      <c r="D135" s="147" t="s">
        <v>630</v>
      </c>
      <c r="E135" s="34">
        <v>0</v>
      </c>
      <c r="F135" s="34" t="s">
        <v>528</v>
      </c>
      <c r="G135" s="34" t="s">
        <v>529</v>
      </c>
      <c r="H135" s="34" t="s">
        <v>530</v>
      </c>
      <c r="I135" s="34" t="s">
        <v>531</v>
      </c>
      <c r="J135" s="148" t="s">
        <v>631</v>
      </c>
      <c r="K135" s="149">
        <v>41432</v>
      </c>
      <c r="L135" s="150" t="s">
        <v>632</v>
      </c>
      <c r="M135" s="128">
        <v>15</v>
      </c>
      <c r="N135" s="265"/>
    </row>
    <row r="136" spans="1:14" s="28" customFormat="1" ht="31.5" outlineLevel="1">
      <c r="A136" s="144" t="s">
        <v>633</v>
      </c>
      <c r="B136" s="145">
        <v>1</v>
      </c>
      <c r="C136" s="146" t="s">
        <v>518</v>
      </c>
      <c r="D136" s="147" t="s">
        <v>634</v>
      </c>
      <c r="E136" s="34">
        <v>0</v>
      </c>
      <c r="F136" s="34" t="s">
        <v>189</v>
      </c>
      <c r="G136" s="34" t="s">
        <v>189</v>
      </c>
      <c r="H136" s="34" t="s">
        <v>189</v>
      </c>
      <c r="I136" s="34" t="s">
        <v>189</v>
      </c>
      <c r="J136" s="148" t="s">
        <v>635</v>
      </c>
      <c r="K136" s="149" t="s">
        <v>636</v>
      </c>
      <c r="L136" s="150" t="s">
        <v>637</v>
      </c>
      <c r="M136" s="128">
        <v>15</v>
      </c>
      <c r="N136" s="265"/>
    </row>
    <row r="137" spans="1:14" s="28" customFormat="1" ht="31.5" outlineLevel="1">
      <c r="A137" s="144" t="s">
        <v>638</v>
      </c>
      <c r="B137" s="145">
        <v>1</v>
      </c>
      <c r="C137" s="146" t="s">
        <v>518</v>
      </c>
      <c r="D137" s="147" t="s">
        <v>639</v>
      </c>
      <c r="E137" s="34">
        <v>0</v>
      </c>
      <c r="F137" s="34" t="s">
        <v>189</v>
      </c>
      <c r="G137" s="34" t="s">
        <v>189</v>
      </c>
      <c r="H137" s="34" t="s">
        <v>189</v>
      </c>
      <c r="I137" s="34" t="s">
        <v>189</v>
      </c>
      <c r="J137" s="148" t="s">
        <v>640</v>
      </c>
      <c r="K137" s="149">
        <v>41099</v>
      </c>
      <c r="L137" s="150" t="s">
        <v>641</v>
      </c>
      <c r="M137" s="128">
        <v>15</v>
      </c>
      <c r="N137" s="265"/>
    </row>
    <row r="138" spans="1:14" s="28" customFormat="1" ht="31.5" customHeight="1" outlineLevel="1">
      <c r="A138" s="144" t="s">
        <v>642</v>
      </c>
      <c r="B138" s="145">
        <v>2</v>
      </c>
      <c r="C138" s="146" t="s">
        <v>518</v>
      </c>
      <c r="D138" s="147" t="s">
        <v>643</v>
      </c>
      <c r="E138" s="34">
        <v>9.3478135999999967</v>
      </c>
      <c r="F138" s="34" t="s">
        <v>528</v>
      </c>
      <c r="G138" s="34" t="s">
        <v>644</v>
      </c>
      <c r="H138" s="34" t="s">
        <v>645</v>
      </c>
      <c r="I138" s="34" t="s">
        <v>646</v>
      </c>
      <c r="J138" s="148" t="s">
        <v>647</v>
      </c>
      <c r="K138" s="149">
        <v>41149</v>
      </c>
      <c r="L138" s="150" t="s">
        <v>648</v>
      </c>
      <c r="M138" s="128">
        <v>15</v>
      </c>
      <c r="N138" s="265" t="s">
        <v>649</v>
      </c>
    </row>
    <row r="139" spans="1:14" s="28" customFormat="1" ht="31.5" outlineLevel="1">
      <c r="A139" s="144" t="s">
        <v>650</v>
      </c>
      <c r="B139" s="145">
        <v>2</v>
      </c>
      <c r="C139" s="146" t="s">
        <v>518</v>
      </c>
      <c r="D139" s="147" t="s">
        <v>651</v>
      </c>
      <c r="E139" s="34">
        <v>0</v>
      </c>
      <c r="F139" s="34" t="s">
        <v>528</v>
      </c>
      <c r="G139" s="34" t="s">
        <v>644</v>
      </c>
      <c r="H139" s="34" t="s">
        <v>645</v>
      </c>
      <c r="I139" s="34" t="s">
        <v>646</v>
      </c>
      <c r="J139" s="148" t="s">
        <v>652</v>
      </c>
      <c r="K139" s="149">
        <v>41099</v>
      </c>
      <c r="L139" s="150" t="s">
        <v>653</v>
      </c>
      <c r="M139" s="128">
        <v>15</v>
      </c>
      <c r="N139" s="265"/>
    </row>
    <row r="140" spans="1:14" s="28" customFormat="1" ht="31.5" outlineLevel="1">
      <c r="A140" s="144" t="s">
        <v>654</v>
      </c>
      <c r="B140" s="145">
        <v>2</v>
      </c>
      <c r="C140" s="146" t="s">
        <v>518</v>
      </c>
      <c r="D140" s="147" t="s">
        <v>655</v>
      </c>
      <c r="E140" s="34">
        <v>0</v>
      </c>
      <c r="F140" s="34" t="s">
        <v>189</v>
      </c>
      <c r="G140" s="34" t="s">
        <v>189</v>
      </c>
      <c r="H140" s="34" t="s">
        <v>189</v>
      </c>
      <c r="I140" s="34" t="s">
        <v>189</v>
      </c>
      <c r="J140" s="148" t="s">
        <v>656</v>
      </c>
      <c r="K140" s="149">
        <v>41026</v>
      </c>
      <c r="L140" s="150" t="s">
        <v>657</v>
      </c>
      <c r="M140" s="128">
        <v>15</v>
      </c>
      <c r="N140" s="265"/>
    </row>
    <row r="141" spans="1:14" s="28" customFormat="1" ht="31.5" outlineLevel="1">
      <c r="A141" s="144" t="s">
        <v>658</v>
      </c>
      <c r="B141" s="145">
        <v>2</v>
      </c>
      <c r="C141" s="146" t="s">
        <v>518</v>
      </c>
      <c r="D141" s="147" t="s">
        <v>659</v>
      </c>
      <c r="E141" s="34">
        <v>0</v>
      </c>
      <c r="F141" s="34" t="s">
        <v>189</v>
      </c>
      <c r="G141" s="34" t="s">
        <v>189</v>
      </c>
      <c r="H141" s="34" t="s">
        <v>189</v>
      </c>
      <c r="I141" s="34" t="s">
        <v>189</v>
      </c>
      <c r="J141" s="148" t="s">
        <v>660</v>
      </c>
      <c r="K141" s="149">
        <v>41240</v>
      </c>
      <c r="L141" s="150" t="s">
        <v>661</v>
      </c>
      <c r="M141" s="128">
        <v>15</v>
      </c>
      <c r="N141" s="265"/>
    </row>
    <row r="142" spans="1:14" s="28" customFormat="1" ht="31.5" outlineLevel="1">
      <c r="A142" s="144" t="s">
        <v>662</v>
      </c>
      <c r="B142" s="145">
        <v>3</v>
      </c>
      <c r="C142" s="146" t="s">
        <v>518</v>
      </c>
      <c r="D142" s="147" t="s">
        <v>663</v>
      </c>
      <c r="E142" s="34">
        <v>25.5936716</v>
      </c>
      <c r="F142" s="34" t="s">
        <v>189</v>
      </c>
      <c r="G142" s="34" t="s">
        <v>189</v>
      </c>
      <c r="H142" s="34" t="s">
        <v>189</v>
      </c>
      <c r="I142" s="34" t="s">
        <v>189</v>
      </c>
      <c r="J142" s="148" t="s">
        <v>664</v>
      </c>
      <c r="K142" s="149">
        <v>41318</v>
      </c>
      <c r="L142" s="150" t="s">
        <v>665</v>
      </c>
      <c r="M142" s="128">
        <v>15</v>
      </c>
      <c r="N142" s="265" t="s">
        <v>666</v>
      </c>
    </row>
    <row r="143" spans="1:14" s="28" customFormat="1" ht="31.5" outlineLevel="1">
      <c r="A143" s="144" t="s">
        <v>667</v>
      </c>
      <c r="B143" s="145">
        <v>3</v>
      </c>
      <c r="C143" s="146" t="s">
        <v>518</v>
      </c>
      <c r="D143" s="147" t="s">
        <v>668</v>
      </c>
      <c r="E143" s="34">
        <v>12.280038399999999</v>
      </c>
      <c r="F143" s="34" t="s">
        <v>189</v>
      </c>
      <c r="G143" s="34" t="s">
        <v>189</v>
      </c>
      <c r="H143" s="34" t="s">
        <v>189</v>
      </c>
      <c r="I143" s="34" t="s">
        <v>189</v>
      </c>
      <c r="J143" s="148" t="s">
        <v>669</v>
      </c>
      <c r="K143" s="149">
        <v>40413</v>
      </c>
      <c r="L143" s="150" t="s">
        <v>670</v>
      </c>
      <c r="M143" s="128">
        <v>15</v>
      </c>
      <c r="N143" s="265"/>
    </row>
    <row r="144" spans="1:14" s="28" customFormat="1" ht="31.5" outlineLevel="1">
      <c r="A144" s="144" t="s">
        <v>671</v>
      </c>
      <c r="B144" s="145">
        <v>3</v>
      </c>
      <c r="C144" s="146" t="s">
        <v>518</v>
      </c>
      <c r="D144" s="147" t="s">
        <v>672</v>
      </c>
      <c r="E144" s="34">
        <v>0</v>
      </c>
      <c r="F144" s="34" t="s">
        <v>189</v>
      </c>
      <c r="G144" s="34" t="s">
        <v>189</v>
      </c>
      <c r="H144" s="34" t="s">
        <v>189</v>
      </c>
      <c r="I144" s="34" t="s">
        <v>189</v>
      </c>
      <c r="J144" s="148" t="s">
        <v>673</v>
      </c>
      <c r="K144" s="149">
        <v>41075</v>
      </c>
      <c r="L144" s="150" t="s">
        <v>674</v>
      </c>
      <c r="M144" s="128">
        <v>15</v>
      </c>
      <c r="N144" s="265"/>
    </row>
    <row r="145" spans="1:14" s="28" customFormat="1" ht="31.5" outlineLevel="1">
      <c r="A145" s="144" t="s">
        <v>675</v>
      </c>
      <c r="B145" s="145">
        <v>3</v>
      </c>
      <c r="C145" s="146" t="s">
        <v>518</v>
      </c>
      <c r="D145" s="147" t="s">
        <v>676</v>
      </c>
      <c r="E145" s="34">
        <v>0</v>
      </c>
      <c r="F145" s="34" t="s">
        <v>189</v>
      </c>
      <c r="G145" s="34" t="s">
        <v>189</v>
      </c>
      <c r="H145" s="34" t="s">
        <v>189</v>
      </c>
      <c r="I145" s="34" t="s">
        <v>189</v>
      </c>
      <c r="J145" s="148" t="s">
        <v>558</v>
      </c>
      <c r="K145" s="149">
        <v>40701</v>
      </c>
      <c r="L145" s="150" t="s">
        <v>677</v>
      </c>
      <c r="M145" s="128">
        <v>15</v>
      </c>
      <c r="N145" s="265"/>
    </row>
    <row r="146" spans="1:14" s="28" customFormat="1" ht="31.5" outlineLevel="1">
      <c r="A146" s="144" t="s">
        <v>678</v>
      </c>
      <c r="B146" s="145">
        <v>3</v>
      </c>
      <c r="C146" s="146" t="s">
        <v>518</v>
      </c>
      <c r="D146" s="147" t="s">
        <v>679</v>
      </c>
      <c r="E146" s="34">
        <v>0</v>
      </c>
      <c r="F146" s="34" t="s">
        <v>189</v>
      </c>
      <c r="G146" s="34" t="s">
        <v>189</v>
      </c>
      <c r="H146" s="34" t="s">
        <v>189</v>
      </c>
      <c r="I146" s="34" t="s">
        <v>189</v>
      </c>
      <c r="J146" s="148" t="s">
        <v>680</v>
      </c>
      <c r="K146" s="149">
        <v>41075</v>
      </c>
      <c r="L146" s="150" t="s">
        <v>681</v>
      </c>
      <c r="M146" s="128">
        <v>15</v>
      </c>
      <c r="N146" s="265"/>
    </row>
    <row r="147" spans="1:14" s="28" customFormat="1" ht="31.5" outlineLevel="1">
      <c r="A147" s="144" t="s">
        <v>682</v>
      </c>
      <c r="B147" s="145">
        <v>4</v>
      </c>
      <c r="C147" s="146" t="s">
        <v>518</v>
      </c>
      <c r="D147" s="147" t="s">
        <v>683</v>
      </c>
      <c r="E147" s="34">
        <v>0</v>
      </c>
      <c r="F147" s="34" t="s">
        <v>189</v>
      </c>
      <c r="G147" s="34" t="s">
        <v>189</v>
      </c>
      <c r="H147" s="34" t="s">
        <v>189</v>
      </c>
      <c r="I147" s="34" t="s">
        <v>189</v>
      </c>
      <c r="J147" s="148" t="s">
        <v>684</v>
      </c>
      <c r="K147" s="149">
        <v>41241</v>
      </c>
      <c r="L147" s="150" t="s">
        <v>685</v>
      </c>
      <c r="M147" s="128">
        <v>15</v>
      </c>
      <c r="N147" s="265" t="s">
        <v>686</v>
      </c>
    </row>
    <row r="148" spans="1:14" s="28" customFormat="1" ht="31.5" outlineLevel="1">
      <c r="A148" s="144" t="s">
        <v>687</v>
      </c>
      <c r="B148" s="145">
        <v>4</v>
      </c>
      <c r="C148" s="146" t="s">
        <v>518</v>
      </c>
      <c r="D148" s="147" t="s">
        <v>688</v>
      </c>
      <c r="E148" s="34">
        <v>0</v>
      </c>
      <c r="F148" s="34" t="s">
        <v>189</v>
      </c>
      <c r="G148" s="34" t="s">
        <v>189</v>
      </c>
      <c r="H148" s="34" t="s">
        <v>189</v>
      </c>
      <c r="I148" s="34" t="s">
        <v>189</v>
      </c>
      <c r="J148" s="148" t="s">
        <v>689</v>
      </c>
      <c r="K148" s="149">
        <v>40991</v>
      </c>
      <c r="L148" s="150" t="s">
        <v>690</v>
      </c>
      <c r="M148" s="128">
        <v>15</v>
      </c>
      <c r="N148" s="265"/>
    </row>
    <row r="149" spans="1:14" s="28" customFormat="1" ht="31.5" outlineLevel="1">
      <c r="A149" s="144" t="s">
        <v>691</v>
      </c>
      <c r="B149" s="145">
        <v>5</v>
      </c>
      <c r="C149" s="146" t="s">
        <v>518</v>
      </c>
      <c r="D149" s="147" t="s">
        <v>692</v>
      </c>
      <c r="E149" s="34">
        <v>0</v>
      </c>
      <c r="F149" s="34" t="s">
        <v>189</v>
      </c>
      <c r="G149" s="34" t="s">
        <v>189</v>
      </c>
      <c r="H149" s="34" t="s">
        <v>189</v>
      </c>
      <c r="I149" s="34" t="s">
        <v>189</v>
      </c>
      <c r="J149" s="148" t="s">
        <v>693</v>
      </c>
      <c r="K149" s="149">
        <v>41312</v>
      </c>
      <c r="L149" s="150" t="s">
        <v>694</v>
      </c>
      <c r="M149" s="128">
        <v>15</v>
      </c>
      <c r="N149" s="159" t="s">
        <v>695</v>
      </c>
    </row>
    <row r="150" spans="1:14" s="28" customFormat="1" ht="31.5" outlineLevel="1">
      <c r="A150" s="144" t="s">
        <v>696</v>
      </c>
      <c r="B150" s="145">
        <v>6</v>
      </c>
      <c r="C150" s="146" t="s">
        <v>518</v>
      </c>
      <c r="D150" s="147" t="s">
        <v>697</v>
      </c>
      <c r="E150" s="34">
        <v>0</v>
      </c>
      <c r="F150" s="34" t="s">
        <v>189</v>
      </c>
      <c r="G150" s="34" t="s">
        <v>189</v>
      </c>
      <c r="H150" s="34" t="s">
        <v>189</v>
      </c>
      <c r="I150" s="34" t="s">
        <v>189</v>
      </c>
      <c r="J150" s="148" t="s">
        <v>698</v>
      </c>
      <c r="K150" s="149">
        <v>41485</v>
      </c>
      <c r="L150" s="150" t="s">
        <v>699</v>
      </c>
      <c r="M150" s="128">
        <v>15</v>
      </c>
      <c r="N150" s="159" t="s">
        <v>700</v>
      </c>
    </row>
    <row r="151" spans="1:14" s="28" customFormat="1" ht="31.5" outlineLevel="1">
      <c r="A151" s="144" t="s">
        <v>701</v>
      </c>
      <c r="B151" s="145">
        <v>7</v>
      </c>
      <c r="C151" s="146" t="s">
        <v>518</v>
      </c>
      <c r="D151" s="147" t="s">
        <v>702</v>
      </c>
      <c r="E151" s="34">
        <v>79.555676799999986</v>
      </c>
      <c r="F151" s="34" t="s">
        <v>189</v>
      </c>
      <c r="G151" s="34" t="s">
        <v>189</v>
      </c>
      <c r="H151" s="34" t="s">
        <v>189</v>
      </c>
      <c r="I151" s="34" t="s">
        <v>189</v>
      </c>
      <c r="J151" s="148" t="s">
        <v>703</v>
      </c>
      <c r="K151" s="149">
        <v>41485</v>
      </c>
      <c r="L151" s="150" t="s">
        <v>704</v>
      </c>
      <c r="M151" s="128">
        <v>15</v>
      </c>
      <c r="N151" s="265" t="s">
        <v>705</v>
      </c>
    </row>
    <row r="152" spans="1:14" s="28" customFormat="1" ht="31.5" outlineLevel="1">
      <c r="A152" s="144" t="s">
        <v>706</v>
      </c>
      <c r="B152" s="145">
        <v>7</v>
      </c>
      <c r="C152" s="146" t="s">
        <v>518</v>
      </c>
      <c r="D152" s="147" t="s">
        <v>707</v>
      </c>
      <c r="E152" s="34">
        <v>0</v>
      </c>
      <c r="F152" s="34" t="s">
        <v>189</v>
      </c>
      <c r="G152" s="34" t="s">
        <v>189</v>
      </c>
      <c r="H152" s="34" t="s">
        <v>189</v>
      </c>
      <c r="I152" s="34" t="s">
        <v>189</v>
      </c>
      <c r="J152" s="148" t="s">
        <v>708</v>
      </c>
      <c r="K152" s="149">
        <v>41519</v>
      </c>
      <c r="L152" s="150" t="s">
        <v>709</v>
      </c>
      <c r="M152" s="128">
        <v>15</v>
      </c>
      <c r="N152" s="265"/>
    </row>
    <row r="153" spans="1:14" s="28" customFormat="1" ht="31.5" outlineLevel="1">
      <c r="A153" s="144" t="s">
        <v>710</v>
      </c>
      <c r="B153" s="145">
        <v>8</v>
      </c>
      <c r="C153" s="146" t="s">
        <v>518</v>
      </c>
      <c r="D153" s="147" t="s">
        <v>711</v>
      </c>
      <c r="E153" s="34">
        <v>130.33729840000009</v>
      </c>
      <c r="F153" s="34" t="s">
        <v>189</v>
      </c>
      <c r="G153" s="34" t="s">
        <v>189</v>
      </c>
      <c r="H153" s="34" t="s">
        <v>189</v>
      </c>
      <c r="I153" s="34" t="s">
        <v>189</v>
      </c>
      <c r="J153" s="148" t="s">
        <v>712</v>
      </c>
      <c r="K153" s="149">
        <v>40858</v>
      </c>
      <c r="L153" s="150" t="s">
        <v>713</v>
      </c>
      <c r="M153" s="128">
        <v>15</v>
      </c>
      <c r="N153" s="159" t="s">
        <v>714</v>
      </c>
    </row>
    <row r="154" spans="1:14" s="28" customFormat="1" ht="31.5" outlineLevel="1">
      <c r="A154" s="144" t="s">
        <v>715</v>
      </c>
      <c r="B154" s="145">
        <v>9</v>
      </c>
      <c r="C154" s="146" t="s">
        <v>518</v>
      </c>
      <c r="D154" s="147" t="s">
        <v>716</v>
      </c>
      <c r="E154" s="34">
        <v>12.825493599999994</v>
      </c>
      <c r="F154" s="34" t="s">
        <v>189</v>
      </c>
      <c r="G154" s="34" t="s">
        <v>189</v>
      </c>
      <c r="H154" s="34" t="s">
        <v>189</v>
      </c>
      <c r="I154" s="34" t="s">
        <v>189</v>
      </c>
      <c r="J154" s="148" t="s">
        <v>717</v>
      </c>
      <c r="K154" s="149">
        <v>41456</v>
      </c>
      <c r="L154" s="150" t="s">
        <v>718</v>
      </c>
      <c r="M154" s="128">
        <v>15</v>
      </c>
      <c r="N154" s="159" t="s">
        <v>719</v>
      </c>
    </row>
    <row r="155" spans="1:14" s="28" customFormat="1" ht="31.5" outlineLevel="1">
      <c r="A155" s="144" t="s">
        <v>720</v>
      </c>
      <c r="B155" s="145">
        <v>10</v>
      </c>
      <c r="C155" s="146" t="s">
        <v>518</v>
      </c>
      <c r="D155" s="147" t="s">
        <v>721</v>
      </c>
      <c r="E155" s="34">
        <v>20.105340399999992</v>
      </c>
      <c r="F155" s="34" t="s">
        <v>189</v>
      </c>
      <c r="G155" s="34" t="s">
        <v>189</v>
      </c>
      <c r="H155" s="34" t="s">
        <v>189</v>
      </c>
      <c r="I155" s="34" t="s">
        <v>189</v>
      </c>
      <c r="J155" s="148" t="s">
        <v>722</v>
      </c>
      <c r="K155" s="149">
        <v>41289</v>
      </c>
      <c r="L155" s="150" t="s">
        <v>723</v>
      </c>
      <c r="M155" s="128">
        <v>15</v>
      </c>
      <c r="N155" s="159" t="s">
        <v>724</v>
      </c>
    </row>
    <row r="156" spans="1:14" s="28" customFormat="1" ht="31.5" outlineLevel="1">
      <c r="A156" s="144" t="s">
        <v>725</v>
      </c>
      <c r="B156" s="145">
        <v>11</v>
      </c>
      <c r="C156" s="146" t="s">
        <v>518</v>
      </c>
      <c r="D156" s="147" t="s">
        <v>726</v>
      </c>
      <c r="E156" s="34">
        <v>5.4279999999999999</v>
      </c>
      <c r="F156" s="34" t="s">
        <v>189</v>
      </c>
      <c r="G156" s="34" t="s">
        <v>189</v>
      </c>
      <c r="H156" s="34" t="s">
        <v>189</v>
      </c>
      <c r="I156" s="34" t="s">
        <v>189</v>
      </c>
      <c r="J156" s="148" t="s">
        <v>727</v>
      </c>
      <c r="K156" s="149">
        <v>41485</v>
      </c>
      <c r="L156" s="150" t="s">
        <v>728</v>
      </c>
      <c r="M156" s="128">
        <v>15</v>
      </c>
      <c r="N156" s="159" t="s">
        <v>729</v>
      </c>
    </row>
    <row r="157" spans="1:14" s="28" customFormat="1" ht="31.5" outlineLevel="1">
      <c r="A157" s="144" t="s">
        <v>730</v>
      </c>
      <c r="B157" s="145">
        <v>12</v>
      </c>
      <c r="C157" s="146" t="s">
        <v>518</v>
      </c>
      <c r="D157" s="147" t="s">
        <v>731</v>
      </c>
      <c r="E157" s="34">
        <v>0</v>
      </c>
      <c r="F157" s="34" t="s">
        <v>189</v>
      </c>
      <c r="G157" s="34" t="s">
        <v>189</v>
      </c>
      <c r="H157" s="34" t="s">
        <v>189</v>
      </c>
      <c r="I157" s="34" t="s">
        <v>189</v>
      </c>
      <c r="J157" s="148" t="s">
        <v>732</v>
      </c>
      <c r="K157" s="149">
        <v>41501</v>
      </c>
      <c r="L157" s="150" t="s">
        <v>733</v>
      </c>
      <c r="M157" s="128">
        <v>15</v>
      </c>
      <c r="N157" s="159" t="s">
        <v>734</v>
      </c>
    </row>
    <row r="158" spans="1:14" s="28" customFormat="1" ht="31.5" outlineLevel="1">
      <c r="A158" s="144" t="s">
        <v>735</v>
      </c>
      <c r="B158" s="145">
        <v>13</v>
      </c>
      <c r="C158" s="146" t="s">
        <v>518</v>
      </c>
      <c r="D158" s="147" t="s">
        <v>736</v>
      </c>
      <c r="E158" s="34">
        <v>0</v>
      </c>
      <c r="F158" s="34" t="s">
        <v>189</v>
      </c>
      <c r="G158" s="34" t="s">
        <v>189</v>
      </c>
      <c r="H158" s="34" t="s">
        <v>189</v>
      </c>
      <c r="I158" s="34" t="s">
        <v>189</v>
      </c>
      <c r="J158" s="148" t="s">
        <v>737</v>
      </c>
      <c r="K158" s="149">
        <v>41501</v>
      </c>
      <c r="L158" s="150" t="s">
        <v>738</v>
      </c>
      <c r="M158" s="128">
        <v>15</v>
      </c>
      <c r="N158" s="159" t="s">
        <v>739</v>
      </c>
    </row>
    <row r="159" spans="1:14" s="28" customFormat="1" ht="31.5" outlineLevel="1">
      <c r="A159" s="144" t="s">
        <v>740</v>
      </c>
      <c r="B159" s="145">
        <v>14</v>
      </c>
      <c r="C159" s="146" t="s">
        <v>518</v>
      </c>
      <c r="D159" s="147" t="s">
        <v>741</v>
      </c>
      <c r="E159" s="34">
        <v>35.281999999999996</v>
      </c>
      <c r="F159" s="34" t="s">
        <v>742</v>
      </c>
      <c r="G159" s="34" t="s">
        <v>189</v>
      </c>
      <c r="H159" s="34" t="s">
        <v>189</v>
      </c>
      <c r="I159" s="34" t="s">
        <v>189</v>
      </c>
      <c r="J159" s="148" t="s">
        <v>743</v>
      </c>
      <c r="K159" s="149">
        <v>41493</v>
      </c>
      <c r="L159" s="150" t="s">
        <v>744</v>
      </c>
      <c r="M159" s="128">
        <v>15</v>
      </c>
      <c r="N159" s="159" t="s">
        <v>745</v>
      </c>
    </row>
    <row r="160" spans="1:14" s="28" customFormat="1" ht="31.5" outlineLevel="1">
      <c r="A160" s="144" t="s">
        <v>746</v>
      </c>
      <c r="B160" s="145">
        <v>15</v>
      </c>
      <c r="C160" s="146" t="s">
        <v>518</v>
      </c>
      <c r="D160" s="147" t="s">
        <v>747</v>
      </c>
      <c r="E160" s="34">
        <v>0</v>
      </c>
      <c r="F160" s="34" t="s">
        <v>189</v>
      </c>
      <c r="G160" s="34" t="s">
        <v>189</v>
      </c>
      <c r="H160" s="34" t="s">
        <v>189</v>
      </c>
      <c r="I160" s="34" t="s">
        <v>189</v>
      </c>
      <c r="J160" s="148" t="s">
        <v>748</v>
      </c>
      <c r="K160" s="149">
        <v>41485</v>
      </c>
      <c r="L160" s="150" t="s">
        <v>749</v>
      </c>
      <c r="M160" s="128">
        <v>15</v>
      </c>
      <c r="N160" s="159" t="s">
        <v>750</v>
      </c>
    </row>
    <row r="161" spans="1:14" s="28" customFormat="1" ht="31.5" outlineLevel="1">
      <c r="A161" s="144" t="s">
        <v>751</v>
      </c>
      <c r="B161" s="145">
        <v>16</v>
      </c>
      <c r="C161" s="146" t="s">
        <v>518</v>
      </c>
      <c r="D161" s="147" t="s">
        <v>752</v>
      </c>
      <c r="E161" s="34">
        <v>0</v>
      </c>
      <c r="F161" s="34" t="s">
        <v>189</v>
      </c>
      <c r="G161" s="34" t="s">
        <v>189</v>
      </c>
      <c r="H161" s="34" t="s">
        <v>189</v>
      </c>
      <c r="I161" s="34" t="s">
        <v>189</v>
      </c>
      <c r="J161" s="148" t="s">
        <v>753</v>
      </c>
      <c r="K161" s="149">
        <v>41557</v>
      </c>
      <c r="L161" s="150" t="s">
        <v>754</v>
      </c>
      <c r="M161" s="128">
        <v>15</v>
      </c>
      <c r="N161" s="159" t="s">
        <v>755</v>
      </c>
    </row>
    <row r="162" spans="1:14" s="28" customFormat="1" ht="31.5" outlineLevel="1">
      <c r="A162" s="144" t="s">
        <v>756</v>
      </c>
      <c r="B162" s="145">
        <v>17</v>
      </c>
      <c r="C162" s="146" t="s">
        <v>518</v>
      </c>
      <c r="D162" s="147" t="s">
        <v>757</v>
      </c>
      <c r="E162" s="34">
        <v>0</v>
      </c>
      <c r="F162" s="34" t="s">
        <v>189</v>
      </c>
      <c r="G162" s="34" t="s">
        <v>189</v>
      </c>
      <c r="H162" s="34" t="s">
        <v>189</v>
      </c>
      <c r="I162" s="34" t="s">
        <v>189</v>
      </c>
      <c r="J162" s="148" t="s">
        <v>758</v>
      </c>
      <c r="K162" s="149">
        <v>41428</v>
      </c>
      <c r="L162" s="150" t="s">
        <v>759</v>
      </c>
      <c r="M162" s="128">
        <v>15</v>
      </c>
      <c r="N162" s="159" t="s">
        <v>760</v>
      </c>
    </row>
    <row r="163" spans="1:14" s="28" customFormat="1" ht="31.5" outlineLevel="1">
      <c r="A163" s="144" t="s">
        <v>761</v>
      </c>
      <c r="B163" s="145">
        <v>18</v>
      </c>
      <c r="C163" s="146" t="s">
        <v>518</v>
      </c>
      <c r="D163" s="147" t="s">
        <v>762</v>
      </c>
      <c r="E163" s="34">
        <v>0</v>
      </c>
      <c r="F163" s="34" t="s">
        <v>189</v>
      </c>
      <c r="G163" s="34" t="s">
        <v>189</v>
      </c>
      <c r="H163" s="34" t="s">
        <v>189</v>
      </c>
      <c r="I163" s="34" t="s">
        <v>189</v>
      </c>
      <c r="J163" s="148" t="s">
        <v>763</v>
      </c>
      <c r="K163" s="149">
        <v>41610</v>
      </c>
      <c r="L163" s="150" t="s">
        <v>764</v>
      </c>
      <c r="M163" s="128">
        <v>15</v>
      </c>
      <c r="N163" s="159" t="s">
        <v>765</v>
      </c>
    </row>
    <row r="164" spans="1:14" s="28" customFormat="1" ht="31.5" outlineLevel="1">
      <c r="A164" s="144" t="s">
        <v>766</v>
      </c>
      <c r="B164" s="145">
        <v>19</v>
      </c>
      <c r="C164" s="146" t="s">
        <v>518</v>
      </c>
      <c r="D164" s="147" t="s">
        <v>767</v>
      </c>
      <c r="E164" s="34">
        <v>0</v>
      </c>
      <c r="F164" s="34" t="s">
        <v>189</v>
      </c>
      <c r="G164" s="34" t="s">
        <v>189</v>
      </c>
      <c r="H164" s="34" t="s">
        <v>189</v>
      </c>
      <c r="I164" s="34" t="s">
        <v>189</v>
      </c>
      <c r="J164" s="148" t="s">
        <v>768</v>
      </c>
      <c r="K164" s="149">
        <v>41610</v>
      </c>
      <c r="L164" s="150" t="s">
        <v>769</v>
      </c>
      <c r="M164" s="128">
        <v>15</v>
      </c>
      <c r="N164" s="159" t="s">
        <v>770</v>
      </c>
    </row>
    <row r="165" spans="1:14" s="28" customFormat="1" ht="31.5" outlineLevel="1">
      <c r="A165" s="144" t="s">
        <v>771</v>
      </c>
      <c r="B165" s="145">
        <v>20</v>
      </c>
      <c r="C165" s="146" t="s">
        <v>518</v>
      </c>
      <c r="D165" s="147" t="s">
        <v>772</v>
      </c>
      <c r="E165" s="34">
        <v>0</v>
      </c>
      <c r="F165" s="34" t="s">
        <v>189</v>
      </c>
      <c r="G165" s="34" t="s">
        <v>189</v>
      </c>
      <c r="H165" s="34" t="s">
        <v>189</v>
      </c>
      <c r="I165" s="34" t="s">
        <v>189</v>
      </c>
      <c r="J165" s="148" t="s">
        <v>773</v>
      </c>
      <c r="K165" s="149">
        <v>41607</v>
      </c>
      <c r="L165" s="150" t="s">
        <v>774</v>
      </c>
      <c r="M165" s="128">
        <v>15</v>
      </c>
      <c r="N165" s="159" t="s">
        <v>775</v>
      </c>
    </row>
    <row r="166" spans="1:14" s="28" customFormat="1" ht="63" outlineLevel="1">
      <c r="A166" s="144" t="s">
        <v>776</v>
      </c>
      <c r="B166" s="145">
        <v>21</v>
      </c>
      <c r="C166" s="146" t="s">
        <v>518</v>
      </c>
      <c r="D166" s="147" t="s">
        <v>777</v>
      </c>
      <c r="E166" s="34">
        <v>0</v>
      </c>
      <c r="F166" s="34" t="s">
        <v>189</v>
      </c>
      <c r="G166" s="34" t="s">
        <v>189</v>
      </c>
      <c r="H166" s="34" t="s">
        <v>189</v>
      </c>
      <c r="I166" s="34" t="s">
        <v>189</v>
      </c>
      <c r="J166" s="148" t="s">
        <v>778</v>
      </c>
      <c r="K166" s="149">
        <v>41484</v>
      </c>
      <c r="L166" s="150" t="s">
        <v>779</v>
      </c>
      <c r="M166" s="128">
        <v>15</v>
      </c>
      <c r="N166" s="159" t="s">
        <v>780</v>
      </c>
    </row>
    <row r="167" spans="1:14" s="28" customFormat="1" ht="31.5" outlineLevel="1">
      <c r="A167" s="144" t="s">
        <v>781</v>
      </c>
      <c r="B167" s="145">
        <v>22</v>
      </c>
      <c r="C167" s="146" t="s">
        <v>518</v>
      </c>
      <c r="D167" s="147" t="s">
        <v>782</v>
      </c>
      <c r="E167" s="34">
        <v>0</v>
      </c>
      <c r="F167" s="34" t="s">
        <v>189</v>
      </c>
      <c r="G167" s="34" t="s">
        <v>189</v>
      </c>
      <c r="H167" s="34" t="s">
        <v>189</v>
      </c>
      <c r="I167" s="34" t="s">
        <v>189</v>
      </c>
      <c r="J167" s="148" t="s">
        <v>783</v>
      </c>
      <c r="K167" s="149">
        <v>41498</v>
      </c>
      <c r="L167" s="150" t="s">
        <v>784</v>
      </c>
      <c r="M167" s="128">
        <v>15</v>
      </c>
      <c r="N167" s="159" t="s">
        <v>785</v>
      </c>
    </row>
    <row r="168" spans="1:14" s="28" customFormat="1" ht="31.5" outlineLevel="1">
      <c r="A168" s="144" t="s">
        <v>786</v>
      </c>
      <c r="B168" s="145">
        <v>23</v>
      </c>
      <c r="C168" s="146" t="s">
        <v>518</v>
      </c>
      <c r="D168" s="147" t="s">
        <v>787</v>
      </c>
      <c r="E168" s="34">
        <v>5.4279999999999999</v>
      </c>
      <c r="F168" s="34" t="s">
        <v>742</v>
      </c>
      <c r="G168" s="34" t="s">
        <v>189</v>
      </c>
      <c r="H168" s="34" t="s">
        <v>189</v>
      </c>
      <c r="I168" s="34" t="s">
        <v>189</v>
      </c>
      <c r="J168" s="148" t="s">
        <v>788</v>
      </c>
      <c r="K168" s="149">
        <v>41519</v>
      </c>
      <c r="L168" s="150" t="s">
        <v>789</v>
      </c>
      <c r="M168" s="128">
        <v>15</v>
      </c>
      <c r="N168" s="159" t="s">
        <v>790</v>
      </c>
    </row>
    <row r="169" spans="1:14" s="134" customFormat="1" ht="15.75" customHeight="1">
      <c r="A169" s="135" t="s">
        <v>791</v>
      </c>
      <c r="B169" s="262" t="s">
        <v>792</v>
      </c>
      <c r="C169" s="263"/>
      <c r="D169" s="263" t="s">
        <v>518</v>
      </c>
      <c r="E169" s="157">
        <f>E170+E309</f>
        <v>67962.510374000005</v>
      </c>
      <c r="F169" s="137"/>
      <c r="G169" s="137"/>
      <c r="H169" s="137"/>
      <c r="I169" s="137"/>
      <c r="J169" s="137"/>
      <c r="K169" s="137"/>
      <c r="L169" s="137"/>
      <c r="M169" s="137"/>
      <c r="N169" s="138"/>
    </row>
    <row r="170" spans="1:14" s="139" customFormat="1" ht="18.75" customHeight="1">
      <c r="A170" s="140" t="s">
        <v>793</v>
      </c>
      <c r="B170" s="264" t="s">
        <v>794</v>
      </c>
      <c r="C170" s="264"/>
      <c r="D170" s="264"/>
      <c r="E170" s="158">
        <f>SUM(E171:E308)</f>
        <v>51871.360313600002</v>
      </c>
      <c r="F170" s="142"/>
      <c r="G170" s="142"/>
      <c r="H170" s="142"/>
      <c r="I170" s="142"/>
      <c r="J170" s="142"/>
      <c r="K170" s="142"/>
      <c r="L170" s="142"/>
      <c r="M170" s="142"/>
      <c r="N170" s="143"/>
    </row>
    <row r="171" spans="1:14" ht="47.25" outlineLevel="1">
      <c r="A171" s="144" t="s">
        <v>795</v>
      </c>
      <c r="B171" s="145">
        <v>1</v>
      </c>
      <c r="C171" s="146" t="s">
        <v>792</v>
      </c>
      <c r="D171" s="147" t="s">
        <v>796</v>
      </c>
      <c r="E171" s="34">
        <v>230</v>
      </c>
      <c r="F171" s="34" t="s">
        <v>797</v>
      </c>
      <c r="G171" s="34" t="s">
        <v>798</v>
      </c>
      <c r="H171" s="34" t="s">
        <v>799</v>
      </c>
      <c r="I171" s="34" t="s">
        <v>800</v>
      </c>
      <c r="J171" s="148">
        <v>3212</v>
      </c>
      <c r="K171" s="149">
        <v>40956</v>
      </c>
      <c r="L171" s="150" t="s">
        <v>801</v>
      </c>
      <c r="M171" s="128">
        <v>15</v>
      </c>
      <c r="N171" s="159" t="s">
        <v>802</v>
      </c>
    </row>
    <row r="172" spans="1:14" ht="63" outlineLevel="1">
      <c r="A172" s="144" t="s">
        <v>803</v>
      </c>
      <c r="B172" s="145">
        <v>2</v>
      </c>
      <c r="C172" s="146" t="s">
        <v>792</v>
      </c>
      <c r="D172" s="147" t="s">
        <v>804</v>
      </c>
      <c r="E172" s="34">
        <v>214.07515000000001</v>
      </c>
      <c r="F172" s="34" t="s">
        <v>805</v>
      </c>
      <c r="G172" s="34" t="s">
        <v>806</v>
      </c>
      <c r="H172" s="34" t="s">
        <v>807</v>
      </c>
      <c r="I172" s="34" t="s">
        <v>808</v>
      </c>
      <c r="J172" s="148" t="s">
        <v>809</v>
      </c>
      <c r="K172" s="149">
        <v>40980</v>
      </c>
      <c r="L172" s="150" t="s">
        <v>810</v>
      </c>
      <c r="M172" s="128">
        <v>15</v>
      </c>
      <c r="N172" s="159" t="s">
        <v>811</v>
      </c>
    </row>
    <row r="173" spans="1:14" ht="47.25" outlineLevel="1">
      <c r="A173" s="144" t="s">
        <v>812</v>
      </c>
      <c r="B173" s="145">
        <v>3</v>
      </c>
      <c r="C173" s="146" t="s">
        <v>792</v>
      </c>
      <c r="D173" s="147" t="s">
        <v>813</v>
      </c>
      <c r="E173" s="34">
        <v>335.55982999999998</v>
      </c>
      <c r="F173" s="34" t="s">
        <v>814</v>
      </c>
      <c r="G173" s="34" t="s">
        <v>815</v>
      </c>
      <c r="H173" s="34" t="s">
        <v>816</v>
      </c>
      <c r="I173" s="34" t="s">
        <v>817</v>
      </c>
      <c r="J173" s="148" t="s">
        <v>818</v>
      </c>
      <c r="K173" s="149">
        <v>41050</v>
      </c>
      <c r="L173" s="150" t="s">
        <v>819</v>
      </c>
      <c r="M173" s="128">
        <v>15</v>
      </c>
      <c r="N173" s="159" t="s">
        <v>820</v>
      </c>
    </row>
    <row r="174" spans="1:14" ht="63" outlineLevel="1">
      <c r="A174" s="144" t="s">
        <v>821</v>
      </c>
      <c r="B174" s="145">
        <v>4</v>
      </c>
      <c r="C174" s="146" t="s">
        <v>792</v>
      </c>
      <c r="D174" s="147" t="s">
        <v>822</v>
      </c>
      <c r="E174" s="34">
        <v>470.37424000000004</v>
      </c>
      <c r="F174" s="34" t="s">
        <v>823</v>
      </c>
      <c r="G174" s="34" t="s">
        <v>824</v>
      </c>
      <c r="H174" s="34" t="s">
        <v>825</v>
      </c>
      <c r="I174" s="34" t="s">
        <v>826</v>
      </c>
      <c r="J174" s="148" t="s">
        <v>827</v>
      </c>
      <c r="K174" s="149" t="s">
        <v>828</v>
      </c>
      <c r="L174" s="150" t="s">
        <v>829</v>
      </c>
      <c r="M174" s="128">
        <v>15</v>
      </c>
      <c r="N174" s="265" t="s">
        <v>830</v>
      </c>
    </row>
    <row r="175" spans="1:14" ht="63" outlineLevel="1">
      <c r="A175" s="144" t="s">
        <v>831</v>
      </c>
      <c r="B175" s="145">
        <v>4</v>
      </c>
      <c r="C175" s="146" t="s">
        <v>792</v>
      </c>
      <c r="D175" s="147" t="s">
        <v>832</v>
      </c>
      <c r="E175" s="34">
        <v>241.44100999999998</v>
      </c>
      <c r="F175" s="34" t="s">
        <v>823</v>
      </c>
      <c r="G175" s="34" t="s">
        <v>824</v>
      </c>
      <c r="H175" s="34" t="s">
        <v>825</v>
      </c>
      <c r="I175" s="34" t="s">
        <v>833</v>
      </c>
      <c r="J175" s="148" t="s">
        <v>834</v>
      </c>
      <c r="K175" s="149">
        <v>41073</v>
      </c>
      <c r="L175" s="150" t="s">
        <v>835</v>
      </c>
      <c r="M175" s="128">
        <v>15</v>
      </c>
      <c r="N175" s="265"/>
    </row>
    <row r="176" spans="1:14" ht="69.75" customHeight="1" outlineLevel="1">
      <c r="A176" s="144" t="s">
        <v>836</v>
      </c>
      <c r="B176" s="145">
        <v>5</v>
      </c>
      <c r="C176" s="146" t="s">
        <v>792</v>
      </c>
      <c r="D176" s="147" t="s">
        <v>837</v>
      </c>
      <c r="E176" s="34">
        <f>1236.32037-22.827</f>
        <v>1213.4933699999999</v>
      </c>
      <c r="F176" s="34" t="s">
        <v>838</v>
      </c>
      <c r="G176" s="34" t="s">
        <v>839</v>
      </c>
      <c r="H176" s="34" t="s">
        <v>840</v>
      </c>
      <c r="I176" s="34" t="s">
        <v>841</v>
      </c>
      <c r="J176" s="148" t="s">
        <v>842</v>
      </c>
      <c r="K176" s="149">
        <v>40483</v>
      </c>
      <c r="L176" s="150" t="s">
        <v>843</v>
      </c>
      <c r="M176" s="128">
        <v>15</v>
      </c>
      <c r="N176" s="159" t="s">
        <v>844</v>
      </c>
    </row>
    <row r="177" spans="1:14" ht="63" outlineLevel="1">
      <c r="A177" s="144" t="s">
        <v>845</v>
      </c>
      <c r="B177" s="145">
        <v>6</v>
      </c>
      <c r="C177" s="146" t="s">
        <v>792</v>
      </c>
      <c r="D177" s="147" t="s">
        <v>846</v>
      </c>
      <c r="E177" s="34">
        <v>458.64355999999998</v>
      </c>
      <c r="F177" s="34" t="s">
        <v>847</v>
      </c>
      <c r="G177" s="34" t="s">
        <v>848</v>
      </c>
      <c r="H177" s="34" t="s">
        <v>849</v>
      </c>
      <c r="I177" s="34" t="s">
        <v>850</v>
      </c>
      <c r="J177" s="148" t="s">
        <v>851</v>
      </c>
      <c r="K177" s="149">
        <v>41177</v>
      </c>
      <c r="L177" s="150" t="s">
        <v>852</v>
      </c>
      <c r="M177" s="128">
        <v>15</v>
      </c>
      <c r="N177" s="159" t="s">
        <v>853</v>
      </c>
    </row>
    <row r="178" spans="1:14" ht="47.25" outlineLevel="1">
      <c r="A178" s="144" t="s">
        <v>854</v>
      </c>
      <c r="B178" s="145">
        <v>7</v>
      </c>
      <c r="C178" s="146" t="s">
        <v>792</v>
      </c>
      <c r="D178" s="147" t="s">
        <v>855</v>
      </c>
      <c r="E178" s="34">
        <v>410.40528</v>
      </c>
      <c r="F178" s="34" t="s">
        <v>856</v>
      </c>
      <c r="G178" s="34" t="s">
        <v>857</v>
      </c>
      <c r="H178" s="34" t="s">
        <v>858</v>
      </c>
      <c r="I178" s="34" t="s">
        <v>859</v>
      </c>
      <c r="J178" s="148" t="s">
        <v>860</v>
      </c>
      <c r="K178" s="149">
        <v>41078</v>
      </c>
      <c r="L178" s="150" t="s">
        <v>861</v>
      </c>
      <c r="M178" s="128">
        <v>15</v>
      </c>
      <c r="N178" s="265" t="s">
        <v>862</v>
      </c>
    </row>
    <row r="179" spans="1:14" ht="47.25" outlineLevel="1">
      <c r="A179" s="144" t="s">
        <v>863</v>
      </c>
      <c r="B179" s="145">
        <v>7</v>
      </c>
      <c r="C179" s="146" t="s">
        <v>792</v>
      </c>
      <c r="D179" s="147" t="s">
        <v>864</v>
      </c>
      <c r="E179" s="34">
        <v>138.25279</v>
      </c>
      <c r="F179" s="34" t="s">
        <v>856</v>
      </c>
      <c r="G179" s="34" t="s">
        <v>857</v>
      </c>
      <c r="H179" s="34" t="s">
        <v>858</v>
      </c>
      <c r="I179" s="34" t="s">
        <v>865</v>
      </c>
      <c r="J179" s="148" t="s">
        <v>866</v>
      </c>
      <c r="K179" s="149">
        <v>41122</v>
      </c>
      <c r="L179" s="150" t="s">
        <v>867</v>
      </c>
      <c r="M179" s="128">
        <v>15</v>
      </c>
      <c r="N179" s="265"/>
    </row>
    <row r="180" spans="1:14" ht="63" outlineLevel="1">
      <c r="A180" s="144" t="s">
        <v>868</v>
      </c>
      <c r="B180" s="145">
        <v>8</v>
      </c>
      <c r="C180" s="146" t="s">
        <v>792</v>
      </c>
      <c r="D180" s="147" t="s">
        <v>869</v>
      </c>
      <c r="E180" s="34">
        <v>324.35813999999999</v>
      </c>
      <c r="F180" s="34" t="s">
        <v>870</v>
      </c>
      <c r="G180" s="34" t="s">
        <v>871</v>
      </c>
      <c r="H180" s="34" t="s">
        <v>872</v>
      </c>
      <c r="I180" s="34" t="s">
        <v>873</v>
      </c>
      <c r="J180" s="148" t="s">
        <v>874</v>
      </c>
      <c r="K180" s="149">
        <v>40987</v>
      </c>
      <c r="L180" s="150" t="s">
        <v>875</v>
      </c>
      <c r="M180" s="128">
        <v>15</v>
      </c>
      <c r="N180" s="265" t="s">
        <v>876</v>
      </c>
    </row>
    <row r="181" spans="1:14" ht="63" outlineLevel="1">
      <c r="A181" s="144" t="s">
        <v>877</v>
      </c>
      <c r="B181" s="145">
        <v>8</v>
      </c>
      <c r="C181" s="146" t="s">
        <v>792</v>
      </c>
      <c r="D181" s="147" t="s">
        <v>878</v>
      </c>
      <c r="E181" s="34">
        <v>352.24723</v>
      </c>
      <c r="F181" s="34" t="s">
        <v>870</v>
      </c>
      <c r="G181" s="34" t="s">
        <v>879</v>
      </c>
      <c r="H181" s="34" t="s">
        <v>872</v>
      </c>
      <c r="I181" s="34" t="s">
        <v>880</v>
      </c>
      <c r="J181" s="148" t="s">
        <v>881</v>
      </c>
      <c r="K181" s="149">
        <v>40968</v>
      </c>
      <c r="L181" s="150" t="s">
        <v>882</v>
      </c>
      <c r="M181" s="128">
        <v>15</v>
      </c>
      <c r="N181" s="265"/>
    </row>
    <row r="182" spans="1:14" ht="21.75" customHeight="1" outlineLevel="1">
      <c r="A182" s="266" t="s">
        <v>883</v>
      </c>
      <c r="B182" s="267">
        <v>9</v>
      </c>
      <c r="C182" s="268" t="s">
        <v>792</v>
      </c>
      <c r="D182" s="269" t="s">
        <v>884</v>
      </c>
      <c r="E182" s="270">
        <v>867.15006999999991</v>
      </c>
      <c r="F182" s="270" t="s">
        <v>885</v>
      </c>
      <c r="G182" s="270" t="s">
        <v>886</v>
      </c>
      <c r="H182" s="270" t="s">
        <v>887</v>
      </c>
      <c r="I182" s="270" t="s">
        <v>888</v>
      </c>
      <c r="J182" s="148">
        <v>6100013045</v>
      </c>
      <c r="K182" s="149">
        <v>41184</v>
      </c>
      <c r="L182" s="150" t="s">
        <v>889</v>
      </c>
      <c r="M182" s="128">
        <v>15</v>
      </c>
      <c r="N182" s="265" t="s">
        <v>890</v>
      </c>
    </row>
    <row r="183" spans="1:14" outlineLevel="1">
      <c r="A183" s="266"/>
      <c r="B183" s="267"/>
      <c r="C183" s="268"/>
      <c r="D183" s="269"/>
      <c r="E183" s="270"/>
      <c r="F183" s="270"/>
      <c r="G183" s="270"/>
      <c r="H183" s="270"/>
      <c r="I183" s="270"/>
      <c r="J183" s="148">
        <v>6100011092</v>
      </c>
      <c r="K183" s="149">
        <v>41073</v>
      </c>
      <c r="L183" s="150" t="s">
        <v>891</v>
      </c>
      <c r="M183" s="128">
        <v>15</v>
      </c>
      <c r="N183" s="265"/>
    </row>
    <row r="184" spans="1:14" outlineLevel="1">
      <c r="A184" s="266"/>
      <c r="B184" s="267"/>
      <c r="C184" s="268"/>
      <c r="D184" s="269"/>
      <c r="E184" s="270"/>
      <c r="F184" s="270"/>
      <c r="G184" s="270"/>
      <c r="H184" s="270"/>
      <c r="I184" s="270"/>
      <c r="J184" s="148">
        <v>6100011041</v>
      </c>
      <c r="K184" s="149">
        <v>41073</v>
      </c>
      <c r="L184" s="150" t="s">
        <v>892</v>
      </c>
      <c r="M184" s="128">
        <v>15</v>
      </c>
      <c r="N184" s="265"/>
    </row>
    <row r="185" spans="1:14" outlineLevel="1">
      <c r="A185" s="266"/>
      <c r="B185" s="267"/>
      <c r="C185" s="268"/>
      <c r="D185" s="269"/>
      <c r="E185" s="270"/>
      <c r="F185" s="270"/>
      <c r="G185" s="270"/>
      <c r="H185" s="270"/>
      <c r="I185" s="270"/>
      <c r="J185" s="148">
        <v>6100011043</v>
      </c>
      <c r="K185" s="149">
        <v>41073</v>
      </c>
      <c r="L185" s="150" t="s">
        <v>893</v>
      </c>
      <c r="M185" s="128">
        <v>15</v>
      </c>
      <c r="N185" s="265"/>
    </row>
    <row r="186" spans="1:14" outlineLevel="1">
      <c r="A186" s="266"/>
      <c r="B186" s="267"/>
      <c r="C186" s="268"/>
      <c r="D186" s="269"/>
      <c r="E186" s="270"/>
      <c r="F186" s="270"/>
      <c r="G186" s="270"/>
      <c r="H186" s="270"/>
      <c r="I186" s="270"/>
      <c r="J186" s="148">
        <v>6100011068</v>
      </c>
      <c r="K186" s="149">
        <v>41073</v>
      </c>
      <c r="L186" s="150" t="s">
        <v>894</v>
      </c>
      <c r="M186" s="128">
        <v>15</v>
      </c>
      <c r="N186" s="265"/>
    </row>
    <row r="187" spans="1:14" outlineLevel="1">
      <c r="A187" s="266"/>
      <c r="B187" s="267"/>
      <c r="C187" s="268"/>
      <c r="D187" s="269"/>
      <c r="E187" s="270"/>
      <c r="F187" s="270"/>
      <c r="G187" s="270"/>
      <c r="H187" s="270"/>
      <c r="I187" s="270"/>
      <c r="J187" s="148">
        <v>6100011073</v>
      </c>
      <c r="K187" s="149">
        <v>41073</v>
      </c>
      <c r="L187" s="150" t="s">
        <v>895</v>
      </c>
      <c r="M187" s="128">
        <v>15</v>
      </c>
      <c r="N187" s="265"/>
    </row>
    <row r="188" spans="1:14" outlineLevel="1">
      <c r="A188" s="266"/>
      <c r="B188" s="267"/>
      <c r="C188" s="268"/>
      <c r="D188" s="269"/>
      <c r="E188" s="270"/>
      <c r="F188" s="270"/>
      <c r="G188" s="270"/>
      <c r="H188" s="270"/>
      <c r="I188" s="270"/>
      <c r="J188" s="148">
        <v>6100011072</v>
      </c>
      <c r="K188" s="149">
        <v>41073</v>
      </c>
      <c r="L188" s="150" t="s">
        <v>896</v>
      </c>
      <c r="M188" s="128">
        <v>15</v>
      </c>
      <c r="N188" s="265"/>
    </row>
    <row r="189" spans="1:14" outlineLevel="1">
      <c r="A189" s="266"/>
      <c r="B189" s="267"/>
      <c r="C189" s="268"/>
      <c r="D189" s="269"/>
      <c r="E189" s="270"/>
      <c r="F189" s="270"/>
      <c r="G189" s="270"/>
      <c r="H189" s="270"/>
      <c r="I189" s="270"/>
      <c r="J189" s="148">
        <v>6100010989</v>
      </c>
      <c r="K189" s="149">
        <v>41439</v>
      </c>
      <c r="L189" s="150" t="s">
        <v>897</v>
      </c>
      <c r="M189" s="128">
        <v>15</v>
      </c>
      <c r="N189" s="265"/>
    </row>
    <row r="190" spans="1:14" outlineLevel="1">
      <c r="A190" s="266"/>
      <c r="B190" s="267"/>
      <c r="C190" s="268"/>
      <c r="D190" s="269"/>
      <c r="E190" s="270"/>
      <c r="F190" s="270"/>
      <c r="G190" s="270"/>
      <c r="H190" s="270"/>
      <c r="I190" s="270"/>
      <c r="J190" s="148">
        <v>6100011074</v>
      </c>
      <c r="K190" s="149">
        <v>41073</v>
      </c>
      <c r="L190" s="150" t="s">
        <v>898</v>
      </c>
      <c r="M190" s="128">
        <v>15</v>
      </c>
      <c r="N190" s="265"/>
    </row>
    <row r="191" spans="1:14" outlineLevel="1">
      <c r="A191" s="266"/>
      <c r="B191" s="267"/>
      <c r="C191" s="268"/>
      <c r="D191" s="269"/>
      <c r="E191" s="270"/>
      <c r="F191" s="270"/>
      <c r="G191" s="270"/>
      <c r="H191" s="270"/>
      <c r="I191" s="270"/>
      <c r="J191" s="148">
        <v>6100011044</v>
      </c>
      <c r="K191" s="149">
        <v>41073</v>
      </c>
      <c r="L191" s="150" t="s">
        <v>899</v>
      </c>
      <c r="M191" s="128">
        <v>15</v>
      </c>
      <c r="N191" s="265"/>
    </row>
    <row r="192" spans="1:14" outlineLevel="1">
      <c r="A192" s="266"/>
      <c r="B192" s="267"/>
      <c r="C192" s="268"/>
      <c r="D192" s="269"/>
      <c r="E192" s="270"/>
      <c r="F192" s="270"/>
      <c r="G192" s="270"/>
      <c r="H192" s="270"/>
      <c r="I192" s="270"/>
      <c r="J192" s="148">
        <v>6100011076</v>
      </c>
      <c r="K192" s="149">
        <v>41073</v>
      </c>
      <c r="L192" s="150" t="s">
        <v>900</v>
      </c>
      <c r="M192" s="128">
        <v>15</v>
      </c>
      <c r="N192" s="265"/>
    </row>
    <row r="193" spans="1:14" outlineLevel="1">
      <c r="A193" s="266"/>
      <c r="B193" s="267"/>
      <c r="C193" s="268"/>
      <c r="D193" s="269"/>
      <c r="E193" s="270"/>
      <c r="F193" s="270"/>
      <c r="G193" s="270"/>
      <c r="H193" s="270"/>
      <c r="I193" s="270"/>
      <c r="J193" s="148">
        <v>6100013065</v>
      </c>
      <c r="K193" s="149">
        <v>41184</v>
      </c>
      <c r="L193" s="150" t="s">
        <v>901</v>
      </c>
      <c r="M193" s="128">
        <v>15</v>
      </c>
      <c r="N193" s="265"/>
    </row>
    <row r="194" spans="1:14" ht="47.25" outlineLevel="1">
      <c r="A194" s="144" t="s">
        <v>902</v>
      </c>
      <c r="B194" s="145">
        <v>10</v>
      </c>
      <c r="C194" s="146" t="s">
        <v>792</v>
      </c>
      <c r="D194" s="147" t="s">
        <v>903</v>
      </c>
      <c r="E194" s="34">
        <v>9076.2597099999984</v>
      </c>
      <c r="F194" s="34" t="s">
        <v>904</v>
      </c>
      <c r="G194" s="34" t="s">
        <v>905</v>
      </c>
      <c r="H194" s="34" t="s">
        <v>906</v>
      </c>
      <c r="I194" s="34"/>
      <c r="J194" s="148" t="s">
        <v>907</v>
      </c>
      <c r="K194" s="149">
        <v>41061</v>
      </c>
      <c r="L194" s="150" t="s">
        <v>908</v>
      </c>
      <c r="M194" s="128">
        <v>15</v>
      </c>
      <c r="N194" s="159" t="s">
        <v>909</v>
      </c>
    </row>
    <row r="195" spans="1:14" ht="47.25" outlineLevel="1">
      <c r="A195" s="144" t="s">
        <v>910</v>
      </c>
      <c r="B195" s="145">
        <v>11</v>
      </c>
      <c r="C195" s="146" t="s">
        <v>792</v>
      </c>
      <c r="D195" s="147" t="s">
        <v>911</v>
      </c>
      <c r="E195" s="34">
        <v>349.48667999999998</v>
      </c>
      <c r="F195" s="34" t="s">
        <v>912</v>
      </c>
      <c r="G195" s="34" t="s">
        <v>913</v>
      </c>
      <c r="H195" s="34" t="s">
        <v>914</v>
      </c>
      <c r="I195" s="34" t="s">
        <v>915</v>
      </c>
      <c r="J195" s="148" t="s">
        <v>916</v>
      </c>
      <c r="K195" s="149">
        <v>41178</v>
      </c>
      <c r="L195" s="150" t="s">
        <v>917</v>
      </c>
      <c r="M195" s="128">
        <v>15</v>
      </c>
      <c r="N195" s="265" t="s">
        <v>918</v>
      </c>
    </row>
    <row r="196" spans="1:14" ht="47.25" outlineLevel="1">
      <c r="A196" s="144" t="s">
        <v>919</v>
      </c>
      <c r="B196" s="145">
        <v>11</v>
      </c>
      <c r="C196" s="146" t="s">
        <v>792</v>
      </c>
      <c r="D196" s="147" t="s">
        <v>920</v>
      </c>
      <c r="E196" s="34">
        <v>136.67462</v>
      </c>
      <c r="F196" s="34" t="s">
        <v>921</v>
      </c>
      <c r="G196" s="34" t="s">
        <v>922</v>
      </c>
      <c r="H196" s="34" t="s">
        <v>923</v>
      </c>
      <c r="I196" s="34" t="s">
        <v>915</v>
      </c>
      <c r="J196" s="148" t="s">
        <v>924</v>
      </c>
      <c r="K196" s="149">
        <v>41186</v>
      </c>
      <c r="L196" s="150" t="s">
        <v>925</v>
      </c>
      <c r="M196" s="128">
        <v>15</v>
      </c>
      <c r="N196" s="265"/>
    </row>
    <row r="197" spans="1:14" ht="47.25" outlineLevel="1">
      <c r="A197" s="144" t="s">
        <v>926</v>
      </c>
      <c r="B197" s="145">
        <v>12</v>
      </c>
      <c r="C197" s="146" t="s">
        <v>792</v>
      </c>
      <c r="D197" s="147" t="s">
        <v>927</v>
      </c>
      <c r="E197" s="34">
        <v>10021.13421</v>
      </c>
      <c r="F197" s="34" t="s">
        <v>928</v>
      </c>
      <c r="G197" s="34" t="s">
        <v>929</v>
      </c>
      <c r="H197" s="34" t="s">
        <v>930</v>
      </c>
      <c r="I197" s="34" t="s">
        <v>931</v>
      </c>
      <c r="J197" s="148" t="s">
        <v>932</v>
      </c>
      <c r="K197" s="149">
        <v>40927</v>
      </c>
      <c r="L197" s="150" t="s">
        <v>933</v>
      </c>
      <c r="M197" s="128">
        <v>15</v>
      </c>
      <c r="N197" s="159" t="s">
        <v>934</v>
      </c>
    </row>
    <row r="198" spans="1:14" ht="47.25" outlineLevel="1">
      <c r="A198" s="144" t="s">
        <v>935</v>
      </c>
      <c r="B198" s="145">
        <v>13</v>
      </c>
      <c r="C198" s="146" t="s">
        <v>792</v>
      </c>
      <c r="D198" s="147" t="s">
        <v>936</v>
      </c>
      <c r="E198" s="34">
        <v>468.85397999999998</v>
      </c>
      <c r="F198" s="34" t="s">
        <v>937</v>
      </c>
      <c r="G198" s="34" t="s">
        <v>938</v>
      </c>
      <c r="H198" s="34" t="s">
        <v>939</v>
      </c>
      <c r="I198" s="34" t="s">
        <v>940</v>
      </c>
      <c r="J198" s="148" t="s">
        <v>941</v>
      </c>
      <c r="K198" s="149">
        <v>41019</v>
      </c>
      <c r="L198" s="150" t="s">
        <v>942</v>
      </c>
      <c r="M198" s="128">
        <v>15</v>
      </c>
      <c r="N198" s="159" t="s">
        <v>943</v>
      </c>
    </row>
    <row r="199" spans="1:14" ht="47.25" outlineLevel="1">
      <c r="A199" s="144" t="s">
        <v>944</v>
      </c>
      <c r="B199" s="145">
        <v>14</v>
      </c>
      <c r="C199" s="146" t="s">
        <v>792</v>
      </c>
      <c r="D199" s="147" t="s">
        <v>945</v>
      </c>
      <c r="E199" s="34">
        <v>103.12022</v>
      </c>
      <c r="F199" s="34" t="s">
        <v>946</v>
      </c>
      <c r="G199" s="34" t="s">
        <v>947</v>
      </c>
      <c r="H199" s="34" t="s">
        <v>948</v>
      </c>
      <c r="I199" s="34" t="s">
        <v>949</v>
      </c>
      <c r="J199" s="148" t="s">
        <v>950</v>
      </c>
      <c r="K199" s="149">
        <v>41012</v>
      </c>
      <c r="L199" s="150" t="s">
        <v>951</v>
      </c>
      <c r="M199" s="128">
        <v>15</v>
      </c>
      <c r="N199" s="159" t="s">
        <v>952</v>
      </c>
    </row>
    <row r="200" spans="1:14" ht="18" customHeight="1" outlineLevel="1">
      <c r="A200" s="266" t="s">
        <v>953</v>
      </c>
      <c r="B200" s="267">
        <v>15</v>
      </c>
      <c r="C200" s="268" t="s">
        <v>792</v>
      </c>
      <c r="D200" s="269" t="s">
        <v>954</v>
      </c>
      <c r="E200" s="270">
        <v>1904.6851200000001</v>
      </c>
      <c r="F200" s="270" t="s">
        <v>838</v>
      </c>
      <c r="G200" s="270" t="s">
        <v>955</v>
      </c>
      <c r="H200" s="270" t="s">
        <v>956</v>
      </c>
      <c r="I200" s="270" t="s">
        <v>957</v>
      </c>
      <c r="J200" s="148">
        <v>6100011087</v>
      </c>
      <c r="K200" s="149">
        <v>41073</v>
      </c>
      <c r="L200" s="150" t="s">
        <v>958</v>
      </c>
      <c r="M200" s="128">
        <v>15</v>
      </c>
      <c r="N200" s="265" t="s">
        <v>959</v>
      </c>
    </row>
    <row r="201" spans="1:14" outlineLevel="1">
      <c r="A201" s="266"/>
      <c r="B201" s="267"/>
      <c r="C201" s="268"/>
      <c r="D201" s="269"/>
      <c r="E201" s="270"/>
      <c r="F201" s="270"/>
      <c r="G201" s="270"/>
      <c r="H201" s="270"/>
      <c r="I201" s="270"/>
      <c r="J201" s="148">
        <v>6100011541</v>
      </c>
      <c r="K201" s="149">
        <v>41102</v>
      </c>
      <c r="L201" s="150" t="s">
        <v>960</v>
      </c>
      <c r="M201" s="128">
        <v>15</v>
      </c>
      <c r="N201" s="265"/>
    </row>
    <row r="202" spans="1:14" outlineLevel="1">
      <c r="A202" s="266"/>
      <c r="B202" s="267"/>
      <c r="C202" s="268"/>
      <c r="D202" s="269"/>
      <c r="E202" s="270"/>
      <c r="F202" s="270"/>
      <c r="G202" s="270"/>
      <c r="H202" s="270"/>
      <c r="I202" s="270"/>
      <c r="J202" s="148">
        <v>6100011075</v>
      </c>
      <c r="K202" s="149">
        <v>41073</v>
      </c>
      <c r="L202" s="150" t="s">
        <v>961</v>
      </c>
      <c r="M202" s="128">
        <v>15</v>
      </c>
      <c r="N202" s="265"/>
    </row>
    <row r="203" spans="1:14" outlineLevel="1">
      <c r="A203" s="266"/>
      <c r="B203" s="267"/>
      <c r="C203" s="268"/>
      <c r="D203" s="269"/>
      <c r="E203" s="270"/>
      <c r="F203" s="270"/>
      <c r="G203" s="270"/>
      <c r="H203" s="270"/>
      <c r="I203" s="270"/>
      <c r="J203" s="148">
        <v>6100011103</v>
      </c>
      <c r="K203" s="149">
        <v>41073</v>
      </c>
      <c r="L203" s="150" t="s">
        <v>961</v>
      </c>
      <c r="M203" s="128">
        <v>15</v>
      </c>
      <c r="N203" s="265"/>
    </row>
    <row r="204" spans="1:14" outlineLevel="1">
      <c r="A204" s="266"/>
      <c r="B204" s="267"/>
      <c r="C204" s="268"/>
      <c r="D204" s="269"/>
      <c r="E204" s="270"/>
      <c r="F204" s="270"/>
      <c r="G204" s="270"/>
      <c r="H204" s="270"/>
      <c r="I204" s="270"/>
      <c r="J204" s="148">
        <v>6100011077</v>
      </c>
      <c r="K204" s="149">
        <v>41073</v>
      </c>
      <c r="L204" s="150" t="s">
        <v>962</v>
      </c>
      <c r="M204" s="128">
        <v>15</v>
      </c>
      <c r="N204" s="265"/>
    </row>
    <row r="205" spans="1:14" outlineLevel="1">
      <c r="A205" s="266"/>
      <c r="B205" s="267"/>
      <c r="C205" s="268"/>
      <c r="D205" s="269"/>
      <c r="E205" s="270"/>
      <c r="F205" s="270"/>
      <c r="G205" s="270"/>
      <c r="H205" s="270"/>
      <c r="I205" s="270"/>
      <c r="J205" s="148">
        <v>6100011080</v>
      </c>
      <c r="K205" s="149">
        <v>41073</v>
      </c>
      <c r="L205" s="150" t="s">
        <v>963</v>
      </c>
      <c r="M205" s="128">
        <v>15</v>
      </c>
      <c r="N205" s="265"/>
    </row>
    <row r="206" spans="1:14" outlineLevel="1">
      <c r="A206" s="266"/>
      <c r="B206" s="267"/>
      <c r="C206" s="268"/>
      <c r="D206" s="269"/>
      <c r="E206" s="270"/>
      <c r="F206" s="270"/>
      <c r="G206" s="270"/>
      <c r="H206" s="270"/>
      <c r="I206" s="270"/>
      <c r="J206" s="148">
        <v>6100011081</v>
      </c>
      <c r="K206" s="149">
        <v>41073</v>
      </c>
      <c r="L206" s="150" t="s">
        <v>964</v>
      </c>
      <c r="M206" s="128">
        <v>15</v>
      </c>
      <c r="N206" s="265"/>
    </row>
    <row r="207" spans="1:14" outlineLevel="1">
      <c r="A207" s="266"/>
      <c r="B207" s="267"/>
      <c r="C207" s="268"/>
      <c r="D207" s="269"/>
      <c r="E207" s="270"/>
      <c r="F207" s="270"/>
      <c r="G207" s="270"/>
      <c r="H207" s="270"/>
      <c r="I207" s="270"/>
      <c r="J207" s="148">
        <v>6100011078</v>
      </c>
      <c r="K207" s="149">
        <v>41073</v>
      </c>
      <c r="L207" s="150" t="s">
        <v>965</v>
      </c>
      <c r="M207" s="128">
        <v>15</v>
      </c>
      <c r="N207" s="265"/>
    </row>
    <row r="208" spans="1:14" outlineLevel="1">
      <c r="A208" s="266"/>
      <c r="B208" s="267"/>
      <c r="C208" s="268"/>
      <c r="D208" s="269"/>
      <c r="E208" s="270"/>
      <c r="F208" s="270"/>
      <c r="G208" s="270"/>
      <c r="H208" s="270"/>
      <c r="I208" s="270"/>
      <c r="J208" s="148">
        <v>6100011108</v>
      </c>
      <c r="K208" s="149">
        <v>41073</v>
      </c>
      <c r="L208" s="150" t="s">
        <v>966</v>
      </c>
      <c r="M208" s="128">
        <v>15</v>
      </c>
      <c r="N208" s="265"/>
    </row>
    <row r="209" spans="1:14" outlineLevel="1">
      <c r="A209" s="266"/>
      <c r="B209" s="267"/>
      <c r="C209" s="268"/>
      <c r="D209" s="269"/>
      <c r="E209" s="270"/>
      <c r="F209" s="270"/>
      <c r="G209" s="270"/>
      <c r="H209" s="270"/>
      <c r="I209" s="270"/>
      <c r="J209" s="148">
        <v>6100011042</v>
      </c>
      <c r="K209" s="149">
        <v>41073</v>
      </c>
      <c r="L209" s="150" t="s">
        <v>967</v>
      </c>
      <c r="M209" s="128">
        <v>15</v>
      </c>
      <c r="N209" s="265"/>
    </row>
    <row r="210" spans="1:14" outlineLevel="1">
      <c r="A210" s="266"/>
      <c r="B210" s="267"/>
      <c r="C210" s="268"/>
      <c r="D210" s="269"/>
      <c r="E210" s="270"/>
      <c r="F210" s="270"/>
      <c r="G210" s="270"/>
      <c r="H210" s="270"/>
      <c r="I210" s="270"/>
      <c r="J210" s="148">
        <v>6100011093</v>
      </c>
      <c r="K210" s="149">
        <v>41073</v>
      </c>
      <c r="L210" s="150" t="s">
        <v>968</v>
      </c>
      <c r="M210" s="128">
        <v>15</v>
      </c>
      <c r="N210" s="265"/>
    </row>
    <row r="211" spans="1:14" outlineLevel="1">
      <c r="A211" s="266"/>
      <c r="B211" s="267"/>
      <c r="C211" s="268"/>
      <c r="D211" s="269"/>
      <c r="E211" s="270"/>
      <c r="F211" s="270"/>
      <c r="G211" s="270"/>
      <c r="H211" s="270"/>
      <c r="I211" s="270"/>
      <c r="J211" s="148">
        <v>6100011069</v>
      </c>
      <c r="K211" s="149">
        <v>41073</v>
      </c>
      <c r="L211" s="150" t="s">
        <v>969</v>
      </c>
      <c r="M211" s="128">
        <v>15</v>
      </c>
      <c r="N211" s="265"/>
    </row>
    <row r="212" spans="1:14" outlineLevel="1">
      <c r="A212" s="266"/>
      <c r="B212" s="267"/>
      <c r="C212" s="268"/>
      <c r="D212" s="269"/>
      <c r="E212" s="270"/>
      <c r="F212" s="270"/>
      <c r="G212" s="270"/>
      <c r="H212" s="270"/>
      <c r="I212" s="270"/>
      <c r="J212" s="148">
        <v>6100011070</v>
      </c>
      <c r="K212" s="149">
        <v>41073</v>
      </c>
      <c r="L212" s="150" t="s">
        <v>970</v>
      </c>
      <c r="M212" s="128">
        <v>15</v>
      </c>
      <c r="N212" s="265"/>
    </row>
    <row r="213" spans="1:14" outlineLevel="1">
      <c r="A213" s="266"/>
      <c r="B213" s="267"/>
      <c r="C213" s="268"/>
      <c r="D213" s="269"/>
      <c r="E213" s="270"/>
      <c r="F213" s="270"/>
      <c r="G213" s="270"/>
      <c r="H213" s="270"/>
      <c r="I213" s="270"/>
      <c r="J213" s="148">
        <v>6100012180</v>
      </c>
      <c r="K213" s="149">
        <v>41142</v>
      </c>
      <c r="L213" s="150" t="s">
        <v>971</v>
      </c>
      <c r="M213" s="128">
        <v>15</v>
      </c>
      <c r="N213" s="265"/>
    </row>
    <row r="214" spans="1:14" outlineLevel="1">
      <c r="A214" s="266"/>
      <c r="B214" s="267"/>
      <c r="C214" s="268"/>
      <c r="D214" s="269"/>
      <c r="E214" s="270"/>
      <c r="F214" s="270"/>
      <c r="G214" s="270"/>
      <c r="H214" s="270"/>
      <c r="I214" s="270"/>
      <c r="J214" s="148">
        <v>6100012302</v>
      </c>
      <c r="K214" s="149">
        <v>41149</v>
      </c>
      <c r="L214" s="150" t="s">
        <v>972</v>
      </c>
      <c r="M214" s="128">
        <v>15</v>
      </c>
      <c r="N214" s="265"/>
    </row>
    <row r="215" spans="1:14" outlineLevel="1">
      <c r="A215" s="266"/>
      <c r="B215" s="267"/>
      <c r="C215" s="268"/>
      <c r="D215" s="269"/>
      <c r="E215" s="270"/>
      <c r="F215" s="270"/>
      <c r="G215" s="270"/>
      <c r="H215" s="270"/>
      <c r="I215" s="270"/>
      <c r="J215" s="148">
        <v>6100012301</v>
      </c>
      <c r="K215" s="149">
        <v>41150</v>
      </c>
      <c r="L215" s="150" t="s">
        <v>973</v>
      </c>
      <c r="M215" s="128">
        <v>15</v>
      </c>
      <c r="N215" s="265"/>
    </row>
    <row r="216" spans="1:14" ht="47.25" outlineLevel="1">
      <c r="A216" s="144" t="s">
        <v>974</v>
      </c>
      <c r="B216" s="145">
        <v>16</v>
      </c>
      <c r="C216" s="146" t="s">
        <v>792</v>
      </c>
      <c r="D216" s="147" t="s">
        <v>975</v>
      </c>
      <c r="E216" s="34">
        <v>135.17204000000001</v>
      </c>
      <c r="F216" s="34" t="s">
        <v>976</v>
      </c>
      <c r="G216" s="34" t="s">
        <v>977</v>
      </c>
      <c r="H216" s="34" t="s">
        <v>978</v>
      </c>
      <c r="I216" s="34" t="s">
        <v>979</v>
      </c>
      <c r="J216" s="148" t="s">
        <v>980</v>
      </c>
      <c r="K216" s="149">
        <v>41050</v>
      </c>
      <c r="L216" s="150" t="s">
        <v>981</v>
      </c>
      <c r="M216" s="128">
        <v>15</v>
      </c>
      <c r="N216" s="265" t="s">
        <v>982</v>
      </c>
    </row>
    <row r="217" spans="1:14" ht="47.25" outlineLevel="1">
      <c r="A217" s="144" t="s">
        <v>983</v>
      </c>
      <c r="B217" s="145">
        <v>16</v>
      </c>
      <c r="C217" s="146" t="s">
        <v>792</v>
      </c>
      <c r="D217" s="147" t="s">
        <v>984</v>
      </c>
      <c r="E217" s="34">
        <v>456.34865000000002</v>
      </c>
      <c r="F217" s="34" t="s">
        <v>985</v>
      </c>
      <c r="G217" s="34" t="s">
        <v>986</v>
      </c>
      <c r="H217" s="34" t="s">
        <v>987</v>
      </c>
      <c r="I217" s="34" t="s">
        <v>979</v>
      </c>
      <c r="J217" s="148" t="s">
        <v>988</v>
      </c>
      <c r="K217" s="149">
        <v>40869</v>
      </c>
      <c r="L217" s="150" t="s">
        <v>989</v>
      </c>
      <c r="M217" s="128">
        <v>15</v>
      </c>
      <c r="N217" s="265"/>
    </row>
    <row r="218" spans="1:14" ht="47.25" outlineLevel="1">
      <c r="A218" s="144" t="s">
        <v>990</v>
      </c>
      <c r="B218" s="145">
        <v>16</v>
      </c>
      <c r="C218" s="146" t="s">
        <v>792</v>
      </c>
      <c r="D218" s="147" t="s">
        <v>991</v>
      </c>
      <c r="E218" s="34">
        <v>356.74200000000002</v>
      </c>
      <c r="F218" s="34" t="s">
        <v>992</v>
      </c>
      <c r="G218" s="34" t="s">
        <v>977</v>
      </c>
      <c r="H218" s="34" t="s">
        <v>993</v>
      </c>
      <c r="I218" s="34" t="s">
        <v>979</v>
      </c>
      <c r="J218" s="148" t="s">
        <v>994</v>
      </c>
      <c r="K218" s="149">
        <v>41025</v>
      </c>
      <c r="L218" s="150" t="s">
        <v>995</v>
      </c>
      <c r="M218" s="128">
        <v>15</v>
      </c>
      <c r="N218" s="265"/>
    </row>
    <row r="219" spans="1:14" ht="47.25" outlineLevel="1">
      <c r="A219" s="144" t="s">
        <v>996</v>
      </c>
      <c r="B219" s="145">
        <v>17</v>
      </c>
      <c r="C219" s="146" t="s">
        <v>792</v>
      </c>
      <c r="D219" s="147" t="s">
        <v>997</v>
      </c>
      <c r="E219" s="34">
        <v>139.12037000000001</v>
      </c>
      <c r="F219" s="34" t="s">
        <v>311</v>
      </c>
      <c r="G219" s="34" t="s">
        <v>998</v>
      </c>
      <c r="H219" s="34" t="s">
        <v>999</v>
      </c>
      <c r="I219" s="34" t="s">
        <v>1000</v>
      </c>
      <c r="J219" s="148" t="s">
        <v>1001</v>
      </c>
      <c r="K219" s="149">
        <v>41121</v>
      </c>
      <c r="L219" s="150" t="s">
        <v>1002</v>
      </c>
      <c r="M219" s="128">
        <v>15</v>
      </c>
      <c r="N219" s="265" t="s">
        <v>1003</v>
      </c>
    </row>
    <row r="220" spans="1:14" ht="31.5" outlineLevel="1">
      <c r="A220" s="144" t="s">
        <v>1004</v>
      </c>
      <c r="B220" s="145">
        <v>17</v>
      </c>
      <c r="C220" s="146" t="s">
        <v>792</v>
      </c>
      <c r="D220" s="147" t="s">
        <v>1005</v>
      </c>
      <c r="E220" s="34">
        <v>180.85203999999999</v>
      </c>
      <c r="F220" s="34" t="s">
        <v>311</v>
      </c>
      <c r="G220" s="34" t="s">
        <v>998</v>
      </c>
      <c r="H220" s="34" t="s">
        <v>999</v>
      </c>
      <c r="I220" s="34" t="s">
        <v>1000</v>
      </c>
      <c r="J220" s="148" t="s">
        <v>1006</v>
      </c>
      <c r="K220" s="149">
        <v>41084</v>
      </c>
      <c r="L220" s="150" t="s">
        <v>1007</v>
      </c>
      <c r="M220" s="128">
        <v>15</v>
      </c>
      <c r="N220" s="265"/>
    </row>
    <row r="221" spans="1:14" ht="31.5" outlineLevel="1">
      <c r="A221" s="144" t="s">
        <v>1008</v>
      </c>
      <c r="B221" s="145">
        <v>17</v>
      </c>
      <c r="C221" s="146" t="s">
        <v>792</v>
      </c>
      <c r="D221" s="147" t="s">
        <v>1009</v>
      </c>
      <c r="E221" s="34">
        <v>562.27876000000003</v>
      </c>
      <c r="F221" s="34" t="s">
        <v>311</v>
      </c>
      <c r="G221" s="34" t="s">
        <v>998</v>
      </c>
      <c r="H221" s="34" t="s">
        <v>999</v>
      </c>
      <c r="I221" s="34" t="s">
        <v>1000</v>
      </c>
      <c r="J221" s="148" t="s">
        <v>1010</v>
      </c>
      <c r="K221" s="149">
        <v>41068</v>
      </c>
      <c r="L221" s="150" t="s">
        <v>1011</v>
      </c>
      <c r="M221" s="128">
        <v>15</v>
      </c>
      <c r="N221" s="265"/>
    </row>
    <row r="222" spans="1:14" ht="47.25" outlineLevel="1">
      <c r="A222" s="144" t="s">
        <v>1012</v>
      </c>
      <c r="B222" s="145">
        <v>17</v>
      </c>
      <c r="C222" s="146" t="s">
        <v>792</v>
      </c>
      <c r="D222" s="147" t="s">
        <v>1013</v>
      </c>
      <c r="E222" s="34">
        <v>473.88774000000001</v>
      </c>
      <c r="F222" s="34" t="s">
        <v>1014</v>
      </c>
      <c r="G222" s="34" t="s">
        <v>1015</v>
      </c>
      <c r="H222" s="34" t="s">
        <v>1016</v>
      </c>
      <c r="I222" s="34" t="s">
        <v>1000</v>
      </c>
      <c r="J222" s="148" t="s">
        <v>1017</v>
      </c>
      <c r="K222" s="149">
        <v>41015</v>
      </c>
      <c r="L222" s="150" t="s">
        <v>1018</v>
      </c>
      <c r="M222" s="128">
        <v>15</v>
      </c>
      <c r="N222" s="265"/>
    </row>
    <row r="223" spans="1:14" ht="47.25" outlineLevel="1">
      <c r="A223" s="144" t="s">
        <v>1019</v>
      </c>
      <c r="B223" s="145">
        <v>17</v>
      </c>
      <c r="C223" s="146" t="s">
        <v>792</v>
      </c>
      <c r="D223" s="147" t="s">
        <v>1020</v>
      </c>
      <c r="E223" s="34">
        <v>290.41340000000002</v>
      </c>
      <c r="F223" s="34" t="s">
        <v>311</v>
      </c>
      <c r="G223" s="34" t="s">
        <v>998</v>
      </c>
      <c r="H223" s="34" t="s">
        <v>999</v>
      </c>
      <c r="I223" s="34" t="s">
        <v>1000</v>
      </c>
      <c r="J223" s="148" t="s">
        <v>1021</v>
      </c>
      <c r="K223" s="149" t="s">
        <v>1022</v>
      </c>
      <c r="L223" s="150" t="s">
        <v>1023</v>
      </c>
      <c r="M223" s="128">
        <v>15</v>
      </c>
      <c r="N223" s="265"/>
    </row>
    <row r="224" spans="1:14" ht="31.5" outlineLevel="1">
      <c r="A224" s="144" t="s">
        <v>1024</v>
      </c>
      <c r="B224" s="145">
        <v>17</v>
      </c>
      <c r="C224" s="146" t="s">
        <v>792</v>
      </c>
      <c r="D224" s="147" t="s">
        <v>1025</v>
      </c>
      <c r="E224" s="34">
        <v>197.66632000000001</v>
      </c>
      <c r="F224" s="34" t="s">
        <v>311</v>
      </c>
      <c r="G224" s="34" t="s">
        <v>998</v>
      </c>
      <c r="H224" s="34" t="s">
        <v>999</v>
      </c>
      <c r="I224" s="34" t="s">
        <v>1000</v>
      </c>
      <c r="J224" s="148">
        <v>6100009418</v>
      </c>
      <c r="K224" s="149">
        <v>40968</v>
      </c>
      <c r="L224" s="150" t="s">
        <v>1026</v>
      </c>
      <c r="M224" s="128">
        <v>15</v>
      </c>
      <c r="N224" s="265"/>
    </row>
    <row r="225" spans="1:14" ht="47.25" outlineLevel="1">
      <c r="A225" s="144" t="s">
        <v>1027</v>
      </c>
      <c r="B225" s="145">
        <v>18</v>
      </c>
      <c r="C225" s="146" t="s">
        <v>792</v>
      </c>
      <c r="D225" s="147" t="s">
        <v>1028</v>
      </c>
      <c r="E225" s="34">
        <v>396.34787</v>
      </c>
      <c r="F225" s="34" t="s">
        <v>1029</v>
      </c>
      <c r="G225" s="34" t="s">
        <v>1030</v>
      </c>
      <c r="H225" s="34" t="s">
        <v>1031</v>
      </c>
      <c r="I225" s="34" t="s">
        <v>1032</v>
      </c>
      <c r="J225" s="148" t="s">
        <v>1033</v>
      </c>
      <c r="K225" s="149">
        <v>40974</v>
      </c>
      <c r="L225" s="150" t="s">
        <v>1034</v>
      </c>
      <c r="M225" s="128">
        <v>15</v>
      </c>
      <c r="N225" s="265" t="s">
        <v>1035</v>
      </c>
    </row>
    <row r="226" spans="1:14" ht="47.25" outlineLevel="1">
      <c r="A226" s="144" t="s">
        <v>1036</v>
      </c>
      <c r="B226" s="145">
        <v>18</v>
      </c>
      <c r="C226" s="146" t="s">
        <v>792</v>
      </c>
      <c r="D226" s="147" t="s">
        <v>1037</v>
      </c>
      <c r="E226" s="34">
        <v>177.6679</v>
      </c>
      <c r="F226" s="34" t="s">
        <v>904</v>
      </c>
      <c r="G226" s="34" t="s">
        <v>1038</v>
      </c>
      <c r="H226" s="34" t="s">
        <v>1039</v>
      </c>
      <c r="I226" s="34" t="s">
        <v>1032</v>
      </c>
      <c r="J226" s="148" t="s">
        <v>1040</v>
      </c>
      <c r="K226" s="149">
        <v>41166</v>
      </c>
      <c r="L226" s="150" t="s">
        <v>1041</v>
      </c>
      <c r="M226" s="128">
        <v>15</v>
      </c>
      <c r="N226" s="265"/>
    </row>
    <row r="227" spans="1:14" ht="47.25" outlineLevel="1">
      <c r="A227" s="144" t="s">
        <v>1042</v>
      </c>
      <c r="B227" s="145">
        <v>18</v>
      </c>
      <c r="C227" s="146" t="s">
        <v>792</v>
      </c>
      <c r="D227" s="147" t="s">
        <v>1043</v>
      </c>
      <c r="E227" s="34">
        <v>320.83673000000005</v>
      </c>
      <c r="F227" s="34" t="s">
        <v>1029</v>
      </c>
      <c r="G227" s="34" t="s">
        <v>1044</v>
      </c>
      <c r="H227" s="34" t="s">
        <v>1045</v>
      </c>
      <c r="I227" s="34" t="s">
        <v>1032</v>
      </c>
      <c r="J227" s="148" t="s">
        <v>1046</v>
      </c>
      <c r="K227" s="149">
        <v>41151</v>
      </c>
      <c r="L227" s="150" t="s">
        <v>1047</v>
      </c>
      <c r="M227" s="128">
        <v>15</v>
      </c>
      <c r="N227" s="265"/>
    </row>
    <row r="228" spans="1:14" ht="47.25" outlineLevel="1">
      <c r="A228" s="144" t="s">
        <v>1048</v>
      </c>
      <c r="B228" s="145">
        <v>18</v>
      </c>
      <c r="C228" s="146" t="s">
        <v>792</v>
      </c>
      <c r="D228" s="147" t="s">
        <v>1049</v>
      </c>
      <c r="E228" s="34">
        <v>169.25830000000002</v>
      </c>
      <c r="F228" s="34" t="s">
        <v>1029</v>
      </c>
      <c r="G228" s="34" t="s">
        <v>1044</v>
      </c>
      <c r="H228" s="34" t="s">
        <v>1045</v>
      </c>
      <c r="I228" s="34" t="s">
        <v>1032</v>
      </c>
      <c r="J228" s="148" t="s">
        <v>1050</v>
      </c>
      <c r="K228" s="149">
        <v>41151</v>
      </c>
      <c r="L228" s="150" t="s">
        <v>1051</v>
      </c>
      <c r="M228" s="128">
        <v>15</v>
      </c>
      <c r="N228" s="265"/>
    </row>
    <row r="229" spans="1:14" ht="47.25" outlineLevel="1">
      <c r="A229" s="144" t="s">
        <v>1052</v>
      </c>
      <c r="B229" s="145">
        <v>18</v>
      </c>
      <c r="C229" s="146" t="s">
        <v>792</v>
      </c>
      <c r="D229" s="147" t="s">
        <v>1053</v>
      </c>
      <c r="E229" s="34">
        <v>242.9357</v>
      </c>
      <c r="F229" s="34" t="s">
        <v>1029</v>
      </c>
      <c r="G229" s="34" t="s">
        <v>1044</v>
      </c>
      <c r="H229" s="34" t="s">
        <v>1045</v>
      </c>
      <c r="I229" s="34" t="s">
        <v>1032</v>
      </c>
      <c r="J229" s="148" t="s">
        <v>1054</v>
      </c>
      <c r="K229" s="149">
        <v>41183</v>
      </c>
      <c r="L229" s="150" t="s">
        <v>1055</v>
      </c>
      <c r="M229" s="128">
        <v>15</v>
      </c>
      <c r="N229" s="265"/>
    </row>
    <row r="230" spans="1:14" ht="47.25" outlineLevel="1">
      <c r="A230" s="144" t="s">
        <v>1056</v>
      </c>
      <c r="B230" s="145">
        <v>18</v>
      </c>
      <c r="C230" s="146" t="s">
        <v>792</v>
      </c>
      <c r="D230" s="147" t="s">
        <v>1057</v>
      </c>
      <c r="E230" s="34">
        <v>117.27023</v>
      </c>
      <c r="F230" s="34" t="s">
        <v>904</v>
      </c>
      <c r="G230" s="34" t="s">
        <v>1038</v>
      </c>
      <c r="H230" s="34" t="s">
        <v>1039</v>
      </c>
      <c r="I230" s="34" t="s">
        <v>1032</v>
      </c>
      <c r="J230" s="148" t="s">
        <v>1058</v>
      </c>
      <c r="K230" s="149">
        <v>41166</v>
      </c>
      <c r="L230" s="150" t="s">
        <v>1059</v>
      </c>
      <c r="M230" s="128">
        <v>15</v>
      </c>
      <c r="N230" s="265"/>
    </row>
    <row r="231" spans="1:14" ht="47.25" outlineLevel="1">
      <c r="A231" s="144" t="s">
        <v>1060</v>
      </c>
      <c r="B231" s="145">
        <v>18</v>
      </c>
      <c r="C231" s="146" t="s">
        <v>792</v>
      </c>
      <c r="D231" s="147" t="s">
        <v>1061</v>
      </c>
      <c r="E231" s="34">
        <v>318.57542000000001</v>
      </c>
      <c r="F231" s="34" t="s">
        <v>904</v>
      </c>
      <c r="G231" s="34" t="s">
        <v>1038</v>
      </c>
      <c r="H231" s="34" t="s">
        <v>1039</v>
      </c>
      <c r="I231" s="34" t="s">
        <v>1032</v>
      </c>
      <c r="J231" s="148" t="s">
        <v>1062</v>
      </c>
      <c r="K231" s="149">
        <v>41165</v>
      </c>
      <c r="L231" s="150" t="s">
        <v>1063</v>
      </c>
      <c r="M231" s="128">
        <v>15</v>
      </c>
      <c r="N231" s="265"/>
    </row>
    <row r="232" spans="1:14" ht="47.25" outlineLevel="1">
      <c r="A232" s="144" t="s">
        <v>1064</v>
      </c>
      <c r="B232" s="145">
        <v>18</v>
      </c>
      <c r="C232" s="146" t="s">
        <v>792</v>
      </c>
      <c r="D232" s="147" t="s">
        <v>1065</v>
      </c>
      <c r="E232" s="34">
        <v>334.32857000000001</v>
      </c>
      <c r="F232" s="34" t="s">
        <v>1029</v>
      </c>
      <c r="G232" s="34" t="s">
        <v>1044</v>
      </c>
      <c r="H232" s="34" t="s">
        <v>1045</v>
      </c>
      <c r="I232" s="34" t="s">
        <v>1032</v>
      </c>
      <c r="J232" s="148" t="s">
        <v>1066</v>
      </c>
      <c r="K232" s="149">
        <v>41177</v>
      </c>
      <c r="L232" s="150" t="s">
        <v>1067</v>
      </c>
      <c r="M232" s="128">
        <v>15</v>
      </c>
      <c r="N232" s="265"/>
    </row>
    <row r="233" spans="1:14" ht="47.25" outlineLevel="1">
      <c r="A233" s="144" t="s">
        <v>1068</v>
      </c>
      <c r="B233" s="145">
        <v>19</v>
      </c>
      <c r="C233" s="146" t="s">
        <v>792</v>
      </c>
      <c r="D233" s="147" t="s">
        <v>1069</v>
      </c>
      <c r="E233" s="34">
        <v>28.989160000000002</v>
      </c>
      <c r="F233" s="34" t="s">
        <v>912</v>
      </c>
      <c r="G233" s="34" t="s">
        <v>1070</v>
      </c>
      <c r="H233" s="34" t="s">
        <v>1071</v>
      </c>
      <c r="I233" s="34" t="s">
        <v>1072</v>
      </c>
      <c r="J233" s="148" t="s">
        <v>1073</v>
      </c>
      <c r="K233" s="149">
        <v>41113</v>
      </c>
      <c r="L233" s="150" t="s">
        <v>1074</v>
      </c>
      <c r="M233" s="128">
        <v>15</v>
      </c>
      <c r="N233" s="265" t="s">
        <v>1075</v>
      </c>
    </row>
    <row r="234" spans="1:14" ht="47.25" outlineLevel="1">
      <c r="A234" s="144" t="s">
        <v>1076</v>
      </c>
      <c r="B234" s="145">
        <v>19</v>
      </c>
      <c r="C234" s="146" t="s">
        <v>792</v>
      </c>
      <c r="D234" s="147" t="s">
        <v>1077</v>
      </c>
      <c r="E234" s="34">
        <v>139.95461</v>
      </c>
      <c r="F234" s="34" t="s">
        <v>1078</v>
      </c>
      <c r="G234" s="34" t="s">
        <v>1079</v>
      </c>
      <c r="H234" s="34" t="s">
        <v>1080</v>
      </c>
      <c r="I234" s="34" t="s">
        <v>1072</v>
      </c>
      <c r="J234" s="148" t="s">
        <v>1081</v>
      </c>
      <c r="K234" s="149">
        <v>41186</v>
      </c>
      <c r="L234" s="150" t="s">
        <v>1082</v>
      </c>
      <c r="M234" s="128">
        <v>15</v>
      </c>
      <c r="N234" s="265"/>
    </row>
    <row r="235" spans="1:14" ht="47.25" outlineLevel="1">
      <c r="A235" s="144" t="s">
        <v>1083</v>
      </c>
      <c r="B235" s="145">
        <v>19</v>
      </c>
      <c r="C235" s="146" t="s">
        <v>792</v>
      </c>
      <c r="D235" s="147" t="s">
        <v>855</v>
      </c>
      <c r="E235" s="34">
        <v>252.05075000000002</v>
      </c>
      <c r="F235" s="34" t="s">
        <v>912</v>
      </c>
      <c r="G235" s="34" t="s">
        <v>1070</v>
      </c>
      <c r="H235" s="34" t="s">
        <v>1071</v>
      </c>
      <c r="I235" s="34" t="s">
        <v>1072</v>
      </c>
      <c r="J235" s="148" t="s">
        <v>1084</v>
      </c>
      <c r="K235" s="149">
        <v>41031</v>
      </c>
      <c r="L235" s="150" t="s">
        <v>1085</v>
      </c>
      <c r="M235" s="128">
        <v>15</v>
      </c>
      <c r="N235" s="265"/>
    </row>
    <row r="236" spans="1:14" ht="47.25" outlineLevel="1">
      <c r="A236" s="144" t="s">
        <v>1086</v>
      </c>
      <c r="B236" s="145">
        <v>19</v>
      </c>
      <c r="C236" s="146" t="s">
        <v>792</v>
      </c>
      <c r="D236" s="147" t="s">
        <v>1087</v>
      </c>
      <c r="E236" s="34">
        <v>315.68565999999998</v>
      </c>
      <c r="F236" s="34" t="s">
        <v>838</v>
      </c>
      <c r="G236" s="34" t="s">
        <v>1088</v>
      </c>
      <c r="H236" s="34" t="s">
        <v>956</v>
      </c>
      <c r="I236" s="34" t="s">
        <v>1072</v>
      </c>
      <c r="J236" s="148" t="s">
        <v>1089</v>
      </c>
      <c r="K236" s="149">
        <v>41025</v>
      </c>
      <c r="L236" s="150" t="s">
        <v>1090</v>
      </c>
      <c r="M236" s="128">
        <v>15</v>
      </c>
      <c r="N236" s="265"/>
    </row>
    <row r="237" spans="1:14" ht="15.75" customHeight="1" outlineLevel="1">
      <c r="A237" s="266" t="s">
        <v>1091</v>
      </c>
      <c r="B237" s="267">
        <v>20</v>
      </c>
      <c r="C237" s="268" t="s">
        <v>792</v>
      </c>
      <c r="D237" s="269" t="s">
        <v>1092</v>
      </c>
      <c r="E237" s="270">
        <v>824.49414000000002</v>
      </c>
      <c r="F237" s="270" t="s">
        <v>1093</v>
      </c>
      <c r="G237" s="270" t="s">
        <v>1094</v>
      </c>
      <c r="H237" s="270" t="s">
        <v>1095</v>
      </c>
      <c r="I237" s="270" t="s">
        <v>1096</v>
      </c>
      <c r="J237" s="148">
        <v>6100010236</v>
      </c>
      <c r="K237" s="149">
        <v>41033</v>
      </c>
      <c r="L237" s="150" t="s">
        <v>1097</v>
      </c>
      <c r="M237" s="128">
        <v>15</v>
      </c>
      <c r="N237" s="265" t="s">
        <v>1098</v>
      </c>
    </row>
    <row r="238" spans="1:14" ht="47.25" outlineLevel="1">
      <c r="A238" s="266"/>
      <c r="B238" s="267"/>
      <c r="C238" s="268"/>
      <c r="D238" s="269"/>
      <c r="E238" s="270"/>
      <c r="F238" s="270"/>
      <c r="G238" s="270"/>
      <c r="H238" s="270"/>
      <c r="I238" s="270"/>
      <c r="J238" s="148">
        <v>6100010206</v>
      </c>
      <c r="K238" s="149">
        <v>41033</v>
      </c>
      <c r="L238" s="150" t="s">
        <v>1099</v>
      </c>
      <c r="M238" s="128">
        <v>15</v>
      </c>
      <c r="N238" s="265"/>
    </row>
    <row r="239" spans="1:14" outlineLevel="1">
      <c r="A239" s="266"/>
      <c r="B239" s="267"/>
      <c r="C239" s="268"/>
      <c r="D239" s="269"/>
      <c r="E239" s="270"/>
      <c r="F239" s="270"/>
      <c r="G239" s="270"/>
      <c r="H239" s="270"/>
      <c r="I239" s="270"/>
      <c r="J239" s="148">
        <v>6100010210</v>
      </c>
      <c r="K239" s="149">
        <v>41033</v>
      </c>
      <c r="L239" s="150" t="s">
        <v>1100</v>
      </c>
      <c r="M239" s="128">
        <v>15</v>
      </c>
      <c r="N239" s="265"/>
    </row>
    <row r="240" spans="1:14" ht="31.5" outlineLevel="1">
      <c r="A240" s="266"/>
      <c r="B240" s="267"/>
      <c r="C240" s="268"/>
      <c r="D240" s="269"/>
      <c r="E240" s="270"/>
      <c r="F240" s="270"/>
      <c r="G240" s="270"/>
      <c r="H240" s="270"/>
      <c r="I240" s="270"/>
      <c r="J240" s="148">
        <v>6100010207</v>
      </c>
      <c r="K240" s="149">
        <v>41033</v>
      </c>
      <c r="L240" s="150" t="s">
        <v>1101</v>
      </c>
      <c r="M240" s="128">
        <v>15</v>
      </c>
      <c r="N240" s="265"/>
    </row>
    <row r="241" spans="1:14" outlineLevel="1">
      <c r="A241" s="266"/>
      <c r="B241" s="267"/>
      <c r="C241" s="268"/>
      <c r="D241" s="269"/>
      <c r="E241" s="270"/>
      <c r="F241" s="270"/>
      <c r="G241" s="270"/>
      <c r="H241" s="270"/>
      <c r="I241" s="270"/>
      <c r="J241" s="148">
        <v>6100010205</v>
      </c>
      <c r="K241" s="149">
        <v>41033</v>
      </c>
      <c r="L241" s="150" t="s">
        <v>1102</v>
      </c>
      <c r="M241" s="128">
        <v>15</v>
      </c>
      <c r="N241" s="265"/>
    </row>
    <row r="242" spans="1:14" ht="47.25" outlineLevel="1">
      <c r="A242" s="144" t="s">
        <v>1103</v>
      </c>
      <c r="B242" s="145">
        <v>20</v>
      </c>
      <c r="C242" s="146" t="s">
        <v>792</v>
      </c>
      <c r="D242" s="147" t="s">
        <v>1104</v>
      </c>
      <c r="E242" s="34">
        <v>200.32337999999999</v>
      </c>
      <c r="F242" s="34" t="s">
        <v>1105</v>
      </c>
      <c r="G242" s="34" t="s">
        <v>1106</v>
      </c>
      <c r="H242" s="34" t="s">
        <v>1107</v>
      </c>
      <c r="I242" s="34" t="s">
        <v>1096</v>
      </c>
      <c r="J242" s="148" t="s">
        <v>1108</v>
      </c>
      <c r="K242" s="149">
        <v>40968</v>
      </c>
      <c r="L242" s="150" t="s">
        <v>1109</v>
      </c>
      <c r="M242" s="128">
        <v>15</v>
      </c>
      <c r="N242" s="265"/>
    </row>
    <row r="243" spans="1:14" ht="47.25" outlineLevel="1">
      <c r="A243" s="144" t="s">
        <v>1110</v>
      </c>
      <c r="B243" s="145">
        <v>20</v>
      </c>
      <c r="C243" s="146" t="s">
        <v>792</v>
      </c>
      <c r="D243" s="147" t="s">
        <v>1111</v>
      </c>
      <c r="E243" s="34">
        <v>269.89839999999998</v>
      </c>
      <c r="F243" s="34" t="s">
        <v>838</v>
      </c>
      <c r="G243" s="34" t="s">
        <v>1112</v>
      </c>
      <c r="H243" s="34" t="s">
        <v>1113</v>
      </c>
      <c r="I243" s="34" t="s">
        <v>1096</v>
      </c>
      <c r="J243" s="148" t="s">
        <v>1114</v>
      </c>
      <c r="K243" s="149">
        <v>41050</v>
      </c>
      <c r="L243" s="150" t="s">
        <v>1115</v>
      </c>
      <c r="M243" s="128">
        <v>15</v>
      </c>
      <c r="N243" s="265"/>
    </row>
    <row r="244" spans="1:14" ht="47.25" outlineLevel="1">
      <c r="A244" s="144" t="s">
        <v>1116</v>
      </c>
      <c r="B244" s="145">
        <v>22</v>
      </c>
      <c r="C244" s="146" t="s">
        <v>792</v>
      </c>
      <c r="D244" s="147" t="s">
        <v>1117</v>
      </c>
      <c r="E244" s="34">
        <v>546.99086999999997</v>
      </c>
      <c r="F244" s="34" t="s">
        <v>1118</v>
      </c>
      <c r="G244" s="34" t="s">
        <v>1119</v>
      </c>
      <c r="H244" s="34" t="s">
        <v>1120</v>
      </c>
      <c r="I244" s="34" t="s">
        <v>1121</v>
      </c>
      <c r="J244" s="148" t="s">
        <v>1122</v>
      </c>
      <c r="K244" s="149">
        <v>41010</v>
      </c>
      <c r="L244" s="150" t="s">
        <v>1123</v>
      </c>
      <c r="M244" s="128">
        <v>15</v>
      </c>
      <c r="N244" s="159" t="s">
        <v>1124</v>
      </c>
    </row>
    <row r="245" spans="1:14" ht="47.25" outlineLevel="1">
      <c r="A245" s="144" t="s">
        <v>1125</v>
      </c>
      <c r="B245" s="145">
        <v>23</v>
      </c>
      <c r="C245" s="146" t="s">
        <v>792</v>
      </c>
      <c r="D245" s="147" t="s">
        <v>1126</v>
      </c>
      <c r="E245" s="34">
        <v>220.53622999999999</v>
      </c>
      <c r="F245" s="34" t="s">
        <v>1029</v>
      </c>
      <c r="G245" s="34" t="s">
        <v>1127</v>
      </c>
      <c r="H245" s="34" t="s">
        <v>1128</v>
      </c>
      <c r="I245" s="34" t="s">
        <v>1129</v>
      </c>
      <c r="J245" s="148" t="s">
        <v>1130</v>
      </c>
      <c r="K245" s="149">
        <v>40980</v>
      </c>
      <c r="L245" s="150" t="s">
        <v>1131</v>
      </c>
      <c r="M245" s="128">
        <v>15</v>
      </c>
      <c r="N245" s="265" t="s">
        <v>1132</v>
      </c>
    </row>
    <row r="246" spans="1:14" ht="47.25" outlineLevel="1">
      <c r="A246" s="144" t="s">
        <v>1133</v>
      </c>
      <c r="B246" s="145">
        <v>23</v>
      </c>
      <c r="C246" s="146" t="s">
        <v>792</v>
      </c>
      <c r="D246" s="147" t="s">
        <v>1134</v>
      </c>
      <c r="E246" s="34">
        <v>256.65079000000003</v>
      </c>
      <c r="F246" s="34" t="s">
        <v>1029</v>
      </c>
      <c r="G246" s="34" t="s">
        <v>1135</v>
      </c>
      <c r="H246" s="34" t="s">
        <v>1136</v>
      </c>
      <c r="I246" s="34" t="s">
        <v>1129</v>
      </c>
      <c r="J246" s="148" t="s">
        <v>1137</v>
      </c>
      <c r="K246" s="149">
        <v>41143</v>
      </c>
      <c r="L246" s="150" t="s">
        <v>1138</v>
      </c>
      <c r="M246" s="128">
        <v>15</v>
      </c>
      <c r="N246" s="265"/>
    </row>
    <row r="247" spans="1:14" ht="47.25" outlineLevel="1">
      <c r="A247" s="144" t="s">
        <v>1139</v>
      </c>
      <c r="B247" s="145">
        <v>23</v>
      </c>
      <c r="C247" s="146" t="s">
        <v>792</v>
      </c>
      <c r="D247" s="147" t="s">
        <v>1140</v>
      </c>
      <c r="E247" s="34">
        <v>391.30304000000001</v>
      </c>
      <c r="F247" s="34" t="s">
        <v>1029</v>
      </c>
      <c r="G247" s="34" t="s">
        <v>1141</v>
      </c>
      <c r="H247" s="34" t="s">
        <v>1142</v>
      </c>
      <c r="I247" s="34" t="s">
        <v>1129</v>
      </c>
      <c r="J247" s="148" t="s">
        <v>1143</v>
      </c>
      <c r="K247" s="149">
        <v>41019</v>
      </c>
      <c r="L247" s="150" t="s">
        <v>1144</v>
      </c>
      <c r="M247" s="128">
        <v>15</v>
      </c>
      <c r="N247" s="265"/>
    </row>
    <row r="248" spans="1:14" ht="47.25" outlineLevel="1">
      <c r="A248" s="144" t="s">
        <v>1145</v>
      </c>
      <c r="B248" s="145">
        <v>23</v>
      </c>
      <c r="C248" s="146" t="s">
        <v>792</v>
      </c>
      <c r="D248" s="147" t="s">
        <v>1146</v>
      </c>
      <c r="E248" s="34">
        <v>325.85061000000002</v>
      </c>
      <c r="F248" s="34" t="s">
        <v>1029</v>
      </c>
      <c r="G248" s="34" t="s">
        <v>1147</v>
      </c>
      <c r="H248" s="34" t="s">
        <v>1148</v>
      </c>
      <c r="I248" s="34" t="s">
        <v>1129</v>
      </c>
      <c r="J248" s="148" t="s">
        <v>1149</v>
      </c>
      <c r="K248" s="149">
        <v>41008</v>
      </c>
      <c r="L248" s="150" t="s">
        <v>1150</v>
      </c>
      <c r="M248" s="128">
        <v>15</v>
      </c>
      <c r="N248" s="265"/>
    </row>
    <row r="249" spans="1:14" ht="47.25" outlineLevel="1">
      <c r="A249" s="144" t="s">
        <v>1151</v>
      </c>
      <c r="B249" s="145">
        <v>23</v>
      </c>
      <c r="C249" s="146" t="s">
        <v>792</v>
      </c>
      <c r="D249" s="147" t="s">
        <v>1152</v>
      </c>
      <c r="E249" s="34">
        <v>547.59032999999999</v>
      </c>
      <c r="F249" s="34" t="s">
        <v>1029</v>
      </c>
      <c r="G249" s="34" t="s">
        <v>1153</v>
      </c>
      <c r="H249" s="34" t="s">
        <v>1154</v>
      </c>
      <c r="I249" s="34" t="s">
        <v>1129</v>
      </c>
      <c r="J249" s="148" t="s">
        <v>1155</v>
      </c>
      <c r="K249" s="149">
        <v>41019</v>
      </c>
      <c r="L249" s="150" t="s">
        <v>1156</v>
      </c>
      <c r="M249" s="128">
        <v>15</v>
      </c>
      <c r="N249" s="265"/>
    </row>
    <row r="250" spans="1:14" ht="47.25" outlineLevel="1">
      <c r="A250" s="144" t="s">
        <v>1157</v>
      </c>
      <c r="B250" s="145">
        <v>23</v>
      </c>
      <c r="C250" s="146" t="s">
        <v>792</v>
      </c>
      <c r="D250" s="147" t="s">
        <v>1158</v>
      </c>
      <c r="E250" s="34">
        <v>370.84798000000001</v>
      </c>
      <c r="F250" s="34" t="s">
        <v>1029</v>
      </c>
      <c r="G250" s="34" t="s">
        <v>1159</v>
      </c>
      <c r="H250" s="34" t="s">
        <v>1136</v>
      </c>
      <c r="I250" s="34" t="s">
        <v>1129</v>
      </c>
      <c r="J250" s="148" t="s">
        <v>1160</v>
      </c>
      <c r="K250" s="149" t="s">
        <v>1161</v>
      </c>
      <c r="L250" s="150" t="s">
        <v>1162</v>
      </c>
      <c r="M250" s="128">
        <v>15</v>
      </c>
      <c r="N250" s="265"/>
    </row>
    <row r="251" spans="1:14" ht="47.25" outlineLevel="1">
      <c r="A251" s="144" t="s">
        <v>1163</v>
      </c>
      <c r="B251" s="145">
        <v>24</v>
      </c>
      <c r="C251" s="146" t="s">
        <v>792</v>
      </c>
      <c r="D251" s="147" t="s">
        <v>1164</v>
      </c>
      <c r="E251" s="34">
        <v>8.7791300000000003</v>
      </c>
      <c r="F251" s="34" t="s">
        <v>904</v>
      </c>
      <c r="G251" s="34" t="s">
        <v>1165</v>
      </c>
      <c r="H251" s="34" t="s">
        <v>1166</v>
      </c>
      <c r="I251" s="34" t="s">
        <v>1167</v>
      </c>
      <c r="J251" s="148" t="s">
        <v>1168</v>
      </c>
      <c r="K251" s="149">
        <v>41186</v>
      </c>
      <c r="L251" s="150" t="s">
        <v>1169</v>
      </c>
      <c r="M251" s="128">
        <v>15</v>
      </c>
      <c r="N251" s="265" t="s">
        <v>1170</v>
      </c>
    </row>
    <row r="252" spans="1:14" ht="47.25" outlineLevel="1">
      <c r="A252" s="144" t="s">
        <v>1171</v>
      </c>
      <c r="B252" s="145">
        <v>24</v>
      </c>
      <c r="C252" s="146" t="s">
        <v>792</v>
      </c>
      <c r="D252" s="147" t="s">
        <v>1172</v>
      </c>
      <c r="E252" s="34">
        <v>425.20082000000002</v>
      </c>
      <c r="F252" s="34" t="s">
        <v>904</v>
      </c>
      <c r="G252" s="34" t="s">
        <v>1173</v>
      </c>
      <c r="H252" s="34" t="s">
        <v>1166</v>
      </c>
      <c r="I252" s="34" t="s">
        <v>1167</v>
      </c>
      <c r="J252" s="148" t="s">
        <v>1174</v>
      </c>
      <c r="K252" s="149">
        <v>41194</v>
      </c>
      <c r="L252" s="150" t="s">
        <v>1175</v>
      </c>
      <c r="M252" s="128">
        <v>15</v>
      </c>
      <c r="N252" s="265"/>
    </row>
    <row r="253" spans="1:14" ht="47.25" outlineLevel="1">
      <c r="A253" s="144" t="s">
        <v>1176</v>
      </c>
      <c r="B253" s="145">
        <v>24</v>
      </c>
      <c r="C253" s="146" t="s">
        <v>792</v>
      </c>
      <c r="D253" s="147" t="s">
        <v>1172</v>
      </c>
      <c r="E253" s="34">
        <v>294.19170000000003</v>
      </c>
      <c r="F253" s="34" t="s">
        <v>838</v>
      </c>
      <c r="G253" s="34" t="s">
        <v>1177</v>
      </c>
      <c r="H253" s="34" t="s">
        <v>313</v>
      </c>
      <c r="I253" s="34" t="s">
        <v>1167</v>
      </c>
      <c r="J253" s="148" t="s">
        <v>1178</v>
      </c>
      <c r="K253" s="149">
        <v>41050</v>
      </c>
      <c r="L253" s="150" t="s">
        <v>1179</v>
      </c>
      <c r="M253" s="128">
        <v>15</v>
      </c>
      <c r="N253" s="265"/>
    </row>
    <row r="254" spans="1:14" ht="47.25" outlineLevel="1">
      <c r="A254" s="144" t="s">
        <v>1180</v>
      </c>
      <c r="B254" s="145">
        <v>25</v>
      </c>
      <c r="C254" s="146" t="s">
        <v>792</v>
      </c>
      <c r="D254" s="147" t="s">
        <v>1181</v>
      </c>
      <c r="E254" s="34">
        <v>5.87</v>
      </c>
      <c r="F254" s="34" t="s">
        <v>1029</v>
      </c>
      <c r="G254" s="34" t="s">
        <v>1182</v>
      </c>
      <c r="H254" s="34" t="s">
        <v>1183</v>
      </c>
      <c r="I254" s="34" t="s">
        <v>1184</v>
      </c>
      <c r="J254" s="148" t="s">
        <v>1185</v>
      </c>
      <c r="K254" s="149">
        <v>41183</v>
      </c>
      <c r="L254" s="150" t="s">
        <v>1186</v>
      </c>
      <c r="M254" s="128" t="s">
        <v>1187</v>
      </c>
      <c r="N254" s="265" t="s">
        <v>1188</v>
      </c>
    </row>
    <row r="255" spans="1:14" ht="47.25" outlineLevel="1">
      <c r="A255" s="144" t="s">
        <v>1189</v>
      </c>
      <c r="B255" s="145">
        <v>25</v>
      </c>
      <c r="C255" s="146" t="s">
        <v>792</v>
      </c>
      <c r="D255" s="147" t="s">
        <v>1190</v>
      </c>
      <c r="E255" s="34">
        <v>80.311099999999996</v>
      </c>
      <c r="F255" s="34" t="s">
        <v>1029</v>
      </c>
      <c r="G255" s="34" t="s">
        <v>1191</v>
      </c>
      <c r="H255" s="34" t="s">
        <v>1183</v>
      </c>
      <c r="I255" s="34" t="s">
        <v>1184</v>
      </c>
      <c r="J255" s="148" t="s">
        <v>1192</v>
      </c>
      <c r="K255" s="149">
        <v>41122</v>
      </c>
      <c r="L255" s="150" t="s">
        <v>1193</v>
      </c>
      <c r="M255" s="128" t="s">
        <v>1187</v>
      </c>
      <c r="N255" s="265"/>
    </row>
    <row r="256" spans="1:14" ht="47.25" outlineLevel="1">
      <c r="A256" s="144" t="s">
        <v>1194</v>
      </c>
      <c r="B256" s="145">
        <v>25</v>
      </c>
      <c r="C256" s="146" t="s">
        <v>792</v>
      </c>
      <c r="D256" s="147" t="s">
        <v>1195</v>
      </c>
      <c r="E256" s="34">
        <v>0</v>
      </c>
      <c r="F256" s="34" t="s">
        <v>838</v>
      </c>
      <c r="G256" s="34" t="s">
        <v>1196</v>
      </c>
      <c r="H256" s="34" t="s">
        <v>313</v>
      </c>
      <c r="I256" s="34" t="s">
        <v>1184</v>
      </c>
      <c r="J256" s="148" t="s">
        <v>1197</v>
      </c>
      <c r="K256" s="149">
        <v>41225</v>
      </c>
      <c r="L256" s="150" t="s">
        <v>1198</v>
      </c>
      <c r="M256" s="128" t="s">
        <v>1187</v>
      </c>
      <c r="N256" s="265"/>
    </row>
    <row r="257" spans="1:14" ht="31.5" outlineLevel="1">
      <c r="A257" s="144" t="s">
        <v>1199</v>
      </c>
      <c r="B257" s="145">
        <v>25</v>
      </c>
      <c r="C257" s="146" t="s">
        <v>792</v>
      </c>
      <c r="D257" s="147" t="s">
        <v>1200</v>
      </c>
      <c r="E257" s="34">
        <v>165.18300000000002</v>
      </c>
      <c r="F257" s="34" t="s">
        <v>1029</v>
      </c>
      <c r="G257" s="34" t="s">
        <v>1201</v>
      </c>
      <c r="H257" s="34" t="s">
        <v>1202</v>
      </c>
      <c r="I257" s="34" t="s">
        <v>1184</v>
      </c>
      <c r="J257" s="148" t="s">
        <v>1203</v>
      </c>
      <c r="K257" s="149" t="s">
        <v>1204</v>
      </c>
      <c r="L257" s="150" t="s">
        <v>1205</v>
      </c>
      <c r="M257" s="128" t="s">
        <v>1187</v>
      </c>
      <c r="N257" s="265"/>
    </row>
    <row r="258" spans="1:14" ht="47.25" outlineLevel="1">
      <c r="A258" s="144" t="s">
        <v>1206</v>
      </c>
      <c r="B258" s="145">
        <v>26</v>
      </c>
      <c r="C258" s="146" t="s">
        <v>792</v>
      </c>
      <c r="D258" s="147" t="s">
        <v>1207</v>
      </c>
      <c r="E258" s="34">
        <v>48.205748799999981</v>
      </c>
      <c r="F258" s="34" t="s">
        <v>838</v>
      </c>
      <c r="G258" s="34" t="s">
        <v>1208</v>
      </c>
      <c r="H258" s="34" t="s">
        <v>1209</v>
      </c>
      <c r="I258" s="34" t="s">
        <v>1210</v>
      </c>
      <c r="J258" s="148">
        <v>6100014137</v>
      </c>
      <c r="K258" s="149">
        <v>41247</v>
      </c>
      <c r="L258" s="150" t="s">
        <v>1211</v>
      </c>
      <c r="M258" s="128" t="s">
        <v>1187</v>
      </c>
      <c r="N258" s="265" t="s">
        <v>1212</v>
      </c>
    </row>
    <row r="259" spans="1:14" outlineLevel="1">
      <c r="A259" s="144" t="s">
        <v>1213</v>
      </c>
      <c r="B259" s="145">
        <v>26</v>
      </c>
      <c r="C259" s="146" t="s">
        <v>792</v>
      </c>
      <c r="D259" s="147" t="s">
        <v>1214</v>
      </c>
      <c r="E259" s="34">
        <v>28.15015</v>
      </c>
      <c r="F259" s="34" t="s">
        <v>838</v>
      </c>
      <c r="G259" s="34" t="s">
        <v>1208</v>
      </c>
      <c r="H259" s="34" t="s">
        <v>1209</v>
      </c>
      <c r="I259" s="34" t="s">
        <v>1210</v>
      </c>
      <c r="J259" s="148">
        <v>6100014298</v>
      </c>
      <c r="K259" s="149">
        <v>41255</v>
      </c>
      <c r="L259" s="150" t="s">
        <v>1215</v>
      </c>
      <c r="M259" s="128" t="s">
        <v>1187</v>
      </c>
      <c r="N259" s="265"/>
    </row>
    <row r="260" spans="1:14" ht="47.25" outlineLevel="1">
      <c r="A260" s="144" t="s">
        <v>1216</v>
      </c>
      <c r="B260" s="145">
        <v>27</v>
      </c>
      <c r="C260" s="146" t="s">
        <v>792</v>
      </c>
      <c r="D260" s="147" t="s">
        <v>911</v>
      </c>
      <c r="E260" s="34">
        <v>208.22363000000001</v>
      </c>
      <c r="F260" s="34" t="s">
        <v>1217</v>
      </c>
      <c r="G260" s="34" t="s">
        <v>1218</v>
      </c>
      <c r="H260" s="34" t="s">
        <v>1219</v>
      </c>
      <c r="I260" s="34" t="s">
        <v>1220</v>
      </c>
      <c r="J260" s="148" t="s">
        <v>1221</v>
      </c>
      <c r="K260" s="149">
        <v>41031</v>
      </c>
      <c r="L260" s="150" t="s">
        <v>1222</v>
      </c>
      <c r="M260" s="128" t="s">
        <v>1187</v>
      </c>
      <c r="N260" s="265" t="s">
        <v>1223</v>
      </c>
    </row>
    <row r="261" spans="1:14" ht="47.25" outlineLevel="1">
      <c r="A261" s="144" t="s">
        <v>1224</v>
      </c>
      <c r="B261" s="145">
        <v>27</v>
      </c>
      <c r="C261" s="146" t="s">
        <v>792</v>
      </c>
      <c r="D261" s="147" t="s">
        <v>1225</v>
      </c>
      <c r="E261" s="34">
        <v>53.882100000000001</v>
      </c>
      <c r="F261" s="34" t="s">
        <v>838</v>
      </c>
      <c r="G261" s="34" t="s">
        <v>1226</v>
      </c>
      <c r="H261" s="34" t="s">
        <v>176</v>
      </c>
      <c r="I261" s="34" t="s">
        <v>1220</v>
      </c>
      <c r="J261" s="148">
        <v>6100010738</v>
      </c>
      <c r="K261" s="149">
        <v>41050</v>
      </c>
      <c r="L261" s="150" t="s">
        <v>1227</v>
      </c>
      <c r="M261" s="128" t="s">
        <v>1187</v>
      </c>
      <c r="N261" s="265"/>
    </row>
    <row r="262" spans="1:14" outlineLevel="1">
      <c r="A262" s="144" t="s">
        <v>1228</v>
      </c>
      <c r="B262" s="145">
        <v>27</v>
      </c>
      <c r="C262" s="146" t="s">
        <v>792</v>
      </c>
      <c r="D262" s="147" t="s">
        <v>1229</v>
      </c>
      <c r="E262" s="34">
        <v>26.469360000000002</v>
      </c>
      <c r="F262" s="34" t="s">
        <v>838</v>
      </c>
      <c r="G262" s="34" t="s">
        <v>1226</v>
      </c>
      <c r="H262" s="34" t="s">
        <v>176</v>
      </c>
      <c r="I262" s="34" t="s">
        <v>1220</v>
      </c>
      <c r="J262" s="148">
        <v>6100013271</v>
      </c>
      <c r="K262" s="149">
        <v>41191</v>
      </c>
      <c r="L262" s="150" t="s">
        <v>1230</v>
      </c>
      <c r="M262" s="128" t="s">
        <v>1187</v>
      </c>
      <c r="N262" s="265"/>
    </row>
    <row r="263" spans="1:14" outlineLevel="1">
      <c r="A263" s="144" t="s">
        <v>1231</v>
      </c>
      <c r="B263" s="145">
        <v>27</v>
      </c>
      <c r="C263" s="146" t="s">
        <v>792</v>
      </c>
      <c r="D263" s="147" t="s">
        <v>1232</v>
      </c>
      <c r="E263" s="34">
        <v>30.054269999999999</v>
      </c>
      <c r="F263" s="34" t="s">
        <v>838</v>
      </c>
      <c r="G263" s="34" t="s">
        <v>1226</v>
      </c>
      <c r="H263" s="34" t="s">
        <v>176</v>
      </c>
      <c r="I263" s="34" t="s">
        <v>1220</v>
      </c>
      <c r="J263" s="148">
        <v>6100013969</v>
      </c>
      <c r="K263" s="149">
        <v>41240</v>
      </c>
      <c r="L263" s="150" t="s">
        <v>1233</v>
      </c>
      <c r="M263" s="128" t="s">
        <v>1187</v>
      </c>
      <c r="N263" s="265"/>
    </row>
    <row r="264" spans="1:14" outlineLevel="1">
      <c r="A264" s="144" t="s">
        <v>1234</v>
      </c>
      <c r="B264" s="145">
        <v>27</v>
      </c>
      <c r="C264" s="146" t="s">
        <v>792</v>
      </c>
      <c r="D264" s="147" t="s">
        <v>1235</v>
      </c>
      <c r="E264" s="34">
        <v>52.372669999999999</v>
      </c>
      <c r="F264" s="34" t="s">
        <v>838</v>
      </c>
      <c r="G264" s="34" t="s">
        <v>1226</v>
      </c>
      <c r="H264" s="34" t="s">
        <v>176</v>
      </c>
      <c r="I264" s="34" t="s">
        <v>1220</v>
      </c>
      <c r="J264" s="148">
        <v>6100013722</v>
      </c>
      <c r="K264" s="149">
        <v>41226</v>
      </c>
      <c r="L264" s="150" t="s">
        <v>1236</v>
      </c>
      <c r="M264" s="128" t="s">
        <v>1187</v>
      </c>
      <c r="N264" s="265"/>
    </row>
    <row r="265" spans="1:14" ht="31.5" outlineLevel="1">
      <c r="A265" s="144" t="s">
        <v>1237</v>
      </c>
      <c r="B265" s="145">
        <v>27</v>
      </c>
      <c r="C265" s="146" t="s">
        <v>792</v>
      </c>
      <c r="D265" s="147" t="s">
        <v>1238</v>
      </c>
      <c r="E265" s="34">
        <v>49.609699999999997</v>
      </c>
      <c r="F265" s="34" t="s">
        <v>838</v>
      </c>
      <c r="G265" s="34" t="s">
        <v>1226</v>
      </c>
      <c r="H265" s="34" t="s">
        <v>176</v>
      </c>
      <c r="I265" s="34" t="s">
        <v>1220</v>
      </c>
      <c r="J265" s="148">
        <v>6100013973</v>
      </c>
      <c r="K265" s="149">
        <v>41240</v>
      </c>
      <c r="L265" s="150" t="s">
        <v>1239</v>
      </c>
      <c r="M265" s="128" t="s">
        <v>1187</v>
      </c>
      <c r="N265" s="265"/>
    </row>
    <row r="266" spans="1:14" ht="31.5" customHeight="1" outlineLevel="1">
      <c r="A266" s="144" t="s">
        <v>1240</v>
      </c>
      <c r="B266" s="145">
        <v>28</v>
      </c>
      <c r="C266" s="146" t="s">
        <v>792</v>
      </c>
      <c r="D266" s="147" t="s">
        <v>1241</v>
      </c>
      <c r="E266" s="34">
        <v>34.537289999999999</v>
      </c>
      <c r="F266" s="34" t="s">
        <v>182</v>
      </c>
      <c r="G266" s="34" t="s">
        <v>1242</v>
      </c>
      <c r="H266" s="34" t="s">
        <v>176</v>
      </c>
      <c r="I266" s="34" t="s">
        <v>1243</v>
      </c>
      <c r="J266" s="148">
        <v>6100013869</v>
      </c>
      <c r="K266" s="149">
        <v>41234</v>
      </c>
      <c r="L266" s="150" t="s">
        <v>1244</v>
      </c>
      <c r="M266" s="128" t="s">
        <v>1187</v>
      </c>
      <c r="N266" s="265" t="s">
        <v>1245</v>
      </c>
    </row>
    <row r="267" spans="1:14" ht="189" outlineLevel="1">
      <c r="A267" s="144" t="s">
        <v>1246</v>
      </c>
      <c r="B267" s="145">
        <v>28</v>
      </c>
      <c r="C267" s="146" t="s">
        <v>792</v>
      </c>
      <c r="D267" s="147" t="s">
        <v>1247</v>
      </c>
      <c r="E267" s="34">
        <v>48.38</v>
      </c>
      <c r="F267" s="34" t="s">
        <v>1248</v>
      </c>
      <c r="G267" s="34" t="s">
        <v>1249</v>
      </c>
      <c r="H267" s="34" t="s">
        <v>1250</v>
      </c>
      <c r="I267" s="34" t="s">
        <v>1251</v>
      </c>
      <c r="J267" s="148" t="s">
        <v>1252</v>
      </c>
      <c r="K267" s="149" t="s">
        <v>1253</v>
      </c>
      <c r="L267" s="150" t="s">
        <v>1254</v>
      </c>
      <c r="M267" s="128" t="s">
        <v>1187</v>
      </c>
      <c r="N267" s="265"/>
    </row>
    <row r="268" spans="1:14" ht="31.5" customHeight="1" outlineLevel="1">
      <c r="A268" s="144" t="s">
        <v>1255</v>
      </c>
      <c r="B268" s="145">
        <v>29</v>
      </c>
      <c r="C268" s="146" t="s">
        <v>792</v>
      </c>
      <c r="D268" s="147" t="s">
        <v>1256</v>
      </c>
      <c r="E268" s="34">
        <v>17.714659999999999</v>
      </c>
      <c r="F268" s="34" t="s">
        <v>182</v>
      </c>
      <c r="G268" s="34" t="s">
        <v>1257</v>
      </c>
      <c r="H268" s="34" t="s">
        <v>1258</v>
      </c>
      <c r="I268" s="34" t="s">
        <v>1259</v>
      </c>
      <c r="J268" s="148">
        <v>6100010518</v>
      </c>
      <c r="K268" s="149">
        <v>41050</v>
      </c>
      <c r="L268" s="150" t="s">
        <v>1260</v>
      </c>
      <c r="M268" s="128" t="s">
        <v>1187</v>
      </c>
      <c r="N268" s="265" t="s">
        <v>1261</v>
      </c>
    </row>
    <row r="269" spans="1:14" outlineLevel="1">
      <c r="A269" s="144" t="s">
        <v>1262</v>
      </c>
      <c r="B269" s="145">
        <v>29</v>
      </c>
      <c r="C269" s="146" t="s">
        <v>792</v>
      </c>
      <c r="D269" s="147" t="s">
        <v>1263</v>
      </c>
      <c r="E269" s="34">
        <v>143.37157999999999</v>
      </c>
      <c r="F269" s="34" t="s">
        <v>182</v>
      </c>
      <c r="G269" s="34" t="s">
        <v>1257</v>
      </c>
      <c r="H269" s="34" t="s">
        <v>1258</v>
      </c>
      <c r="I269" s="34" t="s">
        <v>1259</v>
      </c>
      <c r="J269" s="148">
        <v>6100011116</v>
      </c>
      <c r="K269" s="149">
        <v>41068</v>
      </c>
      <c r="L269" s="150" t="s">
        <v>1264</v>
      </c>
      <c r="M269" s="128" t="s">
        <v>1187</v>
      </c>
      <c r="N269" s="265"/>
    </row>
    <row r="270" spans="1:14" ht="31.5" outlineLevel="1">
      <c r="A270" s="144" t="s">
        <v>1265</v>
      </c>
      <c r="B270" s="145">
        <v>29</v>
      </c>
      <c r="C270" s="146" t="s">
        <v>792</v>
      </c>
      <c r="D270" s="147" t="s">
        <v>1266</v>
      </c>
      <c r="E270" s="34">
        <v>174.92807599999998</v>
      </c>
      <c r="F270" s="34" t="s">
        <v>946</v>
      </c>
      <c r="G270" s="34" t="s">
        <v>1257</v>
      </c>
      <c r="H270" s="34" t="s">
        <v>1258</v>
      </c>
      <c r="I270" s="34" t="s">
        <v>1259</v>
      </c>
      <c r="J270" s="148">
        <v>6100013866</v>
      </c>
      <c r="K270" s="149">
        <v>41234</v>
      </c>
      <c r="L270" s="150" t="s">
        <v>1267</v>
      </c>
      <c r="M270" s="128" t="s">
        <v>1187</v>
      </c>
      <c r="N270" s="265"/>
    </row>
    <row r="271" spans="1:14" ht="47.25" outlineLevel="1">
      <c r="A271" s="144" t="s">
        <v>1268</v>
      </c>
      <c r="B271" s="145">
        <v>30</v>
      </c>
      <c r="C271" s="146" t="s">
        <v>792</v>
      </c>
      <c r="D271" s="147" t="s">
        <v>1269</v>
      </c>
      <c r="E271" s="34">
        <v>319.56228119999997</v>
      </c>
      <c r="F271" s="34" t="s">
        <v>904</v>
      </c>
      <c r="G271" s="34" t="s">
        <v>1270</v>
      </c>
      <c r="H271" s="34" t="s">
        <v>1154</v>
      </c>
      <c r="I271" s="34" t="s">
        <v>1271</v>
      </c>
      <c r="J271" s="148" t="s">
        <v>1272</v>
      </c>
      <c r="K271" s="149">
        <v>41068</v>
      </c>
      <c r="L271" s="150" t="s">
        <v>1273</v>
      </c>
      <c r="M271" s="128" t="s">
        <v>1187</v>
      </c>
      <c r="N271" s="265" t="s">
        <v>1274</v>
      </c>
    </row>
    <row r="272" spans="1:14" ht="47.25" outlineLevel="1">
      <c r="A272" s="144" t="s">
        <v>1275</v>
      </c>
      <c r="B272" s="145">
        <v>30</v>
      </c>
      <c r="C272" s="146" t="s">
        <v>792</v>
      </c>
      <c r="D272" s="147" t="s">
        <v>1276</v>
      </c>
      <c r="E272" s="34">
        <v>338.79485679999999</v>
      </c>
      <c r="F272" s="34" t="s">
        <v>904</v>
      </c>
      <c r="G272" s="34" t="s">
        <v>1270</v>
      </c>
      <c r="H272" s="34" t="s">
        <v>1154</v>
      </c>
      <c r="I272" s="34" t="s">
        <v>1271</v>
      </c>
      <c r="J272" s="148" t="s">
        <v>1277</v>
      </c>
      <c r="K272" s="149">
        <v>41108</v>
      </c>
      <c r="L272" s="150" t="s">
        <v>1278</v>
      </c>
      <c r="M272" s="128" t="s">
        <v>1187</v>
      </c>
      <c r="N272" s="265"/>
    </row>
    <row r="273" spans="1:14" ht="47.25" outlineLevel="1">
      <c r="A273" s="144" t="s">
        <v>1279</v>
      </c>
      <c r="B273" s="145">
        <v>31</v>
      </c>
      <c r="C273" s="146" t="s">
        <v>792</v>
      </c>
      <c r="D273" s="147" t="s">
        <v>1280</v>
      </c>
      <c r="E273" s="34">
        <v>393.69279</v>
      </c>
      <c r="F273" s="34" t="s">
        <v>1093</v>
      </c>
      <c r="G273" s="34" t="s">
        <v>1281</v>
      </c>
      <c r="H273" s="34" t="s">
        <v>1282</v>
      </c>
      <c r="I273" s="34" t="s">
        <v>1283</v>
      </c>
      <c r="J273" s="148" t="s">
        <v>1284</v>
      </c>
      <c r="K273" s="149">
        <v>40905</v>
      </c>
      <c r="L273" s="150" t="s">
        <v>1285</v>
      </c>
      <c r="M273" s="128" t="s">
        <v>1187</v>
      </c>
      <c r="N273" s="265" t="s">
        <v>1286</v>
      </c>
    </row>
    <row r="274" spans="1:14" ht="47.25" outlineLevel="1">
      <c r="A274" s="144" t="s">
        <v>1287</v>
      </c>
      <c r="B274" s="145">
        <v>31</v>
      </c>
      <c r="C274" s="146" t="s">
        <v>792</v>
      </c>
      <c r="D274" s="147" t="s">
        <v>1288</v>
      </c>
      <c r="E274" s="34">
        <v>207.30115000000001</v>
      </c>
      <c r="F274" s="34" t="s">
        <v>1093</v>
      </c>
      <c r="G274" s="34" t="s">
        <v>1289</v>
      </c>
      <c r="H274" s="34" t="s">
        <v>1290</v>
      </c>
      <c r="I274" s="34" t="s">
        <v>1283</v>
      </c>
      <c r="J274" s="148" t="s">
        <v>1291</v>
      </c>
      <c r="K274" s="149">
        <v>41018</v>
      </c>
      <c r="L274" s="150" t="s">
        <v>1292</v>
      </c>
      <c r="M274" s="128" t="s">
        <v>1187</v>
      </c>
      <c r="N274" s="265"/>
    </row>
    <row r="275" spans="1:14" ht="47.25" outlineLevel="1">
      <c r="A275" s="144" t="s">
        <v>1293</v>
      </c>
      <c r="B275" s="145">
        <v>31</v>
      </c>
      <c r="C275" s="146" t="s">
        <v>792</v>
      </c>
      <c r="D275" s="147" t="s">
        <v>1294</v>
      </c>
      <c r="E275" s="34">
        <v>99.905100000000004</v>
      </c>
      <c r="F275" s="34" t="s">
        <v>838</v>
      </c>
      <c r="G275" s="34" t="s">
        <v>1295</v>
      </c>
      <c r="H275" s="34" t="s">
        <v>1258</v>
      </c>
      <c r="I275" s="34" t="s">
        <v>1283</v>
      </c>
      <c r="J275" s="148" t="s">
        <v>1296</v>
      </c>
      <c r="K275" s="149">
        <v>40983</v>
      </c>
      <c r="L275" s="150" t="s">
        <v>1297</v>
      </c>
      <c r="M275" s="128" t="s">
        <v>1187</v>
      </c>
      <c r="N275" s="265"/>
    </row>
    <row r="276" spans="1:14" ht="47.25" outlineLevel="1">
      <c r="A276" s="144" t="s">
        <v>1298</v>
      </c>
      <c r="B276" s="145">
        <v>31</v>
      </c>
      <c r="C276" s="146" t="s">
        <v>792</v>
      </c>
      <c r="D276" s="147" t="s">
        <v>1299</v>
      </c>
      <c r="E276" s="34">
        <v>105.09701</v>
      </c>
      <c r="F276" s="34" t="s">
        <v>838</v>
      </c>
      <c r="G276" s="34" t="s">
        <v>1295</v>
      </c>
      <c r="H276" s="34" t="s">
        <v>1258</v>
      </c>
      <c r="I276" s="34" t="s">
        <v>1283</v>
      </c>
      <c r="J276" s="148" t="s">
        <v>1300</v>
      </c>
      <c r="K276" s="149">
        <v>41073</v>
      </c>
      <c r="L276" s="150" t="s">
        <v>1301</v>
      </c>
      <c r="M276" s="128" t="s">
        <v>1187</v>
      </c>
      <c r="N276" s="265"/>
    </row>
    <row r="277" spans="1:14" ht="47.25" outlineLevel="1">
      <c r="A277" s="144" t="s">
        <v>1302</v>
      </c>
      <c r="B277" s="145">
        <v>31</v>
      </c>
      <c r="C277" s="146" t="s">
        <v>792</v>
      </c>
      <c r="D277" s="147" t="s">
        <v>1303</v>
      </c>
      <c r="E277" s="34">
        <v>333.15458999999998</v>
      </c>
      <c r="F277" s="34" t="s">
        <v>838</v>
      </c>
      <c r="G277" s="34" t="s">
        <v>1295</v>
      </c>
      <c r="H277" s="34" t="s">
        <v>1258</v>
      </c>
      <c r="I277" s="34" t="s">
        <v>1283</v>
      </c>
      <c r="J277" s="148" t="s">
        <v>1304</v>
      </c>
      <c r="K277" s="149">
        <v>41068</v>
      </c>
      <c r="L277" s="150" t="s">
        <v>1305</v>
      </c>
      <c r="M277" s="128" t="s">
        <v>1187</v>
      </c>
      <c r="N277" s="265"/>
    </row>
    <row r="278" spans="1:14" ht="47.25" outlineLevel="1">
      <c r="A278" s="144" t="s">
        <v>1306</v>
      </c>
      <c r="B278" s="145">
        <v>31</v>
      </c>
      <c r="C278" s="146" t="s">
        <v>792</v>
      </c>
      <c r="D278" s="147" t="s">
        <v>1307</v>
      </c>
      <c r="E278" s="34">
        <v>343.78341999999998</v>
      </c>
      <c r="F278" s="34" t="s">
        <v>1105</v>
      </c>
      <c r="G278" s="34" t="s">
        <v>1308</v>
      </c>
      <c r="H278" s="34" t="s">
        <v>1309</v>
      </c>
      <c r="I278" s="34" t="s">
        <v>1283</v>
      </c>
      <c r="J278" s="148" t="s">
        <v>1310</v>
      </c>
      <c r="K278" s="149">
        <v>41102</v>
      </c>
      <c r="L278" s="150" t="s">
        <v>1311</v>
      </c>
      <c r="M278" s="128" t="s">
        <v>1187</v>
      </c>
      <c r="N278" s="265"/>
    </row>
    <row r="279" spans="1:14" ht="47.25" outlineLevel="1">
      <c r="A279" s="144" t="s">
        <v>1312</v>
      </c>
      <c r="B279" s="145">
        <v>31</v>
      </c>
      <c r="C279" s="146" t="s">
        <v>792</v>
      </c>
      <c r="D279" s="147" t="s">
        <v>1313</v>
      </c>
      <c r="E279" s="34">
        <v>338.66985</v>
      </c>
      <c r="F279" s="34" t="s">
        <v>838</v>
      </c>
      <c r="G279" s="34" t="s">
        <v>1295</v>
      </c>
      <c r="H279" s="34" t="s">
        <v>1258</v>
      </c>
      <c r="I279" s="34" t="s">
        <v>1283</v>
      </c>
      <c r="J279" s="148" t="s">
        <v>1314</v>
      </c>
      <c r="K279" s="149">
        <v>40968</v>
      </c>
      <c r="L279" s="150" t="s">
        <v>1315</v>
      </c>
      <c r="M279" s="128" t="s">
        <v>1187</v>
      </c>
      <c r="N279" s="265"/>
    </row>
    <row r="280" spans="1:14" ht="47.25" outlineLevel="1">
      <c r="A280" s="144" t="s">
        <v>1316</v>
      </c>
      <c r="B280" s="145">
        <v>31</v>
      </c>
      <c r="C280" s="146" t="s">
        <v>792</v>
      </c>
      <c r="D280" s="147" t="s">
        <v>1317</v>
      </c>
      <c r="E280" s="34">
        <v>65.284509999999997</v>
      </c>
      <c r="F280" s="34" t="s">
        <v>1105</v>
      </c>
      <c r="G280" s="34" t="s">
        <v>1308</v>
      </c>
      <c r="H280" s="34" t="s">
        <v>1309</v>
      </c>
      <c r="I280" s="34" t="s">
        <v>1283</v>
      </c>
      <c r="J280" s="148" t="s">
        <v>1318</v>
      </c>
      <c r="K280" s="149">
        <v>41121</v>
      </c>
      <c r="L280" s="150" t="s">
        <v>1319</v>
      </c>
      <c r="M280" s="128" t="s">
        <v>1187</v>
      </c>
      <c r="N280" s="265"/>
    </row>
    <row r="281" spans="1:14" ht="47.25" outlineLevel="1">
      <c r="A281" s="144" t="s">
        <v>1320</v>
      </c>
      <c r="B281" s="145">
        <v>31</v>
      </c>
      <c r="C281" s="146" t="s">
        <v>792</v>
      </c>
      <c r="D281" s="147" t="s">
        <v>1321</v>
      </c>
      <c r="E281" s="34">
        <v>64.042770000000004</v>
      </c>
      <c r="F281" s="34" t="s">
        <v>1322</v>
      </c>
      <c r="G281" s="34" t="s">
        <v>1323</v>
      </c>
      <c r="H281" s="34" t="s">
        <v>1324</v>
      </c>
      <c r="I281" s="34" t="s">
        <v>1283</v>
      </c>
      <c r="J281" s="148" t="s">
        <v>1325</v>
      </c>
      <c r="K281" s="149">
        <v>41121</v>
      </c>
      <c r="L281" s="150" t="s">
        <v>1326</v>
      </c>
      <c r="M281" s="128" t="s">
        <v>1187</v>
      </c>
      <c r="N281" s="265"/>
    </row>
    <row r="282" spans="1:14" ht="47.25" outlineLevel="1">
      <c r="A282" s="144" t="s">
        <v>1327</v>
      </c>
      <c r="B282" s="145">
        <v>31</v>
      </c>
      <c r="C282" s="146" t="s">
        <v>792</v>
      </c>
      <c r="D282" s="147" t="s">
        <v>1328</v>
      </c>
      <c r="E282" s="34">
        <v>177.23876999999999</v>
      </c>
      <c r="F282" s="34" t="s">
        <v>838</v>
      </c>
      <c r="G282" s="34" t="s">
        <v>1295</v>
      </c>
      <c r="H282" s="34" t="s">
        <v>1258</v>
      </c>
      <c r="I282" s="34" t="s">
        <v>1283</v>
      </c>
      <c r="J282" s="148" t="s">
        <v>1329</v>
      </c>
      <c r="K282" s="149">
        <v>41113</v>
      </c>
      <c r="L282" s="150" t="s">
        <v>1330</v>
      </c>
      <c r="M282" s="128" t="s">
        <v>1187</v>
      </c>
      <c r="N282" s="265"/>
    </row>
    <row r="283" spans="1:14" ht="47.25" outlineLevel="1">
      <c r="A283" s="144" t="s">
        <v>1331</v>
      </c>
      <c r="B283" s="145">
        <v>32</v>
      </c>
      <c r="C283" s="146" t="s">
        <v>792</v>
      </c>
      <c r="D283" s="147" t="s">
        <v>1332</v>
      </c>
      <c r="E283" s="34">
        <v>123.36523</v>
      </c>
      <c r="F283" s="34" t="s">
        <v>1333</v>
      </c>
      <c r="G283" s="34" t="s">
        <v>1334</v>
      </c>
      <c r="H283" s="34" t="s">
        <v>1335</v>
      </c>
      <c r="I283" s="34" t="s">
        <v>1336</v>
      </c>
      <c r="J283" s="148" t="s">
        <v>1337</v>
      </c>
      <c r="K283" s="149">
        <v>41043</v>
      </c>
      <c r="L283" s="150" t="s">
        <v>1338</v>
      </c>
      <c r="M283" s="128" t="s">
        <v>1187</v>
      </c>
      <c r="N283" s="265" t="s">
        <v>1339</v>
      </c>
    </row>
    <row r="284" spans="1:14" ht="393.75" outlineLevel="1">
      <c r="A284" s="144" t="s">
        <v>1340</v>
      </c>
      <c r="B284" s="145">
        <v>32</v>
      </c>
      <c r="C284" s="146" t="s">
        <v>792</v>
      </c>
      <c r="D284" s="147" t="s">
        <v>1341</v>
      </c>
      <c r="E284" s="34">
        <v>502.66228000000001</v>
      </c>
      <c r="F284" s="34" t="s">
        <v>1333</v>
      </c>
      <c r="G284" s="34" t="s">
        <v>1342</v>
      </c>
      <c r="H284" s="34" t="s">
        <v>1343</v>
      </c>
      <c r="I284" s="34" t="s">
        <v>1344</v>
      </c>
      <c r="J284" s="148" t="s">
        <v>1345</v>
      </c>
      <c r="K284" s="149" t="s">
        <v>1346</v>
      </c>
      <c r="L284" s="150" t="s">
        <v>1347</v>
      </c>
      <c r="M284" s="128" t="s">
        <v>1187</v>
      </c>
      <c r="N284" s="265"/>
    </row>
    <row r="285" spans="1:14" ht="63" outlineLevel="1">
      <c r="A285" s="144" t="s">
        <v>1348</v>
      </c>
      <c r="B285" s="145">
        <v>32</v>
      </c>
      <c r="C285" s="146" t="s">
        <v>792</v>
      </c>
      <c r="D285" s="147" t="s">
        <v>1349</v>
      </c>
      <c r="E285" s="34">
        <v>758.77636999999993</v>
      </c>
      <c r="F285" s="34" t="s">
        <v>1333</v>
      </c>
      <c r="G285" s="34" t="s">
        <v>1342</v>
      </c>
      <c r="H285" s="34" t="s">
        <v>1343</v>
      </c>
      <c r="I285" s="34" t="s">
        <v>1336</v>
      </c>
      <c r="J285" s="148" t="s">
        <v>1350</v>
      </c>
      <c r="K285" s="149">
        <v>41080</v>
      </c>
      <c r="L285" s="150" t="s">
        <v>1351</v>
      </c>
      <c r="M285" s="128" t="s">
        <v>1187</v>
      </c>
      <c r="N285" s="265" t="s">
        <v>1339</v>
      </c>
    </row>
    <row r="286" spans="1:14" ht="47.25" outlineLevel="1">
      <c r="A286" s="144" t="s">
        <v>1352</v>
      </c>
      <c r="B286" s="145">
        <v>32</v>
      </c>
      <c r="C286" s="146" t="s">
        <v>792</v>
      </c>
      <c r="D286" s="147" t="s">
        <v>1353</v>
      </c>
      <c r="E286" s="34">
        <v>742.05862000000002</v>
      </c>
      <c r="F286" s="34" t="s">
        <v>1354</v>
      </c>
      <c r="G286" s="34" t="s">
        <v>1355</v>
      </c>
      <c r="H286" s="34" t="s">
        <v>1356</v>
      </c>
      <c r="I286" s="34" t="s">
        <v>189</v>
      </c>
      <c r="J286" s="148" t="s">
        <v>1357</v>
      </c>
      <c r="K286" s="149">
        <v>41166</v>
      </c>
      <c r="L286" s="150" t="s">
        <v>1358</v>
      </c>
      <c r="M286" s="128" t="s">
        <v>1187</v>
      </c>
      <c r="N286" s="265"/>
    </row>
    <row r="287" spans="1:14" ht="31.5" outlineLevel="1">
      <c r="A287" s="144" t="s">
        <v>1359</v>
      </c>
      <c r="B287" s="145">
        <v>33</v>
      </c>
      <c r="C287" s="146" t="s">
        <v>792</v>
      </c>
      <c r="D287" s="147" t="s">
        <v>1360</v>
      </c>
      <c r="E287" s="34">
        <v>109.92886</v>
      </c>
      <c r="F287" s="34" t="s">
        <v>182</v>
      </c>
      <c r="G287" s="34" t="s">
        <v>1361</v>
      </c>
      <c r="H287" s="34" t="s">
        <v>1362</v>
      </c>
      <c r="I287" s="34" t="s">
        <v>1363</v>
      </c>
      <c r="J287" s="148" t="s">
        <v>1364</v>
      </c>
      <c r="K287" s="149" t="s">
        <v>1365</v>
      </c>
      <c r="L287" s="150" t="s">
        <v>1366</v>
      </c>
      <c r="M287" s="128" t="s">
        <v>1187</v>
      </c>
      <c r="N287" s="265" t="s">
        <v>1367</v>
      </c>
    </row>
    <row r="288" spans="1:14" ht="31.5" outlineLevel="1">
      <c r="A288" s="144" t="s">
        <v>1368</v>
      </c>
      <c r="B288" s="145">
        <v>33</v>
      </c>
      <c r="C288" s="146" t="s">
        <v>792</v>
      </c>
      <c r="D288" s="147" t="s">
        <v>1369</v>
      </c>
      <c r="E288" s="34">
        <v>64.571550000000002</v>
      </c>
      <c r="F288" s="34" t="s">
        <v>182</v>
      </c>
      <c r="G288" s="34" t="s">
        <v>1361</v>
      </c>
      <c r="H288" s="34" t="s">
        <v>1362</v>
      </c>
      <c r="I288" s="34" t="s">
        <v>1363</v>
      </c>
      <c r="J288" s="148" t="s">
        <v>1370</v>
      </c>
      <c r="K288" s="149" t="s">
        <v>1371</v>
      </c>
      <c r="L288" s="150" t="s">
        <v>1372</v>
      </c>
      <c r="M288" s="128" t="s">
        <v>1187</v>
      </c>
      <c r="N288" s="265"/>
    </row>
    <row r="289" spans="1:14" ht="39.75" customHeight="1" outlineLevel="1">
      <c r="A289" s="144" t="s">
        <v>1373</v>
      </c>
      <c r="B289" s="145">
        <v>33</v>
      </c>
      <c r="C289" s="146" t="s">
        <v>792</v>
      </c>
      <c r="D289" s="147" t="s">
        <v>1374</v>
      </c>
      <c r="E289" s="34">
        <v>50.181289999999997</v>
      </c>
      <c r="F289" s="34" t="s">
        <v>182</v>
      </c>
      <c r="G289" s="34" t="s">
        <v>1361</v>
      </c>
      <c r="H289" s="34" t="s">
        <v>1362</v>
      </c>
      <c r="I289" s="34" t="s">
        <v>1363</v>
      </c>
      <c r="J289" s="148" t="s">
        <v>1375</v>
      </c>
      <c r="K289" s="149" t="s">
        <v>1376</v>
      </c>
      <c r="L289" s="150" t="s">
        <v>1377</v>
      </c>
      <c r="M289" s="128" t="s">
        <v>1187</v>
      </c>
      <c r="N289" s="265"/>
    </row>
    <row r="290" spans="1:14" ht="31.5" outlineLevel="1">
      <c r="A290" s="144" t="s">
        <v>1378</v>
      </c>
      <c r="B290" s="145">
        <v>33</v>
      </c>
      <c r="C290" s="146" t="s">
        <v>792</v>
      </c>
      <c r="D290" s="147" t="s">
        <v>1379</v>
      </c>
      <c r="E290" s="34">
        <v>64.571550000000002</v>
      </c>
      <c r="F290" s="34" t="s">
        <v>182</v>
      </c>
      <c r="G290" s="34" t="s">
        <v>1361</v>
      </c>
      <c r="H290" s="34" t="s">
        <v>1362</v>
      </c>
      <c r="I290" s="34" t="s">
        <v>1363</v>
      </c>
      <c r="J290" s="148" t="s">
        <v>1380</v>
      </c>
      <c r="K290" s="149" t="s">
        <v>1381</v>
      </c>
      <c r="L290" s="150" t="s">
        <v>1382</v>
      </c>
      <c r="M290" s="128" t="s">
        <v>1187</v>
      </c>
      <c r="N290" s="265"/>
    </row>
    <row r="291" spans="1:14" ht="63" outlineLevel="1">
      <c r="A291" s="144" t="s">
        <v>1383</v>
      </c>
      <c r="B291" s="145">
        <v>33</v>
      </c>
      <c r="C291" s="146" t="s">
        <v>792</v>
      </c>
      <c r="D291" s="147" t="s">
        <v>1384</v>
      </c>
      <c r="E291" s="34">
        <v>18.22109</v>
      </c>
      <c r="F291" s="34" t="s">
        <v>182</v>
      </c>
      <c r="G291" s="34" t="s">
        <v>1361</v>
      </c>
      <c r="H291" s="34" t="s">
        <v>1362</v>
      </c>
      <c r="I291" s="34" t="s">
        <v>1363</v>
      </c>
      <c r="J291" s="148" t="s">
        <v>1385</v>
      </c>
      <c r="K291" s="149" t="s">
        <v>1386</v>
      </c>
      <c r="L291" s="150" t="s">
        <v>1387</v>
      </c>
      <c r="M291" s="128" t="s">
        <v>1187</v>
      </c>
      <c r="N291" s="265"/>
    </row>
    <row r="292" spans="1:14" ht="47.25" outlineLevel="1">
      <c r="A292" s="144" t="s">
        <v>1388</v>
      </c>
      <c r="B292" s="145">
        <v>33</v>
      </c>
      <c r="C292" s="146" t="s">
        <v>792</v>
      </c>
      <c r="D292" s="147" t="s">
        <v>1389</v>
      </c>
      <c r="E292" s="34">
        <v>120.81088</v>
      </c>
      <c r="F292" s="34" t="s">
        <v>182</v>
      </c>
      <c r="G292" s="34" t="s">
        <v>1361</v>
      </c>
      <c r="H292" s="34" t="s">
        <v>1362</v>
      </c>
      <c r="I292" s="34" t="s">
        <v>1363</v>
      </c>
      <c r="J292" s="148">
        <v>6100014387</v>
      </c>
      <c r="K292" s="149">
        <v>41264</v>
      </c>
      <c r="L292" s="150" t="s">
        <v>1390</v>
      </c>
      <c r="M292" s="128" t="s">
        <v>1187</v>
      </c>
      <c r="N292" s="265"/>
    </row>
    <row r="293" spans="1:14" ht="47.25" outlineLevel="1">
      <c r="A293" s="144" t="s">
        <v>1391</v>
      </c>
      <c r="B293" s="145">
        <v>34</v>
      </c>
      <c r="C293" s="146" t="s">
        <v>792</v>
      </c>
      <c r="D293" s="147" t="s">
        <v>1392</v>
      </c>
      <c r="E293" s="34">
        <v>215.05967000000001</v>
      </c>
      <c r="F293" s="34" t="s">
        <v>838</v>
      </c>
      <c r="G293" s="34" t="s">
        <v>1393</v>
      </c>
      <c r="H293" s="34" t="s">
        <v>1394</v>
      </c>
      <c r="I293" s="34" t="s">
        <v>1395</v>
      </c>
      <c r="J293" s="148" t="s">
        <v>1396</v>
      </c>
      <c r="K293" s="149">
        <v>41031</v>
      </c>
      <c r="L293" s="150" t="s">
        <v>1397</v>
      </c>
      <c r="M293" s="128" t="s">
        <v>1187</v>
      </c>
      <c r="N293" s="265" t="s">
        <v>1398</v>
      </c>
    </row>
    <row r="294" spans="1:14" ht="47.25" outlineLevel="1">
      <c r="A294" s="144" t="s">
        <v>1399</v>
      </c>
      <c r="B294" s="145">
        <v>34</v>
      </c>
      <c r="C294" s="146" t="s">
        <v>792</v>
      </c>
      <c r="D294" s="147" t="s">
        <v>1400</v>
      </c>
      <c r="E294" s="34">
        <v>0</v>
      </c>
      <c r="F294" s="34" t="s">
        <v>838</v>
      </c>
      <c r="G294" s="34" t="s">
        <v>1393</v>
      </c>
      <c r="H294" s="34" t="s">
        <v>1394</v>
      </c>
      <c r="I294" s="34" t="s">
        <v>1395</v>
      </c>
      <c r="J294" s="148" t="s">
        <v>1401</v>
      </c>
      <c r="K294" s="149">
        <v>41031</v>
      </c>
      <c r="L294" s="150" t="s">
        <v>1402</v>
      </c>
      <c r="M294" s="128" t="s">
        <v>1187</v>
      </c>
      <c r="N294" s="265"/>
    </row>
    <row r="295" spans="1:14" ht="47.25" outlineLevel="1">
      <c r="A295" s="144" t="s">
        <v>1403</v>
      </c>
      <c r="B295" s="145">
        <v>35</v>
      </c>
      <c r="C295" s="146" t="s">
        <v>792</v>
      </c>
      <c r="D295" s="147" t="s">
        <v>1404</v>
      </c>
      <c r="E295" s="34">
        <v>317.14348999999999</v>
      </c>
      <c r="F295" s="34" t="s">
        <v>1405</v>
      </c>
      <c r="G295" s="34" t="s">
        <v>1406</v>
      </c>
      <c r="H295" s="34" t="s">
        <v>1407</v>
      </c>
      <c r="I295" s="34" t="s">
        <v>1408</v>
      </c>
      <c r="J295" s="148" t="s">
        <v>1409</v>
      </c>
      <c r="K295" s="149">
        <v>41031</v>
      </c>
      <c r="L295" s="150" t="s">
        <v>1410</v>
      </c>
      <c r="M295" s="128" t="s">
        <v>1187</v>
      </c>
      <c r="N295" s="159" t="s">
        <v>1411</v>
      </c>
    </row>
    <row r="296" spans="1:14" ht="31.5" outlineLevel="1">
      <c r="A296" s="144" t="s">
        <v>1412</v>
      </c>
      <c r="B296" s="145">
        <v>36</v>
      </c>
      <c r="C296" s="146" t="s">
        <v>792</v>
      </c>
      <c r="D296" s="147" t="s">
        <v>1413</v>
      </c>
      <c r="E296" s="34">
        <v>0</v>
      </c>
      <c r="F296" s="34" t="s">
        <v>1414</v>
      </c>
      <c r="G296" s="34" t="s">
        <v>1415</v>
      </c>
      <c r="H296" s="34" t="s">
        <v>1416</v>
      </c>
      <c r="I296" s="34" t="s">
        <v>1417</v>
      </c>
      <c r="J296" s="148">
        <v>3670</v>
      </c>
      <c r="K296" s="149">
        <v>41113</v>
      </c>
      <c r="L296" s="150" t="s">
        <v>1418</v>
      </c>
      <c r="M296" s="128" t="s">
        <v>1187</v>
      </c>
      <c r="N296" s="159" t="s">
        <v>1419</v>
      </c>
    </row>
    <row r="297" spans="1:14" ht="47.25" outlineLevel="1">
      <c r="A297" s="144" t="s">
        <v>1420</v>
      </c>
      <c r="B297" s="145">
        <v>37</v>
      </c>
      <c r="C297" s="146" t="s">
        <v>792</v>
      </c>
      <c r="D297" s="147" t="s">
        <v>1028</v>
      </c>
      <c r="E297" s="34">
        <v>25.79</v>
      </c>
      <c r="F297" s="34" t="s">
        <v>1421</v>
      </c>
      <c r="G297" s="34" t="s">
        <v>1422</v>
      </c>
      <c r="H297" s="34" t="s">
        <v>1423</v>
      </c>
      <c r="I297" s="34" t="s">
        <v>1424</v>
      </c>
      <c r="J297" s="148" t="s">
        <v>1425</v>
      </c>
      <c r="K297" s="149">
        <v>41182</v>
      </c>
      <c r="L297" s="150" t="s">
        <v>1426</v>
      </c>
      <c r="M297" s="128" t="s">
        <v>1187</v>
      </c>
      <c r="N297" s="265" t="s">
        <v>1427</v>
      </c>
    </row>
    <row r="298" spans="1:14" ht="47.25" outlineLevel="1">
      <c r="A298" s="144" t="s">
        <v>1428</v>
      </c>
      <c r="B298" s="145">
        <v>37</v>
      </c>
      <c r="C298" s="146" t="s">
        <v>792</v>
      </c>
      <c r="D298" s="147" t="s">
        <v>1429</v>
      </c>
      <c r="E298" s="34">
        <v>49.32</v>
      </c>
      <c r="F298" s="34" t="s">
        <v>1421</v>
      </c>
      <c r="G298" s="34" t="s">
        <v>1430</v>
      </c>
      <c r="H298" s="34" t="s">
        <v>1431</v>
      </c>
      <c r="I298" s="34" t="s">
        <v>1424</v>
      </c>
      <c r="J298" s="148" t="s">
        <v>1432</v>
      </c>
      <c r="K298" s="149" t="s">
        <v>1433</v>
      </c>
      <c r="L298" s="150" t="s">
        <v>1434</v>
      </c>
      <c r="M298" s="128" t="s">
        <v>1187</v>
      </c>
      <c r="N298" s="265"/>
    </row>
    <row r="299" spans="1:14" ht="31.5" outlineLevel="1">
      <c r="A299" s="144" t="s">
        <v>1435</v>
      </c>
      <c r="B299" s="145">
        <v>37</v>
      </c>
      <c r="C299" s="146" t="s">
        <v>792</v>
      </c>
      <c r="D299" s="147" t="s">
        <v>1436</v>
      </c>
      <c r="E299" s="34">
        <v>50.13</v>
      </c>
      <c r="F299" s="34" t="s">
        <v>1421</v>
      </c>
      <c r="G299" s="34" t="s">
        <v>1437</v>
      </c>
      <c r="H299" s="34" t="s">
        <v>1438</v>
      </c>
      <c r="I299" s="34" t="s">
        <v>1424</v>
      </c>
      <c r="J299" s="148">
        <v>6100009467</v>
      </c>
      <c r="K299" s="149">
        <v>40974</v>
      </c>
      <c r="L299" s="150" t="s">
        <v>1439</v>
      </c>
      <c r="M299" s="128" t="s">
        <v>1187</v>
      </c>
      <c r="N299" s="265"/>
    </row>
    <row r="300" spans="1:14" ht="47.25" outlineLevel="1">
      <c r="A300" s="144" t="s">
        <v>1440</v>
      </c>
      <c r="B300" s="145">
        <v>38</v>
      </c>
      <c r="C300" s="146" t="s">
        <v>792</v>
      </c>
      <c r="D300" s="147" t="s">
        <v>1441</v>
      </c>
      <c r="E300" s="34">
        <v>0</v>
      </c>
      <c r="F300" s="34" t="s">
        <v>1405</v>
      </c>
      <c r="G300" s="34" t="s">
        <v>1442</v>
      </c>
      <c r="H300" s="34" t="s">
        <v>1443</v>
      </c>
      <c r="I300" s="34" t="s">
        <v>1444</v>
      </c>
      <c r="J300" s="148" t="s">
        <v>1445</v>
      </c>
      <c r="K300" s="149" t="s">
        <v>1446</v>
      </c>
      <c r="L300" s="150" t="s">
        <v>1447</v>
      </c>
      <c r="M300" s="128" t="s">
        <v>1187</v>
      </c>
      <c r="N300" s="265" t="s">
        <v>1448</v>
      </c>
    </row>
    <row r="301" spans="1:14" ht="47.25" outlineLevel="1">
      <c r="A301" s="144" t="s">
        <v>1449</v>
      </c>
      <c r="B301" s="145">
        <v>38</v>
      </c>
      <c r="C301" s="146" t="s">
        <v>792</v>
      </c>
      <c r="D301" s="147" t="s">
        <v>1450</v>
      </c>
      <c r="E301" s="34">
        <v>23.67</v>
      </c>
      <c r="F301" s="34" t="s">
        <v>1405</v>
      </c>
      <c r="G301" s="34" t="s">
        <v>1442</v>
      </c>
      <c r="H301" s="34" t="s">
        <v>1443</v>
      </c>
      <c r="I301" s="34" t="s">
        <v>1444</v>
      </c>
      <c r="J301" s="148" t="s">
        <v>1451</v>
      </c>
      <c r="K301" s="149">
        <v>41031</v>
      </c>
      <c r="L301" s="150" t="s">
        <v>1452</v>
      </c>
      <c r="M301" s="128" t="s">
        <v>1187</v>
      </c>
      <c r="N301" s="265"/>
    </row>
    <row r="302" spans="1:14" ht="31.5" outlineLevel="1">
      <c r="A302" s="144" t="s">
        <v>1453</v>
      </c>
      <c r="B302" s="145">
        <v>39</v>
      </c>
      <c r="C302" s="146" t="s">
        <v>792</v>
      </c>
      <c r="D302" s="147" t="s">
        <v>1454</v>
      </c>
      <c r="E302" s="34">
        <v>6178.1304800000007</v>
      </c>
      <c r="F302" s="34" t="s">
        <v>1455</v>
      </c>
      <c r="G302" s="34" t="s">
        <v>1456</v>
      </c>
      <c r="H302" s="34" t="s">
        <v>1457</v>
      </c>
      <c r="I302" s="34" t="s">
        <v>1458</v>
      </c>
      <c r="J302" s="148" t="s">
        <v>1459</v>
      </c>
      <c r="K302" s="149">
        <v>40856</v>
      </c>
      <c r="L302" s="150" t="s">
        <v>1460</v>
      </c>
      <c r="M302" s="128" t="s">
        <v>1187</v>
      </c>
      <c r="N302" s="159" t="s">
        <v>1461</v>
      </c>
    </row>
    <row r="303" spans="1:14" ht="47.25" outlineLevel="1">
      <c r="A303" s="144" t="s">
        <v>1462</v>
      </c>
      <c r="B303" s="145">
        <v>40</v>
      </c>
      <c r="C303" s="146" t="s">
        <v>792</v>
      </c>
      <c r="D303" s="147" t="s">
        <v>1463</v>
      </c>
      <c r="E303" s="34">
        <v>177.01915520000003</v>
      </c>
      <c r="F303" s="34" t="s">
        <v>189</v>
      </c>
      <c r="G303" s="34" t="s">
        <v>189</v>
      </c>
      <c r="H303" s="34" t="s">
        <v>189</v>
      </c>
      <c r="I303" s="34" t="s">
        <v>189</v>
      </c>
      <c r="J303" s="148" t="s">
        <v>1464</v>
      </c>
      <c r="K303" s="149">
        <v>40945</v>
      </c>
      <c r="L303" s="150" t="s">
        <v>1465</v>
      </c>
      <c r="M303" s="128" t="s">
        <v>1187</v>
      </c>
      <c r="N303" s="159" t="s">
        <v>1466</v>
      </c>
    </row>
    <row r="304" spans="1:14" ht="31.5" outlineLevel="1">
      <c r="A304" s="144" t="s">
        <v>1467</v>
      </c>
      <c r="B304" s="145">
        <v>41</v>
      </c>
      <c r="C304" s="146" t="s">
        <v>792</v>
      </c>
      <c r="D304" s="147" t="s">
        <v>1468</v>
      </c>
      <c r="E304" s="34">
        <v>130.34937399999998</v>
      </c>
      <c r="F304" s="34" t="s">
        <v>189</v>
      </c>
      <c r="G304" s="34" t="s">
        <v>189</v>
      </c>
      <c r="H304" s="34" t="s">
        <v>189</v>
      </c>
      <c r="I304" s="34" t="s">
        <v>189</v>
      </c>
      <c r="J304" s="148" t="s">
        <v>1469</v>
      </c>
      <c r="K304" s="149">
        <v>40981</v>
      </c>
      <c r="L304" s="150" t="s">
        <v>1470</v>
      </c>
      <c r="M304" s="128" t="s">
        <v>1187</v>
      </c>
      <c r="N304" s="159" t="s">
        <v>1471</v>
      </c>
    </row>
    <row r="305" spans="1:14" ht="47.25" outlineLevel="1">
      <c r="A305" s="144" t="s">
        <v>1472</v>
      </c>
      <c r="B305" s="145">
        <v>42</v>
      </c>
      <c r="C305" s="146" t="s">
        <v>792</v>
      </c>
      <c r="D305" s="147" t="s">
        <v>1473</v>
      </c>
      <c r="E305" s="34">
        <v>175.12685879999995</v>
      </c>
      <c r="F305" s="34" t="s">
        <v>189</v>
      </c>
      <c r="G305" s="34" t="s">
        <v>189</v>
      </c>
      <c r="H305" s="34" t="s">
        <v>189</v>
      </c>
      <c r="I305" s="34" t="s">
        <v>189</v>
      </c>
      <c r="J305" s="148" t="s">
        <v>1474</v>
      </c>
      <c r="K305" s="149">
        <v>40966</v>
      </c>
      <c r="L305" s="150" t="s">
        <v>1475</v>
      </c>
      <c r="M305" s="128" t="s">
        <v>1187</v>
      </c>
      <c r="N305" s="159" t="s">
        <v>1476</v>
      </c>
    </row>
    <row r="306" spans="1:14" ht="47.25" outlineLevel="1">
      <c r="A306" s="144" t="s">
        <v>1477</v>
      </c>
      <c r="B306" s="145">
        <v>43</v>
      </c>
      <c r="C306" s="146" t="s">
        <v>792</v>
      </c>
      <c r="D306" s="147" t="s">
        <v>1478</v>
      </c>
      <c r="E306" s="34">
        <v>158.11243119999995</v>
      </c>
      <c r="F306" s="34" t="s">
        <v>189</v>
      </c>
      <c r="G306" s="34" t="s">
        <v>189</v>
      </c>
      <c r="H306" s="34" t="s">
        <v>189</v>
      </c>
      <c r="I306" s="34" t="s">
        <v>189</v>
      </c>
      <c r="J306" s="148" t="s">
        <v>1479</v>
      </c>
      <c r="K306" s="149">
        <v>40821</v>
      </c>
      <c r="L306" s="150" t="s">
        <v>1480</v>
      </c>
      <c r="M306" s="128" t="s">
        <v>1187</v>
      </c>
      <c r="N306" s="159" t="s">
        <v>1481</v>
      </c>
    </row>
    <row r="307" spans="1:14" ht="47.25" outlineLevel="1">
      <c r="A307" s="144" t="s">
        <v>1482</v>
      </c>
      <c r="B307" s="145">
        <v>44</v>
      </c>
      <c r="C307" s="146" t="s">
        <v>792</v>
      </c>
      <c r="D307" s="147" t="s">
        <v>1313</v>
      </c>
      <c r="E307" s="34">
        <v>124.82812200000001</v>
      </c>
      <c r="F307" s="34" t="s">
        <v>189</v>
      </c>
      <c r="G307" s="34" t="s">
        <v>189</v>
      </c>
      <c r="H307" s="34" t="s">
        <v>189</v>
      </c>
      <c r="I307" s="34" t="s">
        <v>189</v>
      </c>
      <c r="J307" s="148" t="s">
        <v>1483</v>
      </c>
      <c r="K307" s="149">
        <v>41110</v>
      </c>
      <c r="L307" s="150" t="s">
        <v>1484</v>
      </c>
      <c r="M307" s="128" t="s">
        <v>1187</v>
      </c>
      <c r="N307" s="159" t="s">
        <v>1485</v>
      </c>
    </row>
    <row r="308" spans="1:14" ht="47.25" outlineLevel="1">
      <c r="A308" s="144" t="s">
        <v>1486</v>
      </c>
      <c r="B308" s="145">
        <v>45</v>
      </c>
      <c r="C308" s="146" t="s">
        <v>792</v>
      </c>
      <c r="D308" s="147" t="s">
        <v>1313</v>
      </c>
      <c r="E308" s="34">
        <v>132.48772959999999</v>
      </c>
      <c r="F308" s="34" t="s">
        <v>189</v>
      </c>
      <c r="G308" s="34" t="s">
        <v>189</v>
      </c>
      <c r="H308" s="34" t="s">
        <v>189</v>
      </c>
      <c r="I308" s="34" t="s">
        <v>189</v>
      </c>
      <c r="J308" s="148">
        <v>6100014408</v>
      </c>
      <c r="K308" s="149">
        <v>41264</v>
      </c>
      <c r="L308" s="150" t="s">
        <v>1487</v>
      </c>
      <c r="M308" s="128" t="s">
        <v>1187</v>
      </c>
      <c r="N308" s="159" t="s">
        <v>1488</v>
      </c>
    </row>
    <row r="309" spans="1:14" s="139" customFormat="1" ht="20.25" customHeight="1">
      <c r="A309" s="151" t="s">
        <v>1489</v>
      </c>
      <c r="B309" s="264" t="s">
        <v>1490</v>
      </c>
      <c r="C309" s="264"/>
      <c r="D309" s="264"/>
      <c r="E309" s="158">
        <f>SUM(E310:E345)</f>
        <v>16091.150060399999</v>
      </c>
      <c r="F309" s="152"/>
      <c r="G309" s="152"/>
      <c r="H309" s="152"/>
      <c r="I309" s="152"/>
      <c r="J309" s="153"/>
      <c r="K309" s="154"/>
      <c r="L309" s="155"/>
      <c r="M309" s="152"/>
      <c r="N309" s="143"/>
    </row>
    <row r="310" spans="1:14" ht="31.5" outlineLevel="1">
      <c r="A310" s="144" t="s">
        <v>1491</v>
      </c>
      <c r="B310" s="145">
        <v>1</v>
      </c>
      <c r="C310" s="146" t="s">
        <v>792</v>
      </c>
      <c r="D310" s="147" t="s">
        <v>1492</v>
      </c>
      <c r="E310" s="34">
        <v>0</v>
      </c>
      <c r="F310" s="34" t="s">
        <v>838</v>
      </c>
      <c r="G310" s="34" t="s">
        <v>1208</v>
      </c>
      <c r="H310" s="34" t="s">
        <v>1209</v>
      </c>
      <c r="I310" s="34" t="s">
        <v>1210</v>
      </c>
      <c r="J310" s="148">
        <v>6100014123</v>
      </c>
      <c r="K310" s="149">
        <v>41243</v>
      </c>
      <c r="L310" s="150" t="s">
        <v>1493</v>
      </c>
      <c r="M310" s="128">
        <v>16</v>
      </c>
      <c r="N310" s="159" t="s">
        <v>1494</v>
      </c>
    </row>
    <row r="311" spans="1:14" ht="47.25" outlineLevel="1">
      <c r="A311" s="144" t="s">
        <v>1495</v>
      </c>
      <c r="B311" s="145">
        <v>2</v>
      </c>
      <c r="C311" s="146" t="s">
        <v>792</v>
      </c>
      <c r="D311" s="147" t="s">
        <v>1496</v>
      </c>
      <c r="E311" s="34">
        <v>9.3800000000000008</v>
      </c>
      <c r="F311" s="34" t="s">
        <v>1497</v>
      </c>
      <c r="G311" s="34" t="s">
        <v>1498</v>
      </c>
      <c r="H311" s="34" t="s">
        <v>1499</v>
      </c>
      <c r="I311" s="34" t="s">
        <v>1500</v>
      </c>
      <c r="J311" s="148" t="s">
        <v>1501</v>
      </c>
      <c r="K311" s="149">
        <v>41156</v>
      </c>
      <c r="L311" s="150" t="s">
        <v>1502</v>
      </c>
      <c r="M311" s="128">
        <v>16</v>
      </c>
      <c r="N311" s="159" t="s">
        <v>1503</v>
      </c>
    </row>
    <row r="312" spans="1:14" ht="31.5" outlineLevel="1">
      <c r="A312" s="144" t="s">
        <v>1504</v>
      </c>
      <c r="B312" s="145">
        <v>3</v>
      </c>
      <c r="C312" s="146" t="s">
        <v>792</v>
      </c>
      <c r="D312" s="147" t="s">
        <v>1505</v>
      </c>
      <c r="E312" s="34">
        <v>8.2489803999999989</v>
      </c>
      <c r="F312" s="34" t="s">
        <v>838</v>
      </c>
      <c r="G312" s="34" t="s">
        <v>1506</v>
      </c>
      <c r="H312" s="34" t="s">
        <v>1507</v>
      </c>
      <c r="I312" s="34" t="s">
        <v>1508</v>
      </c>
      <c r="J312" s="148" t="s">
        <v>1509</v>
      </c>
      <c r="K312" s="149" t="s">
        <v>1510</v>
      </c>
      <c r="L312" s="150" t="s">
        <v>1511</v>
      </c>
      <c r="M312" s="128">
        <v>16</v>
      </c>
      <c r="N312" s="265" t="s">
        <v>1512</v>
      </c>
    </row>
    <row r="313" spans="1:14" outlineLevel="1">
      <c r="A313" s="144" t="s">
        <v>1513</v>
      </c>
      <c r="B313" s="145">
        <v>3</v>
      </c>
      <c r="C313" s="146" t="s">
        <v>792</v>
      </c>
      <c r="D313" s="147" t="s">
        <v>1514</v>
      </c>
      <c r="E313" s="34">
        <v>0</v>
      </c>
      <c r="F313" s="34" t="s">
        <v>838</v>
      </c>
      <c r="G313" s="34" t="s">
        <v>1506</v>
      </c>
      <c r="H313" s="34" t="s">
        <v>1507</v>
      </c>
      <c r="I313" s="34" t="s">
        <v>1508</v>
      </c>
      <c r="J313" s="148">
        <v>6100014135</v>
      </c>
      <c r="K313" s="149">
        <v>41243</v>
      </c>
      <c r="L313" s="150" t="s">
        <v>1515</v>
      </c>
      <c r="M313" s="128">
        <v>16</v>
      </c>
      <c r="N313" s="265"/>
    </row>
    <row r="314" spans="1:14" ht="31.5" outlineLevel="1">
      <c r="A314" s="144" t="s">
        <v>1516</v>
      </c>
      <c r="B314" s="145">
        <v>4</v>
      </c>
      <c r="C314" s="146" t="s">
        <v>792</v>
      </c>
      <c r="D314" s="147" t="s">
        <v>1517</v>
      </c>
      <c r="E314" s="34">
        <v>0</v>
      </c>
      <c r="F314" s="34" t="s">
        <v>838</v>
      </c>
      <c r="G314" s="34" t="s">
        <v>1518</v>
      </c>
      <c r="H314" s="34" t="s">
        <v>1519</v>
      </c>
      <c r="I314" s="34" t="s">
        <v>1520</v>
      </c>
      <c r="J314" s="148" t="s">
        <v>1521</v>
      </c>
      <c r="K314" s="149" t="s">
        <v>1522</v>
      </c>
      <c r="L314" s="150" t="s">
        <v>1523</v>
      </c>
      <c r="M314" s="128">
        <v>16</v>
      </c>
      <c r="N314" s="159" t="s">
        <v>1524</v>
      </c>
    </row>
    <row r="315" spans="1:14" ht="47.25" outlineLevel="1">
      <c r="A315" s="144" t="s">
        <v>1525</v>
      </c>
      <c r="B315" s="145">
        <v>5</v>
      </c>
      <c r="C315" s="146" t="s">
        <v>792</v>
      </c>
      <c r="D315" s="147" t="s">
        <v>1526</v>
      </c>
      <c r="E315" s="34">
        <v>82.856781600000005</v>
      </c>
      <c r="F315" s="34" t="s">
        <v>189</v>
      </c>
      <c r="G315" s="34" t="s">
        <v>189</v>
      </c>
      <c r="H315" s="34" t="s">
        <v>189</v>
      </c>
      <c r="I315" s="34" t="s">
        <v>189</v>
      </c>
      <c r="J315" s="148" t="s">
        <v>1527</v>
      </c>
      <c r="K315" s="149">
        <v>40773</v>
      </c>
      <c r="L315" s="150" t="s">
        <v>1528</v>
      </c>
      <c r="M315" s="128">
        <v>16</v>
      </c>
      <c r="N315" s="159" t="s">
        <v>1529</v>
      </c>
    </row>
    <row r="316" spans="1:14" ht="47.25" outlineLevel="1">
      <c r="A316" s="144" t="s">
        <v>1530</v>
      </c>
      <c r="B316" s="145">
        <v>6</v>
      </c>
      <c r="C316" s="146" t="s">
        <v>792</v>
      </c>
      <c r="D316" s="147" t="s">
        <v>1028</v>
      </c>
      <c r="E316" s="34">
        <v>101.05497760000003</v>
      </c>
      <c r="F316" s="34" t="s">
        <v>189</v>
      </c>
      <c r="G316" s="34" t="s">
        <v>189</v>
      </c>
      <c r="H316" s="34" t="s">
        <v>189</v>
      </c>
      <c r="I316" s="34" t="s">
        <v>189</v>
      </c>
      <c r="J316" s="148" t="s">
        <v>1531</v>
      </c>
      <c r="K316" s="149">
        <v>40758</v>
      </c>
      <c r="L316" s="150" t="s">
        <v>1532</v>
      </c>
      <c r="M316" s="128">
        <v>16</v>
      </c>
      <c r="N316" s="159" t="s">
        <v>1533</v>
      </c>
    </row>
    <row r="317" spans="1:14" ht="47.25" outlineLevel="1">
      <c r="A317" s="144" t="s">
        <v>1534</v>
      </c>
      <c r="B317" s="145">
        <v>7</v>
      </c>
      <c r="C317" s="146" t="s">
        <v>792</v>
      </c>
      <c r="D317" s="147" t="s">
        <v>1535</v>
      </c>
      <c r="E317" s="34">
        <v>35.807830000000003</v>
      </c>
      <c r="F317" s="34" t="s">
        <v>189</v>
      </c>
      <c r="G317" s="34" t="s">
        <v>189</v>
      </c>
      <c r="H317" s="34" t="s">
        <v>189</v>
      </c>
      <c r="I317" s="34" t="s">
        <v>189</v>
      </c>
      <c r="J317" s="148" t="s">
        <v>1536</v>
      </c>
      <c r="K317" s="149">
        <v>40792</v>
      </c>
      <c r="L317" s="150" t="s">
        <v>1537</v>
      </c>
      <c r="M317" s="128">
        <v>16</v>
      </c>
      <c r="N317" s="159" t="s">
        <v>1538</v>
      </c>
    </row>
    <row r="318" spans="1:14" ht="47.25" outlineLevel="1">
      <c r="A318" s="144" t="s">
        <v>1539</v>
      </c>
      <c r="B318" s="145">
        <v>8</v>
      </c>
      <c r="C318" s="146" t="s">
        <v>792</v>
      </c>
      <c r="D318" s="147" t="s">
        <v>1540</v>
      </c>
      <c r="E318" s="34">
        <v>18.383413199999996</v>
      </c>
      <c r="F318" s="34" t="s">
        <v>189</v>
      </c>
      <c r="G318" s="34" t="s">
        <v>189</v>
      </c>
      <c r="H318" s="34" t="s">
        <v>189</v>
      </c>
      <c r="I318" s="34" t="s">
        <v>189</v>
      </c>
      <c r="J318" s="148" t="s">
        <v>1541</v>
      </c>
      <c r="K318" s="149">
        <v>40871</v>
      </c>
      <c r="L318" s="150" t="s">
        <v>1542</v>
      </c>
      <c r="M318" s="128">
        <v>16</v>
      </c>
      <c r="N318" s="159" t="s">
        <v>1543</v>
      </c>
    </row>
    <row r="319" spans="1:14" ht="63" outlineLevel="1">
      <c r="A319" s="144" t="s">
        <v>1544</v>
      </c>
      <c r="B319" s="145">
        <v>9</v>
      </c>
      <c r="C319" s="146" t="s">
        <v>792</v>
      </c>
      <c r="D319" s="147" t="s">
        <v>1496</v>
      </c>
      <c r="E319" s="34">
        <v>10.220000000000001</v>
      </c>
      <c r="F319" s="34" t="s">
        <v>1545</v>
      </c>
      <c r="G319" s="34" t="s">
        <v>1546</v>
      </c>
      <c r="H319" s="34" t="s">
        <v>1547</v>
      </c>
      <c r="I319" s="34" t="s">
        <v>1548</v>
      </c>
      <c r="J319" s="148" t="s">
        <v>1549</v>
      </c>
      <c r="K319" s="149">
        <v>41149</v>
      </c>
      <c r="L319" s="150" t="s">
        <v>1550</v>
      </c>
      <c r="M319" s="128">
        <v>16</v>
      </c>
      <c r="N319" s="159" t="s">
        <v>1551</v>
      </c>
    </row>
    <row r="320" spans="1:14" ht="47.25" outlineLevel="1">
      <c r="A320" s="144" t="s">
        <v>1552</v>
      </c>
      <c r="B320" s="145">
        <v>10</v>
      </c>
      <c r="C320" s="146" t="s">
        <v>792</v>
      </c>
      <c r="D320" s="147" t="s">
        <v>1553</v>
      </c>
      <c r="E320" s="34">
        <v>174.25726479999997</v>
      </c>
      <c r="F320" s="34" t="s">
        <v>189</v>
      </c>
      <c r="G320" s="34" t="s">
        <v>189</v>
      </c>
      <c r="H320" s="34" t="s">
        <v>189</v>
      </c>
      <c r="I320" s="34" t="s">
        <v>189</v>
      </c>
      <c r="J320" s="148" t="s">
        <v>1554</v>
      </c>
      <c r="K320" s="149" t="s">
        <v>1555</v>
      </c>
      <c r="L320" s="150" t="s">
        <v>1556</v>
      </c>
      <c r="M320" s="128">
        <v>16</v>
      </c>
      <c r="N320" s="159" t="s">
        <v>1557</v>
      </c>
    </row>
    <row r="321" spans="1:14" ht="31.5" outlineLevel="1">
      <c r="A321" s="144" t="s">
        <v>1558</v>
      </c>
      <c r="B321" s="145">
        <v>11</v>
      </c>
      <c r="C321" s="146" t="s">
        <v>792</v>
      </c>
      <c r="D321" s="147" t="s">
        <v>1559</v>
      </c>
      <c r="E321" s="34">
        <v>65.237066000000013</v>
      </c>
      <c r="F321" s="34" t="s">
        <v>189</v>
      </c>
      <c r="G321" s="34" t="s">
        <v>189</v>
      </c>
      <c r="H321" s="34" t="s">
        <v>189</v>
      </c>
      <c r="I321" s="34" t="s">
        <v>189</v>
      </c>
      <c r="J321" s="148">
        <v>6100009352</v>
      </c>
      <c r="K321" s="149">
        <v>40966</v>
      </c>
      <c r="L321" s="150" t="s">
        <v>1560</v>
      </c>
      <c r="M321" s="128">
        <v>16</v>
      </c>
      <c r="N321" s="159" t="s">
        <v>1561</v>
      </c>
    </row>
    <row r="322" spans="1:14" ht="31.5" outlineLevel="1">
      <c r="A322" s="144" t="s">
        <v>1562</v>
      </c>
      <c r="B322" s="145">
        <v>12</v>
      </c>
      <c r="C322" s="146" t="s">
        <v>792</v>
      </c>
      <c r="D322" s="147" t="s">
        <v>1563</v>
      </c>
      <c r="E322" s="34">
        <v>147.03945400000001</v>
      </c>
      <c r="F322" s="34" t="s">
        <v>189</v>
      </c>
      <c r="G322" s="34" t="s">
        <v>189</v>
      </c>
      <c r="H322" s="34" t="s">
        <v>189</v>
      </c>
      <c r="I322" s="34" t="s">
        <v>189</v>
      </c>
      <c r="J322" s="148">
        <v>6100009276</v>
      </c>
      <c r="K322" s="149">
        <v>40954</v>
      </c>
      <c r="L322" s="150" t="s">
        <v>1564</v>
      </c>
      <c r="M322" s="128">
        <v>16</v>
      </c>
      <c r="N322" s="159" t="s">
        <v>1565</v>
      </c>
    </row>
    <row r="323" spans="1:14" ht="31.5" outlineLevel="1">
      <c r="A323" s="144" t="s">
        <v>1566</v>
      </c>
      <c r="B323" s="145">
        <v>13</v>
      </c>
      <c r="C323" s="146" t="s">
        <v>792</v>
      </c>
      <c r="D323" s="147" t="s">
        <v>1567</v>
      </c>
      <c r="E323" s="34">
        <v>15348.590803200001</v>
      </c>
      <c r="F323" s="34" t="s">
        <v>189</v>
      </c>
      <c r="G323" s="34" t="s">
        <v>189</v>
      </c>
      <c r="H323" s="34" t="s">
        <v>189</v>
      </c>
      <c r="I323" s="34" t="s">
        <v>189</v>
      </c>
      <c r="J323" s="148" t="s">
        <v>1568</v>
      </c>
      <c r="K323" s="149">
        <v>41183</v>
      </c>
      <c r="L323" s="150" t="s">
        <v>1569</v>
      </c>
      <c r="M323" s="128">
        <v>16</v>
      </c>
      <c r="N323" s="159" t="s">
        <v>1570</v>
      </c>
    </row>
    <row r="324" spans="1:14" ht="47.25" outlineLevel="1">
      <c r="A324" s="144" t="s">
        <v>1571</v>
      </c>
      <c r="B324" s="145">
        <v>14</v>
      </c>
      <c r="C324" s="146" t="s">
        <v>792</v>
      </c>
      <c r="D324" s="147" t="s">
        <v>1463</v>
      </c>
      <c r="E324" s="34">
        <v>73.331256000000053</v>
      </c>
      <c r="F324" s="34" t="s">
        <v>189</v>
      </c>
      <c r="G324" s="34" t="s">
        <v>189</v>
      </c>
      <c r="H324" s="34" t="s">
        <v>189</v>
      </c>
      <c r="I324" s="34" t="s">
        <v>189</v>
      </c>
      <c r="J324" s="148">
        <v>6100008791</v>
      </c>
      <c r="K324" s="149">
        <v>40903</v>
      </c>
      <c r="L324" s="150" t="s">
        <v>1572</v>
      </c>
      <c r="M324" s="128">
        <v>16</v>
      </c>
      <c r="N324" s="159" t="s">
        <v>1573</v>
      </c>
    </row>
    <row r="325" spans="1:14" ht="31.5" outlineLevel="1">
      <c r="A325" s="144" t="s">
        <v>1574</v>
      </c>
      <c r="B325" s="145">
        <v>15</v>
      </c>
      <c r="C325" s="146" t="s">
        <v>792</v>
      </c>
      <c r="D325" s="147" t="s">
        <v>1575</v>
      </c>
      <c r="E325" s="34">
        <v>16.742233599999999</v>
      </c>
      <c r="F325" s="34" t="s">
        <v>189</v>
      </c>
      <c r="G325" s="34" t="s">
        <v>189</v>
      </c>
      <c r="H325" s="34" t="s">
        <v>189</v>
      </c>
      <c r="I325" s="34" t="s">
        <v>189</v>
      </c>
      <c r="J325" s="148" t="s">
        <v>1576</v>
      </c>
      <c r="K325" s="149" t="s">
        <v>1577</v>
      </c>
      <c r="L325" s="150" t="s">
        <v>1578</v>
      </c>
      <c r="M325" s="128">
        <v>16</v>
      </c>
      <c r="N325" s="159" t="s">
        <v>1579</v>
      </c>
    </row>
    <row r="326" spans="1:14" ht="31.5" outlineLevel="1">
      <c r="A326" s="144" t="s">
        <v>1580</v>
      </c>
      <c r="B326" s="145">
        <v>16</v>
      </c>
      <c r="C326" s="146" t="s">
        <v>792</v>
      </c>
      <c r="D326" s="147" t="s">
        <v>1581</v>
      </c>
      <c r="E326" s="34">
        <v>0</v>
      </c>
      <c r="F326" s="34" t="s">
        <v>189</v>
      </c>
      <c r="G326" s="34" t="s">
        <v>189</v>
      </c>
      <c r="H326" s="34" t="s">
        <v>189</v>
      </c>
      <c r="I326" s="34" t="s">
        <v>189</v>
      </c>
      <c r="J326" s="148">
        <v>6100016292</v>
      </c>
      <c r="K326" s="149">
        <v>41402</v>
      </c>
      <c r="L326" s="150" t="s">
        <v>1582</v>
      </c>
      <c r="M326" s="128">
        <v>16</v>
      </c>
      <c r="N326" s="159" t="s">
        <v>1583</v>
      </c>
    </row>
    <row r="327" spans="1:14" ht="31.5" outlineLevel="1">
      <c r="A327" s="144" t="s">
        <v>1584</v>
      </c>
      <c r="B327" s="145">
        <v>17</v>
      </c>
      <c r="C327" s="146" t="s">
        <v>792</v>
      </c>
      <c r="D327" s="147" t="s">
        <v>1585</v>
      </c>
      <c r="E327" s="34">
        <v>0</v>
      </c>
      <c r="F327" s="34" t="s">
        <v>189</v>
      </c>
      <c r="G327" s="34" t="s">
        <v>189</v>
      </c>
      <c r="H327" s="34" t="s">
        <v>189</v>
      </c>
      <c r="I327" s="34" t="s">
        <v>189</v>
      </c>
      <c r="J327" s="148" t="s">
        <v>1586</v>
      </c>
      <c r="K327" s="149" t="s">
        <v>1587</v>
      </c>
      <c r="L327" s="150" t="s">
        <v>1588</v>
      </c>
      <c r="M327" s="128">
        <v>16</v>
      </c>
      <c r="N327" s="159" t="s">
        <v>1589</v>
      </c>
    </row>
    <row r="328" spans="1:14" ht="31.5" outlineLevel="1">
      <c r="A328" s="144" t="s">
        <v>1590</v>
      </c>
      <c r="B328" s="145">
        <v>18</v>
      </c>
      <c r="C328" s="146" t="s">
        <v>792</v>
      </c>
      <c r="D328" s="147" t="s">
        <v>1591</v>
      </c>
      <c r="E328" s="34">
        <v>0</v>
      </c>
      <c r="F328" s="34" t="s">
        <v>189</v>
      </c>
      <c r="G328" s="34" t="s">
        <v>189</v>
      </c>
      <c r="H328" s="34" t="s">
        <v>189</v>
      </c>
      <c r="I328" s="34" t="s">
        <v>189</v>
      </c>
      <c r="J328" s="148">
        <v>6100012960</v>
      </c>
      <c r="K328" s="149">
        <v>41543</v>
      </c>
      <c r="L328" s="150" t="s">
        <v>1592</v>
      </c>
      <c r="M328" s="128">
        <v>16</v>
      </c>
      <c r="N328" s="159" t="s">
        <v>1593</v>
      </c>
    </row>
    <row r="329" spans="1:14" ht="31.5" outlineLevel="1">
      <c r="A329" s="144" t="s">
        <v>1594</v>
      </c>
      <c r="B329" s="145">
        <v>19</v>
      </c>
      <c r="C329" s="146" t="s">
        <v>792</v>
      </c>
      <c r="D329" s="147" t="s">
        <v>1595</v>
      </c>
      <c r="E329" s="34">
        <v>0</v>
      </c>
      <c r="F329" s="34" t="s">
        <v>189</v>
      </c>
      <c r="G329" s="34" t="s">
        <v>189</v>
      </c>
      <c r="H329" s="34" t="s">
        <v>189</v>
      </c>
      <c r="I329" s="34" t="s">
        <v>189</v>
      </c>
      <c r="J329" s="148">
        <v>6100013656</v>
      </c>
      <c r="K329" s="149">
        <v>41221</v>
      </c>
      <c r="L329" s="150" t="s">
        <v>1596</v>
      </c>
      <c r="M329" s="128">
        <v>16</v>
      </c>
      <c r="N329" s="159" t="s">
        <v>1597</v>
      </c>
    </row>
    <row r="330" spans="1:14" ht="31.5" outlineLevel="1">
      <c r="A330" s="144" t="s">
        <v>1598</v>
      </c>
      <c r="B330" s="145">
        <v>20</v>
      </c>
      <c r="C330" s="146" t="s">
        <v>792</v>
      </c>
      <c r="D330" s="147" t="s">
        <v>1599</v>
      </c>
      <c r="E330" s="34">
        <v>0</v>
      </c>
      <c r="F330" s="34" t="s">
        <v>189</v>
      </c>
      <c r="G330" s="34" t="s">
        <v>189</v>
      </c>
      <c r="H330" s="34" t="s">
        <v>189</v>
      </c>
      <c r="I330" s="34" t="s">
        <v>189</v>
      </c>
      <c r="J330" s="148" t="s">
        <v>1600</v>
      </c>
      <c r="K330" s="149" t="s">
        <v>1601</v>
      </c>
      <c r="L330" s="150" t="s">
        <v>1602</v>
      </c>
      <c r="M330" s="128">
        <v>16</v>
      </c>
      <c r="N330" s="159" t="s">
        <v>1603</v>
      </c>
    </row>
    <row r="331" spans="1:14" ht="31.5" outlineLevel="1">
      <c r="A331" s="144" t="s">
        <v>1604</v>
      </c>
      <c r="B331" s="145">
        <v>21</v>
      </c>
      <c r="C331" s="146" t="s">
        <v>792</v>
      </c>
      <c r="D331" s="147" t="s">
        <v>1605</v>
      </c>
      <c r="E331" s="34">
        <v>0</v>
      </c>
      <c r="F331" s="34" t="s">
        <v>189</v>
      </c>
      <c r="G331" s="34" t="s">
        <v>189</v>
      </c>
      <c r="H331" s="34" t="s">
        <v>189</v>
      </c>
      <c r="I331" s="34" t="s">
        <v>189</v>
      </c>
      <c r="J331" s="148" t="s">
        <v>1606</v>
      </c>
      <c r="K331" s="149" t="s">
        <v>1607</v>
      </c>
      <c r="L331" s="150" t="s">
        <v>1608</v>
      </c>
      <c r="M331" s="128">
        <v>16</v>
      </c>
      <c r="N331" s="159" t="s">
        <v>1609</v>
      </c>
    </row>
    <row r="332" spans="1:14" ht="31.5" outlineLevel="1">
      <c r="A332" s="144" t="s">
        <v>1610</v>
      </c>
      <c r="B332" s="145">
        <v>22</v>
      </c>
      <c r="C332" s="146" t="s">
        <v>792</v>
      </c>
      <c r="D332" s="147" t="s">
        <v>1611</v>
      </c>
      <c r="E332" s="34">
        <v>0</v>
      </c>
      <c r="F332" s="34" t="s">
        <v>189</v>
      </c>
      <c r="G332" s="34" t="s">
        <v>189</v>
      </c>
      <c r="H332" s="34" t="s">
        <v>189</v>
      </c>
      <c r="I332" s="34" t="s">
        <v>189</v>
      </c>
      <c r="J332" s="148" t="s">
        <v>1612</v>
      </c>
      <c r="K332" s="149" t="s">
        <v>1613</v>
      </c>
      <c r="L332" s="150" t="s">
        <v>1614</v>
      </c>
      <c r="M332" s="128">
        <v>16</v>
      </c>
      <c r="N332" s="159" t="s">
        <v>1615</v>
      </c>
    </row>
    <row r="333" spans="1:14" ht="31.5" outlineLevel="1">
      <c r="A333" s="144" t="s">
        <v>1616</v>
      </c>
      <c r="B333" s="145">
        <v>23</v>
      </c>
      <c r="C333" s="146" t="s">
        <v>792</v>
      </c>
      <c r="D333" s="147" t="s">
        <v>1617</v>
      </c>
      <c r="E333" s="34">
        <v>0</v>
      </c>
      <c r="F333" s="34" t="s">
        <v>189</v>
      </c>
      <c r="G333" s="34" t="s">
        <v>189</v>
      </c>
      <c r="H333" s="34" t="s">
        <v>189</v>
      </c>
      <c r="I333" s="34" t="s">
        <v>189</v>
      </c>
      <c r="J333" s="148">
        <v>6100015588</v>
      </c>
      <c r="K333" s="149">
        <v>41359</v>
      </c>
      <c r="L333" s="150" t="s">
        <v>1618</v>
      </c>
      <c r="M333" s="128">
        <v>16</v>
      </c>
      <c r="N333" s="159" t="s">
        <v>1619</v>
      </c>
    </row>
    <row r="334" spans="1:14" ht="31.5" outlineLevel="1">
      <c r="A334" s="144" t="s">
        <v>1620</v>
      </c>
      <c r="B334" s="145">
        <v>24</v>
      </c>
      <c r="C334" s="146" t="s">
        <v>792</v>
      </c>
      <c r="D334" s="147" t="s">
        <v>1621</v>
      </c>
      <c r="E334" s="34">
        <v>0</v>
      </c>
      <c r="F334" s="34" t="s">
        <v>189</v>
      </c>
      <c r="G334" s="34" t="s">
        <v>189</v>
      </c>
      <c r="H334" s="34" t="s">
        <v>189</v>
      </c>
      <c r="I334" s="34" t="s">
        <v>189</v>
      </c>
      <c r="J334" s="148">
        <v>6100015442</v>
      </c>
      <c r="K334" s="149" t="s">
        <v>1607</v>
      </c>
      <c r="L334" s="150" t="s">
        <v>1622</v>
      </c>
      <c r="M334" s="128">
        <v>16</v>
      </c>
      <c r="N334" s="159" t="s">
        <v>1623</v>
      </c>
    </row>
    <row r="335" spans="1:14" ht="47.25" outlineLevel="1">
      <c r="A335" s="144" t="s">
        <v>1624</v>
      </c>
      <c r="B335" s="145">
        <v>25</v>
      </c>
      <c r="C335" s="146" t="s">
        <v>792</v>
      </c>
      <c r="D335" s="147" t="s">
        <v>1625</v>
      </c>
      <c r="E335" s="34">
        <v>0</v>
      </c>
      <c r="F335" s="34" t="s">
        <v>189</v>
      </c>
      <c r="G335" s="34" t="s">
        <v>189</v>
      </c>
      <c r="H335" s="34" t="s">
        <v>189</v>
      </c>
      <c r="I335" s="34" t="s">
        <v>189</v>
      </c>
      <c r="J335" s="148" t="s">
        <v>1626</v>
      </c>
      <c r="K335" s="149" t="s">
        <v>1627</v>
      </c>
      <c r="L335" s="150" t="s">
        <v>1628</v>
      </c>
      <c r="M335" s="128">
        <v>16</v>
      </c>
      <c r="N335" s="159" t="s">
        <v>1629</v>
      </c>
    </row>
    <row r="336" spans="1:14" ht="31.5" outlineLevel="1">
      <c r="A336" s="144" t="s">
        <v>1630</v>
      </c>
      <c r="B336" s="145">
        <v>26</v>
      </c>
      <c r="C336" s="146" t="s">
        <v>792</v>
      </c>
      <c r="D336" s="147" t="s">
        <v>1631</v>
      </c>
      <c r="E336" s="34">
        <v>0</v>
      </c>
      <c r="F336" s="34" t="s">
        <v>189</v>
      </c>
      <c r="G336" s="34" t="s">
        <v>189</v>
      </c>
      <c r="H336" s="34" t="s">
        <v>189</v>
      </c>
      <c r="I336" s="34" t="s">
        <v>189</v>
      </c>
      <c r="J336" s="148">
        <v>6100016762</v>
      </c>
      <c r="K336" s="149" t="s">
        <v>1632</v>
      </c>
      <c r="L336" s="150" t="s">
        <v>1633</v>
      </c>
      <c r="M336" s="128">
        <v>16</v>
      </c>
      <c r="N336" s="159" t="s">
        <v>1634</v>
      </c>
    </row>
    <row r="337" spans="1:14" ht="31.5" outlineLevel="1">
      <c r="A337" s="144" t="s">
        <v>1635</v>
      </c>
      <c r="B337" s="145">
        <v>27</v>
      </c>
      <c r="C337" s="146" t="s">
        <v>792</v>
      </c>
      <c r="D337" s="147" t="s">
        <v>1636</v>
      </c>
      <c r="E337" s="34">
        <v>0</v>
      </c>
      <c r="F337" s="34" t="s">
        <v>189</v>
      </c>
      <c r="G337" s="34" t="s">
        <v>189</v>
      </c>
      <c r="H337" s="34" t="s">
        <v>189</v>
      </c>
      <c r="I337" s="34" t="s">
        <v>189</v>
      </c>
      <c r="J337" s="148">
        <v>6100016773</v>
      </c>
      <c r="K337" s="149">
        <v>41430</v>
      </c>
      <c r="L337" s="150" t="s">
        <v>1637</v>
      </c>
      <c r="M337" s="128">
        <v>16</v>
      </c>
      <c r="N337" s="159" t="s">
        <v>1638</v>
      </c>
    </row>
    <row r="338" spans="1:14" ht="31.5" outlineLevel="1">
      <c r="A338" s="144" t="s">
        <v>1639</v>
      </c>
      <c r="B338" s="145">
        <v>28</v>
      </c>
      <c r="C338" s="146" t="s">
        <v>792</v>
      </c>
      <c r="D338" s="147" t="s">
        <v>1640</v>
      </c>
      <c r="E338" s="34">
        <v>0</v>
      </c>
      <c r="F338" s="34" t="s">
        <v>189</v>
      </c>
      <c r="G338" s="34" t="s">
        <v>189</v>
      </c>
      <c r="H338" s="34" t="s">
        <v>189</v>
      </c>
      <c r="I338" s="34" t="s">
        <v>189</v>
      </c>
      <c r="J338" s="148">
        <v>6100016990</v>
      </c>
      <c r="K338" s="149">
        <v>41444</v>
      </c>
      <c r="L338" s="150" t="s">
        <v>1641</v>
      </c>
      <c r="M338" s="128">
        <v>16</v>
      </c>
      <c r="N338" s="159" t="s">
        <v>1642</v>
      </c>
    </row>
    <row r="339" spans="1:14" ht="31.5" outlineLevel="1">
      <c r="A339" s="144" t="s">
        <v>1643</v>
      </c>
      <c r="B339" s="145">
        <v>29</v>
      </c>
      <c r="C339" s="146" t="s">
        <v>792</v>
      </c>
      <c r="D339" s="147" t="s">
        <v>1644</v>
      </c>
      <c r="E339" s="34">
        <v>0</v>
      </c>
      <c r="F339" s="34" t="s">
        <v>189</v>
      </c>
      <c r="G339" s="34" t="s">
        <v>189</v>
      </c>
      <c r="H339" s="34" t="s">
        <v>189</v>
      </c>
      <c r="I339" s="34" t="s">
        <v>189</v>
      </c>
      <c r="J339" s="148">
        <v>6100020477</v>
      </c>
      <c r="K339" s="149">
        <v>41570</v>
      </c>
      <c r="L339" s="150" t="s">
        <v>1645</v>
      </c>
      <c r="M339" s="128">
        <v>16</v>
      </c>
      <c r="N339" s="159" t="s">
        <v>1646</v>
      </c>
    </row>
    <row r="340" spans="1:14" ht="31.5" outlineLevel="1">
      <c r="A340" s="144" t="s">
        <v>1647</v>
      </c>
      <c r="B340" s="145">
        <v>30</v>
      </c>
      <c r="C340" s="146" t="s">
        <v>792</v>
      </c>
      <c r="D340" s="147" t="s">
        <v>1648</v>
      </c>
      <c r="E340" s="34">
        <v>0</v>
      </c>
      <c r="F340" s="34" t="s">
        <v>189</v>
      </c>
      <c r="G340" s="34" t="s">
        <v>189</v>
      </c>
      <c r="H340" s="34" t="s">
        <v>189</v>
      </c>
      <c r="I340" s="34" t="s">
        <v>189</v>
      </c>
      <c r="J340" s="148">
        <v>6100013659</v>
      </c>
      <c r="K340" s="149">
        <v>41221</v>
      </c>
      <c r="L340" s="150" t="s">
        <v>1649</v>
      </c>
      <c r="M340" s="128">
        <v>16</v>
      </c>
      <c r="N340" s="159" t="s">
        <v>1650</v>
      </c>
    </row>
    <row r="341" spans="1:14" ht="31.5" outlineLevel="1">
      <c r="A341" s="144" t="s">
        <v>1651</v>
      </c>
      <c r="B341" s="145">
        <v>31</v>
      </c>
      <c r="C341" s="146" t="s">
        <v>792</v>
      </c>
      <c r="D341" s="147" t="s">
        <v>1652</v>
      </c>
      <c r="E341" s="34">
        <v>0</v>
      </c>
      <c r="F341" s="34" t="s">
        <v>189</v>
      </c>
      <c r="G341" s="34" t="s">
        <v>189</v>
      </c>
      <c r="H341" s="34" t="s">
        <v>189</v>
      </c>
      <c r="I341" s="34" t="s">
        <v>189</v>
      </c>
      <c r="J341" s="148">
        <v>6100016472</v>
      </c>
      <c r="K341" s="149">
        <v>41414</v>
      </c>
      <c r="L341" s="150" t="s">
        <v>1653</v>
      </c>
      <c r="M341" s="128">
        <v>16</v>
      </c>
      <c r="N341" s="159" t="s">
        <v>1654</v>
      </c>
    </row>
    <row r="342" spans="1:14" ht="31.5" outlineLevel="1">
      <c r="A342" s="144" t="s">
        <v>1655</v>
      </c>
      <c r="B342" s="145">
        <v>32</v>
      </c>
      <c r="C342" s="146" t="s">
        <v>792</v>
      </c>
      <c r="D342" s="147" t="s">
        <v>1656</v>
      </c>
      <c r="E342" s="34">
        <v>0</v>
      </c>
      <c r="F342" s="34" t="s">
        <v>189</v>
      </c>
      <c r="G342" s="34" t="s">
        <v>189</v>
      </c>
      <c r="H342" s="34" t="s">
        <v>189</v>
      </c>
      <c r="I342" s="34" t="s">
        <v>189</v>
      </c>
      <c r="J342" s="148">
        <v>6100016618</v>
      </c>
      <c r="K342" s="149">
        <v>41417</v>
      </c>
      <c r="L342" s="150" t="s">
        <v>1657</v>
      </c>
      <c r="M342" s="128">
        <v>16</v>
      </c>
      <c r="N342" s="159" t="s">
        <v>1658</v>
      </c>
    </row>
    <row r="343" spans="1:14" ht="31.5" outlineLevel="1">
      <c r="A343" s="144" t="s">
        <v>1659</v>
      </c>
      <c r="B343" s="145">
        <v>33</v>
      </c>
      <c r="C343" s="146" t="s">
        <v>792</v>
      </c>
      <c r="D343" s="147" t="s">
        <v>1660</v>
      </c>
      <c r="E343" s="34">
        <v>0</v>
      </c>
      <c r="F343" s="34" t="s">
        <v>189</v>
      </c>
      <c r="G343" s="34" t="s">
        <v>189</v>
      </c>
      <c r="H343" s="34" t="s">
        <v>189</v>
      </c>
      <c r="I343" s="34" t="s">
        <v>189</v>
      </c>
      <c r="J343" s="148" t="s">
        <v>1661</v>
      </c>
      <c r="K343" s="149" t="s">
        <v>1662</v>
      </c>
      <c r="L343" s="150" t="s">
        <v>1663</v>
      </c>
      <c r="M343" s="128">
        <v>16</v>
      </c>
      <c r="N343" s="159" t="s">
        <v>1664</v>
      </c>
    </row>
    <row r="344" spans="1:14" ht="78.75" outlineLevel="1">
      <c r="A344" s="144" t="s">
        <v>1665</v>
      </c>
      <c r="B344" s="145">
        <v>34</v>
      </c>
      <c r="C344" s="146" t="s">
        <v>792</v>
      </c>
      <c r="D344" s="147" t="s">
        <v>1666</v>
      </c>
      <c r="E344" s="34">
        <v>0</v>
      </c>
      <c r="F344" s="34" t="s">
        <v>189</v>
      </c>
      <c r="G344" s="34" t="s">
        <v>189</v>
      </c>
      <c r="H344" s="34" t="s">
        <v>189</v>
      </c>
      <c r="I344" s="34" t="s">
        <v>189</v>
      </c>
      <c r="J344" s="148" t="s">
        <v>1667</v>
      </c>
      <c r="K344" s="149" t="s">
        <v>1668</v>
      </c>
      <c r="L344" s="150" t="s">
        <v>1669</v>
      </c>
      <c r="M344" s="128">
        <v>16</v>
      </c>
      <c r="N344" s="159" t="s">
        <v>1670</v>
      </c>
    </row>
    <row r="345" spans="1:14" ht="31.5" outlineLevel="1">
      <c r="A345" s="144" t="s">
        <v>1671</v>
      </c>
      <c r="B345" s="145">
        <v>35</v>
      </c>
      <c r="C345" s="146" t="s">
        <v>792</v>
      </c>
      <c r="D345" s="147" t="s">
        <v>1672</v>
      </c>
      <c r="E345" s="34">
        <v>0</v>
      </c>
      <c r="F345" s="34" t="s">
        <v>189</v>
      </c>
      <c r="G345" s="34" t="s">
        <v>189</v>
      </c>
      <c r="H345" s="34" t="s">
        <v>189</v>
      </c>
      <c r="I345" s="34" t="s">
        <v>189</v>
      </c>
      <c r="J345" s="148">
        <v>6100015875</v>
      </c>
      <c r="K345" s="149">
        <v>41380</v>
      </c>
      <c r="L345" s="150" t="s">
        <v>1673</v>
      </c>
      <c r="M345" s="128">
        <v>16</v>
      </c>
      <c r="N345" s="159" t="s">
        <v>1674</v>
      </c>
    </row>
    <row r="346" spans="1:14" s="134" customFormat="1" ht="15.75" customHeight="1">
      <c r="A346" s="135" t="s">
        <v>1675</v>
      </c>
      <c r="B346" s="262" t="s">
        <v>1676</v>
      </c>
      <c r="C346" s="263"/>
      <c r="D346" s="263" t="s">
        <v>518</v>
      </c>
      <c r="E346" s="157">
        <f>E347+E396</f>
        <v>32408.777160399994</v>
      </c>
      <c r="F346" s="137"/>
      <c r="G346" s="137"/>
      <c r="H346" s="137"/>
      <c r="I346" s="137"/>
      <c r="J346" s="137"/>
      <c r="K346" s="137"/>
      <c r="L346" s="137"/>
      <c r="M346" s="137"/>
      <c r="N346" s="138"/>
    </row>
    <row r="347" spans="1:14" s="139" customFormat="1" ht="18.75" customHeight="1">
      <c r="A347" s="140" t="s">
        <v>1677</v>
      </c>
      <c r="B347" s="264" t="s">
        <v>1678</v>
      </c>
      <c r="C347" s="264"/>
      <c r="D347" s="264"/>
      <c r="E347" s="158">
        <f>SUM(E348:E395)</f>
        <v>31484.469770199994</v>
      </c>
      <c r="F347" s="142"/>
      <c r="G347" s="142"/>
      <c r="H347" s="142"/>
      <c r="I347" s="142"/>
      <c r="J347" s="142"/>
      <c r="K347" s="142"/>
      <c r="L347" s="142"/>
      <c r="M347" s="142"/>
      <c r="N347" s="143"/>
    </row>
    <row r="348" spans="1:14" ht="40.5" customHeight="1" outlineLevel="1">
      <c r="A348" s="144" t="s">
        <v>1679</v>
      </c>
      <c r="B348" s="145" t="s">
        <v>1680</v>
      </c>
      <c r="C348" s="146" t="s">
        <v>1676</v>
      </c>
      <c r="D348" s="147" t="s">
        <v>1681</v>
      </c>
      <c r="E348" s="34">
        <v>1236.8692000000001</v>
      </c>
      <c r="F348" s="34" t="s">
        <v>985</v>
      </c>
      <c r="G348" s="34" t="s">
        <v>1682</v>
      </c>
      <c r="H348" s="34" t="s">
        <v>1683</v>
      </c>
      <c r="I348" s="34" t="s">
        <v>1684</v>
      </c>
      <c r="J348" s="148">
        <v>4200</v>
      </c>
      <c r="K348" s="149">
        <v>40742</v>
      </c>
      <c r="L348" s="150" t="s">
        <v>1685</v>
      </c>
      <c r="M348" s="128">
        <v>29</v>
      </c>
      <c r="N348" s="159" t="s">
        <v>1686</v>
      </c>
    </row>
    <row r="349" spans="1:14" ht="76.5" customHeight="1" outlineLevel="1">
      <c r="A349" s="144" t="s">
        <v>1687</v>
      </c>
      <c r="B349" s="145" t="s">
        <v>1688</v>
      </c>
      <c r="C349" s="146" t="s">
        <v>1676</v>
      </c>
      <c r="D349" s="147" t="s">
        <v>1689</v>
      </c>
      <c r="E349" s="34">
        <v>235.17973000000001</v>
      </c>
      <c r="F349" s="34" t="s">
        <v>1690</v>
      </c>
      <c r="G349" s="34" t="s">
        <v>1691</v>
      </c>
      <c r="H349" s="34" t="s">
        <v>1692</v>
      </c>
      <c r="I349" s="34" t="s">
        <v>1693</v>
      </c>
      <c r="J349" s="148" t="s">
        <v>1694</v>
      </c>
      <c r="K349" s="149">
        <v>40956</v>
      </c>
      <c r="L349" s="150" t="s">
        <v>1695</v>
      </c>
      <c r="M349" s="128">
        <v>29</v>
      </c>
      <c r="N349" s="159" t="s">
        <v>1696</v>
      </c>
    </row>
    <row r="350" spans="1:14" ht="72.75" customHeight="1" outlineLevel="1">
      <c r="A350" s="144" t="s">
        <v>1697</v>
      </c>
      <c r="B350" s="145" t="s">
        <v>1698</v>
      </c>
      <c r="C350" s="146" t="s">
        <v>1676</v>
      </c>
      <c r="D350" s="147" t="s">
        <v>1699</v>
      </c>
      <c r="E350" s="34">
        <v>3160.2174900000005</v>
      </c>
      <c r="F350" s="34" t="s">
        <v>1700</v>
      </c>
      <c r="G350" s="34" t="s">
        <v>1701</v>
      </c>
      <c r="H350" s="34" t="s">
        <v>1702</v>
      </c>
      <c r="I350" s="34" t="s">
        <v>1703</v>
      </c>
      <c r="J350" s="148" t="s">
        <v>1704</v>
      </c>
      <c r="K350" s="149">
        <v>40611</v>
      </c>
      <c r="L350" s="150" t="s">
        <v>1705</v>
      </c>
      <c r="M350" s="128">
        <v>29</v>
      </c>
      <c r="N350" s="159" t="s">
        <v>1706</v>
      </c>
    </row>
    <row r="351" spans="1:14" ht="95.25" customHeight="1" outlineLevel="1">
      <c r="A351" s="144" t="s">
        <v>1707</v>
      </c>
      <c r="B351" s="145" t="s">
        <v>1708</v>
      </c>
      <c r="C351" s="146" t="s">
        <v>1676</v>
      </c>
      <c r="D351" s="147" t="s">
        <v>1709</v>
      </c>
      <c r="E351" s="34">
        <v>144.6792926</v>
      </c>
      <c r="F351" s="34" t="s">
        <v>1710</v>
      </c>
      <c r="G351" s="34" t="s">
        <v>1711</v>
      </c>
      <c r="H351" s="34" t="s">
        <v>1712</v>
      </c>
      <c r="I351" s="34" t="s">
        <v>1713</v>
      </c>
      <c r="J351" s="148" t="s">
        <v>1714</v>
      </c>
      <c r="K351" s="149">
        <v>40392</v>
      </c>
      <c r="L351" s="150" t="s">
        <v>1715</v>
      </c>
      <c r="M351" s="128">
        <v>29</v>
      </c>
      <c r="N351" s="159" t="s">
        <v>1716</v>
      </c>
    </row>
    <row r="352" spans="1:14" ht="80.25" customHeight="1" outlineLevel="1">
      <c r="A352" s="144" t="s">
        <v>1717</v>
      </c>
      <c r="B352" s="145" t="s">
        <v>1718</v>
      </c>
      <c r="C352" s="146" t="s">
        <v>1676</v>
      </c>
      <c r="D352" s="147" t="s">
        <v>1719</v>
      </c>
      <c r="E352" s="34">
        <v>217.69533999999999</v>
      </c>
      <c r="F352" s="34" t="s">
        <v>1720</v>
      </c>
      <c r="G352" s="34" t="s">
        <v>1721</v>
      </c>
      <c r="H352" s="34" t="s">
        <v>1722</v>
      </c>
      <c r="I352" s="34" t="s">
        <v>1723</v>
      </c>
      <c r="J352" s="148" t="s">
        <v>1724</v>
      </c>
      <c r="K352" s="149">
        <v>40766</v>
      </c>
      <c r="L352" s="150" t="s">
        <v>1725</v>
      </c>
      <c r="M352" s="128">
        <v>29</v>
      </c>
      <c r="N352" s="159" t="s">
        <v>1726</v>
      </c>
    </row>
    <row r="353" spans="1:14" ht="57.75" customHeight="1" outlineLevel="1">
      <c r="A353" s="144" t="s">
        <v>1727</v>
      </c>
      <c r="B353" s="145" t="s">
        <v>1728</v>
      </c>
      <c r="C353" s="146" t="s">
        <v>1676</v>
      </c>
      <c r="D353" s="147" t="s">
        <v>1729</v>
      </c>
      <c r="E353" s="34">
        <v>400.23535000000004</v>
      </c>
      <c r="F353" s="34" t="s">
        <v>1730</v>
      </c>
      <c r="G353" s="34" t="s">
        <v>1731</v>
      </c>
      <c r="H353" s="34" t="s">
        <v>1732</v>
      </c>
      <c r="I353" s="34" t="s">
        <v>1733</v>
      </c>
      <c r="J353" s="148" t="s">
        <v>1734</v>
      </c>
      <c r="K353" s="149">
        <v>40137</v>
      </c>
      <c r="L353" s="150" t="s">
        <v>1735</v>
      </c>
      <c r="M353" s="128">
        <v>29</v>
      </c>
      <c r="N353" s="159" t="s">
        <v>1736</v>
      </c>
    </row>
    <row r="354" spans="1:14" ht="54.75" customHeight="1" outlineLevel="1">
      <c r="A354" s="144" t="s">
        <v>1737</v>
      </c>
      <c r="B354" s="145" t="s">
        <v>1738</v>
      </c>
      <c r="C354" s="146" t="s">
        <v>1676</v>
      </c>
      <c r="D354" s="147" t="s">
        <v>1739</v>
      </c>
      <c r="E354" s="34">
        <v>503.26097300000004</v>
      </c>
      <c r="F354" s="34" t="s">
        <v>838</v>
      </c>
      <c r="G354" s="34" t="s">
        <v>1740</v>
      </c>
      <c r="H354" s="34" t="s">
        <v>1741</v>
      </c>
      <c r="I354" s="34" t="s">
        <v>1742</v>
      </c>
      <c r="J354" s="148" t="s">
        <v>1743</v>
      </c>
      <c r="K354" s="149">
        <v>40694</v>
      </c>
      <c r="L354" s="150" t="s">
        <v>1744</v>
      </c>
      <c r="M354" s="128">
        <v>29</v>
      </c>
      <c r="N354" s="159" t="s">
        <v>1745</v>
      </c>
    </row>
    <row r="355" spans="1:14" ht="58.5" customHeight="1" outlineLevel="1">
      <c r="A355" s="144" t="s">
        <v>1746</v>
      </c>
      <c r="B355" s="145" t="s">
        <v>1747</v>
      </c>
      <c r="C355" s="146" t="s">
        <v>1676</v>
      </c>
      <c r="D355" s="147" t="s">
        <v>1748</v>
      </c>
      <c r="E355" s="34">
        <v>1028.0183999999999</v>
      </c>
      <c r="F355" s="34" t="s">
        <v>1730</v>
      </c>
      <c r="G355" s="34" t="s">
        <v>1749</v>
      </c>
      <c r="H355" s="34" t="s">
        <v>1741</v>
      </c>
      <c r="I355" s="34" t="s">
        <v>1750</v>
      </c>
      <c r="J355" s="148" t="s">
        <v>1751</v>
      </c>
      <c r="K355" s="149">
        <v>40637</v>
      </c>
      <c r="L355" s="150" t="s">
        <v>1752</v>
      </c>
      <c r="M355" s="128">
        <v>29</v>
      </c>
      <c r="N355" s="159" t="s">
        <v>1753</v>
      </c>
    </row>
    <row r="356" spans="1:14" ht="87.75" customHeight="1" outlineLevel="1">
      <c r="A356" s="144" t="s">
        <v>1754</v>
      </c>
      <c r="B356" s="145" t="s">
        <v>1755</v>
      </c>
      <c r="C356" s="146" t="s">
        <v>1676</v>
      </c>
      <c r="D356" s="147" t="s">
        <v>1756</v>
      </c>
      <c r="E356" s="34">
        <v>251.37857</v>
      </c>
      <c r="F356" s="34" t="s">
        <v>1757</v>
      </c>
      <c r="G356" s="34" t="s">
        <v>1758</v>
      </c>
      <c r="H356" s="34" t="s">
        <v>1759</v>
      </c>
      <c r="I356" s="34" t="s">
        <v>1760</v>
      </c>
      <c r="J356" s="148" t="s">
        <v>1761</v>
      </c>
      <c r="K356" s="149">
        <v>41095</v>
      </c>
      <c r="L356" s="150" t="s">
        <v>1762</v>
      </c>
      <c r="M356" s="128">
        <v>29</v>
      </c>
      <c r="N356" s="159" t="s">
        <v>1763</v>
      </c>
    </row>
    <row r="357" spans="1:14" ht="77.25" customHeight="1" outlineLevel="1">
      <c r="A357" s="144" t="s">
        <v>1764</v>
      </c>
      <c r="B357" s="145" t="s">
        <v>1765</v>
      </c>
      <c r="C357" s="146" t="s">
        <v>1676</v>
      </c>
      <c r="D357" s="147" t="s">
        <v>1766</v>
      </c>
      <c r="E357" s="34">
        <v>113.8</v>
      </c>
      <c r="F357" s="34" t="s">
        <v>1767</v>
      </c>
      <c r="G357" s="34" t="s">
        <v>1768</v>
      </c>
      <c r="H357" s="34" t="s">
        <v>1769</v>
      </c>
      <c r="I357" s="34" t="s">
        <v>1770</v>
      </c>
      <c r="J357" s="148" t="s">
        <v>1771</v>
      </c>
      <c r="K357" s="149">
        <v>41116</v>
      </c>
      <c r="L357" s="150" t="s">
        <v>1772</v>
      </c>
      <c r="M357" s="128">
        <v>29</v>
      </c>
      <c r="N357" s="159" t="s">
        <v>1773</v>
      </c>
    </row>
    <row r="358" spans="1:14" ht="89.25" customHeight="1" outlineLevel="1">
      <c r="A358" s="144" t="s">
        <v>1774</v>
      </c>
      <c r="B358" s="145" t="s">
        <v>1775</v>
      </c>
      <c r="C358" s="146" t="s">
        <v>1676</v>
      </c>
      <c r="D358" s="147" t="s">
        <v>1776</v>
      </c>
      <c r="E358" s="34">
        <v>212.25528</v>
      </c>
      <c r="F358" s="34" t="s">
        <v>985</v>
      </c>
      <c r="G358" s="34" t="s">
        <v>1777</v>
      </c>
      <c r="H358" s="34" t="s">
        <v>271</v>
      </c>
      <c r="I358" s="34" t="s">
        <v>1778</v>
      </c>
      <c r="J358" s="148" t="s">
        <v>1779</v>
      </c>
      <c r="K358" s="149" t="s">
        <v>1780</v>
      </c>
      <c r="L358" s="150" t="s">
        <v>1781</v>
      </c>
      <c r="M358" s="128">
        <v>29</v>
      </c>
      <c r="N358" s="159" t="s">
        <v>1782</v>
      </c>
    </row>
    <row r="359" spans="1:14" ht="68.25" customHeight="1" outlineLevel="1">
      <c r="A359" s="144" t="s">
        <v>1783</v>
      </c>
      <c r="B359" s="145" t="s">
        <v>1784</v>
      </c>
      <c r="C359" s="146" t="s">
        <v>1676</v>
      </c>
      <c r="D359" s="147" t="s">
        <v>1785</v>
      </c>
      <c r="E359" s="34">
        <v>2245.8906899999997</v>
      </c>
      <c r="F359" s="34" t="s">
        <v>838</v>
      </c>
      <c r="G359" s="34" t="s">
        <v>1786</v>
      </c>
      <c r="H359" s="34" t="s">
        <v>1787</v>
      </c>
      <c r="I359" s="34" t="s">
        <v>1788</v>
      </c>
      <c r="J359" s="148" t="s">
        <v>1789</v>
      </c>
      <c r="K359" s="149">
        <v>40847</v>
      </c>
      <c r="L359" s="150" t="s">
        <v>1790</v>
      </c>
      <c r="M359" s="128">
        <v>29</v>
      </c>
      <c r="N359" s="159" t="s">
        <v>1791</v>
      </c>
    </row>
    <row r="360" spans="1:14" ht="63.75" customHeight="1" outlineLevel="1">
      <c r="A360" s="144" t="s">
        <v>1792</v>
      </c>
      <c r="B360" s="145" t="s">
        <v>1793</v>
      </c>
      <c r="C360" s="146" t="s">
        <v>1676</v>
      </c>
      <c r="D360" s="147" t="s">
        <v>1794</v>
      </c>
      <c r="E360" s="34">
        <v>758.43816000000004</v>
      </c>
      <c r="F360" s="34" t="s">
        <v>838</v>
      </c>
      <c r="G360" s="34" t="s">
        <v>1795</v>
      </c>
      <c r="H360" s="34" t="s">
        <v>1796</v>
      </c>
      <c r="I360" s="34" t="s">
        <v>1797</v>
      </c>
      <c r="J360" s="148" t="s">
        <v>1798</v>
      </c>
      <c r="K360" s="149">
        <v>41088</v>
      </c>
      <c r="L360" s="150" t="s">
        <v>1799</v>
      </c>
      <c r="M360" s="128">
        <v>29</v>
      </c>
      <c r="N360" s="159" t="s">
        <v>1800</v>
      </c>
    </row>
    <row r="361" spans="1:14" ht="75.75" customHeight="1" outlineLevel="1">
      <c r="A361" s="144" t="s">
        <v>1801</v>
      </c>
      <c r="B361" s="145" t="s">
        <v>1802</v>
      </c>
      <c r="C361" s="146" t="s">
        <v>1676</v>
      </c>
      <c r="D361" s="147" t="s">
        <v>1803</v>
      </c>
      <c r="E361" s="34">
        <v>272.73511999999999</v>
      </c>
      <c r="F361" s="34" t="s">
        <v>838</v>
      </c>
      <c r="G361" s="34" t="s">
        <v>1804</v>
      </c>
      <c r="H361" s="34" t="s">
        <v>1805</v>
      </c>
      <c r="I361" s="34" t="s">
        <v>1806</v>
      </c>
      <c r="J361" s="148" t="s">
        <v>1807</v>
      </c>
      <c r="K361" s="149">
        <v>40031</v>
      </c>
      <c r="L361" s="150" t="s">
        <v>1808</v>
      </c>
      <c r="M361" s="128">
        <v>29</v>
      </c>
      <c r="N361" s="159" t="s">
        <v>1809</v>
      </c>
    </row>
    <row r="362" spans="1:14" ht="78.75" customHeight="1" outlineLevel="1">
      <c r="A362" s="144" t="s">
        <v>1810</v>
      </c>
      <c r="B362" s="145" t="s">
        <v>1811</v>
      </c>
      <c r="C362" s="146" t="s">
        <v>1676</v>
      </c>
      <c r="D362" s="147" t="s">
        <v>1812</v>
      </c>
      <c r="E362" s="34">
        <v>359.22413999999998</v>
      </c>
      <c r="F362" s="34" t="s">
        <v>838</v>
      </c>
      <c r="G362" s="34" t="s">
        <v>1813</v>
      </c>
      <c r="H362" s="34" t="s">
        <v>1796</v>
      </c>
      <c r="I362" s="34" t="s">
        <v>1814</v>
      </c>
      <c r="J362" s="148" t="s">
        <v>1815</v>
      </c>
      <c r="K362" s="149">
        <v>41089</v>
      </c>
      <c r="L362" s="150" t="s">
        <v>1816</v>
      </c>
      <c r="M362" s="128">
        <v>29</v>
      </c>
      <c r="N362" s="159" t="s">
        <v>1817</v>
      </c>
    </row>
    <row r="363" spans="1:14" ht="103.5" customHeight="1" outlineLevel="1">
      <c r="A363" s="144" t="s">
        <v>1818</v>
      </c>
      <c r="B363" s="145" t="s">
        <v>1819</v>
      </c>
      <c r="C363" s="146" t="s">
        <v>1676</v>
      </c>
      <c r="D363" s="147" t="s">
        <v>1820</v>
      </c>
      <c r="E363" s="34">
        <v>8732.9697899999992</v>
      </c>
      <c r="F363" s="34" t="s">
        <v>838</v>
      </c>
      <c r="G363" s="34" t="s">
        <v>1821</v>
      </c>
      <c r="H363" s="34" t="s">
        <v>1822</v>
      </c>
      <c r="I363" s="34" t="s">
        <v>1823</v>
      </c>
      <c r="J363" s="148" t="s">
        <v>1824</v>
      </c>
      <c r="K363" s="149">
        <v>41004</v>
      </c>
      <c r="L363" s="150" t="s">
        <v>1825</v>
      </c>
      <c r="M363" s="128">
        <v>29</v>
      </c>
      <c r="N363" s="159" t="s">
        <v>1826</v>
      </c>
    </row>
    <row r="364" spans="1:14" ht="77.25" customHeight="1" outlineLevel="1">
      <c r="A364" s="144" t="s">
        <v>1827</v>
      </c>
      <c r="B364" s="145" t="s">
        <v>1828</v>
      </c>
      <c r="C364" s="146" t="s">
        <v>1676</v>
      </c>
      <c r="D364" s="147" t="s">
        <v>1829</v>
      </c>
      <c r="E364" s="34">
        <v>534.45804999999996</v>
      </c>
      <c r="F364" s="34" t="s">
        <v>1720</v>
      </c>
      <c r="G364" s="34" t="s">
        <v>1830</v>
      </c>
      <c r="H364" s="34" t="s">
        <v>1822</v>
      </c>
      <c r="I364" s="34" t="s">
        <v>1831</v>
      </c>
      <c r="J364" s="148" t="s">
        <v>1832</v>
      </c>
      <c r="K364" s="149">
        <v>40990</v>
      </c>
      <c r="L364" s="150" t="s">
        <v>1833</v>
      </c>
      <c r="M364" s="128">
        <v>29</v>
      </c>
      <c r="N364" s="159" t="s">
        <v>1834</v>
      </c>
    </row>
    <row r="365" spans="1:14" ht="87" customHeight="1" outlineLevel="1">
      <c r="A365" s="144" t="s">
        <v>1835</v>
      </c>
      <c r="B365" s="145" t="s">
        <v>1836</v>
      </c>
      <c r="C365" s="146" t="s">
        <v>1676</v>
      </c>
      <c r="D365" s="147" t="s">
        <v>1837</v>
      </c>
      <c r="E365" s="34">
        <v>263.74328000000003</v>
      </c>
      <c r="F365" s="34" t="s">
        <v>1838</v>
      </c>
      <c r="G365" s="34" t="s">
        <v>1839</v>
      </c>
      <c r="H365" s="34" t="s">
        <v>1840</v>
      </c>
      <c r="I365" s="34" t="s">
        <v>1841</v>
      </c>
      <c r="J365" s="148" t="s">
        <v>1842</v>
      </c>
      <c r="K365" s="149">
        <v>41318</v>
      </c>
      <c r="L365" s="150" t="s">
        <v>1843</v>
      </c>
      <c r="M365" s="128">
        <v>29</v>
      </c>
      <c r="N365" s="159" t="s">
        <v>1844</v>
      </c>
    </row>
    <row r="366" spans="1:14" ht="114.75" customHeight="1" outlineLevel="1">
      <c r="A366" s="144" t="s">
        <v>1845</v>
      </c>
      <c r="B366" s="145" t="s">
        <v>1846</v>
      </c>
      <c r="C366" s="146" t="s">
        <v>1676</v>
      </c>
      <c r="D366" s="147" t="s">
        <v>1847</v>
      </c>
      <c r="E366" s="34">
        <v>0</v>
      </c>
      <c r="F366" s="34" t="s">
        <v>278</v>
      </c>
      <c r="G366" s="34" t="s">
        <v>1848</v>
      </c>
      <c r="H366" s="34" t="s">
        <v>1849</v>
      </c>
      <c r="I366" s="34" t="s">
        <v>1850</v>
      </c>
      <c r="J366" s="148" t="s">
        <v>1851</v>
      </c>
      <c r="K366" s="149">
        <v>40984</v>
      </c>
      <c r="L366" s="150" t="s">
        <v>1852</v>
      </c>
      <c r="M366" s="128">
        <v>29</v>
      </c>
      <c r="N366" s="159" t="s">
        <v>1853</v>
      </c>
    </row>
    <row r="367" spans="1:14" ht="51" customHeight="1" outlineLevel="1">
      <c r="A367" s="144" t="s">
        <v>1854</v>
      </c>
      <c r="B367" s="145" t="s">
        <v>1855</v>
      </c>
      <c r="C367" s="146" t="s">
        <v>1676</v>
      </c>
      <c r="D367" s="147" t="s">
        <v>1856</v>
      </c>
      <c r="E367" s="34">
        <v>908.11944999999992</v>
      </c>
      <c r="F367" s="34" t="s">
        <v>1857</v>
      </c>
      <c r="G367" s="34" t="s">
        <v>1858</v>
      </c>
      <c r="H367" s="34" t="s">
        <v>1859</v>
      </c>
      <c r="I367" s="34" t="s">
        <v>1860</v>
      </c>
      <c r="J367" s="148" t="s">
        <v>1861</v>
      </c>
      <c r="K367" s="149">
        <v>40836</v>
      </c>
      <c r="L367" s="150" t="s">
        <v>1862</v>
      </c>
      <c r="M367" s="128">
        <v>29</v>
      </c>
      <c r="N367" s="159" t="s">
        <v>1863</v>
      </c>
    </row>
    <row r="368" spans="1:14" ht="76.5" customHeight="1" outlineLevel="1">
      <c r="A368" s="144" t="s">
        <v>1864</v>
      </c>
      <c r="B368" s="145" t="s">
        <v>1865</v>
      </c>
      <c r="C368" s="146" t="s">
        <v>1676</v>
      </c>
      <c r="D368" s="147" t="s">
        <v>1866</v>
      </c>
      <c r="E368" s="34">
        <v>18.78088</v>
      </c>
      <c r="F368" s="34" t="s">
        <v>1857</v>
      </c>
      <c r="G368" s="34" t="s">
        <v>1858</v>
      </c>
      <c r="H368" s="34" t="s">
        <v>1859</v>
      </c>
      <c r="I368" s="34" t="s">
        <v>1860</v>
      </c>
      <c r="J368" s="148" t="s">
        <v>1861</v>
      </c>
      <c r="K368" s="149">
        <v>40836</v>
      </c>
      <c r="L368" s="150" t="s">
        <v>1862</v>
      </c>
      <c r="M368" s="128">
        <v>29</v>
      </c>
      <c r="N368" s="159" t="s">
        <v>1867</v>
      </c>
    </row>
    <row r="369" spans="1:14" ht="88.5" customHeight="1" outlineLevel="1">
      <c r="A369" s="144" t="s">
        <v>1868</v>
      </c>
      <c r="B369" s="145" t="s">
        <v>1869</v>
      </c>
      <c r="C369" s="146" t="s">
        <v>1676</v>
      </c>
      <c r="D369" s="147" t="s">
        <v>1870</v>
      </c>
      <c r="E369" s="34">
        <v>593.92291</v>
      </c>
      <c r="F369" s="34" t="s">
        <v>1871</v>
      </c>
      <c r="G369" s="34" t="s">
        <v>1872</v>
      </c>
      <c r="H369" s="34" t="s">
        <v>1873</v>
      </c>
      <c r="I369" s="34" t="s">
        <v>1874</v>
      </c>
      <c r="J369" s="148" t="s">
        <v>1875</v>
      </c>
      <c r="K369" s="149">
        <v>40980</v>
      </c>
      <c r="L369" s="150" t="s">
        <v>1876</v>
      </c>
      <c r="M369" s="128">
        <v>29</v>
      </c>
      <c r="N369" s="159" t="s">
        <v>1877</v>
      </c>
    </row>
    <row r="370" spans="1:14" ht="51" customHeight="1" outlineLevel="1">
      <c r="A370" s="144" t="s">
        <v>1878</v>
      </c>
      <c r="B370" s="145" t="s">
        <v>1879</v>
      </c>
      <c r="C370" s="146" t="s">
        <v>1676</v>
      </c>
      <c r="D370" s="147" t="s">
        <v>1880</v>
      </c>
      <c r="E370" s="34">
        <v>2731.59818</v>
      </c>
      <c r="F370" s="34" t="s">
        <v>1881</v>
      </c>
      <c r="G370" s="34" t="s">
        <v>1882</v>
      </c>
      <c r="H370" s="34" t="s">
        <v>1883</v>
      </c>
      <c r="I370" s="34" t="s">
        <v>1884</v>
      </c>
      <c r="J370" s="148">
        <v>4769</v>
      </c>
      <c r="K370" s="149">
        <v>40879</v>
      </c>
      <c r="L370" s="150" t="s">
        <v>1885</v>
      </c>
      <c r="M370" s="128">
        <v>29</v>
      </c>
      <c r="N370" s="159" t="s">
        <v>1886</v>
      </c>
    </row>
    <row r="371" spans="1:14" ht="63" outlineLevel="1">
      <c r="A371" s="144" t="s">
        <v>1887</v>
      </c>
      <c r="B371" s="145" t="s">
        <v>1888</v>
      </c>
      <c r="C371" s="146" t="s">
        <v>1676</v>
      </c>
      <c r="D371" s="147" t="s">
        <v>1889</v>
      </c>
      <c r="E371" s="34">
        <v>1231.6351399999999</v>
      </c>
      <c r="F371" s="34" t="s">
        <v>838</v>
      </c>
      <c r="G371" s="34" t="s">
        <v>1890</v>
      </c>
      <c r="H371" s="34" t="s">
        <v>1891</v>
      </c>
      <c r="I371" s="34" t="s">
        <v>1892</v>
      </c>
      <c r="J371" s="148" t="s">
        <v>1893</v>
      </c>
      <c r="K371" s="149">
        <v>40856</v>
      </c>
      <c r="L371" s="150" t="s">
        <v>1894</v>
      </c>
      <c r="M371" s="128">
        <v>29</v>
      </c>
      <c r="N371" s="159" t="s">
        <v>1895</v>
      </c>
    </row>
    <row r="372" spans="1:14" ht="63" outlineLevel="1">
      <c r="A372" s="144" t="s">
        <v>1896</v>
      </c>
      <c r="B372" s="145" t="s">
        <v>1897</v>
      </c>
      <c r="C372" s="146" t="s">
        <v>1676</v>
      </c>
      <c r="D372" s="147" t="s">
        <v>1898</v>
      </c>
      <c r="E372" s="34">
        <v>181.36500999999998</v>
      </c>
      <c r="F372" s="34" t="s">
        <v>838</v>
      </c>
      <c r="G372" s="34" t="s">
        <v>1899</v>
      </c>
      <c r="H372" s="34" t="s">
        <v>1900</v>
      </c>
      <c r="I372" s="34" t="s">
        <v>1901</v>
      </c>
      <c r="J372" s="148" t="s">
        <v>1902</v>
      </c>
      <c r="K372" s="149">
        <v>40773</v>
      </c>
      <c r="L372" s="150" t="s">
        <v>1903</v>
      </c>
      <c r="M372" s="128">
        <v>29</v>
      </c>
      <c r="N372" s="159" t="s">
        <v>1904</v>
      </c>
    </row>
    <row r="373" spans="1:14" s="112" customFormat="1" ht="78.75" outlineLevel="1">
      <c r="A373" s="160" t="s">
        <v>1905</v>
      </c>
      <c r="B373" s="145" t="s">
        <v>1906</v>
      </c>
      <c r="C373" s="161" t="s">
        <v>1676</v>
      </c>
      <c r="D373" s="156" t="s">
        <v>1907</v>
      </c>
      <c r="E373" s="34">
        <v>0</v>
      </c>
      <c r="F373" s="34" t="s">
        <v>838</v>
      </c>
      <c r="G373" s="34" t="s">
        <v>1899</v>
      </c>
      <c r="H373" s="34" t="s">
        <v>1900</v>
      </c>
      <c r="I373" s="34" t="s">
        <v>1901</v>
      </c>
      <c r="J373" s="148" t="s">
        <v>1902</v>
      </c>
      <c r="K373" s="149">
        <v>40773</v>
      </c>
      <c r="L373" s="150" t="s">
        <v>1903</v>
      </c>
      <c r="M373" s="128">
        <v>29</v>
      </c>
      <c r="N373" s="159" t="s">
        <v>1908</v>
      </c>
    </row>
    <row r="374" spans="1:14" s="112" customFormat="1" ht="78.75" outlineLevel="1">
      <c r="A374" s="160" t="s">
        <v>1909</v>
      </c>
      <c r="B374" s="145" t="s">
        <v>1910</v>
      </c>
      <c r="C374" s="161" t="s">
        <v>1676</v>
      </c>
      <c r="D374" s="156" t="s">
        <v>1907</v>
      </c>
      <c r="E374" s="34">
        <v>962.92300999999998</v>
      </c>
      <c r="F374" s="34" t="s">
        <v>838</v>
      </c>
      <c r="G374" s="34" t="s">
        <v>1899</v>
      </c>
      <c r="H374" s="34" t="s">
        <v>1900</v>
      </c>
      <c r="I374" s="34" t="s">
        <v>1901</v>
      </c>
      <c r="J374" s="148" t="s">
        <v>1902</v>
      </c>
      <c r="K374" s="149">
        <v>40773</v>
      </c>
      <c r="L374" s="150" t="s">
        <v>1903</v>
      </c>
      <c r="M374" s="128">
        <v>29</v>
      </c>
      <c r="N374" s="159" t="s">
        <v>1911</v>
      </c>
    </row>
    <row r="375" spans="1:14" ht="63" outlineLevel="1">
      <c r="A375" s="144" t="s">
        <v>1912</v>
      </c>
      <c r="B375" s="145" t="s">
        <v>1913</v>
      </c>
      <c r="C375" s="146" t="s">
        <v>1676</v>
      </c>
      <c r="D375" s="147" t="s">
        <v>1914</v>
      </c>
      <c r="E375" s="34">
        <v>378.62664999999998</v>
      </c>
      <c r="F375" s="34" t="s">
        <v>1915</v>
      </c>
      <c r="G375" s="34" t="s">
        <v>1916</v>
      </c>
      <c r="H375" s="34" t="s">
        <v>1917</v>
      </c>
      <c r="I375" s="34" t="s">
        <v>1918</v>
      </c>
      <c r="J375" s="148" t="s">
        <v>1919</v>
      </c>
      <c r="K375" s="149">
        <v>40603</v>
      </c>
      <c r="L375" s="150" t="s">
        <v>1920</v>
      </c>
      <c r="M375" s="128">
        <v>29</v>
      </c>
      <c r="N375" s="159" t="s">
        <v>1921</v>
      </c>
    </row>
    <row r="376" spans="1:14" s="112" customFormat="1" ht="110.25" outlineLevel="1">
      <c r="A376" s="160" t="s">
        <v>1922</v>
      </c>
      <c r="B376" s="160" t="s">
        <v>1923</v>
      </c>
      <c r="C376" s="161" t="s">
        <v>1676</v>
      </c>
      <c r="D376" s="156" t="s">
        <v>1924</v>
      </c>
      <c r="E376" s="34">
        <v>158.32339999999999</v>
      </c>
      <c r="F376" s="34" t="s">
        <v>1925</v>
      </c>
      <c r="G376" s="148" t="s">
        <v>1926</v>
      </c>
      <c r="H376" s="149" t="s">
        <v>1927</v>
      </c>
      <c r="I376" s="34" t="s">
        <v>1928</v>
      </c>
      <c r="J376" s="148">
        <v>6023</v>
      </c>
      <c r="K376" s="149">
        <v>41156</v>
      </c>
      <c r="L376" s="150" t="s">
        <v>1885</v>
      </c>
      <c r="M376" s="128">
        <v>29</v>
      </c>
      <c r="N376" s="159" t="s">
        <v>1929</v>
      </c>
    </row>
    <row r="377" spans="1:14" ht="78.75" outlineLevel="1">
      <c r="A377" s="144" t="s">
        <v>1930</v>
      </c>
      <c r="B377" s="145" t="s">
        <v>1931</v>
      </c>
      <c r="C377" s="146" t="s">
        <v>1676</v>
      </c>
      <c r="D377" s="147" t="s">
        <v>1932</v>
      </c>
      <c r="E377" s="34">
        <v>1098.2974999999999</v>
      </c>
      <c r="F377" s="34" t="s">
        <v>1933</v>
      </c>
      <c r="G377" s="34" t="s">
        <v>1934</v>
      </c>
      <c r="H377" s="34" t="s">
        <v>1891</v>
      </c>
      <c r="I377" s="34" t="s">
        <v>1935</v>
      </c>
      <c r="J377" s="148" t="s">
        <v>1936</v>
      </c>
      <c r="K377" s="149">
        <v>40620</v>
      </c>
      <c r="L377" s="150" t="s">
        <v>1937</v>
      </c>
      <c r="M377" s="128">
        <v>29</v>
      </c>
      <c r="N377" s="159" t="s">
        <v>1938</v>
      </c>
    </row>
    <row r="378" spans="1:14" ht="78.75" outlineLevel="1">
      <c r="A378" s="144" t="s">
        <v>1939</v>
      </c>
      <c r="B378" s="145" t="s">
        <v>1940</v>
      </c>
      <c r="C378" s="146" t="s">
        <v>1676</v>
      </c>
      <c r="D378" s="147" t="s">
        <v>1941</v>
      </c>
      <c r="E378" s="34">
        <v>897.8246954</v>
      </c>
      <c r="F378" s="34" t="s">
        <v>1690</v>
      </c>
      <c r="G378" s="34" t="s">
        <v>1942</v>
      </c>
      <c r="H378" s="34" t="s">
        <v>1943</v>
      </c>
      <c r="I378" s="34" t="s">
        <v>1944</v>
      </c>
      <c r="J378" s="148">
        <v>6867</v>
      </c>
      <c r="K378" s="149">
        <v>41337</v>
      </c>
      <c r="L378" s="150" t="s">
        <v>1945</v>
      </c>
      <c r="M378" s="128">
        <v>29</v>
      </c>
      <c r="N378" s="159" t="s">
        <v>1946</v>
      </c>
    </row>
    <row r="379" spans="1:14" ht="31.5" outlineLevel="1">
      <c r="A379" s="144" t="s">
        <v>1947</v>
      </c>
      <c r="B379" s="145" t="s">
        <v>1948</v>
      </c>
      <c r="C379" s="146" t="s">
        <v>1676</v>
      </c>
      <c r="D379" s="147" t="s">
        <v>1949</v>
      </c>
      <c r="E379" s="34">
        <v>187.30503999999999</v>
      </c>
      <c r="F379" s="34" t="s">
        <v>1690</v>
      </c>
      <c r="G379" s="34" t="s">
        <v>1950</v>
      </c>
      <c r="H379" s="34" t="s">
        <v>1951</v>
      </c>
      <c r="I379" s="34" t="s">
        <v>1952</v>
      </c>
      <c r="J379" s="148">
        <v>4294</v>
      </c>
      <c r="K379" s="149">
        <v>40764</v>
      </c>
      <c r="L379" s="150" t="s">
        <v>1862</v>
      </c>
      <c r="M379" s="128">
        <v>29</v>
      </c>
      <c r="N379" s="159" t="s">
        <v>1953</v>
      </c>
    </row>
    <row r="380" spans="1:14" ht="47.25" outlineLevel="1">
      <c r="A380" s="144" t="s">
        <v>1954</v>
      </c>
      <c r="B380" s="145" t="s">
        <v>1955</v>
      </c>
      <c r="C380" s="146" t="s">
        <v>1676</v>
      </c>
      <c r="D380" s="147" t="s">
        <v>1956</v>
      </c>
      <c r="E380" s="34">
        <v>29.952000000000002</v>
      </c>
      <c r="F380" s="34" t="s">
        <v>1957</v>
      </c>
      <c r="G380" s="34" t="s">
        <v>1958</v>
      </c>
      <c r="H380" s="34" t="s">
        <v>1959</v>
      </c>
      <c r="I380" s="34" t="s">
        <v>1960</v>
      </c>
      <c r="J380" s="148" t="s">
        <v>1961</v>
      </c>
      <c r="K380" s="149">
        <v>40483</v>
      </c>
      <c r="L380" s="150" t="s">
        <v>1962</v>
      </c>
      <c r="M380" s="128">
        <v>29</v>
      </c>
      <c r="N380" s="159" t="s">
        <v>1963</v>
      </c>
    </row>
    <row r="381" spans="1:14" ht="63" outlineLevel="1">
      <c r="A381" s="144" t="s">
        <v>1964</v>
      </c>
      <c r="B381" s="145" t="s">
        <v>1965</v>
      </c>
      <c r="C381" s="146" t="s">
        <v>1676</v>
      </c>
      <c r="D381" s="147" t="s">
        <v>1966</v>
      </c>
      <c r="E381" s="34">
        <v>24.75665</v>
      </c>
      <c r="F381" s="34" t="s">
        <v>1967</v>
      </c>
      <c r="G381" s="34" t="s">
        <v>1968</v>
      </c>
      <c r="H381" s="34" t="s">
        <v>1969</v>
      </c>
      <c r="I381" s="34" t="s">
        <v>1970</v>
      </c>
      <c r="J381" s="148" t="s">
        <v>1971</v>
      </c>
      <c r="K381" s="149">
        <v>41176</v>
      </c>
      <c r="L381" s="150" t="s">
        <v>1972</v>
      </c>
      <c r="M381" s="128">
        <v>29</v>
      </c>
      <c r="N381" s="159" t="s">
        <v>1973</v>
      </c>
    </row>
    <row r="382" spans="1:14" ht="141.75" outlineLevel="1">
      <c r="A382" s="144" t="s">
        <v>1974</v>
      </c>
      <c r="B382" s="145" t="s">
        <v>1975</v>
      </c>
      <c r="C382" s="146" t="s">
        <v>1676</v>
      </c>
      <c r="D382" s="147" t="s">
        <v>1976</v>
      </c>
      <c r="E382" s="34">
        <v>0</v>
      </c>
      <c r="F382" s="34" t="s">
        <v>1857</v>
      </c>
      <c r="G382" s="34" t="s">
        <v>1977</v>
      </c>
      <c r="H382" s="34" t="s">
        <v>1978</v>
      </c>
      <c r="I382" s="34" t="s">
        <v>1979</v>
      </c>
      <c r="J382" s="148" t="s">
        <v>1980</v>
      </c>
      <c r="K382" s="149" t="s">
        <v>1981</v>
      </c>
      <c r="L382" s="150" t="s">
        <v>1982</v>
      </c>
      <c r="M382" s="128">
        <v>29</v>
      </c>
      <c r="N382" s="159" t="s">
        <v>1983</v>
      </c>
    </row>
    <row r="383" spans="1:14" ht="63" outlineLevel="1">
      <c r="A383" s="144" t="s">
        <v>1984</v>
      </c>
      <c r="B383" s="145" t="s">
        <v>1985</v>
      </c>
      <c r="C383" s="146" t="s">
        <v>1676</v>
      </c>
      <c r="D383" s="147" t="s">
        <v>1986</v>
      </c>
      <c r="E383" s="34">
        <v>750.84618999999998</v>
      </c>
      <c r="F383" s="34" t="s">
        <v>1987</v>
      </c>
      <c r="G383" s="34" t="s">
        <v>1988</v>
      </c>
      <c r="H383" s="34" t="s">
        <v>1989</v>
      </c>
      <c r="I383" s="34" t="s">
        <v>1990</v>
      </c>
      <c r="J383" s="148" t="s">
        <v>1991</v>
      </c>
      <c r="K383" s="149">
        <v>40868</v>
      </c>
      <c r="L383" s="150" t="s">
        <v>1862</v>
      </c>
      <c r="M383" s="128">
        <v>29</v>
      </c>
      <c r="N383" s="159" t="s">
        <v>1992</v>
      </c>
    </row>
    <row r="384" spans="1:14" ht="47.25" outlineLevel="1">
      <c r="A384" s="144" t="s">
        <v>1993</v>
      </c>
      <c r="B384" s="145" t="s">
        <v>1994</v>
      </c>
      <c r="C384" s="146" t="s">
        <v>1676</v>
      </c>
      <c r="D384" s="147" t="s">
        <v>1995</v>
      </c>
      <c r="E384" s="34">
        <v>0</v>
      </c>
      <c r="F384" s="34" t="s">
        <v>1881</v>
      </c>
      <c r="G384" s="34" t="s">
        <v>1996</v>
      </c>
      <c r="H384" s="34" t="s">
        <v>1997</v>
      </c>
      <c r="I384" s="34" t="s">
        <v>1990</v>
      </c>
      <c r="J384" s="148" t="s">
        <v>1991</v>
      </c>
      <c r="K384" s="149">
        <v>40868</v>
      </c>
      <c r="L384" s="150" t="s">
        <v>1862</v>
      </c>
      <c r="M384" s="128">
        <v>29</v>
      </c>
      <c r="N384" s="159" t="s">
        <v>1998</v>
      </c>
    </row>
    <row r="385" spans="1:14" ht="63" outlineLevel="1">
      <c r="A385" s="144" t="s">
        <v>1999</v>
      </c>
      <c r="B385" s="145" t="s">
        <v>2000</v>
      </c>
      <c r="C385" s="146" t="s">
        <v>1676</v>
      </c>
      <c r="D385" s="147" t="s">
        <v>2001</v>
      </c>
      <c r="E385" s="34">
        <v>105.88294</v>
      </c>
      <c r="F385" s="34" t="s">
        <v>2002</v>
      </c>
      <c r="G385" s="34" t="s">
        <v>2003</v>
      </c>
      <c r="H385" s="34" t="s">
        <v>2004</v>
      </c>
      <c r="I385" s="34" t="s">
        <v>2005</v>
      </c>
      <c r="J385" s="148">
        <v>6459</v>
      </c>
      <c r="K385" s="149">
        <v>41242</v>
      </c>
      <c r="L385" s="150" t="s">
        <v>2006</v>
      </c>
      <c r="M385" s="128">
        <v>29</v>
      </c>
      <c r="N385" s="159" t="s">
        <v>2007</v>
      </c>
    </row>
    <row r="386" spans="1:14" ht="63" outlineLevel="1">
      <c r="A386" s="144" t="s">
        <v>2008</v>
      </c>
      <c r="B386" s="145" t="s">
        <v>2009</v>
      </c>
      <c r="C386" s="161" t="s">
        <v>1676</v>
      </c>
      <c r="D386" s="156" t="s">
        <v>2010</v>
      </c>
      <c r="E386" s="34">
        <v>26.336674800000011</v>
      </c>
      <c r="F386" s="34" t="s">
        <v>2011</v>
      </c>
      <c r="G386" s="34" t="s">
        <v>2012</v>
      </c>
      <c r="H386" s="34" t="s">
        <v>2013</v>
      </c>
      <c r="I386" s="34" t="s">
        <v>2014</v>
      </c>
      <c r="J386" s="148">
        <v>6873</v>
      </c>
      <c r="K386" s="149">
        <v>41333</v>
      </c>
      <c r="L386" s="150" t="s">
        <v>2015</v>
      </c>
      <c r="M386" s="128">
        <v>29</v>
      </c>
      <c r="N386" s="159" t="s">
        <v>2016</v>
      </c>
    </row>
    <row r="387" spans="1:14" ht="47.25" outlineLevel="1">
      <c r="A387" s="144" t="s">
        <v>2017</v>
      </c>
      <c r="B387" s="145" t="s">
        <v>2018</v>
      </c>
      <c r="C387" s="161" t="s">
        <v>1676</v>
      </c>
      <c r="D387" s="156" t="s">
        <v>2019</v>
      </c>
      <c r="E387" s="34">
        <v>80.364591200000007</v>
      </c>
      <c r="F387" s="34" t="s">
        <v>2011</v>
      </c>
      <c r="G387" s="34" t="s">
        <v>2012</v>
      </c>
      <c r="H387" s="34" t="s">
        <v>2013</v>
      </c>
      <c r="I387" s="34" t="s">
        <v>2014</v>
      </c>
      <c r="J387" s="148" t="s">
        <v>2020</v>
      </c>
      <c r="K387" s="149">
        <v>41190</v>
      </c>
      <c r="L387" s="150" t="s">
        <v>2021</v>
      </c>
      <c r="M387" s="128">
        <v>29</v>
      </c>
      <c r="N387" s="159" t="s">
        <v>2022</v>
      </c>
    </row>
    <row r="388" spans="1:14" ht="47.25" outlineLevel="1">
      <c r="A388" s="144" t="s">
        <v>2023</v>
      </c>
      <c r="B388" s="145" t="s">
        <v>2024</v>
      </c>
      <c r="C388" s="161" t="s">
        <v>1676</v>
      </c>
      <c r="D388" s="156" t="s">
        <v>2025</v>
      </c>
      <c r="E388" s="34">
        <v>39.230248799999998</v>
      </c>
      <c r="F388" s="34" t="s">
        <v>2011</v>
      </c>
      <c r="G388" s="34" t="s">
        <v>2012</v>
      </c>
      <c r="H388" s="34" t="s">
        <v>2013</v>
      </c>
      <c r="I388" s="34" t="s">
        <v>2014</v>
      </c>
      <c r="J388" s="148" t="s">
        <v>2026</v>
      </c>
      <c r="K388" s="149">
        <v>41155</v>
      </c>
      <c r="L388" s="150" t="s">
        <v>2027</v>
      </c>
      <c r="M388" s="128">
        <v>29</v>
      </c>
      <c r="N388" s="159" t="s">
        <v>2028</v>
      </c>
    </row>
    <row r="389" spans="1:14" ht="47.25" outlineLevel="1">
      <c r="A389" s="144" t="s">
        <v>2029</v>
      </c>
      <c r="B389" s="145" t="s">
        <v>2030</v>
      </c>
      <c r="C389" s="161" t="s">
        <v>1676</v>
      </c>
      <c r="D389" s="156" t="s">
        <v>2031</v>
      </c>
      <c r="E389" s="34">
        <v>52.112315599999995</v>
      </c>
      <c r="F389" s="34" t="s">
        <v>2011</v>
      </c>
      <c r="G389" s="34" t="s">
        <v>2012</v>
      </c>
      <c r="H389" s="34" t="s">
        <v>2013</v>
      </c>
      <c r="I389" s="34" t="s">
        <v>2014</v>
      </c>
      <c r="J389" s="148" t="s">
        <v>2032</v>
      </c>
      <c r="K389" s="149">
        <v>41340</v>
      </c>
      <c r="L389" s="150" t="s">
        <v>2033</v>
      </c>
      <c r="M389" s="128">
        <v>29</v>
      </c>
      <c r="N389" s="159" t="s">
        <v>2034</v>
      </c>
    </row>
    <row r="390" spans="1:14" ht="47.25" outlineLevel="1">
      <c r="A390" s="144" t="s">
        <v>2035</v>
      </c>
      <c r="B390" s="145" t="s">
        <v>2036</v>
      </c>
      <c r="C390" s="161" t="s">
        <v>1676</v>
      </c>
      <c r="D390" s="156" t="s">
        <v>2037</v>
      </c>
      <c r="E390" s="34">
        <v>17.2152584</v>
      </c>
      <c r="F390" s="34" t="s">
        <v>2011</v>
      </c>
      <c r="G390" s="34" t="s">
        <v>2012</v>
      </c>
      <c r="H390" s="34" t="s">
        <v>2013</v>
      </c>
      <c r="I390" s="34" t="s">
        <v>2014</v>
      </c>
      <c r="J390" s="148" t="s">
        <v>2038</v>
      </c>
      <c r="K390" s="149">
        <v>41201</v>
      </c>
      <c r="L390" s="150" t="s">
        <v>2039</v>
      </c>
      <c r="M390" s="128">
        <v>29</v>
      </c>
      <c r="N390" s="159" t="s">
        <v>2040</v>
      </c>
    </row>
    <row r="391" spans="1:14" ht="78.75" outlineLevel="1">
      <c r="A391" s="144" t="s">
        <v>2041</v>
      </c>
      <c r="B391" s="145" t="s">
        <v>2042</v>
      </c>
      <c r="C391" s="161" t="s">
        <v>1676</v>
      </c>
      <c r="D391" s="156" t="s">
        <v>2043</v>
      </c>
      <c r="E391" s="34">
        <v>32.266211999999996</v>
      </c>
      <c r="F391" s="34" t="s">
        <v>2011</v>
      </c>
      <c r="G391" s="34" t="s">
        <v>2012</v>
      </c>
      <c r="H391" s="34" t="s">
        <v>2013</v>
      </c>
      <c r="I391" s="34" t="s">
        <v>2014</v>
      </c>
      <c r="J391" s="148" t="s">
        <v>2044</v>
      </c>
      <c r="K391" s="149">
        <v>41407</v>
      </c>
      <c r="L391" s="150" t="s">
        <v>2045</v>
      </c>
      <c r="M391" s="128">
        <v>29</v>
      </c>
      <c r="N391" s="159" t="s">
        <v>2046</v>
      </c>
    </row>
    <row r="392" spans="1:14" ht="78.75" customHeight="1" outlineLevel="1">
      <c r="A392" s="144" t="s">
        <v>2047</v>
      </c>
      <c r="B392" s="145" t="s">
        <v>2048</v>
      </c>
      <c r="C392" s="161" t="s">
        <v>1676</v>
      </c>
      <c r="D392" s="156" t="s">
        <v>2049</v>
      </c>
      <c r="E392" s="34">
        <v>17.057162000000002</v>
      </c>
      <c r="F392" s="34" t="s">
        <v>2011</v>
      </c>
      <c r="G392" s="34" t="s">
        <v>2012</v>
      </c>
      <c r="H392" s="34" t="s">
        <v>2013</v>
      </c>
      <c r="I392" s="34" t="s">
        <v>2014</v>
      </c>
      <c r="J392" s="148">
        <v>7125</v>
      </c>
      <c r="K392" s="149">
        <v>41394</v>
      </c>
      <c r="L392" s="150" t="s">
        <v>2050</v>
      </c>
      <c r="M392" s="128">
        <v>29</v>
      </c>
      <c r="N392" s="159" t="s">
        <v>2051</v>
      </c>
    </row>
    <row r="393" spans="1:14" ht="31.5" outlineLevel="1">
      <c r="A393" s="144" t="s">
        <v>2052</v>
      </c>
      <c r="B393" s="145" t="s">
        <v>2053</v>
      </c>
      <c r="C393" s="161" t="s">
        <v>1676</v>
      </c>
      <c r="D393" s="156" t="s">
        <v>2054</v>
      </c>
      <c r="E393" s="34">
        <v>3.1533207999999999</v>
      </c>
      <c r="F393" s="34" t="s">
        <v>2011</v>
      </c>
      <c r="G393" s="34" t="s">
        <v>2012</v>
      </c>
      <c r="H393" s="34" t="s">
        <v>2013</v>
      </c>
      <c r="I393" s="34" t="s">
        <v>2014</v>
      </c>
      <c r="J393" s="148">
        <v>5395</v>
      </c>
      <c r="K393" s="149">
        <v>41024</v>
      </c>
      <c r="L393" s="150" t="s">
        <v>2055</v>
      </c>
      <c r="M393" s="128">
        <v>29</v>
      </c>
      <c r="N393" s="159" t="s">
        <v>2056</v>
      </c>
    </row>
    <row r="394" spans="1:14" ht="116.25" customHeight="1" outlineLevel="1">
      <c r="A394" s="144" t="s">
        <v>2057</v>
      </c>
      <c r="B394" s="145" t="s">
        <v>2058</v>
      </c>
      <c r="C394" s="161" t="s">
        <v>1676</v>
      </c>
      <c r="D394" s="156" t="s">
        <v>2059</v>
      </c>
      <c r="E394" s="34">
        <v>79.727113200000048</v>
      </c>
      <c r="F394" s="34" t="s">
        <v>2011</v>
      </c>
      <c r="G394" s="34" t="s">
        <v>2012</v>
      </c>
      <c r="H394" s="34" t="s">
        <v>2013</v>
      </c>
      <c r="I394" s="34" t="s">
        <v>2014</v>
      </c>
      <c r="J394" s="148">
        <v>5876</v>
      </c>
      <c r="K394" s="149">
        <v>41128</v>
      </c>
      <c r="L394" s="150" t="s">
        <v>2060</v>
      </c>
      <c r="M394" s="128">
        <v>29</v>
      </c>
      <c r="N394" s="159" t="s">
        <v>2061</v>
      </c>
    </row>
    <row r="395" spans="1:14" ht="89.25" customHeight="1" outlineLevel="1">
      <c r="A395" s="144" t="s">
        <v>2062</v>
      </c>
      <c r="B395" s="145" t="s">
        <v>2063</v>
      </c>
      <c r="C395" s="161" t="s">
        <v>1676</v>
      </c>
      <c r="D395" s="156" t="s">
        <v>2064</v>
      </c>
      <c r="E395" s="34">
        <v>205.79837240000001</v>
      </c>
      <c r="F395" s="34" t="s">
        <v>189</v>
      </c>
      <c r="G395" s="34" t="s">
        <v>189</v>
      </c>
      <c r="H395" s="34" t="s">
        <v>189</v>
      </c>
      <c r="I395" s="34" t="s">
        <v>189</v>
      </c>
      <c r="J395" s="148" t="s">
        <v>2065</v>
      </c>
      <c r="K395" s="149">
        <v>41271</v>
      </c>
      <c r="L395" s="150" t="s">
        <v>2066</v>
      </c>
      <c r="M395" s="128">
        <v>29</v>
      </c>
      <c r="N395" s="159" t="s">
        <v>2067</v>
      </c>
    </row>
    <row r="396" spans="1:14" s="139" customFormat="1" ht="20.25" customHeight="1">
      <c r="A396" s="151" t="s">
        <v>2068</v>
      </c>
      <c r="B396" s="264" t="s">
        <v>2069</v>
      </c>
      <c r="C396" s="264"/>
      <c r="D396" s="264"/>
      <c r="E396" s="141">
        <f>SUM(E397:E429)</f>
        <v>924.30739019999999</v>
      </c>
      <c r="F396" s="152"/>
      <c r="G396" s="152"/>
      <c r="H396" s="152"/>
      <c r="I396" s="152"/>
      <c r="J396" s="153"/>
      <c r="K396" s="154"/>
      <c r="L396" s="155"/>
      <c r="M396" s="152"/>
      <c r="N396" s="143"/>
    </row>
    <row r="397" spans="1:14" ht="63" outlineLevel="1">
      <c r="A397" s="144" t="s">
        <v>2070</v>
      </c>
      <c r="B397" s="160" t="s">
        <v>1680</v>
      </c>
      <c r="C397" s="146" t="s">
        <v>1676</v>
      </c>
      <c r="D397" s="147" t="s">
        <v>2071</v>
      </c>
      <c r="E397" s="34">
        <v>73.84</v>
      </c>
      <c r="F397" s="34" t="s">
        <v>2072</v>
      </c>
      <c r="G397" s="34" t="s">
        <v>2073</v>
      </c>
      <c r="H397" s="34" t="s">
        <v>2074</v>
      </c>
      <c r="I397" s="34" t="s">
        <v>2075</v>
      </c>
      <c r="J397" s="148">
        <v>145.02300000000002</v>
      </c>
      <c r="K397" s="149">
        <v>40813</v>
      </c>
      <c r="L397" s="150" t="s">
        <v>2076</v>
      </c>
      <c r="M397" s="128">
        <v>29</v>
      </c>
      <c r="N397" s="159" t="s">
        <v>2077</v>
      </c>
    </row>
    <row r="398" spans="1:14" ht="54.75" customHeight="1" outlineLevel="1">
      <c r="A398" s="144" t="s">
        <v>2078</v>
      </c>
      <c r="B398" s="160" t="s">
        <v>1688</v>
      </c>
      <c r="C398" s="146" t="s">
        <v>1676</v>
      </c>
      <c r="D398" s="156" t="s">
        <v>2079</v>
      </c>
      <c r="E398" s="34">
        <v>0</v>
      </c>
      <c r="F398" s="34" t="s">
        <v>2080</v>
      </c>
      <c r="G398" s="34" t="s">
        <v>2081</v>
      </c>
      <c r="H398" s="34" t="s">
        <v>2082</v>
      </c>
      <c r="I398" s="34" t="s">
        <v>2083</v>
      </c>
      <c r="J398" s="148">
        <v>7602</v>
      </c>
      <c r="K398" s="149">
        <v>41508</v>
      </c>
      <c r="L398" s="150" t="s">
        <v>2084</v>
      </c>
      <c r="M398" s="128">
        <v>29</v>
      </c>
      <c r="N398" s="159" t="s">
        <v>2085</v>
      </c>
    </row>
    <row r="399" spans="1:14" ht="47.25" outlineLevel="1">
      <c r="A399" s="144" t="s">
        <v>2086</v>
      </c>
      <c r="B399" s="160" t="s">
        <v>1698</v>
      </c>
      <c r="C399" s="146" t="s">
        <v>1676</v>
      </c>
      <c r="D399" s="147" t="s">
        <v>2087</v>
      </c>
      <c r="E399" s="34">
        <v>16.515093999999994</v>
      </c>
      <c r="F399" s="34" t="s">
        <v>1690</v>
      </c>
      <c r="G399" s="34" t="s">
        <v>2088</v>
      </c>
      <c r="H399" s="34" t="s">
        <v>2089</v>
      </c>
      <c r="I399" s="34" t="s">
        <v>189</v>
      </c>
      <c r="J399" s="148">
        <v>6198</v>
      </c>
      <c r="K399" s="149">
        <v>41200</v>
      </c>
      <c r="L399" s="150" t="s">
        <v>2090</v>
      </c>
      <c r="M399" s="128">
        <v>29</v>
      </c>
      <c r="N399" s="159" t="s">
        <v>2091</v>
      </c>
    </row>
    <row r="400" spans="1:14" ht="47.25" outlineLevel="1">
      <c r="A400" s="144" t="s">
        <v>2092</v>
      </c>
      <c r="B400" s="160" t="s">
        <v>1708</v>
      </c>
      <c r="C400" s="146" t="s">
        <v>1676</v>
      </c>
      <c r="D400" s="147" t="s">
        <v>2093</v>
      </c>
      <c r="E400" s="34">
        <v>74.150436400000004</v>
      </c>
      <c r="F400" s="34" t="s">
        <v>1690</v>
      </c>
      <c r="G400" s="34" t="s">
        <v>2088</v>
      </c>
      <c r="H400" s="34" t="s">
        <v>2089</v>
      </c>
      <c r="I400" s="34" t="s">
        <v>2094</v>
      </c>
      <c r="J400" s="148">
        <v>4903</v>
      </c>
      <c r="K400" s="149">
        <v>40921</v>
      </c>
      <c r="L400" s="150" t="s">
        <v>2095</v>
      </c>
      <c r="M400" s="128">
        <v>29</v>
      </c>
      <c r="N400" s="159" t="s">
        <v>2096</v>
      </c>
    </row>
    <row r="401" spans="1:14" ht="31.5" outlineLevel="1">
      <c r="A401" s="144" t="s">
        <v>2097</v>
      </c>
      <c r="B401" s="160" t="s">
        <v>1718</v>
      </c>
      <c r="C401" s="146" t="s">
        <v>1676</v>
      </c>
      <c r="D401" s="156" t="s">
        <v>2098</v>
      </c>
      <c r="E401" s="34">
        <v>40.263669599999993</v>
      </c>
      <c r="F401" s="34" t="s">
        <v>1690</v>
      </c>
      <c r="G401" s="34" t="s">
        <v>2088</v>
      </c>
      <c r="H401" s="34" t="s">
        <v>2089</v>
      </c>
      <c r="I401" s="34" t="s">
        <v>2094</v>
      </c>
      <c r="J401" s="148">
        <v>6864</v>
      </c>
      <c r="K401" s="149">
        <v>41332</v>
      </c>
      <c r="L401" s="150" t="s">
        <v>2099</v>
      </c>
      <c r="M401" s="128">
        <v>29</v>
      </c>
      <c r="N401" s="159" t="s">
        <v>2100</v>
      </c>
    </row>
    <row r="402" spans="1:14" ht="47.25" outlineLevel="1">
      <c r="A402" s="144" t="s">
        <v>2101</v>
      </c>
      <c r="B402" s="160" t="s">
        <v>1728</v>
      </c>
      <c r="C402" s="146" t="s">
        <v>1676</v>
      </c>
      <c r="D402" s="156" t="s">
        <v>2102</v>
      </c>
      <c r="E402" s="34">
        <v>34.767496800000004</v>
      </c>
      <c r="F402" s="34" t="s">
        <v>1690</v>
      </c>
      <c r="G402" s="34" t="s">
        <v>2088</v>
      </c>
      <c r="H402" s="34" t="s">
        <v>2089</v>
      </c>
      <c r="I402" s="34" t="s">
        <v>2094</v>
      </c>
      <c r="J402" s="148">
        <v>6743</v>
      </c>
      <c r="K402" s="149">
        <v>41309</v>
      </c>
      <c r="L402" s="150" t="s">
        <v>2103</v>
      </c>
      <c r="M402" s="128">
        <v>29</v>
      </c>
      <c r="N402" s="159" t="s">
        <v>2104</v>
      </c>
    </row>
    <row r="403" spans="1:14" ht="31.5" outlineLevel="1">
      <c r="A403" s="144" t="s">
        <v>2105</v>
      </c>
      <c r="B403" s="160" t="s">
        <v>1738</v>
      </c>
      <c r="C403" s="146" t="s">
        <v>1676</v>
      </c>
      <c r="D403" s="156" t="s">
        <v>2106</v>
      </c>
      <c r="E403" s="34">
        <v>35.604923999999997</v>
      </c>
      <c r="F403" s="34" t="s">
        <v>1690</v>
      </c>
      <c r="G403" s="34" t="s">
        <v>2088</v>
      </c>
      <c r="H403" s="34" t="s">
        <v>2089</v>
      </c>
      <c r="I403" s="34" t="s">
        <v>2094</v>
      </c>
      <c r="J403" s="148">
        <v>7164</v>
      </c>
      <c r="K403" s="149">
        <v>41421</v>
      </c>
      <c r="L403" s="150" t="s">
        <v>2107</v>
      </c>
      <c r="M403" s="128">
        <v>29</v>
      </c>
      <c r="N403" s="159" t="s">
        <v>2108</v>
      </c>
    </row>
    <row r="404" spans="1:14" ht="31.5" outlineLevel="1">
      <c r="A404" s="144" t="s">
        <v>2109</v>
      </c>
      <c r="B404" s="160" t="s">
        <v>1747</v>
      </c>
      <c r="C404" s="146" t="s">
        <v>1676</v>
      </c>
      <c r="D404" s="156" t="s">
        <v>2110</v>
      </c>
      <c r="E404" s="34">
        <v>0</v>
      </c>
      <c r="F404" s="34" t="s">
        <v>1690</v>
      </c>
      <c r="G404" s="34" t="s">
        <v>2088</v>
      </c>
      <c r="H404" s="34" t="s">
        <v>2089</v>
      </c>
      <c r="I404" s="34" t="s">
        <v>2094</v>
      </c>
      <c r="J404" s="148" t="s">
        <v>2111</v>
      </c>
      <c r="K404" s="149">
        <v>39608</v>
      </c>
      <c r="L404" s="150" t="s">
        <v>2112</v>
      </c>
      <c r="M404" s="128">
        <v>29</v>
      </c>
      <c r="N404" s="159" t="s">
        <v>2113</v>
      </c>
    </row>
    <row r="405" spans="1:14" ht="31.5" outlineLevel="1">
      <c r="A405" s="144" t="s">
        <v>2114</v>
      </c>
      <c r="B405" s="160" t="s">
        <v>1755</v>
      </c>
      <c r="C405" s="146" t="s">
        <v>1676</v>
      </c>
      <c r="D405" s="156" t="s">
        <v>2115</v>
      </c>
      <c r="E405" s="34">
        <v>0</v>
      </c>
      <c r="F405" s="34" t="s">
        <v>1690</v>
      </c>
      <c r="G405" s="34" t="s">
        <v>2088</v>
      </c>
      <c r="H405" s="34" t="s">
        <v>2089</v>
      </c>
      <c r="I405" s="34" t="s">
        <v>2094</v>
      </c>
      <c r="J405" s="148">
        <v>7203</v>
      </c>
      <c r="K405" s="149">
        <v>41428</v>
      </c>
      <c r="L405" s="150" t="s">
        <v>2116</v>
      </c>
      <c r="M405" s="128">
        <v>29</v>
      </c>
      <c r="N405" s="159" t="s">
        <v>2117</v>
      </c>
    </row>
    <row r="406" spans="1:14" ht="31.5" outlineLevel="1">
      <c r="A406" s="144" t="s">
        <v>2118</v>
      </c>
      <c r="B406" s="160" t="s">
        <v>1765</v>
      </c>
      <c r="C406" s="146" t="s">
        <v>1676</v>
      </c>
      <c r="D406" s="147" t="s">
        <v>2119</v>
      </c>
      <c r="E406" s="34">
        <v>0</v>
      </c>
      <c r="F406" s="34" t="s">
        <v>1690</v>
      </c>
      <c r="G406" s="34" t="s">
        <v>2088</v>
      </c>
      <c r="H406" s="34" t="s">
        <v>2089</v>
      </c>
      <c r="I406" s="34" t="s">
        <v>2094</v>
      </c>
      <c r="J406" s="148">
        <v>7229</v>
      </c>
      <c r="K406" s="149">
        <v>41435</v>
      </c>
      <c r="L406" s="150" t="s">
        <v>2120</v>
      </c>
      <c r="M406" s="128">
        <v>29</v>
      </c>
      <c r="N406" s="159" t="s">
        <v>2121</v>
      </c>
    </row>
    <row r="407" spans="1:14" ht="31.5" outlineLevel="1">
      <c r="A407" s="144" t="s">
        <v>2122</v>
      </c>
      <c r="B407" s="160" t="s">
        <v>1775</v>
      </c>
      <c r="C407" s="146" t="s">
        <v>1676</v>
      </c>
      <c r="D407" s="147" t="s">
        <v>2123</v>
      </c>
      <c r="E407" s="34">
        <v>11.31546</v>
      </c>
      <c r="F407" s="34" t="s">
        <v>1690</v>
      </c>
      <c r="G407" s="34" t="s">
        <v>2088</v>
      </c>
      <c r="H407" s="34" t="s">
        <v>2089</v>
      </c>
      <c r="I407" s="34" t="s">
        <v>2094</v>
      </c>
      <c r="J407" s="148">
        <v>7483</v>
      </c>
      <c r="K407" s="149">
        <v>41480</v>
      </c>
      <c r="L407" s="150" t="s">
        <v>2124</v>
      </c>
      <c r="M407" s="128">
        <v>29</v>
      </c>
      <c r="N407" s="159" t="s">
        <v>2125</v>
      </c>
    </row>
    <row r="408" spans="1:14" ht="31.5" outlineLevel="1">
      <c r="A408" s="144" t="s">
        <v>2126</v>
      </c>
      <c r="B408" s="160" t="s">
        <v>1784</v>
      </c>
      <c r="C408" s="146" t="s">
        <v>1676</v>
      </c>
      <c r="D408" s="156" t="s">
        <v>2127</v>
      </c>
      <c r="E408" s="34">
        <v>0</v>
      </c>
      <c r="F408" s="34" t="s">
        <v>1690</v>
      </c>
      <c r="G408" s="34" t="s">
        <v>2088</v>
      </c>
      <c r="H408" s="34" t="s">
        <v>2089</v>
      </c>
      <c r="I408" s="34" t="s">
        <v>2094</v>
      </c>
      <c r="J408" s="148">
        <v>7483</v>
      </c>
      <c r="K408" s="149">
        <v>41480</v>
      </c>
      <c r="L408" s="150" t="s">
        <v>2124</v>
      </c>
      <c r="M408" s="128">
        <v>29</v>
      </c>
      <c r="N408" s="159" t="s">
        <v>2128</v>
      </c>
    </row>
    <row r="409" spans="1:14" ht="31.5" outlineLevel="1">
      <c r="A409" s="144" t="s">
        <v>2129</v>
      </c>
      <c r="B409" s="160" t="s">
        <v>1793</v>
      </c>
      <c r="C409" s="146" t="s">
        <v>1676</v>
      </c>
      <c r="D409" s="156" t="s">
        <v>2130</v>
      </c>
      <c r="E409" s="34">
        <v>0</v>
      </c>
      <c r="F409" s="34" t="s">
        <v>1690</v>
      </c>
      <c r="G409" s="34" t="s">
        <v>2088</v>
      </c>
      <c r="H409" s="34" t="s">
        <v>2089</v>
      </c>
      <c r="I409" s="34" t="s">
        <v>2094</v>
      </c>
      <c r="J409" s="148">
        <v>4001</v>
      </c>
      <c r="K409" s="149">
        <v>40714</v>
      </c>
      <c r="L409" s="150" t="s">
        <v>2131</v>
      </c>
      <c r="M409" s="128">
        <v>29</v>
      </c>
      <c r="N409" s="159" t="s">
        <v>2132</v>
      </c>
    </row>
    <row r="410" spans="1:14" ht="31.5" outlineLevel="1">
      <c r="A410" s="144" t="s">
        <v>2133</v>
      </c>
      <c r="B410" s="160" t="s">
        <v>1802</v>
      </c>
      <c r="C410" s="146" t="s">
        <v>1676</v>
      </c>
      <c r="D410" s="156" t="s">
        <v>2134</v>
      </c>
      <c r="E410" s="34">
        <v>0</v>
      </c>
      <c r="F410" s="34" t="s">
        <v>1690</v>
      </c>
      <c r="G410" s="34" t="s">
        <v>2088</v>
      </c>
      <c r="H410" s="34" t="s">
        <v>2089</v>
      </c>
      <c r="I410" s="34" t="s">
        <v>2094</v>
      </c>
      <c r="J410" s="148">
        <v>7626</v>
      </c>
      <c r="K410" s="149">
        <v>41513</v>
      </c>
      <c r="L410" s="150" t="s">
        <v>2135</v>
      </c>
      <c r="M410" s="128">
        <v>29</v>
      </c>
      <c r="N410" s="159" t="s">
        <v>2136</v>
      </c>
    </row>
    <row r="411" spans="1:14" ht="31.5" outlineLevel="1">
      <c r="A411" s="144" t="s">
        <v>2137</v>
      </c>
      <c r="B411" s="160" t="s">
        <v>1811</v>
      </c>
      <c r="C411" s="146" t="s">
        <v>1676</v>
      </c>
      <c r="D411" s="156" t="s">
        <v>2138</v>
      </c>
      <c r="E411" s="34">
        <v>8.078495199999999</v>
      </c>
      <c r="F411" s="34" t="s">
        <v>189</v>
      </c>
      <c r="G411" s="34" t="s">
        <v>189</v>
      </c>
      <c r="H411" s="34" t="s">
        <v>189</v>
      </c>
      <c r="I411" s="34" t="s">
        <v>189</v>
      </c>
      <c r="J411" s="148">
        <v>5886</v>
      </c>
      <c r="K411" s="149">
        <v>41130</v>
      </c>
      <c r="L411" s="150" t="s">
        <v>2139</v>
      </c>
      <c r="M411" s="128">
        <v>29</v>
      </c>
      <c r="N411" s="159" t="s">
        <v>2140</v>
      </c>
    </row>
    <row r="412" spans="1:14" ht="31.5" outlineLevel="1">
      <c r="A412" s="144" t="s">
        <v>2141</v>
      </c>
      <c r="B412" s="160" t="s">
        <v>1819</v>
      </c>
      <c r="C412" s="146" t="s">
        <v>1676</v>
      </c>
      <c r="D412" s="156" t="s">
        <v>2142</v>
      </c>
      <c r="E412" s="34">
        <v>189.43388739999997</v>
      </c>
      <c r="F412" s="34" t="s">
        <v>1690</v>
      </c>
      <c r="G412" s="34" t="s">
        <v>2143</v>
      </c>
      <c r="H412" s="34" t="s">
        <v>2144</v>
      </c>
      <c r="I412" s="34" t="s">
        <v>2145</v>
      </c>
      <c r="J412" s="148" t="s">
        <v>2146</v>
      </c>
      <c r="K412" s="149">
        <v>40129</v>
      </c>
      <c r="L412" s="150" t="s">
        <v>2147</v>
      </c>
      <c r="M412" s="128">
        <v>29</v>
      </c>
      <c r="N412" s="159" t="s">
        <v>2148</v>
      </c>
    </row>
    <row r="413" spans="1:14" ht="63" outlineLevel="1">
      <c r="A413" s="144" t="s">
        <v>2149</v>
      </c>
      <c r="B413" s="160" t="s">
        <v>1828</v>
      </c>
      <c r="C413" s="146" t="s">
        <v>1676</v>
      </c>
      <c r="D413" s="156" t="s">
        <v>2150</v>
      </c>
      <c r="E413" s="34">
        <v>4.3916440000000003</v>
      </c>
      <c r="F413" s="34" t="s">
        <v>189</v>
      </c>
      <c r="G413" s="34" t="s">
        <v>189</v>
      </c>
      <c r="H413" s="34" t="s">
        <v>189</v>
      </c>
      <c r="I413" s="34" t="s">
        <v>189</v>
      </c>
      <c r="J413" s="148">
        <v>6295</v>
      </c>
      <c r="K413" s="149">
        <v>41219</v>
      </c>
      <c r="L413" s="150" t="s">
        <v>2151</v>
      </c>
      <c r="M413" s="128">
        <v>29</v>
      </c>
      <c r="N413" s="159" t="s">
        <v>2152</v>
      </c>
    </row>
    <row r="414" spans="1:14" ht="31.5" outlineLevel="1">
      <c r="A414" s="144" t="s">
        <v>2153</v>
      </c>
      <c r="B414" s="160" t="s">
        <v>1836</v>
      </c>
      <c r="C414" s="146" t="s">
        <v>1676</v>
      </c>
      <c r="D414" s="156" t="s">
        <v>2154</v>
      </c>
      <c r="E414" s="34">
        <v>92.999891200000008</v>
      </c>
      <c r="F414" s="34" t="s">
        <v>189</v>
      </c>
      <c r="G414" s="34" t="s">
        <v>189</v>
      </c>
      <c r="H414" s="34" t="s">
        <v>189</v>
      </c>
      <c r="I414" s="34" t="s">
        <v>189</v>
      </c>
      <c r="J414" s="148">
        <v>7013</v>
      </c>
      <c r="K414" s="149">
        <v>41379</v>
      </c>
      <c r="L414" s="150" t="s">
        <v>2155</v>
      </c>
      <c r="M414" s="128">
        <v>29</v>
      </c>
      <c r="N414" s="159" t="s">
        <v>2156</v>
      </c>
    </row>
    <row r="415" spans="1:14" ht="31.5" outlineLevel="1">
      <c r="A415" s="144" t="s">
        <v>2157</v>
      </c>
      <c r="B415" s="160" t="s">
        <v>1846</v>
      </c>
      <c r="C415" s="146" t="s">
        <v>1676</v>
      </c>
      <c r="D415" s="156" t="s">
        <v>2158</v>
      </c>
      <c r="E415" s="34">
        <v>110.5335</v>
      </c>
      <c r="F415" s="34" t="s">
        <v>189</v>
      </c>
      <c r="G415" s="34" t="s">
        <v>189</v>
      </c>
      <c r="H415" s="34" t="s">
        <v>189</v>
      </c>
      <c r="I415" s="34" t="s">
        <v>189</v>
      </c>
      <c r="J415" s="148" t="s">
        <v>2159</v>
      </c>
      <c r="K415" s="149">
        <v>40571</v>
      </c>
      <c r="L415" s="150" t="s">
        <v>2160</v>
      </c>
      <c r="M415" s="128">
        <v>29</v>
      </c>
      <c r="N415" s="159" t="s">
        <v>2161</v>
      </c>
    </row>
    <row r="416" spans="1:14" ht="31.5" outlineLevel="1">
      <c r="A416" s="144" t="s">
        <v>2162</v>
      </c>
      <c r="B416" s="160" t="s">
        <v>1855</v>
      </c>
      <c r="C416" s="146" t="s">
        <v>1676</v>
      </c>
      <c r="D416" s="156" t="s">
        <v>2163</v>
      </c>
      <c r="E416" s="34">
        <v>103.31242</v>
      </c>
      <c r="F416" s="34" t="s">
        <v>189</v>
      </c>
      <c r="G416" s="34" t="s">
        <v>189</v>
      </c>
      <c r="H416" s="34" t="s">
        <v>189</v>
      </c>
      <c r="I416" s="34" t="s">
        <v>189</v>
      </c>
      <c r="J416" s="148">
        <v>4769</v>
      </c>
      <c r="K416" s="149">
        <v>40879</v>
      </c>
      <c r="L416" s="150" t="s">
        <v>1885</v>
      </c>
      <c r="M416" s="128">
        <v>29</v>
      </c>
      <c r="N416" s="159" t="s">
        <v>2164</v>
      </c>
    </row>
    <row r="417" spans="1:14" ht="31.5" outlineLevel="1">
      <c r="A417" s="144" t="s">
        <v>2165</v>
      </c>
      <c r="B417" s="160" t="s">
        <v>1865</v>
      </c>
      <c r="C417" s="146" t="s">
        <v>1676</v>
      </c>
      <c r="D417" s="156" t="s">
        <v>2166</v>
      </c>
      <c r="E417" s="34">
        <v>0</v>
      </c>
      <c r="F417" s="34" t="s">
        <v>189</v>
      </c>
      <c r="G417" s="34" t="s">
        <v>189</v>
      </c>
      <c r="H417" s="34" t="s">
        <v>189</v>
      </c>
      <c r="I417" s="34" t="s">
        <v>189</v>
      </c>
      <c r="J417" s="148">
        <v>7126</v>
      </c>
      <c r="K417" s="149">
        <v>41410</v>
      </c>
      <c r="L417" s="150" t="s">
        <v>2167</v>
      </c>
      <c r="M417" s="128">
        <v>29</v>
      </c>
      <c r="N417" s="159" t="s">
        <v>2168</v>
      </c>
    </row>
    <row r="418" spans="1:14" ht="31.5" outlineLevel="1">
      <c r="A418" s="144" t="s">
        <v>2169</v>
      </c>
      <c r="B418" s="160" t="s">
        <v>1869</v>
      </c>
      <c r="C418" s="146" t="s">
        <v>1676</v>
      </c>
      <c r="D418" s="147" t="s">
        <v>2170</v>
      </c>
      <c r="E418" s="34">
        <v>0</v>
      </c>
      <c r="F418" s="34" t="s">
        <v>189</v>
      </c>
      <c r="G418" s="34" t="s">
        <v>189</v>
      </c>
      <c r="H418" s="34" t="s">
        <v>189</v>
      </c>
      <c r="I418" s="34" t="s">
        <v>189</v>
      </c>
      <c r="J418" s="148">
        <v>7174</v>
      </c>
      <c r="K418" s="149">
        <v>41421</v>
      </c>
      <c r="L418" s="150" t="s">
        <v>2171</v>
      </c>
      <c r="M418" s="128">
        <v>29</v>
      </c>
      <c r="N418" s="159" t="s">
        <v>2172</v>
      </c>
    </row>
    <row r="419" spans="1:14" ht="31.5" outlineLevel="1">
      <c r="A419" s="144" t="s">
        <v>2173</v>
      </c>
      <c r="B419" s="160" t="s">
        <v>1879</v>
      </c>
      <c r="C419" s="146" t="s">
        <v>1676</v>
      </c>
      <c r="D419" s="156" t="s">
        <v>2174</v>
      </c>
      <c r="E419" s="34">
        <v>0</v>
      </c>
      <c r="F419" s="34" t="s">
        <v>189</v>
      </c>
      <c r="G419" s="34" t="s">
        <v>189</v>
      </c>
      <c r="H419" s="34" t="s">
        <v>189</v>
      </c>
      <c r="I419" s="34" t="s">
        <v>189</v>
      </c>
      <c r="J419" s="148">
        <v>7020</v>
      </c>
      <c r="K419" s="149">
        <v>41379</v>
      </c>
      <c r="L419" s="150" t="s">
        <v>2175</v>
      </c>
      <c r="M419" s="128">
        <v>29</v>
      </c>
      <c r="N419" s="159" t="s">
        <v>2176</v>
      </c>
    </row>
    <row r="420" spans="1:14" ht="78.75" outlineLevel="1">
      <c r="A420" s="144" t="s">
        <v>2177</v>
      </c>
      <c r="B420" s="160" t="s">
        <v>1888</v>
      </c>
      <c r="C420" s="146" t="s">
        <v>1676</v>
      </c>
      <c r="D420" s="156" t="s">
        <v>2178</v>
      </c>
      <c r="E420" s="34">
        <v>0</v>
      </c>
      <c r="F420" s="34" t="s">
        <v>189</v>
      </c>
      <c r="G420" s="34" t="s">
        <v>189</v>
      </c>
      <c r="H420" s="34" t="s">
        <v>189</v>
      </c>
      <c r="I420" s="34" t="s">
        <v>189</v>
      </c>
      <c r="J420" s="148">
        <v>6976</v>
      </c>
      <c r="K420" s="149">
        <v>41366</v>
      </c>
      <c r="L420" s="150" t="s">
        <v>2179</v>
      </c>
      <c r="M420" s="128">
        <v>29</v>
      </c>
      <c r="N420" s="159" t="s">
        <v>2180</v>
      </c>
    </row>
    <row r="421" spans="1:14" ht="31.5" outlineLevel="1">
      <c r="A421" s="144" t="s">
        <v>2181</v>
      </c>
      <c r="B421" s="160" t="s">
        <v>1897</v>
      </c>
      <c r="C421" s="146" t="s">
        <v>1676</v>
      </c>
      <c r="D421" s="156" t="s">
        <v>2182</v>
      </c>
      <c r="E421" s="34">
        <v>0</v>
      </c>
      <c r="F421" s="34" t="s">
        <v>189</v>
      </c>
      <c r="G421" s="34" t="s">
        <v>189</v>
      </c>
      <c r="H421" s="34" t="s">
        <v>189</v>
      </c>
      <c r="I421" s="34" t="s">
        <v>189</v>
      </c>
      <c r="J421" s="148" t="s">
        <v>2183</v>
      </c>
      <c r="K421" s="149">
        <v>41402</v>
      </c>
      <c r="L421" s="150" t="s">
        <v>2184</v>
      </c>
      <c r="M421" s="128">
        <v>29</v>
      </c>
      <c r="N421" s="159" t="s">
        <v>2185</v>
      </c>
    </row>
    <row r="422" spans="1:14" ht="31.5" outlineLevel="1">
      <c r="A422" s="144" t="s">
        <v>2186</v>
      </c>
      <c r="B422" s="160" t="s">
        <v>1906</v>
      </c>
      <c r="C422" s="146" t="s">
        <v>1676</v>
      </c>
      <c r="D422" s="156" t="s">
        <v>2187</v>
      </c>
      <c r="E422" s="34">
        <v>0</v>
      </c>
      <c r="F422" s="34" t="s">
        <v>189</v>
      </c>
      <c r="G422" s="34" t="s">
        <v>189</v>
      </c>
      <c r="H422" s="34" t="s">
        <v>189</v>
      </c>
      <c r="I422" s="34" t="s">
        <v>189</v>
      </c>
      <c r="J422" s="148" t="s">
        <v>2188</v>
      </c>
      <c r="K422" s="149">
        <v>41491</v>
      </c>
      <c r="L422" s="150" t="s">
        <v>2189</v>
      </c>
      <c r="M422" s="128">
        <v>29</v>
      </c>
      <c r="N422" s="159" t="s">
        <v>2190</v>
      </c>
    </row>
    <row r="423" spans="1:14" ht="31.5" outlineLevel="1">
      <c r="A423" s="144" t="s">
        <v>2191</v>
      </c>
      <c r="B423" s="160" t="s">
        <v>1910</v>
      </c>
      <c r="C423" s="146" t="s">
        <v>1676</v>
      </c>
      <c r="D423" s="156" t="s">
        <v>2192</v>
      </c>
      <c r="E423" s="34">
        <v>0</v>
      </c>
      <c r="F423" s="34" t="s">
        <v>189</v>
      </c>
      <c r="G423" s="34" t="s">
        <v>189</v>
      </c>
      <c r="H423" s="34" t="s">
        <v>189</v>
      </c>
      <c r="I423" s="34" t="s">
        <v>189</v>
      </c>
      <c r="J423" s="148" t="s">
        <v>2193</v>
      </c>
      <c r="K423" s="149">
        <v>41505</v>
      </c>
      <c r="L423" s="150" t="s">
        <v>2194</v>
      </c>
      <c r="M423" s="128">
        <v>29</v>
      </c>
      <c r="N423" s="159" t="s">
        <v>2195</v>
      </c>
    </row>
    <row r="424" spans="1:14" ht="31.5" outlineLevel="1">
      <c r="A424" s="144" t="s">
        <v>2196</v>
      </c>
      <c r="B424" s="160" t="s">
        <v>1913</v>
      </c>
      <c r="C424" s="146" t="s">
        <v>1676</v>
      </c>
      <c r="D424" s="156" t="s">
        <v>2197</v>
      </c>
      <c r="E424" s="34">
        <v>0</v>
      </c>
      <c r="F424" s="34" t="s">
        <v>189</v>
      </c>
      <c r="G424" s="34" t="s">
        <v>189</v>
      </c>
      <c r="H424" s="34" t="s">
        <v>189</v>
      </c>
      <c r="I424" s="34" t="s">
        <v>189</v>
      </c>
      <c r="J424" s="148">
        <v>7323</v>
      </c>
      <c r="K424" s="149">
        <v>41449</v>
      </c>
      <c r="L424" s="150" t="s">
        <v>2198</v>
      </c>
      <c r="M424" s="128">
        <v>29</v>
      </c>
      <c r="N424" s="159" t="s">
        <v>2199</v>
      </c>
    </row>
    <row r="425" spans="1:14" ht="31.5" outlineLevel="1">
      <c r="A425" s="144" t="s">
        <v>2200</v>
      </c>
      <c r="B425" s="160" t="s">
        <v>1923</v>
      </c>
      <c r="C425" s="146" t="s">
        <v>1676</v>
      </c>
      <c r="D425" s="156" t="s">
        <v>2201</v>
      </c>
      <c r="E425" s="34">
        <v>0</v>
      </c>
      <c r="F425" s="34" t="s">
        <v>189</v>
      </c>
      <c r="G425" s="34" t="s">
        <v>189</v>
      </c>
      <c r="H425" s="34" t="s">
        <v>189</v>
      </c>
      <c r="I425" s="34" t="s">
        <v>189</v>
      </c>
      <c r="J425" s="148">
        <v>7680</v>
      </c>
      <c r="K425" s="149">
        <v>41526</v>
      </c>
      <c r="L425" s="150" t="s">
        <v>2202</v>
      </c>
      <c r="M425" s="128">
        <v>29</v>
      </c>
      <c r="N425" s="159" t="s">
        <v>2203</v>
      </c>
    </row>
    <row r="426" spans="1:14" ht="31.5" outlineLevel="1">
      <c r="A426" s="144" t="s">
        <v>2204</v>
      </c>
      <c r="B426" s="160" t="s">
        <v>1931</v>
      </c>
      <c r="C426" s="146" t="s">
        <v>1676</v>
      </c>
      <c r="D426" s="156" t="s">
        <v>2205</v>
      </c>
      <c r="E426" s="34">
        <v>0</v>
      </c>
      <c r="F426" s="34" t="s">
        <v>189</v>
      </c>
      <c r="G426" s="34" t="s">
        <v>189</v>
      </c>
      <c r="H426" s="34" t="s">
        <v>189</v>
      </c>
      <c r="I426" s="34" t="s">
        <v>189</v>
      </c>
      <c r="J426" s="148" t="s">
        <v>2183</v>
      </c>
      <c r="K426" s="149">
        <v>41402</v>
      </c>
      <c r="L426" s="150" t="s">
        <v>2184</v>
      </c>
      <c r="M426" s="128">
        <v>29</v>
      </c>
      <c r="N426" s="159" t="s">
        <v>2206</v>
      </c>
    </row>
    <row r="427" spans="1:14" ht="47.25" outlineLevel="1">
      <c r="A427" s="144" t="s">
        <v>2207</v>
      </c>
      <c r="B427" s="160" t="s">
        <v>1940</v>
      </c>
      <c r="C427" s="146" t="s">
        <v>1676</v>
      </c>
      <c r="D427" s="156" t="s">
        <v>2208</v>
      </c>
      <c r="E427" s="34">
        <v>87.138121199999986</v>
      </c>
      <c r="F427" s="34" t="s">
        <v>2072</v>
      </c>
      <c r="G427" s="34" t="s">
        <v>2073</v>
      </c>
      <c r="H427" s="34" t="s">
        <v>2074</v>
      </c>
      <c r="I427" s="34" t="s">
        <v>2075</v>
      </c>
      <c r="J427" s="148">
        <v>6556</v>
      </c>
      <c r="K427" s="149">
        <v>41268</v>
      </c>
      <c r="L427" s="150" t="s">
        <v>2076</v>
      </c>
      <c r="M427" s="128">
        <v>29</v>
      </c>
      <c r="N427" s="159" t="s">
        <v>2209</v>
      </c>
    </row>
    <row r="428" spans="1:14" ht="47.25" outlineLevel="1">
      <c r="A428" s="144" t="s">
        <v>2210</v>
      </c>
      <c r="B428" s="160" t="s">
        <v>1948</v>
      </c>
      <c r="C428" s="146" t="s">
        <v>1676</v>
      </c>
      <c r="D428" s="156" t="s">
        <v>2211</v>
      </c>
      <c r="E428" s="34">
        <v>26.678480400000009</v>
      </c>
      <c r="F428" s="34" t="s">
        <v>189</v>
      </c>
      <c r="G428" s="34" t="s">
        <v>189</v>
      </c>
      <c r="H428" s="34" t="s">
        <v>189</v>
      </c>
      <c r="I428" s="34" t="s">
        <v>189</v>
      </c>
      <c r="J428" s="148" t="s">
        <v>2212</v>
      </c>
      <c r="K428" s="149">
        <v>41271</v>
      </c>
      <c r="L428" s="150" t="s">
        <v>2213</v>
      </c>
      <c r="M428" s="128">
        <v>29</v>
      </c>
      <c r="N428" s="159" t="s">
        <v>2214</v>
      </c>
    </row>
    <row r="429" spans="1:14" ht="31.5" outlineLevel="1">
      <c r="A429" s="144" t="s">
        <v>2215</v>
      </c>
      <c r="B429" s="160" t="s">
        <v>2216</v>
      </c>
      <c r="C429" s="146" t="s">
        <v>1676</v>
      </c>
      <c r="D429" s="156" t="s">
        <v>2217</v>
      </c>
      <c r="E429" s="34">
        <v>15.28387</v>
      </c>
      <c r="F429" s="34" t="s">
        <v>189</v>
      </c>
      <c r="G429" s="34" t="s">
        <v>189</v>
      </c>
      <c r="H429" s="34" t="s">
        <v>189</v>
      </c>
      <c r="I429" s="34" t="s">
        <v>189</v>
      </c>
      <c r="J429" s="148">
        <v>6272</v>
      </c>
      <c r="K429" s="149">
        <v>41212</v>
      </c>
      <c r="L429" s="150" t="s">
        <v>2218</v>
      </c>
      <c r="M429" s="128">
        <v>29</v>
      </c>
      <c r="N429" s="159" t="s">
        <v>2219</v>
      </c>
    </row>
    <row r="430" spans="1:14">
      <c r="B430" s="162"/>
    </row>
    <row r="431" spans="1:14">
      <c r="B431" s="162"/>
    </row>
    <row r="432" spans="1:14">
      <c r="B432" s="162"/>
    </row>
    <row r="433" spans="2:2">
      <c r="B433" s="162"/>
    </row>
    <row r="434" spans="2:2">
      <c r="B434" s="162"/>
    </row>
    <row r="435" spans="2:2">
      <c r="B435" s="162"/>
    </row>
    <row r="436" spans="2:2">
      <c r="B436" s="162"/>
    </row>
    <row r="437" spans="2:2">
      <c r="B437" s="162"/>
    </row>
    <row r="438" spans="2:2">
      <c r="B438" s="162"/>
    </row>
    <row r="439" spans="2:2">
      <c r="B439" s="162"/>
    </row>
    <row r="440" spans="2:2">
      <c r="B440" s="162"/>
    </row>
    <row r="441" spans="2:2">
      <c r="B441" s="162"/>
    </row>
    <row r="442" spans="2:2">
      <c r="B442" s="162"/>
    </row>
    <row r="443" spans="2:2">
      <c r="B443" s="162"/>
    </row>
    <row r="444" spans="2:2">
      <c r="B444" s="162"/>
    </row>
    <row r="445" spans="2:2">
      <c r="B445" s="162"/>
    </row>
    <row r="446" spans="2:2">
      <c r="B446" s="162"/>
    </row>
  </sheetData>
  <mergeCells count="106">
    <mergeCell ref="B347:D347"/>
    <mergeCell ref="B396:D396"/>
    <mergeCell ref="N283:N284"/>
    <mergeCell ref="N285:N286"/>
    <mergeCell ref="N287:N292"/>
    <mergeCell ref="N293:N294"/>
    <mergeCell ref="N297:N299"/>
    <mergeCell ref="N300:N301"/>
    <mergeCell ref="B309:D309"/>
    <mergeCell ref="N312:N313"/>
    <mergeCell ref="B346:D346"/>
    <mergeCell ref="N245:N250"/>
    <mergeCell ref="N251:N253"/>
    <mergeCell ref="N254:N257"/>
    <mergeCell ref="N258:N259"/>
    <mergeCell ref="N260:N265"/>
    <mergeCell ref="N266:N267"/>
    <mergeCell ref="N268:N270"/>
    <mergeCell ref="N271:N272"/>
    <mergeCell ref="N273:N282"/>
    <mergeCell ref="N216:N218"/>
    <mergeCell ref="N219:N224"/>
    <mergeCell ref="N225:N232"/>
    <mergeCell ref="N233:N236"/>
    <mergeCell ref="A237:A241"/>
    <mergeCell ref="B237:B241"/>
    <mergeCell ref="C237:C241"/>
    <mergeCell ref="D237:D241"/>
    <mergeCell ref="E237:E241"/>
    <mergeCell ref="F237:F241"/>
    <mergeCell ref="G237:G241"/>
    <mergeCell ref="H237:H241"/>
    <mergeCell ref="I237:I241"/>
    <mergeCell ref="N237:N243"/>
    <mergeCell ref="N195:N196"/>
    <mergeCell ref="A200:A215"/>
    <mergeCell ref="B200:B215"/>
    <mergeCell ref="C200:C215"/>
    <mergeCell ref="D200:D215"/>
    <mergeCell ref="E200:E215"/>
    <mergeCell ref="F200:F215"/>
    <mergeCell ref="G200:G215"/>
    <mergeCell ref="H200:H215"/>
    <mergeCell ref="I200:I215"/>
    <mergeCell ref="N200:N215"/>
    <mergeCell ref="N178:N179"/>
    <mergeCell ref="N180:N181"/>
    <mergeCell ref="A182:A193"/>
    <mergeCell ref="B182:B193"/>
    <mergeCell ref="C182:C193"/>
    <mergeCell ref="D182:D193"/>
    <mergeCell ref="E182:E193"/>
    <mergeCell ref="F182:F193"/>
    <mergeCell ref="G182:G193"/>
    <mergeCell ref="H182:H193"/>
    <mergeCell ref="I182:I193"/>
    <mergeCell ref="N182:N193"/>
    <mergeCell ref="B132:D132"/>
    <mergeCell ref="N133:N137"/>
    <mergeCell ref="N138:N141"/>
    <mergeCell ref="N142:N146"/>
    <mergeCell ref="N147:N148"/>
    <mergeCell ref="N151:N152"/>
    <mergeCell ref="B169:D169"/>
    <mergeCell ref="B170:D170"/>
    <mergeCell ref="N174:N175"/>
    <mergeCell ref="N100:N109"/>
    <mergeCell ref="A101:A131"/>
    <mergeCell ref="B101:B131"/>
    <mergeCell ref="C101:C131"/>
    <mergeCell ref="D101:D131"/>
    <mergeCell ref="E101:E131"/>
    <mergeCell ref="F101:F131"/>
    <mergeCell ref="G101:G131"/>
    <mergeCell ref="H101:H131"/>
    <mergeCell ref="I101:I131"/>
    <mergeCell ref="N110:N124"/>
    <mergeCell ref="N125:N131"/>
    <mergeCell ref="N41:N43"/>
    <mergeCell ref="B46:D46"/>
    <mergeCell ref="N47:N50"/>
    <mergeCell ref="N51:N56"/>
    <mergeCell ref="B87:D87"/>
    <mergeCell ref="B88:D88"/>
    <mergeCell ref="N90:N91"/>
    <mergeCell ref="N92:N94"/>
    <mergeCell ref="N96:N98"/>
    <mergeCell ref="A8:D8"/>
    <mergeCell ref="B9:D9"/>
    <mergeCell ref="B10:D10"/>
    <mergeCell ref="B17:D17"/>
    <mergeCell ref="B28:D28"/>
    <mergeCell ref="B29:D29"/>
    <mergeCell ref="N34:N35"/>
    <mergeCell ref="N36:N38"/>
    <mergeCell ref="N39:N40"/>
    <mergeCell ref="A2:N3"/>
    <mergeCell ref="A5:A6"/>
    <mergeCell ref="B5:B6"/>
    <mergeCell ref="C5:C6"/>
    <mergeCell ref="D5:D6"/>
    <mergeCell ref="E5:E6"/>
    <mergeCell ref="F5:I5"/>
    <mergeCell ref="J5:L5"/>
    <mergeCell ref="M5:M6"/>
    <mergeCell ref="N5:N6"/>
  </mergeCells>
  <pageMargins left="0.27559055118110237" right="0.19685039370078738" top="0.78740157480314954" bottom="0.27559055118110237" header="0" footer="0"/>
  <pageSetup paperSize="9" scale="50" fitToHeight="0" orientation="landscape"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68"/>
  <sheetViews>
    <sheetView view="pageBreakPreview" workbookViewId="0">
      <selection activeCell="B34" sqref="B34"/>
    </sheetView>
  </sheetViews>
  <sheetFormatPr defaultRowHeight="11.25"/>
  <cols>
    <col min="1" max="1" width="21.125" style="164" customWidth="1"/>
    <col min="2" max="2" width="45.125" style="164" customWidth="1"/>
    <col min="3" max="3" width="16.875" style="163" customWidth="1"/>
    <col min="4" max="4" width="23" style="165" customWidth="1"/>
    <col min="5" max="5" width="31.875" style="164" customWidth="1"/>
    <col min="6" max="6" width="14.125" style="166" customWidth="1"/>
    <col min="7" max="7" width="14.75" style="166" customWidth="1"/>
    <col min="8" max="16384" width="9" style="163"/>
  </cols>
  <sheetData>
    <row r="2" spans="1:21" ht="39.75" customHeight="1">
      <c r="A2" s="258" t="s">
        <v>2220</v>
      </c>
      <c r="B2" s="258"/>
      <c r="C2" s="258"/>
      <c r="D2" s="258"/>
      <c r="E2" s="258"/>
      <c r="F2" s="258"/>
      <c r="G2" s="258"/>
      <c r="H2" s="167"/>
      <c r="I2" s="167"/>
      <c r="J2" s="167"/>
      <c r="K2" s="167"/>
      <c r="L2" s="167"/>
      <c r="M2" s="167"/>
      <c r="N2" s="167"/>
      <c r="O2" s="167"/>
      <c r="P2" s="167"/>
      <c r="Q2" s="167"/>
      <c r="R2" s="167"/>
      <c r="S2" s="167"/>
      <c r="T2" s="167"/>
      <c r="U2" s="167"/>
    </row>
    <row r="3" spans="1:21" ht="16.5" customHeight="1">
      <c r="A3" s="103"/>
      <c r="B3" s="103"/>
      <c r="C3" s="103"/>
      <c r="D3" s="103"/>
      <c r="E3" s="103"/>
      <c r="F3" s="103"/>
      <c r="G3" s="103"/>
      <c r="H3" s="167"/>
      <c r="I3" s="167"/>
      <c r="J3" s="167"/>
      <c r="K3" s="167"/>
      <c r="L3" s="167"/>
      <c r="M3" s="167"/>
      <c r="N3" s="167"/>
      <c r="O3" s="167"/>
      <c r="P3" s="167"/>
      <c r="Q3" s="167"/>
      <c r="R3" s="167"/>
      <c r="S3" s="167"/>
      <c r="T3" s="167"/>
      <c r="U3" s="167"/>
    </row>
    <row r="4" spans="1:21" ht="12.75" customHeight="1">
      <c r="A4" s="271" t="s">
        <v>2221</v>
      </c>
      <c r="B4" s="271" t="s">
        <v>2222</v>
      </c>
      <c r="C4" s="271" t="s">
        <v>2223</v>
      </c>
      <c r="D4" s="273" t="s">
        <v>2224</v>
      </c>
      <c r="E4" s="275" t="s">
        <v>2225</v>
      </c>
      <c r="F4" s="276"/>
      <c r="G4" s="277"/>
    </row>
    <row r="5" spans="1:21" s="168" customFormat="1" ht="15.75">
      <c r="A5" s="272"/>
      <c r="B5" s="272"/>
      <c r="C5" s="272"/>
      <c r="D5" s="274"/>
      <c r="E5" s="169" t="s">
        <v>2226</v>
      </c>
      <c r="F5" s="169" t="s">
        <v>2227</v>
      </c>
      <c r="G5" s="169" t="s">
        <v>2228</v>
      </c>
    </row>
    <row r="6" spans="1:21" ht="15.75">
      <c r="A6" s="170">
        <v>2</v>
      </c>
      <c r="B6" s="170">
        <v>3</v>
      </c>
      <c r="C6" s="170">
        <v>4</v>
      </c>
      <c r="D6" s="170">
        <v>5</v>
      </c>
      <c r="E6" s="170">
        <v>6</v>
      </c>
      <c r="F6" s="170">
        <v>7</v>
      </c>
      <c r="G6" s="170">
        <v>8</v>
      </c>
    </row>
    <row r="7" spans="1:21" ht="15.75">
      <c r="A7" s="171" t="s">
        <v>2229</v>
      </c>
      <c r="B7" s="172" t="s">
        <v>2230</v>
      </c>
      <c r="C7" s="173">
        <v>41332</v>
      </c>
      <c r="D7" s="174">
        <v>115.5102</v>
      </c>
      <c r="E7" s="171" t="s">
        <v>2231</v>
      </c>
      <c r="F7" s="175" t="s">
        <v>2232</v>
      </c>
      <c r="G7" s="175" t="s">
        <v>2233</v>
      </c>
    </row>
    <row r="8" spans="1:21" ht="15.75">
      <c r="A8" s="171" t="s">
        <v>2234</v>
      </c>
      <c r="B8" s="172" t="s">
        <v>2235</v>
      </c>
      <c r="C8" s="173">
        <v>41352</v>
      </c>
      <c r="D8" s="174">
        <v>138.51311999999999</v>
      </c>
      <c r="E8" s="171" t="s">
        <v>2236</v>
      </c>
      <c r="F8" s="175" t="s">
        <v>2237</v>
      </c>
      <c r="G8" s="175" t="s">
        <v>2238</v>
      </c>
    </row>
    <row r="9" spans="1:21" ht="15.75">
      <c r="A9" s="171" t="s">
        <v>2239</v>
      </c>
      <c r="B9" s="172" t="s">
        <v>2240</v>
      </c>
      <c r="C9" s="173">
        <v>41463</v>
      </c>
      <c r="D9" s="174">
        <v>66.206999999999994</v>
      </c>
      <c r="E9" s="171" t="s">
        <v>2241</v>
      </c>
      <c r="F9" s="175" t="s">
        <v>2242</v>
      </c>
      <c r="G9" s="175" t="s">
        <v>2238</v>
      </c>
    </row>
    <row r="10" spans="1:21" ht="15.75">
      <c r="A10" s="171" t="s">
        <v>2243</v>
      </c>
      <c r="B10" s="171" t="s">
        <v>2244</v>
      </c>
      <c r="C10" s="173">
        <v>41376</v>
      </c>
      <c r="D10" s="174">
        <v>240.02905999999999</v>
      </c>
      <c r="E10" s="171" t="s">
        <v>2245</v>
      </c>
      <c r="F10" s="175" t="s">
        <v>2246</v>
      </c>
      <c r="G10" s="175" t="s">
        <v>2247</v>
      </c>
    </row>
    <row r="11" spans="1:21" ht="15.75">
      <c r="A11" s="171" t="s">
        <v>2248</v>
      </c>
      <c r="B11" s="171" t="s">
        <v>2249</v>
      </c>
      <c r="C11" s="173">
        <v>41415</v>
      </c>
      <c r="D11" s="174">
        <v>25.50995</v>
      </c>
      <c r="E11" s="171" t="s">
        <v>2231</v>
      </c>
      <c r="F11" s="175" t="s">
        <v>2232</v>
      </c>
      <c r="G11" s="175" t="s">
        <v>2233</v>
      </c>
    </row>
    <row r="12" spans="1:21" ht="15.75">
      <c r="A12" s="171" t="s">
        <v>2250</v>
      </c>
      <c r="B12" s="171" t="s">
        <v>2251</v>
      </c>
      <c r="C12" s="173">
        <v>41589</v>
      </c>
      <c r="D12" s="174">
        <v>87.014970000000005</v>
      </c>
      <c r="E12" s="171" t="s">
        <v>2252</v>
      </c>
      <c r="F12" s="175" t="s">
        <v>2253</v>
      </c>
      <c r="G12" s="175" t="s">
        <v>2254</v>
      </c>
    </row>
    <row r="13" spans="1:21" ht="15.75">
      <c r="A13" s="171" t="s">
        <v>2255</v>
      </c>
      <c r="B13" s="171" t="s">
        <v>2256</v>
      </c>
      <c r="C13" s="173">
        <v>41443</v>
      </c>
      <c r="D13" s="174">
        <v>81.8155</v>
      </c>
      <c r="E13" s="171" t="s">
        <v>2252</v>
      </c>
      <c r="F13" s="175" t="s">
        <v>2253</v>
      </c>
      <c r="G13" s="175" t="s">
        <v>2254</v>
      </c>
    </row>
    <row r="14" spans="1:21" ht="15.75">
      <c r="A14" s="171" t="s">
        <v>2257</v>
      </c>
      <c r="B14" s="171" t="s">
        <v>2258</v>
      </c>
      <c r="C14" s="173">
        <v>41583</v>
      </c>
      <c r="D14" s="174">
        <v>8.9064500000000013</v>
      </c>
      <c r="E14" s="171" t="s">
        <v>2252</v>
      </c>
      <c r="F14" s="175" t="s">
        <v>2253</v>
      </c>
      <c r="G14" s="175" t="s">
        <v>2254</v>
      </c>
    </row>
    <row r="15" spans="1:21" ht="15.75">
      <c r="A15" s="171" t="s">
        <v>2259</v>
      </c>
      <c r="B15" s="171" t="s">
        <v>2260</v>
      </c>
      <c r="C15" s="173">
        <v>41303</v>
      </c>
      <c r="D15" s="174">
        <v>3664.99</v>
      </c>
      <c r="E15" s="171" t="s">
        <v>2261</v>
      </c>
      <c r="F15" s="175" t="s">
        <v>2262</v>
      </c>
      <c r="G15" s="175" t="s">
        <v>2263</v>
      </c>
    </row>
    <row r="16" spans="1:21" ht="15.75">
      <c r="A16" s="171" t="s">
        <v>2264</v>
      </c>
      <c r="B16" s="171" t="s">
        <v>2265</v>
      </c>
      <c r="C16" s="173">
        <v>41304</v>
      </c>
      <c r="D16" s="174">
        <v>846.4</v>
      </c>
      <c r="E16" s="171" t="s">
        <v>2266</v>
      </c>
      <c r="F16" s="175" t="s">
        <v>2267</v>
      </c>
      <c r="G16" s="175" t="s">
        <v>2268</v>
      </c>
    </row>
    <row r="17" spans="1:7" ht="15.75">
      <c r="A17" s="171" t="s">
        <v>2269</v>
      </c>
      <c r="B17" s="172" t="s">
        <v>2270</v>
      </c>
      <c r="C17" s="173">
        <v>41306</v>
      </c>
      <c r="D17" s="174">
        <v>1169.17821</v>
      </c>
      <c r="E17" s="171" t="s">
        <v>2252</v>
      </c>
      <c r="F17" s="175" t="s">
        <v>2253</v>
      </c>
      <c r="G17" s="175" t="s">
        <v>2254</v>
      </c>
    </row>
    <row r="18" spans="1:7" ht="15.75">
      <c r="A18" s="171" t="s">
        <v>2271</v>
      </c>
      <c r="B18" s="171" t="s">
        <v>2272</v>
      </c>
      <c r="C18" s="173">
        <v>41306</v>
      </c>
      <c r="D18" s="174">
        <v>2583.7468799999997</v>
      </c>
      <c r="E18" s="171" t="s">
        <v>2266</v>
      </c>
      <c r="F18" s="175" t="s">
        <v>2267</v>
      </c>
      <c r="G18" s="175" t="s">
        <v>2268</v>
      </c>
    </row>
    <row r="19" spans="1:7" ht="15.75">
      <c r="A19" s="171" t="s">
        <v>2273</v>
      </c>
      <c r="B19" s="172" t="s">
        <v>2274</v>
      </c>
      <c r="C19" s="173">
        <v>41316</v>
      </c>
      <c r="D19" s="174">
        <v>2359.6896000000002</v>
      </c>
      <c r="E19" s="171" t="s">
        <v>2275</v>
      </c>
      <c r="F19" s="175" t="s">
        <v>2276</v>
      </c>
      <c r="G19" s="175" t="s">
        <v>2277</v>
      </c>
    </row>
    <row r="20" spans="1:7" ht="15.75">
      <c r="A20" s="171" t="s">
        <v>2278</v>
      </c>
      <c r="B20" s="171" t="s">
        <v>2279</v>
      </c>
      <c r="C20" s="173">
        <v>41367</v>
      </c>
      <c r="D20" s="174">
        <v>347.17129999999997</v>
      </c>
      <c r="E20" s="171" t="s">
        <v>2252</v>
      </c>
      <c r="F20" s="175" t="s">
        <v>2253</v>
      </c>
      <c r="G20" s="175" t="s">
        <v>2254</v>
      </c>
    </row>
    <row r="21" spans="1:7" ht="15.75">
      <c r="A21" s="171" t="s">
        <v>2280</v>
      </c>
      <c r="B21" s="171" t="s">
        <v>2281</v>
      </c>
      <c r="C21" s="173">
        <v>41368</v>
      </c>
      <c r="D21" s="174">
        <v>321.50170000000003</v>
      </c>
      <c r="E21" s="171" t="s">
        <v>2231</v>
      </c>
      <c r="F21" s="175" t="s">
        <v>2232</v>
      </c>
      <c r="G21" s="175" t="s">
        <v>2233</v>
      </c>
    </row>
    <row r="22" spans="1:7" ht="15.75">
      <c r="A22" s="171" t="s">
        <v>2282</v>
      </c>
      <c r="B22" s="171" t="s">
        <v>2283</v>
      </c>
      <c r="C22" s="173">
        <v>41368</v>
      </c>
      <c r="D22" s="174">
        <v>300.07175999999998</v>
      </c>
      <c r="E22" s="171" t="s">
        <v>2284</v>
      </c>
      <c r="F22" s="175" t="s">
        <v>2285</v>
      </c>
      <c r="G22" s="175" t="s">
        <v>2286</v>
      </c>
    </row>
    <row r="23" spans="1:7" ht="15.75">
      <c r="A23" s="171" t="s">
        <v>2287</v>
      </c>
      <c r="B23" s="171" t="s">
        <v>2288</v>
      </c>
      <c r="C23" s="173">
        <v>41368</v>
      </c>
      <c r="D23" s="174">
        <v>234.87774999999999</v>
      </c>
      <c r="E23" s="171" t="s">
        <v>2252</v>
      </c>
      <c r="F23" s="175" t="s">
        <v>2253</v>
      </c>
      <c r="G23" s="175" t="s">
        <v>2254</v>
      </c>
    </row>
    <row r="24" spans="1:7" ht="15.75">
      <c r="A24" s="171" t="s">
        <v>2289</v>
      </c>
      <c r="B24" s="171" t="s">
        <v>2290</v>
      </c>
      <c r="C24" s="173">
        <v>41368</v>
      </c>
      <c r="D24" s="174">
        <v>130.08933999999999</v>
      </c>
      <c r="E24" s="171" t="s">
        <v>2291</v>
      </c>
      <c r="F24" s="175" t="s">
        <v>2292</v>
      </c>
      <c r="G24" s="175" t="s">
        <v>2238</v>
      </c>
    </row>
    <row r="25" spans="1:7" ht="15.75">
      <c r="A25" s="171" t="s">
        <v>2293</v>
      </c>
      <c r="B25" s="171" t="s">
        <v>2294</v>
      </c>
      <c r="C25" s="173">
        <v>41368</v>
      </c>
      <c r="D25" s="174">
        <v>140.80586</v>
      </c>
      <c r="E25" s="171" t="s">
        <v>2295</v>
      </c>
      <c r="F25" s="175" t="s">
        <v>2296</v>
      </c>
      <c r="G25" s="175" t="s">
        <v>2297</v>
      </c>
    </row>
    <row r="26" spans="1:7" ht="15.75">
      <c r="A26" s="171" t="s">
        <v>2298</v>
      </c>
      <c r="B26" s="172" t="s">
        <v>2299</v>
      </c>
      <c r="C26" s="173">
        <v>41368</v>
      </c>
      <c r="D26" s="174">
        <v>492.70499999999998</v>
      </c>
      <c r="E26" s="171" t="s">
        <v>2300</v>
      </c>
      <c r="F26" s="175" t="s">
        <v>2301</v>
      </c>
      <c r="G26" s="175" t="s">
        <v>2268</v>
      </c>
    </row>
    <row r="27" spans="1:7" ht="15.75">
      <c r="A27" s="171" t="s">
        <v>2302</v>
      </c>
      <c r="B27" s="172" t="s">
        <v>2303</v>
      </c>
      <c r="C27" s="173">
        <v>41368</v>
      </c>
      <c r="D27" s="174">
        <v>447.52832000000001</v>
      </c>
      <c r="E27" s="171" t="s">
        <v>2304</v>
      </c>
      <c r="F27" s="175" t="s">
        <v>2305</v>
      </c>
      <c r="G27" s="175" t="s">
        <v>2306</v>
      </c>
    </row>
    <row r="28" spans="1:7" ht="15.75">
      <c r="A28" s="171" t="s">
        <v>2307</v>
      </c>
      <c r="B28" s="172" t="s">
        <v>2270</v>
      </c>
      <c r="C28" s="173">
        <v>41376</v>
      </c>
      <c r="D28" s="174">
        <v>1834.5703100000001</v>
      </c>
      <c r="E28" s="171" t="s">
        <v>2308</v>
      </c>
      <c r="F28" s="175" t="s">
        <v>2309</v>
      </c>
      <c r="G28" s="175" t="s">
        <v>2310</v>
      </c>
    </row>
    <row r="29" spans="1:7" ht="15.75">
      <c r="A29" s="171" t="s">
        <v>2311</v>
      </c>
      <c r="B29" s="171" t="s">
        <v>2312</v>
      </c>
      <c r="C29" s="173">
        <v>41382</v>
      </c>
      <c r="D29" s="174">
        <v>1197</v>
      </c>
      <c r="E29" s="171" t="s">
        <v>2261</v>
      </c>
      <c r="F29" s="175" t="s">
        <v>2262</v>
      </c>
      <c r="G29" s="175" t="s">
        <v>2263</v>
      </c>
    </row>
    <row r="30" spans="1:7" ht="15.75">
      <c r="A30" s="171" t="s">
        <v>2313</v>
      </c>
      <c r="B30" s="172" t="s">
        <v>2274</v>
      </c>
      <c r="C30" s="173">
        <v>41381</v>
      </c>
      <c r="D30" s="174">
        <v>6145.3798299999999</v>
      </c>
      <c r="E30" s="171" t="s">
        <v>2314</v>
      </c>
      <c r="F30" s="175" t="s">
        <v>2315</v>
      </c>
      <c r="G30" s="175" t="s">
        <v>2316</v>
      </c>
    </row>
    <row r="31" spans="1:7" ht="15.75">
      <c r="A31" s="171" t="s">
        <v>2317</v>
      </c>
      <c r="B31" s="172" t="s">
        <v>2318</v>
      </c>
      <c r="C31" s="173">
        <v>41386</v>
      </c>
      <c r="D31" s="174">
        <v>380.15800000000002</v>
      </c>
      <c r="E31" s="171" t="s">
        <v>2319</v>
      </c>
      <c r="F31" s="175" t="s">
        <v>2320</v>
      </c>
      <c r="G31" s="175" t="s">
        <v>2321</v>
      </c>
    </row>
    <row r="32" spans="1:7" ht="15.75">
      <c r="A32" s="171" t="s">
        <v>2322</v>
      </c>
      <c r="B32" s="172" t="s">
        <v>2323</v>
      </c>
      <c r="C32" s="173">
        <v>41389</v>
      </c>
      <c r="D32" s="174">
        <v>604.92710999999997</v>
      </c>
      <c r="E32" s="171" t="s">
        <v>2324</v>
      </c>
      <c r="F32" s="175" t="s">
        <v>2325</v>
      </c>
      <c r="G32" s="175" t="s">
        <v>2316</v>
      </c>
    </row>
    <row r="33" spans="1:7" ht="15.75">
      <c r="A33" s="171" t="s">
        <v>2326</v>
      </c>
      <c r="B33" s="171" t="s">
        <v>2327</v>
      </c>
      <c r="C33" s="173">
        <v>41430</v>
      </c>
      <c r="D33" s="174">
        <v>2282</v>
      </c>
      <c r="E33" s="171" t="s">
        <v>2261</v>
      </c>
      <c r="F33" s="175" t="s">
        <v>2262</v>
      </c>
      <c r="G33" s="175" t="s">
        <v>2263</v>
      </c>
    </row>
    <row r="34" spans="1:7" ht="15.75">
      <c r="A34" s="171" t="s">
        <v>2328</v>
      </c>
      <c r="B34" s="171" t="s">
        <v>2329</v>
      </c>
      <c r="C34" s="173">
        <v>41470</v>
      </c>
      <c r="D34" s="174">
        <v>293.40990000000005</v>
      </c>
      <c r="E34" s="171" t="s">
        <v>2252</v>
      </c>
      <c r="F34" s="175" t="s">
        <v>2253</v>
      </c>
      <c r="G34" s="175" t="s">
        <v>2254</v>
      </c>
    </row>
    <row r="35" spans="1:7" ht="15.75">
      <c r="A35" s="171" t="s">
        <v>2330</v>
      </c>
      <c r="B35" s="171" t="s">
        <v>2331</v>
      </c>
      <c r="C35" s="173">
        <v>41500</v>
      </c>
      <c r="D35" s="174">
        <v>2327.0083799999998</v>
      </c>
      <c r="E35" s="171" t="s">
        <v>2266</v>
      </c>
      <c r="F35" s="175" t="s">
        <v>2267</v>
      </c>
      <c r="G35" s="175" t="s">
        <v>2268</v>
      </c>
    </row>
    <row r="36" spans="1:7" ht="15.75">
      <c r="A36" s="171" t="s">
        <v>2332</v>
      </c>
      <c r="B36" s="171" t="s">
        <v>2333</v>
      </c>
      <c r="C36" s="173">
        <v>41541</v>
      </c>
      <c r="D36" s="174">
        <v>320.952</v>
      </c>
      <c r="E36" s="171" t="s">
        <v>2334</v>
      </c>
      <c r="F36" s="175" t="s">
        <v>2335</v>
      </c>
      <c r="G36" s="175" t="s">
        <v>2233</v>
      </c>
    </row>
    <row r="37" spans="1:7" ht="15.75">
      <c r="A37" s="171" t="s">
        <v>2336</v>
      </c>
      <c r="B37" s="171" t="s">
        <v>2337</v>
      </c>
      <c r="C37" s="173">
        <v>41544</v>
      </c>
      <c r="D37" s="174">
        <v>9615.5</v>
      </c>
      <c r="E37" s="171" t="s">
        <v>2261</v>
      </c>
      <c r="F37" s="175" t="s">
        <v>2262</v>
      </c>
      <c r="G37" s="175" t="s">
        <v>2263</v>
      </c>
    </row>
    <row r="38" spans="1:7" ht="15.75">
      <c r="A38" s="171" t="s">
        <v>2338</v>
      </c>
      <c r="B38" s="171" t="s">
        <v>2339</v>
      </c>
      <c r="C38" s="173">
        <v>41555</v>
      </c>
      <c r="D38" s="174">
        <v>218.95844</v>
      </c>
      <c r="E38" s="171" t="s">
        <v>2340</v>
      </c>
      <c r="F38" s="175" t="s">
        <v>2341</v>
      </c>
      <c r="G38" s="175" t="s">
        <v>2342</v>
      </c>
    </row>
    <row r="39" spans="1:7" ht="15.75">
      <c r="A39" s="171" t="s">
        <v>2343</v>
      </c>
      <c r="B39" s="171" t="s">
        <v>2344</v>
      </c>
      <c r="C39" s="173">
        <v>41558</v>
      </c>
      <c r="D39" s="174">
        <v>3065.0972000000002</v>
      </c>
      <c r="E39" s="171" t="s">
        <v>2266</v>
      </c>
      <c r="F39" s="175" t="s">
        <v>2267</v>
      </c>
      <c r="G39" s="175" t="s">
        <v>2268</v>
      </c>
    </row>
    <row r="40" spans="1:7" ht="15.75">
      <c r="A40" s="171" t="s">
        <v>2345</v>
      </c>
      <c r="B40" s="171" t="s">
        <v>2346</v>
      </c>
      <c r="C40" s="173">
        <v>41563</v>
      </c>
      <c r="D40" s="174">
        <v>4931</v>
      </c>
      <c r="E40" s="171" t="s">
        <v>2261</v>
      </c>
      <c r="F40" s="175" t="s">
        <v>2262</v>
      </c>
      <c r="G40" s="175" t="s">
        <v>2263</v>
      </c>
    </row>
    <row r="41" spans="1:7" ht="15.75">
      <c r="A41" s="171" t="s">
        <v>2347</v>
      </c>
      <c r="B41" s="172" t="s">
        <v>2348</v>
      </c>
      <c r="C41" s="173">
        <v>41561</v>
      </c>
      <c r="D41" s="174">
        <v>380.46595000000002</v>
      </c>
      <c r="E41" s="171" t="s">
        <v>2349</v>
      </c>
      <c r="F41" s="175" t="s">
        <v>2350</v>
      </c>
      <c r="G41" s="175" t="s">
        <v>2351</v>
      </c>
    </row>
    <row r="42" spans="1:7" ht="15.75">
      <c r="A42" s="171" t="s">
        <v>2352</v>
      </c>
      <c r="B42" s="172" t="s">
        <v>2270</v>
      </c>
      <c r="C42" s="173">
        <v>41561</v>
      </c>
      <c r="D42" s="174">
        <v>3774.0487799999996</v>
      </c>
      <c r="E42" s="171" t="s">
        <v>2308</v>
      </c>
      <c r="F42" s="175" t="s">
        <v>2309</v>
      </c>
      <c r="G42" s="175" t="s">
        <v>2310</v>
      </c>
    </row>
    <row r="43" spans="1:7" ht="15.75">
      <c r="A43" s="171" t="s">
        <v>2353</v>
      </c>
      <c r="B43" s="172" t="s">
        <v>2303</v>
      </c>
      <c r="C43" s="173">
        <v>41555</v>
      </c>
      <c r="D43" s="174">
        <v>469.70596</v>
      </c>
      <c r="E43" s="171" t="s">
        <v>2304</v>
      </c>
      <c r="F43" s="175" t="s">
        <v>2305</v>
      </c>
      <c r="G43" s="175" t="s">
        <v>2306</v>
      </c>
    </row>
    <row r="44" spans="1:7" ht="15.75">
      <c r="A44" s="171" t="s">
        <v>2354</v>
      </c>
      <c r="B44" s="172" t="s">
        <v>2299</v>
      </c>
      <c r="C44" s="173">
        <v>41563</v>
      </c>
      <c r="D44" s="174">
        <v>855.5</v>
      </c>
      <c r="E44" s="171" t="s">
        <v>2300</v>
      </c>
      <c r="F44" s="175" t="s">
        <v>2301</v>
      </c>
      <c r="G44" s="175" t="s">
        <v>2268</v>
      </c>
    </row>
    <row r="45" spans="1:7" ht="15.75">
      <c r="A45" s="171" t="s">
        <v>2355</v>
      </c>
      <c r="B45" s="172" t="s">
        <v>2356</v>
      </c>
      <c r="C45" s="173">
        <v>41555</v>
      </c>
      <c r="D45" s="174">
        <v>5851.2514800000008</v>
      </c>
      <c r="E45" s="171" t="s">
        <v>2314</v>
      </c>
      <c r="F45" s="175" t="s">
        <v>2315</v>
      </c>
      <c r="G45" s="175" t="s">
        <v>2316</v>
      </c>
    </row>
    <row r="46" spans="1:7" ht="15.75">
      <c r="A46" s="171" t="s">
        <v>2357</v>
      </c>
      <c r="B46" s="171" t="s">
        <v>2358</v>
      </c>
      <c r="C46" s="173">
        <v>41565</v>
      </c>
      <c r="D46" s="174">
        <v>275.78640000000001</v>
      </c>
      <c r="E46" s="171" t="s">
        <v>2291</v>
      </c>
      <c r="F46" s="175" t="s">
        <v>2292</v>
      </c>
      <c r="G46" s="175" t="s">
        <v>2238</v>
      </c>
    </row>
    <row r="47" spans="1:7" ht="15.75">
      <c r="A47" s="171" t="s">
        <v>2359</v>
      </c>
      <c r="B47" s="172" t="s">
        <v>2360</v>
      </c>
      <c r="C47" s="173">
        <v>41565</v>
      </c>
      <c r="D47" s="174">
        <v>36.115190000000005</v>
      </c>
      <c r="E47" s="171" t="s">
        <v>2361</v>
      </c>
      <c r="F47" s="175" t="s">
        <v>2362</v>
      </c>
      <c r="G47" s="175" t="s">
        <v>2363</v>
      </c>
    </row>
    <row r="48" spans="1:7" ht="15.75">
      <c r="A48" s="171" t="s">
        <v>2364</v>
      </c>
      <c r="B48" s="172" t="s">
        <v>2365</v>
      </c>
      <c r="C48" s="173">
        <v>41568</v>
      </c>
      <c r="D48" s="174">
        <v>115.974</v>
      </c>
      <c r="E48" s="171" t="s">
        <v>2366</v>
      </c>
      <c r="F48" s="175" t="s">
        <v>2367</v>
      </c>
      <c r="G48" s="175" t="s">
        <v>2368</v>
      </c>
    </row>
    <row r="49" spans="1:7" ht="15.75">
      <c r="A49" s="171" t="s">
        <v>2369</v>
      </c>
      <c r="B49" s="172" t="s">
        <v>2370</v>
      </c>
      <c r="C49" s="173">
        <v>41568</v>
      </c>
      <c r="D49" s="174">
        <v>505.69902000000002</v>
      </c>
      <c r="E49" s="171" t="s">
        <v>2371</v>
      </c>
      <c r="F49" s="175" t="s">
        <v>2372</v>
      </c>
      <c r="G49" s="175" t="s">
        <v>2373</v>
      </c>
    </row>
    <row r="50" spans="1:7" ht="15.75">
      <c r="A50" s="171" t="s">
        <v>2374</v>
      </c>
      <c r="B50" s="172" t="s">
        <v>2375</v>
      </c>
      <c r="C50" s="173">
        <v>41577</v>
      </c>
      <c r="D50" s="174">
        <v>101.09532</v>
      </c>
      <c r="E50" s="171" t="s">
        <v>2376</v>
      </c>
      <c r="F50" s="175" t="s">
        <v>2377</v>
      </c>
      <c r="G50" s="175" t="s">
        <v>2378</v>
      </c>
    </row>
    <row r="51" spans="1:7" ht="15.75">
      <c r="A51" s="171" t="s">
        <v>2379</v>
      </c>
      <c r="B51" s="172" t="s">
        <v>2356</v>
      </c>
      <c r="C51" s="173">
        <v>41577</v>
      </c>
      <c r="D51" s="174">
        <v>885.88695999999993</v>
      </c>
      <c r="E51" s="171" t="s">
        <v>2380</v>
      </c>
      <c r="F51" s="175" t="s">
        <v>2381</v>
      </c>
      <c r="G51" s="175" t="s">
        <v>2382</v>
      </c>
    </row>
    <row r="52" spans="1:7" ht="15.75">
      <c r="A52" s="171" t="s">
        <v>2383</v>
      </c>
      <c r="B52" s="171" t="s">
        <v>2384</v>
      </c>
      <c r="C52" s="173">
        <v>41578</v>
      </c>
      <c r="D52" s="174">
        <v>357.09750000000003</v>
      </c>
      <c r="E52" s="171" t="s">
        <v>2291</v>
      </c>
      <c r="F52" s="175" t="s">
        <v>2292</v>
      </c>
      <c r="G52" s="175" t="s">
        <v>2238</v>
      </c>
    </row>
    <row r="53" spans="1:7" ht="15.75">
      <c r="A53" s="171" t="s">
        <v>2385</v>
      </c>
      <c r="B53" s="171" t="s">
        <v>2386</v>
      </c>
      <c r="C53" s="173">
        <v>41572</v>
      </c>
      <c r="D53" s="174">
        <v>575.11970999999994</v>
      </c>
      <c r="E53" s="171" t="s">
        <v>2387</v>
      </c>
      <c r="F53" s="175" t="s">
        <v>2388</v>
      </c>
      <c r="G53" s="175" t="s">
        <v>2351</v>
      </c>
    </row>
    <row r="54" spans="1:7" ht="15.75">
      <c r="A54" s="171" t="s">
        <v>2389</v>
      </c>
      <c r="B54" s="171" t="s">
        <v>2390</v>
      </c>
      <c r="C54" s="173">
        <v>41586</v>
      </c>
      <c r="D54" s="174">
        <v>214.14599999999999</v>
      </c>
      <c r="E54" s="171" t="s">
        <v>2291</v>
      </c>
      <c r="F54" s="175" t="s">
        <v>2292</v>
      </c>
      <c r="G54" s="175" t="s">
        <v>2238</v>
      </c>
    </row>
    <row r="55" spans="1:7" ht="15.75">
      <c r="A55" s="171" t="s">
        <v>2391</v>
      </c>
      <c r="B55" s="172" t="s">
        <v>2392</v>
      </c>
      <c r="C55" s="173">
        <v>41593</v>
      </c>
      <c r="D55" s="174">
        <v>773.7405</v>
      </c>
      <c r="E55" s="171" t="s">
        <v>2393</v>
      </c>
      <c r="F55" s="175" t="s">
        <v>2276</v>
      </c>
      <c r="G55" s="175" t="s">
        <v>2394</v>
      </c>
    </row>
    <row r="56" spans="1:7" ht="15.75">
      <c r="A56" s="171" t="s">
        <v>2395</v>
      </c>
      <c r="B56" s="171" t="s">
        <v>2396</v>
      </c>
      <c r="C56" s="173">
        <v>41598</v>
      </c>
      <c r="D56" s="174">
        <v>381.49964</v>
      </c>
      <c r="E56" s="171" t="s">
        <v>2252</v>
      </c>
      <c r="F56" s="175" t="s">
        <v>2253</v>
      </c>
      <c r="G56" s="175" t="s">
        <v>2254</v>
      </c>
    </row>
    <row r="57" spans="1:7" ht="15.75">
      <c r="A57" s="171" t="s">
        <v>2397</v>
      </c>
      <c r="B57" s="172" t="s">
        <v>2398</v>
      </c>
      <c r="C57" s="173">
        <v>41591</v>
      </c>
      <c r="D57" s="174">
        <v>112.50958</v>
      </c>
      <c r="E57" s="171" t="s">
        <v>2399</v>
      </c>
      <c r="F57" s="175" t="s">
        <v>2400</v>
      </c>
      <c r="G57" s="175" t="s">
        <v>2254</v>
      </c>
    </row>
    <row r="58" spans="1:7" ht="15.75">
      <c r="A58" s="171" t="s">
        <v>2401</v>
      </c>
      <c r="B58" s="172" t="s">
        <v>2356</v>
      </c>
      <c r="C58" s="173">
        <v>41614</v>
      </c>
      <c r="D58" s="174">
        <v>171.80045000000001</v>
      </c>
      <c r="E58" s="171" t="s">
        <v>2402</v>
      </c>
      <c r="F58" s="175" t="s">
        <v>2403</v>
      </c>
      <c r="G58" s="175" t="s">
        <v>2404</v>
      </c>
    </row>
    <row r="59" spans="1:7" ht="15.75">
      <c r="A59" s="171" t="s">
        <v>2405</v>
      </c>
      <c r="B59" s="171" t="s">
        <v>2406</v>
      </c>
      <c r="C59" s="173">
        <v>41586</v>
      </c>
      <c r="D59" s="174">
        <v>867.25752</v>
      </c>
      <c r="E59" s="171" t="s">
        <v>2266</v>
      </c>
      <c r="F59" s="175" t="s">
        <v>2267</v>
      </c>
      <c r="G59" s="175" t="s">
        <v>2268</v>
      </c>
    </row>
    <row r="60" spans="1:7" ht="15.75">
      <c r="A60" s="171" t="s">
        <v>2407</v>
      </c>
      <c r="B60" s="171" t="s">
        <v>2408</v>
      </c>
      <c r="C60" s="173">
        <v>41304</v>
      </c>
      <c r="D60" s="174">
        <v>2454.4</v>
      </c>
      <c r="E60" s="171" t="s">
        <v>2300</v>
      </c>
      <c r="F60" s="175" t="s">
        <v>2301</v>
      </c>
      <c r="G60" s="175" t="s">
        <v>2268</v>
      </c>
    </row>
    <row r="61" spans="1:7" ht="15.75">
      <c r="A61" s="171" t="s">
        <v>2409</v>
      </c>
      <c r="B61" s="171" t="s">
        <v>2410</v>
      </c>
      <c r="C61" s="173">
        <v>41381</v>
      </c>
      <c r="D61" s="174">
        <v>5536.8810000000003</v>
      </c>
      <c r="E61" s="171" t="s">
        <v>2411</v>
      </c>
      <c r="F61" s="175" t="s">
        <v>2412</v>
      </c>
      <c r="G61" s="175" t="s">
        <v>2413</v>
      </c>
    </row>
    <row r="62" spans="1:7" ht="15.75">
      <c r="A62" s="171" t="s">
        <v>2414</v>
      </c>
      <c r="B62" s="171" t="s">
        <v>2415</v>
      </c>
      <c r="C62" s="173">
        <v>41507</v>
      </c>
      <c r="D62" s="174">
        <v>7021.4719999999998</v>
      </c>
      <c r="E62" s="171" t="s">
        <v>2416</v>
      </c>
      <c r="F62" s="175" t="s">
        <v>2417</v>
      </c>
      <c r="G62" s="175" t="s">
        <v>2418</v>
      </c>
    </row>
    <row r="63" spans="1:7" ht="15.75">
      <c r="A63" s="171" t="s">
        <v>2419</v>
      </c>
      <c r="B63" s="172" t="s">
        <v>2420</v>
      </c>
      <c r="C63" s="173">
        <v>41541</v>
      </c>
      <c r="D63" s="174">
        <v>202.40723</v>
      </c>
      <c r="E63" s="171" t="s">
        <v>2421</v>
      </c>
      <c r="F63" s="175" t="s">
        <v>2253</v>
      </c>
      <c r="G63" s="175" t="s">
        <v>2254</v>
      </c>
    </row>
    <row r="64" spans="1:7" ht="15.75">
      <c r="A64" s="171" t="s">
        <v>2422</v>
      </c>
      <c r="B64" s="171" t="s">
        <v>2423</v>
      </c>
      <c r="C64" s="173">
        <v>41565</v>
      </c>
      <c r="D64" s="174">
        <v>8184.0427</v>
      </c>
      <c r="E64" s="171" t="s">
        <v>2424</v>
      </c>
      <c r="F64" s="175" t="s">
        <v>2425</v>
      </c>
      <c r="G64" s="175" t="s">
        <v>2426</v>
      </c>
    </row>
    <row r="65" spans="1:7" ht="15.75">
      <c r="A65" s="171" t="s">
        <v>2427</v>
      </c>
      <c r="B65" s="172" t="s">
        <v>2428</v>
      </c>
      <c r="C65" s="173">
        <v>41583</v>
      </c>
      <c r="D65" s="174">
        <v>207.09</v>
      </c>
      <c r="E65" s="171" t="s">
        <v>2429</v>
      </c>
      <c r="F65" s="175" t="s">
        <v>2430</v>
      </c>
      <c r="G65" s="175" t="s">
        <v>2431</v>
      </c>
    </row>
    <row r="66" spans="1:7" ht="15.75">
      <c r="A66" s="171" t="s">
        <v>2432</v>
      </c>
      <c r="B66" s="172" t="s">
        <v>2433</v>
      </c>
      <c r="C66" s="173">
        <v>41628</v>
      </c>
      <c r="D66" s="174">
        <v>3544.71992</v>
      </c>
      <c r="E66" s="171" t="s">
        <v>2424</v>
      </c>
      <c r="F66" s="175" t="s">
        <v>2425</v>
      </c>
      <c r="G66" s="175" t="s">
        <v>2426</v>
      </c>
    </row>
    <row r="68" spans="1:7" ht="15.75">
      <c r="A68" s="176" t="s">
        <v>2434</v>
      </c>
      <c r="D68" s="177">
        <f>SUM(D7:D66)</f>
        <v>90873.935949999985</v>
      </c>
    </row>
  </sheetData>
  <mergeCells count="6">
    <mergeCell ref="A2:G2"/>
    <mergeCell ref="A4:A5"/>
    <mergeCell ref="B4:B5"/>
    <mergeCell ref="C4:C5"/>
    <mergeCell ref="D4:D5"/>
    <mergeCell ref="E4:G4"/>
  </mergeCells>
  <pageMargins left="0.27559055118110237" right="0.27559055118110237" top="0.78740157480314954" bottom="0.27559055118110237" header="0" footer="0"/>
  <pageSetup paperSize="9"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1096"/>
  <sheetViews>
    <sheetView view="pageBreakPreview" zoomScale="80" workbookViewId="0">
      <pane xSplit="3" ySplit="10" topLeftCell="D11" activePane="bottomRight" state="frozen"/>
      <selection activeCell="D5" sqref="D5:D6"/>
      <selection pane="topRight"/>
      <selection pane="bottomLeft"/>
      <selection pane="bottomRight" activeCell="D11" sqref="D11"/>
    </sheetView>
  </sheetViews>
  <sheetFormatPr defaultRowHeight="15.75" outlineLevelRow="1"/>
  <cols>
    <col min="1" max="1" width="6.75" style="122" customWidth="1"/>
    <col min="2" max="2" width="8.125" style="1" customWidth="1"/>
    <col min="3" max="3" width="19.75" style="1" customWidth="1"/>
    <col min="4" max="4" width="37.25" style="1" bestFit="1" customWidth="1"/>
    <col min="5" max="5" width="17.25" style="2" customWidth="1"/>
    <col min="6" max="6" width="23.875" style="178" customWidth="1"/>
    <col min="7" max="7" width="13.625" style="2" customWidth="1"/>
    <col min="8" max="8" width="11.75" style="2" customWidth="1"/>
    <col min="9" max="9" width="18" style="2" customWidth="1"/>
    <col min="10" max="10" width="13.375" style="2" customWidth="1"/>
    <col min="11" max="11" width="11.25" style="2" customWidth="1"/>
    <col min="12" max="12" width="18.875" style="2" customWidth="1"/>
    <col min="13" max="13" width="10.875" style="122" customWidth="1"/>
    <col min="14" max="14" width="46.125" style="1" customWidth="1"/>
    <col min="15" max="16384" width="9" style="1"/>
  </cols>
  <sheetData>
    <row r="1" spans="1:15" s="4" customFormat="1" ht="18" customHeight="1">
      <c r="A1" s="179"/>
      <c r="B1" s="180"/>
      <c r="C1" s="180"/>
      <c r="D1" s="180"/>
      <c r="E1" s="181"/>
      <c r="F1" s="182"/>
      <c r="G1" s="181"/>
      <c r="H1" s="181"/>
      <c r="I1" s="181"/>
      <c r="J1" s="181"/>
      <c r="K1" s="181"/>
      <c r="L1" s="181"/>
      <c r="M1" s="183"/>
    </row>
    <row r="2" spans="1:15" s="4" customFormat="1" ht="26.25" customHeight="1">
      <c r="A2" s="258" t="s">
        <v>2435</v>
      </c>
      <c r="B2" s="258"/>
      <c r="C2" s="258"/>
      <c r="D2" s="258"/>
      <c r="E2" s="258"/>
      <c r="F2" s="258"/>
      <c r="G2" s="258"/>
      <c r="H2" s="258"/>
      <c r="I2" s="258"/>
      <c r="J2" s="258"/>
      <c r="K2" s="258"/>
      <c r="L2" s="258"/>
      <c r="M2" s="258"/>
      <c r="N2" s="258"/>
    </row>
    <row r="3" spans="1:15" s="9" customFormat="1" ht="19.5" customHeight="1">
      <c r="A3" s="258"/>
      <c r="B3" s="258"/>
      <c r="C3" s="258"/>
      <c r="D3" s="258"/>
      <c r="E3" s="258"/>
      <c r="F3" s="258"/>
      <c r="G3" s="258"/>
      <c r="H3" s="258"/>
      <c r="I3" s="258"/>
      <c r="J3" s="258"/>
      <c r="K3" s="258"/>
      <c r="L3" s="258"/>
      <c r="M3" s="258"/>
      <c r="N3" s="258"/>
    </row>
    <row r="4" spans="1:15" s="124" customFormat="1" ht="21.75" customHeight="1">
      <c r="A4" s="184"/>
      <c r="B4" s="185"/>
      <c r="C4" s="185"/>
      <c r="D4" s="185"/>
      <c r="E4" s="186">
        <v>88</v>
      </c>
      <c r="F4" s="187"/>
      <c r="G4" s="186"/>
      <c r="H4" s="186"/>
      <c r="I4" s="186"/>
      <c r="J4" s="186">
        <v>23</v>
      </c>
      <c r="K4" s="186">
        <v>22</v>
      </c>
      <c r="L4" s="186">
        <v>24</v>
      </c>
      <c r="M4" s="188">
        <v>173</v>
      </c>
    </row>
    <row r="5" spans="1:15" s="14" customFormat="1" ht="36" customHeight="1">
      <c r="A5" s="259" t="s">
        <v>141</v>
      </c>
      <c r="B5" s="246" t="s">
        <v>142</v>
      </c>
      <c r="C5" s="246" t="s">
        <v>143</v>
      </c>
      <c r="D5" s="246" t="s">
        <v>144</v>
      </c>
      <c r="E5" s="248" t="s">
        <v>145</v>
      </c>
      <c r="F5" s="248" t="s">
        <v>146</v>
      </c>
      <c r="G5" s="248"/>
      <c r="H5" s="248"/>
      <c r="I5" s="248"/>
      <c r="J5" s="246" t="s">
        <v>147</v>
      </c>
      <c r="K5" s="246"/>
      <c r="L5" s="246"/>
      <c r="M5" s="259" t="s">
        <v>148</v>
      </c>
      <c r="N5" s="248" t="s">
        <v>2436</v>
      </c>
    </row>
    <row r="6" spans="1:15" s="14" customFormat="1" ht="41.25" customHeight="1">
      <c r="A6" s="259"/>
      <c r="B6" s="246"/>
      <c r="C6" s="246"/>
      <c r="D6" s="246"/>
      <c r="E6" s="248"/>
      <c r="F6" s="17" t="s">
        <v>150</v>
      </c>
      <c r="G6" s="17" t="s">
        <v>151</v>
      </c>
      <c r="H6" s="17" t="s">
        <v>137</v>
      </c>
      <c r="I6" s="17" t="s">
        <v>152</v>
      </c>
      <c r="J6" s="16" t="s">
        <v>151</v>
      </c>
      <c r="K6" s="127" t="s">
        <v>137</v>
      </c>
      <c r="L6" s="16" t="s">
        <v>138</v>
      </c>
      <c r="M6" s="259"/>
      <c r="N6" s="248"/>
    </row>
    <row r="7" spans="1:15" s="189" customFormat="1" ht="19.5" customHeight="1">
      <c r="A7" s="128">
        <v>1</v>
      </c>
      <c r="B7" s="129">
        <v>2</v>
      </c>
      <c r="C7" s="129">
        <v>3</v>
      </c>
      <c r="D7" s="129">
        <v>4</v>
      </c>
      <c r="E7" s="129">
        <v>5</v>
      </c>
      <c r="F7" s="129">
        <v>6</v>
      </c>
      <c r="G7" s="129">
        <v>7</v>
      </c>
      <c r="H7" s="129">
        <v>8</v>
      </c>
      <c r="I7" s="129">
        <v>9</v>
      </c>
      <c r="J7" s="129">
        <v>10</v>
      </c>
      <c r="K7" s="129">
        <v>11</v>
      </c>
      <c r="L7" s="129">
        <v>12</v>
      </c>
      <c r="M7" s="128">
        <v>13</v>
      </c>
      <c r="N7" s="129">
        <v>14</v>
      </c>
      <c r="O7" s="189" t="s">
        <v>2437</v>
      </c>
    </row>
    <row r="8" spans="1:15" s="130" customFormat="1" ht="21" customHeight="1">
      <c r="A8" s="260" t="s">
        <v>153</v>
      </c>
      <c r="B8" s="261"/>
      <c r="C8" s="261"/>
      <c r="D8" s="261"/>
      <c r="E8" s="132">
        <f>SUM(E9,E189,E335,E500,E898)</f>
        <v>196343.31164720005</v>
      </c>
      <c r="F8" s="190"/>
      <c r="G8" s="132"/>
      <c r="H8" s="132"/>
      <c r="I8" s="132"/>
      <c r="J8" s="133"/>
      <c r="K8" s="133"/>
      <c r="L8" s="133"/>
      <c r="M8" s="191"/>
      <c r="N8" s="192"/>
    </row>
    <row r="9" spans="1:15" s="134" customFormat="1" ht="18.75" customHeight="1">
      <c r="A9" s="193">
        <v>1</v>
      </c>
      <c r="B9" s="262" t="s">
        <v>154</v>
      </c>
      <c r="C9" s="263"/>
      <c r="D9" s="263"/>
      <c r="E9" s="157">
        <f>E10+E19</f>
        <v>1704.1403700000001</v>
      </c>
      <c r="F9" s="194"/>
      <c r="G9" s="137"/>
      <c r="H9" s="137"/>
      <c r="I9" s="137"/>
      <c r="J9" s="137"/>
      <c r="K9" s="137"/>
      <c r="L9" s="137"/>
      <c r="M9" s="193"/>
      <c r="N9" s="195"/>
    </row>
    <row r="10" spans="1:15" s="139" customFormat="1" ht="17.25" customHeight="1">
      <c r="A10" s="196" t="s">
        <v>155</v>
      </c>
      <c r="B10" s="264" t="s">
        <v>2438</v>
      </c>
      <c r="C10" s="278"/>
      <c r="D10" s="278"/>
      <c r="E10" s="141">
        <f>SUM(E11:E18)</f>
        <v>372.24658999999997</v>
      </c>
      <c r="F10" s="197"/>
      <c r="G10" s="142"/>
      <c r="H10" s="142"/>
      <c r="I10" s="142"/>
      <c r="J10" s="142"/>
      <c r="K10" s="142"/>
      <c r="L10" s="142"/>
      <c r="M10" s="196"/>
      <c r="N10" s="198"/>
    </row>
    <row r="11" spans="1:15" s="28" customFormat="1" ht="33" customHeight="1" outlineLevel="1">
      <c r="A11" s="128" t="s">
        <v>157</v>
      </c>
      <c r="B11" s="148" t="s">
        <v>1680</v>
      </c>
      <c r="C11" s="146" t="s">
        <v>154</v>
      </c>
      <c r="D11" s="147" t="s">
        <v>2439</v>
      </c>
      <c r="E11" s="34">
        <v>33.204000000000001</v>
      </c>
      <c r="F11" s="150" t="s">
        <v>166</v>
      </c>
      <c r="G11" s="34" t="s">
        <v>175</v>
      </c>
      <c r="H11" s="34" t="s">
        <v>176</v>
      </c>
      <c r="I11" s="34" t="s">
        <v>177</v>
      </c>
      <c r="J11" s="148">
        <v>6200004052</v>
      </c>
      <c r="K11" s="149">
        <v>41194</v>
      </c>
      <c r="L11" s="150" t="s">
        <v>179</v>
      </c>
      <c r="M11" s="128">
        <v>30</v>
      </c>
      <c r="N11" s="150" t="s">
        <v>2440</v>
      </c>
    </row>
    <row r="12" spans="1:15" s="28" customFormat="1" ht="47.25" outlineLevel="1">
      <c r="A12" s="128" t="s">
        <v>57</v>
      </c>
      <c r="B12" s="148" t="s">
        <v>1688</v>
      </c>
      <c r="C12" s="146" t="s">
        <v>154</v>
      </c>
      <c r="D12" s="147" t="s">
        <v>2441</v>
      </c>
      <c r="E12" s="34">
        <v>28.357949999999999</v>
      </c>
      <c r="F12" s="150" t="s">
        <v>182</v>
      </c>
      <c r="G12" s="34" t="s">
        <v>183</v>
      </c>
      <c r="H12" s="34" t="s">
        <v>184</v>
      </c>
      <c r="I12" s="34" t="s">
        <v>185</v>
      </c>
      <c r="J12" s="148">
        <v>6200003678</v>
      </c>
      <c r="K12" s="149">
        <v>41102</v>
      </c>
      <c r="L12" s="150" t="s">
        <v>186</v>
      </c>
      <c r="M12" s="128">
        <v>30</v>
      </c>
      <c r="N12" s="150" t="s">
        <v>2442</v>
      </c>
    </row>
    <row r="13" spans="1:15" s="28" customFormat="1" ht="21" customHeight="1" outlineLevel="1">
      <c r="A13" s="128" t="s">
        <v>173</v>
      </c>
      <c r="B13" s="148" t="s">
        <v>1698</v>
      </c>
      <c r="C13" s="146" t="s">
        <v>154</v>
      </c>
      <c r="D13" s="199" t="s">
        <v>2443</v>
      </c>
      <c r="E13" s="34">
        <v>35.252899999999997</v>
      </c>
      <c r="F13" s="150" t="s">
        <v>1690</v>
      </c>
      <c r="G13" s="34" t="s">
        <v>2444</v>
      </c>
      <c r="H13" s="34" t="s">
        <v>2445</v>
      </c>
      <c r="I13" s="34" t="s">
        <v>2446</v>
      </c>
      <c r="J13" s="148">
        <v>6200006171</v>
      </c>
      <c r="K13" s="149" t="s">
        <v>2447</v>
      </c>
      <c r="L13" s="150" t="s">
        <v>2448</v>
      </c>
      <c r="M13" s="128">
        <v>30</v>
      </c>
      <c r="N13" s="265" t="s">
        <v>2449</v>
      </c>
    </row>
    <row r="14" spans="1:15" s="28" customFormat="1" ht="20.25" customHeight="1" outlineLevel="1">
      <c r="A14" s="128" t="s">
        <v>61</v>
      </c>
      <c r="B14" s="148" t="s">
        <v>1698</v>
      </c>
      <c r="C14" s="146" t="s">
        <v>154</v>
      </c>
      <c r="D14" s="199" t="s">
        <v>2450</v>
      </c>
      <c r="E14" s="34">
        <v>17.448419999999999</v>
      </c>
      <c r="F14" s="150" t="s">
        <v>1690</v>
      </c>
      <c r="G14" s="34" t="s">
        <v>2444</v>
      </c>
      <c r="H14" s="34" t="s">
        <v>2445</v>
      </c>
      <c r="I14" s="34" t="s">
        <v>2446</v>
      </c>
      <c r="J14" s="148" t="s">
        <v>2451</v>
      </c>
      <c r="K14" s="149">
        <v>41703</v>
      </c>
      <c r="L14" s="150" t="s">
        <v>2452</v>
      </c>
      <c r="M14" s="128">
        <v>30</v>
      </c>
      <c r="N14" s="265"/>
    </row>
    <row r="15" spans="1:15" s="28" customFormat="1" ht="31.5" outlineLevel="1">
      <c r="A15" s="128" t="s">
        <v>71</v>
      </c>
      <c r="B15" s="148" t="s">
        <v>1708</v>
      </c>
      <c r="C15" s="146" t="s">
        <v>154</v>
      </c>
      <c r="D15" s="199" t="s">
        <v>2453</v>
      </c>
      <c r="E15" s="34">
        <v>6.4205100000000002</v>
      </c>
      <c r="F15" s="150" t="s">
        <v>838</v>
      </c>
      <c r="G15" s="34" t="s">
        <v>2454</v>
      </c>
      <c r="H15" s="34" t="s">
        <v>2445</v>
      </c>
      <c r="I15" s="34" t="s">
        <v>2455</v>
      </c>
      <c r="J15" s="148">
        <v>6200006205</v>
      </c>
      <c r="K15" s="149" t="s">
        <v>2456</v>
      </c>
      <c r="L15" s="150" t="s">
        <v>2457</v>
      </c>
      <c r="M15" s="128">
        <v>30</v>
      </c>
      <c r="N15" s="150" t="s">
        <v>2458</v>
      </c>
    </row>
    <row r="16" spans="1:15" s="28" customFormat="1" ht="31.5" outlineLevel="1">
      <c r="A16" s="128" t="s">
        <v>74</v>
      </c>
      <c r="B16" s="148" t="s">
        <v>1718</v>
      </c>
      <c r="C16" s="146" t="s">
        <v>154</v>
      </c>
      <c r="D16" s="199" t="s">
        <v>2459</v>
      </c>
      <c r="E16" s="34">
        <v>3.4565600000000001</v>
      </c>
      <c r="F16" s="150" t="s">
        <v>2080</v>
      </c>
      <c r="G16" s="34" t="s">
        <v>2460</v>
      </c>
      <c r="H16" s="34" t="s">
        <v>2461</v>
      </c>
      <c r="I16" s="34" t="s">
        <v>2462</v>
      </c>
      <c r="J16" s="148" t="s">
        <v>2463</v>
      </c>
      <c r="K16" s="149" t="s">
        <v>2464</v>
      </c>
      <c r="L16" s="150" t="s">
        <v>2465</v>
      </c>
      <c r="M16" s="128">
        <v>30</v>
      </c>
      <c r="N16" s="150" t="s">
        <v>2466</v>
      </c>
    </row>
    <row r="17" spans="1:14" s="28" customFormat="1" ht="47.25" customHeight="1" outlineLevel="1">
      <c r="A17" s="128" t="s">
        <v>2467</v>
      </c>
      <c r="B17" s="128" t="s">
        <v>1728</v>
      </c>
      <c r="C17" s="161" t="s">
        <v>154</v>
      </c>
      <c r="D17" s="200" t="s">
        <v>2468</v>
      </c>
      <c r="E17" s="34">
        <v>17.932179999999999</v>
      </c>
      <c r="F17" s="150" t="s">
        <v>2469</v>
      </c>
      <c r="G17" s="34" t="s">
        <v>2470</v>
      </c>
      <c r="H17" s="128" t="s">
        <v>2471</v>
      </c>
      <c r="I17" s="34">
        <v>826.31412999999998</v>
      </c>
      <c r="J17" s="128" t="s">
        <v>2472</v>
      </c>
      <c r="K17" s="149">
        <v>40858</v>
      </c>
      <c r="L17" s="150" t="s">
        <v>2473</v>
      </c>
      <c r="M17" s="128">
        <v>30</v>
      </c>
      <c r="N17" s="150" t="s">
        <v>2474</v>
      </c>
    </row>
    <row r="18" spans="1:14" s="28" customFormat="1" ht="54.75" customHeight="1" outlineLevel="1">
      <c r="A18" s="128" t="s">
        <v>2475</v>
      </c>
      <c r="B18" s="148" t="s">
        <v>1738</v>
      </c>
      <c r="C18" s="146" t="s">
        <v>154</v>
      </c>
      <c r="D18" s="201" t="s">
        <v>2476</v>
      </c>
      <c r="E18" s="34">
        <v>230.17407</v>
      </c>
      <c r="F18" s="150" t="s">
        <v>2477</v>
      </c>
      <c r="G18" s="34" t="s">
        <v>2478</v>
      </c>
      <c r="H18" s="34" t="s">
        <v>1692</v>
      </c>
      <c r="I18" s="34" t="s">
        <v>2479</v>
      </c>
      <c r="J18" s="148">
        <v>168</v>
      </c>
      <c r="K18" s="149">
        <v>40458</v>
      </c>
      <c r="L18" s="150" t="s">
        <v>2480</v>
      </c>
      <c r="M18" s="128">
        <v>30</v>
      </c>
      <c r="N18" s="150" t="s">
        <v>2481</v>
      </c>
    </row>
    <row r="19" spans="1:14" s="139" customFormat="1">
      <c r="A19" s="196" t="s">
        <v>76</v>
      </c>
      <c r="B19" s="264" t="s">
        <v>195</v>
      </c>
      <c r="C19" s="279"/>
      <c r="D19" s="279"/>
      <c r="E19" s="158">
        <f>SUM(E20:E188)</f>
        <v>1331.8937800000001</v>
      </c>
      <c r="F19" s="155"/>
      <c r="G19" s="152"/>
      <c r="H19" s="152"/>
      <c r="I19" s="152"/>
      <c r="J19" s="153"/>
      <c r="K19" s="154"/>
      <c r="L19" s="155"/>
      <c r="M19" s="202"/>
      <c r="N19" s="198"/>
    </row>
    <row r="20" spans="1:14" s="28" customFormat="1" ht="63" outlineLevel="1">
      <c r="A20" s="128" t="s">
        <v>196</v>
      </c>
      <c r="B20" s="148" t="s">
        <v>1680</v>
      </c>
      <c r="C20" s="146" t="s">
        <v>154</v>
      </c>
      <c r="D20" s="199" t="s">
        <v>2482</v>
      </c>
      <c r="E20" s="34">
        <v>0</v>
      </c>
      <c r="F20" s="159" t="s">
        <v>2469</v>
      </c>
      <c r="G20" s="34" t="s">
        <v>2483</v>
      </c>
      <c r="H20" s="34" t="s">
        <v>2484</v>
      </c>
      <c r="I20" s="34" t="s">
        <v>2485</v>
      </c>
      <c r="J20" s="148">
        <v>6200004528</v>
      </c>
      <c r="K20" s="149">
        <v>41302</v>
      </c>
      <c r="L20" s="150" t="s">
        <v>661</v>
      </c>
      <c r="M20" s="128">
        <v>30</v>
      </c>
      <c r="N20" s="150" t="s">
        <v>2486</v>
      </c>
    </row>
    <row r="21" spans="1:14" s="28" customFormat="1" ht="47.25" outlineLevel="1">
      <c r="A21" s="128" t="s">
        <v>200</v>
      </c>
      <c r="B21" s="148" t="s">
        <v>1688</v>
      </c>
      <c r="C21" s="146" t="s">
        <v>154</v>
      </c>
      <c r="D21" s="203" t="s">
        <v>2487</v>
      </c>
      <c r="E21" s="34">
        <v>0</v>
      </c>
      <c r="F21" s="159" t="s">
        <v>2488</v>
      </c>
      <c r="G21" s="34" t="s">
        <v>2489</v>
      </c>
      <c r="H21" s="34" t="s">
        <v>2490</v>
      </c>
      <c r="I21" s="34" t="s">
        <v>2491</v>
      </c>
      <c r="J21" s="148">
        <v>6200005456</v>
      </c>
      <c r="K21" s="149">
        <v>41521</v>
      </c>
      <c r="L21" s="150" t="s">
        <v>2492</v>
      </c>
      <c r="M21" s="128">
        <v>30</v>
      </c>
      <c r="N21" s="150" t="s">
        <v>2493</v>
      </c>
    </row>
    <row r="22" spans="1:14" s="28" customFormat="1" ht="47.25" outlineLevel="1">
      <c r="A22" s="128" t="s">
        <v>204</v>
      </c>
      <c r="B22" s="148" t="s">
        <v>1698</v>
      </c>
      <c r="C22" s="146" t="s">
        <v>154</v>
      </c>
      <c r="D22" s="199" t="s">
        <v>2494</v>
      </c>
      <c r="E22" s="34">
        <v>0</v>
      </c>
      <c r="F22" s="159" t="s">
        <v>2495</v>
      </c>
      <c r="G22" s="34" t="s">
        <v>2496</v>
      </c>
      <c r="H22" s="34" t="s">
        <v>2497</v>
      </c>
      <c r="I22" s="34" t="s">
        <v>2498</v>
      </c>
      <c r="J22" s="148">
        <v>6200004983</v>
      </c>
      <c r="K22" s="149">
        <v>41424</v>
      </c>
      <c r="L22" s="150" t="s">
        <v>2499</v>
      </c>
      <c r="M22" s="128">
        <v>30</v>
      </c>
      <c r="N22" s="265" t="s">
        <v>2500</v>
      </c>
    </row>
    <row r="23" spans="1:14" s="28" customFormat="1" ht="47.25" outlineLevel="1">
      <c r="A23" s="128" t="s">
        <v>208</v>
      </c>
      <c r="B23" s="148" t="s">
        <v>1698</v>
      </c>
      <c r="C23" s="146" t="s">
        <v>154</v>
      </c>
      <c r="D23" s="199" t="s">
        <v>2501</v>
      </c>
      <c r="E23" s="34">
        <v>0</v>
      </c>
      <c r="F23" s="159" t="s">
        <v>2495</v>
      </c>
      <c r="G23" s="34" t="s">
        <v>2496</v>
      </c>
      <c r="H23" s="34" t="s">
        <v>2497</v>
      </c>
      <c r="I23" s="34" t="s">
        <v>2498</v>
      </c>
      <c r="J23" s="148">
        <v>6200004984</v>
      </c>
      <c r="K23" s="149">
        <v>41424</v>
      </c>
      <c r="L23" s="150" t="s">
        <v>2502</v>
      </c>
      <c r="M23" s="128">
        <v>30</v>
      </c>
      <c r="N23" s="265"/>
    </row>
    <row r="24" spans="1:14" s="28" customFormat="1" ht="47.25" outlineLevel="1">
      <c r="A24" s="128" t="s">
        <v>212</v>
      </c>
      <c r="B24" s="148" t="s">
        <v>1698</v>
      </c>
      <c r="C24" s="146" t="s">
        <v>154</v>
      </c>
      <c r="D24" s="203" t="s">
        <v>2503</v>
      </c>
      <c r="E24" s="34">
        <v>0</v>
      </c>
      <c r="F24" s="159" t="s">
        <v>2495</v>
      </c>
      <c r="G24" s="34" t="s">
        <v>2496</v>
      </c>
      <c r="H24" s="34" t="s">
        <v>2497</v>
      </c>
      <c r="I24" s="34" t="s">
        <v>2498</v>
      </c>
      <c r="J24" s="148">
        <v>6200005538</v>
      </c>
      <c r="K24" s="149">
        <v>41534</v>
      </c>
      <c r="L24" s="150" t="s">
        <v>2504</v>
      </c>
      <c r="M24" s="128">
        <v>30</v>
      </c>
      <c r="N24" s="265"/>
    </row>
    <row r="25" spans="1:14" s="28" customFormat="1" ht="41.25" customHeight="1" outlineLevel="1">
      <c r="A25" s="128" t="s">
        <v>216</v>
      </c>
      <c r="B25" s="148" t="s">
        <v>1708</v>
      </c>
      <c r="C25" s="146" t="s">
        <v>154</v>
      </c>
      <c r="D25" s="199" t="s">
        <v>2505</v>
      </c>
      <c r="E25" s="34">
        <v>0</v>
      </c>
      <c r="F25" s="159" t="s">
        <v>2488</v>
      </c>
      <c r="G25" s="34" t="s">
        <v>2506</v>
      </c>
      <c r="H25" s="34" t="s">
        <v>2507</v>
      </c>
      <c r="I25" s="34" t="s">
        <v>2508</v>
      </c>
      <c r="J25" s="148">
        <v>6200006099</v>
      </c>
      <c r="K25" s="149">
        <v>41661</v>
      </c>
      <c r="L25" s="150" t="s">
        <v>2509</v>
      </c>
      <c r="M25" s="128">
        <v>30</v>
      </c>
      <c r="N25" s="265" t="s">
        <v>2510</v>
      </c>
    </row>
    <row r="26" spans="1:14" s="28" customFormat="1" ht="31.5" customHeight="1" outlineLevel="1">
      <c r="A26" s="128" t="s">
        <v>220</v>
      </c>
      <c r="B26" s="148" t="s">
        <v>1708</v>
      </c>
      <c r="C26" s="146" t="s">
        <v>154</v>
      </c>
      <c r="D26" s="199" t="s">
        <v>2511</v>
      </c>
      <c r="E26" s="34">
        <v>0</v>
      </c>
      <c r="F26" s="159" t="s">
        <v>2488</v>
      </c>
      <c r="G26" s="34" t="s">
        <v>2506</v>
      </c>
      <c r="H26" s="34" t="s">
        <v>2507</v>
      </c>
      <c r="I26" s="34" t="s">
        <v>2508</v>
      </c>
      <c r="J26" s="148">
        <v>6200006148</v>
      </c>
      <c r="K26" s="149" t="s">
        <v>2512</v>
      </c>
      <c r="L26" s="150" t="s">
        <v>2513</v>
      </c>
      <c r="M26" s="128">
        <v>30</v>
      </c>
      <c r="N26" s="265"/>
    </row>
    <row r="27" spans="1:14" s="28" customFormat="1" ht="47.25" outlineLevel="1">
      <c r="A27" s="128" t="s">
        <v>224</v>
      </c>
      <c r="B27" s="148" t="s">
        <v>1708</v>
      </c>
      <c r="C27" s="146" t="s">
        <v>154</v>
      </c>
      <c r="D27" s="203" t="s">
        <v>2514</v>
      </c>
      <c r="E27" s="34">
        <v>0</v>
      </c>
      <c r="F27" s="159" t="s">
        <v>2488</v>
      </c>
      <c r="G27" s="34" t="s">
        <v>2506</v>
      </c>
      <c r="H27" s="34" t="s">
        <v>2507</v>
      </c>
      <c r="I27" s="34" t="s">
        <v>2508</v>
      </c>
      <c r="J27" s="148">
        <v>6200006163</v>
      </c>
      <c r="K27" s="149" t="s">
        <v>2515</v>
      </c>
      <c r="L27" s="150" t="s">
        <v>2516</v>
      </c>
      <c r="M27" s="128">
        <v>30</v>
      </c>
      <c r="N27" s="265"/>
    </row>
    <row r="28" spans="1:14" s="28" customFormat="1" ht="31.5" outlineLevel="1">
      <c r="A28" s="128" t="s">
        <v>229</v>
      </c>
      <c r="B28" s="148" t="s">
        <v>1708</v>
      </c>
      <c r="C28" s="146" t="s">
        <v>154</v>
      </c>
      <c r="D28" s="199" t="s">
        <v>2517</v>
      </c>
      <c r="E28" s="34">
        <v>0</v>
      </c>
      <c r="F28" s="159" t="s">
        <v>2488</v>
      </c>
      <c r="G28" s="34" t="s">
        <v>2506</v>
      </c>
      <c r="H28" s="34" t="s">
        <v>2507</v>
      </c>
      <c r="I28" s="34" t="s">
        <v>2508</v>
      </c>
      <c r="J28" s="148">
        <v>6200006176</v>
      </c>
      <c r="K28" s="149" t="s">
        <v>2447</v>
      </c>
      <c r="L28" s="150" t="s">
        <v>2518</v>
      </c>
      <c r="M28" s="128">
        <v>30</v>
      </c>
      <c r="N28" s="265"/>
    </row>
    <row r="29" spans="1:14" s="28" customFormat="1" ht="31.5" outlineLevel="1">
      <c r="A29" s="128" t="s">
        <v>233</v>
      </c>
      <c r="B29" s="148" t="s">
        <v>1708</v>
      </c>
      <c r="C29" s="146" t="s">
        <v>154</v>
      </c>
      <c r="D29" s="199" t="s">
        <v>2519</v>
      </c>
      <c r="E29" s="34">
        <v>0</v>
      </c>
      <c r="F29" s="159" t="s">
        <v>2488</v>
      </c>
      <c r="G29" s="34" t="s">
        <v>2506</v>
      </c>
      <c r="H29" s="34" t="s">
        <v>2507</v>
      </c>
      <c r="I29" s="34" t="s">
        <v>2508</v>
      </c>
      <c r="J29" s="148">
        <v>6200006179</v>
      </c>
      <c r="K29" s="149" t="s">
        <v>2447</v>
      </c>
      <c r="L29" s="150" t="s">
        <v>2520</v>
      </c>
      <c r="M29" s="128">
        <v>30</v>
      </c>
      <c r="N29" s="265"/>
    </row>
    <row r="30" spans="1:14" s="28" customFormat="1" ht="47.25" outlineLevel="1">
      <c r="A30" s="128" t="s">
        <v>2521</v>
      </c>
      <c r="B30" s="148" t="s">
        <v>1708</v>
      </c>
      <c r="C30" s="146" t="s">
        <v>154</v>
      </c>
      <c r="D30" s="203" t="s">
        <v>2522</v>
      </c>
      <c r="E30" s="34">
        <v>0</v>
      </c>
      <c r="F30" s="159" t="s">
        <v>2488</v>
      </c>
      <c r="G30" s="34" t="s">
        <v>2506</v>
      </c>
      <c r="H30" s="34" t="s">
        <v>2507</v>
      </c>
      <c r="I30" s="34" t="s">
        <v>2508</v>
      </c>
      <c r="J30" s="148">
        <v>6200006181</v>
      </c>
      <c r="K30" s="149">
        <v>41688</v>
      </c>
      <c r="L30" s="150" t="s">
        <v>2523</v>
      </c>
      <c r="M30" s="128">
        <v>30</v>
      </c>
      <c r="N30" s="265"/>
    </row>
    <row r="31" spans="1:14" s="28" customFormat="1" ht="31.5" outlineLevel="1">
      <c r="A31" s="128" t="s">
        <v>2524</v>
      </c>
      <c r="B31" s="148" t="s">
        <v>1708</v>
      </c>
      <c r="C31" s="146" t="s">
        <v>154</v>
      </c>
      <c r="D31" s="199" t="s">
        <v>2525</v>
      </c>
      <c r="E31" s="34">
        <v>0</v>
      </c>
      <c r="F31" s="159" t="s">
        <v>2488</v>
      </c>
      <c r="G31" s="34" t="s">
        <v>2506</v>
      </c>
      <c r="H31" s="34" t="s">
        <v>2507</v>
      </c>
      <c r="I31" s="34" t="s">
        <v>2508</v>
      </c>
      <c r="J31" s="148">
        <v>6200006230</v>
      </c>
      <c r="K31" s="149" t="s">
        <v>2526</v>
      </c>
      <c r="L31" s="150" t="s">
        <v>2527</v>
      </c>
      <c r="M31" s="128">
        <v>30</v>
      </c>
      <c r="N31" s="265"/>
    </row>
    <row r="32" spans="1:14" s="28" customFormat="1" ht="47.25" outlineLevel="1">
      <c r="A32" s="128" t="s">
        <v>2528</v>
      </c>
      <c r="B32" s="148" t="s">
        <v>1718</v>
      </c>
      <c r="C32" s="146" t="s">
        <v>154</v>
      </c>
      <c r="D32" s="203" t="s">
        <v>2529</v>
      </c>
      <c r="E32" s="34">
        <v>0</v>
      </c>
      <c r="F32" s="150" t="s">
        <v>2530</v>
      </c>
      <c r="G32" s="34" t="s">
        <v>2531</v>
      </c>
      <c r="H32" s="34" t="s">
        <v>2532</v>
      </c>
      <c r="I32" s="34" t="s">
        <v>2533</v>
      </c>
      <c r="J32" s="148">
        <v>6200006295</v>
      </c>
      <c r="K32" s="149" t="s">
        <v>2534</v>
      </c>
      <c r="L32" s="150" t="s">
        <v>2535</v>
      </c>
      <c r="M32" s="128">
        <v>30</v>
      </c>
      <c r="N32" s="150" t="s">
        <v>2536</v>
      </c>
    </row>
    <row r="33" spans="1:14" s="28" customFormat="1" ht="69" customHeight="1" outlineLevel="1">
      <c r="A33" s="128" t="s">
        <v>2537</v>
      </c>
      <c r="B33" s="148" t="s">
        <v>1728</v>
      </c>
      <c r="C33" s="146" t="s">
        <v>154</v>
      </c>
      <c r="D33" s="203" t="s">
        <v>2538</v>
      </c>
      <c r="E33" s="34">
        <v>0</v>
      </c>
      <c r="F33" s="159" t="s">
        <v>2488</v>
      </c>
      <c r="G33" s="34" t="s">
        <v>2539</v>
      </c>
      <c r="H33" s="34" t="s">
        <v>2540</v>
      </c>
      <c r="I33" s="34" t="s">
        <v>2541</v>
      </c>
      <c r="J33" s="148">
        <v>6200005975</v>
      </c>
      <c r="K33" s="149" t="s">
        <v>2542</v>
      </c>
      <c r="L33" s="150" t="s">
        <v>2543</v>
      </c>
      <c r="M33" s="128">
        <v>30</v>
      </c>
      <c r="N33" s="265" t="s">
        <v>2544</v>
      </c>
    </row>
    <row r="34" spans="1:14" s="28" customFormat="1" ht="31.5" outlineLevel="1">
      <c r="A34" s="128" t="s">
        <v>2545</v>
      </c>
      <c r="B34" s="148" t="s">
        <v>1728</v>
      </c>
      <c r="C34" s="146" t="s">
        <v>154</v>
      </c>
      <c r="D34" s="199" t="s">
        <v>2546</v>
      </c>
      <c r="E34" s="34">
        <v>0</v>
      </c>
      <c r="F34" s="159" t="s">
        <v>2488</v>
      </c>
      <c r="G34" s="34" t="s">
        <v>2539</v>
      </c>
      <c r="H34" s="34" t="s">
        <v>2540</v>
      </c>
      <c r="I34" s="34" t="s">
        <v>2541</v>
      </c>
      <c r="J34" s="148">
        <v>6200005985</v>
      </c>
      <c r="K34" s="149" t="s">
        <v>2547</v>
      </c>
      <c r="L34" s="150" t="s">
        <v>2548</v>
      </c>
      <c r="M34" s="128">
        <v>30</v>
      </c>
      <c r="N34" s="265"/>
    </row>
    <row r="35" spans="1:14" s="28" customFormat="1" ht="47.25" outlineLevel="1">
      <c r="A35" s="128" t="s">
        <v>2549</v>
      </c>
      <c r="B35" s="148" t="s">
        <v>1738</v>
      </c>
      <c r="C35" s="146" t="s">
        <v>154</v>
      </c>
      <c r="D35" s="199" t="s">
        <v>2550</v>
      </c>
      <c r="E35" s="34">
        <v>0</v>
      </c>
      <c r="F35" s="159" t="s">
        <v>2551</v>
      </c>
      <c r="G35" s="34" t="s">
        <v>2552</v>
      </c>
      <c r="H35" s="34" t="s">
        <v>2553</v>
      </c>
      <c r="I35" s="34" t="s">
        <v>2554</v>
      </c>
      <c r="J35" s="148">
        <v>6200004858</v>
      </c>
      <c r="K35" s="149">
        <v>41389</v>
      </c>
      <c r="L35" s="150" t="s">
        <v>2555</v>
      </c>
      <c r="M35" s="128">
        <v>30</v>
      </c>
      <c r="N35" s="265" t="s">
        <v>2556</v>
      </c>
    </row>
    <row r="36" spans="1:14" s="28" customFormat="1" ht="47.25" outlineLevel="1">
      <c r="A36" s="128" t="s">
        <v>2557</v>
      </c>
      <c r="B36" s="148" t="s">
        <v>1738</v>
      </c>
      <c r="C36" s="146" t="s">
        <v>154</v>
      </c>
      <c r="D36" s="156" t="s">
        <v>2558</v>
      </c>
      <c r="E36" s="34">
        <v>0</v>
      </c>
      <c r="F36" s="159" t="s">
        <v>2551</v>
      </c>
      <c r="G36" s="34" t="s">
        <v>2552</v>
      </c>
      <c r="H36" s="34" t="s">
        <v>2553</v>
      </c>
      <c r="I36" s="34" t="s">
        <v>2554</v>
      </c>
      <c r="J36" s="148">
        <v>6200005045</v>
      </c>
      <c r="K36" s="149">
        <v>41436</v>
      </c>
      <c r="L36" s="150" t="s">
        <v>2559</v>
      </c>
      <c r="M36" s="128">
        <v>30</v>
      </c>
      <c r="N36" s="265"/>
    </row>
    <row r="37" spans="1:14" s="28" customFormat="1" ht="47.25" outlineLevel="1">
      <c r="A37" s="128" t="s">
        <v>2560</v>
      </c>
      <c r="B37" s="148" t="s">
        <v>1738</v>
      </c>
      <c r="C37" s="146" t="s">
        <v>154</v>
      </c>
      <c r="D37" s="199" t="s">
        <v>2561</v>
      </c>
      <c r="E37" s="34">
        <v>0</v>
      </c>
      <c r="F37" s="159" t="s">
        <v>2551</v>
      </c>
      <c r="G37" s="34" t="s">
        <v>2552</v>
      </c>
      <c r="H37" s="34" t="s">
        <v>2553</v>
      </c>
      <c r="I37" s="34" t="s">
        <v>2554</v>
      </c>
      <c r="J37" s="148">
        <v>6200005341</v>
      </c>
      <c r="K37" s="149">
        <v>41495</v>
      </c>
      <c r="L37" s="150" t="s">
        <v>2562</v>
      </c>
      <c r="M37" s="128">
        <v>30</v>
      </c>
      <c r="N37" s="265"/>
    </row>
    <row r="38" spans="1:14" s="28" customFormat="1" ht="31.5" outlineLevel="1">
      <c r="A38" s="128" t="s">
        <v>2563</v>
      </c>
      <c r="B38" s="148" t="s">
        <v>1738</v>
      </c>
      <c r="C38" s="146" t="s">
        <v>154</v>
      </c>
      <c r="D38" s="147" t="s">
        <v>2564</v>
      </c>
      <c r="E38" s="34">
        <v>17.094339999999999</v>
      </c>
      <c r="F38" s="159" t="s">
        <v>2551</v>
      </c>
      <c r="G38" s="34" t="s">
        <v>2552</v>
      </c>
      <c r="H38" s="34" t="s">
        <v>2553</v>
      </c>
      <c r="I38" s="34" t="s">
        <v>2554</v>
      </c>
      <c r="J38" s="148">
        <v>6200005383</v>
      </c>
      <c r="K38" s="149">
        <v>41507</v>
      </c>
      <c r="L38" s="150" t="s">
        <v>2565</v>
      </c>
      <c r="M38" s="128">
        <v>30</v>
      </c>
      <c r="N38" s="265"/>
    </row>
    <row r="39" spans="1:14" s="28" customFormat="1" ht="31.5" outlineLevel="1">
      <c r="A39" s="128" t="s">
        <v>2566</v>
      </c>
      <c r="B39" s="148" t="s">
        <v>1738</v>
      </c>
      <c r="C39" s="146" t="s">
        <v>154</v>
      </c>
      <c r="D39" s="147" t="s">
        <v>2567</v>
      </c>
      <c r="E39" s="34">
        <v>0</v>
      </c>
      <c r="F39" s="159" t="s">
        <v>2551</v>
      </c>
      <c r="G39" s="34" t="s">
        <v>2552</v>
      </c>
      <c r="H39" s="34" t="s">
        <v>2553</v>
      </c>
      <c r="I39" s="34" t="s">
        <v>2554</v>
      </c>
      <c r="J39" s="148">
        <v>6200005452</v>
      </c>
      <c r="K39" s="149">
        <v>41516</v>
      </c>
      <c r="L39" s="150" t="s">
        <v>2568</v>
      </c>
      <c r="M39" s="128">
        <v>30</v>
      </c>
      <c r="N39" s="265"/>
    </row>
    <row r="40" spans="1:14" s="28" customFormat="1" ht="63" outlineLevel="1">
      <c r="A40" s="128" t="s">
        <v>2569</v>
      </c>
      <c r="B40" s="204">
        <v>8</v>
      </c>
      <c r="C40" s="146" t="s">
        <v>154</v>
      </c>
      <c r="D40" s="199" t="s">
        <v>2570</v>
      </c>
      <c r="E40" s="34">
        <v>0</v>
      </c>
      <c r="F40" s="150" t="s">
        <v>189</v>
      </c>
      <c r="G40" s="34" t="s">
        <v>189</v>
      </c>
      <c r="H40" s="34" t="s">
        <v>189</v>
      </c>
      <c r="I40" s="34" t="s">
        <v>189</v>
      </c>
      <c r="J40" s="148">
        <v>200</v>
      </c>
      <c r="K40" s="149">
        <v>40661</v>
      </c>
      <c r="L40" s="150" t="s">
        <v>2571</v>
      </c>
      <c r="M40" s="128">
        <v>30</v>
      </c>
      <c r="N40" s="150" t="s">
        <v>2572</v>
      </c>
    </row>
    <row r="41" spans="1:14" s="28" customFormat="1" ht="47.25" outlineLevel="1">
      <c r="A41" s="128" t="s">
        <v>2573</v>
      </c>
      <c r="B41" s="204">
        <v>9</v>
      </c>
      <c r="C41" s="146" t="s">
        <v>154</v>
      </c>
      <c r="D41" s="199" t="s">
        <v>2574</v>
      </c>
      <c r="E41" s="34">
        <v>0</v>
      </c>
      <c r="F41" s="150" t="s">
        <v>189</v>
      </c>
      <c r="G41" s="34" t="s">
        <v>189</v>
      </c>
      <c r="H41" s="34" t="s">
        <v>189</v>
      </c>
      <c r="I41" s="34" t="s">
        <v>189</v>
      </c>
      <c r="J41" s="148">
        <v>703</v>
      </c>
      <c r="K41" s="149">
        <v>40815</v>
      </c>
      <c r="L41" s="150" t="s">
        <v>2575</v>
      </c>
      <c r="M41" s="128">
        <v>30</v>
      </c>
      <c r="N41" s="150" t="s">
        <v>2576</v>
      </c>
    </row>
    <row r="42" spans="1:14" s="28" customFormat="1" ht="63" outlineLevel="1">
      <c r="A42" s="128" t="s">
        <v>2577</v>
      </c>
      <c r="B42" s="204">
        <v>10</v>
      </c>
      <c r="C42" s="146" t="s">
        <v>154</v>
      </c>
      <c r="D42" s="199" t="s">
        <v>2578</v>
      </c>
      <c r="E42" s="34">
        <v>0</v>
      </c>
      <c r="F42" s="150" t="s">
        <v>189</v>
      </c>
      <c r="G42" s="34" t="s">
        <v>189</v>
      </c>
      <c r="H42" s="34" t="s">
        <v>189</v>
      </c>
      <c r="I42" s="34" t="s">
        <v>189</v>
      </c>
      <c r="J42" s="148">
        <v>738</v>
      </c>
      <c r="K42" s="149">
        <v>40821</v>
      </c>
      <c r="L42" s="150" t="s">
        <v>2579</v>
      </c>
      <c r="M42" s="128">
        <v>30</v>
      </c>
      <c r="N42" s="150" t="s">
        <v>2580</v>
      </c>
    </row>
    <row r="43" spans="1:14" s="28" customFormat="1" ht="31.5" outlineLevel="1">
      <c r="A43" s="128" t="s">
        <v>2581</v>
      </c>
      <c r="B43" s="204">
        <v>11</v>
      </c>
      <c r="C43" s="146" t="s">
        <v>154</v>
      </c>
      <c r="D43" s="205" t="s">
        <v>2582</v>
      </c>
      <c r="E43" s="34">
        <v>1215.3909900000001</v>
      </c>
      <c r="F43" s="150" t="s">
        <v>189</v>
      </c>
      <c r="G43" s="34" t="s">
        <v>189</v>
      </c>
      <c r="H43" s="34" t="s">
        <v>189</v>
      </c>
      <c r="I43" s="34" t="s">
        <v>189</v>
      </c>
      <c r="J43" s="148">
        <v>2309</v>
      </c>
      <c r="K43" s="149">
        <v>40697</v>
      </c>
      <c r="L43" s="150" t="s">
        <v>2583</v>
      </c>
      <c r="M43" s="128">
        <v>30</v>
      </c>
      <c r="N43" s="150" t="s">
        <v>2584</v>
      </c>
    </row>
    <row r="44" spans="1:14" s="28" customFormat="1" ht="47.25" outlineLevel="1">
      <c r="A44" s="128" t="s">
        <v>2585</v>
      </c>
      <c r="B44" s="204">
        <v>12</v>
      </c>
      <c r="C44" s="146" t="s">
        <v>154</v>
      </c>
      <c r="D44" s="199" t="s">
        <v>2586</v>
      </c>
      <c r="E44" s="34">
        <v>0</v>
      </c>
      <c r="F44" s="150" t="s">
        <v>189</v>
      </c>
      <c r="G44" s="34" t="s">
        <v>189</v>
      </c>
      <c r="H44" s="34" t="s">
        <v>189</v>
      </c>
      <c r="I44" s="34" t="s">
        <v>189</v>
      </c>
      <c r="J44" s="148">
        <v>62004233</v>
      </c>
      <c r="K44" s="149">
        <v>41229</v>
      </c>
      <c r="L44" s="150" t="s">
        <v>2587</v>
      </c>
      <c r="M44" s="128">
        <v>30</v>
      </c>
      <c r="N44" s="150" t="s">
        <v>2588</v>
      </c>
    </row>
    <row r="45" spans="1:14" s="28" customFormat="1" ht="47.25" outlineLevel="1">
      <c r="A45" s="128" t="s">
        <v>2589</v>
      </c>
      <c r="B45" s="204">
        <v>13</v>
      </c>
      <c r="C45" s="146" t="s">
        <v>154</v>
      </c>
      <c r="D45" s="199" t="s">
        <v>2590</v>
      </c>
      <c r="E45" s="34">
        <v>0</v>
      </c>
      <c r="F45" s="150" t="s">
        <v>189</v>
      </c>
      <c r="G45" s="34" t="s">
        <v>189</v>
      </c>
      <c r="H45" s="34" t="s">
        <v>189</v>
      </c>
      <c r="I45" s="34" t="s">
        <v>189</v>
      </c>
      <c r="J45" s="148">
        <v>6200003358</v>
      </c>
      <c r="K45" s="149">
        <v>41026</v>
      </c>
      <c r="L45" s="150" t="s">
        <v>2591</v>
      </c>
      <c r="M45" s="128">
        <v>30</v>
      </c>
      <c r="N45" s="150" t="s">
        <v>2592</v>
      </c>
    </row>
    <row r="46" spans="1:14" s="28" customFormat="1" ht="47.25" outlineLevel="1">
      <c r="A46" s="128" t="s">
        <v>2593</v>
      </c>
      <c r="B46" s="204">
        <v>14</v>
      </c>
      <c r="C46" s="146" t="s">
        <v>154</v>
      </c>
      <c r="D46" s="199" t="s">
        <v>2594</v>
      </c>
      <c r="E46" s="34">
        <v>0</v>
      </c>
      <c r="F46" s="150" t="s">
        <v>189</v>
      </c>
      <c r="G46" s="34" t="s">
        <v>189</v>
      </c>
      <c r="H46" s="34" t="s">
        <v>189</v>
      </c>
      <c r="I46" s="34" t="s">
        <v>189</v>
      </c>
      <c r="J46" s="148">
        <v>6200003402</v>
      </c>
      <c r="K46" s="149">
        <v>41045</v>
      </c>
      <c r="L46" s="150" t="s">
        <v>2595</v>
      </c>
      <c r="M46" s="128">
        <v>30</v>
      </c>
      <c r="N46" s="150" t="s">
        <v>2596</v>
      </c>
    </row>
    <row r="47" spans="1:14" s="28" customFormat="1" ht="78.75" outlineLevel="1">
      <c r="A47" s="128" t="s">
        <v>2597</v>
      </c>
      <c r="B47" s="204">
        <v>15</v>
      </c>
      <c r="C47" s="146" t="s">
        <v>154</v>
      </c>
      <c r="D47" s="203" t="s">
        <v>2598</v>
      </c>
      <c r="E47" s="34">
        <v>0</v>
      </c>
      <c r="F47" s="150" t="s">
        <v>189</v>
      </c>
      <c r="G47" s="34" t="s">
        <v>189</v>
      </c>
      <c r="H47" s="34" t="s">
        <v>189</v>
      </c>
      <c r="I47" s="34" t="s">
        <v>189</v>
      </c>
      <c r="J47" s="148">
        <v>6200003406</v>
      </c>
      <c r="K47" s="149">
        <v>41046</v>
      </c>
      <c r="L47" s="150" t="s">
        <v>2599</v>
      </c>
      <c r="M47" s="128">
        <v>30</v>
      </c>
      <c r="N47" s="150" t="s">
        <v>2600</v>
      </c>
    </row>
    <row r="48" spans="1:14" s="28" customFormat="1" ht="47.25" outlineLevel="1">
      <c r="A48" s="128" t="s">
        <v>2601</v>
      </c>
      <c r="B48" s="204">
        <v>16</v>
      </c>
      <c r="C48" s="146" t="s">
        <v>154</v>
      </c>
      <c r="D48" s="199" t="s">
        <v>2602</v>
      </c>
      <c r="E48" s="34">
        <v>0</v>
      </c>
      <c r="F48" s="150" t="s">
        <v>189</v>
      </c>
      <c r="G48" s="34" t="s">
        <v>189</v>
      </c>
      <c r="H48" s="34" t="s">
        <v>189</v>
      </c>
      <c r="I48" s="34" t="s">
        <v>189</v>
      </c>
      <c r="J48" s="148">
        <v>6200003505</v>
      </c>
      <c r="K48" s="149">
        <v>41064</v>
      </c>
      <c r="L48" s="150" t="s">
        <v>2603</v>
      </c>
      <c r="M48" s="128">
        <v>30</v>
      </c>
      <c r="N48" s="150" t="s">
        <v>2604</v>
      </c>
    </row>
    <row r="49" spans="1:14" s="28" customFormat="1" ht="47.25" outlineLevel="1">
      <c r="A49" s="128" t="s">
        <v>2605</v>
      </c>
      <c r="B49" s="204">
        <v>17</v>
      </c>
      <c r="C49" s="146" t="s">
        <v>154</v>
      </c>
      <c r="D49" s="199" t="s">
        <v>2606</v>
      </c>
      <c r="E49" s="34">
        <v>0</v>
      </c>
      <c r="F49" s="150" t="s">
        <v>189</v>
      </c>
      <c r="G49" s="34" t="s">
        <v>189</v>
      </c>
      <c r="H49" s="34" t="s">
        <v>189</v>
      </c>
      <c r="I49" s="34" t="s">
        <v>189</v>
      </c>
      <c r="J49" s="148">
        <v>6200003512</v>
      </c>
      <c r="K49" s="149">
        <v>41064</v>
      </c>
      <c r="L49" s="150" t="s">
        <v>2607</v>
      </c>
      <c r="M49" s="128">
        <v>30</v>
      </c>
      <c r="N49" s="150" t="s">
        <v>2608</v>
      </c>
    </row>
    <row r="50" spans="1:14" s="28" customFormat="1" ht="31.5" outlineLevel="1">
      <c r="A50" s="128" t="s">
        <v>2609</v>
      </c>
      <c r="B50" s="204">
        <v>18</v>
      </c>
      <c r="C50" s="146" t="s">
        <v>154</v>
      </c>
      <c r="D50" s="199" t="s">
        <v>2610</v>
      </c>
      <c r="E50" s="34">
        <v>0</v>
      </c>
      <c r="F50" s="150" t="s">
        <v>189</v>
      </c>
      <c r="G50" s="34" t="s">
        <v>189</v>
      </c>
      <c r="H50" s="34" t="s">
        <v>189</v>
      </c>
      <c r="I50" s="34" t="s">
        <v>189</v>
      </c>
      <c r="J50" s="148">
        <v>6200003513</v>
      </c>
      <c r="K50" s="149">
        <v>41064</v>
      </c>
      <c r="L50" s="150" t="s">
        <v>2603</v>
      </c>
      <c r="M50" s="128">
        <v>30</v>
      </c>
      <c r="N50" s="150" t="s">
        <v>2611</v>
      </c>
    </row>
    <row r="51" spans="1:14" s="28" customFormat="1" ht="47.25" outlineLevel="1">
      <c r="A51" s="128" t="s">
        <v>2612</v>
      </c>
      <c r="B51" s="204">
        <v>19</v>
      </c>
      <c r="C51" s="146" t="s">
        <v>154</v>
      </c>
      <c r="D51" s="199" t="s">
        <v>2613</v>
      </c>
      <c r="E51" s="34">
        <v>0</v>
      </c>
      <c r="F51" s="150" t="s">
        <v>189</v>
      </c>
      <c r="G51" s="34" t="s">
        <v>189</v>
      </c>
      <c r="H51" s="34" t="s">
        <v>189</v>
      </c>
      <c r="I51" s="34" t="s">
        <v>189</v>
      </c>
      <c r="J51" s="148">
        <v>6200003566</v>
      </c>
      <c r="K51" s="149">
        <v>41080</v>
      </c>
      <c r="L51" s="150" t="s">
        <v>2614</v>
      </c>
      <c r="M51" s="128">
        <v>30</v>
      </c>
      <c r="N51" s="150" t="s">
        <v>2615</v>
      </c>
    </row>
    <row r="52" spans="1:14" s="28" customFormat="1" ht="47.25" outlineLevel="1">
      <c r="A52" s="128" t="s">
        <v>2616</v>
      </c>
      <c r="B52" s="204">
        <v>20</v>
      </c>
      <c r="C52" s="146" t="s">
        <v>154</v>
      </c>
      <c r="D52" s="203" t="s">
        <v>2617</v>
      </c>
      <c r="E52" s="34">
        <v>0</v>
      </c>
      <c r="F52" s="150" t="s">
        <v>189</v>
      </c>
      <c r="G52" s="34" t="s">
        <v>189</v>
      </c>
      <c r="H52" s="34" t="s">
        <v>189</v>
      </c>
      <c r="I52" s="34" t="s">
        <v>189</v>
      </c>
      <c r="J52" s="148">
        <v>6200003585</v>
      </c>
      <c r="K52" s="149">
        <v>41082</v>
      </c>
      <c r="L52" s="150" t="s">
        <v>2618</v>
      </c>
      <c r="M52" s="128">
        <v>30</v>
      </c>
      <c r="N52" s="150" t="s">
        <v>2619</v>
      </c>
    </row>
    <row r="53" spans="1:14" s="28" customFormat="1" ht="47.25" outlineLevel="1">
      <c r="A53" s="128" t="s">
        <v>2620</v>
      </c>
      <c r="B53" s="204">
        <v>21</v>
      </c>
      <c r="C53" s="146" t="s">
        <v>154</v>
      </c>
      <c r="D53" s="199" t="s">
        <v>2621</v>
      </c>
      <c r="E53" s="34">
        <v>0</v>
      </c>
      <c r="F53" s="150" t="s">
        <v>189</v>
      </c>
      <c r="G53" s="34" t="s">
        <v>189</v>
      </c>
      <c r="H53" s="34" t="s">
        <v>189</v>
      </c>
      <c r="I53" s="34" t="s">
        <v>189</v>
      </c>
      <c r="J53" s="148">
        <v>6200003596</v>
      </c>
      <c r="K53" s="149">
        <v>41082</v>
      </c>
      <c r="L53" s="150" t="s">
        <v>2622</v>
      </c>
      <c r="M53" s="128">
        <v>30</v>
      </c>
      <c r="N53" s="150" t="s">
        <v>2623</v>
      </c>
    </row>
    <row r="54" spans="1:14" s="28" customFormat="1" ht="47.25" outlineLevel="1">
      <c r="A54" s="128" t="s">
        <v>2624</v>
      </c>
      <c r="B54" s="204">
        <v>22</v>
      </c>
      <c r="C54" s="146" t="s">
        <v>154</v>
      </c>
      <c r="D54" s="203" t="s">
        <v>2625</v>
      </c>
      <c r="E54" s="34">
        <v>0</v>
      </c>
      <c r="F54" s="150" t="s">
        <v>189</v>
      </c>
      <c r="G54" s="34" t="s">
        <v>189</v>
      </c>
      <c r="H54" s="34" t="s">
        <v>189</v>
      </c>
      <c r="I54" s="34" t="s">
        <v>189</v>
      </c>
      <c r="J54" s="148">
        <v>6200003686</v>
      </c>
      <c r="K54" s="149">
        <v>41103</v>
      </c>
      <c r="L54" s="150" t="s">
        <v>2626</v>
      </c>
      <c r="M54" s="128">
        <v>30</v>
      </c>
      <c r="N54" s="150" t="s">
        <v>2627</v>
      </c>
    </row>
    <row r="55" spans="1:14" s="28" customFormat="1" ht="47.25" outlineLevel="1">
      <c r="A55" s="128" t="s">
        <v>2628</v>
      </c>
      <c r="B55" s="204">
        <v>23</v>
      </c>
      <c r="C55" s="146" t="s">
        <v>154</v>
      </c>
      <c r="D55" s="199" t="s">
        <v>2501</v>
      </c>
      <c r="E55" s="34">
        <v>0</v>
      </c>
      <c r="F55" s="150" t="s">
        <v>189</v>
      </c>
      <c r="G55" s="34" t="s">
        <v>189</v>
      </c>
      <c r="H55" s="34" t="s">
        <v>189</v>
      </c>
      <c r="I55" s="34" t="s">
        <v>189</v>
      </c>
      <c r="J55" s="148">
        <v>6200003714</v>
      </c>
      <c r="K55" s="149" t="s">
        <v>2629</v>
      </c>
      <c r="L55" s="150" t="s">
        <v>2630</v>
      </c>
      <c r="M55" s="128">
        <v>30</v>
      </c>
      <c r="N55" s="150" t="s">
        <v>2631</v>
      </c>
    </row>
    <row r="56" spans="1:14" s="28" customFormat="1" ht="47.25" outlineLevel="1">
      <c r="A56" s="128" t="s">
        <v>2632</v>
      </c>
      <c r="B56" s="204">
        <v>24</v>
      </c>
      <c r="C56" s="146" t="s">
        <v>154</v>
      </c>
      <c r="D56" s="203" t="s">
        <v>2633</v>
      </c>
      <c r="E56" s="34">
        <v>0</v>
      </c>
      <c r="F56" s="150" t="s">
        <v>189</v>
      </c>
      <c r="G56" s="34" t="s">
        <v>189</v>
      </c>
      <c r="H56" s="34" t="s">
        <v>189</v>
      </c>
      <c r="I56" s="34" t="s">
        <v>189</v>
      </c>
      <c r="J56" s="148">
        <v>6200003726</v>
      </c>
      <c r="K56" s="149">
        <v>41110</v>
      </c>
      <c r="L56" s="150" t="s">
        <v>2634</v>
      </c>
      <c r="M56" s="128">
        <v>30</v>
      </c>
      <c r="N56" s="150" t="s">
        <v>2635</v>
      </c>
    </row>
    <row r="57" spans="1:14" s="28" customFormat="1" ht="47.25" outlineLevel="1">
      <c r="A57" s="128" t="s">
        <v>2636</v>
      </c>
      <c r="B57" s="204">
        <v>25</v>
      </c>
      <c r="C57" s="146" t="s">
        <v>154</v>
      </c>
      <c r="D57" s="203" t="s">
        <v>2637</v>
      </c>
      <c r="E57" s="34">
        <v>0</v>
      </c>
      <c r="F57" s="150" t="s">
        <v>189</v>
      </c>
      <c r="G57" s="34" t="s">
        <v>189</v>
      </c>
      <c r="H57" s="34" t="s">
        <v>189</v>
      </c>
      <c r="I57" s="34" t="s">
        <v>189</v>
      </c>
      <c r="J57" s="148">
        <v>6200003750</v>
      </c>
      <c r="K57" s="149">
        <v>41117</v>
      </c>
      <c r="L57" s="150" t="s">
        <v>2638</v>
      </c>
      <c r="M57" s="128">
        <v>30</v>
      </c>
      <c r="N57" s="150" t="s">
        <v>2639</v>
      </c>
    </row>
    <row r="58" spans="1:14" s="28" customFormat="1" ht="94.5" outlineLevel="1">
      <c r="A58" s="128" t="s">
        <v>2640</v>
      </c>
      <c r="B58" s="204">
        <v>26</v>
      </c>
      <c r="C58" s="146" t="s">
        <v>154</v>
      </c>
      <c r="D58" s="199" t="s">
        <v>2641</v>
      </c>
      <c r="E58" s="34">
        <v>0</v>
      </c>
      <c r="F58" s="150" t="s">
        <v>189</v>
      </c>
      <c r="G58" s="34" t="s">
        <v>189</v>
      </c>
      <c r="H58" s="34" t="s">
        <v>189</v>
      </c>
      <c r="I58" s="34" t="s">
        <v>189</v>
      </c>
      <c r="J58" s="148">
        <v>6200003840</v>
      </c>
      <c r="K58" s="149" t="s">
        <v>2642</v>
      </c>
      <c r="L58" s="150" t="s">
        <v>2643</v>
      </c>
      <c r="M58" s="128">
        <v>30</v>
      </c>
      <c r="N58" s="150" t="s">
        <v>2644</v>
      </c>
    </row>
    <row r="59" spans="1:14" s="28" customFormat="1" ht="47.25" outlineLevel="1">
      <c r="A59" s="128" t="s">
        <v>2645</v>
      </c>
      <c r="B59" s="204">
        <v>27</v>
      </c>
      <c r="C59" s="146" t="s">
        <v>154</v>
      </c>
      <c r="D59" s="156" t="s">
        <v>2646</v>
      </c>
      <c r="E59" s="34">
        <v>0</v>
      </c>
      <c r="F59" s="150" t="s">
        <v>189</v>
      </c>
      <c r="G59" s="34" t="s">
        <v>189</v>
      </c>
      <c r="H59" s="34" t="s">
        <v>189</v>
      </c>
      <c r="I59" s="34" t="s">
        <v>189</v>
      </c>
      <c r="J59" s="148">
        <v>6200003911</v>
      </c>
      <c r="K59" s="149">
        <v>41159</v>
      </c>
      <c r="L59" s="150" t="s">
        <v>2647</v>
      </c>
      <c r="M59" s="128">
        <v>30</v>
      </c>
      <c r="N59" s="150" t="s">
        <v>2648</v>
      </c>
    </row>
    <row r="60" spans="1:14" s="28" customFormat="1" ht="47.25" outlineLevel="1">
      <c r="A60" s="128" t="s">
        <v>2649</v>
      </c>
      <c r="B60" s="204">
        <v>28</v>
      </c>
      <c r="C60" s="146" t="s">
        <v>154</v>
      </c>
      <c r="D60" s="199" t="s">
        <v>2650</v>
      </c>
      <c r="E60" s="34">
        <v>20.378050000000002</v>
      </c>
      <c r="F60" s="150" t="s">
        <v>189</v>
      </c>
      <c r="G60" s="34" t="s">
        <v>189</v>
      </c>
      <c r="H60" s="34" t="s">
        <v>189</v>
      </c>
      <c r="I60" s="34" t="s">
        <v>189</v>
      </c>
      <c r="J60" s="148">
        <v>6200003923</v>
      </c>
      <c r="K60" s="149">
        <v>41162</v>
      </c>
      <c r="L60" s="150" t="s">
        <v>2651</v>
      </c>
      <c r="M60" s="128">
        <v>30</v>
      </c>
      <c r="N60" s="150" t="s">
        <v>2652</v>
      </c>
    </row>
    <row r="61" spans="1:14" s="28" customFormat="1" ht="63" outlineLevel="1">
      <c r="A61" s="128" t="s">
        <v>2653</v>
      </c>
      <c r="B61" s="204">
        <v>29</v>
      </c>
      <c r="C61" s="146" t="s">
        <v>154</v>
      </c>
      <c r="D61" s="147" t="s">
        <v>2654</v>
      </c>
      <c r="E61" s="34">
        <v>0</v>
      </c>
      <c r="F61" s="150" t="s">
        <v>189</v>
      </c>
      <c r="G61" s="34" t="s">
        <v>189</v>
      </c>
      <c r="H61" s="34" t="s">
        <v>189</v>
      </c>
      <c r="I61" s="34" t="s">
        <v>189</v>
      </c>
      <c r="J61" s="148">
        <v>6200004003</v>
      </c>
      <c r="K61" s="149">
        <v>41180</v>
      </c>
      <c r="L61" s="150" t="s">
        <v>2655</v>
      </c>
      <c r="M61" s="128">
        <v>30</v>
      </c>
      <c r="N61" s="150" t="s">
        <v>2656</v>
      </c>
    </row>
    <row r="62" spans="1:14" s="28" customFormat="1" ht="47.25" outlineLevel="1">
      <c r="A62" s="128" t="s">
        <v>2657</v>
      </c>
      <c r="B62" s="204">
        <v>30</v>
      </c>
      <c r="C62" s="146" t="s">
        <v>154</v>
      </c>
      <c r="D62" s="199" t="s">
        <v>2494</v>
      </c>
      <c r="E62" s="34">
        <v>0</v>
      </c>
      <c r="F62" s="150" t="s">
        <v>189</v>
      </c>
      <c r="G62" s="34" t="s">
        <v>189</v>
      </c>
      <c r="H62" s="34" t="s">
        <v>189</v>
      </c>
      <c r="I62" s="34" t="s">
        <v>189</v>
      </c>
      <c r="J62" s="148">
        <v>6200004299</v>
      </c>
      <c r="K62" s="149">
        <v>41243</v>
      </c>
      <c r="L62" s="150" t="s">
        <v>2658</v>
      </c>
      <c r="M62" s="128">
        <v>30</v>
      </c>
      <c r="N62" s="150" t="s">
        <v>2659</v>
      </c>
    </row>
    <row r="63" spans="1:14" s="28" customFormat="1" ht="47.25" outlineLevel="1">
      <c r="A63" s="128" t="s">
        <v>2660</v>
      </c>
      <c r="B63" s="204">
        <v>31</v>
      </c>
      <c r="C63" s="146" t="s">
        <v>154</v>
      </c>
      <c r="D63" s="156" t="s">
        <v>2661</v>
      </c>
      <c r="E63" s="34">
        <v>0</v>
      </c>
      <c r="F63" s="150" t="s">
        <v>189</v>
      </c>
      <c r="G63" s="34" t="s">
        <v>189</v>
      </c>
      <c r="H63" s="34" t="s">
        <v>189</v>
      </c>
      <c r="I63" s="34" t="s">
        <v>189</v>
      </c>
      <c r="J63" s="148">
        <v>6200004380</v>
      </c>
      <c r="K63" s="149">
        <v>41261</v>
      </c>
      <c r="L63" s="150" t="s">
        <v>2662</v>
      </c>
      <c r="M63" s="128">
        <v>30</v>
      </c>
      <c r="N63" s="150" t="s">
        <v>2663</v>
      </c>
    </row>
    <row r="64" spans="1:14" s="28" customFormat="1" ht="47.25" outlineLevel="1">
      <c r="A64" s="128" t="s">
        <v>2664</v>
      </c>
      <c r="B64" s="204">
        <v>32</v>
      </c>
      <c r="C64" s="146" t="s">
        <v>154</v>
      </c>
      <c r="D64" s="203" t="s">
        <v>2665</v>
      </c>
      <c r="E64" s="34">
        <v>0</v>
      </c>
      <c r="F64" s="150" t="s">
        <v>189</v>
      </c>
      <c r="G64" s="34" t="s">
        <v>189</v>
      </c>
      <c r="H64" s="34" t="s">
        <v>189</v>
      </c>
      <c r="I64" s="34" t="s">
        <v>189</v>
      </c>
      <c r="J64" s="148">
        <v>6200004650</v>
      </c>
      <c r="K64" s="149">
        <v>41345</v>
      </c>
      <c r="L64" s="150" t="s">
        <v>2666</v>
      </c>
      <c r="M64" s="128">
        <v>30</v>
      </c>
      <c r="N64" s="150" t="s">
        <v>2667</v>
      </c>
    </row>
    <row r="65" spans="1:14" s="28" customFormat="1" ht="47.25" outlineLevel="1">
      <c r="A65" s="128" t="s">
        <v>2668</v>
      </c>
      <c r="B65" s="204">
        <v>33</v>
      </c>
      <c r="C65" s="146" t="s">
        <v>154</v>
      </c>
      <c r="D65" s="199" t="s">
        <v>2669</v>
      </c>
      <c r="E65" s="34">
        <v>0</v>
      </c>
      <c r="F65" s="150" t="s">
        <v>189</v>
      </c>
      <c r="G65" s="34" t="s">
        <v>189</v>
      </c>
      <c r="H65" s="34" t="s">
        <v>189</v>
      </c>
      <c r="I65" s="34" t="s">
        <v>189</v>
      </c>
      <c r="J65" s="148">
        <v>6200004678</v>
      </c>
      <c r="K65" s="149">
        <v>41352</v>
      </c>
      <c r="L65" s="150" t="s">
        <v>2670</v>
      </c>
      <c r="M65" s="128">
        <v>30</v>
      </c>
      <c r="N65" s="150" t="s">
        <v>2671</v>
      </c>
    </row>
    <row r="66" spans="1:14" s="28" customFormat="1" ht="47.25" outlineLevel="1">
      <c r="A66" s="128" t="s">
        <v>2672</v>
      </c>
      <c r="B66" s="204">
        <v>34</v>
      </c>
      <c r="C66" s="146" t="s">
        <v>154</v>
      </c>
      <c r="D66" s="199" t="s">
        <v>2673</v>
      </c>
      <c r="E66" s="34">
        <v>0</v>
      </c>
      <c r="F66" s="150" t="s">
        <v>189</v>
      </c>
      <c r="G66" s="34" t="s">
        <v>189</v>
      </c>
      <c r="H66" s="34" t="s">
        <v>189</v>
      </c>
      <c r="I66" s="34" t="s">
        <v>189</v>
      </c>
      <c r="J66" s="148">
        <v>6200004679</v>
      </c>
      <c r="K66" s="149">
        <v>41352</v>
      </c>
      <c r="L66" s="150" t="s">
        <v>2674</v>
      </c>
      <c r="M66" s="128">
        <v>30</v>
      </c>
      <c r="N66" s="150" t="s">
        <v>2675</v>
      </c>
    </row>
    <row r="67" spans="1:14" s="28" customFormat="1" ht="31.5" outlineLevel="1">
      <c r="A67" s="128" t="s">
        <v>2676</v>
      </c>
      <c r="B67" s="204">
        <v>35</v>
      </c>
      <c r="C67" s="146" t="s">
        <v>154</v>
      </c>
      <c r="D67" s="199" t="s">
        <v>2677</v>
      </c>
      <c r="E67" s="34">
        <v>0</v>
      </c>
      <c r="F67" s="150" t="s">
        <v>189</v>
      </c>
      <c r="G67" s="34" t="s">
        <v>189</v>
      </c>
      <c r="H67" s="34" t="s">
        <v>189</v>
      </c>
      <c r="I67" s="34" t="s">
        <v>189</v>
      </c>
      <c r="J67" s="148">
        <v>6200004721</v>
      </c>
      <c r="K67" s="149">
        <v>41358</v>
      </c>
      <c r="L67" s="150" t="s">
        <v>2678</v>
      </c>
      <c r="M67" s="128">
        <v>30</v>
      </c>
      <c r="N67" s="150" t="s">
        <v>2679</v>
      </c>
    </row>
    <row r="68" spans="1:14" s="28" customFormat="1" ht="47.25" outlineLevel="1">
      <c r="A68" s="128" t="s">
        <v>2680</v>
      </c>
      <c r="B68" s="204">
        <v>36</v>
      </c>
      <c r="C68" s="146" t="s">
        <v>154</v>
      </c>
      <c r="D68" s="199" t="s">
        <v>2494</v>
      </c>
      <c r="E68" s="34">
        <v>0</v>
      </c>
      <c r="F68" s="150" t="s">
        <v>189</v>
      </c>
      <c r="G68" s="34" t="s">
        <v>189</v>
      </c>
      <c r="H68" s="34" t="s">
        <v>189</v>
      </c>
      <c r="I68" s="34" t="s">
        <v>189</v>
      </c>
      <c r="J68" s="148">
        <v>6200004735</v>
      </c>
      <c r="K68" s="149">
        <v>41360</v>
      </c>
      <c r="L68" s="150" t="s">
        <v>2681</v>
      </c>
      <c r="M68" s="128">
        <v>30</v>
      </c>
      <c r="N68" s="150" t="s">
        <v>2682</v>
      </c>
    </row>
    <row r="69" spans="1:14" s="28" customFormat="1" ht="141.75" outlineLevel="1">
      <c r="A69" s="128" t="s">
        <v>2683</v>
      </c>
      <c r="B69" s="204">
        <v>37</v>
      </c>
      <c r="C69" s="146" t="s">
        <v>154</v>
      </c>
      <c r="D69" s="203" t="s">
        <v>2684</v>
      </c>
      <c r="E69" s="34">
        <v>0</v>
      </c>
      <c r="F69" s="150" t="s">
        <v>189</v>
      </c>
      <c r="G69" s="34" t="s">
        <v>189</v>
      </c>
      <c r="H69" s="34" t="s">
        <v>189</v>
      </c>
      <c r="I69" s="34" t="s">
        <v>189</v>
      </c>
      <c r="J69" s="148">
        <v>6200004765</v>
      </c>
      <c r="K69" s="149">
        <v>41368</v>
      </c>
      <c r="L69" s="150" t="s">
        <v>2685</v>
      </c>
      <c r="M69" s="128">
        <v>30</v>
      </c>
      <c r="N69" s="150" t="s">
        <v>2686</v>
      </c>
    </row>
    <row r="70" spans="1:14" s="28" customFormat="1" ht="47.25" outlineLevel="1">
      <c r="A70" s="128" t="s">
        <v>2687</v>
      </c>
      <c r="B70" s="204">
        <v>38</v>
      </c>
      <c r="C70" s="146" t="s">
        <v>154</v>
      </c>
      <c r="D70" s="199" t="s">
        <v>2688</v>
      </c>
      <c r="E70" s="34">
        <v>0</v>
      </c>
      <c r="F70" s="150" t="s">
        <v>189</v>
      </c>
      <c r="G70" s="34" t="s">
        <v>189</v>
      </c>
      <c r="H70" s="34" t="s">
        <v>189</v>
      </c>
      <c r="I70" s="34" t="s">
        <v>189</v>
      </c>
      <c r="J70" s="148">
        <v>6200004814</v>
      </c>
      <c r="K70" s="149">
        <v>41383</v>
      </c>
      <c r="L70" s="150" t="s">
        <v>2689</v>
      </c>
      <c r="M70" s="128">
        <v>30</v>
      </c>
      <c r="N70" s="150" t="s">
        <v>2690</v>
      </c>
    </row>
    <row r="71" spans="1:14" s="28" customFormat="1" ht="47.25" outlineLevel="1">
      <c r="A71" s="128" t="s">
        <v>2691</v>
      </c>
      <c r="B71" s="204">
        <v>39</v>
      </c>
      <c r="C71" s="146" t="s">
        <v>154</v>
      </c>
      <c r="D71" s="199" t="s">
        <v>2494</v>
      </c>
      <c r="E71" s="34">
        <v>0</v>
      </c>
      <c r="F71" s="150" t="s">
        <v>189</v>
      </c>
      <c r="G71" s="34" t="s">
        <v>189</v>
      </c>
      <c r="H71" s="34" t="s">
        <v>189</v>
      </c>
      <c r="I71" s="34" t="s">
        <v>189</v>
      </c>
      <c r="J71" s="148">
        <v>6200004857</v>
      </c>
      <c r="K71" s="149">
        <v>41389</v>
      </c>
      <c r="L71" s="150" t="s">
        <v>2692</v>
      </c>
      <c r="M71" s="128">
        <v>30</v>
      </c>
      <c r="N71" s="150" t="s">
        <v>2693</v>
      </c>
    </row>
    <row r="72" spans="1:14" s="28" customFormat="1" ht="47.25" outlineLevel="1">
      <c r="A72" s="128" t="s">
        <v>2694</v>
      </c>
      <c r="B72" s="204">
        <v>40</v>
      </c>
      <c r="C72" s="146" t="s">
        <v>154</v>
      </c>
      <c r="D72" s="199" t="s">
        <v>2695</v>
      </c>
      <c r="E72" s="34">
        <v>0</v>
      </c>
      <c r="F72" s="150" t="s">
        <v>189</v>
      </c>
      <c r="G72" s="34" t="s">
        <v>189</v>
      </c>
      <c r="H72" s="34" t="s">
        <v>189</v>
      </c>
      <c r="I72" s="34" t="s">
        <v>189</v>
      </c>
      <c r="J72" s="148">
        <v>6200004886</v>
      </c>
      <c r="K72" s="149">
        <v>41390</v>
      </c>
      <c r="L72" s="150" t="s">
        <v>2696</v>
      </c>
      <c r="M72" s="128">
        <v>30</v>
      </c>
      <c r="N72" s="150" t="s">
        <v>2697</v>
      </c>
    </row>
    <row r="73" spans="1:14" s="28" customFormat="1" ht="33" customHeight="1" outlineLevel="1">
      <c r="A73" s="128" t="s">
        <v>2698</v>
      </c>
      <c r="B73" s="204">
        <v>41</v>
      </c>
      <c r="C73" s="146" t="s">
        <v>154</v>
      </c>
      <c r="D73" s="199" t="s">
        <v>2699</v>
      </c>
      <c r="E73" s="34">
        <v>0</v>
      </c>
      <c r="F73" s="150" t="s">
        <v>189</v>
      </c>
      <c r="G73" s="34" t="s">
        <v>189</v>
      </c>
      <c r="H73" s="34" t="s">
        <v>189</v>
      </c>
      <c r="I73" s="34" t="s">
        <v>189</v>
      </c>
      <c r="J73" s="148">
        <v>6200004892</v>
      </c>
      <c r="K73" s="149">
        <v>41394</v>
      </c>
      <c r="L73" s="150" t="s">
        <v>2700</v>
      </c>
      <c r="M73" s="128">
        <v>30</v>
      </c>
      <c r="N73" s="150" t="s">
        <v>2701</v>
      </c>
    </row>
    <row r="74" spans="1:14" s="28" customFormat="1" ht="47.25" outlineLevel="1">
      <c r="A74" s="128" t="s">
        <v>2702</v>
      </c>
      <c r="B74" s="204">
        <v>42</v>
      </c>
      <c r="C74" s="146" t="s">
        <v>154</v>
      </c>
      <c r="D74" s="199" t="s">
        <v>2703</v>
      </c>
      <c r="E74" s="34">
        <v>0</v>
      </c>
      <c r="F74" s="150" t="s">
        <v>189</v>
      </c>
      <c r="G74" s="34" t="s">
        <v>189</v>
      </c>
      <c r="H74" s="34" t="s">
        <v>189</v>
      </c>
      <c r="I74" s="34" t="s">
        <v>189</v>
      </c>
      <c r="J74" s="148">
        <v>6200004964</v>
      </c>
      <c r="K74" s="149">
        <v>41418</v>
      </c>
      <c r="L74" s="150" t="s">
        <v>2704</v>
      </c>
      <c r="M74" s="128">
        <v>30</v>
      </c>
      <c r="N74" s="150" t="s">
        <v>2705</v>
      </c>
    </row>
    <row r="75" spans="1:14" s="28" customFormat="1" ht="31.5" outlineLevel="1">
      <c r="A75" s="128" t="s">
        <v>2706</v>
      </c>
      <c r="B75" s="204">
        <v>43</v>
      </c>
      <c r="C75" s="146" t="s">
        <v>154</v>
      </c>
      <c r="D75" s="147" t="s">
        <v>2707</v>
      </c>
      <c r="E75" s="34">
        <v>0</v>
      </c>
      <c r="F75" s="150" t="s">
        <v>189</v>
      </c>
      <c r="G75" s="34" t="s">
        <v>189</v>
      </c>
      <c r="H75" s="34" t="s">
        <v>189</v>
      </c>
      <c r="I75" s="34" t="s">
        <v>189</v>
      </c>
      <c r="J75" s="148">
        <v>6200004968</v>
      </c>
      <c r="K75" s="149">
        <v>41421</v>
      </c>
      <c r="L75" s="150" t="s">
        <v>2708</v>
      </c>
      <c r="M75" s="128">
        <v>30</v>
      </c>
      <c r="N75" s="150" t="s">
        <v>2709</v>
      </c>
    </row>
    <row r="76" spans="1:14" s="28" customFormat="1" ht="31.5" outlineLevel="1">
      <c r="A76" s="128" t="s">
        <v>2710</v>
      </c>
      <c r="B76" s="204">
        <v>44</v>
      </c>
      <c r="C76" s="146" t="s">
        <v>154</v>
      </c>
      <c r="D76" s="147" t="s">
        <v>2711</v>
      </c>
      <c r="E76" s="34">
        <v>0</v>
      </c>
      <c r="F76" s="150" t="s">
        <v>189</v>
      </c>
      <c r="G76" s="34" t="s">
        <v>189</v>
      </c>
      <c r="H76" s="34" t="s">
        <v>189</v>
      </c>
      <c r="I76" s="34" t="s">
        <v>189</v>
      </c>
      <c r="J76" s="148">
        <v>6200004969</v>
      </c>
      <c r="K76" s="149">
        <v>41421</v>
      </c>
      <c r="L76" s="150" t="s">
        <v>2712</v>
      </c>
      <c r="M76" s="128">
        <v>30</v>
      </c>
      <c r="N76" s="150" t="s">
        <v>2713</v>
      </c>
    </row>
    <row r="77" spans="1:14" s="28" customFormat="1" ht="47.25" outlineLevel="1">
      <c r="A77" s="128" t="s">
        <v>2714</v>
      </c>
      <c r="B77" s="204">
        <v>45</v>
      </c>
      <c r="C77" s="146" t="s">
        <v>154</v>
      </c>
      <c r="D77" s="203" t="s">
        <v>2715</v>
      </c>
      <c r="E77" s="34">
        <v>0</v>
      </c>
      <c r="F77" s="150" t="s">
        <v>189</v>
      </c>
      <c r="G77" s="34" t="s">
        <v>189</v>
      </c>
      <c r="H77" s="34" t="s">
        <v>189</v>
      </c>
      <c r="I77" s="34" t="s">
        <v>189</v>
      </c>
      <c r="J77" s="148">
        <v>6200004996</v>
      </c>
      <c r="K77" s="149">
        <v>41428</v>
      </c>
      <c r="L77" s="150" t="s">
        <v>2716</v>
      </c>
      <c r="M77" s="128">
        <v>30</v>
      </c>
      <c r="N77" s="150" t="s">
        <v>2717</v>
      </c>
    </row>
    <row r="78" spans="1:14" s="28" customFormat="1" ht="47.25" outlineLevel="1">
      <c r="A78" s="128" t="s">
        <v>2718</v>
      </c>
      <c r="B78" s="204">
        <v>46</v>
      </c>
      <c r="C78" s="146" t="s">
        <v>154</v>
      </c>
      <c r="D78" s="203" t="s">
        <v>2719</v>
      </c>
      <c r="E78" s="34">
        <v>0</v>
      </c>
      <c r="F78" s="150" t="s">
        <v>189</v>
      </c>
      <c r="G78" s="34" t="s">
        <v>189</v>
      </c>
      <c r="H78" s="34" t="s">
        <v>189</v>
      </c>
      <c r="I78" s="34" t="s">
        <v>189</v>
      </c>
      <c r="J78" s="148">
        <v>6200005024</v>
      </c>
      <c r="K78" s="149">
        <v>41431</v>
      </c>
      <c r="L78" s="150" t="s">
        <v>2720</v>
      </c>
      <c r="M78" s="128">
        <v>30</v>
      </c>
      <c r="N78" s="150" t="s">
        <v>2721</v>
      </c>
    </row>
    <row r="79" spans="1:14" s="28" customFormat="1" ht="47.25" outlineLevel="1">
      <c r="A79" s="128" t="s">
        <v>2722</v>
      </c>
      <c r="B79" s="204">
        <v>47</v>
      </c>
      <c r="C79" s="146" t="s">
        <v>154</v>
      </c>
      <c r="D79" s="199" t="s">
        <v>2723</v>
      </c>
      <c r="E79" s="34">
        <v>0</v>
      </c>
      <c r="F79" s="150" t="s">
        <v>189</v>
      </c>
      <c r="G79" s="34" t="s">
        <v>189</v>
      </c>
      <c r="H79" s="34" t="s">
        <v>189</v>
      </c>
      <c r="I79" s="34" t="s">
        <v>189</v>
      </c>
      <c r="J79" s="148">
        <v>6200005033</v>
      </c>
      <c r="K79" s="149">
        <v>41432</v>
      </c>
      <c r="L79" s="150" t="s">
        <v>2724</v>
      </c>
      <c r="M79" s="128">
        <v>30</v>
      </c>
      <c r="N79" s="150" t="s">
        <v>2725</v>
      </c>
    </row>
    <row r="80" spans="1:14" s="28" customFormat="1" ht="63" outlineLevel="1">
      <c r="A80" s="128" t="s">
        <v>2726</v>
      </c>
      <c r="B80" s="204">
        <v>48</v>
      </c>
      <c r="C80" s="146" t="s">
        <v>154</v>
      </c>
      <c r="D80" s="156" t="s">
        <v>2727</v>
      </c>
      <c r="E80" s="34">
        <v>0</v>
      </c>
      <c r="F80" s="150" t="s">
        <v>189</v>
      </c>
      <c r="G80" s="34" t="s">
        <v>189</v>
      </c>
      <c r="H80" s="34" t="s">
        <v>189</v>
      </c>
      <c r="I80" s="34" t="s">
        <v>189</v>
      </c>
      <c r="J80" s="148">
        <v>6200005056</v>
      </c>
      <c r="K80" s="149">
        <v>41439</v>
      </c>
      <c r="L80" s="150" t="s">
        <v>2728</v>
      </c>
      <c r="M80" s="128">
        <v>30</v>
      </c>
      <c r="N80" s="150" t="s">
        <v>2729</v>
      </c>
    </row>
    <row r="81" spans="1:14" s="28" customFormat="1" ht="47.25" outlineLevel="1">
      <c r="A81" s="128" t="s">
        <v>2730</v>
      </c>
      <c r="B81" s="204">
        <v>49</v>
      </c>
      <c r="C81" s="146" t="s">
        <v>154</v>
      </c>
      <c r="D81" s="203" t="s">
        <v>2731</v>
      </c>
      <c r="E81" s="34">
        <v>0</v>
      </c>
      <c r="F81" s="150" t="s">
        <v>189</v>
      </c>
      <c r="G81" s="34" t="s">
        <v>189</v>
      </c>
      <c r="H81" s="34" t="s">
        <v>189</v>
      </c>
      <c r="I81" s="34" t="s">
        <v>189</v>
      </c>
      <c r="J81" s="148">
        <v>6200005075</v>
      </c>
      <c r="K81" s="149">
        <v>41443</v>
      </c>
      <c r="L81" s="150" t="s">
        <v>2732</v>
      </c>
      <c r="M81" s="128">
        <v>30</v>
      </c>
      <c r="N81" s="150" t="s">
        <v>2733</v>
      </c>
    </row>
    <row r="82" spans="1:14" s="28" customFormat="1" ht="141.75" outlineLevel="1">
      <c r="A82" s="128" t="s">
        <v>2734</v>
      </c>
      <c r="B82" s="204">
        <v>50</v>
      </c>
      <c r="C82" s="146" t="s">
        <v>154</v>
      </c>
      <c r="D82" s="156" t="s">
        <v>2735</v>
      </c>
      <c r="E82" s="34">
        <v>0</v>
      </c>
      <c r="F82" s="150" t="s">
        <v>189</v>
      </c>
      <c r="G82" s="34" t="s">
        <v>189</v>
      </c>
      <c r="H82" s="34" t="s">
        <v>189</v>
      </c>
      <c r="I82" s="34" t="s">
        <v>189</v>
      </c>
      <c r="J82" s="148">
        <v>6200005086</v>
      </c>
      <c r="K82" s="149">
        <v>41445</v>
      </c>
      <c r="L82" s="150" t="s">
        <v>2736</v>
      </c>
      <c r="M82" s="128">
        <v>30</v>
      </c>
      <c r="N82" s="150" t="s">
        <v>2737</v>
      </c>
    </row>
    <row r="83" spans="1:14" s="28" customFormat="1" ht="47.25" outlineLevel="1">
      <c r="A83" s="128" t="s">
        <v>2738</v>
      </c>
      <c r="B83" s="204">
        <v>51</v>
      </c>
      <c r="C83" s="146" t="s">
        <v>154</v>
      </c>
      <c r="D83" s="147" t="s">
        <v>2739</v>
      </c>
      <c r="E83" s="34">
        <v>0</v>
      </c>
      <c r="F83" s="150" t="s">
        <v>189</v>
      </c>
      <c r="G83" s="34" t="s">
        <v>189</v>
      </c>
      <c r="H83" s="34" t="s">
        <v>189</v>
      </c>
      <c r="I83" s="34" t="s">
        <v>189</v>
      </c>
      <c r="J83" s="148">
        <v>6200005113</v>
      </c>
      <c r="K83" s="149">
        <v>41452</v>
      </c>
      <c r="L83" s="150" t="s">
        <v>2740</v>
      </c>
      <c r="M83" s="128">
        <v>30</v>
      </c>
      <c r="N83" s="150" t="s">
        <v>2741</v>
      </c>
    </row>
    <row r="84" spans="1:14" s="28" customFormat="1" ht="31.5" outlineLevel="1">
      <c r="A84" s="128" t="s">
        <v>2742</v>
      </c>
      <c r="B84" s="204">
        <v>52</v>
      </c>
      <c r="C84" s="146" t="s">
        <v>154</v>
      </c>
      <c r="D84" s="203" t="s">
        <v>2743</v>
      </c>
      <c r="E84" s="34">
        <v>0</v>
      </c>
      <c r="F84" s="150" t="s">
        <v>189</v>
      </c>
      <c r="G84" s="34" t="s">
        <v>189</v>
      </c>
      <c r="H84" s="34" t="s">
        <v>189</v>
      </c>
      <c r="I84" s="34" t="s">
        <v>189</v>
      </c>
      <c r="J84" s="148">
        <v>6200005186</v>
      </c>
      <c r="K84" s="149" t="s">
        <v>2744</v>
      </c>
      <c r="L84" s="150" t="s">
        <v>2745</v>
      </c>
      <c r="M84" s="128">
        <v>30</v>
      </c>
      <c r="N84" s="150" t="s">
        <v>2746</v>
      </c>
    </row>
    <row r="85" spans="1:14" s="28" customFormat="1" ht="47.25" outlineLevel="1">
      <c r="A85" s="128" t="s">
        <v>2747</v>
      </c>
      <c r="B85" s="204">
        <v>53</v>
      </c>
      <c r="C85" s="146" t="s">
        <v>154</v>
      </c>
      <c r="D85" s="199" t="s">
        <v>2748</v>
      </c>
      <c r="E85" s="34">
        <v>0</v>
      </c>
      <c r="F85" s="150" t="s">
        <v>189</v>
      </c>
      <c r="G85" s="34" t="s">
        <v>189</v>
      </c>
      <c r="H85" s="34" t="s">
        <v>189</v>
      </c>
      <c r="I85" s="34" t="s">
        <v>189</v>
      </c>
      <c r="J85" s="148">
        <v>6200005230</v>
      </c>
      <c r="K85" s="149">
        <v>41473</v>
      </c>
      <c r="L85" s="150" t="s">
        <v>2749</v>
      </c>
      <c r="M85" s="128">
        <v>30</v>
      </c>
      <c r="N85" s="150" t="s">
        <v>2750</v>
      </c>
    </row>
    <row r="86" spans="1:14" s="28" customFormat="1" ht="47.25" outlineLevel="1">
      <c r="A86" s="128" t="s">
        <v>2751</v>
      </c>
      <c r="B86" s="204">
        <v>54</v>
      </c>
      <c r="C86" s="146" t="s">
        <v>154</v>
      </c>
      <c r="D86" s="199" t="s">
        <v>2752</v>
      </c>
      <c r="E86" s="34">
        <v>0</v>
      </c>
      <c r="F86" s="150" t="s">
        <v>189</v>
      </c>
      <c r="G86" s="34" t="s">
        <v>189</v>
      </c>
      <c r="H86" s="34" t="s">
        <v>189</v>
      </c>
      <c r="I86" s="34" t="s">
        <v>189</v>
      </c>
      <c r="J86" s="148">
        <v>6200005239</v>
      </c>
      <c r="K86" s="149">
        <v>41473</v>
      </c>
      <c r="L86" s="150" t="s">
        <v>2753</v>
      </c>
      <c r="M86" s="128">
        <v>30</v>
      </c>
      <c r="N86" s="150" t="s">
        <v>2754</v>
      </c>
    </row>
    <row r="87" spans="1:14" s="28" customFormat="1" ht="47.25" outlineLevel="1">
      <c r="A87" s="128" t="s">
        <v>2755</v>
      </c>
      <c r="B87" s="204">
        <v>55</v>
      </c>
      <c r="C87" s="146" t="s">
        <v>154</v>
      </c>
      <c r="D87" s="203" t="s">
        <v>2756</v>
      </c>
      <c r="E87" s="34">
        <v>0</v>
      </c>
      <c r="F87" s="150" t="s">
        <v>189</v>
      </c>
      <c r="G87" s="34" t="s">
        <v>189</v>
      </c>
      <c r="H87" s="34" t="s">
        <v>189</v>
      </c>
      <c r="I87" s="34" t="s">
        <v>189</v>
      </c>
      <c r="J87" s="148">
        <v>6200005263</v>
      </c>
      <c r="K87" s="149">
        <v>41480</v>
      </c>
      <c r="L87" s="150" t="s">
        <v>2757</v>
      </c>
      <c r="M87" s="128">
        <v>30</v>
      </c>
      <c r="N87" s="150" t="s">
        <v>2758</v>
      </c>
    </row>
    <row r="88" spans="1:14" s="28" customFormat="1" ht="78.75" outlineLevel="1">
      <c r="A88" s="128" t="s">
        <v>2759</v>
      </c>
      <c r="B88" s="204">
        <v>56</v>
      </c>
      <c r="C88" s="146" t="s">
        <v>154</v>
      </c>
      <c r="D88" s="199" t="s">
        <v>2760</v>
      </c>
      <c r="E88" s="34">
        <v>0</v>
      </c>
      <c r="F88" s="150" t="s">
        <v>189</v>
      </c>
      <c r="G88" s="34" t="s">
        <v>189</v>
      </c>
      <c r="H88" s="34" t="s">
        <v>189</v>
      </c>
      <c r="I88" s="34" t="s">
        <v>189</v>
      </c>
      <c r="J88" s="148">
        <v>6200005313</v>
      </c>
      <c r="K88" s="149">
        <v>41493</v>
      </c>
      <c r="L88" s="150" t="s">
        <v>2761</v>
      </c>
      <c r="M88" s="128">
        <v>30</v>
      </c>
      <c r="N88" s="150" t="s">
        <v>2762</v>
      </c>
    </row>
    <row r="89" spans="1:14" s="28" customFormat="1" ht="47.25" outlineLevel="1">
      <c r="A89" s="128" t="s">
        <v>2763</v>
      </c>
      <c r="B89" s="204">
        <v>57</v>
      </c>
      <c r="C89" s="146" t="s">
        <v>154</v>
      </c>
      <c r="D89" s="147" t="s">
        <v>2764</v>
      </c>
      <c r="E89" s="34">
        <v>0</v>
      </c>
      <c r="F89" s="150" t="s">
        <v>189</v>
      </c>
      <c r="G89" s="34" t="s">
        <v>189</v>
      </c>
      <c r="H89" s="34" t="s">
        <v>189</v>
      </c>
      <c r="I89" s="34" t="s">
        <v>189</v>
      </c>
      <c r="J89" s="148">
        <v>6200005314</v>
      </c>
      <c r="K89" s="149">
        <v>41529</v>
      </c>
      <c r="L89" s="150" t="s">
        <v>2765</v>
      </c>
      <c r="M89" s="128">
        <v>30</v>
      </c>
      <c r="N89" s="150" t="s">
        <v>2766</v>
      </c>
    </row>
    <row r="90" spans="1:14" s="28" customFormat="1" ht="31.5" outlineLevel="1">
      <c r="A90" s="128" t="s">
        <v>2767</v>
      </c>
      <c r="B90" s="204">
        <v>58</v>
      </c>
      <c r="C90" s="146" t="s">
        <v>154</v>
      </c>
      <c r="D90" s="199" t="s">
        <v>2768</v>
      </c>
      <c r="E90" s="34">
        <v>0</v>
      </c>
      <c r="F90" s="150" t="s">
        <v>189</v>
      </c>
      <c r="G90" s="34" t="s">
        <v>189</v>
      </c>
      <c r="H90" s="34" t="s">
        <v>189</v>
      </c>
      <c r="I90" s="34" t="s">
        <v>189</v>
      </c>
      <c r="J90" s="148">
        <v>6200005319</v>
      </c>
      <c r="K90" s="149">
        <v>41493</v>
      </c>
      <c r="L90" s="150" t="s">
        <v>2769</v>
      </c>
      <c r="M90" s="128">
        <v>30</v>
      </c>
      <c r="N90" s="150" t="s">
        <v>2770</v>
      </c>
    </row>
    <row r="91" spans="1:14" s="28" customFormat="1" ht="47.25" outlineLevel="1">
      <c r="A91" s="128" t="s">
        <v>2771</v>
      </c>
      <c r="B91" s="204">
        <v>59</v>
      </c>
      <c r="C91" s="146" t="s">
        <v>154</v>
      </c>
      <c r="D91" s="203" t="s">
        <v>2772</v>
      </c>
      <c r="E91" s="34">
        <v>0</v>
      </c>
      <c r="F91" s="150" t="s">
        <v>189</v>
      </c>
      <c r="G91" s="34" t="s">
        <v>189</v>
      </c>
      <c r="H91" s="34" t="s">
        <v>189</v>
      </c>
      <c r="I91" s="34" t="s">
        <v>189</v>
      </c>
      <c r="J91" s="148">
        <v>6200005339</v>
      </c>
      <c r="K91" s="149">
        <v>41495</v>
      </c>
      <c r="L91" s="150" t="s">
        <v>2773</v>
      </c>
      <c r="M91" s="128">
        <v>30</v>
      </c>
      <c r="N91" s="150" t="s">
        <v>2774</v>
      </c>
    </row>
    <row r="92" spans="1:14" s="28" customFormat="1" ht="47.25" outlineLevel="1">
      <c r="A92" s="128" t="s">
        <v>2775</v>
      </c>
      <c r="B92" s="204">
        <v>60</v>
      </c>
      <c r="C92" s="146" t="s">
        <v>154</v>
      </c>
      <c r="D92" s="199" t="s">
        <v>2776</v>
      </c>
      <c r="E92" s="34">
        <v>0</v>
      </c>
      <c r="F92" s="150" t="s">
        <v>189</v>
      </c>
      <c r="G92" s="34" t="s">
        <v>189</v>
      </c>
      <c r="H92" s="34" t="s">
        <v>189</v>
      </c>
      <c r="I92" s="34" t="s">
        <v>189</v>
      </c>
      <c r="J92" s="148">
        <v>6200005346</v>
      </c>
      <c r="K92" s="149">
        <v>41495</v>
      </c>
      <c r="L92" s="150" t="s">
        <v>2777</v>
      </c>
      <c r="M92" s="128">
        <v>30</v>
      </c>
      <c r="N92" s="150" t="s">
        <v>2778</v>
      </c>
    </row>
    <row r="93" spans="1:14" s="28" customFormat="1" ht="41.25" customHeight="1" outlineLevel="1">
      <c r="A93" s="128" t="s">
        <v>2779</v>
      </c>
      <c r="B93" s="204">
        <v>61</v>
      </c>
      <c r="C93" s="161" t="s">
        <v>154</v>
      </c>
      <c r="D93" s="200" t="s">
        <v>2780</v>
      </c>
      <c r="E93" s="34">
        <v>0</v>
      </c>
      <c r="F93" s="150"/>
      <c r="G93" s="34"/>
      <c r="H93" s="34"/>
      <c r="I93" s="34"/>
      <c r="J93" s="148">
        <v>6200005367</v>
      </c>
      <c r="K93" s="149">
        <v>41502</v>
      </c>
      <c r="L93" s="150" t="s">
        <v>2781</v>
      </c>
      <c r="M93" s="128">
        <v>30</v>
      </c>
      <c r="N93" s="150" t="s">
        <v>2782</v>
      </c>
    </row>
    <row r="94" spans="1:14" s="28" customFormat="1" ht="47.25" outlineLevel="1">
      <c r="A94" s="128" t="s">
        <v>2783</v>
      </c>
      <c r="B94" s="204">
        <v>62</v>
      </c>
      <c r="C94" s="146" t="s">
        <v>154</v>
      </c>
      <c r="D94" s="156" t="s">
        <v>2784</v>
      </c>
      <c r="E94" s="34">
        <v>0</v>
      </c>
      <c r="F94" s="150" t="s">
        <v>189</v>
      </c>
      <c r="G94" s="34" t="s">
        <v>189</v>
      </c>
      <c r="H94" s="34" t="s">
        <v>189</v>
      </c>
      <c r="I94" s="34" t="s">
        <v>189</v>
      </c>
      <c r="J94" s="148">
        <v>6200005369</v>
      </c>
      <c r="K94" s="149">
        <v>41502</v>
      </c>
      <c r="L94" s="150" t="s">
        <v>2785</v>
      </c>
      <c r="M94" s="128">
        <v>30</v>
      </c>
      <c r="N94" s="150" t="s">
        <v>2786</v>
      </c>
    </row>
    <row r="95" spans="1:14" s="28" customFormat="1" ht="31.5" outlineLevel="1">
      <c r="A95" s="128" t="s">
        <v>2787</v>
      </c>
      <c r="B95" s="204">
        <v>63</v>
      </c>
      <c r="C95" s="146" t="s">
        <v>154</v>
      </c>
      <c r="D95" s="199" t="s">
        <v>2788</v>
      </c>
      <c r="E95" s="34">
        <v>0</v>
      </c>
      <c r="F95" s="150" t="s">
        <v>189</v>
      </c>
      <c r="G95" s="34" t="s">
        <v>189</v>
      </c>
      <c r="H95" s="34" t="s">
        <v>189</v>
      </c>
      <c r="I95" s="34" t="s">
        <v>189</v>
      </c>
      <c r="J95" s="148">
        <v>6200005375</v>
      </c>
      <c r="K95" s="149">
        <v>41502</v>
      </c>
      <c r="L95" s="150" t="s">
        <v>2789</v>
      </c>
      <c r="M95" s="128">
        <v>30</v>
      </c>
      <c r="N95" s="150" t="s">
        <v>2790</v>
      </c>
    </row>
    <row r="96" spans="1:14" s="28" customFormat="1" ht="47.25" outlineLevel="1">
      <c r="A96" s="128" t="s">
        <v>2791</v>
      </c>
      <c r="B96" s="204">
        <v>64</v>
      </c>
      <c r="C96" s="146" t="s">
        <v>154</v>
      </c>
      <c r="D96" s="156" t="s">
        <v>2792</v>
      </c>
      <c r="E96" s="34">
        <v>0</v>
      </c>
      <c r="F96" s="150" t="s">
        <v>189</v>
      </c>
      <c r="G96" s="34" t="s">
        <v>189</v>
      </c>
      <c r="H96" s="34" t="s">
        <v>189</v>
      </c>
      <c r="I96" s="34" t="s">
        <v>189</v>
      </c>
      <c r="J96" s="148">
        <v>6200005389</v>
      </c>
      <c r="K96" s="149">
        <v>41508</v>
      </c>
      <c r="L96" s="150" t="s">
        <v>2793</v>
      </c>
      <c r="M96" s="128">
        <v>30</v>
      </c>
      <c r="N96" s="150" t="s">
        <v>2794</v>
      </c>
    </row>
    <row r="97" spans="1:14" s="28" customFormat="1" ht="31.5" outlineLevel="1">
      <c r="A97" s="128" t="s">
        <v>2795</v>
      </c>
      <c r="B97" s="204">
        <v>65</v>
      </c>
      <c r="C97" s="146" t="s">
        <v>154</v>
      </c>
      <c r="D97" s="147" t="s">
        <v>2796</v>
      </c>
      <c r="E97" s="34">
        <v>0</v>
      </c>
      <c r="F97" s="150" t="s">
        <v>189</v>
      </c>
      <c r="G97" s="34" t="s">
        <v>189</v>
      </c>
      <c r="H97" s="34" t="s">
        <v>189</v>
      </c>
      <c r="I97" s="34" t="s">
        <v>189</v>
      </c>
      <c r="J97" s="148">
        <v>6200005394</v>
      </c>
      <c r="K97" s="149">
        <v>41509</v>
      </c>
      <c r="L97" s="150" t="s">
        <v>2797</v>
      </c>
      <c r="M97" s="128">
        <v>30</v>
      </c>
      <c r="N97" s="150" t="s">
        <v>2798</v>
      </c>
    </row>
    <row r="98" spans="1:14" s="28" customFormat="1" ht="47.25" outlineLevel="1">
      <c r="A98" s="128" t="s">
        <v>2799</v>
      </c>
      <c r="B98" s="204">
        <v>66</v>
      </c>
      <c r="C98" s="146" t="s">
        <v>154</v>
      </c>
      <c r="D98" s="203" t="s">
        <v>2800</v>
      </c>
      <c r="E98" s="34">
        <v>0</v>
      </c>
      <c r="F98" s="150" t="s">
        <v>189</v>
      </c>
      <c r="G98" s="34" t="s">
        <v>189</v>
      </c>
      <c r="H98" s="34" t="s">
        <v>189</v>
      </c>
      <c r="I98" s="34" t="s">
        <v>189</v>
      </c>
      <c r="J98" s="148">
        <v>6200005426</v>
      </c>
      <c r="K98" s="149">
        <v>41514</v>
      </c>
      <c r="L98" s="150" t="s">
        <v>2801</v>
      </c>
      <c r="M98" s="128">
        <v>30</v>
      </c>
      <c r="N98" s="150" t="s">
        <v>2802</v>
      </c>
    </row>
    <row r="99" spans="1:14" s="28" customFormat="1" ht="47.25" outlineLevel="1">
      <c r="A99" s="128" t="s">
        <v>2803</v>
      </c>
      <c r="B99" s="204">
        <v>67</v>
      </c>
      <c r="C99" s="146" t="s">
        <v>154</v>
      </c>
      <c r="D99" s="203" t="s">
        <v>2804</v>
      </c>
      <c r="E99" s="34">
        <v>0</v>
      </c>
      <c r="F99" s="150" t="s">
        <v>189</v>
      </c>
      <c r="G99" s="34" t="s">
        <v>189</v>
      </c>
      <c r="H99" s="34" t="s">
        <v>189</v>
      </c>
      <c r="I99" s="34" t="s">
        <v>189</v>
      </c>
      <c r="J99" s="148">
        <v>6200005489</v>
      </c>
      <c r="K99" s="149">
        <v>41529</v>
      </c>
      <c r="L99" s="150" t="s">
        <v>2805</v>
      </c>
      <c r="M99" s="128">
        <v>30</v>
      </c>
      <c r="N99" s="150" t="s">
        <v>2806</v>
      </c>
    </row>
    <row r="100" spans="1:14" s="28" customFormat="1" ht="47.25" outlineLevel="1">
      <c r="A100" s="128" t="s">
        <v>2807</v>
      </c>
      <c r="B100" s="204">
        <v>68</v>
      </c>
      <c r="C100" s="146" t="s">
        <v>154</v>
      </c>
      <c r="D100" s="199" t="s">
        <v>2808</v>
      </c>
      <c r="E100" s="34">
        <v>0</v>
      </c>
      <c r="F100" s="150" t="s">
        <v>189</v>
      </c>
      <c r="G100" s="34" t="s">
        <v>189</v>
      </c>
      <c r="H100" s="34" t="s">
        <v>189</v>
      </c>
      <c r="I100" s="34" t="s">
        <v>189</v>
      </c>
      <c r="J100" s="148">
        <v>6200005519</v>
      </c>
      <c r="K100" s="149">
        <v>41530</v>
      </c>
      <c r="L100" s="150" t="s">
        <v>2809</v>
      </c>
      <c r="M100" s="128">
        <v>30</v>
      </c>
      <c r="N100" s="150" t="s">
        <v>2810</v>
      </c>
    </row>
    <row r="101" spans="1:14" s="28" customFormat="1" ht="47.25" outlineLevel="1">
      <c r="A101" s="128" t="s">
        <v>2811</v>
      </c>
      <c r="B101" s="204">
        <v>69</v>
      </c>
      <c r="C101" s="146" t="s">
        <v>154</v>
      </c>
      <c r="D101" s="199" t="s">
        <v>2812</v>
      </c>
      <c r="E101" s="34">
        <v>0</v>
      </c>
      <c r="F101" s="150" t="s">
        <v>189</v>
      </c>
      <c r="G101" s="34" t="s">
        <v>189</v>
      </c>
      <c r="H101" s="34" t="s">
        <v>189</v>
      </c>
      <c r="I101" s="34" t="s">
        <v>189</v>
      </c>
      <c r="J101" s="148">
        <v>6200005551</v>
      </c>
      <c r="K101" s="149">
        <v>41535</v>
      </c>
      <c r="L101" s="150" t="s">
        <v>2813</v>
      </c>
      <c r="M101" s="128">
        <v>30</v>
      </c>
      <c r="N101" s="150" t="s">
        <v>2814</v>
      </c>
    </row>
    <row r="102" spans="1:14" s="28" customFormat="1" ht="47.25" outlineLevel="1">
      <c r="A102" s="128" t="s">
        <v>2815</v>
      </c>
      <c r="B102" s="204">
        <v>70</v>
      </c>
      <c r="C102" s="146" t="s">
        <v>154</v>
      </c>
      <c r="D102" s="199" t="s">
        <v>2816</v>
      </c>
      <c r="E102" s="34">
        <v>0</v>
      </c>
      <c r="F102" s="150" t="s">
        <v>189</v>
      </c>
      <c r="G102" s="34" t="s">
        <v>189</v>
      </c>
      <c r="H102" s="34" t="s">
        <v>189</v>
      </c>
      <c r="I102" s="34" t="s">
        <v>189</v>
      </c>
      <c r="J102" s="148">
        <v>6200005602</v>
      </c>
      <c r="K102" s="149">
        <v>41536</v>
      </c>
      <c r="L102" s="150" t="s">
        <v>2817</v>
      </c>
      <c r="M102" s="128">
        <v>30</v>
      </c>
      <c r="N102" s="150" t="s">
        <v>2818</v>
      </c>
    </row>
    <row r="103" spans="1:14" s="28" customFormat="1" ht="31.5" outlineLevel="1">
      <c r="A103" s="128" t="s">
        <v>2819</v>
      </c>
      <c r="B103" s="204">
        <v>71</v>
      </c>
      <c r="C103" s="146" t="s">
        <v>154</v>
      </c>
      <c r="D103" s="203" t="s">
        <v>2820</v>
      </c>
      <c r="E103" s="34">
        <v>0</v>
      </c>
      <c r="F103" s="150" t="s">
        <v>189</v>
      </c>
      <c r="G103" s="34" t="s">
        <v>189</v>
      </c>
      <c r="H103" s="34" t="s">
        <v>189</v>
      </c>
      <c r="I103" s="34" t="s">
        <v>189</v>
      </c>
      <c r="J103" s="148">
        <v>6200005614</v>
      </c>
      <c r="K103" s="149">
        <v>41537</v>
      </c>
      <c r="L103" s="150" t="s">
        <v>2821</v>
      </c>
      <c r="M103" s="128">
        <v>30</v>
      </c>
      <c r="N103" s="150" t="s">
        <v>2822</v>
      </c>
    </row>
    <row r="104" spans="1:14" s="28" customFormat="1" ht="47.25" outlineLevel="1">
      <c r="A104" s="128" t="s">
        <v>2823</v>
      </c>
      <c r="B104" s="204">
        <v>72</v>
      </c>
      <c r="C104" s="146" t="s">
        <v>154</v>
      </c>
      <c r="D104" s="199" t="s">
        <v>2824</v>
      </c>
      <c r="E104" s="34">
        <v>0</v>
      </c>
      <c r="F104" s="150" t="s">
        <v>189</v>
      </c>
      <c r="G104" s="34" t="s">
        <v>189</v>
      </c>
      <c r="H104" s="34" t="s">
        <v>189</v>
      </c>
      <c r="I104" s="34" t="s">
        <v>189</v>
      </c>
      <c r="J104" s="148">
        <v>6200005623</v>
      </c>
      <c r="K104" s="149">
        <v>41541</v>
      </c>
      <c r="L104" s="150" t="s">
        <v>2825</v>
      </c>
      <c r="M104" s="128">
        <v>30</v>
      </c>
      <c r="N104" s="150" t="s">
        <v>2826</v>
      </c>
    </row>
    <row r="105" spans="1:14" s="28" customFormat="1" ht="31.5" outlineLevel="1">
      <c r="A105" s="128" t="s">
        <v>2827</v>
      </c>
      <c r="B105" s="204">
        <v>73</v>
      </c>
      <c r="C105" s="146" t="s">
        <v>154</v>
      </c>
      <c r="D105" s="147" t="s">
        <v>2828</v>
      </c>
      <c r="E105" s="34">
        <v>6.8144</v>
      </c>
      <c r="F105" s="150" t="s">
        <v>189</v>
      </c>
      <c r="G105" s="34" t="s">
        <v>189</v>
      </c>
      <c r="H105" s="34" t="s">
        <v>189</v>
      </c>
      <c r="I105" s="34" t="s">
        <v>189</v>
      </c>
      <c r="J105" s="148">
        <v>6200005627</v>
      </c>
      <c r="K105" s="149">
        <v>41542</v>
      </c>
      <c r="L105" s="150" t="s">
        <v>2829</v>
      </c>
      <c r="M105" s="128">
        <v>30</v>
      </c>
      <c r="N105" s="150" t="s">
        <v>2830</v>
      </c>
    </row>
    <row r="106" spans="1:14" s="28" customFormat="1" ht="31.5" outlineLevel="1">
      <c r="A106" s="128" t="s">
        <v>2831</v>
      </c>
      <c r="B106" s="204">
        <v>74</v>
      </c>
      <c r="C106" s="146" t="s">
        <v>154</v>
      </c>
      <c r="D106" s="203" t="s">
        <v>2832</v>
      </c>
      <c r="E106" s="34">
        <v>0</v>
      </c>
      <c r="F106" s="150" t="s">
        <v>189</v>
      </c>
      <c r="G106" s="34" t="s">
        <v>189</v>
      </c>
      <c r="H106" s="34" t="s">
        <v>189</v>
      </c>
      <c r="I106" s="34" t="s">
        <v>189</v>
      </c>
      <c r="J106" s="148">
        <v>6200005639</v>
      </c>
      <c r="K106" s="149">
        <v>41544</v>
      </c>
      <c r="L106" s="150" t="s">
        <v>2833</v>
      </c>
      <c r="M106" s="128">
        <v>30</v>
      </c>
      <c r="N106" s="150" t="s">
        <v>2834</v>
      </c>
    </row>
    <row r="107" spans="1:14" s="28" customFormat="1" ht="47.25" outlineLevel="1">
      <c r="A107" s="128" t="s">
        <v>2835</v>
      </c>
      <c r="B107" s="204">
        <v>75</v>
      </c>
      <c r="C107" s="146" t="s">
        <v>154</v>
      </c>
      <c r="D107" s="199" t="s">
        <v>2836</v>
      </c>
      <c r="E107" s="34">
        <v>0</v>
      </c>
      <c r="F107" s="150" t="s">
        <v>189</v>
      </c>
      <c r="G107" s="34" t="s">
        <v>189</v>
      </c>
      <c r="H107" s="34" t="s">
        <v>189</v>
      </c>
      <c r="I107" s="34" t="s">
        <v>189</v>
      </c>
      <c r="J107" s="148">
        <v>6200005643</v>
      </c>
      <c r="K107" s="149">
        <v>41544</v>
      </c>
      <c r="L107" s="150" t="s">
        <v>2837</v>
      </c>
      <c r="M107" s="128">
        <v>30</v>
      </c>
      <c r="N107" s="150" t="s">
        <v>2838</v>
      </c>
    </row>
    <row r="108" spans="1:14" s="28" customFormat="1" ht="31.5" outlineLevel="1">
      <c r="A108" s="128" t="s">
        <v>2839</v>
      </c>
      <c r="B108" s="204">
        <v>76</v>
      </c>
      <c r="C108" s="146" t="s">
        <v>154</v>
      </c>
      <c r="D108" s="199" t="s">
        <v>2840</v>
      </c>
      <c r="E108" s="34">
        <v>0</v>
      </c>
      <c r="F108" s="150" t="s">
        <v>189</v>
      </c>
      <c r="G108" s="34" t="s">
        <v>189</v>
      </c>
      <c r="H108" s="34" t="s">
        <v>189</v>
      </c>
      <c r="I108" s="34" t="s">
        <v>189</v>
      </c>
      <c r="J108" s="148">
        <v>6200005652</v>
      </c>
      <c r="K108" s="149">
        <v>41547</v>
      </c>
      <c r="L108" s="150" t="s">
        <v>2841</v>
      </c>
      <c r="M108" s="128">
        <v>30</v>
      </c>
      <c r="N108" s="150" t="s">
        <v>2842</v>
      </c>
    </row>
    <row r="109" spans="1:14" s="28" customFormat="1" ht="47.25" outlineLevel="1">
      <c r="A109" s="128" t="s">
        <v>2843</v>
      </c>
      <c r="B109" s="204">
        <v>77</v>
      </c>
      <c r="C109" s="146" t="s">
        <v>154</v>
      </c>
      <c r="D109" s="199" t="s">
        <v>2844</v>
      </c>
      <c r="E109" s="34">
        <v>0</v>
      </c>
      <c r="F109" s="150" t="s">
        <v>189</v>
      </c>
      <c r="G109" s="34" t="s">
        <v>189</v>
      </c>
      <c r="H109" s="34" t="s">
        <v>189</v>
      </c>
      <c r="I109" s="34" t="s">
        <v>189</v>
      </c>
      <c r="J109" s="148">
        <v>6200005656</v>
      </c>
      <c r="K109" s="149">
        <v>41549</v>
      </c>
      <c r="L109" s="150" t="s">
        <v>2845</v>
      </c>
      <c r="M109" s="128">
        <v>30</v>
      </c>
      <c r="N109" s="150" t="s">
        <v>2846</v>
      </c>
    </row>
    <row r="110" spans="1:14" s="28" customFormat="1" ht="47.25" outlineLevel="1">
      <c r="A110" s="128" t="s">
        <v>2847</v>
      </c>
      <c r="B110" s="204">
        <v>78</v>
      </c>
      <c r="C110" s="146" t="s">
        <v>154</v>
      </c>
      <c r="D110" s="156" t="s">
        <v>2848</v>
      </c>
      <c r="E110" s="34">
        <v>0</v>
      </c>
      <c r="F110" s="150" t="s">
        <v>189</v>
      </c>
      <c r="G110" s="34" t="s">
        <v>189</v>
      </c>
      <c r="H110" s="34" t="s">
        <v>189</v>
      </c>
      <c r="I110" s="34" t="s">
        <v>189</v>
      </c>
      <c r="J110" s="148">
        <v>6200005675</v>
      </c>
      <c r="K110" s="149" t="s">
        <v>2849</v>
      </c>
      <c r="L110" s="150" t="s">
        <v>2850</v>
      </c>
      <c r="M110" s="128">
        <v>30</v>
      </c>
      <c r="N110" s="150" t="s">
        <v>2851</v>
      </c>
    </row>
    <row r="111" spans="1:14" s="28" customFormat="1" ht="31.5" outlineLevel="1">
      <c r="A111" s="128" t="s">
        <v>2852</v>
      </c>
      <c r="B111" s="204">
        <v>79</v>
      </c>
      <c r="C111" s="146" t="s">
        <v>154</v>
      </c>
      <c r="D111" s="203" t="s">
        <v>2853</v>
      </c>
      <c r="E111" s="34">
        <v>0</v>
      </c>
      <c r="F111" s="150" t="s">
        <v>189</v>
      </c>
      <c r="G111" s="34" t="s">
        <v>189</v>
      </c>
      <c r="H111" s="34" t="s">
        <v>189</v>
      </c>
      <c r="I111" s="34" t="s">
        <v>189</v>
      </c>
      <c r="J111" s="148">
        <v>6200005680</v>
      </c>
      <c r="K111" s="149">
        <v>41551</v>
      </c>
      <c r="L111" s="150" t="s">
        <v>2854</v>
      </c>
      <c r="M111" s="128">
        <v>30</v>
      </c>
      <c r="N111" s="150" t="s">
        <v>2855</v>
      </c>
    </row>
    <row r="112" spans="1:14" s="28" customFormat="1" ht="63" outlineLevel="1">
      <c r="A112" s="128" t="s">
        <v>2856</v>
      </c>
      <c r="B112" s="204">
        <v>80</v>
      </c>
      <c r="C112" s="146" t="s">
        <v>154</v>
      </c>
      <c r="D112" s="147" t="s">
        <v>2857</v>
      </c>
      <c r="E112" s="34">
        <v>0</v>
      </c>
      <c r="F112" s="150" t="s">
        <v>189</v>
      </c>
      <c r="G112" s="34" t="s">
        <v>189</v>
      </c>
      <c r="H112" s="34" t="s">
        <v>189</v>
      </c>
      <c r="I112" s="34" t="s">
        <v>189</v>
      </c>
      <c r="J112" s="148">
        <v>6200005699</v>
      </c>
      <c r="K112" s="149">
        <v>41554</v>
      </c>
      <c r="L112" s="150" t="s">
        <v>2858</v>
      </c>
      <c r="M112" s="128">
        <v>30</v>
      </c>
      <c r="N112" s="150" t="s">
        <v>2859</v>
      </c>
    </row>
    <row r="113" spans="1:14" s="28" customFormat="1" ht="47.25" outlineLevel="1">
      <c r="A113" s="128" t="s">
        <v>2860</v>
      </c>
      <c r="B113" s="204">
        <v>81</v>
      </c>
      <c r="C113" s="146" t="s">
        <v>154</v>
      </c>
      <c r="D113" s="156" t="s">
        <v>2861</v>
      </c>
      <c r="E113" s="34">
        <v>0</v>
      </c>
      <c r="F113" s="150" t="s">
        <v>189</v>
      </c>
      <c r="G113" s="34" t="s">
        <v>189</v>
      </c>
      <c r="H113" s="34" t="s">
        <v>189</v>
      </c>
      <c r="I113" s="34" t="s">
        <v>189</v>
      </c>
      <c r="J113" s="148">
        <v>6200005703</v>
      </c>
      <c r="K113" s="149">
        <v>41565</v>
      </c>
      <c r="L113" s="150" t="s">
        <v>2862</v>
      </c>
      <c r="M113" s="128">
        <v>30</v>
      </c>
      <c r="N113" s="150" t="s">
        <v>2863</v>
      </c>
    </row>
    <row r="114" spans="1:14" s="28" customFormat="1" ht="47.25" outlineLevel="1">
      <c r="A114" s="128" t="s">
        <v>2864</v>
      </c>
      <c r="B114" s="204">
        <v>82</v>
      </c>
      <c r="C114" s="146" t="s">
        <v>154</v>
      </c>
      <c r="D114" s="147" t="s">
        <v>2865</v>
      </c>
      <c r="E114" s="34">
        <v>0</v>
      </c>
      <c r="F114" s="150" t="s">
        <v>189</v>
      </c>
      <c r="G114" s="34" t="s">
        <v>189</v>
      </c>
      <c r="H114" s="34" t="s">
        <v>189</v>
      </c>
      <c r="I114" s="34" t="s">
        <v>189</v>
      </c>
      <c r="J114" s="148">
        <v>6200005706</v>
      </c>
      <c r="K114" s="149">
        <v>41555</v>
      </c>
      <c r="L114" s="150" t="s">
        <v>2866</v>
      </c>
      <c r="M114" s="128">
        <v>30</v>
      </c>
      <c r="N114" s="150" t="s">
        <v>2867</v>
      </c>
    </row>
    <row r="115" spans="1:14" s="28" customFormat="1" ht="31.5" outlineLevel="1">
      <c r="A115" s="128" t="s">
        <v>2868</v>
      </c>
      <c r="B115" s="204">
        <v>83</v>
      </c>
      <c r="C115" s="146" t="s">
        <v>154</v>
      </c>
      <c r="D115" s="199" t="s">
        <v>2869</v>
      </c>
      <c r="E115" s="34">
        <v>0</v>
      </c>
      <c r="F115" s="150" t="s">
        <v>189</v>
      </c>
      <c r="G115" s="34" t="s">
        <v>189</v>
      </c>
      <c r="H115" s="34" t="s">
        <v>189</v>
      </c>
      <c r="I115" s="34" t="s">
        <v>189</v>
      </c>
      <c r="J115" s="148" t="s">
        <v>2870</v>
      </c>
      <c r="K115" s="149" t="s">
        <v>2871</v>
      </c>
      <c r="L115" s="150" t="s">
        <v>2872</v>
      </c>
      <c r="M115" s="128">
        <v>30</v>
      </c>
      <c r="N115" s="150" t="s">
        <v>2873</v>
      </c>
    </row>
    <row r="116" spans="1:14" s="28" customFormat="1" ht="31.5" outlineLevel="1">
      <c r="A116" s="128" t="s">
        <v>2874</v>
      </c>
      <c r="B116" s="204">
        <v>84</v>
      </c>
      <c r="C116" s="146" t="s">
        <v>154</v>
      </c>
      <c r="D116" s="199" t="s">
        <v>2875</v>
      </c>
      <c r="E116" s="34">
        <v>0</v>
      </c>
      <c r="F116" s="150" t="s">
        <v>189</v>
      </c>
      <c r="G116" s="34" t="s">
        <v>189</v>
      </c>
      <c r="H116" s="34" t="s">
        <v>189</v>
      </c>
      <c r="I116" s="34" t="s">
        <v>189</v>
      </c>
      <c r="J116" s="148">
        <v>6200005777</v>
      </c>
      <c r="K116" s="149">
        <v>41568</v>
      </c>
      <c r="L116" s="150" t="s">
        <v>2876</v>
      </c>
      <c r="M116" s="128">
        <v>30</v>
      </c>
      <c r="N116" s="150" t="s">
        <v>2877</v>
      </c>
    </row>
    <row r="117" spans="1:14" s="28" customFormat="1" ht="47.25" outlineLevel="1">
      <c r="A117" s="128" t="s">
        <v>2878</v>
      </c>
      <c r="B117" s="204">
        <v>85</v>
      </c>
      <c r="C117" s="146" t="s">
        <v>154</v>
      </c>
      <c r="D117" s="147" t="s">
        <v>2879</v>
      </c>
      <c r="E117" s="34">
        <v>0</v>
      </c>
      <c r="F117" s="150" t="s">
        <v>189</v>
      </c>
      <c r="G117" s="34" t="s">
        <v>189</v>
      </c>
      <c r="H117" s="34" t="s">
        <v>189</v>
      </c>
      <c r="I117" s="34" t="s">
        <v>189</v>
      </c>
      <c r="J117" s="148">
        <v>6200005796</v>
      </c>
      <c r="K117" s="149">
        <v>41572</v>
      </c>
      <c r="L117" s="150" t="s">
        <v>2880</v>
      </c>
      <c r="M117" s="128">
        <v>30</v>
      </c>
      <c r="N117" s="150" t="s">
        <v>2881</v>
      </c>
    </row>
    <row r="118" spans="1:14" s="28" customFormat="1" ht="47.25" outlineLevel="1">
      <c r="A118" s="128" t="s">
        <v>2882</v>
      </c>
      <c r="B118" s="204">
        <v>86</v>
      </c>
      <c r="C118" s="146" t="s">
        <v>154</v>
      </c>
      <c r="D118" s="203" t="s">
        <v>2883</v>
      </c>
      <c r="E118" s="34">
        <v>0</v>
      </c>
      <c r="F118" s="150" t="s">
        <v>189</v>
      </c>
      <c r="G118" s="34" t="s">
        <v>189</v>
      </c>
      <c r="H118" s="34" t="s">
        <v>189</v>
      </c>
      <c r="I118" s="34" t="s">
        <v>189</v>
      </c>
      <c r="J118" s="148">
        <v>6200005817</v>
      </c>
      <c r="K118" s="149" t="s">
        <v>2884</v>
      </c>
      <c r="L118" s="150" t="s">
        <v>2885</v>
      </c>
      <c r="M118" s="128">
        <v>30</v>
      </c>
      <c r="N118" s="150" t="s">
        <v>2886</v>
      </c>
    </row>
    <row r="119" spans="1:14" s="28" customFormat="1" ht="63" outlineLevel="1">
      <c r="A119" s="128" t="s">
        <v>2887</v>
      </c>
      <c r="B119" s="204">
        <v>87</v>
      </c>
      <c r="C119" s="146" t="s">
        <v>154</v>
      </c>
      <c r="D119" s="147" t="s">
        <v>2888</v>
      </c>
      <c r="E119" s="34">
        <v>0</v>
      </c>
      <c r="F119" s="150" t="s">
        <v>189</v>
      </c>
      <c r="G119" s="34" t="s">
        <v>189</v>
      </c>
      <c r="H119" s="34" t="s">
        <v>189</v>
      </c>
      <c r="I119" s="34" t="s">
        <v>189</v>
      </c>
      <c r="J119" s="148">
        <v>6200005821</v>
      </c>
      <c r="K119" s="149">
        <v>41584</v>
      </c>
      <c r="L119" s="150" t="s">
        <v>2889</v>
      </c>
      <c r="M119" s="128">
        <v>30</v>
      </c>
      <c r="N119" s="150" t="s">
        <v>2890</v>
      </c>
    </row>
    <row r="120" spans="1:14" s="28" customFormat="1" ht="47.25" outlineLevel="1">
      <c r="A120" s="128" t="s">
        <v>2891</v>
      </c>
      <c r="B120" s="204">
        <v>88</v>
      </c>
      <c r="C120" s="146" t="s">
        <v>154</v>
      </c>
      <c r="D120" s="206" t="s">
        <v>2892</v>
      </c>
      <c r="E120" s="34">
        <v>0</v>
      </c>
      <c r="F120" s="150" t="s">
        <v>189</v>
      </c>
      <c r="G120" s="34" t="s">
        <v>189</v>
      </c>
      <c r="H120" s="34" t="s">
        <v>189</v>
      </c>
      <c r="I120" s="34" t="s">
        <v>189</v>
      </c>
      <c r="J120" s="148">
        <v>6200005853</v>
      </c>
      <c r="K120" s="149">
        <v>41586</v>
      </c>
      <c r="L120" s="150" t="s">
        <v>2893</v>
      </c>
      <c r="M120" s="128">
        <v>30</v>
      </c>
      <c r="N120" s="150" t="s">
        <v>2894</v>
      </c>
    </row>
    <row r="121" spans="1:14" s="28" customFormat="1" ht="47.25" outlineLevel="1">
      <c r="A121" s="128" t="s">
        <v>2895</v>
      </c>
      <c r="B121" s="204">
        <v>89</v>
      </c>
      <c r="C121" s="146" t="s">
        <v>154</v>
      </c>
      <c r="D121" s="199" t="s">
        <v>2896</v>
      </c>
      <c r="E121" s="34">
        <v>0</v>
      </c>
      <c r="F121" s="150" t="s">
        <v>189</v>
      </c>
      <c r="G121" s="34" t="s">
        <v>189</v>
      </c>
      <c r="H121" s="34" t="s">
        <v>189</v>
      </c>
      <c r="I121" s="34" t="s">
        <v>189</v>
      </c>
      <c r="J121" s="148">
        <v>6200005858</v>
      </c>
      <c r="K121" s="149">
        <v>41586</v>
      </c>
      <c r="L121" s="150" t="s">
        <v>2897</v>
      </c>
      <c r="M121" s="128">
        <v>30</v>
      </c>
      <c r="N121" s="150" t="s">
        <v>2898</v>
      </c>
    </row>
    <row r="122" spans="1:14" s="28" customFormat="1" ht="47.25" outlineLevel="1">
      <c r="A122" s="128" t="s">
        <v>2899</v>
      </c>
      <c r="B122" s="204">
        <v>90</v>
      </c>
      <c r="C122" s="146" t="s">
        <v>154</v>
      </c>
      <c r="D122" s="199" t="s">
        <v>2900</v>
      </c>
      <c r="E122" s="34">
        <v>0</v>
      </c>
      <c r="F122" s="150" t="s">
        <v>189</v>
      </c>
      <c r="G122" s="34" t="s">
        <v>189</v>
      </c>
      <c r="H122" s="34" t="s">
        <v>189</v>
      </c>
      <c r="I122" s="34" t="s">
        <v>189</v>
      </c>
      <c r="J122" s="148">
        <v>6200005859</v>
      </c>
      <c r="K122" s="149">
        <v>41586</v>
      </c>
      <c r="L122" s="150" t="s">
        <v>2901</v>
      </c>
      <c r="M122" s="128">
        <v>30</v>
      </c>
      <c r="N122" s="150" t="s">
        <v>2902</v>
      </c>
    </row>
    <row r="123" spans="1:14" s="28" customFormat="1" ht="31.5" outlineLevel="1">
      <c r="A123" s="128" t="s">
        <v>2903</v>
      </c>
      <c r="B123" s="204">
        <v>91</v>
      </c>
      <c r="C123" s="146" t="s">
        <v>154</v>
      </c>
      <c r="D123" s="199" t="s">
        <v>2904</v>
      </c>
      <c r="E123" s="34">
        <v>0</v>
      </c>
      <c r="F123" s="150" t="s">
        <v>189</v>
      </c>
      <c r="G123" s="34" t="s">
        <v>189</v>
      </c>
      <c r="H123" s="34" t="s">
        <v>189</v>
      </c>
      <c r="I123" s="34" t="s">
        <v>189</v>
      </c>
      <c r="J123" s="148">
        <v>6200005870</v>
      </c>
      <c r="K123" s="149">
        <v>41590</v>
      </c>
      <c r="L123" s="150" t="s">
        <v>2905</v>
      </c>
      <c r="M123" s="128">
        <v>30</v>
      </c>
      <c r="N123" s="150" t="s">
        <v>2906</v>
      </c>
    </row>
    <row r="124" spans="1:14" s="28" customFormat="1" ht="47.25" outlineLevel="1">
      <c r="A124" s="128" t="s">
        <v>2907</v>
      </c>
      <c r="B124" s="204">
        <v>92</v>
      </c>
      <c r="C124" s="146" t="s">
        <v>154</v>
      </c>
      <c r="D124" s="199" t="s">
        <v>2908</v>
      </c>
      <c r="E124" s="34">
        <v>0</v>
      </c>
      <c r="F124" s="150" t="s">
        <v>189</v>
      </c>
      <c r="G124" s="34" t="s">
        <v>189</v>
      </c>
      <c r="H124" s="34" t="s">
        <v>189</v>
      </c>
      <c r="I124" s="34" t="s">
        <v>189</v>
      </c>
      <c r="J124" s="148">
        <v>6200005880</v>
      </c>
      <c r="K124" s="149">
        <v>41590</v>
      </c>
      <c r="L124" s="150" t="s">
        <v>2909</v>
      </c>
      <c r="M124" s="128">
        <v>30</v>
      </c>
      <c r="N124" s="150" t="s">
        <v>2910</v>
      </c>
    </row>
    <row r="125" spans="1:14" s="28" customFormat="1" ht="141.75" outlineLevel="1">
      <c r="A125" s="128" t="s">
        <v>2911</v>
      </c>
      <c r="B125" s="204">
        <v>93</v>
      </c>
      <c r="C125" s="146" t="s">
        <v>154</v>
      </c>
      <c r="D125" s="156" t="s">
        <v>2912</v>
      </c>
      <c r="E125" s="34">
        <v>0</v>
      </c>
      <c r="F125" s="150" t="s">
        <v>189</v>
      </c>
      <c r="G125" s="34" t="s">
        <v>189</v>
      </c>
      <c r="H125" s="34" t="s">
        <v>189</v>
      </c>
      <c r="I125" s="34" t="s">
        <v>189</v>
      </c>
      <c r="J125" s="148">
        <v>6200005900</v>
      </c>
      <c r="K125" s="149">
        <v>41593</v>
      </c>
      <c r="L125" s="150" t="s">
        <v>2913</v>
      </c>
      <c r="M125" s="128">
        <v>30</v>
      </c>
      <c r="N125" s="150" t="s">
        <v>2914</v>
      </c>
    </row>
    <row r="126" spans="1:14" s="28" customFormat="1" ht="47.25" outlineLevel="1">
      <c r="A126" s="128" t="s">
        <v>2915</v>
      </c>
      <c r="B126" s="204">
        <v>94</v>
      </c>
      <c r="C126" s="146" t="s">
        <v>154</v>
      </c>
      <c r="D126" s="199" t="s">
        <v>2908</v>
      </c>
      <c r="E126" s="34">
        <v>0</v>
      </c>
      <c r="F126" s="150" t="s">
        <v>189</v>
      </c>
      <c r="G126" s="34" t="s">
        <v>189</v>
      </c>
      <c r="H126" s="34" t="s">
        <v>189</v>
      </c>
      <c r="I126" s="34" t="s">
        <v>189</v>
      </c>
      <c r="J126" s="148">
        <v>6200005907</v>
      </c>
      <c r="K126" s="149">
        <v>41598</v>
      </c>
      <c r="L126" s="150" t="s">
        <v>2909</v>
      </c>
      <c r="M126" s="128">
        <v>30</v>
      </c>
      <c r="N126" s="150" t="s">
        <v>2916</v>
      </c>
    </row>
    <row r="127" spans="1:14" s="28" customFormat="1" ht="47.25" outlineLevel="1">
      <c r="A127" s="128" t="s">
        <v>2917</v>
      </c>
      <c r="B127" s="204">
        <v>95</v>
      </c>
      <c r="C127" s="146" t="s">
        <v>154</v>
      </c>
      <c r="D127" s="203" t="s">
        <v>2918</v>
      </c>
      <c r="E127" s="34">
        <v>0</v>
      </c>
      <c r="F127" s="150" t="s">
        <v>189</v>
      </c>
      <c r="G127" s="34" t="s">
        <v>189</v>
      </c>
      <c r="H127" s="34" t="s">
        <v>189</v>
      </c>
      <c r="I127" s="34" t="s">
        <v>189</v>
      </c>
      <c r="J127" s="148" t="s">
        <v>2919</v>
      </c>
      <c r="K127" s="149" t="s">
        <v>2920</v>
      </c>
      <c r="L127" s="150" t="s">
        <v>2921</v>
      </c>
      <c r="M127" s="128">
        <v>30</v>
      </c>
      <c r="N127" s="150" t="s">
        <v>2922</v>
      </c>
    </row>
    <row r="128" spans="1:14" s="28" customFormat="1" ht="47.25" outlineLevel="1">
      <c r="A128" s="128" t="s">
        <v>2923</v>
      </c>
      <c r="B128" s="204">
        <v>96</v>
      </c>
      <c r="C128" s="146" t="s">
        <v>154</v>
      </c>
      <c r="D128" s="206" t="s">
        <v>2924</v>
      </c>
      <c r="E128" s="34">
        <v>24.071999999999999</v>
      </c>
      <c r="F128" s="150" t="s">
        <v>189</v>
      </c>
      <c r="G128" s="34" t="s">
        <v>189</v>
      </c>
      <c r="H128" s="34" t="s">
        <v>189</v>
      </c>
      <c r="I128" s="34" t="s">
        <v>189</v>
      </c>
      <c r="J128" s="148">
        <v>6200005927</v>
      </c>
      <c r="K128" s="149">
        <v>41604</v>
      </c>
      <c r="L128" s="150" t="s">
        <v>2925</v>
      </c>
      <c r="M128" s="128">
        <v>30</v>
      </c>
      <c r="N128" s="150" t="s">
        <v>2926</v>
      </c>
    </row>
    <row r="129" spans="1:14" s="28" customFormat="1" ht="31.5" outlineLevel="1">
      <c r="A129" s="128" t="s">
        <v>2927</v>
      </c>
      <c r="B129" s="204">
        <v>97</v>
      </c>
      <c r="C129" s="146" t="s">
        <v>154</v>
      </c>
      <c r="D129" s="199" t="s">
        <v>2928</v>
      </c>
      <c r="E129" s="34">
        <v>0</v>
      </c>
      <c r="F129" s="150" t="s">
        <v>189</v>
      </c>
      <c r="G129" s="34" t="s">
        <v>189</v>
      </c>
      <c r="H129" s="34" t="s">
        <v>189</v>
      </c>
      <c r="I129" s="34" t="s">
        <v>189</v>
      </c>
      <c r="J129" s="148">
        <v>6200005944</v>
      </c>
      <c r="K129" s="149">
        <v>41611</v>
      </c>
      <c r="L129" s="150" t="s">
        <v>2929</v>
      </c>
      <c r="M129" s="128">
        <v>30</v>
      </c>
      <c r="N129" s="150" t="s">
        <v>2930</v>
      </c>
    </row>
    <row r="130" spans="1:14" s="28" customFormat="1" ht="63" outlineLevel="1">
      <c r="A130" s="128" t="s">
        <v>2931</v>
      </c>
      <c r="B130" s="204">
        <v>98</v>
      </c>
      <c r="C130" s="146" t="s">
        <v>154</v>
      </c>
      <c r="D130" s="203" t="s">
        <v>2932</v>
      </c>
      <c r="E130" s="34">
        <v>0</v>
      </c>
      <c r="F130" s="150" t="s">
        <v>189</v>
      </c>
      <c r="G130" s="34" t="s">
        <v>189</v>
      </c>
      <c r="H130" s="34" t="s">
        <v>189</v>
      </c>
      <c r="I130" s="34" t="s">
        <v>189</v>
      </c>
      <c r="J130" s="148" t="s">
        <v>2933</v>
      </c>
      <c r="K130" s="149" t="s">
        <v>2547</v>
      </c>
      <c r="L130" s="150" t="s">
        <v>2548</v>
      </c>
      <c r="M130" s="128">
        <v>30</v>
      </c>
      <c r="N130" s="150" t="s">
        <v>2934</v>
      </c>
    </row>
    <row r="131" spans="1:14" s="28" customFormat="1" ht="47.25" outlineLevel="1">
      <c r="A131" s="128" t="s">
        <v>2935</v>
      </c>
      <c r="B131" s="204">
        <v>99</v>
      </c>
      <c r="C131" s="146" t="s">
        <v>154</v>
      </c>
      <c r="D131" s="199" t="s">
        <v>2936</v>
      </c>
      <c r="E131" s="34">
        <v>0</v>
      </c>
      <c r="F131" s="150" t="s">
        <v>189</v>
      </c>
      <c r="G131" s="34" t="s">
        <v>189</v>
      </c>
      <c r="H131" s="34" t="s">
        <v>189</v>
      </c>
      <c r="I131" s="34" t="s">
        <v>189</v>
      </c>
      <c r="J131" s="148">
        <v>6200005986</v>
      </c>
      <c r="K131" s="149">
        <v>41621</v>
      </c>
      <c r="L131" s="150" t="s">
        <v>2937</v>
      </c>
      <c r="M131" s="128">
        <v>30</v>
      </c>
      <c r="N131" s="150" t="s">
        <v>2938</v>
      </c>
    </row>
    <row r="132" spans="1:14" s="28" customFormat="1" ht="47.25" outlineLevel="1">
      <c r="A132" s="128" t="s">
        <v>2939</v>
      </c>
      <c r="B132" s="204">
        <v>100</v>
      </c>
      <c r="C132" s="146" t="s">
        <v>154</v>
      </c>
      <c r="D132" s="203" t="s">
        <v>2940</v>
      </c>
      <c r="E132" s="34">
        <v>0</v>
      </c>
      <c r="F132" s="150" t="s">
        <v>189</v>
      </c>
      <c r="G132" s="34" t="s">
        <v>189</v>
      </c>
      <c r="H132" s="34" t="s">
        <v>189</v>
      </c>
      <c r="I132" s="34" t="s">
        <v>189</v>
      </c>
      <c r="J132" s="148" t="s">
        <v>2941</v>
      </c>
      <c r="K132" s="149">
        <v>41625</v>
      </c>
      <c r="L132" s="150" t="s">
        <v>2942</v>
      </c>
      <c r="M132" s="128">
        <v>30</v>
      </c>
      <c r="N132" s="150" t="s">
        <v>2943</v>
      </c>
    </row>
    <row r="133" spans="1:14" s="28" customFormat="1" ht="47.25" outlineLevel="1">
      <c r="A133" s="128" t="s">
        <v>2944</v>
      </c>
      <c r="B133" s="204">
        <v>101</v>
      </c>
      <c r="C133" s="146" t="s">
        <v>154</v>
      </c>
      <c r="D133" s="203" t="s">
        <v>2945</v>
      </c>
      <c r="E133" s="34">
        <v>0</v>
      </c>
      <c r="F133" s="150" t="s">
        <v>189</v>
      </c>
      <c r="G133" s="34" t="s">
        <v>189</v>
      </c>
      <c r="H133" s="34" t="s">
        <v>189</v>
      </c>
      <c r="I133" s="34" t="s">
        <v>189</v>
      </c>
      <c r="J133" s="148" t="s">
        <v>2946</v>
      </c>
      <c r="K133" s="149">
        <v>41625</v>
      </c>
      <c r="L133" s="150" t="s">
        <v>2947</v>
      </c>
      <c r="M133" s="128">
        <v>30</v>
      </c>
      <c r="N133" s="150" t="s">
        <v>2948</v>
      </c>
    </row>
    <row r="134" spans="1:14" s="28" customFormat="1" ht="47.25" outlineLevel="1">
      <c r="A134" s="128" t="s">
        <v>2949</v>
      </c>
      <c r="B134" s="204">
        <v>102</v>
      </c>
      <c r="C134" s="146" t="s">
        <v>154</v>
      </c>
      <c r="D134" s="203" t="s">
        <v>2950</v>
      </c>
      <c r="E134" s="34">
        <v>0</v>
      </c>
      <c r="F134" s="150" t="s">
        <v>189</v>
      </c>
      <c r="G134" s="34" t="s">
        <v>189</v>
      </c>
      <c r="H134" s="34" t="s">
        <v>189</v>
      </c>
      <c r="I134" s="34" t="s">
        <v>189</v>
      </c>
      <c r="J134" s="148" t="s">
        <v>2951</v>
      </c>
      <c r="K134" s="149" t="s">
        <v>2952</v>
      </c>
      <c r="L134" s="150" t="s">
        <v>2953</v>
      </c>
      <c r="M134" s="128">
        <v>30</v>
      </c>
      <c r="N134" s="150" t="s">
        <v>2954</v>
      </c>
    </row>
    <row r="135" spans="1:14" s="28" customFormat="1" ht="47.25" outlineLevel="1">
      <c r="A135" s="128" t="s">
        <v>2955</v>
      </c>
      <c r="B135" s="204">
        <v>103</v>
      </c>
      <c r="C135" s="146" t="s">
        <v>154</v>
      </c>
      <c r="D135" s="199" t="s">
        <v>2956</v>
      </c>
      <c r="E135" s="34">
        <v>10.230600000000001</v>
      </c>
      <c r="F135" s="150" t="s">
        <v>189</v>
      </c>
      <c r="G135" s="34" t="s">
        <v>189</v>
      </c>
      <c r="H135" s="34" t="s">
        <v>189</v>
      </c>
      <c r="I135" s="34" t="s">
        <v>189</v>
      </c>
      <c r="J135" s="148">
        <v>6200005994</v>
      </c>
      <c r="K135" s="149">
        <v>41625</v>
      </c>
      <c r="L135" s="150" t="s">
        <v>2957</v>
      </c>
      <c r="M135" s="128">
        <v>30</v>
      </c>
      <c r="N135" s="150" t="s">
        <v>2958</v>
      </c>
    </row>
    <row r="136" spans="1:14" s="28" customFormat="1" ht="31.5" customHeight="1" outlineLevel="1">
      <c r="A136" s="128" t="s">
        <v>2959</v>
      </c>
      <c r="B136" s="204">
        <v>104</v>
      </c>
      <c r="C136" s="161" t="s">
        <v>154</v>
      </c>
      <c r="D136" s="200" t="s">
        <v>2960</v>
      </c>
      <c r="E136" s="34">
        <v>0</v>
      </c>
      <c r="F136" s="150"/>
      <c r="G136" s="34"/>
      <c r="H136" s="34"/>
      <c r="I136" s="34"/>
      <c r="J136" s="148">
        <v>6200005995</v>
      </c>
      <c r="K136" s="149">
        <v>41625</v>
      </c>
      <c r="L136" s="150" t="s">
        <v>2961</v>
      </c>
      <c r="M136" s="128">
        <v>30</v>
      </c>
      <c r="N136" s="150" t="s">
        <v>2962</v>
      </c>
    </row>
    <row r="137" spans="1:14" s="28" customFormat="1" ht="47.25" outlineLevel="1">
      <c r="A137" s="128" t="s">
        <v>2963</v>
      </c>
      <c r="B137" s="204">
        <v>105</v>
      </c>
      <c r="C137" s="161" t="s">
        <v>154</v>
      </c>
      <c r="D137" s="200" t="s">
        <v>2964</v>
      </c>
      <c r="E137" s="34">
        <v>0</v>
      </c>
      <c r="F137" s="150"/>
      <c r="G137" s="34"/>
      <c r="H137" s="34"/>
      <c r="I137" s="34"/>
      <c r="J137" s="148">
        <v>6200005999</v>
      </c>
      <c r="K137" s="149">
        <v>41626</v>
      </c>
      <c r="L137" s="150" t="s">
        <v>2965</v>
      </c>
      <c r="M137" s="128">
        <v>30</v>
      </c>
      <c r="N137" s="150" t="s">
        <v>2966</v>
      </c>
    </row>
    <row r="138" spans="1:14" s="28" customFormat="1" ht="47.25" outlineLevel="1">
      <c r="A138" s="128" t="s">
        <v>2967</v>
      </c>
      <c r="B138" s="204">
        <v>106</v>
      </c>
      <c r="C138" s="161" t="s">
        <v>154</v>
      </c>
      <c r="D138" s="200" t="s">
        <v>2968</v>
      </c>
      <c r="E138" s="34">
        <v>0</v>
      </c>
      <c r="F138" s="150"/>
      <c r="G138" s="34"/>
      <c r="H138" s="34"/>
      <c r="I138" s="34"/>
      <c r="J138" s="148">
        <v>6200006019</v>
      </c>
      <c r="K138" s="149">
        <v>41632</v>
      </c>
      <c r="L138" s="150" t="s">
        <v>2969</v>
      </c>
      <c r="M138" s="128">
        <v>30</v>
      </c>
      <c r="N138" s="150" t="s">
        <v>2970</v>
      </c>
    </row>
    <row r="139" spans="1:14" s="28" customFormat="1" ht="94.5" outlineLevel="1">
      <c r="A139" s="128" t="s">
        <v>2971</v>
      </c>
      <c r="B139" s="204">
        <v>107</v>
      </c>
      <c r="C139" s="146" t="s">
        <v>154</v>
      </c>
      <c r="D139" s="203" t="s">
        <v>2972</v>
      </c>
      <c r="E139" s="34">
        <v>0</v>
      </c>
      <c r="F139" s="150" t="s">
        <v>189</v>
      </c>
      <c r="G139" s="34" t="s">
        <v>189</v>
      </c>
      <c r="H139" s="34" t="s">
        <v>189</v>
      </c>
      <c r="I139" s="34" t="s">
        <v>189</v>
      </c>
      <c r="J139" s="148">
        <v>6200006025</v>
      </c>
      <c r="K139" s="149">
        <v>41633</v>
      </c>
      <c r="L139" s="150" t="s">
        <v>2973</v>
      </c>
      <c r="M139" s="128">
        <v>30</v>
      </c>
      <c r="N139" s="150" t="s">
        <v>2974</v>
      </c>
    </row>
    <row r="140" spans="1:14" s="28" customFormat="1" ht="47.25" outlineLevel="1">
      <c r="A140" s="128" t="s">
        <v>2975</v>
      </c>
      <c r="B140" s="204">
        <v>108</v>
      </c>
      <c r="C140" s="146" t="s">
        <v>154</v>
      </c>
      <c r="D140" s="203" t="s">
        <v>2976</v>
      </c>
      <c r="E140" s="34">
        <v>0</v>
      </c>
      <c r="F140" s="150" t="s">
        <v>189</v>
      </c>
      <c r="G140" s="34" t="s">
        <v>189</v>
      </c>
      <c r="H140" s="34" t="s">
        <v>189</v>
      </c>
      <c r="I140" s="34" t="s">
        <v>189</v>
      </c>
      <c r="J140" s="148" t="s">
        <v>2977</v>
      </c>
      <c r="K140" s="149" t="s">
        <v>2978</v>
      </c>
      <c r="L140" s="150" t="s">
        <v>2979</v>
      </c>
      <c r="M140" s="128">
        <v>30</v>
      </c>
      <c r="N140" s="150" t="s">
        <v>2980</v>
      </c>
    </row>
    <row r="141" spans="1:14" s="28" customFormat="1" ht="47.25" outlineLevel="1">
      <c r="A141" s="128" t="s">
        <v>2981</v>
      </c>
      <c r="B141" s="204">
        <v>109</v>
      </c>
      <c r="C141" s="146" t="s">
        <v>154</v>
      </c>
      <c r="D141" s="203" t="s">
        <v>2982</v>
      </c>
      <c r="E141" s="34">
        <v>30.09</v>
      </c>
      <c r="F141" s="150" t="s">
        <v>189</v>
      </c>
      <c r="G141" s="34" t="s">
        <v>189</v>
      </c>
      <c r="H141" s="34" t="s">
        <v>189</v>
      </c>
      <c r="I141" s="34" t="s">
        <v>189</v>
      </c>
      <c r="J141" s="148">
        <v>6200006029</v>
      </c>
      <c r="K141" s="149">
        <v>41633</v>
      </c>
      <c r="L141" s="150" t="s">
        <v>2983</v>
      </c>
      <c r="M141" s="128">
        <v>30</v>
      </c>
      <c r="N141" s="150" t="s">
        <v>2984</v>
      </c>
    </row>
    <row r="142" spans="1:14" s="28" customFormat="1" ht="47.25" outlineLevel="1">
      <c r="A142" s="128" t="s">
        <v>2985</v>
      </c>
      <c r="B142" s="204">
        <v>110</v>
      </c>
      <c r="C142" s="146" t="s">
        <v>154</v>
      </c>
      <c r="D142" s="199" t="s">
        <v>2986</v>
      </c>
      <c r="E142" s="34">
        <v>0</v>
      </c>
      <c r="F142" s="150" t="s">
        <v>189</v>
      </c>
      <c r="G142" s="34" t="s">
        <v>189</v>
      </c>
      <c r="H142" s="34" t="s">
        <v>189</v>
      </c>
      <c r="I142" s="34" t="s">
        <v>189</v>
      </c>
      <c r="J142" s="148">
        <v>6200006033</v>
      </c>
      <c r="K142" s="149">
        <v>41633</v>
      </c>
      <c r="L142" s="150" t="s">
        <v>2987</v>
      </c>
      <c r="M142" s="128">
        <v>30</v>
      </c>
      <c r="N142" s="150" t="s">
        <v>2988</v>
      </c>
    </row>
    <row r="143" spans="1:14" s="28" customFormat="1" ht="47.25" outlineLevel="1">
      <c r="A143" s="128" t="s">
        <v>2989</v>
      </c>
      <c r="B143" s="204">
        <v>111</v>
      </c>
      <c r="C143" s="146" t="s">
        <v>154</v>
      </c>
      <c r="D143" s="199" t="s">
        <v>2986</v>
      </c>
      <c r="E143" s="34">
        <v>0</v>
      </c>
      <c r="F143" s="150" t="s">
        <v>189</v>
      </c>
      <c r="G143" s="34" t="s">
        <v>189</v>
      </c>
      <c r="H143" s="34" t="s">
        <v>189</v>
      </c>
      <c r="I143" s="34" t="s">
        <v>189</v>
      </c>
      <c r="J143" s="148">
        <v>6200006041</v>
      </c>
      <c r="K143" s="149">
        <v>41635</v>
      </c>
      <c r="L143" s="150" t="s">
        <v>2990</v>
      </c>
      <c r="M143" s="128">
        <v>30</v>
      </c>
      <c r="N143" s="150" t="s">
        <v>2991</v>
      </c>
    </row>
    <row r="144" spans="1:14" s="28" customFormat="1" ht="47.25" outlineLevel="1">
      <c r="A144" s="128" t="s">
        <v>2992</v>
      </c>
      <c r="B144" s="204">
        <v>112</v>
      </c>
      <c r="C144" s="146" t="s">
        <v>154</v>
      </c>
      <c r="D144" s="203" t="s">
        <v>2993</v>
      </c>
      <c r="E144" s="34">
        <v>0</v>
      </c>
      <c r="F144" s="150" t="s">
        <v>189</v>
      </c>
      <c r="G144" s="34" t="s">
        <v>189</v>
      </c>
      <c r="H144" s="34" t="s">
        <v>189</v>
      </c>
      <c r="I144" s="34" t="s">
        <v>189</v>
      </c>
      <c r="J144" s="148">
        <v>6200006044</v>
      </c>
      <c r="K144" s="149">
        <v>41635</v>
      </c>
      <c r="L144" s="150" t="s">
        <v>2994</v>
      </c>
      <c r="M144" s="128">
        <v>30</v>
      </c>
      <c r="N144" s="150" t="s">
        <v>2995</v>
      </c>
    </row>
    <row r="145" spans="1:14" s="28" customFormat="1" ht="31.5" outlineLevel="1">
      <c r="A145" s="128" t="s">
        <v>2996</v>
      </c>
      <c r="B145" s="204">
        <v>113</v>
      </c>
      <c r="C145" s="146" t="s">
        <v>154</v>
      </c>
      <c r="D145" s="199" t="s">
        <v>2997</v>
      </c>
      <c r="E145" s="34">
        <v>0</v>
      </c>
      <c r="F145" s="150" t="s">
        <v>189</v>
      </c>
      <c r="G145" s="34" t="s">
        <v>189</v>
      </c>
      <c r="H145" s="34" t="s">
        <v>189</v>
      </c>
      <c r="I145" s="34" t="s">
        <v>189</v>
      </c>
      <c r="J145" s="148">
        <v>6200006065</v>
      </c>
      <c r="K145" s="149" t="s">
        <v>2998</v>
      </c>
      <c r="L145" s="150" t="s">
        <v>2999</v>
      </c>
      <c r="M145" s="128">
        <v>30</v>
      </c>
      <c r="N145" s="150" t="s">
        <v>3000</v>
      </c>
    </row>
    <row r="146" spans="1:14" s="28" customFormat="1" ht="31.5" outlineLevel="1">
      <c r="A146" s="128" t="s">
        <v>3001</v>
      </c>
      <c r="B146" s="204">
        <v>114</v>
      </c>
      <c r="C146" s="146" t="s">
        <v>154</v>
      </c>
      <c r="D146" s="199" t="s">
        <v>3002</v>
      </c>
      <c r="E146" s="34">
        <v>3.0089999999999999</v>
      </c>
      <c r="F146" s="150" t="s">
        <v>189</v>
      </c>
      <c r="G146" s="34" t="s">
        <v>189</v>
      </c>
      <c r="H146" s="34" t="s">
        <v>189</v>
      </c>
      <c r="I146" s="34" t="s">
        <v>189</v>
      </c>
      <c r="J146" s="148">
        <v>6200006077</v>
      </c>
      <c r="K146" s="149">
        <v>41655</v>
      </c>
      <c r="L146" s="150" t="s">
        <v>3003</v>
      </c>
      <c r="M146" s="128">
        <v>30</v>
      </c>
      <c r="N146" s="150" t="s">
        <v>3004</v>
      </c>
    </row>
    <row r="147" spans="1:14" s="28" customFormat="1" ht="47.25" outlineLevel="1">
      <c r="A147" s="128" t="s">
        <v>3005</v>
      </c>
      <c r="B147" s="204">
        <v>115</v>
      </c>
      <c r="C147" s="146" t="s">
        <v>154</v>
      </c>
      <c r="D147" s="199" t="s">
        <v>3006</v>
      </c>
      <c r="E147" s="34">
        <v>4.8144</v>
      </c>
      <c r="F147" s="150" t="s">
        <v>189</v>
      </c>
      <c r="G147" s="34" t="s">
        <v>189</v>
      </c>
      <c r="H147" s="34" t="s">
        <v>189</v>
      </c>
      <c r="I147" s="34" t="s">
        <v>189</v>
      </c>
      <c r="J147" s="148">
        <v>6200006082</v>
      </c>
      <c r="K147" s="149">
        <v>41656</v>
      </c>
      <c r="L147" s="150" t="s">
        <v>3007</v>
      </c>
      <c r="M147" s="128">
        <v>30</v>
      </c>
      <c r="N147" s="150" t="s">
        <v>3008</v>
      </c>
    </row>
    <row r="148" spans="1:14" s="28" customFormat="1" ht="31.5" outlineLevel="1">
      <c r="A148" s="128" t="s">
        <v>3009</v>
      </c>
      <c r="B148" s="204">
        <v>116</v>
      </c>
      <c r="C148" s="146" t="s">
        <v>154</v>
      </c>
      <c r="D148" s="199" t="s">
        <v>3010</v>
      </c>
      <c r="E148" s="34">
        <v>0</v>
      </c>
      <c r="F148" s="150" t="s">
        <v>189</v>
      </c>
      <c r="G148" s="34" t="s">
        <v>189</v>
      </c>
      <c r="H148" s="34" t="s">
        <v>189</v>
      </c>
      <c r="I148" s="34" t="s">
        <v>189</v>
      </c>
      <c r="J148" s="148" t="s">
        <v>3011</v>
      </c>
      <c r="K148" s="149">
        <v>41660</v>
      </c>
      <c r="L148" s="150" t="s">
        <v>3012</v>
      </c>
      <c r="M148" s="128">
        <v>30</v>
      </c>
      <c r="N148" s="150" t="s">
        <v>3013</v>
      </c>
    </row>
    <row r="149" spans="1:14" s="28" customFormat="1" ht="47.25" outlineLevel="1">
      <c r="A149" s="128" t="s">
        <v>3014</v>
      </c>
      <c r="B149" s="204">
        <v>117</v>
      </c>
      <c r="C149" s="146" t="s">
        <v>154</v>
      </c>
      <c r="D149" s="203" t="s">
        <v>3015</v>
      </c>
      <c r="E149" s="34">
        <v>0</v>
      </c>
      <c r="F149" s="150" t="s">
        <v>189</v>
      </c>
      <c r="G149" s="34" t="s">
        <v>189</v>
      </c>
      <c r="H149" s="34" t="s">
        <v>189</v>
      </c>
      <c r="I149" s="34" t="s">
        <v>189</v>
      </c>
      <c r="J149" s="148" t="s">
        <v>3016</v>
      </c>
      <c r="K149" s="149">
        <v>41667</v>
      </c>
      <c r="L149" s="150" t="s">
        <v>3017</v>
      </c>
      <c r="M149" s="128">
        <v>30</v>
      </c>
      <c r="N149" s="150" t="s">
        <v>3018</v>
      </c>
    </row>
    <row r="150" spans="1:14" s="28" customFormat="1" ht="63" outlineLevel="1">
      <c r="A150" s="128" t="s">
        <v>3019</v>
      </c>
      <c r="B150" s="204">
        <v>118</v>
      </c>
      <c r="C150" s="146" t="s">
        <v>154</v>
      </c>
      <c r="D150" s="203" t="s">
        <v>3020</v>
      </c>
      <c r="E150" s="34">
        <v>0</v>
      </c>
      <c r="F150" s="150" t="s">
        <v>189</v>
      </c>
      <c r="G150" s="34" t="s">
        <v>189</v>
      </c>
      <c r="H150" s="34" t="s">
        <v>189</v>
      </c>
      <c r="I150" s="34" t="s">
        <v>189</v>
      </c>
      <c r="J150" s="148">
        <v>6200006164</v>
      </c>
      <c r="K150" s="149" t="s">
        <v>3021</v>
      </c>
      <c r="L150" s="150" t="s">
        <v>3022</v>
      </c>
      <c r="M150" s="128">
        <v>30</v>
      </c>
      <c r="N150" s="150" t="s">
        <v>3023</v>
      </c>
    </row>
    <row r="151" spans="1:14" s="28" customFormat="1" ht="31.5" outlineLevel="1">
      <c r="A151" s="128" t="s">
        <v>3024</v>
      </c>
      <c r="B151" s="204">
        <v>119</v>
      </c>
      <c r="C151" s="146" t="s">
        <v>154</v>
      </c>
      <c r="D151" s="199" t="s">
        <v>3025</v>
      </c>
      <c r="E151" s="34">
        <v>0</v>
      </c>
      <c r="F151" s="150" t="s">
        <v>189</v>
      </c>
      <c r="G151" s="34" t="s">
        <v>189</v>
      </c>
      <c r="H151" s="34" t="s">
        <v>189</v>
      </c>
      <c r="I151" s="34" t="s">
        <v>189</v>
      </c>
      <c r="J151" s="148" t="s">
        <v>3026</v>
      </c>
      <c r="K151" s="149" t="s">
        <v>3027</v>
      </c>
      <c r="L151" s="150" t="s">
        <v>3028</v>
      </c>
      <c r="M151" s="128">
        <v>30</v>
      </c>
      <c r="N151" s="150" t="s">
        <v>3029</v>
      </c>
    </row>
    <row r="152" spans="1:14" s="28" customFormat="1" ht="31.5" outlineLevel="1">
      <c r="A152" s="128" t="s">
        <v>3030</v>
      </c>
      <c r="B152" s="204">
        <v>120</v>
      </c>
      <c r="C152" s="146" t="s">
        <v>154</v>
      </c>
      <c r="D152" s="199" t="s">
        <v>3031</v>
      </c>
      <c r="E152" s="34">
        <v>0</v>
      </c>
      <c r="F152" s="150" t="s">
        <v>189</v>
      </c>
      <c r="G152" s="34" t="s">
        <v>189</v>
      </c>
      <c r="H152" s="34" t="s">
        <v>189</v>
      </c>
      <c r="I152" s="34" t="s">
        <v>189</v>
      </c>
      <c r="J152" s="148">
        <v>6200006249</v>
      </c>
      <c r="K152" s="149" t="s">
        <v>3032</v>
      </c>
      <c r="L152" s="150" t="s">
        <v>3033</v>
      </c>
      <c r="M152" s="128">
        <v>30</v>
      </c>
      <c r="N152" s="150" t="s">
        <v>3034</v>
      </c>
    </row>
    <row r="153" spans="1:14" s="28" customFormat="1" ht="47.25" outlineLevel="1">
      <c r="A153" s="128" t="s">
        <v>3035</v>
      </c>
      <c r="B153" s="204">
        <v>121</v>
      </c>
      <c r="C153" s="146" t="s">
        <v>154</v>
      </c>
      <c r="D153" s="203" t="s">
        <v>3036</v>
      </c>
      <c r="E153" s="34">
        <v>0</v>
      </c>
      <c r="F153" s="150" t="s">
        <v>189</v>
      </c>
      <c r="G153" s="34" t="s">
        <v>189</v>
      </c>
      <c r="H153" s="34" t="s">
        <v>189</v>
      </c>
      <c r="I153" s="34" t="s">
        <v>189</v>
      </c>
      <c r="J153" s="148" t="s">
        <v>3037</v>
      </c>
      <c r="K153" s="149" t="s">
        <v>3038</v>
      </c>
      <c r="L153" s="150" t="s">
        <v>3039</v>
      </c>
      <c r="M153" s="128">
        <v>30</v>
      </c>
      <c r="N153" s="150" t="s">
        <v>3040</v>
      </c>
    </row>
    <row r="154" spans="1:14" s="28" customFormat="1" ht="47.25" outlineLevel="1">
      <c r="A154" s="128" t="s">
        <v>3041</v>
      </c>
      <c r="B154" s="204">
        <v>122</v>
      </c>
      <c r="C154" s="161" t="s">
        <v>154</v>
      </c>
      <c r="D154" s="200" t="s">
        <v>3042</v>
      </c>
      <c r="E154" s="34">
        <v>0</v>
      </c>
      <c r="F154" s="150"/>
      <c r="G154" s="34"/>
      <c r="H154" s="34"/>
      <c r="I154" s="34"/>
      <c r="J154" s="148">
        <v>6200006266</v>
      </c>
      <c r="K154" s="149">
        <v>41722</v>
      </c>
      <c r="L154" s="150" t="s">
        <v>3043</v>
      </c>
      <c r="M154" s="128">
        <v>30</v>
      </c>
      <c r="N154" s="150" t="s">
        <v>3044</v>
      </c>
    </row>
    <row r="155" spans="1:14" s="28" customFormat="1" ht="63" outlineLevel="1">
      <c r="A155" s="128" t="s">
        <v>3045</v>
      </c>
      <c r="B155" s="204">
        <v>123</v>
      </c>
      <c r="C155" s="146" t="s">
        <v>154</v>
      </c>
      <c r="D155" s="203" t="s">
        <v>3046</v>
      </c>
      <c r="E155" s="34">
        <v>0</v>
      </c>
      <c r="F155" s="150" t="s">
        <v>189</v>
      </c>
      <c r="G155" s="34" t="s">
        <v>189</v>
      </c>
      <c r="H155" s="34" t="s">
        <v>189</v>
      </c>
      <c r="I155" s="34" t="s">
        <v>189</v>
      </c>
      <c r="J155" s="148">
        <v>6200006270</v>
      </c>
      <c r="K155" s="149" t="s">
        <v>3027</v>
      </c>
      <c r="L155" s="150" t="s">
        <v>3047</v>
      </c>
      <c r="M155" s="128">
        <v>30</v>
      </c>
      <c r="N155" s="150" t="s">
        <v>3048</v>
      </c>
    </row>
    <row r="156" spans="1:14" s="28" customFormat="1" ht="63" outlineLevel="1">
      <c r="A156" s="128" t="s">
        <v>3049</v>
      </c>
      <c r="B156" s="204">
        <v>124</v>
      </c>
      <c r="C156" s="146" t="s">
        <v>154</v>
      </c>
      <c r="D156" s="203" t="s">
        <v>3050</v>
      </c>
      <c r="E156" s="34">
        <v>0</v>
      </c>
      <c r="F156" s="150" t="s">
        <v>189</v>
      </c>
      <c r="G156" s="34" t="s">
        <v>189</v>
      </c>
      <c r="H156" s="34" t="s">
        <v>189</v>
      </c>
      <c r="I156" s="34" t="s">
        <v>189</v>
      </c>
      <c r="J156" s="148">
        <v>6200006279</v>
      </c>
      <c r="K156" s="149" t="s">
        <v>3051</v>
      </c>
      <c r="L156" s="150" t="s">
        <v>3052</v>
      </c>
      <c r="M156" s="128">
        <v>30</v>
      </c>
      <c r="N156" s="150" t="s">
        <v>3053</v>
      </c>
    </row>
    <row r="157" spans="1:14" s="28" customFormat="1" ht="31.5" outlineLevel="1">
      <c r="A157" s="128" t="s">
        <v>3054</v>
      </c>
      <c r="B157" s="204">
        <v>125</v>
      </c>
      <c r="C157" s="146" t="s">
        <v>154</v>
      </c>
      <c r="D157" s="199" t="s">
        <v>3055</v>
      </c>
      <c r="E157" s="34">
        <v>0</v>
      </c>
      <c r="F157" s="150" t="s">
        <v>189</v>
      </c>
      <c r="G157" s="34" t="s">
        <v>189</v>
      </c>
      <c r="H157" s="34" t="s">
        <v>189</v>
      </c>
      <c r="I157" s="34" t="s">
        <v>189</v>
      </c>
      <c r="J157" s="148" t="s">
        <v>3056</v>
      </c>
      <c r="K157" s="149" t="s">
        <v>3057</v>
      </c>
      <c r="L157" s="150" t="s">
        <v>3058</v>
      </c>
      <c r="M157" s="128">
        <v>30</v>
      </c>
      <c r="N157" s="150" t="s">
        <v>3059</v>
      </c>
    </row>
    <row r="158" spans="1:14" s="28" customFormat="1" ht="47.25" outlineLevel="1">
      <c r="A158" s="128" t="s">
        <v>3060</v>
      </c>
      <c r="B158" s="204">
        <v>126</v>
      </c>
      <c r="C158" s="146" t="s">
        <v>154</v>
      </c>
      <c r="D158" s="203" t="s">
        <v>3061</v>
      </c>
      <c r="E158" s="34">
        <v>0</v>
      </c>
      <c r="F158" s="150" t="s">
        <v>189</v>
      </c>
      <c r="G158" s="34" t="s">
        <v>189</v>
      </c>
      <c r="H158" s="34" t="s">
        <v>189</v>
      </c>
      <c r="I158" s="34" t="s">
        <v>189</v>
      </c>
      <c r="J158" s="148">
        <v>6200006304</v>
      </c>
      <c r="K158" s="149" t="s">
        <v>3062</v>
      </c>
      <c r="L158" s="150" t="s">
        <v>3063</v>
      </c>
      <c r="M158" s="128">
        <v>30</v>
      </c>
      <c r="N158" s="150" t="s">
        <v>3064</v>
      </c>
    </row>
    <row r="159" spans="1:14" s="28" customFormat="1" ht="47.25" outlineLevel="1">
      <c r="A159" s="128" t="s">
        <v>3065</v>
      </c>
      <c r="B159" s="204">
        <v>127</v>
      </c>
      <c r="C159" s="146" t="s">
        <v>154</v>
      </c>
      <c r="D159" s="203" t="s">
        <v>3066</v>
      </c>
      <c r="E159" s="34">
        <v>0</v>
      </c>
      <c r="F159" s="150" t="s">
        <v>189</v>
      </c>
      <c r="G159" s="34" t="s">
        <v>189</v>
      </c>
      <c r="H159" s="34" t="s">
        <v>189</v>
      </c>
      <c r="I159" s="34" t="s">
        <v>189</v>
      </c>
      <c r="J159" s="148" t="s">
        <v>3067</v>
      </c>
      <c r="K159" s="149">
        <v>41736</v>
      </c>
      <c r="L159" s="150" t="s">
        <v>3068</v>
      </c>
      <c r="M159" s="128">
        <v>30</v>
      </c>
      <c r="N159" s="150" t="s">
        <v>3069</v>
      </c>
    </row>
    <row r="160" spans="1:14" s="28" customFormat="1" ht="63" outlineLevel="1">
      <c r="A160" s="128" t="s">
        <v>3070</v>
      </c>
      <c r="B160" s="204">
        <v>128</v>
      </c>
      <c r="C160" s="146" t="s">
        <v>154</v>
      </c>
      <c r="D160" s="203" t="s">
        <v>3071</v>
      </c>
      <c r="E160" s="34">
        <v>0</v>
      </c>
      <c r="F160" s="150" t="s">
        <v>189</v>
      </c>
      <c r="G160" s="34" t="s">
        <v>189</v>
      </c>
      <c r="H160" s="34" t="s">
        <v>189</v>
      </c>
      <c r="I160" s="34" t="s">
        <v>189</v>
      </c>
      <c r="J160" s="148" t="s">
        <v>3072</v>
      </c>
      <c r="K160" s="149" t="s">
        <v>3073</v>
      </c>
      <c r="L160" s="150" t="s">
        <v>3074</v>
      </c>
      <c r="M160" s="128">
        <v>30</v>
      </c>
      <c r="N160" s="150" t="s">
        <v>3075</v>
      </c>
    </row>
    <row r="161" spans="1:14" s="28" customFormat="1" ht="47.25" outlineLevel="1">
      <c r="A161" s="128" t="s">
        <v>3076</v>
      </c>
      <c r="B161" s="204">
        <v>129</v>
      </c>
      <c r="C161" s="146" t="s">
        <v>154</v>
      </c>
      <c r="D161" s="203" t="s">
        <v>3077</v>
      </c>
      <c r="E161" s="34">
        <v>0</v>
      </c>
      <c r="F161" s="150" t="s">
        <v>189</v>
      </c>
      <c r="G161" s="34" t="s">
        <v>189</v>
      </c>
      <c r="H161" s="34" t="s">
        <v>189</v>
      </c>
      <c r="I161" s="34" t="s">
        <v>189</v>
      </c>
      <c r="J161" s="148" t="s">
        <v>3078</v>
      </c>
      <c r="K161" s="149" t="s">
        <v>3079</v>
      </c>
      <c r="L161" s="150" t="s">
        <v>3080</v>
      </c>
      <c r="M161" s="128">
        <v>30</v>
      </c>
      <c r="N161" s="150" t="s">
        <v>3081</v>
      </c>
    </row>
    <row r="162" spans="1:14" s="28" customFormat="1" ht="78.75" outlineLevel="1">
      <c r="A162" s="128" t="s">
        <v>3082</v>
      </c>
      <c r="B162" s="204">
        <v>130</v>
      </c>
      <c r="C162" s="146" t="s">
        <v>154</v>
      </c>
      <c r="D162" s="203" t="s">
        <v>3083</v>
      </c>
      <c r="E162" s="34">
        <v>0</v>
      </c>
      <c r="F162" s="150" t="s">
        <v>189</v>
      </c>
      <c r="G162" s="34" t="s">
        <v>189</v>
      </c>
      <c r="H162" s="34" t="s">
        <v>189</v>
      </c>
      <c r="I162" s="34" t="s">
        <v>189</v>
      </c>
      <c r="J162" s="148" t="s">
        <v>3084</v>
      </c>
      <c r="K162" s="149" t="s">
        <v>3085</v>
      </c>
      <c r="L162" s="150" t="s">
        <v>3086</v>
      </c>
      <c r="M162" s="128">
        <v>30</v>
      </c>
      <c r="N162" s="150" t="s">
        <v>3087</v>
      </c>
    </row>
    <row r="163" spans="1:14" s="28" customFormat="1" ht="31.5" outlineLevel="1">
      <c r="A163" s="128" t="s">
        <v>3088</v>
      </c>
      <c r="B163" s="204">
        <v>131</v>
      </c>
      <c r="C163" s="146" t="s">
        <v>154</v>
      </c>
      <c r="D163" s="203" t="s">
        <v>3089</v>
      </c>
      <c r="E163" s="34">
        <v>0</v>
      </c>
      <c r="F163" s="150" t="s">
        <v>189</v>
      </c>
      <c r="G163" s="34" t="s">
        <v>189</v>
      </c>
      <c r="H163" s="34" t="s">
        <v>189</v>
      </c>
      <c r="I163" s="34" t="s">
        <v>189</v>
      </c>
      <c r="J163" s="148" t="s">
        <v>3090</v>
      </c>
      <c r="K163" s="149" t="s">
        <v>3091</v>
      </c>
      <c r="L163" s="150" t="s">
        <v>3092</v>
      </c>
      <c r="M163" s="128">
        <v>30</v>
      </c>
      <c r="N163" s="150" t="s">
        <v>3093</v>
      </c>
    </row>
    <row r="164" spans="1:14" s="28" customFormat="1" ht="47.25" outlineLevel="1">
      <c r="A164" s="128" t="s">
        <v>3094</v>
      </c>
      <c r="B164" s="204">
        <v>132</v>
      </c>
      <c r="C164" s="146" t="s">
        <v>154</v>
      </c>
      <c r="D164" s="203" t="s">
        <v>3095</v>
      </c>
      <c r="E164" s="34">
        <v>0</v>
      </c>
      <c r="F164" s="150" t="s">
        <v>189</v>
      </c>
      <c r="G164" s="34" t="s">
        <v>189</v>
      </c>
      <c r="H164" s="34" t="s">
        <v>189</v>
      </c>
      <c r="I164" s="34" t="s">
        <v>189</v>
      </c>
      <c r="J164" s="148">
        <v>6200006445</v>
      </c>
      <c r="K164" s="149" t="s">
        <v>3073</v>
      </c>
      <c r="L164" s="150" t="s">
        <v>3096</v>
      </c>
      <c r="M164" s="128">
        <v>30</v>
      </c>
      <c r="N164" s="150" t="s">
        <v>3097</v>
      </c>
    </row>
    <row r="165" spans="1:14" s="28" customFormat="1" ht="47.25" outlineLevel="1">
      <c r="A165" s="128" t="s">
        <v>3098</v>
      </c>
      <c r="B165" s="204">
        <v>133</v>
      </c>
      <c r="C165" s="146" t="s">
        <v>154</v>
      </c>
      <c r="D165" s="203" t="s">
        <v>3099</v>
      </c>
      <c r="E165" s="34">
        <v>0</v>
      </c>
      <c r="F165" s="150" t="s">
        <v>189</v>
      </c>
      <c r="G165" s="34" t="s">
        <v>189</v>
      </c>
      <c r="H165" s="34" t="s">
        <v>189</v>
      </c>
      <c r="I165" s="34" t="s">
        <v>189</v>
      </c>
      <c r="J165" s="148" t="s">
        <v>3100</v>
      </c>
      <c r="K165" s="149" t="s">
        <v>3101</v>
      </c>
      <c r="L165" s="150" t="s">
        <v>3102</v>
      </c>
      <c r="M165" s="128">
        <v>30</v>
      </c>
      <c r="N165" s="150" t="s">
        <v>3103</v>
      </c>
    </row>
    <row r="166" spans="1:14" s="28" customFormat="1" ht="47.25" outlineLevel="1">
      <c r="A166" s="128" t="s">
        <v>3104</v>
      </c>
      <c r="B166" s="204">
        <v>134</v>
      </c>
      <c r="C166" s="146" t="s">
        <v>154</v>
      </c>
      <c r="D166" s="203" t="s">
        <v>3105</v>
      </c>
      <c r="E166" s="34">
        <v>0</v>
      </c>
      <c r="F166" s="150" t="s">
        <v>189</v>
      </c>
      <c r="G166" s="34" t="s">
        <v>189</v>
      </c>
      <c r="H166" s="34" t="s">
        <v>189</v>
      </c>
      <c r="I166" s="34" t="s">
        <v>189</v>
      </c>
      <c r="J166" s="148" t="s">
        <v>3106</v>
      </c>
      <c r="K166" s="149" t="s">
        <v>3091</v>
      </c>
      <c r="L166" s="150" t="s">
        <v>3107</v>
      </c>
      <c r="M166" s="128">
        <v>30</v>
      </c>
      <c r="N166" s="150" t="s">
        <v>3108</v>
      </c>
    </row>
    <row r="167" spans="1:14" s="28" customFormat="1" ht="63" outlineLevel="1">
      <c r="A167" s="128" t="s">
        <v>3109</v>
      </c>
      <c r="B167" s="204">
        <v>135</v>
      </c>
      <c r="C167" s="146" t="s">
        <v>154</v>
      </c>
      <c r="D167" s="203" t="s">
        <v>3110</v>
      </c>
      <c r="E167" s="34">
        <v>0</v>
      </c>
      <c r="F167" s="150" t="s">
        <v>189</v>
      </c>
      <c r="G167" s="34" t="s">
        <v>189</v>
      </c>
      <c r="H167" s="34" t="s">
        <v>189</v>
      </c>
      <c r="I167" s="34" t="s">
        <v>189</v>
      </c>
      <c r="J167" s="148" t="s">
        <v>3111</v>
      </c>
      <c r="K167" s="149" t="s">
        <v>3112</v>
      </c>
      <c r="L167" s="150" t="s">
        <v>3113</v>
      </c>
      <c r="M167" s="128">
        <v>30</v>
      </c>
      <c r="N167" s="150" t="s">
        <v>3114</v>
      </c>
    </row>
    <row r="168" spans="1:14" s="28" customFormat="1" ht="63" outlineLevel="1">
      <c r="A168" s="128" t="s">
        <v>3115</v>
      </c>
      <c r="B168" s="204">
        <v>136</v>
      </c>
      <c r="C168" s="146" t="s">
        <v>154</v>
      </c>
      <c r="D168" s="203" t="s">
        <v>3116</v>
      </c>
      <c r="E168" s="34">
        <v>0</v>
      </c>
      <c r="F168" s="150" t="s">
        <v>189</v>
      </c>
      <c r="G168" s="34" t="s">
        <v>189</v>
      </c>
      <c r="H168" s="34" t="s">
        <v>189</v>
      </c>
      <c r="I168" s="34" t="s">
        <v>189</v>
      </c>
      <c r="J168" s="148" t="s">
        <v>3117</v>
      </c>
      <c r="K168" s="149" t="s">
        <v>3112</v>
      </c>
      <c r="L168" s="150" t="s">
        <v>3118</v>
      </c>
      <c r="M168" s="128">
        <v>30</v>
      </c>
      <c r="N168" s="150" t="s">
        <v>3119</v>
      </c>
    </row>
    <row r="169" spans="1:14" s="28" customFormat="1" ht="31.5" outlineLevel="1">
      <c r="A169" s="128" t="s">
        <v>3120</v>
      </c>
      <c r="B169" s="204">
        <v>137</v>
      </c>
      <c r="C169" s="146" t="s">
        <v>154</v>
      </c>
      <c r="D169" s="203" t="s">
        <v>3121</v>
      </c>
      <c r="E169" s="34">
        <v>0</v>
      </c>
      <c r="F169" s="150" t="s">
        <v>189</v>
      </c>
      <c r="G169" s="34" t="s">
        <v>189</v>
      </c>
      <c r="H169" s="34" t="s">
        <v>189</v>
      </c>
      <c r="I169" s="34" t="s">
        <v>189</v>
      </c>
      <c r="J169" s="148" t="s">
        <v>3122</v>
      </c>
      <c r="K169" s="149" t="s">
        <v>3123</v>
      </c>
      <c r="L169" s="150" t="s">
        <v>3124</v>
      </c>
      <c r="M169" s="128">
        <v>30</v>
      </c>
      <c r="N169" s="150" t="s">
        <v>3125</v>
      </c>
    </row>
    <row r="170" spans="1:14" s="28" customFormat="1" ht="31.5" outlineLevel="1">
      <c r="A170" s="128" t="s">
        <v>3126</v>
      </c>
      <c r="B170" s="204">
        <v>138</v>
      </c>
      <c r="C170" s="146" t="s">
        <v>154</v>
      </c>
      <c r="D170" s="199" t="s">
        <v>3127</v>
      </c>
      <c r="E170" s="34">
        <v>0</v>
      </c>
      <c r="F170" s="150" t="s">
        <v>189</v>
      </c>
      <c r="G170" s="34" t="s">
        <v>189</v>
      </c>
      <c r="H170" s="34" t="s">
        <v>189</v>
      </c>
      <c r="I170" s="34" t="s">
        <v>189</v>
      </c>
      <c r="J170" s="148" t="s">
        <v>3128</v>
      </c>
      <c r="K170" s="149" t="s">
        <v>3057</v>
      </c>
      <c r="L170" s="150" t="s">
        <v>3129</v>
      </c>
      <c r="M170" s="128">
        <v>30</v>
      </c>
      <c r="N170" s="150" t="s">
        <v>3130</v>
      </c>
    </row>
    <row r="171" spans="1:14" s="28" customFormat="1" ht="47.25" outlineLevel="1">
      <c r="A171" s="128" t="s">
        <v>3131</v>
      </c>
      <c r="B171" s="204">
        <v>139</v>
      </c>
      <c r="C171" s="146" t="s">
        <v>154</v>
      </c>
      <c r="D171" s="203" t="s">
        <v>3132</v>
      </c>
      <c r="E171" s="34">
        <v>0</v>
      </c>
      <c r="F171" s="150" t="s">
        <v>189</v>
      </c>
      <c r="G171" s="34" t="s">
        <v>189</v>
      </c>
      <c r="H171" s="34" t="s">
        <v>189</v>
      </c>
      <c r="I171" s="34" t="s">
        <v>189</v>
      </c>
      <c r="J171" s="148" t="s">
        <v>3133</v>
      </c>
      <c r="K171" s="149" t="s">
        <v>3134</v>
      </c>
      <c r="L171" s="150" t="s">
        <v>3135</v>
      </c>
      <c r="M171" s="128">
        <v>30</v>
      </c>
      <c r="N171" s="150" t="s">
        <v>3136</v>
      </c>
    </row>
    <row r="172" spans="1:14" s="28" customFormat="1" ht="47.25" outlineLevel="1">
      <c r="A172" s="128" t="s">
        <v>3137</v>
      </c>
      <c r="B172" s="204">
        <v>140</v>
      </c>
      <c r="C172" s="146" t="s">
        <v>154</v>
      </c>
      <c r="D172" s="203" t="s">
        <v>3138</v>
      </c>
      <c r="E172" s="34">
        <v>0</v>
      </c>
      <c r="F172" s="150" t="s">
        <v>189</v>
      </c>
      <c r="G172" s="34" t="s">
        <v>189</v>
      </c>
      <c r="H172" s="34" t="s">
        <v>189</v>
      </c>
      <c r="I172" s="34" t="s">
        <v>189</v>
      </c>
      <c r="J172" s="148" t="s">
        <v>3139</v>
      </c>
      <c r="K172" s="149" t="s">
        <v>3140</v>
      </c>
      <c r="L172" s="150" t="s">
        <v>3141</v>
      </c>
      <c r="M172" s="128">
        <v>30</v>
      </c>
      <c r="N172" s="150" t="s">
        <v>3142</v>
      </c>
    </row>
    <row r="173" spans="1:14" s="28" customFormat="1" ht="47.25" outlineLevel="1">
      <c r="A173" s="128" t="s">
        <v>3143</v>
      </c>
      <c r="B173" s="204">
        <v>141</v>
      </c>
      <c r="C173" s="146" t="s">
        <v>154</v>
      </c>
      <c r="D173" s="203" t="s">
        <v>3144</v>
      </c>
      <c r="E173" s="34">
        <v>0</v>
      </c>
      <c r="F173" s="150" t="s">
        <v>189</v>
      </c>
      <c r="G173" s="34" t="s">
        <v>189</v>
      </c>
      <c r="H173" s="34" t="s">
        <v>189</v>
      </c>
      <c r="I173" s="34" t="s">
        <v>189</v>
      </c>
      <c r="J173" s="148" t="s">
        <v>3145</v>
      </c>
      <c r="K173" s="149" t="s">
        <v>3134</v>
      </c>
      <c r="L173" s="150" t="s">
        <v>3146</v>
      </c>
      <c r="M173" s="128">
        <v>30</v>
      </c>
      <c r="N173" s="150" t="s">
        <v>3147</v>
      </c>
    </row>
    <row r="174" spans="1:14" s="28" customFormat="1" ht="47.25" outlineLevel="1">
      <c r="A174" s="128" t="s">
        <v>3148</v>
      </c>
      <c r="B174" s="204">
        <v>142</v>
      </c>
      <c r="C174" s="146" t="s">
        <v>154</v>
      </c>
      <c r="D174" s="203" t="s">
        <v>3149</v>
      </c>
      <c r="E174" s="34">
        <v>0</v>
      </c>
      <c r="F174" s="150" t="s">
        <v>189</v>
      </c>
      <c r="G174" s="34" t="s">
        <v>189</v>
      </c>
      <c r="H174" s="34" t="s">
        <v>189</v>
      </c>
      <c r="I174" s="34" t="s">
        <v>189</v>
      </c>
      <c r="J174" s="148" t="s">
        <v>3150</v>
      </c>
      <c r="K174" s="149" t="s">
        <v>3151</v>
      </c>
      <c r="L174" s="150" t="s">
        <v>3152</v>
      </c>
      <c r="M174" s="128">
        <v>30</v>
      </c>
      <c r="N174" s="150" t="s">
        <v>3153</v>
      </c>
    </row>
    <row r="175" spans="1:14" s="28" customFormat="1" ht="47.25" outlineLevel="1">
      <c r="A175" s="128" t="s">
        <v>3154</v>
      </c>
      <c r="B175" s="204">
        <v>143</v>
      </c>
      <c r="C175" s="146" t="s">
        <v>154</v>
      </c>
      <c r="D175" s="203" t="s">
        <v>3155</v>
      </c>
      <c r="E175" s="34">
        <v>0</v>
      </c>
      <c r="F175" s="150" t="s">
        <v>189</v>
      </c>
      <c r="G175" s="34" t="s">
        <v>189</v>
      </c>
      <c r="H175" s="34" t="s">
        <v>189</v>
      </c>
      <c r="I175" s="34" t="s">
        <v>189</v>
      </c>
      <c r="J175" s="148" t="s">
        <v>3156</v>
      </c>
      <c r="K175" s="149" t="s">
        <v>3157</v>
      </c>
      <c r="L175" s="150" t="s">
        <v>3158</v>
      </c>
      <c r="M175" s="128">
        <v>30</v>
      </c>
      <c r="N175" s="150" t="s">
        <v>3159</v>
      </c>
    </row>
    <row r="176" spans="1:14" s="28" customFormat="1" ht="47.25" outlineLevel="1">
      <c r="A176" s="128" t="s">
        <v>3160</v>
      </c>
      <c r="B176" s="204">
        <v>144</v>
      </c>
      <c r="C176" s="146" t="s">
        <v>154</v>
      </c>
      <c r="D176" s="203" t="s">
        <v>3161</v>
      </c>
      <c r="E176" s="34">
        <v>0</v>
      </c>
      <c r="F176" s="150" t="s">
        <v>189</v>
      </c>
      <c r="G176" s="34" t="s">
        <v>189</v>
      </c>
      <c r="H176" s="34" t="s">
        <v>189</v>
      </c>
      <c r="I176" s="34" t="s">
        <v>189</v>
      </c>
      <c r="J176" s="148" t="s">
        <v>3162</v>
      </c>
      <c r="K176" s="149" t="s">
        <v>3163</v>
      </c>
      <c r="L176" s="150" t="s">
        <v>3164</v>
      </c>
      <c r="M176" s="128">
        <v>30</v>
      </c>
      <c r="N176" s="150" t="s">
        <v>3165</v>
      </c>
    </row>
    <row r="177" spans="1:14" s="28" customFormat="1" ht="47.25" outlineLevel="1">
      <c r="A177" s="128" t="s">
        <v>3166</v>
      </c>
      <c r="B177" s="204">
        <v>145</v>
      </c>
      <c r="C177" s="146" t="s">
        <v>154</v>
      </c>
      <c r="D177" s="203" t="s">
        <v>3167</v>
      </c>
      <c r="E177" s="34">
        <v>0</v>
      </c>
      <c r="F177" s="150" t="s">
        <v>189</v>
      </c>
      <c r="G177" s="34" t="s">
        <v>189</v>
      </c>
      <c r="H177" s="34" t="s">
        <v>189</v>
      </c>
      <c r="I177" s="34" t="s">
        <v>189</v>
      </c>
      <c r="J177" s="148" t="s">
        <v>3168</v>
      </c>
      <c r="K177" s="149" t="s">
        <v>3169</v>
      </c>
      <c r="L177" s="150" t="s">
        <v>3170</v>
      </c>
      <c r="M177" s="128">
        <v>30</v>
      </c>
      <c r="N177" s="150" t="s">
        <v>3171</v>
      </c>
    </row>
    <row r="178" spans="1:14" s="28" customFormat="1" ht="31.5" outlineLevel="1">
      <c r="A178" s="128" t="s">
        <v>3172</v>
      </c>
      <c r="B178" s="204">
        <v>146</v>
      </c>
      <c r="C178" s="146" t="s">
        <v>154</v>
      </c>
      <c r="D178" s="203" t="s">
        <v>3173</v>
      </c>
      <c r="E178" s="34">
        <v>0</v>
      </c>
      <c r="F178" s="150" t="s">
        <v>189</v>
      </c>
      <c r="G178" s="34" t="s">
        <v>189</v>
      </c>
      <c r="H178" s="34" t="s">
        <v>189</v>
      </c>
      <c r="I178" s="34" t="s">
        <v>189</v>
      </c>
      <c r="J178" s="148" t="s">
        <v>3174</v>
      </c>
      <c r="K178" s="149" t="s">
        <v>3175</v>
      </c>
      <c r="L178" s="150" t="s">
        <v>2765</v>
      </c>
      <c r="M178" s="128">
        <v>30</v>
      </c>
      <c r="N178" s="150" t="s">
        <v>3176</v>
      </c>
    </row>
    <row r="179" spans="1:14" s="28" customFormat="1" ht="47.25" outlineLevel="1">
      <c r="A179" s="128" t="s">
        <v>3177</v>
      </c>
      <c r="B179" s="204">
        <v>147</v>
      </c>
      <c r="C179" s="146" t="s">
        <v>154</v>
      </c>
      <c r="D179" s="203" t="s">
        <v>3178</v>
      </c>
      <c r="E179" s="34">
        <v>0</v>
      </c>
      <c r="F179" s="150" t="s">
        <v>189</v>
      </c>
      <c r="G179" s="34" t="s">
        <v>189</v>
      </c>
      <c r="H179" s="34" t="s">
        <v>189</v>
      </c>
      <c r="I179" s="34" t="s">
        <v>189</v>
      </c>
      <c r="J179" s="148" t="s">
        <v>3179</v>
      </c>
      <c r="K179" s="149" t="s">
        <v>3180</v>
      </c>
      <c r="L179" s="150" t="s">
        <v>3181</v>
      </c>
      <c r="M179" s="128">
        <v>30</v>
      </c>
      <c r="N179" s="150" t="s">
        <v>3182</v>
      </c>
    </row>
    <row r="180" spans="1:14" s="28" customFormat="1" ht="31.5" outlineLevel="1">
      <c r="A180" s="128" t="s">
        <v>3183</v>
      </c>
      <c r="B180" s="204">
        <v>148</v>
      </c>
      <c r="C180" s="146" t="s">
        <v>154</v>
      </c>
      <c r="D180" s="203" t="s">
        <v>3184</v>
      </c>
      <c r="E180" s="34">
        <v>0</v>
      </c>
      <c r="F180" s="150" t="s">
        <v>189</v>
      </c>
      <c r="G180" s="34" t="s">
        <v>189</v>
      </c>
      <c r="H180" s="34" t="s">
        <v>189</v>
      </c>
      <c r="I180" s="34" t="s">
        <v>189</v>
      </c>
      <c r="J180" s="148" t="s">
        <v>3185</v>
      </c>
      <c r="K180" s="149" t="s">
        <v>3186</v>
      </c>
      <c r="L180" s="150" t="s">
        <v>3187</v>
      </c>
      <c r="M180" s="128">
        <v>30</v>
      </c>
      <c r="N180" s="150" t="s">
        <v>3188</v>
      </c>
    </row>
    <row r="181" spans="1:14" s="28" customFormat="1" ht="31.5" outlineLevel="1">
      <c r="A181" s="128" t="s">
        <v>3189</v>
      </c>
      <c r="B181" s="204">
        <v>149</v>
      </c>
      <c r="C181" s="146" t="s">
        <v>154</v>
      </c>
      <c r="D181" s="203" t="s">
        <v>3190</v>
      </c>
      <c r="E181" s="34">
        <v>0</v>
      </c>
      <c r="F181" s="150" t="s">
        <v>189</v>
      </c>
      <c r="G181" s="34" t="s">
        <v>189</v>
      </c>
      <c r="H181" s="34" t="s">
        <v>189</v>
      </c>
      <c r="I181" s="34" t="s">
        <v>189</v>
      </c>
      <c r="J181" s="148" t="s">
        <v>3191</v>
      </c>
      <c r="K181" s="149" t="s">
        <v>3192</v>
      </c>
      <c r="L181" s="150" t="s">
        <v>3193</v>
      </c>
      <c r="M181" s="128">
        <v>30</v>
      </c>
      <c r="N181" s="150" t="s">
        <v>3194</v>
      </c>
    </row>
    <row r="182" spans="1:14" s="28" customFormat="1" ht="47.25" outlineLevel="1">
      <c r="A182" s="128" t="s">
        <v>3195</v>
      </c>
      <c r="B182" s="204">
        <v>150</v>
      </c>
      <c r="C182" s="146" t="s">
        <v>154</v>
      </c>
      <c r="D182" s="203" t="s">
        <v>3196</v>
      </c>
      <c r="E182" s="34">
        <v>0</v>
      </c>
      <c r="F182" s="150" t="s">
        <v>189</v>
      </c>
      <c r="G182" s="34" t="s">
        <v>189</v>
      </c>
      <c r="H182" s="34" t="s">
        <v>189</v>
      </c>
      <c r="I182" s="34" t="s">
        <v>189</v>
      </c>
      <c r="J182" s="148">
        <v>6200007180</v>
      </c>
      <c r="K182" s="149" t="s">
        <v>3197</v>
      </c>
      <c r="L182" s="150" t="s">
        <v>3198</v>
      </c>
      <c r="M182" s="128">
        <v>30</v>
      </c>
      <c r="N182" s="150" t="s">
        <v>3199</v>
      </c>
    </row>
    <row r="183" spans="1:14" s="28" customFormat="1" ht="94.5" outlineLevel="1">
      <c r="A183" s="128" t="s">
        <v>3200</v>
      </c>
      <c r="B183" s="204">
        <v>151</v>
      </c>
      <c r="C183" s="146" t="s">
        <v>154</v>
      </c>
      <c r="D183" s="203" t="s">
        <v>3201</v>
      </c>
      <c r="E183" s="34">
        <v>0</v>
      </c>
      <c r="F183" s="150" t="s">
        <v>189</v>
      </c>
      <c r="G183" s="34" t="s">
        <v>189</v>
      </c>
      <c r="H183" s="34" t="s">
        <v>189</v>
      </c>
      <c r="I183" s="34" t="s">
        <v>189</v>
      </c>
      <c r="J183" s="148" t="s">
        <v>3202</v>
      </c>
      <c r="K183" s="149" t="s">
        <v>3203</v>
      </c>
      <c r="L183" s="150" t="s">
        <v>3204</v>
      </c>
      <c r="M183" s="128">
        <v>30</v>
      </c>
      <c r="N183" s="150" t="s">
        <v>3205</v>
      </c>
    </row>
    <row r="184" spans="1:14" s="28" customFormat="1" ht="47.25" outlineLevel="1">
      <c r="A184" s="128" t="s">
        <v>3206</v>
      </c>
      <c r="B184" s="204">
        <v>152</v>
      </c>
      <c r="C184" s="146" t="s">
        <v>154</v>
      </c>
      <c r="D184" s="203" t="s">
        <v>3207</v>
      </c>
      <c r="E184" s="34">
        <v>0</v>
      </c>
      <c r="F184" s="150" t="s">
        <v>189</v>
      </c>
      <c r="G184" s="34" t="s">
        <v>189</v>
      </c>
      <c r="H184" s="34" t="s">
        <v>189</v>
      </c>
      <c r="I184" s="34" t="s">
        <v>189</v>
      </c>
      <c r="J184" s="148" t="s">
        <v>3208</v>
      </c>
      <c r="K184" s="149">
        <v>40949</v>
      </c>
      <c r="L184" s="150" t="s">
        <v>3209</v>
      </c>
      <c r="M184" s="128">
        <v>30</v>
      </c>
      <c r="N184" s="150" t="s">
        <v>3210</v>
      </c>
    </row>
    <row r="185" spans="1:14" s="28" customFormat="1" ht="47.25" customHeight="1" outlineLevel="1">
      <c r="A185" s="128" t="s">
        <v>3211</v>
      </c>
      <c r="B185" s="204">
        <v>153</v>
      </c>
      <c r="C185" s="146" t="s">
        <v>154</v>
      </c>
      <c r="D185" s="203" t="s">
        <v>3212</v>
      </c>
      <c r="E185" s="34">
        <v>0</v>
      </c>
      <c r="F185" s="150" t="s">
        <v>189</v>
      </c>
      <c r="G185" s="34" t="s">
        <v>189</v>
      </c>
      <c r="H185" s="34" t="s">
        <v>189</v>
      </c>
      <c r="I185" s="34" t="s">
        <v>189</v>
      </c>
      <c r="J185" s="148">
        <v>6200006263</v>
      </c>
      <c r="K185" s="149" t="s">
        <v>3062</v>
      </c>
      <c r="L185" s="150" t="s">
        <v>3213</v>
      </c>
      <c r="M185" s="128">
        <v>30</v>
      </c>
      <c r="N185" s="265" t="s">
        <v>3214</v>
      </c>
    </row>
    <row r="186" spans="1:14" s="28" customFormat="1" ht="47.25" outlineLevel="1">
      <c r="A186" s="128" t="s">
        <v>3215</v>
      </c>
      <c r="B186" s="204">
        <v>153</v>
      </c>
      <c r="C186" s="146" t="s">
        <v>154</v>
      </c>
      <c r="D186" s="203" t="s">
        <v>3212</v>
      </c>
      <c r="E186" s="34">
        <v>0</v>
      </c>
      <c r="F186" s="150"/>
      <c r="G186" s="34"/>
      <c r="H186" s="34"/>
      <c r="I186" s="34"/>
      <c r="J186" s="148">
        <v>6200006228</v>
      </c>
      <c r="K186" s="149" t="s">
        <v>3062</v>
      </c>
      <c r="L186" s="150" t="s">
        <v>3216</v>
      </c>
      <c r="M186" s="128">
        <v>30</v>
      </c>
      <c r="N186" s="265"/>
    </row>
    <row r="187" spans="1:14" s="28" customFormat="1" ht="47.25" customHeight="1" outlineLevel="1">
      <c r="A187" s="128" t="s">
        <v>3217</v>
      </c>
      <c r="B187" s="204">
        <v>154</v>
      </c>
      <c r="C187" s="146" t="s">
        <v>154</v>
      </c>
      <c r="D187" s="203" t="s">
        <v>3218</v>
      </c>
      <c r="E187" s="34">
        <v>0</v>
      </c>
      <c r="F187" s="150" t="s">
        <v>189</v>
      </c>
      <c r="G187" s="34" t="s">
        <v>189</v>
      </c>
      <c r="H187" s="34" t="s">
        <v>189</v>
      </c>
      <c r="I187" s="34" t="s">
        <v>189</v>
      </c>
      <c r="J187" s="148">
        <v>6200006776</v>
      </c>
      <c r="K187" s="149" t="s">
        <v>3038</v>
      </c>
      <c r="L187" s="150" t="s">
        <v>3219</v>
      </c>
      <c r="M187" s="128">
        <v>30</v>
      </c>
      <c r="N187" s="265" t="s">
        <v>3220</v>
      </c>
    </row>
    <row r="188" spans="1:14" s="28" customFormat="1" ht="47.25" outlineLevel="1">
      <c r="A188" s="128" t="s">
        <v>3221</v>
      </c>
      <c r="B188" s="204">
        <v>154</v>
      </c>
      <c r="C188" s="146" t="s">
        <v>154</v>
      </c>
      <c r="D188" s="203" t="s">
        <v>3218</v>
      </c>
      <c r="E188" s="34">
        <v>0</v>
      </c>
      <c r="F188" s="150"/>
      <c r="G188" s="34"/>
      <c r="H188" s="34"/>
      <c r="I188" s="34"/>
      <c r="J188" s="148">
        <v>6200006777</v>
      </c>
      <c r="K188" s="149" t="s">
        <v>3038</v>
      </c>
      <c r="L188" s="150" t="s">
        <v>3222</v>
      </c>
      <c r="M188" s="128">
        <v>30</v>
      </c>
      <c r="N188" s="265"/>
    </row>
    <row r="189" spans="1:14" s="134" customFormat="1" ht="17.25" customHeight="1">
      <c r="A189" s="193" t="s">
        <v>237</v>
      </c>
      <c r="B189" s="262" t="s">
        <v>238</v>
      </c>
      <c r="C189" s="263"/>
      <c r="D189" s="263"/>
      <c r="E189" s="157">
        <f>E190+E240</f>
        <v>4724.7801799999997</v>
      </c>
      <c r="F189" s="194"/>
      <c r="G189" s="137"/>
      <c r="H189" s="137"/>
      <c r="I189" s="137"/>
      <c r="J189" s="137"/>
      <c r="K189" s="137"/>
      <c r="L189" s="137"/>
      <c r="M189" s="193"/>
      <c r="N189" s="195"/>
    </row>
    <row r="190" spans="1:14" s="139" customFormat="1">
      <c r="A190" s="196" t="s">
        <v>239</v>
      </c>
      <c r="B190" s="264" t="s">
        <v>3223</v>
      </c>
      <c r="C190" s="278"/>
      <c r="D190" s="278"/>
      <c r="E190" s="158">
        <f>SUM(E191:E239)</f>
        <v>1535.6920499999999</v>
      </c>
      <c r="F190" s="197"/>
      <c r="G190" s="142"/>
      <c r="H190" s="142"/>
      <c r="I190" s="142"/>
      <c r="J190" s="153"/>
      <c r="K190" s="154"/>
      <c r="L190" s="155"/>
      <c r="M190" s="202"/>
      <c r="N190" s="198"/>
    </row>
    <row r="191" spans="1:14" s="28" customFormat="1" ht="38.25" customHeight="1" outlineLevel="1">
      <c r="A191" s="128" t="s">
        <v>241</v>
      </c>
      <c r="B191" s="148" t="s">
        <v>1680</v>
      </c>
      <c r="C191" s="146" t="s">
        <v>238</v>
      </c>
      <c r="D191" s="199" t="s">
        <v>486</v>
      </c>
      <c r="E191" s="34">
        <v>18.829139999999999</v>
      </c>
      <c r="F191" s="150" t="s">
        <v>3224</v>
      </c>
      <c r="G191" s="34" t="s">
        <v>3225</v>
      </c>
      <c r="H191" s="34" t="s">
        <v>3226</v>
      </c>
      <c r="I191" s="34" t="s">
        <v>3227</v>
      </c>
      <c r="J191" s="148">
        <v>4292</v>
      </c>
      <c r="K191" s="149">
        <v>41585</v>
      </c>
      <c r="L191" s="150" t="s">
        <v>487</v>
      </c>
      <c r="M191" s="128">
        <v>31</v>
      </c>
      <c r="N191" s="150" t="s">
        <v>3228</v>
      </c>
    </row>
    <row r="192" spans="1:14" s="28" customFormat="1" ht="38.25" customHeight="1" outlineLevel="1">
      <c r="A192" s="128" t="s">
        <v>250</v>
      </c>
      <c r="B192" s="148" t="s">
        <v>1688</v>
      </c>
      <c r="C192" s="146" t="s">
        <v>238</v>
      </c>
      <c r="D192" s="156" t="s">
        <v>3229</v>
      </c>
      <c r="E192" s="34">
        <v>24.196290000000001</v>
      </c>
      <c r="F192" s="150"/>
      <c r="G192" s="34"/>
      <c r="H192" s="34"/>
      <c r="I192" s="34"/>
      <c r="J192" s="148">
        <v>4519</v>
      </c>
      <c r="K192" s="149">
        <v>41669</v>
      </c>
      <c r="L192" s="150" t="s">
        <v>3230</v>
      </c>
      <c r="M192" s="128">
        <v>31</v>
      </c>
      <c r="N192" s="150" t="s">
        <v>3231</v>
      </c>
    </row>
    <row r="193" spans="1:14" s="28" customFormat="1" ht="39.75" customHeight="1" outlineLevel="1">
      <c r="A193" s="128" t="s">
        <v>259</v>
      </c>
      <c r="B193" s="148" t="s">
        <v>1698</v>
      </c>
      <c r="C193" s="146" t="s">
        <v>238</v>
      </c>
      <c r="D193" s="199" t="s">
        <v>3232</v>
      </c>
      <c r="E193" s="34">
        <v>5.9726900000000001</v>
      </c>
      <c r="F193" s="150"/>
      <c r="G193" s="34"/>
      <c r="H193" s="34"/>
      <c r="I193" s="34"/>
      <c r="J193" s="148">
        <v>2867</v>
      </c>
      <c r="K193" s="149">
        <v>41121</v>
      </c>
      <c r="L193" s="150" t="s">
        <v>3233</v>
      </c>
      <c r="M193" s="128">
        <v>31</v>
      </c>
      <c r="N193" s="150" t="s">
        <v>3234</v>
      </c>
    </row>
    <row r="194" spans="1:14" s="28" customFormat="1" ht="47.25" customHeight="1" outlineLevel="1">
      <c r="A194" s="128" t="s">
        <v>267</v>
      </c>
      <c r="B194" s="148" t="s">
        <v>1708</v>
      </c>
      <c r="C194" s="146" t="s">
        <v>238</v>
      </c>
      <c r="D194" s="203" t="s">
        <v>3235</v>
      </c>
      <c r="E194" s="34">
        <v>0.10893</v>
      </c>
      <c r="F194" s="150"/>
      <c r="G194" s="34"/>
      <c r="H194" s="34"/>
      <c r="I194" s="34"/>
      <c r="J194" s="148">
        <v>3668</v>
      </c>
      <c r="K194" s="149">
        <v>41379</v>
      </c>
      <c r="L194" s="150" t="s">
        <v>3236</v>
      </c>
      <c r="M194" s="128">
        <v>31</v>
      </c>
      <c r="N194" s="265" t="s">
        <v>3237</v>
      </c>
    </row>
    <row r="195" spans="1:14" s="28" customFormat="1" ht="31.5" outlineLevel="1">
      <c r="A195" s="128" t="s">
        <v>276</v>
      </c>
      <c r="B195" s="148" t="s">
        <v>1708</v>
      </c>
      <c r="C195" s="146" t="s">
        <v>238</v>
      </c>
      <c r="D195" s="199" t="s">
        <v>3238</v>
      </c>
      <c r="E195" s="34">
        <v>13.3032</v>
      </c>
      <c r="F195" s="150"/>
      <c r="G195" s="34"/>
      <c r="H195" s="34"/>
      <c r="I195" s="34"/>
      <c r="J195" s="148">
        <v>3722</v>
      </c>
      <c r="K195" s="149">
        <v>41388</v>
      </c>
      <c r="L195" s="150" t="s">
        <v>369</v>
      </c>
      <c r="M195" s="128">
        <v>31</v>
      </c>
      <c r="N195" s="265"/>
    </row>
    <row r="196" spans="1:14" s="28" customFormat="1" ht="47.25" outlineLevel="1">
      <c r="A196" s="128" t="s">
        <v>284</v>
      </c>
      <c r="B196" s="148" t="s">
        <v>1708</v>
      </c>
      <c r="C196" s="146" t="s">
        <v>238</v>
      </c>
      <c r="D196" s="199" t="s">
        <v>371</v>
      </c>
      <c r="E196" s="34">
        <v>14.091060000000001</v>
      </c>
      <c r="F196" s="150"/>
      <c r="G196" s="34"/>
      <c r="H196" s="34"/>
      <c r="I196" s="34"/>
      <c r="J196" s="148">
        <v>3737</v>
      </c>
      <c r="K196" s="149">
        <v>40677</v>
      </c>
      <c r="L196" s="150" t="s">
        <v>372</v>
      </c>
      <c r="M196" s="128">
        <v>31</v>
      </c>
      <c r="N196" s="265"/>
    </row>
    <row r="197" spans="1:14" s="28" customFormat="1" ht="31.5" outlineLevel="1">
      <c r="A197" s="128" t="s">
        <v>286</v>
      </c>
      <c r="B197" s="148" t="s">
        <v>1718</v>
      </c>
      <c r="C197" s="146" t="s">
        <v>238</v>
      </c>
      <c r="D197" s="203" t="s">
        <v>3239</v>
      </c>
      <c r="E197" s="34">
        <v>8.3263599999999993</v>
      </c>
      <c r="F197" s="150"/>
      <c r="G197" s="34"/>
      <c r="H197" s="34"/>
      <c r="I197" s="34"/>
      <c r="J197" s="148">
        <v>3501</v>
      </c>
      <c r="K197" s="149">
        <v>41270</v>
      </c>
      <c r="L197" s="150" t="s">
        <v>3240</v>
      </c>
      <c r="M197" s="128">
        <v>31</v>
      </c>
      <c r="N197" s="150" t="s">
        <v>3241</v>
      </c>
    </row>
    <row r="198" spans="1:14" s="28" customFormat="1" ht="31.5" outlineLevel="1">
      <c r="A198" s="128" t="s">
        <v>294</v>
      </c>
      <c r="B198" s="148" t="s">
        <v>1728</v>
      </c>
      <c r="C198" s="146" t="s">
        <v>238</v>
      </c>
      <c r="D198" s="203" t="s">
        <v>3242</v>
      </c>
      <c r="E198" s="34">
        <v>16.074760000000001</v>
      </c>
      <c r="F198" s="150"/>
      <c r="G198" s="34"/>
      <c r="H198" s="34"/>
      <c r="I198" s="34"/>
      <c r="J198" s="148">
        <v>4416</v>
      </c>
      <c r="K198" s="149">
        <v>41626</v>
      </c>
      <c r="L198" s="150" t="s">
        <v>3243</v>
      </c>
      <c r="M198" s="128">
        <v>31</v>
      </c>
      <c r="N198" s="150" t="s">
        <v>3244</v>
      </c>
    </row>
    <row r="199" spans="1:14" s="28" customFormat="1" ht="47.25" customHeight="1" outlineLevel="1">
      <c r="A199" s="128" t="s">
        <v>298</v>
      </c>
      <c r="B199" s="148" t="s">
        <v>1738</v>
      </c>
      <c r="C199" s="146" t="s">
        <v>238</v>
      </c>
      <c r="D199" s="199" t="s">
        <v>3245</v>
      </c>
      <c r="E199" s="34">
        <v>33.699669999999998</v>
      </c>
      <c r="F199" s="150"/>
      <c r="G199" s="34"/>
      <c r="H199" s="34"/>
      <c r="I199" s="34"/>
      <c r="J199" s="148">
        <v>4134</v>
      </c>
      <c r="K199" s="149">
        <v>41537</v>
      </c>
      <c r="L199" s="150" t="s">
        <v>3246</v>
      </c>
      <c r="M199" s="128">
        <v>31</v>
      </c>
      <c r="N199" s="265" t="s">
        <v>3247</v>
      </c>
    </row>
    <row r="200" spans="1:14" s="28" customFormat="1" ht="31.5" outlineLevel="1">
      <c r="A200" s="128" t="s">
        <v>302</v>
      </c>
      <c r="B200" s="148" t="s">
        <v>1738</v>
      </c>
      <c r="C200" s="146" t="s">
        <v>238</v>
      </c>
      <c r="D200" s="203" t="s">
        <v>3248</v>
      </c>
      <c r="E200" s="34">
        <v>21.18515</v>
      </c>
      <c r="F200" s="150"/>
      <c r="G200" s="34"/>
      <c r="H200" s="34"/>
      <c r="I200" s="34"/>
      <c r="J200" s="148">
        <v>4225</v>
      </c>
      <c r="K200" s="149">
        <v>41571</v>
      </c>
      <c r="L200" s="150" t="s">
        <v>3249</v>
      </c>
      <c r="M200" s="128">
        <v>31</v>
      </c>
      <c r="N200" s="265"/>
    </row>
    <row r="201" spans="1:14" s="28" customFormat="1" ht="31.5" outlineLevel="1">
      <c r="A201" s="128" t="s">
        <v>310</v>
      </c>
      <c r="B201" s="148" t="s">
        <v>1738</v>
      </c>
      <c r="C201" s="146" t="s">
        <v>238</v>
      </c>
      <c r="D201" s="203" t="s">
        <v>3250</v>
      </c>
      <c r="E201" s="34">
        <v>24.183769999999999</v>
      </c>
      <c r="F201" s="150"/>
      <c r="G201" s="34"/>
      <c r="H201" s="34"/>
      <c r="I201" s="34"/>
      <c r="J201" s="148">
        <v>4299</v>
      </c>
      <c r="K201" s="149">
        <v>41590</v>
      </c>
      <c r="L201" s="150" t="s">
        <v>3251</v>
      </c>
      <c r="M201" s="128">
        <v>31</v>
      </c>
      <c r="N201" s="265"/>
    </row>
    <row r="202" spans="1:14" s="28" customFormat="1" ht="47.25" customHeight="1" outlineLevel="1">
      <c r="A202" s="128" t="s">
        <v>316</v>
      </c>
      <c r="B202" s="148" t="s">
        <v>1747</v>
      </c>
      <c r="C202" s="146" t="s">
        <v>238</v>
      </c>
      <c r="D202" s="199" t="s">
        <v>3252</v>
      </c>
      <c r="E202" s="34">
        <v>18.490660000000002</v>
      </c>
      <c r="F202" s="150"/>
      <c r="G202" s="34"/>
      <c r="H202" s="34"/>
      <c r="I202" s="34"/>
      <c r="J202" s="148">
        <v>4491</v>
      </c>
      <c r="K202" s="149">
        <v>41662</v>
      </c>
      <c r="L202" s="150" t="s">
        <v>3253</v>
      </c>
      <c r="M202" s="128">
        <v>31</v>
      </c>
      <c r="N202" s="265" t="s">
        <v>3254</v>
      </c>
    </row>
    <row r="203" spans="1:14" s="28" customFormat="1" ht="47.25" outlineLevel="1">
      <c r="A203" s="128" t="s">
        <v>323</v>
      </c>
      <c r="B203" s="148" t="s">
        <v>1747</v>
      </c>
      <c r="C203" s="146" t="s">
        <v>238</v>
      </c>
      <c r="D203" s="199" t="s">
        <v>3255</v>
      </c>
      <c r="E203" s="34">
        <v>15.261649999999999</v>
      </c>
      <c r="F203" s="150"/>
      <c r="G203" s="34"/>
      <c r="H203" s="34"/>
      <c r="I203" s="34"/>
      <c r="J203" s="148">
        <v>4525</v>
      </c>
      <c r="K203" s="149">
        <v>41669</v>
      </c>
      <c r="L203" s="150" t="s">
        <v>3256</v>
      </c>
      <c r="M203" s="128">
        <v>31</v>
      </c>
      <c r="N203" s="265"/>
    </row>
    <row r="204" spans="1:14" s="28" customFormat="1" ht="47.25" outlineLevel="1">
      <c r="A204" s="128" t="s">
        <v>325</v>
      </c>
      <c r="B204" s="148" t="s">
        <v>1755</v>
      </c>
      <c r="C204" s="146" t="s">
        <v>238</v>
      </c>
      <c r="D204" s="199" t="s">
        <v>3257</v>
      </c>
      <c r="E204" s="34">
        <v>12.46576</v>
      </c>
      <c r="F204" s="150"/>
      <c r="G204" s="34"/>
      <c r="H204" s="34"/>
      <c r="I204" s="34"/>
      <c r="J204" s="148">
        <v>4649</v>
      </c>
      <c r="K204" s="149">
        <v>41726</v>
      </c>
      <c r="L204" s="150" t="s">
        <v>3258</v>
      </c>
      <c r="M204" s="128">
        <v>31</v>
      </c>
      <c r="N204" s="265" t="s">
        <v>3259</v>
      </c>
    </row>
    <row r="205" spans="1:14" s="28" customFormat="1" ht="47.25" outlineLevel="1">
      <c r="A205" s="128" t="s">
        <v>327</v>
      </c>
      <c r="B205" s="148" t="s">
        <v>1755</v>
      </c>
      <c r="C205" s="146" t="s">
        <v>238</v>
      </c>
      <c r="D205" s="199" t="s">
        <v>3257</v>
      </c>
      <c r="E205" s="148"/>
      <c r="F205" s="150"/>
      <c r="G205" s="34"/>
      <c r="H205" s="34"/>
      <c r="I205" s="34"/>
      <c r="J205" s="148">
        <v>4650</v>
      </c>
      <c r="K205" s="149">
        <v>41747</v>
      </c>
      <c r="L205" s="150" t="s">
        <v>3260</v>
      </c>
      <c r="M205" s="128">
        <v>31</v>
      </c>
      <c r="N205" s="265"/>
    </row>
    <row r="206" spans="1:14" s="28" customFormat="1" ht="47.25" outlineLevel="1">
      <c r="A206" s="128" t="s">
        <v>331</v>
      </c>
      <c r="B206" s="148" t="s">
        <v>1755</v>
      </c>
      <c r="C206" s="146" t="s">
        <v>238</v>
      </c>
      <c r="D206" s="199" t="s">
        <v>3257</v>
      </c>
      <c r="E206" s="148"/>
      <c r="F206" s="150"/>
      <c r="G206" s="34"/>
      <c r="H206" s="34"/>
      <c r="I206" s="34"/>
      <c r="J206" s="148">
        <v>4651</v>
      </c>
      <c r="K206" s="149">
        <v>41747</v>
      </c>
      <c r="L206" s="150" t="s">
        <v>3261</v>
      </c>
      <c r="M206" s="128">
        <v>31</v>
      </c>
      <c r="N206" s="265"/>
    </row>
    <row r="207" spans="1:14" s="28" customFormat="1" ht="47.25" outlineLevel="1">
      <c r="A207" s="128" t="s">
        <v>3262</v>
      </c>
      <c r="B207" s="148" t="s">
        <v>1755</v>
      </c>
      <c r="C207" s="146" t="s">
        <v>238</v>
      </c>
      <c r="D207" s="199" t="s">
        <v>3257</v>
      </c>
      <c r="E207" s="148"/>
      <c r="F207" s="150"/>
      <c r="G207" s="34"/>
      <c r="H207" s="34"/>
      <c r="I207" s="34"/>
      <c r="J207" s="148">
        <v>4652</v>
      </c>
      <c r="K207" s="149">
        <v>41747</v>
      </c>
      <c r="L207" s="150" t="s">
        <v>3263</v>
      </c>
      <c r="M207" s="128">
        <v>31</v>
      </c>
      <c r="N207" s="265"/>
    </row>
    <row r="208" spans="1:14" s="28" customFormat="1" ht="63" outlineLevel="1">
      <c r="A208" s="128" t="s">
        <v>3264</v>
      </c>
      <c r="B208" s="148" t="s">
        <v>1765</v>
      </c>
      <c r="C208" s="146" t="s">
        <v>238</v>
      </c>
      <c r="D208" s="147" t="s">
        <v>513</v>
      </c>
      <c r="E208" s="34">
        <v>46.586400000000005</v>
      </c>
      <c r="F208" s="150"/>
      <c r="G208" s="34"/>
      <c r="H208" s="34"/>
      <c r="I208" s="34"/>
      <c r="J208" s="148">
        <v>2619</v>
      </c>
      <c r="K208" s="149">
        <v>41025</v>
      </c>
      <c r="L208" s="150" t="s">
        <v>515</v>
      </c>
      <c r="M208" s="128">
        <v>31</v>
      </c>
      <c r="N208" s="265" t="s">
        <v>3265</v>
      </c>
    </row>
    <row r="209" spans="1:14" s="28" customFormat="1" ht="78.75" outlineLevel="1">
      <c r="A209" s="128" t="s">
        <v>3266</v>
      </c>
      <c r="B209" s="148" t="s">
        <v>1765</v>
      </c>
      <c r="C209" s="146" t="s">
        <v>238</v>
      </c>
      <c r="D209" s="156" t="s">
        <v>3267</v>
      </c>
      <c r="E209" s="34">
        <v>11.410600000000001</v>
      </c>
      <c r="F209" s="150"/>
      <c r="G209" s="34"/>
      <c r="H209" s="34"/>
      <c r="I209" s="34"/>
      <c r="J209" s="148">
        <v>2690</v>
      </c>
      <c r="K209" s="149" t="s">
        <v>3268</v>
      </c>
      <c r="L209" s="150" t="s">
        <v>3269</v>
      </c>
      <c r="M209" s="128">
        <v>31</v>
      </c>
      <c r="N209" s="265"/>
    </row>
    <row r="210" spans="1:14" s="28" customFormat="1" ht="47.25" customHeight="1" outlineLevel="1">
      <c r="A210" s="128" t="s">
        <v>3270</v>
      </c>
      <c r="B210" s="148" t="s">
        <v>1775</v>
      </c>
      <c r="C210" s="146" t="s">
        <v>238</v>
      </c>
      <c r="D210" s="199" t="s">
        <v>3271</v>
      </c>
      <c r="E210" s="34">
        <v>24.494399999999999</v>
      </c>
      <c r="F210" s="150"/>
      <c r="G210" s="34"/>
      <c r="H210" s="34"/>
      <c r="I210" s="34"/>
      <c r="J210" s="148">
        <v>3201</v>
      </c>
      <c r="K210" s="149" t="s">
        <v>3272</v>
      </c>
      <c r="L210" s="150" t="s">
        <v>3273</v>
      </c>
      <c r="M210" s="128">
        <v>31</v>
      </c>
      <c r="N210" s="265" t="s">
        <v>3274</v>
      </c>
    </row>
    <row r="211" spans="1:14" s="28" customFormat="1" ht="47.25" outlineLevel="1">
      <c r="A211" s="128" t="s">
        <v>3275</v>
      </c>
      <c r="B211" s="148" t="s">
        <v>1775</v>
      </c>
      <c r="C211" s="146" t="s">
        <v>238</v>
      </c>
      <c r="D211" s="203" t="s">
        <v>3276</v>
      </c>
      <c r="E211" s="34">
        <v>451.31127000000004</v>
      </c>
      <c r="F211" s="150"/>
      <c r="G211" s="34"/>
      <c r="H211" s="34"/>
      <c r="I211" s="34"/>
      <c r="J211" s="148">
        <v>3314</v>
      </c>
      <c r="K211" s="149">
        <v>41249</v>
      </c>
      <c r="L211" s="150" t="s">
        <v>3277</v>
      </c>
      <c r="M211" s="128">
        <v>31</v>
      </c>
      <c r="N211" s="265"/>
    </row>
    <row r="212" spans="1:14" s="28" customFormat="1" ht="47.25" outlineLevel="1">
      <c r="A212" s="128" t="s">
        <v>3278</v>
      </c>
      <c r="B212" s="148" t="s">
        <v>1784</v>
      </c>
      <c r="C212" s="146" t="s">
        <v>238</v>
      </c>
      <c r="D212" s="199" t="s">
        <v>352</v>
      </c>
      <c r="E212" s="34">
        <v>21.892309999999998</v>
      </c>
      <c r="F212" s="150"/>
      <c r="G212" s="34"/>
      <c r="H212" s="34"/>
      <c r="I212" s="34"/>
      <c r="J212" s="148">
        <v>3724</v>
      </c>
      <c r="K212" s="149">
        <v>41388</v>
      </c>
      <c r="L212" s="150" t="s">
        <v>3279</v>
      </c>
      <c r="M212" s="128">
        <v>31</v>
      </c>
      <c r="N212" s="150" t="s">
        <v>3280</v>
      </c>
    </row>
    <row r="213" spans="1:14" s="28" customFormat="1" ht="31.5" outlineLevel="1">
      <c r="A213" s="128" t="s">
        <v>3281</v>
      </c>
      <c r="B213" s="148" t="s">
        <v>1793</v>
      </c>
      <c r="C213" s="146" t="s">
        <v>238</v>
      </c>
      <c r="D213" s="147" t="s">
        <v>3282</v>
      </c>
      <c r="E213" s="34">
        <v>17.28003</v>
      </c>
      <c r="F213" s="150"/>
      <c r="G213" s="34"/>
      <c r="H213" s="34"/>
      <c r="I213" s="34"/>
      <c r="J213" s="148">
        <v>3404</v>
      </c>
      <c r="K213" s="149">
        <v>41272</v>
      </c>
      <c r="L213" s="150" t="s">
        <v>321</v>
      </c>
      <c r="M213" s="128">
        <v>31</v>
      </c>
      <c r="N213" s="150" t="s">
        <v>3283</v>
      </c>
    </row>
    <row r="214" spans="1:14" s="28" customFormat="1" ht="47.25" customHeight="1" outlineLevel="1">
      <c r="A214" s="128" t="s">
        <v>3284</v>
      </c>
      <c r="B214" s="148" t="s">
        <v>1802</v>
      </c>
      <c r="C214" s="146" t="s">
        <v>238</v>
      </c>
      <c r="D214" s="147" t="s">
        <v>3285</v>
      </c>
      <c r="E214" s="34">
        <v>106.53455</v>
      </c>
      <c r="F214" s="150"/>
      <c r="G214" s="34"/>
      <c r="H214" s="34"/>
      <c r="I214" s="34"/>
      <c r="J214" s="148">
        <v>999</v>
      </c>
      <c r="K214" s="149">
        <v>40410</v>
      </c>
      <c r="L214" s="150" t="s">
        <v>3286</v>
      </c>
      <c r="M214" s="128">
        <v>31</v>
      </c>
      <c r="N214" s="265" t="s">
        <v>3287</v>
      </c>
    </row>
    <row r="215" spans="1:14" s="28" customFormat="1" ht="63" outlineLevel="1">
      <c r="A215" s="128" t="s">
        <v>3288</v>
      </c>
      <c r="B215" s="148" t="s">
        <v>1802</v>
      </c>
      <c r="C215" s="146" t="s">
        <v>238</v>
      </c>
      <c r="D215" s="147" t="s">
        <v>3289</v>
      </c>
      <c r="E215" s="34">
        <v>63.930390000000003</v>
      </c>
      <c r="F215" s="150"/>
      <c r="G215" s="34"/>
      <c r="H215" s="34"/>
      <c r="I215" s="34"/>
      <c r="J215" s="148">
        <v>2736</v>
      </c>
      <c r="K215" s="149">
        <v>41081</v>
      </c>
      <c r="L215" s="150" t="s">
        <v>3290</v>
      </c>
      <c r="M215" s="128">
        <v>31</v>
      </c>
      <c r="N215" s="265"/>
    </row>
    <row r="216" spans="1:14" s="28" customFormat="1" ht="47.25" outlineLevel="1">
      <c r="A216" s="128" t="s">
        <v>3291</v>
      </c>
      <c r="B216" s="148" t="s">
        <v>1802</v>
      </c>
      <c r="C216" s="146" t="s">
        <v>238</v>
      </c>
      <c r="D216" s="203" t="s">
        <v>3292</v>
      </c>
      <c r="E216" s="34">
        <v>5.9726900000000001</v>
      </c>
      <c r="F216" s="150"/>
      <c r="G216" s="34"/>
      <c r="H216" s="34"/>
      <c r="I216" s="34"/>
      <c r="J216" s="148">
        <v>2736</v>
      </c>
      <c r="K216" s="149" t="s">
        <v>3293</v>
      </c>
      <c r="L216" s="150" t="s">
        <v>3290</v>
      </c>
      <c r="M216" s="128">
        <v>31</v>
      </c>
      <c r="N216" s="265"/>
    </row>
    <row r="217" spans="1:14" s="28" customFormat="1" ht="47.25" customHeight="1" outlineLevel="1">
      <c r="A217" s="128" t="s">
        <v>3294</v>
      </c>
      <c r="B217" s="148" t="s">
        <v>1811</v>
      </c>
      <c r="C217" s="146" t="s">
        <v>238</v>
      </c>
      <c r="D217" s="199" t="s">
        <v>3295</v>
      </c>
      <c r="E217" s="34">
        <v>9.5247700000000002</v>
      </c>
      <c r="F217" s="150"/>
      <c r="G217" s="34"/>
      <c r="H217" s="34"/>
      <c r="I217" s="34"/>
      <c r="J217" s="148">
        <v>3599</v>
      </c>
      <c r="K217" s="149">
        <v>41346</v>
      </c>
      <c r="L217" s="150" t="s">
        <v>365</v>
      </c>
      <c r="M217" s="128">
        <v>31</v>
      </c>
      <c r="N217" s="265" t="s">
        <v>3296</v>
      </c>
    </row>
    <row r="218" spans="1:14" s="28" customFormat="1" ht="31.5" outlineLevel="1">
      <c r="A218" s="128" t="s">
        <v>3297</v>
      </c>
      <c r="B218" s="148" t="s">
        <v>1811</v>
      </c>
      <c r="C218" s="146" t="s">
        <v>238</v>
      </c>
      <c r="D218" s="199" t="s">
        <v>3298</v>
      </c>
      <c r="E218" s="34">
        <v>41.74156</v>
      </c>
      <c r="F218" s="150"/>
      <c r="G218" s="34"/>
      <c r="H218" s="34"/>
      <c r="I218" s="34"/>
      <c r="J218" s="148">
        <v>3695</v>
      </c>
      <c r="K218" s="149">
        <v>41386</v>
      </c>
      <c r="L218" s="150" t="s">
        <v>350</v>
      </c>
      <c r="M218" s="128">
        <v>31</v>
      </c>
      <c r="N218" s="265"/>
    </row>
    <row r="219" spans="1:14" s="28" customFormat="1" ht="47.25" outlineLevel="1">
      <c r="A219" s="128" t="s">
        <v>3299</v>
      </c>
      <c r="B219" s="148" t="s">
        <v>1811</v>
      </c>
      <c r="C219" s="146" t="s">
        <v>238</v>
      </c>
      <c r="D219" s="156" t="s">
        <v>406</v>
      </c>
      <c r="E219" s="34">
        <v>38.002859999999998</v>
      </c>
      <c r="F219" s="150"/>
      <c r="G219" s="34"/>
      <c r="H219" s="34"/>
      <c r="I219" s="34"/>
      <c r="J219" s="148">
        <v>3718</v>
      </c>
      <c r="K219" s="149">
        <v>41388</v>
      </c>
      <c r="L219" s="150" t="s">
        <v>407</v>
      </c>
      <c r="M219" s="128">
        <v>31</v>
      </c>
      <c r="N219" s="265"/>
    </row>
    <row r="220" spans="1:14" s="28" customFormat="1" ht="31.5" outlineLevel="1">
      <c r="A220" s="128" t="s">
        <v>3300</v>
      </c>
      <c r="B220" s="148" t="s">
        <v>1811</v>
      </c>
      <c r="C220" s="146" t="s">
        <v>238</v>
      </c>
      <c r="D220" s="203" t="s">
        <v>3301</v>
      </c>
      <c r="E220" s="34">
        <v>0.10893</v>
      </c>
      <c r="F220" s="150"/>
      <c r="G220" s="34"/>
      <c r="H220" s="34"/>
      <c r="I220" s="34"/>
      <c r="J220" s="148">
        <v>3740</v>
      </c>
      <c r="K220" s="149">
        <v>41408</v>
      </c>
      <c r="L220" s="150" t="s">
        <v>379</v>
      </c>
      <c r="M220" s="128">
        <v>31</v>
      </c>
      <c r="N220" s="265"/>
    </row>
    <row r="221" spans="1:14" s="28" customFormat="1" ht="53.25" customHeight="1" outlineLevel="1">
      <c r="A221" s="128" t="s">
        <v>3302</v>
      </c>
      <c r="B221" s="128" t="s">
        <v>1819</v>
      </c>
      <c r="C221" s="146" t="s">
        <v>238</v>
      </c>
      <c r="D221" s="200" t="s">
        <v>3303</v>
      </c>
      <c r="E221" s="280">
        <v>182.83895999999999</v>
      </c>
      <c r="F221" s="270" t="s">
        <v>3304</v>
      </c>
      <c r="G221" s="270" t="s">
        <v>3305</v>
      </c>
      <c r="H221" s="281" t="s">
        <v>3306</v>
      </c>
      <c r="I221" s="270">
        <v>604.50337999999999</v>
      </c>
      <c r="J221" s="148">
        <v>3670</v>
      </c>
      <c r="K221" s="149">
        <v>41379</v>
      </c>
      <c r="L221" s="150" t="s">
        <v>3307</v>
      </c>
      <c r="M221" s="128">
        <v>31</v>
      </c>
      <c r="N221" s="265" t="s">
        <v>3308</v>
      </c>
    </row>
    <row r="222" spans="1:14" s="28" customFormat="1" ht="110.25" outlineLevel="1">
      <c r="A222" s="281" t="s">
        <v>3309</v>
      </c>
      <c r="B222" s="281" t="s">
        <v>1819</v>
      </c>
      <c r="C222" s="268" t="s">
        <v>238</v>
      </c>
      <c r="D222" s="282" t="s">
        <v>3310</v>
      </c>
      <c r="E222" s="280"/>
      <c r="F222" s="270"/>
      <c r="G222" s="270"/>
      <c r="H222" s="281"/>
      <c r="I222" s="270"/>
      <c r="J222" s="148" t="s">
        <v>3311</v>
      </c>
      <c r="K222" s="149" t="s">
        <v>3312</v>
      </c>
      <c r="L222" s="150" t="s">
        <v>3313</v>
      </c>
      <c r="M222" s="281">
        <v>31</v>
      </c>
      <c r="N222" s="265"/>
    </row>
    <row r="223" spans="1:14" s="28" customFormat="1" outlineLevel="1">
      <c r="A223" s="281"/>
      <c r="B223" s="281"/>
      <c r="C223" s="268"/>
      <c r="D223" s="282"/>
      <c r="E223" s="280"/>
      <c r="F223" s="270"/>
      <c r="G223" s="270"/>
      <c r="H223" s="281"/>
      <c r="I223" s="270"/>
      <c r="J223" s="148">
        <v>3611</v>
      </c>
      <c r="K223" s="149">
        <v>41345</v>
      </c>
      <c r="L223" s="150" t="s">
        <v>3314</v>
      </c>
      <c r="M223" s="281"/>
      <c r="N223" s="265"/>
    </row>
    <row r="224" spans="1:14" s="28" customFormat="1" outlineLevel="1">
      <c r="A224" s="281"/>
      <c r="B224" s="281"/>
      <c r="C224" s="268"/>
      <c r="D224" s="282"/>
      <c r="E224" s="280"/>
      <c r="F224" s="270"/>
      <c r="G224" s="270"/>
      <c r="H224" s="281"/>
      <c r="I224" s="270"/>
      <c r="J224" s="148">
        <v>3628</v>
      </c>
      <c r="K224" s="149">
        <v>41366</v>
      </c>
      <c r="L224" s="150" t="s">
        <v>3315</v>
      </c>
      <c r="M224" s="281"/>
      <c r="N224" s="265"/>
    </row>
    <row r="225" spans="1:14" s="28" customFormat="1" outlineLevel="1">
      <c r="A225" s="281"/>
      <c r="B225" s="281"/>
      <c r="C225" s="268"/>
      <c r="D225" s="282"/>
      <c r="E225" s="280"/>
      <c r="F225" s="270"/>
      <c r="G225" s="270"/>
      <c r="H225" s="281"/>
      <c r="I225" s="270"/>
      <c r="J225" s="148">
        <v>3687</v>
      </c>
      <c r="K225" s="149">
        <v>41386</v>
      </c>
      <c r="L225" s="150" t="s">
        <v>3316</v>
      </c>
      <c r="M225" s="281"/>
      <c r="N225" s="265"/>
    </row>
    <row r="226" spans="1:14" s="28" customFormat="1" outlineLevel="1">
      <c r="A226" s="281"/>
      <c r="B226" s="281"/>
      <c r="C226" s="268"/>
      <c r="D226" s="282"/>
      <c r="E226" s="280"/>
      <c r="F226" s="270"/>
      <c r="G226" s="270"/>
      <c r="H226" s="281"/>
      <c r="I226" s="270"/>
      <c r="J226" s="148">
        <v>3700</v>
      </c>
      <c r="K226" s="149">
        <v>41386</v>
      </c>
      <c r="L226" s="150" t="s">
        <v>3317</v>
      </c>
      <c r="M226" s="281"/>
      <c r="N226" s="265"/>
    </row>
    <row r="227" spans="1:14" s="28" customFormat="1" ht="32.25" customHeight="1" outlineLevel="1">
      <c r="A227" s="281"/>
      <c r="B227" s="281"/>
      <c r="C227" s="268"/>
      <c r="D227" s="282"/>
      <c r="E227" s="280"/>
      <c r="F227" s="270"/>
      <c r="G227" s="270"/>
      <c r="H227" s="281"/>
      <c r="I227" s="270"/>
      <c r="J227" s="148">
        <v>3727</v>
      </c>
      <c r="K227" s="149">
        <v>41388</v>
      </c>
      <c r="L227" s="150" t="s">
        <v>3318</v>
      </c>
      <c r="M227" s="281"/>
      <c r="N227" s="265"/>
    </row>
    <row r="228" spans="1:14" s="28" customFormat="1" ht="47.25" outlineLevel="1">
      <c r="A228" s="128" t="s">
        <v>3319</v>
      </c>
      <c r="B228" s="128" t="s">
        <v>1819</v>
      </c>
      <c r="C228" s="146" t="s">
        <v>238</v>
      </c>
      <c r="D228" s="207" t="s">
        <v>3320</v>
      </c>
      <c r="E228" s="280"/>
      <c r="F228" s="270"/>
      <c r="G228" s="270"/>
      <c r="H228" s="281"/>
      <c r="I228" s="270"/>
      <c r="J228" s="148" t="s">
        <v>3321</v>
      </c>
      <c r="K228" s="149" t="s">
        <v>3322</v>
      </c>
      <c r="L228" s="150" t="s">
        <v>3323</v>
      </c>
      <c r="M228" s="128">
        <v>31</v>
      </c>
      <c r="N228" s="265"/>
    </row>
    <row r="229" spans="1:14" s="28" customFormat="1" ht="173.25" outlineLevel="1">
      <c r="A229" s="281" t="s">
        <v>3324</v>
      </c>
      <c r="B229" s="281" t="s">
        <v>1819</v>
      </c>
      <c r="C229" s="268" t="s">
        <v>238</v>
      </c>
      <c r="D229" s="282" t="s">
        <v>3325</v>
      </c>
      <c r="E229" s="280"/>
      <c r="F229" s="270"/>
      <c r="G229" s="270"/>
      <c r="H229" s="281"/>
      <c r="I229" s="270"/>
      <c r="J229" s="148" t="s">
        <v>3326</v>
      </c>
      <c r="K229" s="149" t="s">
        <v>3327</v>
      </c>
      <c r="L229" s="150" t="s">
        <v>3328</v>
      </c>
      <c r="M229" s="281">
        <v>31</v>
      </c>
      <c r="N229" s="265" t="s">
        <v>3308</v>
      </c>
    </row>
    <row r="230" spans="1:14" s="28" customFormat="1" ht="47.25" outlineLevel="1">
      <c r="A230" s="281"/>
      <c r="B230" s="281"/>
      <c r="C230" s="268"/>
      <c r="D230" s="282"/>
      <c r="E230" s="280"/>
      <c r="F230" s="270"/>
      <c r="G230" s="270"/>
      <c r="H230" s="281"/>
      <c r="I230" s="270"/>
      <c r="J230" s="148">
        <v>3724</v>
      </c>
      <c r="K230" s="149">
        <v>41388</v>
      </c>
      <c r="L230" s="150" t="s">
        <v>354</v>
      </c>
      <c r="M230" s="281"/>
      <c r="N230" s="265"/>
    </row>
    <row r="231" spans="1:14" s="28" customFormat="1" ht="47.25" outlineLevel="1">
      <c r="A231" s="128" t="s">
        <v>3329</v>
      </c>
      <c r="B231" s="128" t="s">
        <v>1819</v>
      </c>
      <c r="C231" s="146" t="s">
        <v>238</v>
      </c>
      <c r="D231" s="208" t="s">
        <v>3330</v>
      </c>
      <c r="E231" s="280"/>
      <c r="F231" s="270"/>
      <c r="G231" s="270"/>
      <c r="H231" s="281"/>
      <c r="I231" s="270"/>
      <c r="J231" s="148">
        <v>3695</v>
      </c>
      <c r="K231" s="149">
        <v>41386</v>
      </c>
      <c r="L231" s="150" t="s">
        <v>350</v>
      </c>
      <c r="M231" s="128">
        <v>31</v>
      </c>
      <c r="N231" s="265"/>
    </row>
    <row r="232" spans="1:14" s="28" customFormat="1" ht="47.25" outlineLevel="1">
      <c r="A232" s="128" t="s">
        <v>3331</v>
      </c>
      <c r="B232" s="128" t="s">
        <v>1819</v>
      </c>
      <c r="C232" s="146" t="s">
        <v>238</v>
      </c>
      <c r="D232" s="208" t="s">
        <v>3303</v>
      </c>
      <c r="E232" s="280">
        <v>130.03586000000001</v>
      </c>
      <c r="F232" s="270" t="s">
        <v>3304</v>
      </c>
      <c r="G232" s="270" t="s">
        <v>3332</v>
      </c>
      <c r="H232" s="281" t="s">
        <v>3333</v>
      </c>
      <c r="I232" s="270">
        <v>604.50337999999999</v>
      </c>
      <c r="J232" s="148">
        <v>3670</v>
      </c>
      <c r="K232" s="149">
        <v>41379</v>
      </c>
      <c r="L232" s="150" t="s">
        <v>3307</v>
      </c>
      <c r="M232" s="128">
        <v>31</v>
      </c>
      <c r="N232" s="265" t="s">
        <v>3308</v>
      </c>
    </row>
    <row r="233" spans="1:14" s="28" customFormat="1" ht="173.25" outlineLevel="1">
      <c r="A233" s="281" t="s">
        <v>3334</v>
      </c>
      <c r="B233" s="281" t="s">
        <v>1819</v>
      </c>
      <c r="C233" s="268" t="s">
        <v>238</v>
      </c>
      <c r="D233" s="283" t="s">
        <v>3335</v>
      </c>
      <c r="E233" s="280"/>
      <c r="F233" s="270"/>
      <c r="G233" s="270"/>
      <c r="H233" s="281"/>
      <c r="I233" s="270"/>
      <c r="J233" s="148" t="s">
        <v>3336</v>
      </c>
      <c r="K233" s="149" t="s">
        <v>3337</v>
      </c>
      <c r="L233" s="150" t="s">
        <v>3338</v>
      </c>
      <c r="M233" s="128">
        <v>31</v>
      </c>
      <c r="N233" s="265"/>
    </row>
    <row r="234" spans="1:14" s="28" customFormat="1" ht="33" customHeight="1" outlineLevel="1">
      <c r="A234" s="281"/>
      <c r="B234" s="281"/>
      <c r="C234" s="268"/>
      <c r="D234" s="283"/>
      <c r="E234" s="280"/>
      <c r="F234" s="270"/>
      <c r="G234" s="270"/>
      <c r="H234" s="281"/>
      <c r="I234" s="270"/>
      <c r="J234" s="148">
        <v>3727</v>
      </c>
      <c r="K234" s="149">
        <v>41388</v>
      </c>
      <c r="L234" s="150" t="s">
        <v>3318</v>
      </c>
      <c r="M234" s="128">
        <v>31</v>
      </c>
      <c r="N234" s="265"/>
    </row>
    <row r="235" spans="1:14" s="28" customFormat="1" ht="47.25" outlineLevel="1">
      <c r="A235" s="128" t="s">
        <v>3339</v>
      </c>
      <c r="B235" s="128" t="s">
        <v>1819</v>
      </c>
      <c r="C235" s="146" t="s">
        <v>238</v>
      </c>
      <c r="D235" s="208" t="s">
        <v>3340</v>
      </c>
      <c r="E235" s="280"/>
      <c r="F235" s="270"/>
      <c r="G235" s="270"/>
      <c r="H235" s="281"/>
      <c r="I235" s="270"/>
      <c r="J235" s="148">
        <v>3692</v>
      </c>
      <c r="K235" s="149" t="s">
        <v>3341</v>
      </c>
      <c r="L235" s="150" t="s">
        <v>3342</v>
      </c>
      <c r="M235" s="128">
        <v>31</v>
      </c>
      <c r="N235" s="265" t="s">
        <v>3308</v>
      </c>
    </row>
    <row r="236" spans="1:14" s="28" customFormat="1" ht="47.25" outlineLevel="1">
      <c r="A236" s="128" t="s">
        <v>3343</v>
      </c>
      <c r="B236" s="128" t="s">
        <v>1819</v>
      </c>
      <c r="C236" s="146" t="s">
        <v>238</v>
      </c>
      <c r="D236" s="207" t="s">
        <v>3330</v>
      </c>
      <c r="E236" s="280"/>
      <c r="F236" s="270"/>
      <c r="G236" s="270"/>
      <c r="H236" s="281"/>
      <c r="I236" s="270"/>
      <c r="J236" s="148">
        <v>3695</v>
      </c>
      <c r="K236" s="149">
        <v>41386</v>
      </c>
      <c r="L236" s="150" t="s">
        <v>350</v>
      </c>
      <c r="M236" s="128">
        <v>31</v>
      </c>
      <c r="N236" s="265"/>
    </row>
    <row r="237" spans="1:14" s="28" customFormat="1" ht="173.25" outlineLevel="1">
      <c r="A237" s="281" t="s">
        <v>3344</v>
      </c>
      <c r="B237" s="281" t="s">
        <v>1819</v>
      </c>
      <c r="C237" s="268" t="s">
        <v>238</v>
      </c>
      <c r="D237" s="282" t="s">
        <v>3345</v>
      </c>
      <c r="E237" s="280"/>
      <c r="F237" s="270"/>
      <c r="G237" s="270"/>
      <c r="H237" s="281"/>
      <c r="I237" s="270"/>
      <c r="J237" s="148" t="s">
        <v>3326</v>
      </c>
      <c r="K237" s="149" t="s">
        <v>3327</v>
      </c>
      <c r="L237" s="150" t="s">
        <v>3346</v>
      </c>
      <c r="M237" s="128">
        <v>31</v>
      </c>
      <c r="N237" s="265"/>
    </row>
    <row r="238" spans="1:14" s="28" customFormat="1" ht="47.25" outlineLevel="1">
      <c r="A238" s="281"/>
      <c r="B238" s="281"/>
      <c r="C238" s="268"/>
      <c r="D238" s="282"/>
      <c r="E238" s="280"/>
      <c r="F238" s="270"/>
      <c r="G238" s="270"/>
      <c r="H238" s="281"/>
      <c r="I238" s="270"/>
      <c r="J238" s="148">
        <v>3724</v>
      </c>
      <c r="K238" s="149">
        <v>41388</v>
      </c>
      <c r="L238" s="150" t="s">
        <v>354</v>
      </c>
      <c r="M238" s="128">
        <v>31</v>
      </c>
      <c r="N238" s="265"/>
    </row>
    <row r="239" spans="1:14" s="28" customFormat="1" ht="52.5" customHeight="1" outlineLevel="1">
      <c r="A239" s="128" t="s">
        <v>3347</v>
      </c>
      <c r="B239" s="128" t="s">
        <v>1828</v>
      </c>
      <c r="C239" s="161" t="s">
        <v>238</v>
      </c>
      <c r="D239" s="207" t="s">
        <v>3348</v>
      </c>
      <c r="E239" s="34">
        <v>157.83738000000002</v>
      </c>
      <c r="F239" s="150"/>
      <c r="G239" s="34"/>
      <c r="H239" s="34"/>
      <c r="I239" s="34"/>
      <c r="J239" s="148">
        <v>3174</v>
      </c>
      <c r="K239" s="149">
        <v>41207</v>
      </c>
      <c r="L239" s="150" t="s">
        <v>3349</v>
      </c>
      <c r="M239" s="128">
        <v>31</v>
      </c>
      <c r="N239" s="150" t="s">
        <v>3350</v>
      </c>
    </row>
    <row r="240" spans="1:14" s="139" customFormat="1">
      <c r="A240" s="196" t="s">
        <v>335</v>
      </c>
      <c r="B240" s="264" t="s">
        <v>336</v>
      </c>
      <c r="C240" s="278"/>
      <c r="D240" s="278"/>
      <c r="E240" s="158">
        <f>SUM(E241:E334)</f>
        <v>3189.0881300000001</v>
      </c>
      <c r="F240" s="155"/>
      <c r="G240" s="152"/>
      <c r="H240" s="152"/>
      <c r="I240" s="152"/>
      <c r="J240" s="153"/>
      <c r="K240" s="154"/>
      <c r="L240" s="155"/>
      <c r="M240" s="202"/>
      <c r="N240" s="198"/>
    </row>
    <row r="241" spans="1:14" s="28" customFormat="1" ht="47.25" outlineLevel="1">
      <c r="A241" s="128" t="s">
        <v>337</v>
      </c>
      <c r="B241" s="148" t="s">
        <v>1680</v>
      </c>
      <c r="C241" s="146" t="s">
        <v>238</v>
      </c>
      <c r="D241" s="199" t="s">
        <v>3351</v>
      </c>
      <c r="E241" s="34">
        <v>27.9969</v>
      </c>
      <c r="F241" s="150"/>
      <c r="G241" s="34"/>
      <c r="H241" s="34"/>
      <c r="I241" s="34"/>
      <c r="J241" s="148">
        <v>4583</v>
      </c>
      <c r="K241" s="149">
        <v>41676</v>
      </c>
      <c r="L241" s="150" t="s">
        <v>3352</v>
      </c>
      <c r="M241" s="128">
        <v>31</v>
      </c>
      <c r="N241" s="150" t="s">
        <v>3353</v>
      </c>
    </row>
    <row r="242" spans="1:14" s="28" customFormat="1" ht="48.75" customHeight="1" outlineLevel="1">
      <c r="A242" s="128" t="s">
        <v>341</v>
      </c>
      <c r="B242" s="148" t="s">
        <v>1688</v>
      </c>
      <c r="C242" s="146" t="s">
        <v>238</v>
      </c>
      <c r="D242" s="199" t="s">
        <v>3354</v>
      </c>
      <c r="E242" s="34">
        <v>11.141209999999999</v>
      </c>
      <c r="F242" s="150"/>
      <c r="G242" s="34"/>
      <c r="H242" s="34"/>
      <c r="I242" s="34"/>
      <c r="J242" s="148">
        <v>4613</v>
      </c>
      <c r="K242" s="149">
        <v>41722</v>
      </c>
      <c r="L242" s="150" t="s">
        <v>3355</v>
      </c>
      <c r="M242" s="128">
        <v>31</v>
      </c>
      <c r="N242" s="150" t="s">
        <v>3356</v>
      </c>
    </row>
    <row r="243" spans="1:14" s="28" customFormat="1" ht="47.25" outlineLevel="1">
      <c r="A243" s="128" t="s">
        <v>345</v>
      </c>
      <c r="B243" s="148" t="s">
        <v>1698</v>
      </c>
      <c r="C243" s="146" t="s">
        <v>238</v>
      </c>
      <c r="D243" s="147" t="s">
        <v>3357</v>
      </c>
      <c r="E243" s="34">
        <v>1176.4114400000001</v>
      </c>
      <c r="F243" s="150"/>
      <c r="G243" s="34"/>
      <c r="H243" s="34"/>
      <c r="I243" s="34"/>
      <c r="J243" s="148">
        <v>2197</v>
      </c>
      <c r="K243" s="149">
        <v>41243</v>
      </c>
      <c r="L243" s="150" t="s">
        <v>3358</v>
      </c>
      <c r="M243" s="128">
        <v>31</v>
      </c>
      <c r="N243" s="150" t="s">
        <v>3359</v>
      </c>
    </row>
    <row r="244" spans="1:14" s="28" customFormat="1" ht="47.25" outlineLevel="1">
      <c r="A244" s="128" t="s">
        <v>351</v>
      </c>
      <c r="B244" s="148" t="s">
        <v>1708</v>
      </c>
      <c r="C244" s="146" t="s">
        <v>238</v>
      </c>
      <c r="D244" s="199" t="s">
        <v>3360</v>
      </c>
      <c r="E244" s="34">
        <v>0</v>
      </c>
      <c r="F244" s="150"/>
      <c r="G244" s="34"/>
      <c r="H244" s="34"/>
      <c r="I244" s="34"/>
      <c r="J244" s="148">
        <v>4168</v>
      </c>
      <c r="K244" s="149">
        <v>41544</v>
      </c>
      <c r="L244" s="150" t="s">
        <v>3361</v>
      </c>
      <c r="M244" s="128">
        <v>31</v>
      </c>
      <c r="N244" s="150" t="s">
        <v>3362</v>
      </c>
    </row>
    <row r="245" spans="1:14" s="28" customFormat="1" ht="63" outlineLevel="1">
      <c r="A245" s="128" t="s">
        <v>355</v>
      </c>
      <c r="B245" s="148" t="s">
        <v>1718</v>
      </c>
      <c r="C245" s="146" t="s">
        <v>238</v>
      </c>
      <c r="D245" s="199" t="s">
        <v>3363</v>
      </c>
      <c r="E245" s="34">
        <v>28.477640000000001</v>
      </c>
      <c r="F245" s="150"/>
      <c r="G245" s="34"/>
      <c r="H245" s="34"/>
      <c r="I245" s="34"/>
      <c r="J245" s="148">
        <v>4235</v>
      </c>
      <c r="K245" s="149">
        <v>41571</v>
      </c>
      <c r="L245" s="150" t="s">
        <v>3364</v>
      </c>
      <c r="M245" s="128">
        <v>31</v>
      </c>
      <c r="N245" s="150" t="s">
        <v>3365</v>
      </c>
    </row>
    <row r="246" spans="1:14" s="28" customFormat="1" ht="63" outlineLevel="1">
      <c r="A246" s="128" t="s">
        <v>362</v>
      </c>
      <c r="B246" s="148" t="s">
        <v>1728</v>
      </c>
      <c r="C246" s="146" t="s">
        <v>238</v>
      </c>
      <c r="D246" s="199" t="s">
        <v>3366</v>
      </c>
      <c r="E246" s="34">
        <v>28.538969999999999</v>
      </c>
      <c r="F246" s="150"/>
      <c r="G246" s="34"/>
      <c r="H246" s="34"/>
      <c r="I246" s="34"/>
      <c r="J246" s="148">
        <v>4445</v>
      </c>
      <c r="K246" s="149">
        <v>41635</v>
      </c>
      <c r="L246" s="150" t="s">
        <v>3367</v>
      </c>
      <c r="M246" s="128">
        <v>31</v>
      </c>
      <c r="N246" s="150" t="s">
        <v>3368</v>
      </c>
    </row>
    <row r="247" spans="1:14" s="28" customFormat="1" ht="60.75" customHeight="1" outlineLevel="1">
      <c r="A247" s="128" t="s">
        <v>366</v>
      </c>
      <c r="B247" s="148" t="s">
        <v>1738</v>
      </c>
      <c r="C247" s="146" t="s">
        <v>238</v>
      </c>
      <c r="D247" s="203" t="s">
        <v>3369</v>
      </c>
      <c r="E247" s="34">
        <v>0.11151</v>
      </c>
      <c r="F247" s="150"/>
      <c r="G247" s="34"/>
      <c r="H247" s="34"/>
      <c r="I247" s="34"/>
      <c r="J247" s="148">
        <v>4327</v>
      </c>
      <c r="K247" s="149">
        <v>41598</v>
      </c>
      <c r="L247" s="150" t="s">
        <v>3370</v>
      </c>
      <c r="M247" s="128">
        <v>31</v>
      </c>
      <c r="N247" s="265" t="s">
        <v>3371</v>
      </c>
    </row>
    <row r="248" spans="1:14" s="28" customFormat="1" ht="31.5" outlineLevel="1">
      <c r="A248" s="128" t="s">
        <v>370</v>
      </c>
      <c r="B248" s="148" t="s">
        <v>1738</v>
      </c>
      <c r="C248" s="146" t="s">
        <v>238</v>
      </c>
      <c r="D248" s="199" t="s">
        <v>3372</v>
      </c>
      <c r="E248" s="34">
        <v>19.132829999999998</v>
      </c>
      <c r="F248" s="150"/>
      <c r="G248" s="34"/>
      <c r="H248" s="34"/>
      <c r="I248" s="34"/>
      <c r="J248" s="148">
        <v>4366</v>
      </c>
      <c r="K248" s="149">
        <v>41612</v>
      </c>
      <c r="L248" s="150" t="s">
        <v>3373</v>
      </c>
      <c r="M248" s="128">
        <v>31</v>
      </c>
      <c r="N248" s="265"/>
    </row>
    <row r="249" spans="1:14" s="28" customFormat="1" ht="31.5" outlineLevel="1">
      <c r="A249" s="128" t="s">
        <v>373</v>
      </c>
      <c r="B249" s="148" t="s">
        <v>1738</v>
      </c>
      <c r="C249" s="146" t="s">
        <v>238</v>
      </c>
      <c r="D249" s="206" t="s">
        <v>3374</v>
      </c>
      <c r="E249" s="34">
        <v>18.589079999999999</v>
      </c>
      <c r="F249" s="150"/>
      <c r="G249" s="34"/>
      <c r="H249" s="34"/>
      <c r="I249" s="34"/>
      <c r="J249" s="148">
        <v>4396</v>
      </c>
      <c r="K249" s="149">
        <v>41620</v>
      </c>
      <c r="L249" s="150" t="s">
        <v>3375</v>
      </c>
      <c r="M249" s="128">
        <v>31</v>
      </c>
      <c r="N249" s="265"/>
    </row>
    <row r="250" spans="1:14" s="28" customFormat="1" ht="31.5" outlineLevel="1">
      <c r="A250" s="128" t="s">
        <v>377</v>
      </c>
      <c r="B250" s="148" t="s">
        <v>1738</v>
      </c>
      <c r="C250" s="146" t="s">
        <v>238</v>
      </c>
      <c r="D250" s="199" t="s">
        <v>3376</v>
      </c>
      <c r="E250" s="34">
        <v>33.457009999999997</v>
      </c>
      <c r="F250" s="150"/>
      <c r="G250" s="34"/>
      <c r="H250" s="34"/>
      <c r="I250" s="34"/>
      <c r="J250" s="148">
        <v>4461</v>
      </c>
      <c r="K250" s="149">
        <v>41653</v>
      </c>
      <c r="L250" s="150" t="s">
        <v>3377</v>
      </c>
      <c r="M250" s="128">
        <v>31</v>
      </c>
      <c r="N250" s="265"/>
    </row>
    <row r="251" spans="1:14" s="28" customFormat="1" ht="47.25" outlineLevel="1">
      <c r="A251" s="128" t="s">
        <v>380</v>
      </c>
      <c r="B251" s="148" t="s">
        <v>1738</v>
      </c>
      <c r="C251" s="146" t="s">
        <v>238</v>
      </c>
      <c r="D251" s="199" t="s">
        <v>3378</v>
      </c>
      <c r="E251" s="34">
        <v>27.910429999999998</v>
      </c>
      <c r="F251" s="150"/>
      <c r="G251" s="34"/>
      <c r="H251" s="34"/>
      <c r="I251" s="34"/>
      <c r="J251" s="148">
        <v>4474</v>
      </c>
      <c r="K251" s="149">
        <v>41659</v>
      </c>
      <c r="L251" s="150" t="s">
        <v>3379</v>
      </c>
      <c r="M251" s="128">
        <v>31</v>
      </c>
      <c r="N251" s="265"/>
    </row>
    <row r="252" spans="1:14" s="28" customFormat="1" ht="31.5" outlineLevel="1">
      <c r="A252" s="128" t="s">
        <v>385</v>
      </c>
      <c r="B252" s="148" t="s">
        <v>1738</v>
      </c>
      <c r="C252" s="146" t="s">
        <v>238</v>
      </c>
      <c r="D252" s="199" t="s">
        <v>3380</v>
      </c>
      <c r="E252" s="34">
        <v>20.343319999999999</v>
      </c>
      <c r="F252" s="150"/>
      <c r="G252" s="34"/>
      <c r="H252" s="34"/>
      <c r="I252" s="34"/>
      <c r="J252" s="148">
        <v>4492</v>
      </c>
      <c r="K252" s="149">
        <v>41662</v>
      </c>
      <c r="L252" s="150" t="s">
        <v>3381</v>
      </c>
      <c r="M252" s="128">
        <v>31</v>
      </c>
      <c r="N252" s="265"/>
    </row>
    <row r="253" spans="1:14" s="28" customFormat="1" ht="47.25" outlineLevel="1">
      <c r="A253" s="128" t="s">
        <v>389</v>
      </c>
      <c r="B253" s="148" t="s">
        <v>1747</v>
      </c>
      <c r="C253" s="146" t="s">
        <v>238</v>
      </c>
      <c r="D253" s="199" t="s">
        <v>3382</v>
      </c>
      <c r="E253" s="34">
        <v>17.905089999999984</v>
      </c>
      <c r="F253" s="150"/>
      <c r="G253" s="34"/>
      <c r="H253" s="34"/>
      <c r="I253" s="34"/>
      <c r="J253" s="148">
        <v>4564</v>
      </c>
      <c r="K253" s="149">
        <v>41710</v>
      </c>
      <c r="L253" s="150" t="s">
        <v>3383</v>
      </c>
      <c r="M253" s="128">
        <v>31</v>
      </c>
      <c r="N253" s="265" t="s">
        <v>3384</v>
      </c>
    </row>
    <row r="254" spans="1:14" s="28" customFormat="1" ht="31.5" outlineLevel="1">
      <c r="A254" s="128" t="s">
        <v>393</v>
      </c>
      <c r="B254" s="148" t="s">
        <v>1747</v>
      </c>
      <c r="C254" s="146" t="s">
        <v>238</v>
      </c>
      <c r="D254" s="203" t="s">
        <v>3385</v>
      </c>
      <c r="E254" s="34">
        <v>18.783519999999999</v>
      </c>
      <c r="F254" s="150"/>
      <c r="G254" s="34"/>
      <c r="H254" s="34"/>
      <c r="I254" s="34"/>
      <c r="J254" s="148">
        <v>4594</v>
      </c>
      <c r="K254" s="149">
        <v>41712</v>
      </c>
      <c r="L254" s="150" t="s">
        <v>3386</v>
      </c>
      <c r="M254" s="128">
        <v>31</v>
      </c>
      <c r="N254" s="265"/>
    </row>
    <row r="255" spans="1:14" s="28" customFormat="1" ht="141.75" customHeight="1" outlineLevel="1">
      <c r="A255" s="128" t="s">
        <v>397</v>
      </c>
      <c r="B255" s="148" t="s">
        <v>1747</v>
      </c>
      <c r="C255" s="146" t="s">
        <v>238</v>
      </c>
      <c r="D255" s="199" t="s">
        <v>3387</v>
      </c>
      <c r="E255" s="34">
        <v>36.408149999999999</v>
      </c>
      <c r="F255" s="150"/>
      <c r="G255" s="34"/>
      <c r="H255" s="34"/>
      <c r="I255" s="34"/>
      <c r="J255" s="148">
        <v>4609</v>
      </c>
      <c r="K255" s="149">
        <v>41717</v>
      </c>
      <c r="L255" s="150" t="s">
        <v>3388</v>
      </c>
      <c r="M255" s="128">
        <v>31</v>
      </c>
      <c r="N255" s="265"/>
    </row>
    <row r="256" spans="1:14" s="28" customFormat="1" ht="30" customHeight="1" outlineLevel="1">
      <c r="A256" s="128" t="s">
        <v>401</v>
      </c>
      <c r="B256" s="148" t="s">
        <v>1755</v>
      </c>
      <c r="C256" s="146" t="s">
        <v>238</v>
      </c>
      <c r="D256" s="199" t="s">
        <v>3389</v>
      </c>
      <c r="E256" s="34">
        <v>0</v>
      </c>
      <c r="F256" s="150"/>
      <c r="G256" s="34"/>
      <c r="H256" s="34"/>
      <c r="I256" s="34"/>
      <c r="J256" s="148">
        <v>4664</v>
      </c>
      <c r="K256" s="149">
        <v>41746</v>
      </c>
      <c r="L256" s="150" t="s">
        <v>3390</v>
      </c>
      <c r="M256" s="128">
        <v>31</v>
      </c>
      <c r="N256" s="265" t="s">
        <v>3391</v>
      </c>
    </row>
    <row r="257" spans="1:14" s="28" customFormat="1" ht="31.5" outlineLevel="1">
      <c r="A257" s="128" t="s">
        <v>405</v>
      </c>
      <c r="B257" s="148" t="s">
        <v>1755</v>
      </c>
      <c r="C257" s="146" t="s">
        <v>238</v>
      </c>
      <c r="D257" s="203" t="s">
        <v>3392</v>
      </c>
      <c r="E257" s="34">
        <v>0</v>
      </c>
      <c r="F257" s="150"/>
      <c r="G257" s="34"/>
      <c r="H257" s="34"/>
      <c r="I257" s="34"/>
      <c r="J257" s="148">
        <v>4739</v>
      </c>
      <c r="K257" s="149">
        <v>41764</v>
      </c>
      <c r="L257" s="150" t="s">
        <v>3393</v>
      </c>
      <c r="M257" s="128">
        <v>31</v>
      </c>
      <c r="N257" s="265"/>
    </row>
    <row r="258" spans="1:14" s="28" customFormat="1" ht="63" outlineLevel="1">
      <c r="A258" s="128" t="s">
        <v>409</v>
      </c>
      <c r="B258" s="148" t="s">
        <v>1765</v>
      </c>
      <c r="C258" s="146" t="s">
        <v>238</v>
      </c>
      <c r="D258" s="203" t="s">
        <v>3394</v>
      </c>
      <c r="E258" s="34">
        <v>0</v>
      </c>
      <c r="F258" s="150"/>
      <c r="G258" s="34"/>
      <c r="H258" s="34"/>
      <c r="I258" s="34"/>
      <c r="J258" s="148">
        <v>6400004817</v>
      </c>
      <c r="K258" s="149">
        <v>41821</v>
      </c>
      <c r="L258" s="150" t="s">
        <v>3395</v>
      </c>
      <c r="M258" s="128">
        <v>31</v>
      </c>
      <c r="N258" s="150" t="s">
        <v>3396</v>
      </c>
    </row>
    <row r="259" spans="1:14" s="28" customFormat="1" ht="31.5" outlineLevel="1">
      <c r="A259" s="128" t="s">
        <v>413</v>
      </c>
      <c r="B259" s="148" t="s">
        <v>1775</v>
      </c>
      <c r="C259" s="146" t="s">
        <v>238</v>
      </c>
      <c r="D259" s="203" t="s">
        <v>3397</v>
      </c>
      <c r="E259" s="34">
        <v>0</v>
      </c>
      <c r="F259" s="150"/>
      <c r="G259" s="34"/>
      <c r="H259" s="34"/>
      <c r="I259" s="34"/>
      <c r="J259" s="148">
        <v>6400004797</v>
      </c>
      <c r="K259" s="149">
        <v>41793</v>
      </c>
      <c r="L259" s="150" t="s">
        <v>3398</v>
      </c>
      <c r="M259" s="128">
        <v>31</v>
      </c>
      <c r="N259" s="150" t="s">
        <v>3399</v>
      </c>
    </row>
    <row r="260" spans="1:14" s="28" customFormat="1" ht="47.25" outlineLevel="1">
      <c r="A260" s="128" t="s">
        <v>417</v>
      </c>
      <c r="B260" s="148" t="s">
        <v>1784</v>
      </c>
      <c r="C260" s="146" t="s">
        <v>238</v>
      </c>
      <c r="D260" s="203" t="s">
        <v>3400</v>
      </c>
      <c r="E260" s="34">
        <v>0</v>
      </c>
      <c r="F260" s="150"/>
      <c r="G260" s="34"/>
      <c r="H260" s="34"/>
      <c r="I260" s="34"/>
      <c r="J260" s="148">
        <v>6400004887</v>
      </c>
      <c r="K260" s="149">
        <v>41856</v>
      </c>
      <c r="L260" s="150" t="s">
        <v>3401</v>
      </c>
      <c r="M260" s="128">
        <v>31</v>
      </c>
      <c r="N260" s="150" t="s">
        <v>3402</v>
      </c>
    </row>
    <row r="261" spans="1:14" s="28" customFormat="1" ht="31.5" outlineLevel="1">
      <c r="A261" s="128" t="s">
        <v>421</v>
      </c>
      <c r="B261" s="148" t="s">
        <v>1793</v>
      </c>
      <c r="C261" s="146" t="s">
        <v>238</v>
      </c>
      <c r="D261" s="147" t="s">
        <v>3403</v>
      </c>
      <c r="E261" s="34">
        <v>9.8537499999999998</v>
      </c>
      <c r="F261" s="150"/>
      <c r="G261" s="34"/>
      <c r="H261" s="34"/>
      <c r="I261" s="34"/>
      <c r="J261" s="148">
        <v>2938</v>
      </c>
      <c r="K261" s="149">
        <v>41148</v>
      </c>
      <c r="L261" s="150" t="s">
        <v>3404</v>
      </c>
      <c r="M261" s="128">
        <v>31</v>
      </c>
      <c r="N261" s="150" t="s">
        <v>3405</v>
      </c>
    </row>
    <row r="262" spans="1:14" s="28" customFormat="1" ht="63" outlineLevel="1">
      <c r="A262" s="128" t="s">
        <v>424</v>
      </c>
      <c r="B262" s="148" t="s">
        <v>1802</v>
      </c>
      <c r="C262" s="146" t="s">
        <v>238</v>
      </c>
      <c r="D262" s="199" t="s">
        <v>3406</v>
      </c>
      <c r="E262" s="34">
        <v>0</v>
      </c>
      <c r="F262" s="150"/>
      <c r="G262" s="34"/>
      <c r="H262" s="34"/>
      <c r="I262" s="34"/>
      <c r="J262" s="148">
        <v>44</v>
      </c>
      <c r="K262" s="149">
        <v>40214</v>
      </c>
      <c r="L262" s="150" t="s">
        <v>3407</v>
      </c>
      <c r="M262" s="128">
        <v>31</v>
      </c>
      <c r="N262" s="150" t="s">
        <v>3408</v>
      </c>
    </row>
    <row r="263" spans="1:14" s="28" customFormat="1" ht="31.5" outlineLevel="1">
      <c r="A263" s="128" t="s">
        <v>428</v>
      </c>
      <c r="B263" s="148" t="s">
        <v>1811</v>
      </c>
      <c r="C263" s="146" t="s">
        <v>238</v>
      </c>
      <c r="D263" s="199" t="s">
        <v>3409</v>
      </c>
      <c r="E263" s="34">
        <v>0</v>
      </c>
      <c r="F263" s="150"/>
      <c r="G263" s="34"/>
      <c r="H263" s="34"/>
      <c r="I263" s="34"/>
      <c r="J263" s="148">
        <v>1600</v>
      </c>
      <c r="K263" s="149">
        <v>40668</v>
      </c>
      <c r="L263" s="150" t="s">
        <v>1260</v>
      </c>
      <c r="M263" s="128">
        <v>31</v>
      </c>
      <c r="N263" s="150" t="s">
        <v>3410</v>
      </c>
    </row>
    <row r="264" spans="1:14" s="28" customFormat="1" ht="31.5" outlineLevel="1">
      <c r="A264" s="128" t="s">
        <v>432</v>
      </c>
      <c r="B264" s="148" t="s">
        <v>1819</v>
      </c>
      <c r="C264" s="146" t="s">
        <v>238</v>
      </c>
      <c r="D264" s="199" t="s">
        <v>3411</v>
      </c>
      <c r="E264" s="34">
        <v>0</v>
      </c>
      <c r="F264" s="150"/>
      <c r="G264" s="34"/>
      <c r="H264" s="34"/>
      <c r="I264" s="34"/>
      <c r="J264" s="148">
        <v>2372</v>
      </c>
      <c r="K264" s="149">
        <v>40921</v>
      </c>
      <c r="L264" s="150" t="s">
        <v>3412</v>
      </c>
      <c r="M264" s="128">
        <v>31</v>
      </c>
      <c r="N264" s="150" t="s">
        <v>3413</v>
      </c>
    </row>
    <row r="265" spans="1:14" s="28" customFormat="1" ht="47.25" outlineLevel="1">
      <c r="A265" s="128" t="s">
        <v>437</v>
      </c>
      <c r="B265" s="148" t="s">
        <v>1828</v>
      </c>
      <c r="C265" s="146" t="s">
        <v>238</v>
      </c>
      <c r="D265" s="147" t="s">
        <v>3414</v>
      </c>
      <c r="E265" s="34">
        <v>335.99185999999997</v>
      </c>
      <c r="F265" s="150"/>
      <c r="G265" s="34"/>
      <c r="H265" s="34"/>
      <c r="I265" s="34"/>
      <c r="J265" s="148">
        <v>2430</v>
      </c>
      <c r="K265" s="149">
        <v>40970</v>
      </c>
      <c r="L265" s="150" t="s">
        <v>3415</v>
      </c>
      <c r="M265" s="128">
        <v>31</v>
      </c>
      <c r="N265" s="150" t="s">
        <v>3416</v>
      </c>
    </row>
    <row r="266" spans="1:14" s="28" customFormat="1" ht="63" outlineLevel="1">
      <c r="A266" s="128" t="s">
        <v>440</v>
      </c>
      <c r="B266" s="148" t="s">
        <v>1836</v>
      </c>
      <c r="C266" s="146" t="s">
        <v>238</v>
      </c>
      <c r="D266" s="203" t="s">
        <v>3417</v>
      </c>
      <c r="E266" s="34">
        <v>0</v>
      </c>
      <c r="F266" s="150"/>
      <c r="G266" s="34"/>
      <c r="H266" s="34"/>
      <c r="I266" s="34"/>
      <c r="J266" s="148">
        <v>2571</v>
      </c>
      <c r="K266" s="149">
        <v>41008</v>
      </c>
      <c r="L266" s="150" t="s">
        <v>3418</v>
      </c>
      <c r="M266" s="128">
        <v>31</v>
      </c>
      <c r="N266" s="150" t="s">
        <v>3419</v>
      </c>
    </row>
    <row r="267" spans="1:14" s="28" customFormat="1" ht="31.5" outlineLevel="1">
      <c r="A267" s="128" t="s">
        <v>446</v>
      </c>
      <c r="B267" s="148" t="s">
        <v>1846</v>
      </c>
      <c r="C267" s="146" t="s">
        <v>238</v>
      </c>
      <c r="D267" s="203" t="s">
        <v>3420</v>
      </c>
      <c r="E267" s="34">
        <v>0</v>
      </c>
      <c r="F267" s="150"/>
      <c r="G267" s="34"/>
      <c r="H267" s="34"/>
      <c r="I267" s="34"/>
      <c r="J267" s="148">
        <v>2640</v>
      </c>
      <c r="K267" s="149">
        <v>41039</v>
      </c>
      <c r="L267" s="150" t="s">
        <v>3421</v>
      </c>
      <c r="M267" s="128">
        <v>31</v>
      </c>
      <c r="N267" s="150" t="s">
        <v>3422</v>
      </c>
    </row>
    <row r="268" spans="1:14" s="28" customFormat="1" ht="31.5" outlineLevel="1">
      <c r="A268" s="128" t="s">
        <v>451</v>
      </c>
      <c r="B268" s="148" t="s">
        <v>1855</v>
      </c>
      <c r="C268" s="146" t="s">
        <v>238</v>
      </c>
      <c r="D268" s="199" t="s">
        <v>3423</v>
      </c>
      <c r="E268" s="34">
        <v>0</v>
      </c>
      <c r="F268" s="150"/>
      <c r="G268" s="34"/>
      <c r="H268" s="34"/>
      <c r="I268" s="34"/>
      <c r="J268" s="148">
        <v>2984</v>
      </c>
      <c r="K268" s="149">
        <v>41155</v>
      </c>
      <c r="L268" s="150" t="s">
        <v>282</v>
      </c>
      <c r="M268" s="128">
        <v>31</v>
      </c>
      <c r="N268" s="150" t="s">
        <v>3424</v>
      </c>
    </row>
    <row r="269" spans="1:14" s="28" customFormat="1" ht="31.5" outlineLevel="1">
      <c r="A269" s="128" t="s">
        <v>456</v>
      </c>
      <c r="B269" s="148" t="s">
        <v>1865</v>
      </c>
      <c r="C269" s="146" t="s">
        <v>238</v>
      </c>
      <c r="D269" s="199" t="s">
        <v>3425</v>
      </c>
      <c r="E269" s="34">
        <v>0</v>
      </c>
      <c r="F269" s="150"/>
      <c r="G269" s="34"/>
      <c r="H269" s="34"/>
      <c r="I269" s="34"/>
      <c r="J269" s="148">
        <v>3156</v>
      </c>
      <c r="K269" s="149">
        <v>41200</v>
      </c>
      <c r="L269" s="150" t="s">
        <v>3426</v>
      </c>
      <c r="M269" s="128">
        <v>31</v>
      </c>
      <c r="N269" s="150" t="s">
        <v>3427</v>
      </c>
    </row>
    <row r="270" spans="1:14" s="28" customFormat="1" ht="47.25" outlineLevel="1">
      <c r="A270" s="128" t="s">
        <v>461</v>
      </c>
      <c r="B270" s="148" t="s">
        <v>1869</v>
      </c>
      <c r="C270" s="146" t="s">
        <v>238</v>
      </c>
      <c r="D270" s="156" t="s">
        <v>3428</v>
      </c>
      <c r="E270" s="34">
        <v>0</v>
      </c>
      <c r="F270" s="150"/>
      <c r="G270" s="34"/>
      <c r="H270" s="34"/>
      <c r="I270" s="34"/>
      <c r="J270" s="148">
        <v>3607</v>
      </c>
      <c r="K270" s="149" t="s">
        <v>3429</v>
      </c>
      <c r="L270" s="150" t="s">
        <v>3430</v>
      </c>
      <c r="M270" s="128">
        <v>31</v>
      </c>
      <c r="N270" s="150" t="s">
        <v>3431</v>
      </c>
    </row>
    <row r="271" spans="1:14" s="28" customFormat="1" ht="47.25" outlineLevel="1">
      <c r="A271" s="128" t="s">
        <v>466</v>
      </c>
      <c r="B271" s="148" t="s">
        <v>1879</v>
      </c>
      <c r="C271" s="146" t="s">
        <v>238</v>
      </c>
      <c r="D271" s="199" t="s">
        <v>3432</v>
      </c>
      <c r="E271" s="34">
        <v>37.852710000000002</v>
      </c>
      <c r="F271" s="150"/>
      <c r="G271" s="34"/>
      <c r="H271" s="34"/>
      <c r="I271" s="34"/>
      <c r="J271" s="148">
        <v>3647</v>
      </c>
      <c r="K271" s="149">
        <v>41366</v>
      </c>
      <c r="L271" s="150" t="s">
        <v>360</v>
      </c>
      <c r="M271" s="128">
        <v>31</v>
      </c>
      <c r="N271" s="150" t="s">
        <v>3433</v>
      </c>
    </row>
    <row r="272" spans="1:14" s="28" customFormat="1" ht="31.5" outlineLevel="1">
      <c r="A272" s="128" t="s">
        <v>470</v>
      </c>
      <c r="B272" s="148" t="s">
        <v>1888</v>
      </c>
      <c r="C272" s="146" t="s">
        <v>238</v>
      </c>
      <c r="D272" s="199" t="s">
        <v>3434</v>
      </c>
      <c r="E272" s="34">
        <v>27.924950000000003</v>
      </c>
      <c r="F272" s="150"/>
      <c r="G272" s="34"/>
      <c r="H272" s="34"/>
      <c r="I272" s="34"/>
      <c r="J272" s="148">
        <v>3679</v>
      </c>
      <c r="K272" s="149">
        <v>41333</v>
      </c>
      <c r="L272" s="150" t="s">
        <v>3435</v>
      </c>
      <c r="M272" s="128">
        <v>31</v>
      </c>
      <c r="N272" s="150" t="s">
        <v>3436</v>
      </c>
    </row>
    <row r="273" spans="1:14" s="28" customFormat="1" ht="63" outlineLevel="1">
      <c r="A273" s="128" t="s">
        <v>474</v>
      </c>
      <c r="B273" s="148" t="s">
        <v>1897</v>
      </c>
      <c r="C273" s="146" t="s">
        <v>238</v>
      </c>
      <c r="D273" s="203" t="s">
        <v>3437</v>
      </c>
      <c r="E273" s="34">
        <v>0</v>
      </c>
      <c r="F273" s="150"/>
      <c r="G273" s="34"/>
      <c r="H273" s="34"/>
      <c r="I273" s="34"/>
      <c r="J273" s="148">
        <v>3681</v>
      </c>
      <c r="K273" s="149">
        <v>41338</v>
      </c>
      <c r="L273" s="150" t="s">
        <v>3438</v>
      </c>
      <c r="M273" s="128">
        <v>31</v>
      </c>
      <c r="N273" s="150" t="s">
        <v>3439</v>
      </c>
    </row>
    <row r="274" spans="1:14" s="28" customFormat="1" ht="47.25" outlineLevel="1">
      <c r="A274" s="128" t="s">
        <v>481</v>
      </c>
      <c r="B274" s="148" t="s">
        <v>1906</v>
      </c>
      <c r="C274" s="146" t="s">
        <v>238</v>
      </c>
      <c r="D274" s="203" t="s">
        <v>3440</v>
      </c>
      <c r="E274" s="34">
        <v>0</v>
      </c>
      <c r="F274" s="150"/>
      <c r="G274" s="34"/>
      <c r="H274" s="34"/>
      <c r="I274" s="34"/>
      <c r="J274" s="148">
        <v>3946</v>
      </c>
      <c r="K274" s="149">
        <v>41479</v>
      </c>
      <c r="L274" s="150" t="s">
        <v>3441</v>
      </c>
      <c r="M274" s="128">
        <v>31</v>
      </c>
      <c r="N274" s="150" t="s">
        <v>3442</v>
      </c>
    </row>
    <row r="275" spans="1:14" s="28" customFormat="1" ht="63" outlineLevel="1">
      <c r="A275" s="128" t="s">
        <v>485</v>
      </c>
      <c r="B275" s="148" t="s">
        <v>1910</v>
      </c>
      <c r="C275" s="146" t="s">
        <v>238</v>
      </c>
      <c r="D275" s="199" t="s">
        <v>3443</v>
      </c>
      <c r="E275" s="34">
        <v>0</v>
      </c>
      <c r="F275" s="150"/>
      <c r="G275" s="34"/>
      <c r="H275" s="34"/>
      <c r="I275" s="34"/>
      <c r="J275" s="148">
        <v>4072</v>
      </c>
      <c r="K275" s="149">
        <v>41529</v>
      </c>
      <c r="L275" s="150" t="s">
        <v>3444</v>
      </c>
      <c r="M275" s="128">
        <v>31</v>
      </c>
      <c r="N275" s="150" t="s">
        <v>3445</v>
      </c>
    </row>
    <row r="276" spans="1:14" s="28" customFormat="1" ht="47.25" outlineLevel="1">
      <c r="A276" s="128" t="s">
        <v>489</v>
      </c>
      <c r="B276" s="148" t="s">
        <v>1913</v>
      </c>
      <c r="C276" s="146" t="s">
        <v>238</v>
      </c>
      <c r="D276" s="199" t="s">
        <v>3446</v>
      </c>
      <c r="E276" s="34">
        <v>0</v>
      </c>
      <c r="F276" s="150"/>
      <c r="G276" s="34"/>
      <c r="H276" s="34"/>
      <c r="I276" s="34"/>
      <c r="J276" s="148">
        <v>4174</v>
      </c>
      <c r="K276" s="149">
        <v>41544</v>
      </c>
      <c r="L276" s="150" t="s">
        <v>3447</v>
      </c>
      <c r="M276" s="128">
        <v>31</v>
      </c>
      <c r="N276" s="150" t="s">
        <v>3448</v>
      </c>
    </row>
    <row r="277" spans="1:14" s="28" customFormat="1" ht="63" outlineLevel="1">
      <c r="A277" s="128" t="s">
        <v>493</v>
      </c>
      <c r="B277" s="148" t="s">
        <v>1923</v>
      </c>
      <c r="C277" s="146" t="s">
        <v>238</v>
      </c>
      <c r="D277" s="156" t="s">
        <v>3449</v>
      </c>
      <c r="E277" s="34">
        <v>0</v>
      </c>
      <c r="F277" s="150"/>
      <c r="G277" s="34"/>
      <c r="H277" s="34"/>
      <c r="I277" s="34"/>
      <c r="J277" s="148">
        <v>4207</v>
      </c>
      <c r="K277" s="149" t="s">
        <v>3450</v>
      </c>
      <c r="L277" s="150" t="s">
        <v>3451</v>
      </c>
      <c r="M277" s="128">
        <v>31</v>
      </c>
      <c r="N277" s="150" t="s">
        <v>3452</v>
      </c>
    </row>
    <row r="278" spans="1:14" s="28" customFormat="1" ht="47.25" outlineLevel="1">
      <c r="A278" s="128" t="s">
        <v>498</v>
      </c>
      <c r="B278" s="148" t="s">
        <v>1931</v>
      </c>
      <c r="C278" s="146" t="s">
        <v>238</v>
      </c>
      <c r="D278" s="156" t="s">
        <v>3453</v>
      </c>
      <c r="E278" s="34">
        <v>0</v>
      </c>
      <c r="F278" s="150"/>
      <c r="G278" s="34"/>
      <c r="H278" s="34"/>
      <c r="I278" s="34"/>
      <c r="J278" s="148">
        <v>4231</v>
      </c>
      <c r="K278" s="149" t="s">
        <v>3454</v>
      </c>
      <c r="L278" s="150" t="s">
        <v>3455</v>
      </c>
      <c r="M278" s="128">
        <v>31</v>
      </c>
      <c r="N278" s="150" t="s">
        <v>3456</v>
      </c>
    </row>
    <row r="279" spans="1:14" s="28" customFormat="1" ht="47.25" outlineLevel="1">
      <c r="A279" s="128" t="s">
        <v>506</v>
      </c>
      <c r="B279" s="148" t="s">
        <v>1940</v>
      </c>
      <c r="C279" s="146" t="s">
        <v>238</v>
      </c>
      <c r="D279" s="199" t="s">
        <v>3457</v>
      </c>
      <c r="E279" s="34">
        <v>0</v>
      </c>
      <c r="F279" s="150"/>
      <c r="G279" s="34"/>
      <c r="H279" s="34"/>
      <c r="I279" s="34"/>
      <c r="J279" s="148">
        <v>4256</v>
      </c>
      <c r="K279" s="149">
        <v>41575</v>
      </c>
      <c r="L279" s="150" t="s">
        <v>3458</v>
      </c>
      <c r="M279" s="128">
        <v>31</v>
      </c>
      <c r="N279" s="150" t="s">
        <v>3459</v>
      </c>
    </row>
    <row r="280" spans="1:14" s="28" customFormat="1" ht="31.5" outlineLevel="1">
      <c r="A280" s="128" t="s">
        <v>512</v>
      </c>
      <c r="B280" s="148" t="s">
        <v>1948</v>
      </c>
      <c r="C280" s="146" t="s">
        <v>238</v>
      </c>
      <c r="D280" s="199" t="s">
        <v>3460</v>
      </c>
      <c r="E280" s="34">
        <v>0</v>
      </c>
      <c r="F280" s="150"/>
      <c r="G280" s="34"/>
      <c r="H280" s="34"/>
      <c r="I280" s="34"/>
      <c r="J280" s="148">
        <v>4261</v>
      </c>
      <c r="K280" s="149">
        <v>41575</v>
      </c>
      <c r="L280" s="150" t="s">
        <v>3461</v>
      </c>
      <c r="M280" s="128">
        <v>31</v>
      </c>
      <c r="N280" s="150" t="s">
        <v>3462</v>
      </c>
    </row>
    <row r="281" spans="1:14" s="28" customFormat="1" ht="63" outlineLevel="1">
      <c r="A281" s="128" t="s">
        <v>3463</v>
      </c>
      <c r="B281" s="148" t="s">
        <v>2216</v>
      </c>
      <c r="C281" s="161" t="s">
        <v>238</v>
      </c>
      <c r="D281" s="156" t="s">
        <v>3464</v>
      </c>
      <c r="E281" s="34">
        <v>0</v>
      </c>
      <c r="F281" s="150"/>
      <c r="G281" s="34"/>
      <c r="H281" s="34"/>
      <c r="I281" s="34"/>
      <c r="J281" s="148">
        <v>4321</v>
      </c>
      <c r="K281" s="149">
        <v>41598</v>
      </c>
      <c r="L281" s="150" t="s">
        <v>3465</v>
      </c>
      <c r="M281" s="128">
        <v>31</v>
      </c>
      <c r="N281" s="150" t="s">
        <v>3466</v>
      </c>
    </row>
    <row r="282" spans="1:14" s="28" customFormat="1" ht="31.5" outlineLevel="1">
      <c r="A282" s="128" t="s">
        <v>3467</v>
      </c>
      <c r="B282" s="128" t="s">
        <v>1955</v>
      </c>
      <c r="C282" s="161" t="s">
        <v>238</v>
      </c>
      <c r="D282" s="156" t="s">
        <v>3468</v>
      </c>
      <c r="E282" s="34">
        <v>0</v>
      </c>
      <c r="F282" s="150"/>
      <c r="G282" s="34"/>
      <c r="H282" s="34"/>
      <c r="I282" s="34"/>
      <c r="J282" s="148">
        <v>4360</v>
      </c>
      <c r="K282" s="149">
        <v>41611</v>
      </c>
      <c r="L282" s="150" t="s">
        <v>3469</v>
      </c>
      <c r="M282" s="128">
        <v>31</v>
      </c>
      <c r="N282" s="150" t="s">
        <v>3470</v>
      </c>
    </row>
    <row r="283" spans="1:14" s="28" customFormat="1" ht="63" outlineLevel="1">
      <c r="A283" s="128" t="s">
        <v>3471</v>
      </c>
      <c r="B283" s="148" t="s">
        <v>1965</v>
      </c>
      <c r="C283" s="146" t="s">
        <v>238</v>
      </c>
      <c r="D283" s="203" t="s">
        <v>3472</v>
      </c>
      <c r="E283" s="34">
        <v>0</v>
      </c>
      <c r="F283" s="150"/>
      <c r="G283" s="34"/>
      <c r="H283" s="34"/>
      <c r="I283" s="34"/>
      <c r="J283" s="148">
        <v>4370</v>
      </c>
      <c r="K283" s="149">
        <v>41612</v>
      </c>
      <c r="L283" s="150" t="s">
        <v>3473</v>
      </c>
      <c r="M283" s="128">
        <v>31</v>
      </c>
      <c r="N283" s="150" t="s">
        <v>3474</v>
      </c>
    </row>
    <row r="284" spans="1:14" s="28" customFormat="1" ht="31.5" outlineLevel="1">
      <c r="A284" s="128" t="s">
        <v>3475</v>
      </c>
      <c r="B284" s="148" t="s">
        <v>1975</v>
      </c>
      <c r="C284" s="146" t="s">
        <v>238</v>
      </c>
      <c r="D284" s="199" t="s">
        <v>3476</v>
      </c>
      <c r="E284" s="34">
        <v>0</v>
      </c>
      <c r="F284" s="150"/>
      <c r="G284" s="34"/>
      <c r="H284" s="34"/>
      <c r="I284" s="34"/>
      <c r="J284" s="148">
        <v>4521</v>
      </c>
      <c r="K284" s="149">
        <v>41669</v>
      </c>
      <c r="L284" s="150" t="s">
        <v>661</v>
      </c>
      <c r="M284" s="128">
        <v>31</v>
      </c>
      <c r="N284" s="150" t="s">
        <v>3477</v>
      </c>
    </row>
    <row r="285" spans="1:14" s="28" customFormat="1" ht="31.5" outlineLevel="1">
      <c r="A285" s="128" t="s">
        <v>3478</v>
      </c>
      <c r="B285" s="148" t="s">
        <v>1985</v>
      </c>
      <c r="C285" s="146" t="s">
        <v>238</v>
      </c>
      <c r="D285" s="199" t="s">
        <v>3479</v>
      </c>
      <c r="E285" s="34">
        <v>0</v>
      </c>
      <c r="F285" s="150"/>
      <c r="G285" s="34"/>
      <c r="H285" s="34"/>
      <c r="I285" s="34"/>
      <c r="J285" s="148">
        <v>4533</v>
      </c>
      <c r="K285" s="149">
        <v>41677</v>
      </c>
      <c r="L285" s="150" t="s">
        <v>3480</v>
      </c>
      <c r="M285" s="128">
        <v>31</v>
      </c>
      <c r="N285" s="150" t="s">
        <v>3481</v>
      </c>
    </row>
    <row r="286" spans="1:14" s="28" customFormat="1" ht="47.25" outlineLevel="1">
      <c r="A286" s="128" t="s">
        <v>3482</v>
      </c>
      <c r="B286" s="148" t="s">
        <v>1994</v>
      </c>
      <c r="C286" s="146" t="s">
        <v>238</v>
      </c>
      <c r="D286" s="199" t="s">
        <v>3483</v>
      </c>
      <c r="E286" s="34">
        <v>0</v>
      </c>
      <c r="F286" s="150"/>
      <c r="G286" s="34"/>
      <c r="H286" s="34"/>
      <c r="I286" s="34"/>
      <c r="J286" s="148">
        <v>4536</v>
      </c>
      <c r="K286" s="149">
        <v>41680</v>
      </c>
      <c r="L286" s="150" t="s">
        <v>3484</v>
      </c>
      <c r="M286" s="128">
        <v>31</v>
      </c>
      <c r="N286" s="150" t="s">
        <v>3485</v>
      </c>
    </row>
    <row r="287" spans="1:14" s="28" customFormat="1" ht="47.25" outlineLevel="1">
      <c r="A287" s="128" t="s">
        <v>3486</v>
      </c>
      <c r="B287" s="148" t="s">
        <v>2000</v>
      </c>
      <c r="C287" s="146" t="s">
        <v>238</v>
      </c>
      <c r="D287" s="203" t="s">
        <v>3487</v>
      </c>
      <c r="E287" s="34">
        <v>0</v>
      </c>
      <c r="F287" s="150"/>
      <c r="G287" s="34"/>
      <c r="H287" s="34"/>
      <c r="I287" s="34"/>
      <c r="J287" s="148">
        <v>4562</v>
      </c>
      <c r="K287" s="149">
        <v>41702</v>
      </c>
      <c r="L287" s="150" t="s">
        <v>3488</v>
      </c>
      <c r="M287" s="128">
        <v>31</v>
      </c>
      <c r="N287" s="150" t="s">
        <v>3489</v>
      </c>
    </row>
    <row r="288" spans="1:14" s="28" customFormat="1" ht="47.25" outlineLevel="1">
      <c r="A288" s="128" t="s">
        <v>3490</v>
      </c>
      <c r="B288" s="148" t="s">
        <v>2009</v>
      </c>
      <c r="C288" s="146" t="s">
        <v>238</v>
      </c>
      <c r="D288" s="156" t="s">
        <v>3491</v>
      </c>
      <c r="E288" s="34">
        <v>0</v>
      </c>
      <c r="F288" s="150"/>
      <c r="G288" s="34"/>
      <c r="H288" s="34"/>
      <c r="I288" s="34"/>
      <c r="J288" s="148">
        <v>4597</v>
      </c>
      <c r="K288" s="149">
        <v>41725</v>
      </c>
      <c r="L288" s="150" t="s">
        <v>3492</v>
      </c>
      <c r="M288" s="128">
        <v>31</v>
      </c>
      <c r="N288" s="150" t="s">
        <v>3493</v>
      </c>
    </row>
    <row r="289" spans="1:14" s="28" customFormat="1" ht="31.5" outlineLevel="1">
      <c r="A289" s="128" t="s">
        <v>3494</v>
      </c>
      <c r="B289" s="148" t="s">
        <v>2018</v>
      </c>
      <c r="C289" s="146" t="s">
        <v>238</v>
      </c>
      <c r="D289" s="156" t="s">
        <v>3495</v>
      </c>
      <c r="E289" s="34">
        <v>0</v>
      </c>
      <c r="F289" s="150"/>
      <c r="G289" s="34"/>
      <c r="H289" s="34"/>
      <c r="I289" s="34"/>
      <c r="J289" s="148">
        <v>4643</v>
      </c>
      <c r="K289" s="149">
        <v>41759</v>
      </c>
      <c r="L289" s="150" t="s">
        <v>3496</v>
      </c>
      <c r="M289" s="128">
        <v>31</v>
      </c>
      <c r="N289" s="150" t="s">
        <v>3497</v>
      </c>
    </row>
    <row r="290" spans="1:14" s="28" customFormat="1" ht="63" outlineLevel="1">
      <c r="A290" s="128" t="s">
        <v>3498</v>
      </c>
      <c r="B290" s="148" t="s">
        <v>2024</v>
      </c>
      <c r="C290" s="146" t="s">
        <v>238</v>
      </c>
      <c r="D290" s="156" t="s">
        <v>3499</v>
      </c>
      <c r="E290" s="34">
        <v>0</v>
      </c>
      <c r="F290" s="150"/>
      <c r="G290" s="34"/>
      <c r="H290" s="34"/>
      <c r="I290" s="34"/>
      <c r="J290" s="148">
        <v>4688</v>
      </c>
      <c r="K290" s="149">
        <v>41795</v>
      </c>
      <c r="L290" s="150" t="s">
        <v>3500</v>
      </c>
      <c r="M290" s="128">
        <v>31</v>
      </c>
      <c r="N290" s="150" t="s">
        <v>3501</v>
      </c>
    </row>
    <row r="291" spans="1:14" s="28" customFormat="1" ht="47.25" outlineLevel="1">
      <c r="A291" s="128" t="s">
        <v>3502</v>
      </c>
      <c r="B291" s="148" t="s">
        <v>2030</v>
      </c>
      <c r="C291" s="146" t="s">
        <v>238</v>
      </c>
      <c r="D291" s="156" t="s">
        <v>3503</v>
      </c>
      <c r="E291" s="34">
        <v>0</v>
      </c>
      <c r="F291" s="150"/>
      <c r="G291" s="34"/>
      <c r="H291" s="34"/>
      <c r="I291" s="34"/>
      <c r="J291" s="148">
        <v>4760</v>
      </c>
      <c r="K291" s="149">
        <v>41779</v>
      </c>
      <c r="L291" s="150" t="s">
        <v>3504</v>
      </c>
      <c r="M291" s="128">
        <v>31</v>
      </c>
      <c r="N291" s="150" t="s">
        <v>3505</v>
      </c>
    </row>
    <row r="292" spans="1:14" s="28" customFormat="1" ht="31.5" outlineLevel="1">
      <c r="A292" s="128" t="s">
        <v>3506</v>
      </c>
      <c r="B292" s="148" t="s">
        <v>2036</v>
      </c>
      <c r="C292" s="146" t="s">
        <v>238</v>
      </c>
      <c r="D292" s="156" t="s">
        <v>3507</v>
      </c>
      <c r="E292" s="34">
        <v>0</v>
      </c>
      <c r="F292" s="150"/>
      <c r="G292" s="34"/>
      <c r="H292" s="34"/>
      <c r="I292" s="34"/>
      <c r="J292" s="148">
        <v>6400002471</v>
      </c>
      <c r="K292" s="149">
        <v>40988</v>
      </c>
      <c r="L292" s="150" t="s">
        <v>3508</v>
      </c>
      <c r="M292" s="128">
        <v>31</v>
      </c>
      <c r="N292" s="150" t="s">
        <v>3509</v>
      </c>
    </row>
    <row r="293" spans="1:14" s="28" customFormat="1" ht="63" outlineLevel="1">
      <c r="A293" s="128" t="s">
        <v>3510</v>
      </c>
      <c r="B293" s="148" t="s">
        <v>2042</v>
      </c>
      <c r="C293" s="146" t="s">
        <v>238</v>
      </c>
      <c r="D293" s="156" t="s">
        <v>3511</v>
      </c>
      <c r="E293" s="34">
        <v>0</v>
      </c>
      <c r="F293" s="150"/>
      <c r="G293" s="34"/>
      <c r="H293" s="34"/>
      <c r="I293" s="34"/>
      <c r="J293" s="148">
        <v>6400004748</v>
      </c>
      <c r="K293" s="149">
        <v>41818</v>
      </c>
      <c r="L293" s="150" t="s">
        <v>3512</v>
      </c>
      <c r="M293" s="128">
        <v>31</v>
      </c>
      <c r="N293" s="150" t="s">
        <v>3513</v>
      </c>
    </row>
    <row r="294" spans="1:14" s="28" customFormat="1" ht="31.5" outlineLevel="1">
      <c r="A294" s="128" t="s">
        <v>3514</v>
      </c>
      <c r="B294" s="148" t="s">
        <v>2048</v>
      </c>
      <c r="C294" s="146" t="s">
        <v>238</v>
      </c>
      <c r="D294" s="156" t="s">
        <v>3515</v>
      </c>
      <c r="E294" s="34">
        <v>0</v>
      </c>
      <c r="F294" s="150"/>
      <c r="G294" s="34"/>
      <c r="H294" s="34"/>
      <c r="I294" s="34"/>
      <c r="J294" s="148">
        <v>6400004803</v>
      </c>
      <c r="K294" s="149">
        <v>41801</v>
      </c>
      <c r="L294" s="150" t="s">
        <v>3516</v>
      </c>
      <c r="M294" s="128">
        <v>31</v>
      </c>
      <c r="N294" s="150" t="s">
        <v>3517</v>
      </c>
    </row>
    <row r="295" spans="1:14" s="28" customFormat="1" ht="31.5" outlineLevel="1">
      <c r="A295" s="128" t="s">
        <v>3518</v>
      </c>
      <c r="B295" s="148" t="s">
        <v>2053</v>
      </c>
      <c r="C295" s="146" t="s">
        <v>238</v>
      </c>
      <c r="D295" s="156" t="s">
        <v>3519</v>
      </c>
      <c r="E295" s="34">
        <v>0</v>
      </c>
      <c r="F295" s="150"/>
      <c r="G295" s="34"/>
      <c r="H295" s="34"/>
      <c r="I295" s="34"/>
      <c r="J295" s="148">
        <v>6400004838</v>
      </c>
      <c r="K295" s="149">
        <v>41817</v>
      </c>
      <c r="L295" s="150" t="s">
        <v>3520</v>
      </c>
      <c r="M295" s="128">
        <v>31</v>
      </c>
      <c r="N295" s="150" t="s">
        <v>3521</v>
      </c>
    </row>
    <row r="296" spans="1:14" s="28" customFormat="1" ht="63" outlineLevel="1">
      <c r="A296" s="128" t="s">
        <v>3522</v>
      </c>
      <c r="B296" s="148" t="s">
        <v>2058</v>
      </c>
      <c r="C296" s="146" t="s">
        <v>238</v>
      </c>
      <c r="D296" s="156" t="s">
        <v>3523</v>
      </c>
      <c r="E296" s="34">
        <v>0</v>
      </c>
      <c r="F296" s="150"/>
      <c r="G296" s="34"/>
      <c r="H296" s="34"/>
      <c r="I296" s="34"/>
      <c r="J296" s="148">
        <v>6400004890</v>
      </c>
      <c r="K296" s="149">
        <v>41831</v>
      </c>
      <c r="L296" s="150" t="s">
        <v>3524</v>
      </c>
      <c r="M296" s="128">
        <v>31</v>
      </c>
      <c r="N296" s="150" t="s">
        <v>3525</v>
      </c>
    </row>
    <row r="297" spans="1:14" s="28" customFormat="1" ht="31.5" outlineLevel="1">
      <c r="A297" s="128" t="s">
        <v>3526</v>
      </c>
      <c r="B297" s="148" t="s">
        <v>2063</v>
      </c>
      <c r="C297" s="146" t="s">
        <v>238</v>
      </c>
      <c r="D297" s="156" t="s">
        <v>3527</v>
      </c>
      <c r="E297" s="34">
        <v>0</v>
      </c>
      <c r="F297" s="150"/>
      <c r="G297" s="34"/>
      <c r="H297" s="34"/>
      <c r="I297" s="34"/>
      <c r="J297" s="148">
        <v>6400004916</v>
      </c>
      <c r="K297" s="149">
        <v>41856</v>
      </c>
      <c r="L297" s="150" t="s">
        <v>3401</v>
      </c>
      <c r="M297" s="128">
        <v>31</v>
      </c>
      <c r="N297" s="150" t="s">
        <v>3528</v>
      </c>
    </row>
    <row r="298" spans="1:14" s="28" customFormat="1" ht="31.5" outlineLevel="1">
      <c r="A298" s="128" t="s">
        <v>3529</v>
      </c>
      <c r="B298" s="148" t="s">
        <v>3530</v>
      </c>
      <c r="C298" s="146" t="s">
        <v>238</v>
      </c>
      <c r="D298" s="156" t="s">
        <v>3531</v>
      </c>
      <c r="E298" s="34">
        <v>0</v>
      </c>
      <c r="F298" s="150"/>
      <c r="G298" s="34"/>
      <c r="H298" s="34"/>
      <c r="I298" s="34"/>
      <c r="J298" s="148">
        <v>6400004926</v>
      </c>
      <c r="K298" s="149">
        <v>41852</v>
      </c>
      <c r="L298" s="150" t="s">
        <v>3532</v>
      </c>
      <c r="M298" s="128">
        <v>31</v>
      </c>
      <c r="N298" s="150" t="s">
        <v>3533</v>
      </c>
    </row>
    <row r="299" spans="1:14" s="28" customFormat="1" ht="47.25" outlineLevel="1">
      <c r="A299" s="128" t="s">
        <v>3534</v>
      </c>
      <c r="B299" s="148" t="s">
        <v>3535</v>
      </c>
      <c r="C299" s="146" t="s">
        <v>238</v>
      </c>
      <c r="D299" s="156" t="s">
        <v>3536</v>
      </c>
      <c r="E299" s="34">
        <v>0</v>
      </c>
      <c r="F299" s="150"/>
      <c r="G299" s="34"/>
      <c r="H299" s="34"/>
      <c r="I299" s="34"/>
      <c r="J299" s="148">
        <v>6400005014</v>
      </c>
      <c r="K299" s="149">
        <v>41894</v>
      </c>
      <c r="L299" s="150" t="s">
        <v>3537</v>
      </c>
      <c r="M299" s="128">
        <v>31</v>
      </c>
      <c r="N299" s="150" t="s">
        <v>3538</v>
      </c>
    </row>
    <row r="300" spans="1:14" s="28" customFormat="1" ht="47.25" outlineLevel="1">
      <c r="A300" s="128" t="s">
        <v>3539</v>
      </c>
      <c r="B300" s="148" t="s">
        <v>3540</v>
      </c>
      <c r="C300" s="146" t="s">
        <v>238</v>
      </c>
      <c r="D300" s="156" t="s">
        <v>3541</v>
      </c>
      <c r="E300" s="34">
        <v>0</v>
      </c>
      <c r="F300" s="150"/>
      <c r="G300" s="34"/>
      <c r="H300" s="34"/>
      <c r="I300" s="34"/>
      <c r="J300" s="148">
        <v>6400005047</v>
      </c>
      <c r="K300" s="149">
        <v>41930</v>
      </c>
      <c r="L300" s="150" t="s">
        <v>3542</v>
      </c>
      <c r="M300" s="128">
        <v>31</v>
      </c>
      <c r="N300" s="150" t="s">
        <v>3543</v>
      </c>
    </row>
    <row r="301" spans="1:14" s="28" customFormat="1" ht="31.5" outlineLevel="1">
      <c r="A301" s="128" t="s">
        <v>3544</v>
      </c>
      <c r="B301" s="148" t="s">
        <v>3545</v>
      </c>
      <c r="C301" s="146" t="s">
        <v>238</v>
      </c>
      <c r="D301" s="156" t="s">
        <v>3546</v>
      </c>
      <c r="E301" s="34">
        <v>0</v>
      </c>
      <c r="F301" s="150"/>
      <c r="G301" s="34"/>
      <c r="H301" s="34"/>
      <c r="I301" s="34"/>
      <c r="J301" s="148">
        <v>6400005049</v>
      </c>
      <c r="K301" s="149">
        <v>41899</v>
      </c>
      <c r="L301" s="150" t="s">
        <v>3547</v>
      </c>
      <c r="M301" s="128">
        <v>31</v>
      </c>
      <c r="N301" s="150" t="s">
        <v>3548</v>
      </c>
    </row>
    <row r="302" spans="1:14" s="28" customFormat="1" ht="47.25" outlineLevel="1">
      <c r="A302" s="128" t="s">
        <v>3549</v>
      </c>
      <c r="B302" s="148" t="s">
        <v>3550</v>
      </c>
      <c r="C302" s="146" t="s">
        <v>238</v>
      </c>
      <c r="D302" s="156" t="s">
        <v>3551</v>
      </c>
      <c r="E302" s="34">
        <v>0</v>
      </c>
      <c r="F302" s="150"/>
      <c r="G302" s="34"/>
      <c r="H302" s="34"/>
      <c r="I302" s="34"/>
      <c r="J302" s="148">
        <v>6400005088</v>
      </c>
      <c r="K302" s="149">
        <v>41932</v>
      </c>
      <c r="L302" s="150" t="s">
        <v>3552</v>
      </c>
      <c r="M302" s="128">
        <v>31</v>
      </c>
      <c r="N302" s="150" t="s">
        <v>3553</v>
      </c>
    </row>
    <row r="303" spans="1:14" s="28" customFormat="1" ht="47.25" outlineLevel="1">
      <c r="A303" s="128" t="s">
        <v>3554</v>
      </c>
      <c r="B303" s="148" t="s">
        <v>3555</v>
      </c>
      <c r="C303" s="146" t="s">
        <v>238</v>
      </c>
      <c r="D303" s="156" t="s">
        <v>3556</v>
      </c>
      <c r="E303" s="34">
        <v>0</v>
      </c>
      <c r="F303" s="150"/>
      <c r="G303" s="34"/>
      <c r="H303" s="34"/>
      <c r="I303" s="34"/>
      <c r="J303" s="148">
        <v>6400005107</v>
      </c>
      <c r="K303" s="149">
        <v>41925</v>
      </c>
      <c r="L303" s="150" t="s">
        <v>3557</v>
      </c>
      <c r="M303" s="128">
        <v>31</v>
      </c>
      <c r="N303" s="150" t="s">
        <v>3558</v>
      </c>
    </row>
    <row r="304" spans="1:14" s="28" customFormat="1" ht="63" outlineLevel="1">
      <c r="A304" s="128" t="s">
        <v>3559</v>
      </c>
      <c r="B304" s="148" t="s">
        <v>3560</v>
      </c>
      <c r="C304" s="146" t="s">
        <v>238</v>
      </c>
      <c r="D304" s="156" t="s">
        <v>3561</v>
      </c>
      <c r="E304" s="34">
        <v>0</v>
      </c>
      <c r="F304" s="150"/>
      <c r="G304" s="34"/>
      <c r="H304" s="34"/>
      <c r="I304" s="34"/>
      <c r="J304" s="148" t="s">
        <v>3562</v>
      </c>
      <c r="K304" s="149">
        <v>41561</v>
      </c>
      <c r="L304" s="150" t="s">
        <v>3563</v>
      </c>
      <c r="M304" s="128">
        <v>31</v>
      </c>
      <c r="N304" s="150" t="s">
        <v>3564</v>
      </c>
    </row>
    <row r="305" spans="1:14" s="28" customFormat="1" ht="47.25" outlineLevel="1">
      <c r="A305" s="128" t="s">
        <v>3565</v>
      </c>
      <c r="B305" s="148" t="s">
        <v>3566</v>
      </c>
      <c r="C305" s="146" t="s">
        <v>238</v>
      </c>
      <c r="D305" s="156" t="s">
        <v>3567</v>
      </c>
      <c r="E305" s="34">
        <v>21.089510000000001</v>
      </c>
      <c r="F305" s="150"/>
      <c r="G305" s="34"/>
      <c r="H305" s="34"/>
      <c r="I305" s="34"/>
      <c r="J305" s="148" t="s">
        <v>3568</v>
      </c>
      <c r="K305" s="149">
        <v>41605</v>
      </c>
      <c r="L305" s="150" t="s">
        <v>3569</v>
      </c>
      <c r="M305" s="128">
        <v>31</v>
      </c>
      <c r="N305" s="150" t="s">
        <v>3570</v>
      </c>
    </row>
    <row r="306" spans="1:14" s="28" customFormat="1" ht="31.5" outlineLevel="1">
      <c r="A306" s="128" t="s">
        <v>3571</v>
      </c>
      <c r="B306" s="148" t="s">
        <v>3572</v>
      </c>
      <c r="C306" s="146" t="s">
        <v>238</v>
      </c>
      <c r="D306" s="156" t="s">
        <v>3573</v>
      </c>
      <c r="E306" s="34">
        <v>0</v>
      </c>
      <c r="F306" s="150"/>
      <c r="G306" s="34"/>
      <c r="H306" s="34"/>
      <c r="I306" s="34"/>
      <c r="J306" s="148" t="s">
        <v>3574</v>
      </c>
      <c r="K306" s="149">
        <v>41612</v>
      </c>
      <c r="L306" s="150" t="s">
        <v>3575</v>
      </c>
      <c r="M306" s="128">
        <v>31</v>
      </c>
      <c r="N306" s="150" t="s">
        <v>3576</v>
      </c>
    </row>
    <row r="307" spans="1:14" s="28" customFormat="1" ht="31.5" outlineLevel="1">
      <c r="A307" s="128" t="s">
        <v>3577</v>
      </c>
      <c r="B307" s="148" t="s">
        <v>3578</v>
      </c>
      <c r="C307" s="146" t="s">
        <v>238</v>
      </c>
      <c r="D307" s="156" t="s">
        <v>3579</v>
      </c>
      <c r="E307" s="34">
        <v>0</v>
      </c>
      <c r="F307" s="150"/>
      <c r="G307" s="34"/>
      <c r="H307" s="34"/>
      <c r="I307" s="34"/>
      <c r="J307" s="148" t="s">
        <v>3580</v>
      </c>
      <c r="K307" s="149">
        <v>41620</v>
      </c>
      <c r="L307" s="150" t="s">
        <v>3581</v>
      </c>
      <c r="M307" s="128">
        <v>31</v>
      </c>
      <c r="N307" s="150" t="s">
        <v>3582</v>
      </c>
    </row>
    <row r="308" spans="1:14" s="28" customFormat="1" ht="31.5" outlineLevel="1">
      <c r="A308" s="128" t="s">
        <v>3583</v>
      </c>
      <c r="B308" s="148" t="s">
        <v>3584</v>
      </c>
      <c r="C308" s="146" t="s">
        <v>238</v>
      </c>
      <c r="D308" s="156" t="s">
        <v>3585</v>
      </c>
      <c r="E308" s="34">
        <v>0</v>
      </c>
      <c r="F308" s="150"/>
      <c r="G308" s="34"/>
      <c r="H308" s="34"/>
      <c r="I308" s="34"/>
      <c r="J308" s="148" t="s">
        <v>3586</v>
      </c>
      <c r="K308" s="149" t="s">
        <v>3587</v>
      </c>
      <c r="L308" s="150" t="s">
        <v>3588</v>
      </c>
      <c r="M308" s="128">
        <v>31</v>
      </c>
      <c r="N308" s="150" t="s">
        <v>3589</v>
      </c>
    </row>
    <row r="309" spans="1:14" s="28" customFormat="1" ht="15" customHeight="1" outlineLevel="1">
      <c r="A309" s="281" t="s">
        <v>3590</v>
      </c>
      <c r="B309" s="284" t="s">
        <v>3591</v>
      </c>
      <c r="C309" s="268" t="s">
        <v>238</v>
      </c>
      <c r="D309" s="269" t="s">
        <v>3592</v>
      </c>
      <c r="E309" s="270">
        <v>922.29976999999997</v>
      </c>
      <c r="F309" s="150"/>
      <c r="G309" s="34"/>
      <c r="H309" s="34"/>
      <c r="I309" s="34"/>
      <c r="J309" s="148">
        <v>2429</v>
      </c>
      <c r="K309" s="149">
        <v>40970</v>
      </c>
      <c r="L309" s="150" t="s">
        <v>3593</v>
      </c>
      <c r="M309" s="128">
        <v>31</v>
      </c>
      <c r="N309" s="265" t="s">
        <v>3594</v>
      </c>
    </row>
    <row r="310" spans="1:14" s="28" customFormat="1" outlineLevel="1">
      <c r="A310" s="281"/>
      <c r="B310" s="284"/>
      <c r="C310" s="268"/>
      <c r="D310" s="285"/>
      <c r="E310" s="270"/>
      <c r="F310" s="150"/>
      <c r="G310" s="34"/>
      <c r="H310" s="34"/>
      <c r="I310" s="34"/>
      <c r="J310" s="148">
        <v>2442</v>
      </c>
      <c r="K310" s="149">
        <v>40970</v>
      </c>
      <c r="L310" s="150" t="s">
        <v>3595</v>
      </c>
      <c r="M310" s="128">
        <v>31</v>
      </c>
      <c r="N310" s="265"/>
    </row>
    <row r="311" spans="1:14" s="28" customFormat="1" outlineLevel="1">
      <c r="A311" s="281"/>
      <c r="B311" s="284"/>
      <c r="C311" s="268"/>
      <c r="D311" s="285"/>
      <c r="E311" s="270"/>
      <c r="F311" s="150"/>
      <c r="G311" s="34"/>
      <c r="H311" s="34"/>
      <c r="I311" s="34"/>
      <c r="J311" s="148">
        <v>2452</v>
      </c>
      <c r="K311" s="149" t="s">
        <v>3596</v>
      </c>
      <c r="L311" s="150" t="s">
        <v>3597</v>
      </c>
      <c r="M311" s="128">
        <v>31</v>
      </c>
      <c r="N311" s="265"/>
    </row>
    <row r="312" spans="1:14" s="28" customFormat="1" outlineLevel="1">
      <c r="A312" s="281"/>
      <c r="B312" s="284"/>
      <c r="C312" s="268"/>
      <c r="D312" s="285"/>
      <c r="E312" s="270"/>
      <c r="F312" s="150"/>
      <c r="G312" s="34"/>
      <c r="H312" s="34"/>
      <c r="I312" s="34"/>
      <c r="J312" s="148">
        <v>2470</v>
      </c>
      <c r="K312" s="149">
        <v>40988</v>
      </c>
      <c r="L312" s="150" t="s">
        <v>3598</v>
      </c>
      <c r="M312" s="128">
        <v>31</v>
      </c>
      <c r="N312" s="265"/>
    </row>
    <row r="313" spans="1:14" s="28" customFormat="1" outlineLevel="1">
      <c r="A313" s="281"/>
      <c r="B313" s="284"/>
      <c r="C313" s="268"/>
      <c r="D313" s="285"/>
      <c r="E313" s="270"/>
      <c r="F313" s="150"/>
      <c r="G313" s="34"/>
      <c r="H313" s="34"/>
      <c r="I313" s="34"/>
      <c r="J313" s="148">
        <v>2432</v>
      </c>
      <c r="K313" s="149">
        <v>40970</v>
      </c>
      <c r="L313" s="150" t="s">
        <v>3599</v>
      </c>
      <c r="M313" s="128">
        <v>31</v>
      </c>
      <c r="N313" s="265"/>
    </row>
    <row r="314" spans="1:14" s="28" customFormat="1" outlineLevel="1">
      <c r="A314" s="281"/>
      <c r="B314" s="284"/>
      <c r="C314" s="268"/>
      <c r="D314" s="285"/>
      <c r="E314" s="270"/>
      <c r="F314" s="150"/>
      <c r="G314" s="34"/>
      <c r="H314" s="34"/>
      <c r="I314" s="34"/>
      <c r="J314" s="148">
        <v>2481</v>
      </c>
      <c r="K314" s="149">
        <v>40991</v>
      </c>
      <c r="L314" s="150" t="s">
        <v>3600</v>
      </c>
      <c r="M314" s="128">
        <v>31</v>
      </c>
      <c r="N314" s="265"/>
    </row>
    <row r="315" spans="1:14" s="28" customFormat="1" outlineLevel="1">
      <c r="A315" s="281"/>
      <c r="B315" s="284"/>
      <c r="C315" s="268"/>
      <c r="D315" s="285"/>
      <c r="E315" s="270"/>
      <c r="F315" s="150"/>
      <c r="G315" s="34"/>
      <c r="H315" s="34"/>
      <c r="I315" s="34"/>
      <c r="J315" s="148">
        <v>2490</v>
      </c>
      <c r="K315" s="149">
        <v>40991</v>
      </c>
      <c r="L315" s="150" t="s">
        <v>3601</v>
      </c>
      <c r="M315" s="128">
        <v>31</v>
      </c>
      <c r="N315" s="265"/>
    </row>
    <row r="316" spans="1:14" s="28" customFormat="1" outlineLevel="1">
      <c r="A316" s="281"/>
      <c r="B316" s="284"/>
      <c r="C316" s="268"/>
      <c r="D316" s="285"/>
      <c r="E316" s="270"/>
      <c r="F316" s="150"/>
      <c r="G316" s="34"/>
      <c r="H316" s="34"/>
      <c r="I316" s="34"/>
      <c r="J316" s="148">
        <v>2550</v>
      </c>
      <c r="K316" s="149">
        <v>41002</v>
      </c>
      <c r="L316" s="150" t="s">
        <v>3602</v>
      </c>
      <c r="M316" s="128">
        <v>31</v>
      </c>
      <c r="N316" s="265"/>
    </row>
    <row r="317" spans="1:14" s="28" customFormat="1" outlineLevel="1">
      <c r="A317" s="281"/>
      <c r="B317" s="284"/>
      <c r="C317" s="268"/>
      <c r="D317" s="285"/>
      <c r="E317" s="270"/>
      <c r="F317" s="150"/>
      <c r="G317" s="34"/>
      <c r="H317" s="34"/>
      <c r="I317" s="34"/>
      <c r="J317" s="148">
        <v>2592</v>
      </c>
      <c r="K317" s="149">
        <v>41011</v>
      </c>
      <c r="L317" s="150" t="s">
        <v>3603</v>
      </c>
      <c r="M317" s="128">
        <v>31</v>
      </c>
      <c r="N317" s="265"/>
    </row>
    <row r="318" spans="1:14" s="28" customFormat="1" ht="15" customHeight="1" outlineLevel="1">
      <c r="A318" s="281" t="s">
        <v>3604</v>
      </c>
      <c r="B318" s="284" t="s">
        <v>3605</v>
      </c>
      <c r="C318" s="268" t="s">
        <v>238</v>
      </c>
      <c r="D318" s="269" t="s">
        <v>3606</v>
      </c>
      <c r="E318" s="270">
        <v>363.71823999999998</v>
      </c>
      <c r="F318" s="150"/>
      <c r="G318" s="34"/>
      <c r="H318" s="34"/>
      <c r="I318" s="34"/>
      <c r="J318" s="148">
        <v>2437</v>
      </c>
      <c r="K318" s="149">
        <v>40970</v>
      </c>
      <c r="L318" s="150" t="s">
        <v>3607</v>
      </c>
      <c r="M318" s="128">
        <v>31</v>
      </c>
      <c r="N318" s="265" t="s">
        <v>3608</v>
      </c>
    </row>
    <row r="319" spans="1:14" s="28" customFormat="1" outlineLevel="1">
      <c r="A319" s="281"/>
      <c r="B319" s="284"/>
      <c r="C319" s="268"/>
      <c r="D319" s="269"/>
      <c r="E319" s="270"/>
      <c r="F319" s="150"/>
      <c r="G319" s="34"/>
      <c r="H319" s="34"/>
      <c r="I319" s="34"/>
      <c r="J319" s="148">
        <v>2462</v>
      </c>
      <c r="K319" s="149">
        <v>40988</v>
      </c>
      <c r="L319" s="150" t="s">
        <v>3609</v>
      </c>
      <c r="M319" s="128">
        <v>31</v>
      </c>
      <c r="N319" s="265"/>
    </row>
    <row r="320" spans="1:14" s="28" customFormat="1" outlineLevel="1">
      <c r="A320" s="281"/>
      <c r="B320" s="284"/>
      <c r="C320" s="268"/>
      <c r="D320" s="269"/>
      <c r="E320" s="270"/>
      <c r="F320" s="150"/>
      <c r="G320" s="34"/>
      <c r="H320" s="34"/>
      <c r="I320" s="34"/>
      <c r="J320" s="148">
        <v>2559</v>
      </c>
      <c r="K320" s="149">
        <v>41004</v>
      </c>
      <c r="L320" s="150" t="s">
        <v>3610</v>
      </c>
      <c r="M320" s="128">
        <v>31</v>
      </c>
      <c r="N320" s="265"/>
    </row>
    <row r="321" spans="1:14" s="28" customFormat="1" outlineLevel="1">
      <c r="A321" s="281"/>
      <c r="B321" s="284"/>
      <c r="C321" s="268"/>
      <c r="D321" s="269"/>
      <c r="E321" s="270"/>
      <c r="F321" s="150"/>
      <c r="G321" s="34"/>
      <c r="H321" s="34"/>
      <c r="I321" s="34"/>
      <c r="J321" s="148">
        <v>2579</v>
      </c>
      <c r="K321" s="149">
        <v>41010</v>
      </c>
      <c r="L321" s="150" t="s">
        <v>3611</v>
      </c>
      <c r="M321" s="128">
        <v>31</v>
      </c>
      <c r="N321" s="265"/>
    </row>
    <row r="322" spans="1:14" s="28" customFormat="1" ht="15" customHeight="1" outlineLevel="1">
      <c r="A322" s="281" t="s">
        <v>3612</v>
      </c>
      <c r="B322" s="284" t="s">
        <v>3613</v>
      </c>
      <c r="C322" s="268" t="s">
        <v>238</v>
      </c>
      <c r="D322" s="283" t="s">
        <v>3614</v>
      </c>
      <c r="E322" s="270">
        <v>0</v>
      </c>
      <c r="F322" s="150"/>
      <c r="G322" s="34"/>
      <c r="H322" s="34"/>
      <c r="I322" s="34"/>
      <c r="J322" s="148">
        <v>3962</v>
      </c>
      <c r="K322" s="149">
        <v>41488</v>
      </c>
      <c r="L322" s="150" t="s">
        <v>3615</v>
      </c>
      <c r="M322" s="128">
        <v>31</v>
      </c>
      <c r="N322" s="265" t="s">
        <v>3616</v>
      </c>
    </row>
    <row r="323" spans="1:14" s="28" customFormat="1" ht="19.5" customHeight="1" outlineLevel="1">
      <c r="A323" s="281"/>
      <c r="B323" s="284"/>
      <c r="C323" s="268"/>
      <c r="D323" s="283"/>
      <c r="E323" s="270"/>
      <c r="F323" s="150"/>
      <c r="G323" s="34"/>
      <c r="H323" s="34"/>
      <c r="I323" s="34"/>
      <c r="J323" s="148">
        <v>4141</v>
      </c>
      <c r="K323" s="149">
        <v>41554</v>
      </c>
      <c r="L323" s="150" t="s">
        <v>3617</v>
      </c>
      <c r="M323" s="128">
        <v>31</v>
      </c>
      <c r="N323" s="265"/>
    </row>
    <row r="324" spans="1:14" s="28" customFormat="1" ht="27.75" customHeight="1" outlineLevel="1">
      <c r="A324" s="281" t="s">
        <v>3618</v>
      </c>
      <c r="B324" s="284" t="s">
        <v>3619</v>
      </c>
      <c r="C324" s="268" t="s">
        <v>238</v>
      </c>
      <c r="D324" s="283" t="s">
        <v>3620</v>
      </c>
      <c r="E324" s="270">
        <v>0</v>
      </c>
      <c r="F324" s="150"/>
      <c r="G324" s="34"/>
      <c r="H324" s="34"/>
      <c r="I324" s="34"/>
      <c r="J324" s="148">
        <v>4465</v>
      </c>
      <c r="K324" s="149">
        <v>41653</v>
      </c>
      <c r="L324" s="150" t="s">
        <v>3621</v>
      </c>
      <c r="M324" s="128">
        <v>31</v>
      </c>
      <c r="N324" s="265" t="s">
        <v>3622</v>
      </c>
    </row>
    <row r="325" spans="1:14" s="28" customFormat="1" outlineLevel="1">
      <c r="A325" s="281"/>
      <c r="B325" s="284"/>
      <c r="C325" s="268"/>
      <c r="D325" s="283"/>
      <c r="E325" s="270"/>
      <c r="F325" s="150"/>
      <c r="G325" s="34"/>
      <c r="H325" s="34"/>
      <c r="I325" s="34"/>
      <c r="J325" s="148">
        <v>4472</v>
      </c>
      <c r="K325" s="149">
        <v>41659</v>
      </c>
      <c r="L325" s="150" t="s">
        <v>3623</v>
      </c>
      <c r="M325" s="128">
        <v>31</v>
      </c>
      <c r="N325" s="265"/>
    </row>
    <row r="326" spans="1:14" s="28" customFormat="1" outlineLevel="1">
      <c r="A326" s="281"/>
      <c r="B326" s="284"/>
      <c r="C326" s="268"/>
      <c r="D326" s="283"/>
      <c r="E326" s="270"/>
      <c r="F326" s="150"/>
      <c r="G326" s="34"/>
      <c r="H326" s="34"/>
      <c r="I326" s="34"/>
      <c r="J326" s="148">
        <v>4534</v>
      </c>
      <c r="K326" s="149">
        <v>41702</v>
      </c>
      <c r="L326" s="150" t="s">
        <v>3624</v>
      </c>
      <c r="M326" s="128">
        <v>31</v>
      </c>
      <c r="N326" s="265"/>
    </row>
    <row r="327" spans="1:14" s="28" customFormat="1" ht="22.5" customHeight="1" outlineLevel="1">
      <c r="A327" s="281" t="s">
        <v>3625</v>
      </c>
      <c r="B327" s="284" t="s">
        <v>3626</v>
      </c>
      <c r="C327" s="268" t="s">
        <v>238</v>
      </c>
      <c r="D327" s="283" t="s">
        <v>3627</v>
      </c>
      <c r="E327" s="270">
        <v>5.1502400000000002</v>
      </c>
      <c r="F327" s="150"/>
      <c r="G327" s="34"/>
      <c r="H327" s="34"/>
      <c r="I327" s="34"/>
      <c r="J327" s="148">
        <v>4538</v>
      </c>
      <c r="K327" s="149">
        <v>41675</v>
      </c>
      <c r="L327" s="150" t="s">
        <v>3628</v>
      </c>
      <c r="M327" s="128">
        <v>31</v>
      </c>
      <c r="N327" s="265" t="s">
        <v>3629</v>
      </c>
    </row>
    <row r="328" spans="1:14" s="28" customFormat="1" outlineLevel="1">
      <c r="A328" s="281"/>
      <c r="B328" s="284"/>
      <c r="C328" s="268"/>
      <c r="D328" s="283"/>
      <c r="E328" s="270"/>
      <c r="F328" s="150"/>
      <c r="G328" s="34"/>
      <c r="H328" s="34"/>
      <c r="I328" s="34"/>
      <c r="J328" s="148">
        <v>4539</v>
      </c>
      <c r="K328" s="149">
        <v>41675</v>
      </c>
      <c r="L328" s="150" t="s">
        <v>3630</v>
      </c>
      <c r="M328" s="128">
        <v>31</v>
      </c>
      <c r="N328" s="265"/>
    </row>
    <row r="329" spans="1:14" s="28" customFormat="1" ht="19.5" customHeight="1" outlineLevel="1">
      <c r="A329" s="281" t="s">
        <v>3631</v>
      </c>
      <c r="B329" s="284" t="s">
        <v>3632</v>
      </c>
      <c r="C329" s="268" t="s">
        <v>238</v>
      </c>
      <c r="D329" s="283" t="s">
        <v>3633</v>
      </c>
      <c r="E329" s="270">
        <v>0</v>
      </c>
      <c r="F329" s="150"/>
      <c r="G329" s="34"/>
      <c r="H329" s="34"/>
      <c r="I329" s="34"/>
      <c r="J329" s="148">
        <v>4729</v>
      </c>
      <c r="K329" s="149">
        <v>41758</v>
      </c>
      <c r="L329" s="150" t="s">
        <v>3634</v>
      </c>
      <c r="M329" s="128">
        <v>31</v>
      </c>
      <c r="N329" s="265" t="s">
        <v>3635</v>
      </c>
    </row>
    <row r="330" spans="1:14" s="28" customFormat="1" outlineLevel="1">
      <c r="A330" s="281"/>
      <c r="B330" s="284"/>
      <c r="C330" s="268"/>
      <c r="D330" s="283"/>
      <c r="E330" s="270"/>
      <c r="F330" s="150"/>
      <c r="G330" s="34"/>
      <c r="H330" s="34"/>
      <c r="I330" s="34"/>
      <c r="J330" s="148">
        <v>4728</v>
      </c>
      <c r="K330" s="149">
        <v>41758</v>
      </c>
      <c r="L330" s="150" t="s">
        <v>3636</v>
      </c>
      <c r="M330" s="128">
        <v>31</v>
      </c>
      <c r="N330" s="265"/>
    </row>
    <row r="331" spans="1:14" s="28" customFormat="1" outlineLevel="1">
      <c r="A331" s="281"/>
      <c r="B331" s="284"/>
      <c r="C331" s="268"/>
      <c r="D331" s="283"/>
      <c r="E331" s="270"/>
      <c r="F331" s="150"/>
      <c r="G331" s="34"/>
      <c r="H331" s="34"/>
      <c r="I331" s="34"/>
      <c r="J331" s="148">
        <v>4732</v>
      </c>
      <c r="K331" s="149">
        <v>41799</v>
      </c>
      <c r="L331" s="150" t="s">
        <v>3637</v>
      </c>
      <c r="M331" s="128">
        <v>31</v>
      </c>
      <c r="N331" s="265"/>
    </row>
    <row r="332" spans="1:14" s="28" customFormat="1" ht="12.75" customHeight="1" outlineLevel="1">
      <c r="A332" s="281" t="s">
        <v>3638</v>
      </c>
      <c r="B332" s="284" t="s">
        <v>3639</v>
      </c>
      <c r="C332" s="268" t="s">
        <v>238</v>
      </c>
      <c r="D332" s="283" t="s">
        <v>3640</v>
      </c>
      <c r="E332" s="270">
        <v>0</v>
      </c>
      <c r="F332" s="150"/>
      <c r="G332" s="34"/>
      <c r="H332" s="34"/>
      <c r="I332" s="34"/>
      <c r="J332" s="148">
        <v>4774</v>
      </c>
      <c r="K332" s="149">
        <v>41782</v>
      </c>
      <c r="L332" s="150" t="s">
        <v>3641</v>
      </c>
      <c r="M332" s="128">
        <v>31</v>
      </c>
      <c r="N332" s="265" t="s">
        <v>3642</v>
      </c>
    </row>
    <row r="333" spans="1:14" s="28" customFormat="1" outlineLevel="1">
      <c r="A333" s="281"/>
      <c r="B333" s="284"/>
      <c r="C333" s="268"/>
      <c r="D333" s="283"/>
      <c r="E333" s="270"/>
      <c r="F333" s="150"/>
      <c r="G333" s="34"/>
      <c r="H333" s="34"/>
      <c r="I333" s="34"/>
      <c r="J333" s="148">
        <v>6400004796</v>
      </c>
      <c r="K333" s="149">
        <v>41851</v>
      </c>
      <c r="L333" s="150" t="s">
        <v>3643</v>
      </c>
      <c r="M333" s="128">
        <v>31</v>
      </c>
      <c r="N333" s="265"/>
    </row>
    <row r="334" spans="1:14" s="28" customFormat="1" outlineLevel="1">
      <c r="A334" s="281"/>
      <c r="B334" s="284"/>
      <c r="C334" s="268"/>
      <c r="D334" s="283"/>
      <c r="E334" s="270"/>
      <c r="F334" s="150"/>
      <c r="G334" s="34"/>
      <c r="H334" s="34"/>
      <c r="I334" s="34"/>
      <c r="J334" s="148">
        <v>6400004985</v>
      </c>
      <c r="K334" s="149">
        <v>41900</v>
      </c>
      <c r="L334" s="150" t="s">
        <v>3644</v>
      </c>
      <c r="M334" s="128">
        <v>31</v>
      </c>
      <c r="N334" s="265"/>
    </row>
    <row r="335" spans="1:14" s="134" customFormat="1">
      <c r="A335" s="193" t="s">
        <v>517</v>
      </c>
      <c r="B335" s="262" t="s">
        <v>518</v>
      </c>
      <c r="C335" s="263"/>
      <c r="D335" s="263"/>
      <c r="E335" s="157">
        <f>E336+E395</f>
        <v>12975.883040000001</v>
      </c>
      <c r="F335" s="194"/>
      <c r="G335" s="137"/>
      <c r="H335" s="137"/>
      <c r="I335" s="137"/>
      <c r="J335" s="209"/>
      <c r="K335" s="210"/>
      <c r="L335" s="211"/>
      <c r="M335" s="212"/>
      <c r="N335" s="195"/>
    </row>
    <row r="336" spans="1:14" s="139" customFormat="1">
      <c r="A336" s="196" t="s">
        <v>519</v>
      </c>
      <c r="B336" s="264" t="s">
        <v>3645</v>
      </c>
      <c r="C336" s="278"/>
      <c r="D336" s="278"/>
      <c r="E336" s="158">
        <f>SUM(E337:E394)</f>
        <v>10589.41028</v>
      </c>
      <c r="F336" s="197"/>
      <c r="G336" s="142"/>
      <c r="H336" s="142"/>
      <c r="I336" s="142"/>
      <c r="J336" s="153"/>
      <c r="K336" s="154"/>
      <c r="L336" s="155"/>
      <c r="M336" s="202"/>
      <c r="N336" s="198"/>
    </row>
    <row r="337" spans="1:14" s="28" customFormat="1" ht="31.5" outlineLevel="1">
      <c r="A337" s="128" t="s">
        <v>521</v>
      </c>
      <c r="B337" s="148" t="s">
        <v>1680</v>
      </c>
      <c r="C337" s="146" t="s">
        <v>518</v>
      </c>
      <c r="D337" s="199" t="s">
        <v>3646</v>
      </c>
      <c r="E337" s="34">
        <v>18.429110000000001</v>
      </c>
      <c r="F337" s="150" t="s">
        <v>3647</v>
      </c>
      <c r="G337" s="34" t="s">
        <v>3648</v>
      </c>
      <c r="H337" s="34" t="s">
        <v>3649</v>
      </c>
      <c r="I337" s="34" t="s">
        <v>3650</v>
      </c>
      <c r="J337" s="148">
        <v>4619</v>
      </c>
      <c r="K337" s="149">
        <v>41743</v>
      </c>
      <c r="L337" s="150" t="s">
        <v>3651</v>
      </c>
      <c r="M337" s="128">
        <v>32</v>
      </c>
      <c r="N337" s="150" t="s">
        <v>3652</v>
      </c>
    </row>
    <row r="338" spans="1:14" s="28" customFormat="1" ht="30" customHeight="1" outlineLevel="1">
      <c r="A338" s="281" t="s">
        <v>526</v>
      </c>
      <c r="B338" s="284" t="s">
        <v>1688</v>
      </c>
      <c r="C338" s="268" t="s">
        <v>518</v>
      </c>
      <c r="D338" s="286" t="s">
        <v>3653</v>
      </c>
      <c r="E338" s="270">
        <v>517.00588000000005</v>
      </c>
      <c r="F338" s="150" t="s">
        <v>3654</v>
      </c>
      <c r="G338" s="34" t="s">
        <v>3655</v>
      </c>
      <c r="H338" s="128" t="s">
        <v>3656</v>
      </c>
      <c r="I338" s="129">
        <v>4493</v>
      </c>
      <c r="J338" s="284">
        <v>165</v>
      </c>
      <c r="K338" s="287">
        <v>41373</v>
      </c>
      <c r="L338" s="265" t="s">
        <v>3657</v>
      </c>
      <c r="M338" s="281">
        <v>32</v>
      </c>
      <c r="N338" s="265" t="s">
        <v>3658</v>
      </c>
    </row>
    <row r="339" spans="1:14" s="28" customFormat="1" outlineLevel="1">
      <c r="A339" s="281"/>
      <c r="B339" s="284"/>
      <c r="C339" s="268"/>
      <c r="D339" s="286"/>
      <c r="E339" s="270"/>
      <c r="F339" s="150" t="s">
        <v>3659</v>
      </c>
      <c r="G339" s="129">
        <v>6300004339</v>
      </c>
      <c r="H339" s="128" t="s">
        <v>2471</v>
      </c>
      <c r="I339" s="129">
        <v>1389</v>
      </c>
      <c r="J339" s="284"/>
      <c r="K339" s="287"/>
      <c r="L339" s="265"/>
      <c r="M339" s="281"/>
      <c r="N339" s="265"/>
    </row>
    <row r="340" spans="1:14" s="28" customFormat="1" outlineLevel="1">
      <c r="A340" s="281" t="s">
        <v>535</v>
      </c>
      <c r="B340" s="284" t="s">
        <v>1688</v>
      </c>
      <c r="C340" s="268" t="s">
        <v>518</v>
      </c>
      <c r="D340" s="269" t="s">
        <v>3660</v>
      </c>
      <c r="E340" s="270">
        <v>115.82762</v>
      </c>
      <c r="F340" s="265" t="s">
        <v>3659</v>
      </c>
      <c r="G340" s="288">
        <v>6300004339</v>
      </c>
      <c r="H340" s="270" t="s">
        <v>530</v>
      </c>
      <c r="I340" s="270" t="s">
        <v>531</v>
      </c>
      <c r="J340" s="148">
        <v>112</v>
      </c>
      <c r="K340" s="149" t="s">
        <v>3661</v>
      </c>
      <c r="L340" s="150" t="s">
        <v>623</v>
      </c>
      <c r="M340" s="128">
        <v>32</v>
      </c>
      <c r="N340" s="265"/>
    </row>
    <row r="341" spans="1:14" s="28" customFormat="1" outlineLevel="1">
      <c r="A341" s="281"/>
      <c r="B341" s="284"/>
      <c r="C341" s="268"/>
      <c r="D341" s="269"/>
      <c r="E341" s="270"/>
      <c r="F341" s="265"/>
      <c r="G341" s="288"/>
      <c r="H341" s="270"/>
      <c r="I341" s="270"/>
      <c r="J341" s="128" t="s">
        <v>3662</v>
      </c>
      <c r="K341" s="149" t="s">
        <v>3661</v>
      </c>
      <c r="L341" s="150" t="s">
        <v>3663</v>
      </c>
      <c r="M341" s="128">
        <v>32</v>
      </c>
      <c r="N341" s="265"/>
    </row>
    <row r="342" spans="1:14" s="28" customFormat="1" outlineLevel="1">
      <c r="A342" s="281" t="s">
        <v>540</v>
      </c>
      <c r="B342" s="284" t="s">
        <v>1688</v>
      </c>
      <c r="C342" s="268" t="s">
        <v>518</v>
      </c>
      <c r="D342" s="269" t="s">
        <v>3664</v>
      </c>
      <c r="E342" s="270">
        <v>125.72948</v>
      </c>
      <c r="F342" s="265" t="s">
        <v>3654</v>
      </c>
      <c r="G342" s="270" t="s">
        <v>3655</v>
      </c>
      <c r="H342" s="270" t="s">
        <v>3656</v>
      </c>
      <c r="I342" s="270" t="s">
        <v>3665</v>
      </c>
      <c r="J342" s="128" t="s">
        <v>3666</v>
      </c>
      <c r="K342" s="149">
        <v>41085</v>
      </c>
      <c r="L342" s="150" t="s">
        <v>3667</v>
      </c>
      <c r="M342" s="128">
        <v>32</v>
      </c>
      <c r="N342" s="265"/>
    </row>
    <row r="343" spans="1:14" s="28" customFormat="1" outlineLevel="1">
      <c r="A343" s="281"/>
      <c r="B343" s="284"/>
      <c r="C343" s="268"/>
      <c r="D343" s="269"/>
      <c r="E343" s="270"/>
      <c r="F343" s="265"/>
      <c r="G343" s="270"/>
      <c r="H343" s="270"/>
      <c r="I343" s="270"/>
      <c r="J343" s="128" t="s">
        <v>3668</v>
      </c>
      <c r="K343" s="149">
        <v>41085</v>
      </c>
      <c r="L343" s="150" t="s">
        <v>3669</v>
      </c>
      <c r="M343" s="128">
        <v>32</v>
      </c>
      <c r="N343" s="265"/>
    </row>
    <row r="344" spans="1:14" s="28" customFormat="1" outlineLevel="1">
      <c r="A344" s="281"/>
      <c r="B344" s="284"/>
      <c r="C344" s="268"/>
      <c r="D344" s="269"/>
      <c r="E344" s="270"/>
      <c r="F344" s="265"/>
      <c r="G344" s="270"/>
      <c r="H344" s="270"/>
      <c r="I344" s="270"/>
      <c r="J344" s="128" t="s">
        <v>3670</v>
      </c>
      <c r="K344" s="149">
        <v>41085</v>
      </c>
      <c r="L344" s="150" t="s">
        <v>3671</v>
      </c>
      <c r="M344" s="128">
        <v>32</v>
      </c>
      <c r="N344" s="265"/>
    </row>
    <row r="345" spans="1:14" s="28" customFormat="1" ht="31.5" outlineLevel="1">
      <c r="A345" s="128" t="s">
        <v>545</v>
      </c>
      <c r="B345" s="148" t="s">
        <v>1698</v>
      </c>
      <c r="C345" s="146" t="s">
        <v>518</v>
      </c>
      <c r="D345" s="199" t="s">
        <v>655</v>
      </c>
      <c r="E345" s="34">
        <v>98.548670000000001</v>
      </c>
      <c r="F345" s="150" t="s">
        <v>3659</v>
      </c>
      <c r="G345" s="34" t="s">
        <v>644</v>
      </c>
      <c r="H345" s="34" t="s">
        <v>645</v>
      </c>
      <c r="I345" s="34" t="s">
        <v>646</v>
      </c>
      <c r="J345" s="148">
        <v>337</v>
      </c>
      <c r="K345" s="149" t="s">
        <v>3672</v>
      </c>
      <c r="L345" s="150" t="s">
        <v>657</v>
      </c>
      <c r="M345" s="128">
        <v>32</v>
      </c>
      <c r="N345" s="150" t="s">
        <v>3673</v>
      </c>
    </row>
    <row r="346" spans="1:14" s="28" customFormat="1" ht="47.25" outlineLevel="1">
      <c r="A346" s="128" t="s">
        <v>549</v>
      </c>
      <c r="B346" s="148" t="s">
        <v>1708</v>
      </c>
      <c r="C346" s="146" t="s">
        <v>518</v>
      </c>
      <c r="D346" s="199" t="s">
        <v>3674</v>
      </c>
      <c r="E346" s="34">
        <v>38.43439</v>
      </c>
      <c r="F346" s="150" t="s">
        <v>3675</v>
      </c>
      <c r="G346" s="34" t="s">
        <v>3676</v>
      </c>
      <c r="H346" s="34" t="s">
        <v>556</v>
      </c>
      <c r="I346" s="34" t="s">
        <v>3677</v>
      </c>
      <c r="J346" s="148">
        <v>612</v>
      </c>
      <c r="K346" s="149">
        <v>41144</v>
      </c>
      <c r="L346" s="150" t="s">
        <v>572</v>
      </c>
      <c r="M346" s="128">
        <v>32</v>
      </c>
      <c r="N346" s="150" t="s">
        <v>3678</v>
      </c>
    </row>
    <row r="347" spans="1:14" s="28" customFormat="1" ht="47.25" customHeight="1" outlineLevel="1">
      <c r="A347" s="128" t="s">
        <v>553</v>
      </c>
      <c r="B347" s="148" t="s">
        <v>1718</v>
      </c>
      <c r="C347" s="146" t="s">
        <v>518</v>
      </c>
      <c r="D347" s="147" t="s">
        <v>3679</v>
      </c>
      <c r="E347" s="34">
        <v>38.883319999999998</v>
      </c>
      <c r="F347" s="150" t="s">
        <v>3675</v>
      </c>
      <c r="G347" s="34" t="s">
        <v>3680</v>
      </c>
      <c r="H347" s="34" t="s">
        <v>3681</v>
      </c>
      <c r="I347" s="34" t="s">
        <v>3682</v>
      </c>
      <c r="J347" s="148">
        <v>211</v>
      </c>
      <c r="K347" s="149">
        <v>41402</v>
      </c>
      <c r="L347" s="150" t="s">
        <v>3683</v>
      </c>
      <c r="M347" s="128">
        <v>32</v>
      </c>
      <c r="N347" s="265" t="s">
        <v>3684</v>
      </c>
    </row>
    <row r="348" spans="1:14" s="28" customFormat="1" ht="47.25" outlineLevel="1">
      <c r="A348" s="128" t="s">
        <v>561</v>
      </c>
      <c r="B348" s="148" t="s">
        <v>1718</v>
      </c>
      <c r="C348" s="146" t="s">
        <v>518</v>
      </c>
      <c r="D348" s="199" t="s">
        <v>3685</v>
      </c>
      <c r="E348" s="34">
        <v>38.883319999999998</v>
      </c>
      <c r="F348" s="150" t="s">
        <v>3675</v>
      </c>
      <c r="G348" s="34" t="s">
        <v>3680</v>
      </c>
      <c r="H348" s="34" t="s">
        <v>3681</v>
      </c>
      <c r="I348" s="34" t="s">
        <v>3682</v>
      </c>
      <c r="J348" s="148">
        <v>549</v>
      </c>
      <c r="K348" s="149">
        <v>41110</v>
      </c>
      <c r="L348" s="150" t="s">
        <v>3686</v>
      </c>
      <c r="M348" s="128">
        <v>32</v>
      </c>
      <c r="N348" s="265"/>
    </row>
    <row r="349" spans="1:14" s="28" customFormat="1" ht="47.25" outlineLevel="1">
      <c r="A349" s="128" t="s">
        <v>566</v>
      </c>
      <c r="B349" s="148" t="s">
        <v>1728</v>
      </c>
      <c r="C349" s="146" t="s">
        <v>518</v>
      </c>
      <c r="D349" s="147" t="s">
        <v>3687</v>
      </c>
      <c r="E349" s="34">
        <v>47.258749999999999</v>
      </c>
      <c r="F349" s="150" t="s">
        <v>3688</v>
      </c>
      <c r="G349" s="34" t="s">
        <v>3689</v>
      </c>
      <c r="H349" s="34" t="s">
        <v>3690</v>
      </c>
      <c r="I349" s="34" t="s">
        <v>3691</v>
      </c>
      <c r="J349" s="148">
        <v>611</v>
      </c>
      <c r="K349" s="149" t="s">
        <v>3692</v>
      </c>
      <c r="L349" s="150" t="s">
        <v>572</v>
      </c>
      <c r="M349" s="128">
        <v>32</v>
      </c>
      <c r="N349" s="150" t="s">
        <v>3693</v>
      </c>
    </row>
    <row r="350" spans="1:14" s="28" customFormat="1" ht="31.5" outlineLevel="1">
      <c r="A350" s="128" t="s">
        <v>569</v>
      </c>
      <c r="B350" s="148" t="s">
        <v>1738</v>
      </c>
      <c r="C350" s="146" t="s">
        <v>518</v>
      </c>
      <c r="D350" s="199" t="s">
        <v>3694</v>
      </c>
      <c r="E350" s="34">
        <v>0</v>
      </c>
      <c r="F350" s="150" t="s">
        <v>1871</v>
      </c>
      <c r="G350" s="34" t="s">
        <v>3695</v>
      </c>
      <c r="H350" s="34" t="s">
        <v>3696</v>
      </c>
      <c r="I350" s="34" t="s">
        <v>3697</v>
      </c>
      <c r="J350" s="148">
        <v>363</v>
      </c>
      <c r="K350" s="149">
        <v>40744</v>
      </c>
      <c r="L350" s="150" t="s">
        <v>3698</v>
      </c>
      <c r="M350" s="128">
        <v>32</v>
      </c>
      <c r="N350" s="150" t="s">
        <v>3699</v>
      </c>
    </row>
    <row r="351" spans="1:14" s="28" customFormat="1" ht="47.25" customHeight="1" outlineLevel="1">
      <c r="A351" s="128" t="s">
        <v>573</v>
      </c>
      <c r="B351" s="148" t="s">
        <v>1747</v>
      </c>
      <c r="C351" s="146" t="s">
        <v>518</v>
      </c>
      <c r="D351" s="199" t="s">
        <v>3700</v>
      </c>
      <c r="E351" s="34">
        <v>29.15551</v>
      </c>
      <c r="F351" s="150" t="s">
        <v>3688</v>
      </c>
      <c r="G351" s="34" t="s">
        <v>3701</v>
      </c>
      <c r="H351" s="34" t="s">
        <v>2484</v>
      </c>
      <c r="I351" s="34" t="s">
        <v>3702</v>
      </c>
      <c r="J351" s="148">
        <v>4392</v>
      </c>
      <c r="K351" s="149">
        <v>41584</v>
      </c>
      <c r="L351" s="150" t="s">
        <v>3703</v>
      </c>
      <c r="M351" s="128">
        <v>32</v>
      </c>
      <c r="N351" s="265" t="s">
        <v>3704</v>
      </c>
    </row>
    <row r="352" spans="1:14" s="28" customFormat="1" ht="31.5" outlineLevel="1">
      <c r="A352" s="128" t="s">
        <v>577</v>
      </c>
      <c r="B352" s="148" t="s">
        <v>1747</v>
      </c>
      <c r="C352" s="146" t="s">
        <v>518</v>
      </c>
      <c r="D352" s="199" t="s">
        <v>3705</v>
      </c>
      <c r="E352" s="34">
        <v>36.631860000000003</v>
      </c>
      <c r="F352" s="150" t="s">
        <v>3688</v>
      </c>
      <c r="G352" s="34" t="s">
        <v>3701</v>
      </c>
      <c r="H352" s="34" t="s">
        <v>2484</v>
      </c>
      <c r="I352" s="34" t="s">
        <v>3702</v>
      </c>
      <c r="J352" s="148">
        <v>4407</v>
      </c>
      <c r="K352" s="149">
        <v>41590</v>
      </c>
      <c r="L352" s="150" t="s">
        <v>3706</v>
      </c>
      <c r="M352" s="128">
        <v>32</v>
      </c>
      <c r="N352" s="265"/>
    </row>
    <row r="353" spans="1:14" s="28" customFormat="1" ht="18.75" customHeight="1" outlineLevel="1">
      <c r="A353" s="281" t="s">
        <v>582</v>
      </c>
      <c r="B353" s="284" t="s">
        <v>1755</v>
      </c>
      <c r="C353" s="268" t="s">
        <v>518</v>
      </c>
      <c r="D353" s="269" t="s">
        <v>3707</v>
      </c>
      <c r="E353" s="270">
        <v>349.26296000000002</v>
      </c>
      <c r="F353" s="150" t="s">
        <v>3708</v>
      </c>
      <c r="G353" s="129">
        <v>6300004734</v>
      </c>
      <c r="H353" s="128" t="s">
        <v>3656</v>
      </c>
      <c r="I353" s="129">
        <v>4493</v>
      </c>
      <c r="J353" s="284">
        <v>54</v>
      </c>
      <c r="K353" s="287" t="s">
        <v>3709</v>
      </c>
      <c r="L353" s="270" t="s">
        <v>665</v>
      </c>
      <c r="M353" s="281">
        <v>32</v>
      </c>
      <c r="N353" s="265" t="s">
        <v>3710</v>
      </c>
    </row>
    <row r="354" spans="1:14" s="28" customFormat="1" outlineLevel="1">
      <c r="A354" s="281"/>
      <c r="B354" s="284"/>
      <c r="C354" s="268"/>
      <c r="D354" s="269"/>
      <c r="E354" s="270"/>
      <c r="F354" s="150" t="s">
        <v>3659</v>
      </c>
      <c r="G354" s="129">
        <v>6300004341</v>
      </c>
      <c r="H354" s="128" t="s">
        <v>3711</v>
      </c>
      <c r="I354" s="129">
        <v>1111</v>
      </c>
      <c r="J354" s="284"/>
      <c r="K354" s="287"/>
      <c r="L354" s="270"/>
      <c r="M354" s="281"/>
      <c r="N354" s="265"/>
    </row>
    <row r="355" spans="1:14" s="28" customFormat="1" ht="47.25" customHeight="1" outlineLevel="1">
      <c r="A355" s="128" t="s">
        <v>3712</v>
      </c>
      <c r="B355" s="148" t="s">
        <v>1765</v>
      </c>
      <c r="C355" s="146" t="s">
        <v>518</v>
      </c>
      <c r="D355" s="199" t="s">
        <v>3713</v>
      </c>
      <c r="E355" s="34">
        <v>29.819870000000002</v>
      </c>
      <c r="F355" s="150" t="s">
        <v>3714</v>
      </c>
      <c r="G355" s="34" t="s">
        <v>3648</v>
      </c>
      <c r="H355" s="34" t="s">
        <v>3649</v>
      </c>
      <c r="I355" s="34" t="s">
        <v>3650</v>
      </c>
      <c r="J355" s="148" t="s">
        <v>3715</v>
      </c>
      <c r="K355" s="149">
        <v>41635</v>
      </c>
      <c r="L355" s="150" t="s">
        <v>3716</v>
      </c>
      <c r="M355" s="128">
        <v>32</v>
      </c>
      <c r="N355" s="265" t="s">
        <v>3717</v>
      </c>
    </row>
    <row r="356" spans="1:14" s="28" customFormat="1" ht="31.5" outlineLevel="1">
      <c r="A356" s="128" t="s">
        <v>3718</v>
      </c>
      <c r="B356" s="148" t="s">
        <v>1765</v>
      </c>
      <c r="C356" s="146" t="s">
        <v>518</v>
      </c>
      <c r="D356" s="199" t="s">
        <v>3719</v>
      </c>
      <c r="E356" s="34">
        <v>45.906370000000003</v>
      </c>
      <c r="F356" s="150" t="s">
        <v>3688</v>
      </c>
      <c r="G356" s="34" t="s">
        <v>3720</v>
      </c>
      <c r="H356" s="34" t="s">
        <v>3721</v>
      </c>
      <c r="I356" s="34" t="s">
        <v>3722</v>
      </c>
      <c r="J356" s="148">
        <v>4645</v>
      </c>
      <c r="K356" s="149">
        <v>41715</v>
      </c>
      <c r="L356" s="150" t="s">
        <v>3723</v>
      </c>
      <c r="M356" s="128">
        <v>32</v>
      </c>
      <c r="N356" s="265"/>
    </row>
    <row r="357" spans="1:14" s="28" customFormat="1" ht="31.5" outlineLevel="1">
      <c r="A357" s="128" t="s">
        <v>3724</v>
      </c>
      <c r="B357" s="148" t="s">
        <v>1765</v>
      </c>
      <c r="C357" s="146" t="s">
        <v>518</v>
      </c>
      <c r="D357" s="199" t="s">
        <v>3725</v>
      </c>
      <c r="E357" s="34">
        <v>33.055230000000002</v>
      </c>
      <c r="F357" s="150" t="s">
        <v>3714</v>
      </c>
      <c r="G357" s="34" t="s">
        <v>3648</v>
      </c>
      <c r="H357" s="34" t="s">
        <v>3649</v>
      </c>
      <c r="I357" s="34" t="s">
        <v>3650</v>
      </c>
      <c r="J357" s="148">
        <v>4695</v>
      </c>
      <c r="K357" s="149">
        <v>41743</v>
      </c>
      <c r="L357" s="150" t="s">
        <v>3726</v>
      </c>
      <c r="M357" s="128">
        <v>32</v>
      </c>
      <c r="N357" s="265"/>
    </row>
    <row r="358" spans="1:14" s="28" customFormat="1" ht="31.5" outlineLevel="1">
      <c r="A358" s="128" t="s">
        <v>3727</v>
      </c>
      <c r="B358" s="148" t="s">
        <v>1765</v>
      </c>
      <c r="C358" s="146" t="s">
        <v>518</v>
      </c>
      <c r="D358" s="199" t="s">
        <v>3728</v>
      </c>
      <c r="E358" s="34">
        <v>34.726799999999997</v>
      </c>
      <c r="F358" s="150" t="s">
        <v>3714</v>
      </c>
      <c r="G358" s="34" t="s">
        <v>3648</v>
      </c>
      <c r="H358" s="34" t="s">
        <v>3649</v>
      </c>
      <c r="I358" s="34" t="s">
        <v>3650</v>
      </c>
      <c r="J358" s="148" t="s">
        <v>3729</v>
      </c>
      <c r="K358" s="149">
        <v>41743</v>
      </c>
      <c r="L358" s="150" t="s">
        <v>3730</v>
      </c>
      <c r="M358" s="128">
        <v>32</v>
      </c>
      <c r="N358" s="265"/>
    </row>
    <row r="359" spans="1:14" s="28" customFormat="1" ht="31.5" outlineLevel="1">
      <c r="A359" s="128" t="s">
        <v>3731</v>
      </c>
      <c r="B359" s="148" t="s">
        <v>1775</v>
      </c>
      <c r="C359" s="146" t="s">
        <v>518</v>
      </c>
      <c r="D359" s="199" t="s">
        <v>3732</v>
      </c>
      <c r="E359" s="34">
        <v>0</v>
      </c>
      <c r="F359" s="150" t="s">
        <v>3714</v>
      </c>
      <c r="G359" s="34" t="s">
        <v>3733</v>
      </c>
      <c r="H359" s="34" t="s">
        <v>3734</v>
      </c>
      <c r="I359" s="34" t="s">
        <v>3735</v>
      </c>
      <c r="J359" s="148">
        <v>4777</v>
      </c>
      <c r="K359" s="149">
        <v>41779</v>
      </c>
      <c r="L359" s="150" t="s">
        <v>3736</v>
      </c>
      <c r="M359" s="128">
        <v>32</v>
      </c>
      <c r="N359" s="150" t="s">
        <v>3737</v>
      </c>
    </row>
    <row r="360" spans="1:14" s="28" customFormat="1" ht="47.25" outlineLevel="1">
      <c r="A360" s="128" t="s">
        <v>3738</v>
      </c>
      <c r="B360" s="148" t="s">
        <v>1793</v>
      </c>
      <c r="C360" s="146" t="s">
        <v>518</v>
      </c>
      <c r="D360" s="147" t="s">
        <v>3739</v>
      </c>
      <c r="E360" s="34">
        <v>39.842230000000001</v>
      </c>
      <c r="F360" s="150" t="s">
        <v>3688</v>
      </c>
      <c r="G360" s="34" t="s">
        <v>3689</v>
      </c>
      <c r="H360" s="34" t="s">
        <v>3690</v>
      </c>
      <c r="I360" s="34" t="s">
        <v>3691</v>
      </c>
      <c r="J360" s="148">
        <v>46</v>
      </c>
      <c r="K360" s="149" t="s">
        <v>3740</v>
      </c>
      <c r="L360" s="150" t="s">
        <v>572</v>
      </c>
      <c r="M360" s="128">
        <v>32</v>
      </c>
      <c r="N360" s="150" t="s">
        <v>3741</v>
      </c>
    </row>
    <row r="361" spans="1:14" s="28" customFormat="1" ht="31.5" outlineLevel="1">
      <c r="A361" s="128" t="s">
        <v>3742</v>
      </c>
      <c r="B361" s="148" t="s">
        <v>1802</v>
      </c>
      <c r="C361" s="146" t="s">
        <v>518</v>
      </c>
      <c r="D361" s="199" t="s">
        <v>3743</v>
      </c>
      <c r="E361" s="34">
        <v>20.996449999999999</v>
      </c>
      <c r="F361" s="150" t="s">
        <v>3744</v>
      </c>
      <c r="G361" s="34" t="s">
        <v>3745</v>
      </c>
      <c r="H361" s="34" t="s">
        <v>3746</v>
      </c>
      <c r="I361" s="34" t="s">
        <v>3747</v>
      </c>
      <c r="J361" s="148">
        <v>4324</v>
      </c>
      <c r="K361" s="149">
        <v>41557</v>
      </c>
      <c r="L361" s="150" t="s">
        <v>754</v>
      </c>
      <c r="M361" s="128">
        <v>32</v>
      </c>
      <c r="N361" s="150" t="s">
        <v>3748</v>
      </c>
    </row>
    <row r="362" spans="1:14" s="28" customFormat="1" ht="47.25" outlineLevel="1">
      <c r="A362" s="128" t="s">
        <v>3749</v>
      </c>
      <c r="B362" s="148" t="s">
        <v>1811</v>
      </c>
      <c r="C362" s="146" t="s">
        <v>518</v>
      </c>
      <c r="D362" s="147" t="s">
        <v>3750</v>
      </c>
      <c r="E362" s="34">
        <v>209.00875000000002</v>
      </c>
      <c r="F362" s="150" t="s">
        <v>3751</v>
      </c>
      <c r="G362" s="34" t="s">
        <v>3752</v>
      </c>
      <c r="H362" s="34" t="s">
        <v>3753</v>
      </c>
      <c r="I362" s="34" t="s">
        <v>3754</v>
      </c>
      <c r="J362" s="148">
        <v>56</v>
      </c>
      <c r="K362" s="149">
        <v>41318</v>
      </c>
      <c r="L362" s="150" t="s">
        <v>3755</v>
      </c>
      <c r="M362" s="128">
        <v>32</v>
      </c>
      <c r="N362" s="265" t="s">
        <v>3756</v>
      </c>
    </row>
    <row r="363" spans="1:14" s="28" customFormat="1" ht="47.25" outlineLevel="1">
      <c r="A363" s="128" t="s">
        <v>3757</v>
      </c>
      <c r="B363" s="148" t="s">
        <v>1811</v>
      </c>
      <c r="C363" s="146" t="s">
        <v>518</v>
      </c>
      <c r="D363" s="147" t="s">
        <v>3758</v>
      </c>
      <c r="E363" s="34">
        <v>83.589210000000008</v>
      </c>
      <c r="F363" s="150" t="s">
        <v>3751</v>
      </c>
      <c r="G363" s="34" t="s">
        <v>3752</v>
      </c>
      <c r="H363" s="34" t="s">
        <v>3753</v>
      </c>
      <c r="I363" s="34" t="s">
        <v>3754</v>
      </c>
      <c r="J363" s="148">
        <v>179</v>
      </c>
      <c r="K363" s="149">
        <v>41375</v>
      </c>
      <c r="L363" s="150" t="s">
        <v>3759</v>
      </c>
      <c r="M363" s="128">
        <v>32</v>
      </c>
      <c r="N363" s="265"/>
    </row>
    <row r="364" spans="1:14" s="28" customFormat="1" ht="47.25" outlineLevel="1">
      <c r="A364" s="128" t="s">
        <v>3760</v>
      </c>
      <c r="B364" s="148" t="s">
        <v>1811</v>
      </c>
      <c r="C364" s="146" t="s">
        <v>518</v>
      </c>
      <c r="D364" s="147" t="s">
        <v>3761</v>
      </c>
      <c r="E364" s="34">
        <v>207.6566</v>
      </c>
      <c r="F364" s="150" t="s">
        <v>3751</v>
      </c>
      <c r="G364" s="34" t="s">
        <v>3752</v>
      </c>
      <c r="H364" s="34" t="s">
        <v>3753</v>
      </c>
      <c r="I364" s="34" t="s">
        <v>3754</v>
      </c>
      <c r="J364" s="148">
        <v>391</v>
      </c>
      <c r="K364" s="149">
        <v>41463</v>
      </c>
      <c r="L364" s="150" t="s">
        <v>3762</v>
      </c>
      <c r="M364" s="128">
        <v>32</v>
      </c>
      <c r="N364" s="265"/>
    </row>
    <row r="365" spans="1:14" s="28" customFormat="1" ht="31.5" outlineLevel="1">
      <c r="A365" s="128" t="s">
        <v>3763</v>
      </c>
      <c r="B365" s="148" t="s">
        <v>1811</v>
      </c>
      <c r="C365" s="146" t="s">
        <v>518</v>
      </c>
      <c r="D365" s="199" t="s">
        <v>3764</v>
      </c>
      <c r="E365" s="34">
        <v>55.665790000000001</v>
      </c>
      <c r="F365" s="150" t="s">
        <v>3765</v>
      </c>
      <c r="G365" s="34" t="s">
        <v>3766</v>
      </c>
      <c r="H365" s="34" t="s">
        <v>530</v>
      </c>
      <c r="I365" s="34" t="s">
        <v>531</v>
      </c>
      <c r="J365" s="148">
        <v>393</v>
      </c>
      <c r="K365" s="149">
        <v>40742</v>
      </c>
      <c r="L365" s="150" t="s">
        <v>637</v>
      </c>
      <c r="M365" s="128">
        <v>32</v>
      </c>
      <c r="N365" s="265"/>
    </row>
    <row r="366" spans="1:14" s="28" customFormat="1" ht="31.5" outlineLevel="1">
      <c r="A366" s="128" t="s">
        <v>3767</v>
      </c>
      <c r="B366" s="148" t="s">
        <v>1811</v>
      </c>
      <c r="C366" s="146" t="s">
        <v>518</v>
      </c>
      <c r="D366" s="199" t="s">
        <v>3768</v>
      </c>
      <c r="E366" s="34">
        <v>55.665790000000001</v>
      </c>
      <c r="F366" s="150" t="s">
        <v>3765</v>
      </c>
      <c r="G366" s="34" t="s">
        <v>3766</v>
      </c>
      <c r="H366" s="34" t="s">
        <v>530</v>
      </c>
      <c r="I366" s="34" t="s">
        <v>531</v>
      </c>
      <c r="J366" s="148">
        <v>521</v>
      </c>
      <c r="K366" s="149" t="s">
        <v>3769</v>
      </c>
      <c r="L366" s="150" t="s">
        <v>641</v>
      </c>
      <c r="M366" s="128">
        <v>32</v>
      </c>
      <c r="N366" s="265"/>
    </row>
    <row r="367" spans="1:14" s="28" customFormat="1" ht="31.5" outlineLevel="1">
      <c r="A367" s="128" t="s">
        <v>3770</v>
      </c>
      <c r="B367" s="148" t="s">
        <v>1811</v>
      </c>
      <c r="C367" s="146" t="s">
        <v>518</v>
      </c>
      <c r="D367" s="147" t="s">
        <v>3660</v>
      </c>
      <c r="E367" s="34">
        <v>39.745629999999998</v>
      </c>
      <c r="F367" s="150" t="s">
        <v>3765</v>
      </c>
      <c r="G367" s="34" t="s">
        <v>3766</v>
      </c>
      <c r="H367" s="34" t="s">
        <v>530</v>
      </c>
      <c r="I367" s="34" t="s">
        <v>531</v>
      </c>
      <c r="J367" s="148">
        <v>774</v>
      </c>
      <c r="K367" s="149" t="s">
        <v>3771</v>
      </c>
      <c r="L367" s="150" t="s">
        <v>3772</v>
      </c>
      <c r="M367" s="128">
        <v>32</v>
      </c>
      <c r="N367" s="265"/>
    </row>
    <row r="368" spans="1:14" s="28" customFormat="1" ht="31.5" outlineLevel="1">
      <c r="A368" s="128" t="s">
        <v>3773</v>
      </c>
      <c r="B368" s="148" t="s">
        <v>1811</v>
      </c>
      <c r="C368" s="146" t="s">
        <v>518</v>
      </c>
      <c r="D368" s="147" t="s">
        <v>527</v>
      </c>
      <c r="E368" s="34">
        <v>45.598149999999997</v>
      </c>
      <c r="F368" s="150" t="s">
        <v>3765</v>
      </c>
      <c r="G368" s="34" t="s">
        <v>3766</v>
      </c>
      <c r="H368" s="34" t="s">
        <v>530</v>
      </c>
      <c r="I368" s="34" t="s">
        <v>531</v>
      </c>
      <c r="J368" s="148">
        <v>891</v>
      </c>
      <c r="K368" s="149" t="s">
        <v>3774</v>
      </c>
      <c r="L368" s="150" t="s">
        <v>533</v>
      </c>
      <c r="M368" s="128">
        <v>32</v>
      </c>
      <c r="N368" s="265"/>
    </row>
    <row r="369" spans="1:14" s="28" customFormat="1" ht="47.25" customHeight="1" outlineLevel="1">
      <c r="A369" s="128" t="s">
        <v>3775</v>
      </c>
      <c r="B369" s="148" t="s">
        <v>1819</v>
      </c>
      <c r="C369" s="146" t="s">
        <v>518</v>
      </c>
      <c r="D369" s="147" t="s">
        <v>541</v>
      </c>
      <c r="E369" s="34">
        <v>102.92662</v>
      </c>
      <c r="F369" s="150" t="s">
        <v>3765</v>
      </c>
      <c r="G369" s="34" t="s">
        <v>3776</v>
      </c>
      <c r="H369" s="34" t="s">
        <v>645</v>
      </c>
      <c r="I369" s="34" t="s">
        <v>646</v>
      </c>
      <c r="J369" s="148">
        <v>48</v>
      </c>
      <c r="K369" s="149">
        <v>40926</v>
      </c>
      <c r="L369" s="150" t="s">
        <v>543</v>
      </c>
      <c r="M369" s="128">
        <v>32</v>
      </c>
      <c r="N369" s="265" t="s">
        <v>3777</v>
      </c>
    </row>
    <row r="370" spans="1:14" s="28" customFormat="1" ht="31.5" outlineLevel="1">
      <c r="A370" s="128" t="s">
        <v>3778</v>
      </c>
      <c r="B370" s="148" t="s">
        <v>1819</v>
      </c>
      <c r="C370" s="146" t="s">
        <v>518</v>
      </c>
      <c r="D370" s="147" t="s">
        <v>3779</v>
      </c>
      <c r="E370" s="34">
        <v>43.241500000000002</v>
      </c>
      <c r="F370" s="150" t="s">
        <v>3765</v>
      </c>
      <c r="G370" s="34" t="s">
        <v>3776</v>
      </c>
      <c r="H370" s="34" t="s">
        <v>645</v>
      </c>
      <c r="I370" s="34" t="s">
        <v>646</v>
      </c>
      <c r="J370" s="148">
        <v>123</v>
      </c>
      <c r="K370" s="149" t="s">
        <v>3780</v>
      </c>
      <c r="L370" s="150" t="s">
        <v>3781</v>
      </c>
      <c r="M370" s="128">
        <v>32</v>
      </c>
      <c r="N370" s="265"/>
    </row>
    <row r="371" spans="1:14" s="28" customFormat="1" ht="31.5" outlineLevel="1">
      <c r="A371" s="128" t="s">
        <v>3782</v>
      </c>
      <c r="B371" s="148" t="s">
        <v>1819</v>
      </c>
      <c r="C371" s="146" t="s">
        <v>518</v>
      </c>
      <c r="D371" s="199" t="s">
        <v>3783</v>
      </c>
      <c r="E371" s="34">
        <v>56.30198</v>
      </c>
      <c r="F371" s="150" t="s">
        <v>3765</v>
      </c>
      <c r="G371" s="34" t="s">
        <v>3776</v>
      </c>
      <c r="H371" s="34" t="s">
        <v>645</v>
      </c>
      <c r="I371" s="34" t="s">
        <v>646</v>
      </c>
      <c r="J371" s="148">
        <v>270</v>
      </c>
      <c r="K371" s="149" t="s">
        <v>3784</v>
      </c>
      <c r="L371" s="150" t="s">
        <v>677</v>
      </c>
      <c r="M371" s="128">
        <v>32</v>
      </c>
      <c r="N371" s="265"/>
    </row>
    <row r="372" spans="1:14" s="28" customFormat="1" ht="31.5" outlineLevel="1">
      <c r="A372" s="128" t="s">
        <v>3785</v>
      </c>
      <c r="B372" s="148" t="s">
        <v>1819</v>
      </c>
      <c r="C372" s="146" t="s">
        <v>518</v>
      </c>
      <c r="D372" s="147" t="s">
        <v>546</v>
      </c>
      <c r="E372" s="34">
        <v>85.021039999999999</v>
      </c>
      <c r="F372" s="150" t="s">
        <v>3765</v>
      </c>
      <c r="G372" s="34" t="s">
        <v>3776</v>
      </c>
      <c r="H372" s="34" t="s">
        <v>645</v>
      </c>
      <c r="I372" s="34" t="s">
        <v>646</v>
      </c>
      <c r="J372" s="148">
        <v>603</v>
      </c>
      <c r="K372" s="149">
        <v>41141</v>
      </c>
      <c r="L372" s="150" t="s">
        <v>548</v>
      </c>
      <c r="M372" s="128">
        <v>32</v>
      </c>
      <c r="N372" s="265"/>
    </row>
    <row r="373" spans="1:14" s="28" customFormat="1" ht="31.5" outlineLevel="1">
      <c r="A373" s="128" t="s">
        <v>3786</v>
      </c>
      <c r="B373" s="148" t="s">
        <v>1819</v>
      </c>
      <c r="C373" s="146" t="s">
        <v>518</v>
      </c>
      <c r="D373" s="147" t="s">
        <v>3787</v>
      </c>
      <c r="E373" s="34">
        <v>51.199530000000003</v>
      </c>
      <c r="F373" s="150" t="s">
        <v>3765</v>
      </c>
      <c r="G373" s="34" t="s">
        <v>3776</v>
      </c>
      <c r="H373" s="34" t="s">
        <v>645</v>
      </c>
      <c r="I373" s="34" t="s">
        <v>646</v>
      </c>
      <c r="J373" s="148">
        <v>668</v>
      </c>
      <c r="K373" s="149">
        <v>40876</v>
      </c>
      <c r="L373" s="150" t="s">
        <v>3788</v>
      </c>
      <c r="M373" s="128">
        <v>32</v>
      </c>
      <c r="N373" s="265"/>
    </row>
    <row r="374" spans="1:14" s="28" customFormat="1" ht="31.5" outlineLevel="1">
      <c r="A374" s="128" t="s">
        <v>3789</v>
      </c>
      <c r="B374" s="148" t="s">
        <v>1819</v>
      </c>
      <c r="C374" s="146" t="s">
        <v>518</v>
      </c>
      <c r="D374" s="199" t="s">
        <v>3790</v>
      </c>
      <c r="E374" s="34">
        <v>58.554070000000003</v>
      </c>
      <c r="F374" s="150" t="s">
        <v>3765</v>
      </c>
      <c r="G374" s="34" t="s">
        <v>3776</v>
      </c>
      <c r="H374" s="34" t="s">
        <v>645</v>
      </c>
      <c r="I374" s="34" t="s">
        <v>646</v>
      </c>
      <c r="J374" s="148">
        <v>911</v>
      </c>
      <c r="K374" s="149">
        <v>41240</v>
      </c>
      <c r="L374" s="150" t="s">
        <v>661</v>
      </c>
      <c r="M374" s="128">
        <v>32</v>
      </c>
      <c r="N374" s="265"/>
    </row>
    <row r="375" spans="1:14" s="28" customFormat="1" ht="30" customHeight="1" outlineLevel="1">
      <c r="A375" s="281" t="s">
        <v>3791</v>
      </c>
      <c r="B375" s="284" t="s">
        <v>1828</v>
      </c>
      <c r="C375" s="268" t="s">
        <v>518</v>
      </c>
      <c r="D375" s="286" t="s">
        <v>3792</v>
      </c>
      <c r="E375" s="270">
        <v>304.33622000000003</v>
      </c>
      <c r="F375" s="150" t="s">
        <v>3793</v>
      </c>
      <c r="G375" s="129">
        <v>6300004734</v>
      </c>
      <c r="H375" s="128" t="s">
        <v>3794</v>
      </c>
      <c r="I375" s="129">
        <v>4493</v>
      </c>
      <c r="J375" s="284">
        <v>51</v>
      </c>
      <c r="K375" s="287" t="s">
        <v>3709</v>
      </c>
      <c r="L375" s="265" t="s">
        <v>3795</v>
      </c>
      <c r="M375" s="281">
        <v>32</v>
      </c>
      <c r="N375" s="265" t="s">
        <v>3796</v>
      </c>
    </row>
    <row r="376" spans="1:14" s="28" customFormat="1" outlineLevel="1">
      <c r="A376" s="281"/>
      <c r="B376" s="284"/>
      <c r="C376" s="268"/>
      <c r="D376" s="286"/>
      <c r="E376" s="270"/>
      <c r="F376" s="150" t="s">
        <v>3797</v>
      </c>
      <c r="G376" s="34" t="s">
        <v>3798</v>
      </c>
      <c r="H376" s="128" t="s">
        <v>3711</v>
      </c>
      <c r="I376" s="129">
        <v>1111</v>
      </c>
      <c r="J376" s="284"/>
      <c r="K376" s="287"/>
      <c r="L376" s="265"/>
      <c r="M376" s="281"/>
      <c r="N376" s="265"/>
    </row>
    <row r="377" spans="1:14" s="28" customFormat="1" ht="31.5" outlineLevel="1">
      <c r="A377" s="128" t="s">
        <v>3799</v>
      </c>
      <c r="B377" s="148" t="s">
        <v>1828</v>
      </c>
      <c r="C377" s="146" t="s">
        <v>518</v>
      </c>
      <c r="D377" s="147" t="s">
        <v>3800</v>
      </c>
      <c r="E377" s="34">
        <v>36.347540000000002</v>
      </c>
      <c r="F377" s="150" t="s">
        <v>3797</v>
      </c>
      <c r="G377" s="34" t="s">
        <v>3801</v>
      </c>
      <c r="H377" s="34" t="s">
        <v>556</v>
      </c>
      <c r="I377" s="129" t="s">
        <v>557</v>
      </c>
      <c r="J377" s="148">
        <v>357</v>
      </c>
      <c r="K377" s="149" t="s">
        <v>3802</v>
      </c>
      <c r="L377" s="150" t="s">
        <v>3803</v>
      </c>
      <c r="M377" s="128">
        <v>32</v>
      </c>
      <c r="N377" s="265"/>
    </row>
    <row r="378" spans="1:14" s="28" customFormat="1" ht="47.25" customHeight="1" outlineLevel="1">
      <c r="A378" s="128" t="s">
        <v>3804</v>
      </c>
      <c r="B378" s="148" t="s">
        <v>1836</v>
      </c>
      <c r="C378" s="146" t="s">
        <v>518</v>
      </c>
      <c r="D378" s="147" t="s">
        <v>3805</v>
      </c>
      <c r="E378" s="34">
        <v>52.21678</v>
      </c>
      <c r="F378" s="150" t="s">
        <v>3806</v>
      </c>
      <c r="G378" s="34" t="s">
        <v>3807</v>
      </c>
      <c r="H378" s="34" t="s">
        <v>556</v>
      </c>
      <c r="I378" s="34" t="s">
        <v>3677</v>
      </c>
      <c r="J378" s="148">
        <v>208</v>
      </c>
      <c r="K378" s="149">
        <v>41402</v>
      </c>
      <c r="L378" s="150" t="s">
        <v>3808</v>
      </c>
      <c r="M378" s="128">
        <v>32</v>
      </c>
      <c r="N378" s="265" t="s">
        <v>3809</v>
      </c>
    </row>
    <row r="379" spans="1:14" s="28" customFormat="1" ht="47.25" outlineLevel="1">
      <c r="A379" s="128" t="s">
        <v>3810</v>
      </c>
      <c r="B379" s="148" t="s">
        <v>1836</v>
      </c>
      <c r="C379" s="146" t="s">
        <v>518</v>
      </c>
      <c r="D379" s="199" t="s">
        <v>3811</v>
      </c>
      <c r="E379" s="34">
        <v>41.884010000000004</v>
      </c>
      <c r="F379" s="150" t="s">
        <v>3806</v>
      </c>
      <c r="G379" s="34" t="s">
        <v>3807</v>
      </c>
      <c r="H379" s="34" t="s">
        <v>556</v>
      </c>
      <c r="I379" s="34" t="s">
        <v>3677</v>
      </c>
      <c r="J379" s="148">
        <v>245</v>
      </c>
      <c r="K379" s="149">
        <v>40991</v>
      </c>
      <c r="L379" s="150" t="s">
        <v>690</v>
      </c>
      <c r="M379" s="128">
        <v>32</v>
      </c>
      <c r="N379" s="265"/>
    </row>
    <row r="380" spans="1:14" s="28" customFormat="1" ht="31.5" outlineLevel="1">
      <c r="A380" s="128" t="s">
        <v>3812</v>
      </c>
      <c r="B380" s="148" t="s">
        <v>1836</v>
      </c>
      <c r="C380" s="146" t="s">
        <v>518</v>
      </c>
      <c r="D380" s="213" t="s">
        <v>3813</v>
      </c>
      <c r="E380" s="34">
        <v>39.817480000000003</v>
      </c>
      <c r="F380" s="150" t="s">
        <v>3806</v>
      </c>
      <c r="G380" s="34" t="s">
        <v>3807</v>
      </c>
      <c r="H380" s="34" t="s">
        <v>556</v>
      </c>
      <c r="I380" s="34" t="s">
        <v>3677</v>
      </c>
      <c r="J380" s="148">
        <v>653</v>
      </c>
      <c r="K380" s="149">
        <v>41157</v>
      </c>
      <c r="L380" s="150" t="s">
        <v>3814</v>
      </c>
      <c r="M380" s="128">
        <v>32</v>
      </c>
      <c r="N380" s="265"/>
    </row>
    <row r="381" spans="1:14" s="28" customFormat="1" ht="47.25" outlineLevel="1">
      <c r="A381" s="128" t="s">
        <v>3815</v>
      </c>
      <c r="B381" s="148" t="s">
        <v>1836</v>
      </c>
      <c r="C381" s="146" t="s">
        <v>518</v>
      </c>
      <c r="D381" s="199" t="s">
        <v>3816</v>
      </c>
      <c r="E381" s="34">
        <v>63.789430000000003</v>
      </c>
      <c r="F381" s="150" t="s">
        <v>3806</v>
      </c>
      <c r="G381" s="34" t="s">
        <v>3807</v>
      </c>
      <c r="H381" s="34" t="s">
        <v>556</v>
      </c>
      <c r="I381" s="34" t="s">
        <v>3677</v>
      </c>
      <c r="J381" s="148">
        <v>658</v>
      </c>
      <c r="K381" s="149">
        <v>41157</v>
      </c>
      <c r="L381" s="150" t="s">
        <v>564</v>
      </c>
      <c r="M381" s="128">
        <v>32</v>
      </c>
      <c r="N381" s="265"/>
    </row>
    <row r="382" spans="1:14" s="28" customFormat="1" ht="47.25" outlineLevel="1">
      <c r="A382" s="128" t="s">
        <v>3817</v>
      </c>
      <c r="B382" s="148" t="s">
        <v>1836</v>
      </c>
      <c r="C382" s="146" t="s">
        <v>518</v>
      </c>
      <c r="D382" s="199" t="s">
        <v>3816</v>
      </c>
      <c r="E382" s="34">
        <v>73.708830000000006</v>
      </c>
      <c r="F382" s="150" t="s">
        <v>3806</v>
      </c>
      <c r="G382" s="34" t="s">
        <v>3807</v>
      </c>
      <c r="H382" s="34" t="s">
        <v>556</v>
      </c>
      <c r="I382" s="34" t="s">
        <v>3677</v>
      </c>
      <c r="J382" s="148">
        <v>726</v>
      </c>
      <c r="K382" s="149">
        <v>41165</v>
      </c>
      <c r="L382" s="150" t="s">
        <v>568</v>
      </c>
      <c r="M382" s="128">
        <v>32</v>
      </c>
      <c r="N382" s="265"/>
    </row>
    <row r="383" spans="1:14" s="28" customFormat="1" ht="47.25" outlineLevel="1">
      <c r="A383" s="128" t="s">
        <v>3818</v>
      </c>
      <c r="B383" s="148" t="s">
        <v>1836</v>
      </c>
      <c r="C383" s="146" t="s">
        <v>518</v>
      </c>
      <c r="D383" s="199" t="s">
        <v>3819</v>
      </c>
      <c r="E383" s="34">
        <v>70.402320000000003</v>
      </c>
      <c r="F383" s="150" t="s">
        <v>3806</v>
      </c>
      <c r="G383" s="34" t="s">
        <v>3807</v>
      </c>
      <c r="H383" s="34" t="s">
        <v>556</v>
      </c>
      <c r="I383" s="34" t="s">
        <v>3677</v>
      </c>
      <c r="J383" s="148">
        <v>912</v>
      </c>
      <c r="K383" s="149">
        <v>41241</v>
      </c>
      <c r="L383" s="150" t="s">
        <v>685</v>
      </c>
      <c r="M383" s="128">
        <v>32</v>
      </c>
      <c r="N383" s="265"/>
    </row>
    <row r="384" spans="1:14" s="28" customFormat="1" ht="37.5" customHeight="1" outlineLevel="1">
      <c r="A384" s="281" t="s">
        <v>3820</v>
      </c>
      <c r="B384" s="284" t="s">
        <v>1846</v>
      </c>
      <c r="C384" s="268" t="s">
        <v>518</v>
      </c>
      <c r="D384" s="269" t="s">
        <v>3821</v>
      </c>
      <c r="E384" s="270">
        <v>340.78399000000002</v>
      </c>
      <c r="F384" s="150" t="s">
        <v>3822</v>
      </c>
      <c r="G384" s="34" t="s">
        <v>3823</v>
      </c>
      <c r="H384" s="128" t="s">
        <v>3824</v>
      </c>
      <c r="I384" s="129">
        <v>3296</v>
      </c>
      <c r="J384" s="284">
        <v>45</v>
      </c>
      <c r="K384" s="287" t="s">
        <v>3825</v>
      </c>
      <c r="L384" s="265" t="s">
        <v>694</v>
      </c>
      <c r="M384" s="281">
        <v>32</v>
      </c>
      <c r="N384" s="265" t="s">
        <v>3826</v>
      </c>
    </row>
    <row r="385" spans="1:15" s="28" customFormat="1" ht="24.75" customHeight="1" outlineLevel="1">
      <c r="A385" s="281"/>
      <c r="B385" s="284"/>
      <c r="C385" s="268"/>
      <c r="D385" s="269"/>
      <c r="E385" s="270"/>
      <c r="F385" s="150" t="s">
        <v>3827</v>
      </c>
      <c r="G385" s="34" t="s">
        <v>3828</v>
      </c>
      <c r="H385" s="128" t="s">
        <v>3829</v>
      </c>
      <c r="I385" s="129">
        <v>425</v>
      </c>
      <c r="J385" s="284"/>
      <c r="K385" s="287"/>
      <c r="L385" s="265"/>
      <c r="M385" s="281"/>
      <c r="N385" s="265"/>
    </row>
    <row r="386" spans="1:15" s="28" customFormat="1" ht="94.5" outlineLevel="1">
      <c r="A386" s="128" t="s">
        <v>3830</v>
      </c>
      <c r="B386" s="148" t="s">
        <v>1846</v>
      </c>
      <c r="C386" s="146" t="s">
        <v>518</v>
      </c>
      <c r="D386" s="147" t="s">
        <v>3831</v>
      </c>
      <c r="E386" s="34">
        <v>69.286349999999999</v>
      </c>
      <c r="F386" s="150" t="s">
        <v>3827</v>
      </c>
      <c r="G386" s="34" t="s">
        <v>3832</v>
      </c>
      <c r="H386" s="34" t="s">
        <v>3690</v>
      </c>
      <c r="I386" s="34" t="s">
        <v>3691</v>
      </c>
      <c r="J386" s="148">
        <v>818</v>
      </c>
      <c r="K386" s="149">
        <v>41206</v>
      </c>
      <c r="L386" s="150" t="s">
        <v>3833</v>
      </c>
      <c r="M386" s="128">
        <v>32</v>
      </c>
      <c r="N386" s="265"/>
    </row>
    <row r="387" spans="1:15" s="28" customFormat="1" ht="39" customHeight="1" outlineLevel="1">
      <c r="A387" s="128" t="s">
        <v>3834</v>
      </c>
      <c r="B387" s="148" t="s">
        <v>1855</v>
      </c>
      <c r="C387" s="146" t="s">
        <v>518</v>
      </c>
      <c r="D387" s="199" t="s">
        <v>3835</v>
      </c>
      <c r="E387" s="34">
        <v>597.28074000000004</v>
      </c>
      <c r="F387" s="150" t="s">
        <v>3836</v>
      </c>
      <c r="G387" s="34" t="s">
        <v>3837</v>
      </c>
      <c r="H387" s="34" t="s">
        <v>3838</v>
      </c>
      <c r="I387" s="34" t="s">
        <v>3839</v>
      </c>
      <c r="J387" s="148">
        <v>221</v>
      </c>
      <c r="K387" s="149" t="s">
        <v>3840</v>
      </c>
      <c r="L387" s="150" t="s">
        <v>589</v>
      </c>
      <c r="M387" s="128">
        <v>32</v>
      </c>
      <c r="N387" s="265" t="s">
        <v>3841</v>
      </c>
    </row>
    <row r="388" spans="1:15" s="28" customFormat="1" ht="31.5" outlineLevel="1">
      <c r="A388" s="128" t="s">
        <v>3842</v>
      </c>
      <c r="B388" s="148" t="s">
        <v>1855</v>
      </c>
      <c r="C388" s="146" t="s">
        <v>518</v>
      </c>
      <c r="D388" s="199" t="s">
        <v>3843</v>
      </c>
      <c r="E388" s="34">
        <v>306.20416999999998</v>
      </c>
      <c r="F388" s="150" t="s">
        <v>3793</v>
      </c>
      <c r="G388" s="34" t="s">
        <v>3844</v>
      </c>
      <c r="H388" s="34" t="s">
        <v>3845</v>
      </c>
      <c r="I388" s="34" t="s">
        <v>3665</v>
      </c>
      <c r="J388" s="148">
        <v>531</v>
      </c>
      <c r="K388" s="149">
        <v>41519</v>
      </c>
      <c r="L388" s="150" t="s">
        <v>709</v>
      </c>
      <c r="M388" s="128">
        <v>32</v>
      </c>
      <c r="N388" s="265"/>
    </row>
    <row r="389" spans="1:15" s="28" customFormat="1" ht="47.25" outlineLevel="1">
      <c r="A389" s="128" t="s">
        <v>3846</v>
      </c>
      <c r="B389" s="148" t="s">
        <v>1855</v>
      </c>
      <c r="C389" s="146" t="s">
        <v>518</v>
      </c>
      <c r="D389" s="199" t="s">
        <v>3847</v>
      </c>
      <c r="E389" s="34">
        <v>43.836010000000002</v>
      </c>
      <c r="F389" s="150" t="s">
        <v>3848</v>
      </c>
      <c r="G389" s="34" t="s">
        <v>3849</v>
      </c>
      <c r="H389" s="34" t="s">
        <v>3850</v>
      </c>
      <c r="I389" s="34" t="s">
        <v>3682</v>
      </c>
      <c r="J389" s="148">
        <v>695</v>
      </c>
      <c r="K389" s="149">
        <v>40865</v>
      </c>
      <c r="L389" s="150" t="s">
        <v>580</v>
      </c>
      <c r="M389" s="128">
        <v>32</v>
      </c>
      <c r="N389" s="265"/>
    </row>
    <row r="390" spans="1:15" s="214" customFormat="1" ht="31.5" outlineLevel="1">
      <c r="A390" s="128" t="s">
        <v>3851</v>
      </c>
      <c r="B390" s="128" t="s">
        <v>1865</v>
      </c>
      <c r="C390" s="161" t="s">
        <v>518</v>
      </c>
      <c r="D390" s="200" t="s">
        <v>3852</v>
      </c>
      <c r="E390" s="34">
        <v>4493.4496600000002</v>
      </c>
      <c r="F390" s="150" t="s">
        <v>3797</v>
      </c>
      <c r="G390" s="34" t="s">
        <v>3798</v>
      </c>
      <c r="H390" s="34">
        <v>41548</v>
      </c>
      <c r="I390" s="34">
        <v>1111.47379</v>
      </c>
      <c r="J390" s="148">
        <v>268</v>
      </c>
      <c r="K390" s="149" t="s">
        <v>3853</v>
      </c>
      <c r="L390" s="150" t="s">
        <v>344</v>
      </c>
      <c r="M390" s="128">
        <v>32</v>
      </c>
      <c r="N390" s="150" t="s">
        <v>3854</v>
      </c>
    </row>
    <row r="391" spans="1:15" s="28" customFormat="1" ht="31.5" outlineLevel="1">
      <c r="A391" s="128" t="s">
        <v>3855</v>
      </c>
      <c r="B391" s="204" t="s">
        <v>1869</v>
      </c>
      <c r="C391" s="146" t="s">
        <v>518</v>
      </c>
      <c r="D391" s="199" t="s">
        <v>3856</v>
      </c>
      <c r="E391" s="34">
        <v>381.49290000000002</v>
      </c>
      <c r="F391" s="150" t="s">
        <v>3793</v>
      </c>
      <c r="G391" s="34" t="s">
        <v>3844</v>
      </c>
      <c r="H391" s="34" t="s">
        <v>3845</v>
      </c>
      <c r="I391" s="34" t="s">
        <v>3665</v>
      </c>
      <c r="J391" s="148">
        <v>446</v>
      </c>
      <c r="K391" s="149">
        <v>41485</v>
      </c>
      <c r="L391" s="150" t="s">
        <v>749</v>
      </c>
      <c r="M391" s="128">
        <v>32</v>
      </c>
      <c r="N391" s="150" t="s">
        <v>3857</v>
      </c>
    </row>
    <row r="392" spans="1:15" s="28" customFormat="1" ht="31.5" outlineLevel="1">
      <c r="A392" s="128" t="s">
        <v>3858</v>
      </c>
      <c r="B392" s="204" t="s">
        <v>1879</v>
      </c>
      <c r="C392" s="146" t="s">
        <v>518</v>
      </c>
      <c r="D392" s="199" t="s">
        <v>782</v>
      </c>
      <c r="E392" s="34">
        <v>161.92784999999998</v>
      </c>
      <c r="F392" s="150" t="s">
        <v>3793</v>
      </c>
      <c r="G392" s="34" t="s">
        <v>3844</v>
      </c>
      <c r="H392" s="34" t="s">
        <v>3845</v>
      </c>
      <c r="I392" s="34" t="s">
        <v>3665</v>
      </c>
      <c r="J392" s="148" t="s">
        <v>783</v>
      </c>
      <c r="K392" s="149">
        <v>41498</v>
      </c>
      <c r="L392" s="150" t="s">
        <v>784</v>
      </c>
      <c r="M392" s="128">
        <v>32</v>
      </c>
      <c r="N392" s="150" t="s">
        <v>3859</v>
      </c>
    </row>
    <row r="393" spans="1:15" s="28" customFormat="1" ht="31.5" outlineLevel="1">
      <c r="A393" s="128" t="s">
        <v>3860</v>
      </c>
      <c r="B393" s="204" t="s">
        <v>1888</v>
      </c>
      <c r="C393" s="146" t="s">
        <v>518</v>
      </c>
      <c r="D393" s="199" t="s">
        <v>3861</v>
      </c>
      <c r="E393" s="34">
        <v>579.30050000000006</v>
      </c>
      <c r="F393" s="150" t="s">
        <v>3793</v>
      </c>
      <c r="G393" s="34" t="s">
        <v>3844</v>
      </c>
      <c r="H393" s="34" t="s">
        <v>3845</v>
      </c>
      <c r="I393" s="34" t="s">
        <v>3665</v>
      </c>
      <c r="J393" s="148">
        <v>492</v>
      </c>
      <c r="K393" s="149">
        <v>41508</v>
      </c>
      <c r="L393" s="150" t="s">
        <v>3862</v>
      </c>
      <c r="M393" s="128">
        <v>32</v>
      </c>
      <c r="N393" s="150" t="s">
        <v>3863</v>
      </c>
    </row>
    <row r="394" spans="1:15" s="28" customFormat="1" ht="47.25" outlineLevel="1">
      <c r="A394" s="128" t="s">
        <v>3864</v>
      </c>
      <c r="B394" s="204" t="s">
        <v>1897</v>
      </c>
      <c r="C394" s="146" t="s">
        <v>518</v>
      </c>
      <c r="D394" s="199" t="s">
        <v>3865</v>
      </c>
      <c r="E394" s="34">
        <v>180.77302</v>
      </c>
      <c r="F394" s="150" t="s">
        <v>3793</v>
      </c>
      <c r="G394" s="34" t="s">
        <v>3844</v>
      </c>
      <c r="H394" s="34" t="s">
        <v>3845</v>
      </c>
      <c r="I394" s="34" t="s">
        <v>3665</v>
      </c>
      <c r="J394" s="148">
        <v>506</v>
      </c>
      <c r="K394" s="149">
        <v>41519</v>
      </c>
      <c r="L394" s="150" t="s">
        <v>789</v>
      </c>
      <c r="M394" s="128">
        <v>32</v>
      </c>
      <c r="N394" s="150" t="s">
        <v>3866</v>
      </c>
    </row>
    <row r="395" spans="1:15" s="139" customFormat="1">
      <c r="A395" s="196" t="s">
        <v>618</v>
      </c>
      <c r="B395" s="264" t="s">
        <v>619</v>
      </c>
      <c r="C395" s="278"/>
      <c r="D395" s="278"/>
      <c r="E395" s="158">
        <f>SUM(E396:E499)</f>
        <v>2386.4727600000006</v>
      </c>
      <c r="F395" s="155"/>
      <c r="G395" s="152"/>
      <c r="H395" s="152"/>
      <c r="I395" s="152"/>
      <c r="J395" s="153"/>
      <c r="K395" s="154"/>
      <c r="L395" s="155"/>
      <c r="M395" s="202"/>
      <c r="N395" s="215"/>
      <c r="O395" s="216"/>
    </row>
    <row r="396" spans="1:15" s="28" customFormat="1" ht="31.5" outlineLevel="1">
      <c r="A396" s="128" t="s">
        <v>620</v>
      </c>
      <c r="B396" s="148" t="s">
        <v>1680</v>
      </c>
      <c r="C396" s="146" t="s">
        <v>518</v>
      </c>
      <c r="D396" s="199" t="s">
        <v>3867</v>
      </c>
      <c r="E396" s="34">
        <v>3.0089999999999999</v>
      </c>
      <c r="F396" s="150" t="s">
        <v>3868</v>
      </c>
      <c r="G396" s="34" t="s">
        <v>3869</v>
      </c>
      <c r="H396" s="34" t="s">
        <v>3870</v>
      </c>
      <c r="I396" s="34" t="s">
        <v>189</v>
      </c>
      <c r="J396" s="148">
        <v>347</v>
      </c>
      <c r="K396" s="149">
        <v>41456</v>
      </c>
      <c r="L396" s="150" t="s">
        <v>718</v>
      </c>
      <c r="M396" s="128">
        <v>32</v>
      </c>
      <c r="N396" s="150" t="s">
        <v>3871</v>
      </c>
    </row>
    <row r="397" spans="1:15" s="28" customFormat="1" ht="31.5" outlineLevel="1">
      <c r="A397" s="128" t="s">
        <v>625</v>
      </c>
      <c r="B397" s="148" t="s">
        <v>1688</v>
      </c>
      <c r="C397" s="146" t="s">
        <v>518</v>
      </c>
      <c r="D397" s="199" t="s">
        <v>3872</v>
      </c>
      <c r="E397" s="34">
        <v>0</v>
      </c>
      <c r="F397" s="150" t="s">
        <v>189</v>
      </c>
      <c r="G397" s="34" t="s">
        <v>189</v>
      </c>
      <c r="H397" s="34" t="s">
        <v>189</v>
      </c>
      <c r="I397" s="34" t="s">
        <v>189</v>
      </c>
      <c r="J397" s="148">
        <v>3709</v>
      </c>
      <c r="K397" s="149">
        <v>41124</v>
      </c>
      <c r="L397" s="150" t="s">
        <v>3698</v>
      </c>
      <c r="M397" s="128">
        <v>32</v>
      </c>
      <c r="N397" s="150" t="s">
        <v>3873</v>
      </c>
    </row>
    <row r="398" spans="1:15" s="28" customFormat="1" ht="35.25" customHeight="1" outlineLevel="1">
      <c r="A398" s="128" t="s">
        <v>629</v>
      </c>
      <c r="B398" s="148" t="s">
        <v>1698</v>
      </c>
      <c r="C398" s="146" t="s">
        <v>518</v>
      </c>
      <c r="D398" s="147" t="s">
        <v>3874</v>
      </c>
      <c r="E398" s="34">
        <v>15.66108</v>
      </c>
      <c r="F398" s="159" t="s">
        <v>3688</v>
      </c>
      <c r="G398" s="34" t="s">
        <v>3701</v>
      </c>
      <c r="H398" s="34" t="s">
        <v>2484</v>
      </c>
      <c r="I398" s="34" t="s">
        <v>3702</v>
      </c>
      <c r="J398" s="148">
        <v>4350</v>
      </c>
      <c r="K398" s="149">
        <v>41568</v>
      </c>
      <c r="L398" s="150" t="s">
        <v>3875</v>
      </c>
      <c r="M398" s="128">
        <v>32</v>
      </c>
      <c r="N398" s="265" t="s">
        <v>3876</v>
      </c>
    </row>
    <row r="399" spans="1:15" s="28" customFormat="1" ht="31.5" outlineLevel="1">
      <c r="A399" s="128" t="s">
        <v>633</v>
      </c>
      <c r="B399" s="148" t="s">
        <v>1698</v>
      </c>
      <c r="C399" s="146" t="s">
        <v>518</v>
      </c>
      <c r="D399" s="199" t="s">
        <v>3877</v>
      </c>
      <c r="E399" s="34">
        <v>36.828589999999998</v>
      </c>
      <c r="F399" s="159" t="s">
        <v>3688</v>
      </c>
      <c r="G399" s="34" t="s">
        <v>3701</v>
      </c>
      <c r="H399" s="34" t="s">
        <v>2484</v>
      </c>
      <c r="I399" s="34" t="s">
        <v>3702</v>
      </c>
      <c r="J399" s="148">
        <v>4375</v>
      </c>
      <c r="K399" s="149">
        <v>41577</v>
      </c>
      <c r="L399" s="150" t="s">
        <v>3878</v>
      </c>
      <c r="M399" s="128">
        <v>32</v>
      </c>
      <c r="N399" s="265"/>
    </row>
    <row r="400" spans="1:15" s="28" customFormat="1" ht="31.5" outlineLevel="1">
      <c r="A400" s="128" t="s">
        <v>638</v>
      </c>
      <c r="B400" s="148" t="s">
        <v>1698</v>
      </c>
      <c r="C400" s="146" t="s">
        <v>518</v>
      </c>
      <c r="D400" s="199" t="s">
        <v>3879</v>
      </c>
      <c r="E400" s="34">
        <v>28.78668</v>
      </c>
      <c r="F400" s="159" t="s">
        <v>3688</v>
      </c>
      <c r="G400" s="34" t="s">
        <v>3701</v>
      </c>
      <c r="H400" s="34" t="s">
        <v>2484</v>
      </c>
      <c r="I400" s="34" t="s">
        <v>3702</v>
      </c>
      <c r="J400" s="148">
        <v>4406</v>
      </c>
      <c r="K400" s="149">
        <v>41590</v>
      </c>
      <c r="L400" s="150" t="s">
        <v>3880</v>
      </c>
      <c r="M400" s="128">
        <v>32</v>
      </c>
      <c r="N400" s="265"/>
    </row>
    <row r="401" spans="1:14" s="28" customFormat="1" ht="38.25" customHeight="1" outlineLevel="1">
      <c r="A401" s="128" t="s">
        <v>642</v>
      </c>
      <c r="B401" s="148" t="s">
        <v>1698</v>
      </c>
      <c r="C401" s="146" t="s">
        <v>518</v>
      </c>
      <c r="D401" s="147" t="s">
        <v>3881</v>
      </c>
      <c r="E401" s="34">
        <v>25.417290000000001</v>
      </c>
      <c r="F401" s="159" t="s">
        <v>3688</v>
      </c>
      <c r="G401" s="34" t="s">
        <v>3701</v>
      </c>
      <c r="H401" s="34" t="s">
        <v>2484</v>
      </c>
      <c r="I401" s="34" t="s">
        <v>3702</v>
      </c>
      <c r="J401" s="148">
        <v>4414</v>
      </c>
      <c r="K401" s="149">
        <v>41592</v>
      </c>
      <c r="L401" s="150" t="s">
        <v>3882</v>
      </c>
      <c r="M401" s="128">
        <v>32</v>
      </c>
      <c r="N401" s="265"/>
    </row>
    <row r="402" spans="1:14" s="28" customFormat="1" ht="47.25" outlineLevel="1">
      <c r="A402" s="128" t="s">
        <v>650</v>
      </c>
      <c r="B402" s="148" t="s">
        <v>1708</v>
      </c>
      <c r="C402" s="146" t="s">
        <v>518</v>
      </c>
      <c r="D402" s="199" t="s">
        <v>3883</v>
      </c>
      <c r="E402" s="34">
        <v>35.802040000000034</v>
      </c>
      <c r="F402" s="150" t="s">
        <v>3688</v>
      </c>
      <c r="G402" s="34" t="s">
        <v>3884</v>
      </c>
      <c r="H402" s="34" t="s">
        <v>3885</v>
      </c>
      <c r="I402" s="34" t="s">
        <v>3886</v>
      </c>
      <c r="J402" s="148">
        <v>4583</v>
      </c>
      <c r="K402" s="149">
        <v>41662</v>
      </c>
      <c r="L402" s="150" t="s">
        <v>3887</v>
      </c>
      <c r="M402" s="128">
        <v>32</v>
      </c>
      <c r="N402" s="150" t="s">
        <v>3888</v>
      </c>
    </row>
    <row r="403" spans="1:14" s="28" customFormat="1" ht="47.25" customHeight="1" outlineLevel="1">
      <c r="A403" s="128" t="s">
        <v>654</v>
      </c>
      <c r="B403" s="148" t="s">
        <v>1718</v>
      </c>
      <c r="C403" s="146" t="s">
        <v>518</v>
      </c>
      <c r="D403" s="199" t="s">
        <v>3889</v>
      </c>
      <c r="E403" s="34">
        <v>32.040790000000001</v>
      </c>
      <c r="F403" s="159" t="s">
        <v>2488</v>
      </c>
      <c r="G403" s="34" t="s">
        <v>3890</v>
      </c>
      <c r="H403" s="34" t="s">
        <v>3226</v>
      </c>
      <c r="I403" s="34" t="s">
        <v>3747</v>
      </c>
      <c r="J403" s="148">
        <v>482</v>
      </c>
      <c r="K403" s="149">
        <v>41501</v>
      </c>
      <c r="L403" s="150" t="s">
        <v>3891</v>
      </c>
      <c r="M403" s="128">
        <v>32</v>
      </c>
      <c r="N403" s="265" t="s">
        <v>3892</v>
      </c>
    </row>
    <row r="404" spans="1:14" s="28" customFormat="1" ht="31.5" outlineLevel="1">
      <c r="A404" s="128" t="s">
        <v>658</v>
      </c>
      <c r="B404" s="148" t="s">
        <v>1718</v>
      </c>
      <c r="C404" s="146" t="s">
        <v>518</v>
      </c>
      <c r="D404" s="199" t="s">
        <v>3893</v>
      </c>
      <c r="E404" s="34">
        <v>16.065149999999999</v>
      </c>
      <c r="F404" s="159" t="s">
        <v>2488</v>
      </c>
      <c r="G404" s="34" t="s">
        <v>3890</v>
      </c>
      <c r="H404" s="34" t="s">
        <v>3226</v>
      </c>
      <c r="I404" s="34" t="s">
        <v>3747</v>
      </c>
      <c r="J404" s="148">
        <v>4426</v>
      </c>
      <c r="K404" s="149">
        <v>41596</v>
      </c>
      <c r="L404" s="150" t="s">
        <v>3894</v>
      </c>
      <c r="M404" s="128">
        <v>32</v>
      </c>
      <c r="N404" s="265"/>
    </row>
    <row r="405" spans="1:14" s="28" customFormat="1" ht="31.5" outlineLevel="1">
      <c r="A405" s="128" t="s">
        <v>662</v>
      </c>
      <c r="B405" s="148" t="s">
        <v>1718</v>
      </c>
      <c r="C405" s="146" t="s">
        <v>518</v>
      </c>
      <c r="D405" s="199" t="s">
        <v>3895</v>
      </c>
      <c r="E405" s="34">
        <v>16.065149999999999</v>
      </c>
      <c r="F405" s="159" t="s">
        <v>2488</v>
      </c>
      <c r="G405" s="34" t="s">
        <v>3890</v>
      </c>
      <c r="H405" s="34" t="s">
        <v>3226</v>
      </c>
      <c r="I405" s="34" t="s">
        <v>3747</v>
      </c>
      <c r="J405" s="148">
        <v>4427</v>
      </c>
      <c r="K405" s="149">
        <v>41596</v>
      </c>
      <c r="L405" s="150" t="s">
        <v>3896</v>
      </c>
      <c r="M405" s="128">
        <v>32</v>
      </c>
      <c r="N405" s="265"/>
    </row>
    <row r="406" spans="1:14" s="28" customFormat="1" ht="31.5" outlineLevel="1">
      <c r="A406" s="128" t="s">
        <v>667</v>
      </c>
      <c r="B406" s="148" t="s">
        <v>1718</v>
      </c>
      <c r="C406" s="146" t="s">
        <v>518</v>
      </c>
      <c r="D406" s="199" t="s">
        <v>3897</v>
      </c>
      <c r="E406" s="34">
        <v>28.092120000000001</v>
      </c>
      <c r="F406" s="159" t="s">
        <v>2488</v>
      </c>
      <c r="G406" s="34" t="s">
        <v>3890</v>
      </c>
      <c r="H406" s="34" t="s">
        <v>3226</v>
      </c>
      <c r="I406" s="34" t="s">
        <v>3747</v>
      </c>
      <c r="J406" s="148">
        <v>4432</v>
      </c>
      <c r="K406" s="149">
        <v>41597</v>
      </c>
      <c r="L406" s="150" t="s">
        <v>3898</v>
      </c>
      <c r="M406" s="128">
        <v>32</v>
      </c>
      <c r="N406" s="265"/>
    </row>
    <row r="407" spans="1:14" s="28" customFormat="1" ht="31.5" outlineLevel="1">
      <c r="A407" s="128" t="s">
        <v>671</v>
      </c>
      <c r="B407" s="148" t="s">
        <v>1718</v>
      </c>
      <c r="C407" s="146" t="s">
        <v>518</v>
      </c>
      <c r="D407" s="199" t="s">
        <v>3899</v>
      </c>
      <c r="E407" s="34">
        <v>13.900779999999999</v>
      </c>
      <c r="F407" s="159" t="s">
        <v>2488</v>
      </c>
      <c r="G407" s="34" t="s">
        <v>3890</v>
      </c>
      <c r="H407" s="34" t="s">
        <v>3226</v>
      </c>
      <c r="I407" s="34" t="s">
        <v>3747</v>
      </c>
      <c r="J407" s="148">
        <v>4438</v>
      </c>
      <c r="K407" s="149">
        <v>41603</v>
      </c>
      <c r="L407" s="150" t="s">
        <v>3900</v>
      </c>
      <c r="M407" s="128">
        <v>32</v>
      </c>
      <c r="N407" s="265"/>
    </row>
    <row r="408" spans="1:14" s="28" customFormat="1" ht="31.5" outlineLevel="1">
      <c r="A408" s="128" t="s">
        <v>675</v>
      </c>
      <c r="B408" s="148" t="s">
        <v>1718</v>
      </c>
      <c r="C408" s="146" t="s">
        <v>518</v>
      </c>
      <c r="D408" s="199" t="s">
        <v>3901</v>
      </c>
      <c r="E408" s="34">
        <v>24.39002</v>
      </c>
      <c r="F408" s="159" t="s">
        <v>2488</v>
      </c>
      <c r="G408" s="34" t="s">
        <v>3890</v>
      </c>
      <c r="H408" s="34" t="s">
        <v>3226</v>
      </c>
      <c r="I408" s="34" t="s">
        <v>3747</v>
      </c>
      <c r="J408" s="148">
        <v>4451</v>
      </c>
      <c r="K408" s="149">
        <v>41610</v>
      </c>
      <c r="L408" s="150" t="s">
        <v>764</v>
      </c>
      <c r="M408" s="128">
        <v>32</v>
      </c>
      <c r="N408" s="265"/>
    </row>
    <row r="409" spans="1:14" s="28" customFormat="1" ht="31.5" outlineLevel="1">
      <c r="A409" s="128" t="s">
        <v>678</v>
      </c>
      <c r="B409" s="148" t="s">
        <v>1718</v>
      </c>
      <c r="C409" s="146" t="s">
        <v>518</v>
      </c>
      <c r="D409" s="199" t="s">
        <v>3902</v>
      </c>
      <c r="E409" s="34">
        <v>30.560179999999999</v>
      </c>
      <c r="F409" s="159" t="s">
        <v>2488</v>
      </c>
      <c r="G409" s="34" t="s">
        <v>3890</v>
      </c>
      <c r="H409" s="34" t="s">
        <v>3226</v>
      </c>
      <c r="I409" s="34" t="s">
        <v>3747</v>
      </c>
      <c r="J409" s="148">
        <v>4452</v>
      </c>
      <c r="K409" s="149">
        <v>41610</v>
      </c>
      <c r="L409" s="150" t="s">
        <v>769</v>
      </c>
      <c r="M409" s="128">
        <v>32</v>
      </c>
      <c r="N409" s="265"/>
    </row>
    <row r="410" spans="1:14" s="28" customFormat="1" ht="31.5" outlineLevel="1">
      <c r="A410" s="128" t="s">
        <v>682</v>
      </c>
      <c r="B410" s="148" t="s">
        <v>1718</v>
      </c>
      <c r="C410" s="146" t="s">
        <v>518</v>
      </c>
      <c r="D410" s="147" t="s">
        <v>3903</v>
      </c>
      <c r="E410" s="34">
        <v>13.57671</v>
      </c>
      <c r="F410" s="159" t="s">
        <v>2488</v>
      </c>
      <c r="G410" s="34" t="s">
        <v>3890</v>
      </c>
      <c r="H410" s="34" t="s">
        <v>3226</v>
      </c>
      <c r="I410" s="34" t="s">
        <v>3747</v>
      </c>
      <c r="J410" s="148">
        <v>4470</v>
      </c>
      <c r="K410" s="149">
        <v>41614</v>
      </c>
      <c r="L410" s="150" t="s">
        <v>3904</v>
      </c>
      <c r="M410" s="128">
        <v>32</v>
      </c>
      <c r="N410" s="265"/>
    </row>
    <row r="411" spans="1:14" s="28" customFormat="1" ht="31.5" outlineLevel="1">
      <c r="A411" s="128" t="s">
        <v>687</v>
      </c>
      <c r="B411" s="148" t="s">
        <v>1718</v>
      </c>
      <c r="C411" s="146" t="s">
        <v>518</v>
      </c>
      <c r="D411" s="147" t="s">
        <v>3905</v>
      </c>
      <c r="E411" s="34">
        <v>36.113289999999999</v>
      </c>
      <c r="F411" s="159" t="s">
        <v>2488</v>
      </c>
      <c r="G411" s="34" t="s">
        <v>3890</v>
      </c>
      <c r="H411" s="34" t="s">
        <v>3226</v>
      </c>
      <c r="I411" s="34" t="s">
        <v>3747</v>
      </c>
      <c r="J411" s="148">
        <v>4472</v>
      </c>
      <c r="K411" s="149">
        <v>41614</v>
      </c>
      <c r="L411" s="150" t="s">
        <v>3906</v>
      </c>
      <c r="M411" s="128">
        <v>32</v>
      </c>
      <c r="N411" s="265"/>
    </row>
    <row r="412" spans="1:14" s="28" customFormat="1" ht="31.5" customHeight="1" outlineLevel="1">
      <c r="A412" s="128" t="s">
        <v>691</v>
      </c>
      <c r="B412" s="148" t="s">
        <v>1718</v>
      </c>
      <c r="C412" s="146" t="s">
        <v>518</v>
      </c>
      <c r="D412" s="199" t="s">
        <v>3907</v>
      </c>
      <c r="E412" s="34">
        <v>34.90204</v>
      </c>
      <c r="F412" s="159" t="s">
        <v>2488</v>
      </c>
      <c r="G412" s="34" t="s">
        <v>3890</v>
      </c>
      <c r="H412" s="34" t="s">
        <v>3226</v>
      </c>
      <c r="I412" s="34" t="s">
        <v>3747</v>
      </c>
      <c r="J412" s="148">
        <v>4515</v>
      </c>
      <c r="K412" s="149">
        <v>41631</v>
      </c>
      <c r="L412" s="150" t="s">
        <v>3908</v>
      </c>
      <c r="M412" s="128">
        <v>32</v>
      </c>
      <c r="N412" s="265"/>
    </row>
    <row r="413" spans="1:14" s="28" customFormat="1" ht="31.5" outlineLevel="1">
      <c r="A413" s="128" t="s">
        <v>696</v>
      </c>
      <c r="B413" s="148" t="s">
        <v>1718</v>
      </c>
      <c r="C413" s="146" t="s">
        <v>518</v>
      </c>
      <c r="D413" s="199" t="s">
        <v>3909</v>
      </c>
      <c r="E413" s="34">
        <v>16.065149999999999</v>
      </c>
      <c r="F413" s="159" t="s">
        <v>2488</v>
      </c>
      <c r="G413" s="34" t="s">
        <v>3890</v>
      </c>
      <c r="H413" s="34" t="s">
        <v>3226</v>
      </c>
      <c r="I413" s="34" t="s">
        <v>3747</v>
      </c>
      <c r="J413" s="148">
        <v>4519</v>
      </c>
      <c r="K413" s="149">
        <v>41634</v>
      </c>
      <c r="L413" s="150" t="s">
        <v>3910</v>
      </c>
      <c r="M413" s="128">
        <v>32</v>
      </c>
      <c r="N413" s="265"/>
    </row>
    <row r="414" spans="1:14" s="28" customFormat="1" ht="31.5" outlineLevel="1">
      <c r="A414" s="128" t="s">
        <v>701</v>
      </c>
      <c r="B414" s="148" t="s">
        <v>1718</v>
      </c>
      <c r="C414" s="146" t="s">
        <v>518</v>
      </c>
      <c r="D414" s="199" t="s">
        <v>3911</v>
      </c>
      <c r="E414" s="34">
        <v>32.102710000000002</v>
      </c>
      <c r="F414" s="159" t="s">
        <v>2488</v>
      </c>
      <c r="G414" s="34" t="s">
        <v>3890</v>
      </c>
      <c r="H414" s="34" t="s">
        <v>3226</v>
      </c>
      <c r="I414" s="34" t="s">
        <v>3747</v>
      </c>
      <c r="J414" s="148">
        <v>4526</v>
      </c>
      <c r="K414" s="149">
        <v>41635</v>
      </c>
      <c r="L414" s="150" t="s">
        <v>3912</v>
      </c>
      <c r="M414" s="128">
        <v>32</v>
      </c>
      <c r="N414" s="265"/>
    </row>
    <row r="415" spans="1:14" s="28" customFormat="1" ht="31.5" outlineLevel="1">
      <c r="A415" s="128" t="s">
        <v>706</v>
      </c>
      <c r="B415" s="148" t="s">
        <v>1728</v>
      </c>
      <c r="C415" s="146" t="s">
        <v>518</v>
      </c>
      <c r="D415" s="199" t="s">
        <v>3913</v>
      </c>
      <c r="E415" s="34">
        <v>1140.3169700000001</v>
      </c>
      <c r="F415" s="150" t="s">
        <v>1857</v>
      </c>
      <c r="G415" s="34" t="s">
        <v>3914</v>
      </c>
      <c r="H415" s="34" t="s">
        <v>3824</v>
      </c>
      <c r="I415" s="34" t="s">
        <v>3915</v>
      </c>
      <c r="J415" s="148">
        <v>879</v>
      </c>
      <c r="K415" s="149" t="s">
        <v>3916</v>
      </c>
      <c r="L415" s="150" t="s">
        <v>3917</v>
      </c>
      <c r="M415" s="128">
        <v>32</v>
      </c>
      <c r="N415" s="150" t="s">
        <v>3918</v>
      </c>
    </row>
    <row r="416" spans="1:14" s="28" customFormat="1" ht="47.25" customHeight="1" outlineLevel="1">
      <c r="A416" s="128" t="s">
        <v>710</v>
      </c>
      <c r="B416" s="148" t="s">
        <v>1738</v>
      </c>
      <c r="C416" s="146" t="s">
        <v>518</v>
      </c>
      <c r="D416" s="199" t="s">
        <v>3919</v>
      </c>
      <c r="E416" s="34">
        <v>29.038229999999999</v>
      </c>
      <c r="F416" s="159" t="s">
        <v>3688</v>
      </c>
      <c r="G416" s="34" t="s">
        <v>3720</v>
      </c>
      <c r="H416" s="34" t="s">
        <v>3721</v>
      </c>
      <c r="I416" s="34" t="s">
        <v>3722</v>
      </c>
      <c r="J416" s="148">
        <v>4630</v>
      </c>
      <c r="K416" s="149">
        <v>41709</v>
      </c>
      <c r="L416" s="150" t="s">
        <v>3920</v>
      </c>
      <c r="M416" s="128">
        <v>32</v>
      </c>
      <c r="N416" s="265" t="s">
        <v>3921</v>
      </c>
    </row>
    <row r="417" spans="1:14" s="28" customFormat="1" ht="31.5" outlineLevel="1">
      <c r="A417" s="128" t="s">
        <v>715</v>
      </c>
      <c r="B417" s="148" t="s">
        <v>1738</v>
      </c>
      <c r="C417" s="146" t="s">
        <v>518</v>
      </c>
      <c r="D417" s="199" t="s">
        <v>3922</v>
      </c>
      <c r="E417" s="34">
        <v>32.308329999999998</v>
      </c>
      <c r="F417" s="159" t="s">
        <v>3688</v>
      </c>
      <c r="G417" s="34" t="s">
        <v>3720</v>
      </c>
      <c r="H417" s="34" t="s">
        <v>3721</v>
      </c>
      <c r="I417" s="34" t="s">
        <v>3722</v>
      </c>
      <c r="J417" s="148">
        <v>4650</v>
      </c>
      <c r="K417" s="149">
        <v>41715</v>
      </c>
      <c r="L417" s="150" t="s">
        <v>3923</v>
      </c>
      <c r="M417" s="128">
        <v>32</v>
      </c>
      <c r="N417" s="265"/>
    </row>
    <row r="418" spans="1:14" s="28" customFormat="1" ht="34.5" customHeight="1" outlineLevel="1">
      <c r="A418" s="128" t="s">
        <v>720</v>
      </c>
      <c r="B418" s="148" t="s">
        <v>1747</v>
      </c>
      <c r="C418" s="146" t="s">
        <v>518</v>
      </c>
      <c r="D418" s="199" t="s">
        <v>3924</v>
      </c>
      <c r="E418" s="34">
        <v>0</v>
      </c>
      <c r="F418" s="150" t="s">
        <v>3868</v>
      </c>
      <c r="G418" s="34" t="s">
        <v>3869</v>
      </c>
      <c r="H418" s="34" t="s">
        <v>3870</v>
      </c>
      <c r="I418" s="34" t="s">
        <v>189</v>
      </c>
      <c r="J418" s="148">
        <v>4638</v>
      </c>
      <c r="K418" s="149">
        <v>41771</v>
      </c>
      <c r="L418" s="150" t="s">
        <v>572</v>
      </c>
      <c r="M418" s="128">
        <v>32</v>
      </c>
      <c r="N418" s="150" t="s">
        <v>3925</v>
      </c>
    </row>
    <row r="419" spans="1:14" s="28" customFormat="1" ht="47.25" customHeight="1" outlineLevel="1">
      <c r="A419" s="128" t="s">
        <v>725</v>
      </c>
      <c r="B419" s="148" t="s">
        <v>1755</v>
      </c>
      <c r="C419" s="146" t="s">
        <v>518</v>
      </c>
      <c r="D419" s="199" t="s">
        <v>3926</v>
      </c>
      <c r="E419" s="34">
        <v>19.133489999999998</v>
      </c>
      <c r="F419" s="159" t="s">
        <v>3714</v>
      </c>
      <c r="G419" s="34" t="s">
        <v>3648</v>
      </c>
      <c r="H419" s="34" t="s">
        <v>3649</v>
      </c>
      <c r="I419" s="34" t="s">
        <v>3650</v>
      </c>
      <c r="J419" s="148">
        <v>4618</v>
      </c>
      <c r="K419" s="149">
        <v>41712</v>
      </c>
      <c r="L419" s="150" t="s">
        <v>3927</v>
      </c>
      <c r="M419" s="128">
        <v>32</v>
      </c>
      <c r="N419" s="265" t="s">
        <v>3928</v>
      </c>
    </row>
    <row r="420" spans="1:14" s="28" customFormat="1" ht="31.5" outlineLevel="1">
      <c r="A420" s="128" t="s">
        <v>730</v>
      </c>
      <c r="B420" s="148" t="s">
        <v>1755</v>
      </c>
      <c r="C420" s="146" t="s">
        <v>518</v>
      </c>
      <c r="D420" s="199" t="s">
        <v>3929</v>
      </c>
      <c r="E420" s="34">
        <v>35.980449999999998</v>
      </c>
      <c r="F420" s="159" t="s">
        <v>3714</v>
      </c>
      <c r="G420" s="34" t="s">
        <v>3648</v>
      </c>
      <c r="H420" s="34" t="s">
        <v>3649</v>
      </c>
      <c r="I420" s="34" t="s">
        <v>3650</v>
      </c>
      <c r="J420" s="148">
        <v>4653</v>
      </c>
      <c r="K420" s="149">
        <v>41719</v>
      </c>
      <c r="L420" s="150" t="s">
        <v>3930</v>
      </c>
      <c r="M420" s="128">
        <v>32</v>
      </c>
      <c r="N420" s="265"/>
    </row>
    <row r="421" spans="1:14" s="28" customFormat="1" ht="31.5" outlineLevel="1">
      <c r="A421" s="128" t="s">
        <v>735</v>
      </c>
      <c r="B421" s="148" t="s">
        <v>1755</v>
      </c>
      <c r="C421" s="146" t="s">
        <v>518</v>
      </c>
      <c r="D421" s="199" t="s">
        <v>3931</v>
      </c>
      <c r="E421" s="34">
        <v>45.591880000000003</v>
      </c>
      <c r="F421" s="159" t="s">
        <v>3714</v>
      </c>
      <c r="G421" s="34" t="s">
        <v>3648</v>
      </c>
      <c r="H421" s="34" t="s">
        <v>3649</v>
      </c>
      <c r="I421" s="34" t="s">
        <v>3650</v>
      </c>
      <c r="J421" s="148">
        <v>4675</v>
      </c>
      <c r="K421" s="149">
        <v>41746</v>
      </c>
      <c r="L421" s="150" t="s">
        <v>3932</v>
      </c>
      <c r="M421" s="128">
        <v>32</v>
      </c>
      <c r="N421" s="265"/>
    </row>
    <row r="422" spans="1:14" s="28" customFormat="1" ht="31.5" outlineLevel="1">
      <c r="A422" s="128" t="s">
        <v>740</v>
      </c>
      <c r="B422" s="148" t="s">
        <v>1755</v>
      </c>
      <c r="C422" s="146" t="s">
        <v>518</v>
      </c>
      <c r="D422" s="199" t="s">
        <v>3933</v>
      </c>
      <c r="E422" s="34">
        <v>16.96651</v>
      </c>
      <c r="F422" s="159" t="s">
        <v>3714</v>
      </c>
      <c r="G422" s="34" t="s">
        <v>3648</v>
      </c>
      <c r="H422" s="34" t="s">
        <v>3649</v>
      </c>
      <c r="I422" s="34" t="s">
        <v>3650</v>
      </c>
      <c r="J422" s="148">
        <v>4679</v>
      </c>
      <c r="K422" s="149">
        <v>41737</v>
      </c>
      <c r="L422" s="150" t="s">
        <v>3934</v>
      </c>
      <c r="M422" s="128">
        <v>32</v>
      </c>
      <c r="N422" s="265"/>
    </row>
    <row r="423" spans="1:14" s="28" customFormat="1" ht="47.25" outlineLevel="1">
      <c r="A423" s="128" t="s">
        <v>746</v>
      </c>
      <c r="B423" s="148" t="s">
        <v>1755</v>
      </c>
      <c r="C423" s="146" t="s">
        <v>518</v>
      </c>
      <c r="D423" s="199" t="s">
        <v>3935</v>
      </c>
      <c r="E423" s="34">
        <v>51.044550000000001</v>
      </c>
      <c r="F423" s="159" t="s">
        <v>3714</v>
      </c>
      <c r="G423" s="34" t="s">
        <v>3648</v>
      </c>
      <c r="H423" s="34" t="s">
        <v>3649</v>
      </c>
      <c r="I423" s="34" t="s">
        <v>3650</v>
      </c>
      <c r="J423" s="148">
        <v>4700</v>
      </c>
      <c r="K423" s="149">
        <v>41744</v>
      </c>
      <c r="L423" s="150" t="s">
        <v>3936</v>
      </c>
      <c r="M423" s="128">
        <v>32</v>
      </c>
      <c r="N423" s="265"/>
    </row>
    <row r="424" spans="1:14" s="28" customFormat="1" ht="31.5" outlineLevel="1">
      <c r="A424" s="128" t="s">
        <v>751</v>
      </c>
      <c r="B424" s="148" t="s">
        <v>1755</v>
      </c>
      <c r="C424" s="146" t="s">
        <v>518</v>
      </c>
      <c r="D424" s="199" t="s">
        <v>3937</v>
      </c>
      <c r="E424" s="34">
        <v>51.044550000000001</v>
      </c>
      <c r="F424" s="159" t="s">
        <v>3714</v>
      </c>
      <c r="G424" s="34" t="s">
        <v>3648</v>
      </c>
      <c r="H424" s="34" t="s">
        <v>3649</v>
      </c>
      <c r="I424" s="34" t="s">
        <v>3650</v>
      </c>
      <c r="J424" s="148">
        <v>4701</v>
      </c>
      <c r="K424" s="149">
        <v>41745</v>
      </c>
      <c r="L424" s="150" t="s">
        <v>3938</v>
      </c>
      <c r="M424" s="128">
        <v>32</v>
      </c>
      <c r="N424" s="265"/>
    </row>
    <row r="425" spans="1:14" s="28" customFormat="1" ht="31.5" outlineLevel="1">
      <c r="A425" s="128" t="s">
        <v>756</v>
      </c>
      <c r="B425" s="148" t="s">
        <v>1755</v>
      </c>
      <c r="C425" s="146" t="s">
        <v>518</v>
      </c>
      <c r="D425" s="199" t="s">
        <v>3939</v>
      </c>
      <c r="E425" s="34">
        <v>24.27955</v>
      </c>
      <c r="F425" s="159" t="s">
        <v>3714</v>
      </c>
      <c r="G425" s="34" t="s">
        <v>3648</v>
      </c>
      <c r="H425" s="34" t="s">
        <v>3649</v>
      </c>
      <c r="I425" s="34" t="s">
        <v>3650</v>
      </c>
      <c r="J425" s="148">
        <v>4724</v>
      </c>
      <c r="K425" s="149">
        <v>41745</v>
      </c>
      <c r="L425" s="150" t="s">
        <v>3940</v>
      </c>
      <c r="M425" s="128">
        <v>32</v>
      </c>
      <c r="N425" s="265"/>
    </row>
    <row r="426" spans="1:14" s="28" customFormat="1" ht="47.25" customHeight="1" outlineLevel="1">
      <c r="A426" s="128" t="s">
        <v>761</v>
      </c>
      <c r="B426" s="148" t="s">
        <v>1765</v>
      </c>
      <c r="C426" s="146" t="s">
        <v>518</v>
      </c>
      <c r="D426" s="199" t="s">
        <v>3941</v>
      </c>
      <c r="E426" s="34">
        <v>61.073889999999999</v>
      </c>
      <c r="F426" s="159" t="s">
        <v>3714</v>
      </c>
      <c r="G426" s="34" t="s">
        <v>3733</v>
      </c>
      <c r="H426" s="34" t="s">
        <v>3734</v>
      </c>
      <c r="I426" s="34" t="s">
        <v>3735</v>
      </c>
      <c r="J426" s="148">
        <v>4740</v>
      </c>
      <c r="K426" s="149">
        <v>41754</v>
      </c>
      <c r="L426" s="150" t="s">
        <v>3942</v>
      </c>
      <c r="M426" s="128">
        <v>32</v>
      </c>
      <c r="N426" s="265" t="s">
        <v>3943</v>
      </c>
    </row>
    <row r="427" spans="1:14" s="28" customFormat="1" ht="31.5" outlineLevel="1">
      <c r="A427" s="128" t="s">
        <v>766</v>
      </c>
      <c r="B427" s="148" t="s">
        <v>1765</v>
      </c>
      <c r="C427" s="146" t="s">
        <v>518</v>
      </c>
      <c r="D427" s="199" t="s">
        <v>3944</v>
      </c>
      <c r="E427" s="34">
        <v>0</v>
      </c>
      <c r="F427" s="159" t="s">
        <v>3714</v>
      </c>
      <c r="G427" s="34" t="s">
        <v>3733</v>
      </c>
      <c r="H427" s="34" t="s">
        <v>3734</v>
      </c>
      <c r="I427" s="34" t="s">
        <v>3735</v>
      </c>
      <c r="J427" s="148">
        <v>4761</v>
      </c>
      <c r="K427" s="149">
        <v>41766</v>
      </c>
      <c r="L427" s="150" t="s">
        <v>3945</v>
      </c>
      <c r="M427" s="128">
        <v>32</v>
      </c>
      <c r="N427" s="265"/>
    </row>
    <row r="428" spans="1:14" s="28" customFormat="1" ht="31.5" outlineLevel="1">
      <c r="A428" s="128" t="s">
        <v>771</v>
      </c>
      <c r="B428" s="148" t="s">
        <v>1765</v>
      </c>
      <c r="C428" s="146" t="s">
        <v>518</v>
      </c>
      <c r="D428" s="199" t="s">
        <v>3946</v>
      </c>
      <c r="E428" s="34">
        <v>0</v>
      </c>
      <c r="F428" s="159" t="s">
        <v>3714</v>
      </c>
      <c r="G428" s="34" t="s">
        <v>3733</v>
      </c>
      <c r="H428" s="34" t="s">
        <v>3734</v>
      </c>
      <c r="I428" s="34" t="s">
        <v>3735</v>
      </c>
      <c r="J428" s="148">
        <v>4765</v>
      </c>
      <c r="K428" s="149">
        <v>41764</v>
      </c>
      <c r="L428" s="150" t="s">
        <v>3947</v>
      </c>
      <c r="M428" s="128">
        <v>32</v>
      </c>
      <c r="N428" s="265"/>
    </row>
    <row r="429" spans="1:14" s="28" customFormat="1" ht="31.5" outlineLevel="1">
      <c r="A429" s="128" t="s">
        <v>776</v>
      </c>
      <c r="B429" s="148" t="s">
        <v>1765</v>
      </c>
      <c r="C429" s="146" t="s">
        <v>518</v>
      </c>
      <c r="D429" s="199" t="s">
        <v>3948</v>
      </c>
      <c r="E429" s="34">
        <v>0</v>
      </c>
      <c r="F429" s="159" t="s">
        <v>3714</v>
      </c>
      <c r="G429" s="34" t="s">
        <v>3733</v>
      </c>
      <c r="H429" s="34" t="s">
        <v>3734</v>
      </c>
      <c r="I429" s="34" t="s">
        <v>3735</v>
      </c>
      <c r="J429" s="148">
        <v>4787</v>
      </c>
      <c r="K429" s="149">
        <v>41788</v>
      </c>
      <c r="L429" s="150" t="s">
        <v>3949</v>
      </c>
      <c r="M429" s="128">
        <v>32</v>
      </c>
      <c r="N429" s="265"/>
    </row>
    <row r="430" spans="1:14" s="28" customFormat="1" ht="31.5" outlineLevel="1">
      <c r="A430" s="128" t="s">
        <v>781</v>
      </c>
      <c r="B430" s="148" t="s">
        <v>1765</v>
      </c>
      <c r="C430" s="146" t="s">
        <v>518</v>
      </c>
      <c r="D430" s="199" t="s">
        <v>3950</v>
      </c>
      <c r="E430" s="34">
        <v>0</v>
      </c>
      <c r="F430" s="150" t="s">
        <v>189</v>
      </c>
      <c r="G430" s="34" t="s">
        <v>189</v>
      </c>
      <c r="H430" s="34" t="s">
        <v>189</v>
      </c>
      <c r="I430" s="34" t="s">
        <v>189</v>
      </c>
      <c r="J430" s="148">
        <v>6300004831</v>
      </c>
      <c r="K430" s="149">
        <v>41795</v>
      </c>
      <c r="L430" s="150" t="s">
        <v>3951</v>
      </c>
      <c r="M430" s="128">
        <v>32</v>
      </c>
      <c r="N430" s="265"/>
    </row>
    <row r="431" spans="1:14" s="28" customFormat="1" ht="31.5" outlineLevel="1">
      <c r="A431" s="128" t="s">
        <v>786</v>
      </c>
      <c r="B431" s="148" t="s">
        <v>1765</v>
      </c>
      <c r="C431" s="146" t="s">
        <v>518</v>
      </c>
      <c r="D431" s="199" t="s">
        <v>3952</v>
      </c>
      <c r="E431" s="34">
        <v>0</v>
      </c>
      <c r="F431" s="150" t="s">
        <v>189</v>
      </c>
      <c r="G431" s="34" t="s">
        <v>189</v>
      </c>
      <c r="H431" s="34" t="s">
        <v>189</v>
      </c>
      <c r="I431" s="34" t="s">
        <v>189</v>
      </c>
      <c r="J431" s="148">
        <v>6300004838</v>
      </c>
      <c r="K431" s="149">
        <v>41794</v>
      </c>
      <c r="L431" s="150" t="s">
        <v>3953</v>
      </c>
      <c r="M431" s="128">
        <v>32</v>
      </c>
      <c r="N431" s="265"/>
    </row>
    <row r="432" spans="1:14" s="28" customFormat="1" ht="31.5" outlineLevel="1">
      <c r="A432" s="128" t="s">
        <v>3954</v>
      </c>
      <c r="B432" s="148" t="s">
        <v>1765</v>
      </c>
      <c r="C432" s="146" t="s">
        <v>518</v>
      </c>
      <c r="D432" s="199" t="s">
        <v>3955</v>
      </c>
      <c r="E432" s="34">
        <v>0</v>
      </c>
      <c r="F432" s="150" t="s">
        <v>189</v>
      </c>
      <c r="G432" s="34" t="s">
        <v>189</v>
      </c>
      <c r="H432" s="34" t="s">
        <v>189</v>
      </c>
      <c r="I432" s="34" t="s">
        <v>189</v>
      </c>
      <c r="J432" s="148">
        <v>6300004863</v>
      </c>
      <c r="K432" s="149">
        <v>41795</v>
      </c>
      <c r="L432" s="150" t="s">
        <v>3956</v>
      </c>
      <c r="M432" s="128">
        <v>32</v>
      </c>
      <c r="N432" s="265"/>
    </row>
    <row r="433" spans="1:14" s="28" customFormat="1" ht="47.25" customHeight="1" outlineLevel="1">
      <c r="A433" s="128" t="s">
        <v>3957</v>
      </c>
      <c r="B433" s="148" t="s">
        <v>1775</v>
      </c>
      <c r="C433" s="146" t="s">
        <v>518</v>
      </c>
      <c r="D433" s="199" t="s">
        <v>3958</v>
      </c>
      <c r="E433" s="34">
        <v>0</v>
      </c>
      <c r="F433" s="150" t="s">
        <v>189</v>
      </c>
      <c r="G433" s="34" t="s">
        <v>189</v>
      </c>
      <c r="H433" s="34" t="s">
        <v>189</v>
      </c>
      <c r="I433" s="34" t="s">
        <v>189</v>
      </c>
      <c r="J433" s="148">
        <v>351</v>
      </c>
      <c r="K433" s="149">
        <v>41456</v>
      </c>
      <c r="L433" s="150" t="s">
        <v>3959</v>
      </c>
      <c r="M433" s="128">
        <v>32</v>
      </c>
      <c r="N433" s="265" t="s">
        <v>3960</v>
      </c>
    </row>
    <row r="434" spans="1:14" s="28" customFormat="1" ht="47.25" outlineLevel="1">
      <c r="A434" s="128" t="s">
        <v>3961</v>
      </c>
      <c r="B434" s="148" t="s">
        <v>1775</v>
      </c>
      <c r="C434" s="146" t="s">
        <v>518</v>
      </c>
      <c r="D434" s="199" t="s">
        <v>3962</v>
      </c>
      <c r="E434" s="34">
        <v>7.2215999999999996</v>
      </c>
      <c r="F434" s="150" t="s">
        <v>3868</v>
      </c>
      <c r="G434" s="34" t="s">
        <v>3869</v>
      </c>
      <c r="H434" s="34" t="s">
        <v>3870</v>
      </c>
      <c r="I434" s="34" t="s">
        <v>189</v>
      </c>
      <c r="J434" s="148">
        <v>479</v>
      </c>
      <c r="K434" s="149">
        <v>41501</v>
      </c>
      <c r="L434" s="150" t="s">
        <v>3963</v>
      </c>
      <c r="M434" s="128">
        <v>32</v>
      </c>
      <c r="N434" s="265"/>
    </row>
    <row r="435" spans="1:14" s="28" customFormat="1" ht="31.5" outlineLevel="1">
      <c r="A435" s="128" t="s">
        <v>3964</v>
      </c>
      <c r="B435" s="148" t="s">
        <v>1775</v>
      </c>
      <c r="C435" s="146" t="s">
        <v>518</v>
      </c>
      <c r="D435" s="199" t="s">
        <v>3965</v>
      </c>
      <c r="E435" s="34">
        <v>4.2126000000000001</v>
      </c>
      <c r="F435" s="150" t="s">
        <v>3868</v>
      </c>
      <c r="G435" s="34" t="s">
        <v>3869</v>
      </c>
      <c r="H435" s="34" t="s">
        <v>3870</v>
      </c>
      <c r="I435" s="34" t="s">
        <v>189</v>
      </c>
      <c r="J435" s="148">
        <v>4490</v>
      </c>
      <c r="K435" s="149">
        <v>41626</v>
      </c>
      <c r="L435" s="150" t="s">
        <v>3966</v>
      </c>
      <c r="M435" s="128">
        <v>32</v>
      </c>
      <c r="N435" s="265"/>
    </row>
    <row r="436" spans="1:14" s="28" customFormat="1" ht="47.25" customHeight="1" outlineLevel="1">
      <c r="A436" s="128" t="s">
        <v>3967</v>
      </c>
      <c r="B436" s="148" t="s">
        <v>1784</v>
      </c>
      <c r="C436" s="146" t="s">
        <v>518</v>
      </c>
      <c r="D436" s="147" t="s">
        <v>3968</v>
      </c>
      <c r="E436" s="34">
        <v>0</v>
      </c>
      <c r="F436" s="159" t="s">
        <v>3868</v>
      </c>
      <c r="G436" s="34" t="s">
        <v>3869</v>
      </c>
      <c r="H436" s="34" t="s">
        <v>3870</v>
      </c>
      <c r="I436" s="34" t="s">
        <v>189</v>
      </c>
      <c r="J436" s="148">
        <v>453</v>
      </c>
      <c r="K436" s="149">
        <v>41493</v>
      </c>
      <c r="L436" s="150" t="s">
        <v>3969</v>
      </c>
      <c r="M436" s="128">
        <v>32</v>
      </c>
      <c r="N436" s="265" t="s">
        <v>3970</v>
      </c>
    </row>
    <row r="437" spans="1:14" s="28" customFormat="1" ht="47.25" outlineLevel="1">
      <c r="A437" s="128" t="s">
        <v>3971</v>
      </c>
      <c r="B437" s="148" t="s">
        <v>1784</v>
      </c>
      <c r="C437" s="146" t="s">
        <v>518</v>
      </c>
      <c r="D437" s="199" t="s">
        <v>3972</v>
      </c>
      <c r="E437" s="34">
        <v>15.045</v>
      </c>
      <c r="F437" s="159" t="s">
        <v>3868</v>
      </c>
      <c r="G437" s="34" t="s">
        <v>3869</v>
      </c>
      <c r="H437" s="34" t="s">
        <v>3870</v>
      </c>
      <c r="I437" s="34" t="s">
        <v>189</v>
      </c>
      <c r="J437" s="148">
        <v>4262</v>
      </c>
      <c r="K437" s="149">
        <v>41543</v>
      </c>
      <c r="L437" s="150" t="s">
        <v>3973</v>
      </c>
      <c r="M437" s="128">
        <v>32</v>
      </c>
      <c r="N437" s="265"/>
    </row>
    <row r="438" spans="1:14" s="28" customFormat="1" ht="48" customHeight="1" outlineLevel="1">
      <c r="A438" s="128" t="s">
        <v>3974</v>
      </c>
      <c r="B438" s="148" t="s">
        <v>1784</v>
      </c>
      <c r="C438" s="146" t="s">
        <v>518</v>
      </c>
      <c r="D438" s="199" t="s">
        <v>3975</v>
      </c>
      <c r="E438" s="34">
        <v>18.053999999999998</v>
      </c>
      <c r="F438" s="159" t="s">
        <v>3868</v>
      </c>
      <c r="G438" s="34" t="s">
        <v>3869</v>
      </c>
      <c r="H438" s="34" t="s">
        <v>3870</v>
      </c>
      <c r="I438" s="34" t="s">
        <v>189</v>
      </c>
      <c r="J438" s="148">
        <v>4584</v>
      </c>
      <c r="K438" s="149">
        <v>41662</v>
      </c>
      <c r="L438" s="150" t="s">
        <v>3976</v>
      </c>
      <c r="M438" s="128">
        <v>32</v>
      </c>
      <c r="N438" s="265"/>
    </row>
    <row r="439" spans="1:14" s="28" customFormat="1" ht="47.25" customHeight="1" outlineLevel="1">
      <c r="A439" s="128" t="s">
        <v>3977</v>
      </c>
      <c r="B439" s="148" t="s">
        <v>1793</v>
      </c>
      <c r="C439" s="146" t="s">
        <v>518</v>
      </c>
      <c r="D439" s="199" t="s">
        <v>3978</v>
      </c>
      <c r="E439" s="34">
        <v>0</v>
      </c>
      <c r="F439" s="150" t="s">
        <v>189</v>
      </c>
      <c r="G439" s="34" t="s">
        <v>189</v>
      </c>
      <c r="H439" s="34" t="s">
        <v>189</v>
      </c>
      <c r="I439" s="34" t="s">
        <v>189</v>
      </c>
      <c r="J439" s="148">
        <v>753</v>
      </c>
      <c r="K439" s="149">
        <v>41179</v>
      </c>
      <c r="L439" s="150" t="s">
        <v>3979</v>
      </c>
      <c r="M439" s="128">
        <v>32</v>
      </c>
      <c r="N439" s="265" t="s">
        <v>3980</v>
      </c>
    </row>
    <row r="440" spans="1:14" s="28" customFormat="1" ht="31.5" outlineLevel="1">
      <c r="A440" s="128" t="s">
        <v>3981</v>
      </c>
      <c r="B440" s="148" t="s">
        <v>1793</v>
      </c>
      <c r="C440" s="146" t="s">
        <v>518</v>
      </c>
      <c r="D440" s="199" t="s">
        <v>3982</v>
      </c>
      <c r="E440" s="34">
        <v>0</v>
      </c>
      <c r="F440" s="150" t="s">
        <v>189</v>
      </c>
      <c r="G440" s="34" t="s">
        <v>189</v>
      </c>
      <c r="H440" s="34" t="s">
        <v>189</v>
      </c>
      <c r="I440" s="34" t="s">
        <v>189</v>
      </c>
      <c r="J440" s="148">
        <v>6300004927</v>
      </c>
      <c r="K440" s="149">
        <v>41830</v>
      </c>
      <c r="L440" s="150" t="s">
        <v>3983</v>
      </c>
      <c r="M440" s="128">
        <v>32</v>
      </c>
      <c r="N440" s="265"/>
    </row>
    <row r="441" spans="1:14" s="28" customFormat="1" ht="31.5" outlineLevel="1">
      <c r="A441" s="128" t="s">
        <v>3984</v>
      </c>
      <c r="B441" s="148" t="s">
        <v>1793</v>
      </c>
      <c r="C441" s="146" t="s">
        <v>518</v>
      </c>
      <c r="D441" s="199" t="s">
        <v>3985</v>
      </c>
      <c r="E441" s="34">
        <v>0</v>
      </c>
      <c r="F441" s="150" t="s">
        <v>189</v>
      </c>
      <c r="G441" s="34" t="s">
        <v>189</v>
      </c>
      <c r="H441" s="34" t="s">
        <v>189</v>
      </c>
      <c r="I441" s="34" t="s">
        <v>189</v>
      </c>
      <c r="J441" s="148">
        <v>6300004930</v>
      </c>
      <c r="K441" s="149">
        <v>41836</v>
      </c>
      <c r="L441" s="150" t="s">
        <v>3986</v>
      </c>
      <c r="M441" s="128">
        <v>32</v>
      </c>
      <c r="N441" s="265"/>
    </row>
    <row r="442" spans="1:14" s="28" customFormat="1" ht="31.5" outlineLevel="1">
      <c r="A442" s="128" t="s">
        <v>3987</v>
      </c>
      <c r="B442" s="148" t="s">
        <v>1793</v>
      </c>
      <c r="C442" s="146" t="s">
        <v>518</v>
      </c>
      <c r="D442" s="199" t="s">
        <v>3988</v>
      </c>
      <c r="E442" s="34">
        <v>0</v>
      </c>
      <c r="F442" s="150" t="s">
        <v>189</v>
      </c>
      <c r="G442" s="34" t="s">
        <v>189</v>
      </c>
      <c r="H442" s="34" t="s">
        <v>189</v>
      </c>
      <c r="I442" s="34" t="s">
        <v>189</v>
      </c>
      <c r="J442" s="148">
        <v>6300004945</v>
      </c>
      <c r="K442" s="149">
        <v>41837</v>
      </c>
      <c r="L442" s="150" t="s">
        <v>3989</v>
      </c>
      <c r="M442" s="128">
        <v>32</v>
      </c>
      <c r="N442" s="265"/>
    </row>
    <row r="443" spans="1:14" s="28" customFormat="1" ht="31.5" outlineLevel="1">
      <c r="A443" s="128" t="s">
        <v>3990</v>
      </c>
      <c r="B443" s="148" t="s">
        <v>1793</v>
      </c>
      <c r="C443" s="146" t="s">
        <v>518</v>
      </c>
      <c r="D443" s="199" t="s">
        <v>3991</v>
      </c>
      <c r="E443" s="34">
        <v>0</v>
      </c>
      <c r="F443" s="150" t="s">
        <v>189</v>
      </c>
      <c r="G443" s="34" t="s">
        <v>189</v>
      </c>
      <c r="H443" s="34" t="s">
        <v>189</v>
      </c>
      <c r="I443" s="34" t="s">
        <v>189</v>
      </c>
      <c r="J443" s="148">
        <v>6300004956</v>
      </c>
      <c r="K443" s="149">
        <v>41849</v>
      </c>
      <c r="L443" s="150" t="s">
        <v>3992</v>
      </c>
      <c r="M443" s="128">
        <v>32</v>
      </c>
      <c r="N443" s="265"/>
    </row>
    <row r="444" spans="1:14" s="28" customFormat="1" ht="31.5" outlineLevel="1">
      <c r="A444" s="128" t="s">
        <v>3993</v>
      </c>
      <c r="B444" s="148" t="s">
        <v>1793</v>
      </c>
      <c r="C444" s="146" t="s">
        <v>518</v>
      </c>
      <c r="D444" s="199" t="s">
        <v>3994</v>
      </c>
      <c r="E444" s="34">
        <v>0</v>
      </c>
      <c r="F444" s="150" t="s">
        <v>189</v>
      </c>
      <c r="G444" s="34" t="s">
        <v>189</v>
      </c>
      <c r="H444" s="34" t="s">
        <v>189</v>
      </c>
      <c r="I444" s="34" t="s">
        <v>189</v>
      </c>
      <c r="J444" s="148">
        <v>6300004970</v>
      </c>
      <c r="K444" s="149">
        <v>41859</v>
      </c>
      <c r="L444" s="150" t="s">
        <v>3995</v>
      </c>
      <c r="M444" s="128">
        <v>32</v>
      </c>
      <c r="N444" s="265"/>
    </row>
    <row r="445" spans="1:14" s="28" customFormat="1" ht="94.5" outlineLevel="1">
      <c r="A445" s="128" t="s">
        <v>3996</v>
      </c>
      <c r="B445" s="148" t="s">
        <v>1793</v>
      </c>
      <c r="C445" s="146" t="s">
        <v>518</v>
      </c>
      <c r="D445" s="199" t="s">
        <v>3997</v>
      </c>
      <c r="E445" s="34">
        <v>0</v>
      </c>
      <c r="F445" s="150" t="s">
        <v>189</v>
      </c>
      <c r="G445" s="34" t="s">
        <v>189</v>
      </c>
      <c r="H445" s="34" t="s">
        <v>189</v>
      </c>
      <c r="I445" s="34" t="s">
        <v>189</v>
      </c>
      <c r="J445" s="148">
        <v>6300004993</v>
      </c>
      <c r="K445" s="149">
        <v>41878</v>
      </c>
      <c r="L445" s="150" t="s">
        <v>3998</v>
      </c>
      <c r="M445" s="128">
        <v>32</v>
      </c>
      <c r="N445" s="265"/>
    </row>
    <row r="446" spans="1:14" s="28" customFormat="1" ht="31.5" outlineLevel="1">
      <c r="A446" s="128" t="s">
        <v>3999</v>
      </c>
      <c r="B446" s="148" t="s">
        <v>1793</v>
      </c>
      <c r="C446" s="146" t="s">
        <v>518</v>
      </c>
      <c r="D446" s="199" t="s">
        <v>4000</v>
      </c>
      <c r="E446" s="34">
        <v>0</v>
      </c>
      <c r="F446" s="150" t="s">
        <v>189</v>
      </c>
      <c r="G446" s="34" t="s">
        <v>189</v>
      </c>
      <c r="H446" s="34" t="s">
        <v>189</v>
      </c>
      <c r="I446" s="34" t="s">
        <v>189</v>
      </c>
      <c r="J446" s="148">
        <v>6300005001</v>
      </c>
      <c r="K446" s="149">
        <v>41872</v>
      </c>
      <c r="L446" s="150" t="s">
        <v>4001</v>
      </c>
      <c r="M446" s="128">
        <v>32</v>
      </c>
      <c r="N446" s="265"/>
    </row>
    <row r="447" spans="1:14" s="28" customFormat="1" ht="31.5" outlineLevel="1">
      <c r="A447" s="128" t="s">
        <v>4002</v>
      </c>
      <c r="B447" s="148" t="s">
        <v>1793</v>
      </c>
      <c r="C447" s="146" t="s">
        <v>518</v>
      </c>
      <c r="D447" s="199" t="s">
        <v>4003</v>
      </c>
      <c r="E447" s="34">
        <v>0</v>
      </c>
      <c r="F447" s="150" t="s">
        <v>189</v>
      </c>
      <c r="G447" s="34" t="s">
        <v>189</v>
      </c>
      <c r="H447" s="34" t="s">
        <v>189</v>
      </c>
      <c r="I447" s="34" t="s">
        <v>189</v>
      </c>
      <c r="J447" s="148">
        <v>6300005011</v>
      </c>
      <c r="K447" s="149">
        <v>41869</v>
      </c>
      <c r="L447" s="150" t="s">
        <v>4004</v>
      </c>
      <c r="M447" s="128">
        <v>32</v>
      </c>
      <c r="N447" s="265"/>
    </row>
    <row r="448" spans="1:14" s="28" customFormat="1" ht="31.5" outlineLevel="1">
      <c r="A448" s="128" t="s">
        <v>4005</v>
      </c>
      <c r="B448" s="148" t="s">
        <v>1793</v>
      </c>
      <c r="C448" s="146" t="s">
        <v>518</v>
      </c>
      <c r="D448" s="199" t="s">
        <v>4006</v>
      </c>
      <c r="E448" s="34">
        <v>0</v>
      </c>
      <c r="F448" s="150" t="s">
        <v>189</v>
      </c>
      <c r="G448" s="34" t="s">
        <v>189</v>
      </c>
      <c r="H448" s="34" t="s">
        <v>189</v>
      </c>
      <c r="I448" s="34" t="s">
        <v>189</v>
      </c>
      <c r="J448" s="148">
        <v>6300005015</v>
      </c>
      <c r="K448" s="149">
        <v>41872</v>
      </c>
      <c r="L448" s="150" t="s">
        <v>4007</v>
      </c>
      <c r="M448" s="128">
        <v>32</v>
      </c>
      <c r="N448" s="265"/>
    </row>
    <row r="449" spans="1:14" s="28" customFormat="1" ht="31.5" outlineLevel="1">
      <c r="A449" s="128" t="s">
        <v>4008</v>
      </c>
      <c r="B449" s="148" t="s">
        <v>1793</v>
      </c>
      <c r="C449" s="146" t="s">
        <v>518</v>
      </c>
      <c r="D449" s="199" t="s">
        <v>4009</v>
      </c>
      <c r="E449" s="34">
        <v>0</v>
      </c>
      <c r="F449" s="150" t="s">
        <v>189</v>
      </c>
      <c r="G449" s="34" t="s">
        <v>189</v>
      </c>
      <c r="H449" s="34" t="s">
        <v>189</v>
      </c>
      <c r="I449" s="34" t="s">
        <v>189</v>
      </c>
      <c r="J449" s="148">
        <v>6300005017</v>
      </c>
      <c r="K449" s="149">
        <v>41872</v>
      </c>
      <c r="L449" s="150" t="s">
        <v>4010</v>
      </c>
      <c r="M449" s="128">
        <v>32</v>
      </c>
      <c r="N449" s="265"/>
    </row>
    <row r="450" spans="1:14" s="28" customFormat="1" ht="31.5" outlineLevel="1">
      <c r="A450" s="128" t="s">
        <v>4011</v>
      </c>
      <c r="B450" s="148" t="s">
        <v>1793</v>
      </c>
      <c r="C450" s="146" t="s">
        <v>518</v>
      </c>
      <c r="D450" s="199" t="s">
        <v>4012</v>
      </c>
      <c r="E450" s="34">
        <v>0</v>
      </c>
      <c r="F450" s="150" t="s">
        <v>189</v>
      </c>
      <c r="G450" s="34" t="s">
        <v>189</v>
      </c>
      <c r="H450" s="34" t="s">
        <v>189</v>
      </c>
      <c r="I450" s="34" t="s">
        <v>189</v>
      </c>
      <c r="J450" s="148">
        <v>6300005027</v>
      </c>
      <c r="K450" s="149">
        <v>41886</v>
      </c>
      <c r="L450" s="150" t="s">
        <v>4013</v>
      </c>
      <c r="M450" s="128">
        <v>32</v>
      </c>
      <c r="N450" s="265"/>
    </row>
    <row r="451" spans="1:14" s="28" customFormat="1" outlineLevel="1">
      <c r="A451" s="128" t="s">
        <v>4014</v>
      </c>
      <c r="B451" s="148" t="s">
        <v>1793</v>
      </c>
      <c r="C451" s="146" t="s">
        <v>518</v>
      </c>
      <c r="D451" s="199" t="s">
        <v>4015</v>
      </c>
      <c r="E451" s="34">
        <v>0</v>
      </c>
      <c r="F451" s="150" t="s">
        <v>189</v>
      </c>
      <c r="G451" s="34" t="s">
        <v>189</v>
      </c>
      <c r="H451" s="34" t="s">
        <v>189</v>
      </c>
      <c r="I451" s="34" t="s">
        <v>189</v>
      </c>
      <c r="J451" s="148">
        <v>6300005040</v>
      </c>
      <c r="K451" s="149">
        <v>41907</v>
      </c>
      <c r="L451" s="150" t="s">
        <v>4016</v>
      </c>
      <c r="M451" s="128">
        <v>32</v>
      </c>
      <c r="N451" s="265"/>
    </row>
    <row r="452" spans="1:14" s="28" customFormat="1" outlineLevel="1">
      <c r="A452" s="128" t="s">
        <v>4017</v>
      </c>
      <c r="B452" s="148" t="s">
        <v>1793</v>
      </c>
      <c r="C452" s="146" t="s">
        <v>518</v>
      </c>
      <c r="D452" s="199" t="s">
        <v>4018</v>
      </c>
      <c r="E452" s="34">
        <v>0</v>
      </c>
      <c r="F452" s="150" t="s">
        <v>189</v>
      </c>
      <c r="G452" s="34" t="s">
        <v>189</v>
      </c>
      <c r="H452" s="34" t="s">
        <v>189</v>
      </c>
      <c r="I452" s="34" t="s">
        <v>189</v>
      </c>
      <c r="J452" s="148">
        <v>6300005044</v>
      </c>
      <c r="K452" s="149">
        <v>41885</v>
      </c>
      <c r="L452" s="150" t="s">
        <v>4019</v>
      </c>
      <c r="M452" s="128">
        <v>32</v>
      </c>
      <c r="N452" s="265"/>
    </row>
    <row r="453" spans="1:14" s="28" customFormat="1" outlineLevel="1">
      <c r="A453" s="128" t="s">
        <v>4020</v>
      </c>
      <c r="B453" s="148" t="s">
        <v>1793</v>
      </c>
      <c r="C453" s="146" t="s">
        <v>518</v>
      </c>
      <c r="D453" s="199" t="s">
        <v>4021</v>
      </c>
      <c r="E453" s="34">
        <v>0</v>
      </c>
      <c r="F453" s="150" t="s">
        <v>189</v>
      </c>
      <c r="G453" s="34" t="s">
        <v>189</v>
      </c>
      <c r="H453" s="34" t="s">
        <v>189</v>
      </c>
      <c r="I453" s="34" t="s">
        <v>189</v>
      </c>
      <c r="J453" s="148">
        <v>6300005082</v>
      </c>
      <c r="K453" s="149">
        <v>41907</v>
      </c>
      <c r="L453" s="150" t="s">
        <v>4022</v>
      </c>
      <c r="M453" s="128">
        <v>32</v>
      </c>
      <c r="N453" s="265"/>
    </row>
    <row r="454" spans="1:14" s="28" customFormat="1" outlineLevel="1">
      <c r="A454" s="128" t="s">
        <v>4023</v>
      </c>
      <c r="B454" s="148" t="s">
        <v>1793</v>
      </c>
      <c r="C454" s="146" t="s">
        <v>518</v>
      </c>
      <c r="D454" s="199" t="s">
        <v>4024</v>
      </c>
      <c r="E454" s="34">
        <v>0</v>
      </c>
      <c r="F454" s="150" t="s">
        <v>189</v>
      </c>
      <c r="G454" s="34" t="s">
        <v>189</v>
      </c>
      <c r="H454" s="34" t="s">
        <v>189</v>
      </c>
      <c r="I454" s="34" t="s">
        <v>189</v>
      </c>
      <c r="J454" s="148">
        <v>6300005106</v>
      </c>
      <c r="K454" s="149">
        <v>41912</v>
      </c>
      <c r="L454" s="150" t="s">
        <v>4025</v>
      </c>
      <c r="M454" s="128">
        <v>32</v>
      </c>
      <c r="N454" s="265"/>
    </row>
    <row r="455" spans="1:14" s="28" customFormat="1" outlineLevel="1">
      <c r="A455" s="128" t="s">
        <v>4026</v>
      </c>
      <c r="B455" s="148" t="s">
        <v>1793</v>
      </c>
      <c r="C455" s="146" t="s">
        <v>518</v>
      </c>
      <c r="D455" s="199" t="s">
        <v>4027</v>
      </c>
      <c r="E455" s="34">
        <v>0</v>
      </c>
      <c r="F455" s="150" t="s">
        <v>189</v>
      </c>
      <c r="G455" s="34" t="s">
        <v>189</v>
      </c>
      <c r="H455" s="34" t="s">
        <v>189</v>
      </c>
      <c r="I455" s="34" t="s">
        <v>189</v>
      </c>
      <c r="J455" s="148">
        <v>6300005106</v>
      </c>
      <c r="K455" s="149">
        <v>41912</v>
      </c>
      <c r="L455" s="150" t="s">
        <v>4025</v>
      </c>
      <c r="M455" s="128">
        <v>32</v>
      </c>
      <c r="N455" s="265"/>
    </row>
    <row r="456" spans="1:14" s="28" customFormat="1" ht="47.25" outlineLevel="1">
      <c r="A456" s="128" t="s">
        <v>4028</v>
      </c>
      <c r="B456" s="148" t="s">
        <v>1802</v>
      </c>
      <c r="C456" s="146" t="s">
        <v>518</v>
      </c>
      <c r="D456" s="199" t="s">
        <v>4029</v>
      </c>
      <c r="E456" s="34">
        <v>21.062999999999999</v>
      </c>
      <c r="F456" s="150" t="s">
        <v>3868</v>
      </c>
      <c r="G456" s="34" t="s">
        <v>3869</v>
      </c>
      <c r="H456" s="34" t="s">
        <v>3870</v>
      </c>
      <c r="I456" s="34" t="s">
        <v>189</v>
      </c>
      <c r="J456" s="148">
        <v>4297</v>
      </c>
      <c r="K456" s="149">
        <v>41550</v>
      </c>
      <c r="L456" s="150" t="s">
        <v>4030</v>
      </c>
      <c r="M456" s="128">
        <v>32</v>
      </c>
      <c r="N456" s="150" t="s">
        <v>4031</v>
      </c>
    </row>
    <row r="457" spans="1:14" s="28" customFormat="1" ht="31.5" outlineLevel="1">
      <c r="A457" s="128" t="s">
        <v>4032</v>
      </c>
      <c r="B457" s="148" t="s">
        <v>1811</v>
      </c>
      <c r="C457" s="146" t="s">
        <v>518</v>
      </c>
      <c r="D457" s="199" t="s">
        <v>4033</v>
      </c>
      <c r="E457" s="34">
        <v>0</v>
      </c>
      <c r="F457" s="150" t="s">
        <v>189</v>
      </c>
      <c r="G457" s="34" t="s">
        <v>189</v>
      </c>
      <c r="H457" s="34" t="s">
        <v>189</v>
      </c>
      <c r="I457" s="34" t="s">
        <v>189</v>
      </c>
      <c r="J457" s="148">
        <v>4739</v>
      </c>
      <c r="K457" s="149">
        <v>41765</v>
      </c>
      <c r="L457" s="150" t="s">
        <v>4034</v>
      </c>
      <c r="M457" s="128">
        <v>32</v>
      </c>
      <c r="N457" s="150" t="s">
        <v>4035</v>
      </c>
    </row>
    <row r="458" spans="1:14" s="28" customFormat="1" ht="31.5" outlineLevel="1">
      <c r="A458" s="128" t="s">
        <v>4036</v>
      </c>
      <c r="B458" s="148" t="s">
        <v>1819</v>
      </c>
      <c r="C458" s="146" t="s">
        <v>518</v>
      </c>
      <c r="D458" s="206" t="s">
        <v>4037</v>
      </c>
      <c r="E458" s="34">
        <v>0</v>
      </c>
      <c r="F458" s="150" t="s">
        <v>189</v>
      </c>
      <c r="G458" s="34" t="s">
        <v>189</v>
      </c>
      <c r="H458" s="34" t="s">
        <v>189</v>
      </c>
      <c r="I458" s="34" t="s">
        <v>189</v>
      </c>
      <c r="J458" s="148">
        <v>891</v>
      </c>
      <c r="K458" s="149">
        <v>41227</v>
      </c>
      <c r="L458" s="150" t="s">
        <v>533</v>
      </c>
      <c r="M458" s="128">
        <v>32</v>
      </c>
      <c r="N458" s="150" t="s">
        <v>4038</v>
      </c>
    </row>
    <row r="459" spans="1:14" s="28" customFormat="1" ht="31.5" outlineLevel="1">
      <c r="A459" s="128" t="s">
        <v>4039</v>
      </c>
      <c r="B459" s="148" t="s">
        <v>1828</v>
      </c>
      <c r="C459" s="146" t="s">
        <v>518</v>
      </c>
      <c r="D459" s="199" t="s">
        <v>4040</v>
      </c>
      <c r="E459" s="34">
        <v>56.30198</v>
      </c>
      <c r="F459" s="150" t="s">
        <v>3797</v>
      </c>
      <c r="G459" s="34" t="s">
        <v>3776</v>
      </c>
      <c r="H459" s="34" t="s">
        <v>645</v>
      </c>
      <c r="I459" s="34" t="s">
        <v>646</v>
      </c>
      <c r="J459" s="148">
        <v>981</v>
      </c>
      <c r="K459" s="149" t="s">
        <v>4041</v>
      </c>
      <c r="L459" s="150" t="s">
        <v>4042</v>
      </c>
      <c r="M459" s="128">
        <v>32</v>
      </c>
      <c r="N459" s="150" t="s">
        <v>4043</v>
      </c>
    </row>
    <row r="460" spans="1:14" s="28" customFormat="1" ht="31.5" outlineLevel="1">
      <c r="A460" s="128" t="s">
        <v>4044</v>
      </c>
      <c r="B460" s="148" t="s">
        <v>1836</v>
      </c>
      <c r="C460" s="146" t="s">
        <v>518</v>
      </c>
      <c r="D460" s="199" t="s">
        <v>4045</v>
      </c>
      <c r="E460" s="34">
        <v>44.128729999999997</v>
      </c>
      <c r="F460" s="150" t="s">
        <v>3797</v>
      </c>
      <c r="G460" s="34" t="s">
        <v>3801</v>
      </c>
      <c r="H460" s="34" t="s">
        <v>556</v>
      </c>
      <c r="I460" s="34" t="s">
        <v>557</v>
      </c>
      <c r="J460" s="148">
        <v>346</v>
      </c>
      <c r="K460" s="149" t="s">
        <v>4046</v>
      </c>
      <c r="L460" s="150" t="s">
        <v>4047</v>
      </c>
      <c r="M460" s="128">
        <v>32</v>
      </c>
      <c r="N460" s="150" t="s">
        <v>4048</v>
      </c>
    </row>
    <row r="461" spans="1:14" s="28" customFormat="1" ht="78.75" outlineLevel="1">
      <c r="A461" s="128" t="s">
        <v>4049</v>
      </c>
      <c r="B461" s="148" t="s">
        <v>1846</v>
      </c>
      <c r="C461" s="146" t="s">
        <v>518</v>
      </c>
      <c r="D461" s="199" t="s">
        <v>4050</v>
      </c>
      <c r="E461" s="34">
        <v>15.045</v>
      </c>
      <c r="F461" s="150" t="s">
        <v>3868</v>
      </c>
      <c r="G461" s="34" t="s">
        <v>3869</v>
      </c>
      <c r="H461" s="34" t="s">
        <v>3870</v>
      </c>
      <c r="I461" s="34" t="s">
        <v>189</v>
      </c>
      <c r="J461" s="148">
        <v>18</v>
      </c>
      <c r="K461" s="149">
        <v>41289</v>
      </c>
      <c r="L461" s="150" t="s">
        <v>4051</v>
      </c>
      <c r="M461" s="128">
        <v>32</v>
      </c>
      <c r="N461" s="150" t="s">
        <v>4052</v>
      </c>
    </row>
    <row r="462" spans="1:14" s="28" customFormat="1" ht="31.5" outlineLevel="1">
      <c r="A462" s="128" t="s">
        <v>4053</v>
      </c>
      <c r="B462" s="148" t="s">
        <v>1855</v>
      </c>
      <c r="C462" s="146" t="s">
        <v>518</v>
      </c>
      <c r="D462" s="147" t="s">
        <v>4054</v>
      </c>
      <c r="E462" s="34">
        <v>15.045</v>
      </c>
      <c r="F462" s="150" t="s">
        <v>189</v>
      </c>
      <c r="G462" s="34" t="s">
        <v>189</v>
      </c>
      <c r="H462" s="34" t="s">
        <v>189</v>
      </c>
      <c r="I462" s="34" t="s">
        <v>189</v>
      </c>
      <c r="J462" s="148">
        <v>244</v>
      </c>
      <c r="K462" s="149">
        <v>41414</v>
      </c>
      <c r="L462" s="150" t="s">
        <v>4055</v>
      </c>
      <c r="M462" s="128">
        <v>32</v>
      </c>
      <c r="N462" s="150" t="s">
        <v>4056</v>
      </c>
    </row>
    <row r="463" spans="1:14" s="28" customFormat="1" ht="31.5" outlineLevel="1">
      <c r="A463" s="128" t="s">
        <v>4057</v>
      </c>
      <c r="B463" s="148" t="s">
        <v>1865</v>
      </c>
      <c r="C463" s="146" t="s">
        <v>518</v>
      </c>
      <c r="D463" s="199" t="s">
        <v>4058</v>
      </c>
      <c r="E463" s="34">
        <v>21.354340000000001</v>
      </c>
      <c r="F463" s="150" t="s">
        <v>3714</v>
      </c>
      <c r="G463" s="34" t="s">
        <v>3648</v>
      </c>
      <c r="H463" s="34" t="s">
        <v>3649</v>
      </c>
      <c r="I463" s="34" t="s">
        <v>3650</v>
      </c>
      <c r="J463" s="148" t="s">
        <v>4059</v>
      </c>
      <c r="K463" s="149">
        <v>41039</v>
      </c>
      <c r="L463" s="150" t="s">
        <v>4060</v>
      </c>
      <c r="M463" s="128">
        <v>32</v>
      </c>
      <c r="N463" s="150" t="s">
        <v>4061</v>
      </c>
    </row>
    <row r="464" spans="1:14" s="28" customFormat="1" ht="31.5" outlineLevel="1">
      <c r="A464" s="128" t="s">
        <v>4062</v>
      </c>
      <c r="B464" s="148" t="s">
        <v>1869</v>
      </c>
      <c r="C464" s="146" t="s">
        <v>518</v>
      </c>
      <c r="D464" s="147" t="s">
        <v>4063</v>
      </c>
      <c r="E464" s="34">
        <v>0</v>
      </c>
      <c r="F464" s="150" t="s">
        <v>189</v>
      </c>
      <c r="G464" s="34" t="s">
        <v>189</v>
      </c>
      <c r="H464" s="34" t="s">
        <v>189</v>
      </c>
      <c r="I464" s="34" t="s">
        <v>189</v>
      </c>
      <c r="J464" s="148">
        <v>408</v>
      </c>
      <c r="K464" s="149">
        <v>41460</v>
      </c>
      <c r="L464" s="150" t="s">
        <v>4064</v>
      </c>
      <c r="M464" s="128">
        <v>32</v>
      </c>
      <c r="N464" s="150" t="s">
        <v>4065</v>
      </c>
    </row>
    <row r="465" spans="1:15" s="28" customFormat="1" ht="31.5" outlineLevel="1">
      <c r="A465" s="128" t="s">
        <v>4066</v>
      </c>
      <c r="B465" s="148" t="s">
        <v>1879</v>
      </c>
      <c r="C465" s="146" t="s">
        <v>518</v>
      </c>
      <c r="D465" s="147" t="s">
        <v>4067</v>
      </c>
      <c r="E465" s="34">
        <v>0</v>
      </c>
      <c r="F465" s="150" t="s">
        <v>189</v>
      </c>
      <c r="G465" s="34" t="s">
        <v>189</v>
      </c>
      <c r="H465" s="34" t="s">
        <v>189</v>
      </c>
      <c r="I465" s="34" t="s">
        <v>189</v>
      </c>
      <c r="J465" s="148">
        <v>457</v>
      </c>
      <c r="K465" s="149">
        <v>41493</v>
      </c>
      <c r="L465" s="150" t="s">
        <v>744</v>
      </c>
      <c r="M465" s="128">
        <v>32</v>
      </c>
      <c r="N465" s="150" t="s">
        <v>4068</v>
      </c>
    </row>
    <row r="466" spans="1:15" s="28" customFormat="1" ht="31.5" outlineLevel="1">
      <c r="A466" s="128" t="s">
        <v>4069</v>
      </c>
      <c r="B466" s="148" t="s">
        <v>1888</v>
      </c>
      <c r="C466" s="146" t="s">
        <v>518</v>
      </c>
      <c r="D466" s="147" t="s">
        <v>4070</v>
      </c>
      <c r="E466" s="34">
        <v>16.2486</v>
      </c>
      <c r="F466" s="150" t="s">
        <v>3868</v>
      </c>
      <c r="G466" s="34" t="s">
        <v>3869</v>
      </c>
      <c r="H466" s="34" t="s">
        <v>3870</v>
      </c>
      <c r="I466" s="34" t="s">
        <v>189</v>
      </c>
      <c r="J466" s="148">
        <v>458</v>
      </c>
      <c r="K466" s="149">
        <v>41493</v>
      </c>
      <c r="L466" s="150" t="s">
        <v>4071</v>
      </c>
      <c r="M466" s="128">
        <v>32</v>
      </c>
      <c r="N466" s="150" t="s">
        <v>4072</v>
      </c>
    </row>
    <row r="467" spans="1:15" s="28" customFormat="1" ht="31.5" outlineLevel="1">
      <c r="A467" s="128" t="s">
        <v>4073</v>
      </c>
      <c r="B467" s="148" t="s">
        <v>1897</v>
      </c>
      <c r="C467" s="146" t="s">
        <v>518</v>
      </c>
      <c r="D467" s="199" t="s">
        <v>4074</v>
      </c>
      <c r="E467" s="34">
        <v>6.0179999999999998</v>
      </c>
      <c r="F467" s="150" t="s">
        <v>3868</v>
      </c>
      <c r="G467" s="34" t="s">
        <v>3869</v>
      </c>
      <c r="H467" s="34" t="s">
        <v>3870</v>
      </c>
      <c r="I467" s="34" t="s">
        <v>189</v>
      </c>
      <c r="J467" s="148">
        <v>477</v>
      </c>
      <c r="K467" s="149">
        <v>41501</v>
      </c>
      <c r="L467" s="150" t="s">
        <v>738</v>
      </c>
      <c r="M467" s="128">
        <v>32</v>
      </c>
      <c r="N467" s="150" t="s">
        <v>4075</v>
      </c>
    </row>
    <row r="468" spans="1:15" s="28" customFormat="1" ht="47.25" outlineLevel="1">
      <c r="A468" s="128" t="s">
        <v>4076</v>
      </c>
      <c r="B468" s="148" t="s">
        <v>1906</v>
      </c>
      <c r="C468" s="146" t="s">
        <v>518</v>
      </c>
      <c r="D468" s="199" t="s">
        <v>4077</v>
      </c>
      <c r="E468" s="34">
        <v>6.0179999999999998</v>
      </c>
      <c r="F468" s="150" t="s">
        <v>3868</v>
      </c>
      <c r="G468" s="34" t="s">
        <v>3869</v>
      </c>
      <c r="H468" s="34" t="s">
        <v>3870</v>
      </c>
      <c r="I468" s="34" t="s">
        <v>189</v>
      </c>
      <c r="J468" s="148">
        <v>485</v>
      </c>
      <c r="K468" s="149" t="s">
        <v>4078</v>
      </c>
      <c r="L468" s="150" t="s">
        <v>4079</v>
      </c>
      <c r="M468" s="128">
        <v>32</v>
      </c>
      <c r="N468" s="150" t="s">
        <v>4080</v>
      </c>
    </row>
    <row r="469" spans="1:15" s="28" customFormat="1" ht="47.25" outlineLevel="1">
      <c r="A469" s="128" t="s">
        <v>4081</v>
      </c>
      <c r="B469" s="148" t="s">
        <v>1910</v>
      </c>
      <c r="C469" s="146" t="s">
        <v>518</v>
      </c>
      <c r="D469" s="199" t="s">
        <v>4082</v>
      </c>
      <c r="E469" s="34">
        <v>7.2215999999999996</v>
      </c>
      <c r="F469" s="150" t="s">
        <v>3868</v>
      </c>
      <c r="G469" s="34" t="s">
        <v>3869</v>
      </c>
      <c r="H469" s="34" t="s">
        <v>3870</v>
      </c>
      <c r="I469" s="34" t="s">
        <v>189</v>
      </c>
      <c r="J469" s="148">
        <v>4315</v>
      </c>
      <c r="K469" s="149">
        <v>41556</v>
      </c>
      <c r="L469" s="150" t="s">
        <v>4083</v>
      </c>
      <c r="M469" s="128">
        <v>32</v>
      </c>
      <c r="N469" s="150" t="s">
        <v>4084</v>
      </c>
    </row>
    <row r="470" spans="1:15" s="28" customFormat="1" ht="47.25" outlineLevel="1">
      <c r="A470" s="128" t="s">
        <v>4085</v>
      </c>
      <c r="B470" s="148" t="s">
        <v>1913</v>
      </c>
      <c r="C470" s="146" t="s">
        <v>518</v>
      </c>
      <c r="D470" s="199" t="s">
        <v>4086</v>
      </c>
      <c r="E470" s="34">
        <v>7.2215999999999996</v>
      </c>
      <c r="F470" s="150" t="s">
        <v>3868</v>
      </c>
      <c r="G470" s="34" t="s">
        <v>3869</v>
      </c>
      <c r="H470" s="34" t="s">
        <v>3870</v>
      </c>
      <c r="I470" s="34" t="s">
        <v>189</v>
      </c>
      <c r="J470" s="148">
        <v>4374</v>
      </c>
      <c r="K470" s="149">
        <v>41577</v>
      </c>
      <c r="L470" s="150" t="s">
        <v>4087</v>
      </c>
      <c r="M470" s="128">
        <v>32</v>
      </c>
      <c r="N470" s="150" t="s">
        <v>4088</v>
      </c>
    </row>
    <row r="471" spans="1:15" ht="47.25" outlineLevel="1">
      <c r="A471" s="128" t="s">
        <v>4089</v>
      </c>
      <c r="B471" s="148" t="s">
        <v>1923</v>
      </c>
      <c r="C471" s="146" t="s">
        <v>518</v>
      </c>
      <c r="D471" s="199" t="s">
        <v>4090</v>
      </c>
      <c r="E471" s="34">
        <v>4.8144</v>
      </c>
      <c r="F471" s="150" t="s">
        <v>3868</v>
      </c>
      <c r="G471" s="34" t="s">
        <v>3869</v>
      </c>
      <c r="H471" s="34" t="s">
        <v>3870</v>
      </c>
      <c r="I471" s="34" t="s">
        <v>189</v>
      </c>
      <c r="J471" s="148">
        <v>4572</v>
      </c>
      <c r="K471" s="149">
        <v>41660</v>
      </c>
      <c r="L471" s="150" t="s">
        <v>4091</v>
      </c>
      <c r="M471" s="128">
        <v>32</v>
      </c>
      <c r="N471" s="150" t="s">
        <v>4092</v>
      </c>
      <c r="O471" s="28"/>
    </row>
    <row r="472" spans="1:15" ht="34.5" customHeight="1" outlineLevel="1">
      <c r="A472" s="128" t="s">
        <v>4093</v>
      </c>
      <c r="B472" s="148" t="s">
        <v>1931</v>
      </c>
      <c r="C472" s="146" t="s">
        <v>518</v>
      </c>
      <c r="D472" s="199" t="s">
        <v>4094</v>
      </c>
      <c r="E472" s="34">
        <v>0</v>
      </c>
      <c r="F472" s="150" t="s">
        <v>189</v>
      </c>
      <c r="G472" s="34" t="s">
        <v>189</v>
      </c>
      <c r="H472" s="34" t="s">
        <v>189</v>
      </c>
      <c r="I472" s="34" t="s">
        <v>189</v>
      </c>
      <c r="J472" s="148" t="s">
        <v>4095</v>
      </c>
      <c r="K472" s="149">
        <v>41775</v>
      </c>
      <c r="L472" s="150" t="s">
        <v>4096</v>
      </c>
      <c r="M472" s="128">
        <v>32</v>
      </c>
      <c r="N472" s="150" t="s">
        <v>4097</v>
      </c>
      <c r="O472" s="28"/>
    </row>
    <row r="473" spans="1:15" ht="31.5" outlineLevel="1">
      <c r="A473" s="128" t="s">
        <v>4098</v>
      </c>
      <c r="B473" s="148" t="s">
        <v>1940</v>
      </c>
      <c r="C473" s="146" t="s">
        <v>518</v>
      </c>
      <c r="D473" s="199" t="s">
        <v>4099</v>
      </c>
      <c r="E473" s="34">
        <v>17.175450000000001</v>
      </c>
      <c r="F473" s="150" t="s">
        <v>189</v>
      </c>
      <c r="G473" s="34" t="s">
        <v>189</v>
      </c>
      <c r="H473" s="34" t="s">
        <v>189</v>
      </c>
      <c r="I473" s="34" t="s">
        <v>189</v>
      </c>
      <c r="J473" s="148">
        <v>4743</v>
      </c>
      <c r="K473" s="149">
        <v>41753</v>
      </c>
      <c r="L473" s="150" t="s">
        <v>4100</v>
      </c>
      <c r="M473" s="128">
        <v>32</v>
      </c>
      <c r="N473" s="150" t="s">
        <v>4101</v>
      </c>
    </row>
    <row r="474" spans="1:15" ht="31.5" outlineLevel="1">
      <c r="A474" s="128" t="s">
        <v>4102</v>
      </c>
      <c r="B474" s="148" t="s">
        <v>1948</v>
      </c>
      <c r="C474" s="146" t="s">
        <v>518</v>
      </c>
      <c r="D474" s="199" t="s">
        <v>4103</v>
      </c>
      <c r="E474" s="34">
        <v>0</v>
      </c>
      <c r="F474" s="150" t="s">
        <v>189</v>
      </c>
      <c r="G474" s="34" t="s">
        <v>189</v>
      </c>
      <c r="H474" s="34" t="s">
        <v>189</v>
      </c>
      <c r="I474" s="34" t="s">
        <v>189</v>
      </c>
      <c r="J474" s="148" t="s">
        <v>4104</v>
      </c>
      <c r="K474" s="149">
        <v>41775</v>
      </c>
      <c r="L474" s="150" t="s">
        <v>4105</v>
      </c>
      <c r="M474" s="128">
        <v>32</v>
      </c>
      <c r="N474" s="150" t="s">
        <v>4106</v>
      </c>
    </row>
    <row r="475" spans="1:15" ht="31.5" outlineLevel="1">
      <c r="A475" s="128" t="s">
        <v>4107</v>
      </c>
      <c r="B475" s="148" t="s">
        <v>2216</v>
      </c>
      <c r="C475" s="146" t="s">
        <v>518</v>
      </c>
      <c r="D475" s="199" t="s">
        <v>4108</v>
      </c>
      <c r="E475" s="34">
        <v>38.069890000000001</v>
      </c>
      <c r="F475" s="150" t="s">
        <v>3714</v>
      </c>
      <c r="G475" s="34" t="s">
        <v>3648</v>
      </c>
      <c r="H475" s="34" t="s">
        <v>3649</v>
      </c>
      <c r="I475" s="34" t="s">
        <v>3650</v>
      </c>
      <c r="J475" s="148" t="s">
        <v>4109</v>
      </c>
      <c r="K475" s="149">
        <v>41764</v>
      </c>
      <c r="L475" s="150" t="s">
        <v>4110</v>
      </c>
      <c r="M475" s="128">
        <v>32</v>
      </c>
      <c r="N475" s="150" t="s">
        <v>4111</v>
      </c>
    </row>
    <row r="476" spans="1:15" ht="31.5" outlineLevel="1">
      <c r="A476" s="128" t="s">
        <v>4112</v>
      </c>
      <c r="B476" s="148" t="s">
        <v>1955</v>
      </c>
      <c r="C476" s="146" t="s">
        <v>518</v>
      </c>
      <c r="D476" s="205" t="s">
        <v>4113</v>
      </c>
      <c r="E476" s="34">
        <v>0</v>
      </c>
      <c r="F476" s="150" t="s">
        <v>189</v>
      </c>
      <c r="G476" s="34" t="s">
        <v>189</v>
      </c>
      <c r="H476" s="34" t="s">
        <v>189</v>
      </c>
      <c r="I476" s="34" t="s">
        <v>189</v>
      </c>
      <c r="J476" s="148">
        <v>4862</v>
      </c>
      <c r="K476" s="149">
        <v>41383</v>
      </c>
      <c r="L476" s="150" t="s">
        <v>4114</v>
      </c>
      <c r="M476" s="128">
        <v>32</v>
      </c>
      <c r="N476" s="150" t="s">
        <v>4115</v>
      </c>
    </row>
    <row r="477" spans="1:15" ht="21.75" customHeight="1" outlineLevel="1">
      <c r="A477" s="281" t="s">
        <v>4116</v>
      </c>
      <c r="B477" s="284" t="s">
        <v>1965</v>
      </c>
      <c r="C477" s="268" t="s">
        <v>518</v>
      </c>
      <c r="D477" s="269" t="s">
        <v>772</v>
      </c>
      <c r="E477" s="270">
        <v>35.8048</v>
      </c>
      <c r="F477" s="265" t="s">
        <v>2488</v>
      </c>
      <c r="G477" s="270" t="s">
        <v>3890</v>
      </c>
      <c r="H477" s="270" t="s">
        <v>3226</v>
      </c>
      <c r="I477" s="270" t="s">
        <v>3747</v>
      </c>
      <c r="J477" s="148">
        <v>4443</v>
      </c>
      <c r="K477" s="149">
        <v>41607</v>
      </c>
      <c r="L477" s="150" t="s">
        <v>774</v>
      </c>
      <c r="M477" s="128">
        <v>32</v>
      </c>
      <c r="N477" s="265" t="s">
        <v>4117</v>
      </c>
    </row>
    <row r="478" spans="1:15" outlineLevel="1">
      <c r="A478" s="281"/>
      <c r="B478" s="284"/>
      <c r="C478" s="268"/>
      <c r="D478" s="269"/>
      <c r="E478" s="270"/>
      <c r="F478" s="265"/>
      <c r="G478" s="270"/>
      <c r="H478" s="270"/>
      <c r="I478" s="270"/>
      <c r="J478" s="148">
        <v>4481</v>
      </c>
      <c r="K478" s="149">
        <v>41618</v>
      </c>
      <c r="L478" s="150" t="s">
        <v>4118</v>
      </c>
      <c r="M478" s="128">
        <v>32</v>
      </c>
      <c r="N478" s="265"/>
    </row>
    <row r="479" spans="1:15" ht="31.5" outlineLevel="1">
      <c r="A479" s="128" t="s">
        <v>4119</v>
      </c>
      <c r="B479" s="148" t="s">
        <v>1975</v>
      </c>
      <c r="C479" s="146" t="s">
        <v>518</v>
      </c>
      <c r="D479" s="199" t="s">
        <v>4120</v>
      </c>
      <c r="E479" s="34">
        <v>0</v>
      </c>
      <c r="F479" s="150" t="s">
        <v>189</v>
      </c>
      <c r="G479" s="34" t="s">
        <v>189</v>
      </c>
      <c r="H479" s="34" t="s">
        <v>189</v>
      </c>
      <c r="I479" s="34" t="s">
        <v>189</v>
      </c>
      <c r="J479" s="148" t="s">
        <v>4121</v>
      </c>
      <c r="K479" s="149">
        <v>41793</v>
      </c>
      <c r="L479" s="150" t="s">
        <v>4122</v>
      </c>
      <c r="M479" s="128">
        <v>32</v>
      </c>
      <c r="N479" s="150" t="s">
        <v>4123</v>
      </c>
    </row>
    <row r="480" spans="1:15" ht="31.5" outlineLevel="1">
      <c r="A480" s="128" t="s">
        <v>4124</v>
      </c>
      <c r="B480" s="148" t="s">
        <v>1985</v>
      </c>
      <c r="C480" s="146" t="s">
        <v>518</v>
      </c>
      <c r="D480" s="199" t="s">
        <v>4125</v>
      </c>
      <c r="E480" s="34">
        <v>0</v>
      </c>
      <c r="F480" s="150" t="s">
        <v>189</v>
      </c>
      <c r="G480" s="34" t="s">
        <v>189</v>
      </c>
      <c r="H480" s="34" t="s">
        <v>189</v>
      </c>
      <c r="I480" s="34" t="s">
        <v>189</v>
      </c>
      <c r="J480" s="148" t="s">
        <v>4126</v>
      </c>
      <c r="K480" s="149">
        <v>41807</v>
      </c>
      <c r="L480" s="150" t="s">
        <v>4127</v>
      </c>
      <c r="M480" s="128">
        <v>32</v>
      </c>
      <c r="N480" s="150" t="s">
        <v>4128</v>
      </c>
    </row>
    <row r="481" spans="1:14" ht="31.5" outlineLevel="1">
      <c r="A481" s="128" t="s">
        <v>4129</v>
      </c>
      <c r="B481" s="148" t="s">
        <v>1994</v>
      </c>
      <c r="C481" s="146" t="s">
        <v>518</v>
      </c>
      <c r="D481" s="199" t="s">
        <v>4130</v>
      </c>
      <c r="E481" s="34">
        <v>0</v>
      </c>
      <c r="F481" s="150" t="s">
        <v>189</v>
      </c>
      <c r="G481" s="34" t="s">
        <v>189</v>
      </c>
      <c r="H481" s="34" t="s">
        <v>189</v>
      </c>
      <c r="I481" s="34" t="s">
        <v>189</v>
      </c>
      <c r="J481" s="148" t="s">
        <v>4131</v>
      </c>
      <c r="K481" s="149">
        <v>41808</v>
      </c>
      <c r="L481" s="150" t="s">
        <v>4132</v>
      </c>
      <c r="M481" s="128">
        <v>32</v>
      </c>
      <c r="N481" s="150" t="s">
        <v>4133</v>
      </c>
    </row>
    <row r="482" spans="1:14" ht="31.5" outlineLevel="1">
      <c r="A482" s="128" t="s">
        <v>4134</v>
      </c>
      <c r="B482" s="148" t="s">
        <v>2000</v>
      </c>
      <c r="C482" s="146" t="s">
        <v>518</v>
      </c>
      <c r="D482" s="199" t="s">
        <v>4135</v>
      </c>
      <c r="E482" s="34">
        <v>0</v>
      </c>
      <c r="F482" s="150" t="s">
        <v>3714</v>
      </c>
      <c r="G482" s="34" t="s">
        <v>3733</v>
      </c>
      <c r="H482" s="34" t="s">
        <v>3734</v>
      </c>
      <c r="I482" s="34" t="s">
        <v>3735</v>
      </c>
      <c r="J482" s="148" t="s">
        <v>4136</v>
      </c>
      <c r="K482" s="149">
        <v>41799</v>
      </c>
      <c r="L482" s="150" t="s">
        <v>4137</v>
      </c>
      <c r="M482" s="128">
        <v>32</v>
      </c>
      <c r="N482" s="150" t="s">
        <v>4138</v>
      </c>
    </row>
    <row r="483" spans="1:14" ht="31.5" outlineLevel="1">
      <c r="A483" s="128" t="s">
        <v>4139</v>
      </c>
      <c r="B483" s="148" t="s">
        <v>2009</v>
      </c>
      <c r="C483" s="146" t="s">
        <v>518</v>
      </c>
      <c r="D483" s="199" t="s">
        <v>4140</v>
      </c>
      <c r="E483" s="34">
        <v>0</v>
      </c>
      <c r="F483" s="150" t="s">
        <v>3714</v>
      </c>
      <c r="G483" s="34" t="s">
        <v>3733</v>
      </c>
      <c r="H483" s="34" t="s">
        <v>3734</v>
      </c>
      <c r="I483" s="34" t="s">
        <v>3735</v>
      </c>
      <c r="J483" s="148" t="s">
        <v>4141</v>
      </c>
      <c r="K483" s="149">
        <v>41820</v>
      </c>
      <c r="L483" s="150" t="s">
        <v>4142</v>
      </c>
      <c r="M483" s="128">
        <v>32</v>
      </c>
      <c r="N483" s="150" t="s">
        <v>4143</v>
      </c>
    </row>
    <row r="484" spans="1:14" ht="47.25" outlineLevel="1">
      <c r="A484" s="128" t="s">
        <v>4144</v>
      </c>
      <c r="B484" s="148" t="s">
        <v>2018</v>
      </c>
      <c r="C484" s="146" t="s">
        <v>518</v>
      </c>
      <c r="D484" s="199" t="s">
        <v>4145</v>
      </c>
      <c r="E484" s="34">
        <v>36.108000000000011</v>
      </c>
      <c r="F484" s="150" t="s">
        <v>189</v>
      </c>
      <c r="G484" s="34" t="s">
        <v>189</v>
      </c>
      <c r="H484" s="34" t="s">
        <v>189</v>
      </c>
      <c r="I484" s="34" t="s">
        <v>189</v>
      </c>
      <c r="J484" s="148">
        <v>6300004995</v>
      </c>
      <c r="K484" s="149">
        <v>41871</v>
      </c>
      <c r="L484" s="150" t="s">
        <v>4146</v>
      </c>
      <c r="M484" s="128">
        <v>32</v>
      </c>
      <c r="N484" s="150" t="s">
        <v>4147</v>
      </c>
    </row>
    <row r="485" spans="1:14" ht="31.5" outlineLevel="1">
      <c r="A485" s="128" t="s">
        <v>4148</v>
      </c>
      <c r="B485" s="148" t="s">
        <v>2024</v>
      </c>
      <c r="C485" s="146" t="s">
        <v>518</v>
      </c>
      <c r="D485" s="199" t="s">
        <v>4149</v>
      </c>
      <c r="E485" s="34">
        <v>0</v>
      </c>
      <c r="F485" s="150" t="s">
        <v>189</v>
      </c>
      <c r="G485" s="34" t="s">
        <v>189</v>
      </c>
      <c r="H485" s="34" t="s">
        <v>189</v>
      </c>
      <c r="I485" s="34" t="s">
        <v>189</v>
      </c>
      <c r="J485" s="148" t="s">
        <v>4150</v>
      </c>
      <c r="K485" s="149">
        <v>41919</v>
      </c>
      <c r="L485" s="150" t="s">
        <v>4151</v>
      </c>
      <c r="M485" s="128">
        <v>32</v>
      </c>
      <c r="N485" s="150" t="s">
        <v>4152</v>
      </c>
    </row>
    <row r="486" spans="1:14" ht="47.25" outlineLevel="1">
      <c r="A486" s="128" t="s">
        <v>4153</v>
      </c>
      <c r="B486" s="148" t="s">
        <v>2030</v>
      </c>
      <c r="C486" s="146" t="s">
        <v>518</v>
      </c>
      <c r="D486" s="199" t="s">
        <v>4154</v>
      </c>
      <c r="E486" s="34">
        <v>0</v>
      </c>
      <c r="F486" s="150" t="s">
        <v>189</v>
      </c>
      <c r="G486" s="34" t="s">
        <v>189</v>
      </c>
      <c r="H486" s="34" t="s">
        <v>189</v>
      </c>
      <c r="I486" s="34" t="s">
        <v>189</v>
      </c>
      <c r="J486" s="148">
        <v>6300005119</v>
      </c>
      <c r="K486" s="149">
        <v>41954</v>
      </c>
      <c r="L486" s="150" t="s">
        <v>4155</v>
      </c>
      <c r="M486" s="128">
        <v>32</v>
      </c>
      <c r="N486" s="150" t="s">
        <v>4156</v>
      </c>
    </row>
    <row r="487" spans="1:14" ht="31.5" outlineLevel="1">
      <c r="A487" s="128" t="s">
        <v>4157</v>
      </c>
      <c r="B487" s="148" t="s">
        <v>2036</v>
      </c>
      <c r="C487" s="146" t="s">
        <v>518</v>
      </c>
      <c r="D487" s="199" t="s">
        <v>4158</v>
      </c>
      <c r="E487" s="34">
        <v>0</v>
      </c>
      <c r="F487" s="150" t="s">
        <v>189</v>
      </c>
      <c r="G487" s="34" t="s">
        <v>189</v>
      </c>
      <c r="H487" s="34" t="s">
        <v>189</v>
      </c>
      <c r="I487" s="34" t="s">
        <v>189</v>
      </c>
      <c r="J487" s="148">
        <v>6300005124</v>
      </c>
      <c r="K487" s="149">
        <v>41927</v>
      </c>
      <c r="L487" s="150" t="s">
        <v>4159</v>
      </c>
      <c r="M487" s="128">
        <v>32</v>
      </c>
      <c r="N487" s="150" t="s">
        <v>4160</v>
      </c>
    </row>
    <row r="488" spans="1:14" ht="31.5" outlineLevel="1">
      <c r="A488" s="128" t="s">
        <v>4161</v>
      </c>
      <c r="B488" s="148" t="s">
        <v>2042</v>
      </c>
      <c r="C488" s="146" t="s">
        <v>518</v>
      </c>
      <c r="D488" s="199" t="s">
        <v>4162</v>
      </c>
      <c r="E488" s="34">
        <v>0</v>
      </c>
      <c r="F488" s="150" t="s">
        <v>189</v>
      </c>
      <c r="G488" s="34" t="s">
        <v>189</v>
      </c>
      <c r="H488" s="34" t="s">
        <v>189</v>
      </c>
      <c r="I488" s="34" t="s">
        <v>189</v>
      </c>
      <c r="J488" s="148">
        <v>6300005230</v>
      </c>
      <c r="K488" s="149">
        <v>41960</v>
      </c>
      <c r="L488" s="150" t="s">
        <v>4163</v>
      </c>
      <c r="M488" s="128">
        <v>32</v>
      </c>
      <c r="N488" s="150" t="s">
        <v>4164</v>
      </c>
    </row>
    <row r="489" spans="1:14" ht="31.5" outlineLevel="1">
      <c r="A489" s="128" t="s">
        <v>4165</v>
      </c>
      <c r="B489" s="148" t="s">
        <v>2048</v>
      </c>
      <c r="C489" s="146" t="s">
        <v>518</v>
      </c>
      <c r="D489" s="199" t="s">
        <v>4166</v>
      </c>
      <c r="E489" s="34">
        <v>0</v>
      </c>
      <c r="F489" s="150" t="s">
        <v>189</v>
      </c>
      <c r="G489" s="34" t="s">
        <v>189</v>
      </c>
      <c r="H489" s="34" t="s">
        <v>189</v>
      </c>
      <c r="I489" s="34" t="s">
        <v>189</v>
      </c>
      <c r="J489" s="148">
        <v>6300005231</v>
      </c>
      <c r="K489" s="149">
        <v>41963</v>
      </c>
      <c r="L489" s="150" t="s">
        <v>4167</v>
      </c>
      <c r="M489" s="128">
        <v>32</v>
      </c>
      <c r="N489" s="150" t="s">
        <v>4168</v>
      </c>
    </row>
    <row r="490" spans="1:14" ht="31.5" outlineLevel="1">
      <c r="A490" s="128" t="s">
        <v>4169</v>
      </c>
      <c r="B490" s="148" t="s">
        <v>2053</v>
      </c>
      <c r="C490" s="146" t="s">
        <v>518</v>
      </c>
      <c r="D490" s="199" t="s">
        <v>4170</v>
      </c>
      <c r="E490" s="34">
        <v>0</v>
      </c>
      <c r="F490" s="150" t="s">
        <v>189</v>
      </c>
      <c r="G490" s="34" t="s">
        <v>189</v>
      </c>
      <c r="H490" s="34" t="s">
        <v>189</v>
      </c>
      <c r="I490" s="34" t="s">
        <v>189</v>
      </c>
      <c r="J490" s="148">
        <v>6300005241</v>
      </c>
      <c r="K490" s="149">
        <v>41953</v>
      </c>
      <c r="L490" s="150" t="s">
        <v>4171</v>
      </c>
      <c r="M490" s="128">
        <v>32</v>
      </c>
      <c r="N490" s="150" t="s">
        <v>4172</v>
      </c>
    </row>
    <row r="491" spans="1:14" ht="31.5" outlineLevel="1">
      <c r="A491" s="128" t="s">
        <v>4173</v>
      </c>
      <c r="B491" s="148" t="s">
        <v>2058</v>
      </c>
      <c r="C491" s="146" t="s">
        <v>518</v>
      </c>
      <c r="D491" s="199" t="s">
        <v>4174</v>
      </c>
      <c r="E491" s="34">
        <v>0</v>
      </c>
      <c r="F491" s="150" t="s">
        <v>189</v>
      </c>
      <c r="G491" s="34" t="s">
        <v>189</v>
      </c>
      <c r="H491" s="34" t="s">
        <v>189</v>
      </c>
      <c r="I491" s="34" t="s">
        <v>189</v>
      </c>
      <c r="J491" s="148" t="s">
        <v>4175</v>
      </c>
      <c r="K491" s="149">
        <v>41969</v>
      </c>
      <c r="L491" s="150" t="s">
        <v>4176</v>
      </c>
      <c r="M491" s="128">
        <v>32</v>
      </c>
      <c r="N491" s="150" t="s">
        <v>4177</v>
      </c>
    </row>
    <row r="492" spans="1:14" ht="47.25" outlineLevel="1">
      <c r="A492" s="128" t="s">
        <v>4178</v>
      </c>
      <c r="B492" s="148" t="s">
        <v>2063</v>
      </c>
      <c r="C492" s="146" t="s">
        <v>518</v>
      </c>
      <c r="D492" s="199" t="s">
        <v>4179</v>
      </c>
      <c r="E492" s="34">
        <v>0</v>
      </c>
      <c r="F492" s="150" t="s">
        <v>189</v>
      </c>
      <c r="G492" s="34" t="s">
        <v>189</v>
      </c>
      <c r="H492" s="34" t="s">
        <v>189</v>
      </c>
      <c r="I492" s="34" t="s">
        <v>189</v>
      </c>
      <c r="J492" s="148" t="s">
        <v>4180</v>
      </c>
      <c r="K492" s="149">
        <v>41982</v>
      </c>
      <c r="L492" s="150" t="s">
        <v>4181</v>
      </c>
      <c r="M492" s="128">
        <v>32</v>
      </c>
      <c r="N492" s="150" t="s">
        <v>4182</v>
      </c>
    </row>
    <row r="493" spans="1:14" ht="18.75" customHeight="1" outlineLevel="1">
      <c r="A493" s="281" t="s">
        <v>4183</v>
      </c>
      <c r="B493" s="284" t="s">
        <v>3530</v>
      </c>
      <c r="C493" s="268" t="s">
        <v>518</v>
      </c>
      <c r="D493" s="286" t="s">
        <v>4184</v>
      </c>
      <c r="E493" s="270">
        <v>0</v>
      </c>
      <c r="F493" s="150" t="s">
        <v>189</v>
      </c>
      <c r="G493" s="34" t="s">
        <v>189</v>
      </c>
      <c r="H493" s="34" t="s">
        <v>189</v>
      </c>
      <c r="I493" s="34" t="s">
        <v>189</v>
      </c>
      <c r="J493" s="128" t="s">
        <v>4185</v>
      </c>
      <c r="K493" s="128" t="s">
        <v>4186</v>
      </c>
      <c r="L493" s="150" t="s">
        <v>4187</v>
      </c>
      <c r="M493" s="128">
        <v>32</v>
      </c>
      <c r="N493" s="265" t="s">
        <v>4188</v>
      </c>
    </row>
    <row r="494" spans="1:14" outlineLevel="1">
      <c r="A494" s="281"/>
      <c r="B494" s="284"/>
      <c r="C494" s="268"/>
      <c r="D494" s="286"/>
      <c r="E494" s="270"/>
      <c r="F494" s="150"/>
      <c r="G494" s="34"/>
      <c r="H494" s="34"/>
      <c r="I494" s="34"/>
      <c r="J494" s="128" t="s">
        <v>4189</v>
      </c>
      <c r="K494" s="128" t="s">
        <v>4190</v>
      </c>
      <c r="L494" s="150" t="s">
        <v>4191</v>
      </c>
      <c r="M494" s="128">
        <v>32</v>
      </c>
      <c r="N494" s="265"/>
    </row>
    <row r="495" spans="1:14" outlineLevel="1">
      <c r="A495" s="281"/>
      <c r="B495" s="284"/>
      <c r="C495" s="268"/>
      <c r="D495" s="286"/>
      <c r="E495" s="270"/>
      <c r="F495" s="150"/>
      <c r="G495" s="34"/>
      <c r="H495" s="34"/>
      <c r="I495" s="34"/>
      <c r="J495" s="128" t="s">
        <v>635</v>
      </c>
      <c r="K495" s="128" t="s">
        <v>4186</v>
      </c>
      <c r="L495" s="150" t="s">
        <v>4192</v>
      </c>
      <c r="M495" s="128">
        <v>32</v>
      </c>
      <c r="N495" s="265"/>
    </row>
    <row r="496" spans="1:14" outlineLevel="1">
      <c r="A496" s="281"/>
      <c r="B496" s="284"/>
      <c r="C496" s="268"/>
      <c r="D496" s="286"/>
      <c r="E496" s="270"/>
      <c r="F496" s="150"/>
      <c r="G496" s="34"/>
      <c r="H496" s="34"/>
      <c r="I496" s="34"/>
      <c r="J496" s="128" t="s">
        <v>4193</v>
      </c>
      <c r="K496" s="128" t="s">
        <v>4186</v>
      </c>
      <c r="L496" s="150" t="s">
        <v>4194</v>
      </c>
      <c r="M496" s="128">
        <v>32</v>
      </c>
      <c r="N496" s="265"/>
    </row>
    <row r="497" spans="1:14" outlineLevel="1">
      <c r="A497" s="281"/>
      <c r="B497" s="284"/>
      <c r="C497" s="268"/>
      <c r="D497" s="286"/>
      <c r="E497" s="270"/>
      <c r="F497" s="150"/>
      <c r="G497" s="34"/>
      <c r="H497" s="34"/>
      <c r="I497" s="34"/>
      <c r="J497" s="128" t="s">
        <v>4195</v>
      </c>
      <c r="K497" s="128" t="s">
        <v>4078</v>
      </c>
      <c r="L497" s="150" t="s">
        <v>4196</v>
      </c>
      <c r="M497" s="128">
        <v>32</v>
      </c>
      <c r="N497" s="265"/>
    </row>
    <row r="498" spans="1:14" ht="25.5" customHeight="1" outlineLevel="1">
      <c r="A498" s="281" t="s">
        <v>4197</v>
      </c>
      <c r="B498" s="284" t="s">
        <v>3535</v>
      </c>
      <c r="C498" s="268" t="s">
        <v>518</v>
      </c>
      <c r="D498" s="286" t="s">
        <v>4198</v>
      </c>
      <c r="E498" s="270">
        <v>48.143999999999998</v>
      </c>
      <c r="F498" s="159" t="s">
        <v>3868</v>
      </c>
      <c r="G498" s="34" t="s">
        <v>3869</v>
      </c>
      <c r="H498" s="34" t="s">
        <v>3870</v>
      </c>
      <c r="I498" s="34" t="s">
        <v>189</v>
      </c>
      <c r="J498" s="148">
        <v>4440</v>
      </c>
      <c r="K498" s="149">
        <v>41605</v>
      </c>
      <c r="L498" s="150" t="s">
        <v>4199</v>
      </c>
      <c r="M498" s="128">
        <v>32</v>
      </c>
      <c r="N498" s="265" t="s">
        <v>4200</v>
      </c>
    </row>
    <row r="499" spans="1:14" ht="24" customHeight="1" outlineLevel="1">
      <c r="A499" s="281"/>
      <c r="B499" s="284"/>
      <c r="C499" s="268"/>
      <c r="D499" s="286"/>
      <c r="E499" s="270"/>
      <c r="F499" s="159" t="s">
        <v>3868</v>
      </c>
      <c r="G499" s="34" t="s">
        <v>3869</v>
      </c>
      <c r="H499" s="34" t="s">
        <v>3870</v>
      </c>
      <c r="I499" s="34"/>
      <c r="J499" s="148">
        <v>4586</v>
      </c>
      <c r="K499" s="149">
        <v>41662</v>
      </c>
      <c r="L499" s="150" t="s">
        <v>4201</v>
      </c>
      <c r="M499" s="128">
        <v>32</v>
      </c>
      <c r="N499" s="265"/>
    </row>
    <row r="500" spans="1:14" s="217" customFormat="1">
      <c r="A500" s="193" t="s">
        <v>791</v>
      </c>
      <c r="B500" s="262" t="s">
        <v>792</v>
      </c>
      <c r="C500" s="263"/>
      <c r="D500" s="263"/>
      <c r="E500" s="157">
        <f>E501+E779</f>
        <v>53831.249310000014</v>
      </c>
      <c r="F500" s="194"/>
      <c r="G500" s="137"/>
      <c r="H500" s="137"/>
      <c r="I500" s="137"/>
      <c r="J500" s="209"/>
      <c r="K500" s="210"/>
      <c r="L500" s="211"/>
      <c r="M500" s="212"/>
      <c r="N500" s="218"/>
    </row>
    <row r="501" spans="1:14" s="216" customFormat="1" ht="15.75" customHeight="1">
      <c r="A501" s="196" t="s">
        <v>793</v>
      </c>
      <c r="B501" s="264" t="s">
        <v>4202</v>
      </c>
      <c r="C501" s="264"/>
      <c r="D501" s="264"/>
      <c r="E501" s="158">
        <f>SUM(E502:E778)</f>
        <v>35058.495840000011</v>
      </c>
      <c r="F501" s="197"/>
      <c r="G501" s="142"/>
      <c r="H501" s="142"/>
      <c r="I501" s="142"/>
      <c r="J501" s="153"/>
      <c r="K501" s="154"/>
      <c r="L501" s="155"/>
      <c r="M501" s="202"/>
      <c r="N501" s="215"/>
    </row>
    <row r="502" spans="1:14" ht="36.75" customHeight="1" outlineLevel="1">
      <c r="A502" s="128" t="s">
        <v>795</v>
      </c>
      <c r="B502" s="148" t="s">
        <v>1680</v>
      </c>
      <c r="C502" s="146" t="s">
        <v>792</v>
      </c>
      <c r="D502" s="147" t="s">
        <v>4203</v>
      </c>
      <c r="E502" s="34">
        <v>16.452110000000001</v>
      </c>
      <c r="F502" s="150" t="s">
        <v>4204</v>
      </c>
      <c r="G502" s="34" t="s">
        <v>4205</v>
      </c>
      <c r="H502" s="34" t="s">
        <v>4206</v>
      </c>
      <c r="I502" s="34" t="s">
        <v>4207</v>
      </c>
      <c r="J502" s="148">
        <v>6100008891</v>
      </c>
      <c r="K502" s="149">
        <v>40905</v>
      </c>
      <c r="L502" s="150" t="s">
        <v>4208</v>
      </c>
      <c r="M502" s="128">
        <v>34</v>
      </c>
      <c r="N502" s="150" t="s">
        <v>4209</v>
      </c>
    </row>
    <row r="503" spans="1:14" ht="31.5" outlineLevel="1">
      <c r="A503" s="128" t="s">
        <v>803</v>
      </c>
      <c r="B503" s="148" t="s">
        <v>1688</v>
      </c>
      <c r="C503" s="146" t="s">
        <v>792</v>
      </c>
      <c r="D503" s="199" t="s">
        <v>4210</v>
      </c>
      <c r="E503" s="34">
        <v>18.871790000000001</v>
      </c>
      <c r="F503" s="150" t="s">
        <v>4204</v>
      </c>
      <c r="G503" s="34" t="s">
        <v>4211</v>
      </c>
      <c r="H503" s="34" t="s">
        <v>4206</v>
      </c>
      <c r="I503" s="34" t="s">
        <v>4212</v>
      </c>
      <c r="J503" s="148">
        <v>6100003793</v>
      </c>
      <c r="K503" s="149">
        <v>40471</v>
      </c>
      <c r="L503" s="150" t="s">
        <v>4213</v>
      </c>
      <c r="M503" s="128">
        <v>34</v>
      </c>
      <c r="N503" s="150" t="s">
        <v>4214</v>
      </c>
    </row>
    <row r="504" spans="1:14" ht="18" customHeight="1" outlineLevel="1">
      <c r="A504" s="128" t="s">
        <v>812</v>
      </c>
      <c r="B504" s="148" t="s">
        <v>1698</v>
      </c>
      <c r="C504" s="146" t="s">
        <v>792</v>
      </c>
      <c r="D504" s="199" t="s">
        <v>4215</v>
      </c>
      <c r="E504" s="34">
        <v>23.415430000000001</v>
      </c>
      <c r="F504" s="265" t="s">
        <v>4216</v>
      </c>
      <c r="G504" s="270" t="s">
        <v>4217</v>
      </c>
      <c r="H504" s="270" t="s">
        <v>4206</v>
      </c>
      <c r="I504" s="270" t="s">
        <v>4218</v>
      </c>
      <c r="J504" s="148">
        <v>6100007742</v>
      </c>
      <c r="K504" s="149" t="s">
        <v>4219</v>
      </c>
      <c r="L504" s="150" t="s">
        <v>4220</v>
      </c>
      <c r="M504" s="128">
        <v>34</v>
      </c>
      <c r="N504" s="265" t="s">
        <v>4221</v>
      </c>
    </row>
    <row r="505" spans="1:14" ht="47.25" outlineLevel="1">
      <c r="A505" s="128" t="s">
        <v>821</v>
      </c>
      <c r="B505" s="148" t="s">
        <v>1698</v>
      </c>
      <c r="C505" s="146" t="s">
        <v>792</v>
      </c>
      <c r="D505" s="147" t="s">
        <v>984</v>
      </c>
      <c r="E505" s="34">
        <v>10.67543</v>
      </c>
      <c r="F505" s="265"/>
      <c r="G505" s="270"/>
      <c r="H505" s="270"/>
      <c r="I505" s="270"/>
      <c r="J505" s="148">
        <v>6100008419</v>
      </c>
      <c r="K505" s="149">
        <v>40869</v>
      </c>
      <c r="L505" s="150" t="s">
        <v>989</v>
      </c>
      <c r="M505" s="128">
        <v>34</v>
      </c>
      <c r="N505" s="265"/>
    </row>
    <row r="506" spans="1:14" ht="23.25" customHeight="1" outlineLevel="1">
      <c r="A506" s="128" t="s">
        <v>831</v>
      </c>
      <c r="B506" s="148" t="s">
        <v>1708</v>
      </c>
      <c r="C506" s="146" t="s">
        <v>792</v>
      </c>
      <c r="D506" s="147" t="s">
        <v>4222</v>
      </c>
      <c r="E506" s="34">
        <v>24.11</v>
      </c>
      <c r="F506" s="159" t="s">
        <v>4216</v>
      </c>
      <c r="G506" s="34" t="s">
        <v>4223</v>
      </c>
      <c r="H506" s="34" t="s">
        <v>4206</v>
      </c>
      <c r="I506" s="34" t="s">
        <v>4224</v>
      </c>
      <c r="J506" s="148">
        <v>6100008198</v>
      </c>
      <c r="K506" s="149">
        <v>40850</v>
      </c>
      <c r="L506" s="150" t="s">
        <v>4225</v>
      </c>
      <c r="M506" s="128">
        <v>34</v>
      </c>
      <c r="N506" s="265" t="s">
        <v>4226</v>
      </c>
    </row>
    <row r="507" spans="1:14" ht="31.5" outlineLevel="1">
      <c r="A507" s="128" t="s">
        <v>836</v>
      </c>
      <c r="B507" s="148" t="s">
        <v>1708</v>
      </c>
      <c r="C507" s="146" t="s">
        <v>792</v>
      </c>
      <c r="D507" s="147" t="s">
        <v>4227</v>
      </c>
      <c r="E507" s="34">
        <v>13.781359999999999</v>
      </c>
      <c r="F507" s="159" t="s">
        <v>4216</v>
      </c>
      <c r="G507" s="34" t="s">
        <v>4223</v>
      </c>
      <c r="H507" s="34" t="s">
        <v>4206</v>
      </c>
      <c r="I507" s="34" t="s">
        <v>4224</v>
      </c>
      <c r="J507" s="148">
        <v>6100008748</v>
      </c>
      <c r="K507" s="149">
        <v>40897</v>
      </c>
      <c r="L507" s="150" t="s">
        <v>4228</v>
      </c>
      <c r="M507" s="128">
        <v>34</v>
      </c>
      <c r="N507" s="265"/>
    </row>
    <row r="508" spans="1:14" ht="31.5" outlineLevel="1">
      <c r="A508" s="128" t="s">
        <v>845</v>
      </c>
      <c r="B508" s="148" t="s">
        <v>1718</v>
      </c>
      <c r="C508" s="146" t="s">
        <v>792</v>
      </c>
      <c r="D508" s="147" t="s">
        <v>4229</v>
      </c>
      <c r="E508" s="34">
        <v>10.719989999999999</v>
      </c>
      <c r="F508" s="150" t="s">
        <v>4216</v>
      </c>
      <c r="G508" s="34" t="s">
        <v>4230</v>
      </c>
      <c r="H508" s="34" t="s">
        <v>4206</v>
      </c>
      <c r="I508" s="34" t="s">
        <v>4231</v>
      </c>
      <c r="J508" s="148">
        <v>6100008907</v>
      </c>
      <c r="K508" s="149">
        <v>40904</v>
      </c>
      <c r="L508" s="150" t="s">
        <v>4232</v>
      </c>
      <c r="M508" s="128">
        <v>34</v>
      </c>
      <c r="N508" s="150" t="s">
        <v>4233</v>
      </c>
    </row>
    <row r="509" spans="1:14" ht="47.25" outlineLevel="1">
      <c r="A509" s="128" t="s">
        <v>854</v>
      </c>
      <c r="B509" s="148" t="s">
        <v>1728</v>
      </c>
      <c r="C509" s="146" t="s">
        <v>792</v>
      </c>
      <c r="D509" s="147" t="s">
        <v>4234</v>
      </c>
      <c r="E509" s="34">
        <v>15.35</v>
      </c>
      <c r="F509" s="150" t="s">
        <v>4216</v>
      </c>
      <c r="G509" s="34" t="s">
        <v>4235</v>
      </c>
      <c r="H509" s="34" t="s">
        <v>4206</v>
      </c>
      <c r="I509" s="34" t="s">
        <v>4236</v>
      </c>
      <c r="J509" s="148">
        <v>6100008284</v>
      </c>
      <c r="K509" s="149">
        <v>40857</v>
      </c>
      <c r="L509" s="150" t="s">
        <v>4237</v>
      </c>
      <c r="M509" s="128">
        <v>34</v>
      </c>
      <c r="N509" s="150" t="s">
        <v>4238</v>
      </c>
    </row>
    <row r="510" spans="1:14" ht="31.5" outlineLevel="1">
      <c r="A510" s="128" t="s">
        <v>863</v>
      </c>
      <c r="B510" s="148" t="s">
        <v>1738</v>
      </c>
      <c r="C510" s="146" t="s">
        <v>792</v>
      </c>
      <c r="D510" s="199" t="s">
        <v>4239</v>
      </c>
      <c r="E510" s="34">
        <v>21.811520000000002</v>
      </c>
      <c r="F510" s="150" t="s">
        <v>4240</v>
      </c>
      <c r="G510" s="34" t="s">
        <v>4241</v>
      </c>
      <c r="H510" s="34" t="s">
        <v>4242</v>
      </c>
      <c r="I510" s="34" t="s">
        <v>4243</v>
      </c>
      <c r="J510" s="148">
        <v>6100011743</v>
      </c>
      <c r="K510" s="149">
        <v>41116</v>
      </c>
      <c r="L510" s="150" t="s">
        <v>4244</v>
      </c>
      <c r="M510" s="128">
        <v>34</v>
      </c>
      <c r="N510" s="150" t="s">
        <v>4245</v>
      </c>
    </row>
    <row r="511" spans="1:14" ht="31.5" outlineLevel="1">
      <c r="A511" s="128" t="s">
        <v>868</v>
      </c>
      <c r="B511" s="148" t="s">
        <v>1747</v>
      </c>
      <c r="C511" s="146" t="s">
        <v>792</v>
      </c>
      <c r="D511" s="199" t="s">
        <v>4246</v>
      </c>
      <c r="E511" s="34">
        <v>3.7900100000000001</v>
      </c>
      <c r="F511" s="150" t="s">
        <v>4240</v>
      </c>
      <c r="G511" s="34" t="s">
        <v>4247</v>
      </c>
      <c r="H511" s="34" t="s">
        <v>4242</v>
      </c>
      <c r="I511" s="34" t="s">
        <v>4248</v>
      </c>
      <c r="J511" s="148">
        <v>6100010199</v>
      </c>
      <c r="K511" s="149">
        <v>41026</v>
      </c>
      <c r="L511" s="150" t="s">
        <v>4249</v>
      </c>
      <c r="M511" s="128">
        <v>34</v>
      </c>
      <c r="N511" s="150" t="s">
        <v>4250</v>
      </c>
    </row>
    <row r="512" spans="1:14" ht="47.25" outlineLevel="1">
      <c r="A512" s="128" t="s">
        <v>877</v>
      </c>
      <c r="B512" s="148" t="s">
        <v>1755</v>
      </c>
      <c r="C512" s="146" t="s">
        <v>792</v>
      </c>
      <c r="D512" s="147" t="s">
        <v>1313</v>
      </c>
      <c r="E512" s="34">
        <v>29.95</v>
      </c>
      <c r="F512" s="159" t="s">
        <v>4240</v>
      </c>
      <c r="G512" s="34" t="s">
        <v>4251</v>
      </c>
      <c r="H512" s="34" t="s">
        <v>4242</v>
      </c>
      <c r="I512" s="34" t="s">
        <v>4252</v>
      </c>
      <c r="J512" s="148">
        <v>610009411</v>
      </c>
      <c r="K512" s="149">
        <v>40968</v>
      </c>
      <c r="L512" s="150" t="s">
        <v>1315</v>
      </c>
      <c r="M512" s="128">
        <v>34</v>
      </c>
      <c r="N512" s="265" t="s">
        <v>4253</v>
      </c>
    </row>
    <row r="513" spans="1:14" ht="36.75" customHeight="1" outlineLevel="1">
      <c r="A513" s="128" t="s">
        <v>883</v>
      </c>
      <c r="B513" s="148" t="s">
        <v>1755</v>
      </c>
      <c r="C513" s="146" t="s">
        <v>792</v>
      </c>
      <c r="D513" s="147" t="s">
        <v>813</v>
      </c>
      <c r="E513" s="34">
        <v>30.07</v>
      </c>
      <c r="F513" s="159" t="s">
        <v>4240</v>
      </c>
      <c r="G513" s="34" t="s">
        <v>4251</v>
      </c>
      <c r="H513" s="34" t="s">
        <v>4242</v>
      </c>
      <c r="I513" s="34" t="s">
        <v>4252</v>
      </c>
      <c r="J513" s="148">
        <v>6100010604</v>
      </c>
      <c r="K513" s="149">
        <v>41050</v>
      </c>
      <c r="L513" s="150" t="s">
        <v>819</v>
      </c>
      <c r="M513" s="128">
        <v>34</v>
      </c>
      <c r="N513" s="265"/>
    </row>
    <row r="514" spans="1:14" ht="30" customHeight="1" outlineLevel="1">
      <c r="A514" s="128" t="s">
        <v>902</v>
      </c>
      <c r="B514" s="148" t="s">
        <v>1755</v>
      </c>
      <c r="C514" s="146" t="s">
        <v>792</v>
      </c>
      <c r="D514" s="199" t="s">
        <v>1328</v>
      </c>
      <c r="E514" s="34">
        <v>41.69</v>
      </c>
      <c r="F514" s="159" t="s">
        <v>4240</v>
      </c>
      <c r="G514" s="34" t="s">
        <v>4251</v>
      </c>
      <c r="H514" s="34" t="s">
        <v>4242</v>
      </c>
      <c r="I514" s="34" t="s">
        <v>4252</v>
      </c>
      <c r="J514" s="148">
        <v>6100011758</v>
      </c>
      <c r="K514" s="149">
        <v>41113</v>
      </c>
      <c r="L514" s="150" t="s">
        <v>1330</v>
      </c>
      <c r="M514" s="128">
        <v>34</v>
      </c>
      <c r="N514" s="265"/>
    </row>
    <row r="515" spans="1:14" ht="31.5" outlineLevel="1">
      <c r="A515" s="128" t="s">
        <v>910</v>
      </c>
      <c r="B515" s="148" t="s">
        <v>1765</v>
      </c>
      <c r="C515" s="146" t="s">
        <v>792</v>
      </c>
      <c r="D515" s="199" t="s">
        <v>4254</v>
      </c>
      <c r="E515" s="34">
        <v>12.057639999999999</v>
      </c>
      <c r="F515" s="150" t="s">
        <v>4255</v>
      </c>
      <c r="G515" s="34" t="s">
        <v>4256</v>
      </c>
      <c r="H515" s="34" t="s">
        <v>4257</v>
      </c>
      <c r="I515" s="34" t="s">
        <v>4258</v>
      </c>
      <c r="J515" s="148">
        <v>6100012418</v>
      </c>
      <c r="K515" s="149">
        <v>41149</v>
      </c>
      <c r="L515" s="150" t="s">
        <v>4259</v>
      </c>
      <c r="M515" s="128">
        <v>34</v>
      </c>
      <c r="N515" s="150" t="s">
        <v>4260</v>
      </c>
    </row>
    <row r="516" spans="1:14" ht="31.5" outlineLevel="1">
      <c r="A516" s="128" t="s">
        <v>919</v>
      </c>
      <c r="B516" s="148" t="s">
        <v>1775</v>
      </c>
      <c r="C516" s="146" t="s">
        <v>792</v>
      </c>
      <c r="D516" s="147" t="s">
        <v>4261</v>
      </c>
      <c r="E516" s="34">
        <v>20.624569999999999</v>
      </c>
      <c r="F516" s="150" t="s">
        <v>4262</v>
      </c>
      <c r="G516" s="34" t="s">
        <v>4263</v>
      </c>
      <c r="H516" s="34" t="s">
        <v>4264</v>
      </c>
      <c r="I516" s="34" t="s">
        <v>4265</v>
      </c>
      <c r="J516" s="148">
        <v>6100010739</v>
      </c>
      <c r="K516" s="149">
        <v>41050</v>
      </c>
      <c r="L516" s="150" t="s">
        <v>4266</v>
      </c>
      <c r="M516" s="128">
        <v>34</v>
      </c>
      <c r="N516" s="150" t="s">
        <v>4267</v>
      </c>
    </row>
    <row r="517" spans="1:14" ht="31.5" outlineLevel="1">
      <c r="A517" s="128" t="s">
        <v>926</v>
      </c>
      <c r="B517" s="148" t="s">
        <v>1784</v>
      </c>
      <c r="C517" s="146" t="s">
        <v>792</v>
      </c>
      <c r="D517" s="147" t="s">
        <v>4268</v>
      </c>
      <c r="E517" s="34">
        <v>74.2</v>
      </c>
      <c r="F517" s="150" t="s">
        <v>4262</v>
      </c>
      <c r="G517" s="34" t="s">
        <v>4269</v>
      </c>
      <c r="H517" s="34" t="s">
        <v>4257</v>
      </c>
      <c r="I517" s="34" t="s">
        <v>4270</v>
      </c>
      <c r="J517" s="148">
        <v>6100011665</v>
      </c>
      <c r="K517" s="149" t="s">
        <v>4271</v>
      </c>
      <c r="L517" s="150" t="s">
        <v>4272</v>
      </c>
      <c r="M517" s="128">
        <v>34</v>
      </c>
      <c r="N517" s="150" t="s">
        <v>4273</v>
      </c>
    </row>
    <row r="518" spans="1:14" ht="31.5" outlineLevel="1">
      <c r="A518" s="128" t="s">
        <v>935</v>
      </c>
      <c r="B518" s="148" t="s">
        <v>1793</v>
      </c>
      <c r="C518" s="146" t="s">
        <v>792</v>
      </c>
      <c r="D518" s="147" t="s">
        <v>4274</v>
      </c>
      <c r="E518" s="34">
        <v>92.764259999999993</v>
      </c>
      <c r="F518" s="150" t="s">
        <v>4204</v>
      </c>
      <c r="G518" s="34" t="s">
        <v>4275</v>
      </c>
      <c r="H518" s="34" t="s">
        <v>948</v>
      </c>
      <c r="I518" s="34" t="s">
        <v>4276</v>
      </c>
      <c r="J518" s="148">
        <v>6100013203</v>
      </c>
      <c r="K518" s="149">
        <v>41194</v>
      </c>
      <c r="L518" s="150" t="s">
        <v>4277</v>
      </c>
      <c r="M518" s="128">
        <v>34</v>
      </c>
      <c r="N518" s="150" t="s">
        <v>4278</v>
      </c>
    </row>
    <row r="519" spans="1:14" ht="31.5" outlineLevel="1">
      <c r="A519" s="128" t="s">
        <v>944</v>
      </c>
      <c r="B519" s="148" t="s">
        <v>1802</v>
      </c>
      <c r="C519" s="146" t="s">
        <v>792</v>
      </c>
      <c r="D519" s="199" t="s">
        <v>1009</v>
      </c>
      <c r="E519" s="34">
        <v>65.75</v>
      </c>
      <c r="F519" s="150" t="s">
        <v>4240</v>
      </c>
      <c r="G519" s="34" t="s">
        <v>4279</v>
      </c>
      <c r="H519" s="34" t="s">
        <v>4280</v>
      </c>
      <c r="I519" s="34" t="s">
        <v>4218</v>
      </c>
      <c r="J519" s="148">
        <v>6100011113</v>
      </c>
      <c r="K519" s="149">
        <v>41068</v>
      </c>
      <c r="L519" s="150" t="s">
        <v>1011</v>
      </c>
      <c r="M519" s="128">
        <v>34</v>
      </c>
      <c r="N519" s="150" t="s">
        <v>4281</v>
      </c>
    </row>
    <row r="520" spans="1:14" ht="31.5" outlineLevel="1">
      <c r="A520" s="128" t="s">
        <v>953</v>
      </c>
      <c r="B520" s="148" t="s">
        <v>1811</v>
      </c>
      <c r="C520" s="146" t="s">
        <v>792</v>
      </c>
      <c r="D520" s="199" t="s">
        <v>4282</v>
      </c>
      <c r="E520" s="34">
        <v>29.58</v>
      </c>
      <c r="F520" s="150" t="s">
        <v>4204</v>
      </c>
      <c r="G520" s="34" t="s">
        <v>4283</v>
      </c>
      <c r="H520" s="34" t="s">
        <v>4284</v>
      </c>
      <c r="I520" s="34" t="s">
        <v>4285</v>
      </c>
      <c r="J520" s="148">
        <v>6100009052</v>
      </c>
      <c r="K520" s="149">
        <v>40904</v>
      </c>
      <c r="L520" s="150" t="s">
        <v>4286</v>
      </c>
      <c r="M520" s="128">
        <v>34</v>
      </c>
      <c r="N520" s="150" t="s">
        <v>4287</v>
      </c>
    </row>
    <row r="521" spans="1:14" ht="47.25" outlineLevel="1">
      <c r="A521" s="128" t="s">
        <v>974</v>
      </c>
      <c r="B521" s="148" t="s">
        <v>1819</v>
      </c>
      <c r="C521" s="146" t="s">
        <v>792</v>
      </c>
      <c r="D521" s="147" t="s">
        <v>4288</v>
      </c>
      <c r="E521" s="34">
        <v>124.76039999999999</v>
      </c>
      <c r="F521" s="150" t="s">
        <v>4255</v>
      </c>
      <c r="G521" s="34" t="s">
        <v>4289</v>
      </c>
      <c r="H521" s="34" t="s">
        <v>313</v>
      </c>
      <c r="I521" s="34" t="s">
        <v>1167</v>
      </c>
      <c r="J521" s="148">
        <v>6100013132</v>
      </c>
      <c r="K521" s="149">
        <v>41186</v>
      </c>
      <c r="L521" s="150" t="s">
        <v>4290</v>
      </c>
      <c r="M521" s="128">
        <v>34</v>
      </c>
      <c r="N521" s="150" t="s">
        <v>4291</v>
      </c>
    </row>
    <row r="522" spans="1:14" ht="37.5" customHeight="1" outlineLevel="1">
      <c r="A522" s="128" t="s">
        <v>983</v>
      </c>
      <c r="B522" s="148" t="s">
        <v>1828</v>
      </c>
      <c r="C522" s="146" t="s">
        <v>792</v>
      </c>
      <c r="D522" s="199" t="s">
        <v>4292</v>
      </c>
      <c r="E522" s="34">
        <v>67.243690000000001</v>
      </c>
      <c r="F522" s="159" t="s">
        <v>4255</v>
      </c>
      <c r="G522" s="34" t="s">
        <v>4293</v>
      </c>
      <c r="H522" s="34" t="s">
        <v>1209</v>
      </c>
      <c r="I522" s="34" t="s">
        <v>1210</v>
      </c>
      <c r="J522" s="148">
        <v>6100013871</v>
      </c>
      <c r="K522" s="149">
        <v>41234</v>
      </c>
      <c r="L522" s="150" t="s">
        <v>4294</v>
      </c>
      <c r="M522" s="128">
        <v>34</v>
      </c>
      <c r="N522" s="265" t="s">
        <v>4295</v>
      </c>
    </row>
    <row r="523" spans="1:14" ht="31.5" outlineLevel="1">
      <c r="A523" s="128" t="s">
        <v>990</v>
      </c>
      <c r="B523" s="148" t="s">
        <v>1828</v>
      </c>
      <c r="C523" s="146" t="s">
        <v>792</v>
      </c>
      <c r="D523" s="147" t="s">
        <v>4296</v>
      </c>
      <c r="E523" s="34">
        <v>21.999600000000001</v>
      </c>
      <c r="F523" s="159" t="s">
        <v>4255</v>
      </c>
      <c r="G523" s="34" t="s">
        <v>4293</v>
      </c>
      <c r="H523" s="34" t="s">
        <v>1209</v>
      </c>
      <c r="I523" s="34" t="s">
        <v>1210</v>
      </c>
      <c r="J523" s="148">
        <v>6100014123</v>
      </c>
      <c r="K523" s="149" t="s">
        <v>4297</v>
      </c>
      <c r="L523" s="150" t="s">
        <v>1493</v>
      </c>
      <c r="M523" s="128">
        <v>34</v>
      </c>
      <c r="N523" s="265"/>
    </row>
    <row r="524" spans="1:14" ht="36.75" customHeight="1" outlineLevel="1">
      <c r="A524" s="128" t="s">
        <v>996</v>
      </c>
      <c r="B524" s="148" t="s">
        <v>1828</v>
      </c>
      <c r="C524" s="146" t="s">
        <v>792</v>
      </c>
      <c r="D524" s="147" t="s">
        <v>4298</v>
      </c>
      <c r="E524" s="34">
        <v>34.489379999999997</v>
      </c>
      <c r="F524" s="159" t="s">
        <v>4255</v>
      </c>
      <c r="G524" s="34" t="s">
        <v>4293</v>
      </c>
      <c r="H524" s="34" t="s">
        <v>1209</v>
      </c>
      <c r="I524" s="34" t="s">
        <v>1210</v>
      </c>
      <c r="J524" s="148">
        <v>6100014130</v>
      </c>
      <c r="K524" s="149" t="s">
        <v>4297</v>
      </c>
      <c r="L524" s="150" t="s">
        <v>4299</v>
      </c>
      <c r="M524" s="128">
        <v>34</v>
      </c>
      <c r="N524" s="265"/>
    </row>
    <row r="525" spans="1:14" ht="38.25" customHeight="1" outlineLevel="1">
      <c r="A525" s="128" t="s">
        <v>1004</v>
      </c>
      <c r="B525" s="148" t="s">
        <v>1828</v>
      </c>
      <c r="C525" s="146" t="s">
        <v>792</v>
      </c>
      <c r="D525" s="199" t="s">
        <v>1207</v>
      </c>
      <c r="E525" s="34">
        <v>18.301880000000001</v>
      </c>
      <c r="F525" s="159" t="s">
        <v>4255</v>
      </c>
      <c r="G525" s="34" t="s">
        <v>4293</v>
      </c>
      <c r="H525" s="34" t="s">
        <v>1209</v>
      </c>
      <c r="I525" s="34" t="s">
        <v>1210</v>
      </c>
      <c r="J525" s="148">
        <v>6100014137</v>
      </c>
      <c r="K525" s="149">
        <v>41247</v>
      </c>
      <c r="L525" s="150" t="s">
        <v>1211</v>
      </c>
      <c r="M525" s="128">
        <v>34</v>
      </c>
      <c r="N525" s="265"/>
    </row>
    <row r="526" spans="1:14" ht="47.25" outlineLevel="1">
      <c r="A526" s="128" t="s">
        <v>1008</v>
      </c>
      <c r="B526" s="148" t="s">
        <v>1836</v>
      </c>
      <c r="C526" s="146" t="s">
        <v>792</v>
      </c>
      <c r="D526" s="147" t="s">
        <v>4300</v>
      </c>
      <c r="E526" s="34">
        <v>67.110900000000001</v>
      </c>
      <c r="F526" s="159" t="s">
        <v>4204</v>
      </c>
      <c r="G526" s="34" t="s">
        <v>4301</v>
      </c>
      <c r="H526" s="34" t="s">
        <v>4302</v>
      </c>
      <c r="I526" s="34" t="s">
        <v>4303</v>
      </c>
      <c r="J526" s="148">
        <v>6100013596</v>
      </c>
      <c r="K526" s="149" t="s">
        <v>4304</v>
      </c>
      <c r="L526" s="150" t="s">
        <v>4305</v>
      </c>
      <c r="M526" s="128">
        <v>34</v>
      </c>
      <c r="N526" s="265" t="s">
        <v>4306</v>
      </c>
    </row>
    <row r="527" spans="1:14" ht="47.25" outlineLevel="1">
      <c r="A527" s="128" t="s">
        <v>1012</v>
      </c>
      <c r="B527" s="148" t="s">
        <v>1836</v>
      </c>
      <c r="C527" s="146" t="s">
        <v>792</v>
      </c>
      <c r="D527" s="147" t="s">
        <v>4307</v>
      </c>
      <c r="E527" s="34">
        <v>16.765070000000001</v>
      </c>
      <c r="F527" s="159" t="s">
        <v>4204</v>
      </c>
      <c r="G527" s="34" t="s">
        <v>4301</v>
      </c>
      <c r="H527" s="34" t="s">
        <v>4302</v>
      </c>
      <c r="I527" s="34" t="s">
        <v>4303</v>
      </c>
      <c r="J527" s="148">
        <v>6100014190</v>
      </c>
      <c r="K527" s="149" t="s">
        <v>4308</v>
      </c>
      <c r="L527" s="150" t="s">
        <v>4309</v>
      </c>
      <c r="M527" s="128">
        <v>34</v>
      </c>
      <c r="N527" s="265"/>
    </row>
    <row r="528" spans="1:14" ht="47.25" outlineLevel="1">
      <c r="A528" s="128" t="s">
        <v>1019</v>
      </c>
      <c r="B528" s="148" t="s">
        <v>1846</v>
      </c>
      <c r="C528" s="146" t="s">
        <v>792</v>
      </c>
      <c r="D528" s="147" t="s">
        <v>4310</v>
      </c>
      <c r="E528" s="34">
        <v>20.015219999999999</v>
      </c>
      <c r="F528" s="150" t="s">
        <v>4311</v>
      </c>
      <c r="G528" s="34" t="s">
        <v>4312</v>
      </c>
      <c r="H528" s="34" t="s">
        <v>987</v>
      </c>
      <c r="I528" s="34" t="s">
        <v>4313</v>
      </c>
      <c r="J528" s="148">
        <v>6100008793</v>
      </c>
      <c r="K528" s="149">
        <v>40903</v>
      </c>
      <c r="L528" s="150" t="s">
        <v>4314</v>
      </c>
      <c r="M528" s="128">
        <v>34</v>
      </c>
      <c r="N528" s="150" t="s">
        <v>4315</v>
      </c>
    </row>
    <row r="529" spans="1:14" ht="48" customHeight="1" outlineLevel="1">
      <c r="A529" s="128" t="s">
        <v>1024</v>
      </c>
      <c r="B529" s="148" t="s">
        <v>1855</v>
      </c>
      <c r="C529" s="146" t="s">
        <v>792</v>
      </c>
      <c r="D529" s="199" t="s">
        <v>4316</v>
      </c>
      <c r="E529" s="34">
        <v>1.05999</v>
      </c>
      <c r="F529" s="159" t="s">
        <v>4311</v>
      </c>
      <c r="G529" s="34" t="s">
        <v>4317</v>
      </c>
      <c r="H529" s="34" t="s">
        <v>987</v>
      </c>
      <c r="I529" s="34" t="s">
        <v>4318</v>
      </c>
      <c r="J529" s="148">
        <v>6100007639</v>
      </c>
      <c r="K529" s="149">
        <v>40793</v>
      </c>
      <c r="L529" s="150" t="s">
        <v>4319</v>
      </c>
      <c r="M529" s="128">
        <v>34</v>
      </c>
      <c r="N529" s="265" t="s">
        <v>4320</v>
      </c>
    </row>
    <row r="530" spans="1:14" ht="31.5" outlineLevel="1">
      <c r="A530" s="128" t="s">
        <v>1027</v>
      </c>
      <c r="B530" s="148" t="s">
        <v>1855</v>
      </c>
      <c r="C530" s="146" t="s">
        <v>792</v>
      </c>
      <c r="D530" s="147" t="s">
        <v>4321</v>
      </c>
      <c r="E530" s="34">
        <v>13.882730000000002</v>
      </c>
      <c r="F530" s="159" t="s">
        <v>4311</v>
      </c>
      <c r="G530" s="34" t="s">
        <v>4317</v>
      </c>
      <c r="H530" s="34" t="s">
        <v>987</v>
      </c>
      <c r="I530" s="34" t="s">
        <v>4318</v>
      </c>
      <c r="J530" s="148">
        <v>6100007838</v>
      </c>
      <c r="K530" s="149">
        <v>40813</v>
      </c>
      <c r="L530" s="150" t="s">
        <v>4322</v>
      </c>
      <c r="M530" s="128">
        <v>34</v>
      </c>
      <c r="N530" s="265"/>
    </row>
    <row r="531" spans="1:14" ht="47.25" outlineLevel="1">
      <c r="A531" s="128" t="s">
        <v>1036</v>
      </c>
      <c r="B531" s="148" t="s">
        <v>1865</v>
      </c>
      <c r="C531" s="146" t="s">
        <v>792</v>
      </c>
      <c r="D531" s="199" t="s">
        <v>4323</v>
      </c>
      <c r="E531" s="34">
        <v>1.0535000000000001</v>
      </c>
      <c r="F531" s="150" t="s">
        <v>4311</v>
      </c>
      <c r="G531" s="34" t="s">
        <v>4324</v>
      </c>
      <c r="H531" s="34" t="s">
        <v>987</v>
      </c>
      <c r="I531" s="34" t="s">
        <v>4325</v>
      </c>
      <c r="J531" s="148">
        <v>6100006420</v>
      </c>
      <c r="K531" s="149">
        <v>40730</v>
      </c>
      <c r="L531" s="150" t="s">
        <v>661</v>
      </c>
      <c r="M531" s="128">
        <v>34</v>
      </c>
      <c r="N531" s="150" t="s">
        <v>4326</v>
      </c>
    </row>
    <row r="532" spans="1:14" ht="31.5" customHeight="1" outlineLevel="1">
      <c r="A532" s="128" t="s">
        <v>1042</v>
      </c>
      <c r="B532" s="148" t="s">
        <v>1869</v>
      </c>
      <c r="C532" s="146" t="s">
        <v>792</v>
      </c>
      <c r="D532" s="147" t="s">
        <v>4327</v>
      </c>
      <c r="E532" s="34">
        <v>9.3324800000000003</v>
      </c>
      <c r="F532" s="150" t="s">
        <v>4255</v>
      </c>
      <c r="G532" s="34" t="s">
        <v>4328</v>
      </c>
      <c r="H532" s="34" t="s">
        <v>1394</v>
      </c>
      <c r="I532" s="34" t="s">
        <v>4329</v>
      </c>
      <c r="J532" s="148">
        <v>6100014523</v>
      </c>
      <c r="K532" s="149" t="s">
        <v>4330</v>
      </c>
      <c r="L532" s="150" t="s">
        <v>4331</v>
      </c>
      <c r="M532" s="128">
        <v>34</v>
      </c>
      <c r="N532" s="265" t="s">
        <v>4332</v>
      </c>
    </row>
    <row r="533" spans="1:14" ht="21.75" customHeight="1" outlineLevel="1">
      <c r="A533" s="281" t="s">
        <v>1048</v>
      </c>
      <c r="B533" s="284" t="s">
        <v>1869</v>
      </c>
      <c r="C533" s="268" t="s">
        <v>792</v>
      </c>
      <c r="D533" s="269" t="s">
        <v>4333</v>
      </c>
      <c r="E533" s="270">
        <v>224.26398</v>
      </c>
      <c r="F533" s="150" t="s">
        <v>4255</v>
      </c>
      <c r="G533" s="129">
        <v>20952</v>
      </c>
      <c r="H533" s="128" t="s">
        <v>1394</v>
      </c>
      <c r="I533" s="129">
        <v>455</v>
      </c>
      <c r="J533" s="284">
        <v>6100014578</v>
      </c>
      <c r="K533" s="287" t="s">
        <v>1510</v>
      </c>
      <c r="L533" s="265" t="s">
        <v>4334</v>
      </c>
      <c r="M533" s="281">
        <v>34</v>
      </c>
      <c r="N533" s="265"/>
    </row>
    <row r="534" spans="1:14" outlineLevel="1">
      <c r="A534" s="281"/>
      <c r="B534" s="284"/>
      <c r="C534" s="268"/>
      <c r="D534" s="269"/>
      <c r="E534" s="270"/>
      <c r="F534" s="150" t="s">
        <v>3797</v>
      </c>
      <c r="G534" s="129">
        <v>23532</v>
      </c>
      <c r="H534" s="128" t="s">
        <v>2920</v>
      </c>
      <c r="I534" s="129">
        <v>455</v>
      </c>
      <c r="J534" s="284"/>
      <c r="K534" s="287"/>
      <c r="L534" s="265"/>
      <c r="M534" s="281"/>
      <c r="N534" s="265"/>
    </row>
    <row r="535" spans="1:14" ht="47.25" outlineLevel="1">
      <c r="A535" s="128" t="s">
        <v>1052</v>
      </c>
      <c r="B535" s="148" t="s">
        <v>1869</v>
      </c>
      <c r="C535" s="146" t="s">
        <v>792</v>
      </c>
      <c r="D535" s="147" t="s">
        <v>1332</v>
      </c>
      <c r="E535" s="34">
        <v>8.8438199999999991</v>
      </c>
      <c r="F535" s="159" t="s">
        <v>4255</v>
      </c>
      <c r="G535" s="34" t="s">
        <v>4328</v>
      </c>
      <c r="H535" s="34" t="s">
        <v>1394</v>
      </c>
      <c r="I535" s="34" t="s">
        <v>4329</v>
      </c>
      <c r="J535" s="148">
        <v>6100014582</v>
      </c>
      <c r="K535" s="149" t="s">
        <v>1510</v>
      </c>
      <c r="L535" s="150" t="s">
        <v>4335</v>
      </c>
      <c r="M535" s="128">
        <v>34</v>
      </c>
      <c r="N535" s="265"/>
    </row>
    <row r="536" spans="1:14" ht="47.25" outlineLevel="1">
      <c r="A536" s="128" t="s">
        <v>1056</v>
      </c>
      <c r="B536" s="148" t="s">
        <v>1869</v>
      </c>
      <c r="C536" s="146" t="s">
        <v>792</v>
      </c>
      <c r="D536" s="147" t="s">
        <v>4327</v>
      </c>
      <c r="E536" s="34">
        <v>90.740819999999999</v>
      </c>
      <c r="F536" s="159" t="s">
        <v>4255</v>
      </c>
      <c r="G536" s="34" t="s">
        <v>4328</v>
      </c>
      <c r="H536" s="34" t="s">
        <v>1394</v>
      </c>
      <c r="I536" s="34" t="s">
        <v>4329</v>
      </c>
      <c r="J536" s="148">
        <v>6100014666</v>
      </c>
      <c r="K536" s="149" t="s">
        <v>1510</v>
      </c>
      <c r="L536" s="150" t="s">
        <v>4336</v>
      </c>
      <c r="M536" s="128">
        <v>34</v>
      </c>
      <c r="N536" s="265"/>
    </row>
    <row r="537" spans="1:14" ht="33.75" customHeight="1" outlineLevel="1">
      <c r="A537" s="128" t="s">
        <v>1060</v>
      </c>
      <c r="B537" s="148" t="s">
        <v>1879</v>
      </c>
      <c r="C537" s="146" t="s">
        <v>792</v>
      </c>
      <c r="D537" s="147" t="s">
        <v>4337</v>
      </c>
      <c r="E537" s="34">
        <v>57.084249999999997</v>
      </c>
      <c r="F537" s="159" t="s">
        <v>4255</v>
      </c>
      <c r="G537" s="34" t="s">
        <v>4338</v>
      </c>
      <c r="H537" s="34" t="s">
        <v>1394</v>
      </c>
      <c r="I537" s="34" t="s">
        <v>4339</v>
      </c>
      <c r="J537" s="148">
        <v>6100013204</v>
      </c>
      <c r="K537" s="149" t="s">
        <v>4340</v>
      </c>
      <c r="L537" s="150" t="s">
        <v>4341</v>
      </c>
      <c r="M537" s="128">
        <v>34</v>
      </c>
      <c r="N537" s="265" t="s">
        <v>4342</v>
      </c>
    </row>
    <row r="538" spans="1:14" ht="33.75" customHeight="1" outlineLevel="1">
      <c r="A538" s="128" t="s">
        <v>1064</v>
      </c>
      <c r="B538" s="148" t="s">
        <v>1879</v>
      </c>
      <c r="C538" s="146" t="s">
        <v>792</v>
      </c>
      <c r="D538" s="147" t="s">
        <v>1303</v>
      </c>
      <c r="E538" s="34">
        <v>25.061119999999999</v>
      </c>
      <c r="F538" s="159" t="s">
        <v>4255</v>
      </c>
      <c r="G538" s="34" t="s">
        <v>4338</v>
      </c>
      <c r="H538" s="34" t="s">
        <v>1394</v>
      </c>
      <c r="I538" s="34" t="s">
        <v>4339</v>
      </c>
      <c r="J538" s="148">
        <v>6100014270</v>
      </c>
      <c r="K538" s="149" t="s">
        <v>4343</v>
      </c>
      <c r="L538" s="150" t="s">
        <v>4344</v>
      </c>
      <c r="M538" s="128">
        <v>34</v>
      </c>
      <c r="N538" s="265"/>
    </row>
    <row r="539" spans="1:14" ht="31.5" customHeight="1" outlineLevel="1">
      <c r="A539" s="128" t="s">
        <v>1068</v>
      </c>
      <c r="B539" s="148" t="s">
        <v>1879</v>
      </c>
      <c r="C539" s="146" t="s">
        <v>792</v>
      </c>
      <c r="D539" s="147" t="s">
        <v>813</v>
      </c>
      <c r="E539" s="34">
        <v>61.763840000000002</v>
      </c>
      <c r="F539" s="159" t="s">
        <v>4255</v>
      </c>
      <c r="G539" s="34" t="s">
        <v>4338</v>
      </c>
      <c r="H539" s="34" t="s">
        <v>1394</v>
      </c>
      <c r="I539" s="34" t="s">
        <v>4339</v>
      </c>
      <c r="J539" s="148">
        <v>6100014469</v>
      </c>
      <c r="K539" s="149" t="s">
        <v>4345</v>
      </c>
      <c r="L539" s="150" t="s">
        <v>4346</v>
      </c>
      <c r="M539" s="128">
        <v>34</v>
      </c>
      <c r="N539" s="265"/>
    </row>
    <row r="540" spans="1:14" ht="33" customHeight="1" outlineLevel="1">
      <c r="A540" s="128" t="s">
        <v>1076</v>
      </c>
      <c r="B540" s="148" t="s">
        <v>1888</v>
      </c>
      <c r="C540" s="146" t="s">
        <v>792</v>
      </c>
      <c r="D540" s="147" t="s">
        <v>4347</v>
      </c>
      <c r="E540" s="34">
        <v>47.032440000000001</v>
      </c>
      <c r="F540" s="150" t="s">
        <v>4255</v>
      </c>
      <c r="G540" s="34" t="s">
        <v>4348</v>
      </c>
      <c r="H540" s="34" t="s">
        <v>1507</v>
      </c>
      <c r="I540" s="34" t="s">
        <v>4349</v>
      </c>
      <c r="J540" s="148">
        <v>6100014769</v>
      </c>
      <c r="K540" s="149" t="s">
        <v>1386</v>
      </c>
      <c r="L540" s="150" t="s">
        <v>4350</v>
      </c>
      <c r="M540" s="128">
        <v>34</v>
      </c>
      <c r="N540" s="150" t="s">
        <v>4351</v>
      </c>
    </row>
    <row r="541" spans="1:14" ht="38.25" customHeight="1" outlineLevel="1">
      <c r="A541" s="128" t="s">
        <v>1083</v>
      </c>
      <c r="B541" s="148" t="s">
        <v>1897</v>
      </c>
      <c r="C541" s="146" t="s">
        <v>792</v>
      </c>
      <c r="D541" s="147" t="s">
        <v>975</v>
      </c>
      <c r="E541" s="34">
        <v>27.993849999999998</v>
      </c>
      <c r="F541" s="159" t="s">
        <v>4255</v>
      </c>
      <c r="G541" s="34" t="s">
        <v>4352</v>
      </c>
      <c r="H541" s="34" t="s">
        <v>1507</v>
      </c>
      <c r="I541" s="34" t="s">
        <v>4243</v>
      </c>
      <c r="J541" s="148">
        <v>6100014397</v>
      </c>
      <c r="K541" s="149" t="s">
        <v>4353</v>
      </c>
      <c r="L541" s="150" t="s">
        <v>4354</v>
      </c>
      <c r="M541" s="128">
        <v>34</v>
      </c>
      <c r="N541" s="265" t="s">
        <v>4355</v>
      </c>
    </row>
    <row r="542" spans="1:14" ht="34.5" customHeight="1" outlineLevel="1">
      <c r="A542" s="281" t="s">
        <v>1086</v>
      </c>
      <c r="B542" s="284" t="s">
        <v>1897</v>
      </c>
      <c r="C542" s="268" t="s">
        <v>792</v>
      </c>
      <c r="D542" s="269" t="s">
        <v>4356</v>
      </c>
      <c r="E542" s="270">
        <v>392.34690000000001</v>
      </c>
      <c r="F542" s="159" t="s">
        <v>4255</v>
      </c>
      <c r="G542" s="34" t="s">
        <v>4352</v>
      </c>
      <c r="H542" s="34" t="s">
        <v>1507</v>
      </c>
      <c r="I542" s="34" t="s">
        <v>4243</v>
      </c>
      <c r="J542" s="284">
        <v>6100014402</v>
      </c>
      <c r="K542" s="287" t="s">
        <v>4353</v>
      </c>
      <c r="L542" s="265" t="s">
        <v>4357</v>
      </c>
      <c r="M542" s="281">
        <v>34</v>
      </c>
      <c r="N542" s="265"/>
    </row>
    <row r="543" spans="1:14" outlineLevel="1">
      <c r="A543" s="281"/>
      <c r="B543" s="284"/>
      <c r="C543" s="268"/>
      <c r="D543" s="269"/>
      <c r="E543" s="270"/>
      <c r="F543" s="159" t="s">
        <v>4255</v>
      </c>
      <c r="G543" s="129">
        <v>24823</v>
      </c>
      <c r="H543" s="128" t="s">
        <v>4358</v>
      </c>
      <c r="I543" s="129">
        <v>451</v>
      </c>
      <c r="J543" s="284"/>
      <c r="K543" s="287"/>
      <c r="L543" s="265"/>
      <c r="M543" s="281"/>
      <c r="N543" s="265"/>
    </row>
    <row r="544" spans="1:14" ht="31.5" customHeight="1" outlineLevel="1">
      <c r="A544" s="128" t="s">
        <v>1091</v>
      </c>
      <c r="B544" s="148" t="s">
        <v>1906</v>
      </c>
      <c r="C544" s="146" t="s">
        <v>792</v>
      </c>
      <c r="D544" s="147" t="s">
        <v>4359</v>
      </c>
      <c r="E544" s="34">
        <v>68.476070000000007</v>
      </c>
      <c r="F544" s="159" t="s">
        <v>4255</v>
      </c>
      <c r="G544" s="34" t="s">
        <v>4360</v>
      </c>
      <c r="H544" s="34" t="s">
        <v>1507</v>
      </c>
      <c r="I544" s="34" t="s">
        <v>1508</v>
      </c>
      <c r="J544" s="148">
        <v>6100014135</v>
      </c>
      <c r="K544" s="149" t="s">
        <v>4297</v>
      </c>
      <c r="L544" s="150" t="s">
        <v>1515</v>
      </c>
      <c r="M544" s="128">
        <v>34</v>
      </c>
      <c r="N544" s="265" t="s">
        <v>4361</v>
      </c>
    </row>
    <row r="545" spans="1:14" ht="22.5" customHeight="1" outlineLevel="1">
      <c r="A545" s="281" t="s">
        <v>1103</v>
      </c>
      <c r="B545" s="284" t="s">
        <v>1906</v>
      </c>
      <c r="C545" s="268" t="s">
        <v>792</v>
      </c>
      <c r="D545" s="269" t="s">
        <v>4362</v>
      </c>
      <c r="E545" s="270">
        <v>62.97475</v>
      </c>
      <c r="F545" s="159" t="s">
        <v>4255</v>
      </c>
      <c r="G545" s="34" t="s">
        <v>4360</v>
      </c>
      <c r="H545" s="34" t="s">
        <v>1507</v>
      </c>
      <c r="I545" s="34" t="s">
        <v>1508</v>
      </c>
      <c r="J545" s="284">
        <v>6100014185</v>
      </c>
      <c r="K545" s="287" t="s">
        <v>4308</v>
      </c>
      <c r="L545" s="265" t="s">
        <v>4363</v>
      </c>
      <c r="M545" s="281">
        <v>34</v>
      </c>
      <c r="N545" s="265"/>
    </row>
    <row r="546" spans="1:14" ht="18.75" customHeight="1" outlineLevel="1">
      <c r="A546" s="281"/>
      <c r="B546" s="284"/>
      <c r="C546" s="268"/>
      <c r="D546" s="269"/>
      <c r="E546" s="270"/>
      <c r="F546" s="159" t="s">
        <v>4255</v>
      </c>
      <c r="G546" s="129">
        <v>23668</v>
      </c>
      <c r="H546" s="128" t="s">
        <v>4364</v>
      </c>
      <c r="I546" s="129">
        <v>476</v>
      </c>
      <c r="J546" s="284"/>
      <c r="K546" s="287"/>
      <c r="L546" s="265"/>
      <c r="M546" s="281"/>
      <c r="N546" s="265"/>
    </row>
    <row r="547" spans="1:14" ht="46.5" customHeight="1" outlineLevel="1">
      <c r="A547" s="128" t="s">
        <v>1110</v>
      </c>
      <c r="B547" s="148" t="s">
        <v>1906</v>
      </c>
      <c r="C547" s="146" t="s">
        <v>792</v>
      </c>
      <c r="D547" s="147" t="s">
        <v>4365</v>
      </c>
      <c r="E547" s="34">
        <v>114.33271999999999</v>
      </c>
      <c r="F547" s="159" t="s">
        <v>4255</v>
      </c>
      <c r="G547" s="34" t="s">
        <v>4360</v>
      </c>
      <c r="H547" s="34" t="s">
        <v>1507</v>
      </c>
      <c r="I547" s="34" t="s">
        <v>1508</v>
      </c>
      <c r="J547" s="148">
        <v>6100014232</v>
      </c>
      <c r="K547" s="149" t="s">
        <v>4366</v>
      </c>
      <c r="L547" s="150" t="s">
        <v>4367</v>
      </c>
      <c r="M547" s="128">
        <v>34</v>
      </c>
      <c r="N547" s="265"/>
    </row>
    <row r="548" spans="1:14" ht="39" customHeight="1" outlineLevel="1">
      <c r="A548" s="128" t="s">
        <v>1116</v>
      </c>
      <c r="B548" s="148" t="s">
        <v>1906</v>
      </c>
      <c r="C548" s="146" t="s">
        <v>792</v>
      </c>
      <c r="D548" s="147" t="s">
        <v>4368</v>
      </c>
      <c r="E548" s="34">
        <v>10.94359</v>
      </c>
      <c r="F548" s="159" t="s">
        <v>4255</v>
      </c>
      <c r="G548" s="34" t="s">
        <v>4360</v>
      </c>
      <c r="H548" s="34" t="s">
        <v>1507</v>
      </c>
      <c r="I548" s="34" t="s">
        <v>1508</v>
      </c>
      <c r="J548" s="148">
        <v>6100014548</v>
      </c>
      <c r="K548" s="149" t="s">
        <v>1510</v>
      </c>
      <c r="L548" s="150" t="s">
        <v>1511</v>
      </c>
      <c r="M548" s="128">
        <v>34</v>
      </c>
      <c r="N548" s="265"/>
    </row>
    <row r="549" spans="1:14" ht="35.25" customHeight="1" outlineLevel="1">
      <c r="A549" s="128" t="s">
        <v>1125</v>
      </c>
      <c r="B549" s="148" t="s">
        <v>1906</v>
      </c>
      <c r="C549" s="146" t="s">
        <v>792</v>
      </c>
      <c r="D549" s="147" t="s">
        <v>4369</v>
      </c>
      <c r="E549" s="34">
        <v>31.77244</v>
      </c>
      <c r="F549" s="159" t="s">
        <v>4255</v>
      </c>
      <c r="G549" s="34" t="s">
        <v>4360</v>
      </c>
      <c r="H549" s="34" t="s">
        <v>1507</v>
      </c>
      <c r="I549" s="34" t="s">
        <v>1508</v>
      </c>
      <c r="J549" s="148">
        <v>6100014559</v>
      </c>
      <c r="K549" s="149" t="s">
        <v>1510</v>
      </c>
      <c r="L549" s="150" t="s">
        <v>4370</v>
      </c>
      <c r="M549" s="128">
        <v>34</v>
      </c>
      <c r="N549" s="265"/>
    </row>
    <row r="550" spans="1:14" ht="40.5" customHeight="1" outlineLevel="1">
      <c r="A550" s="128" t="s">
        <v>1133</v>
      </c>
      <c r="B550" s="148" t="s">
        <v>1906</v>
      </c>
      <c r="C550" s="146" t="s">
        <v>792</v>
      </c>
      <c r="D550" s="147" t="s">
        <v>4371</v>
      </c>
      <c r="E550" s="34">
        <v>31.516159999999999</v>
      </c>
      <c r="F550" s="159" t="s">
        <v>4255</v>
      </c>
      <c r="G550" s="34" t="s">
        <v>4360</v>
      </c>
      <c r="H550" s="34" t="s">
        <v>1507</v>
      </c>
      <c r="I550" s="34" t="s">
        <v>1508</v>
      </c>
      <c r="J550" s="148">
        <v>6100014807</v>
      </c>
      <c r="K550" s="149" t="s">
        <v>1371</v>
      </c>
      <c r="L550" s="150" t="s">
        <v>4372</v>
      </c>
      <c r="M550" s="128">
        <v>34</v>
      </c>
      <c r="N550" s="265"/>
    </row>
    <row r="551" spans="1:14" ht="47.25" outlineLevel="1">
      <c r="A551" s="128" t="s">
        <v>1139</v>
      </c>
      <c r="B551" s="148" t="s">
        <v>1906</v>
      </c>
      <c r="C551" s="146" t="s">
        <v>792</v>
      </c>
      <c r="D551" s="147" t="s">
        <v>4373</v>
      </c>
      <c r="E551" s="34">
        <v>14.055619999999999</v>
      </c>
      <c r="F551" s="159" t="s">
        <v>4255</v>
      </c>
      <c r="G551" s="34" t="s">
        <v>4360</v>
      </c>
      <c r="H551" s="34" t="s">
        <v>1507</v>
      </c>
      <c r="I551" s="34" t="s">
        <v>1508</v>
      </c>
      <c r="J551" s="148">
        <v>6100015125</v>
      </c>
      <c r="K551" s="149" t="s">
        <v>4374</v>
      </c>
      <c r="L551" s="150" t="s">
        <v>4375</v>
      </c>
      <c r="M551" s="128">
        <v>34</v>
      </c>
      <c r="N551" s="265"/>
    </row>
    <row r="552" spans="1:14" ht="47.25" outlineLevel="1">
      <c r="A552" s="128" t="s">
        <v>1145</v>
      </c>
      <c r="B552" s="148" t="s">
        <v>1910</v>
      </c>
      <c r="C552" s="146" t="s">
        <v>792</v>
      </c>
      <c r="D552" s="147" t="s">
        <v>4376</v>
      </c>
      <c r="E552" s="34">
        <v>78.212689999999995</v>
      </c>
      <c r="F552" s="150" t="s">
        <v>4255</v>
      </c>
      <c r="G552" s="34" t="s">
        <v>4377</v>
      </c>
      <c r="H552" s="34" t="s">
        <v>1507</v>
      </c>
      <c r="I552" s="34" t="s">
        <v>4378</v>
      </c>
      <c r="J552" s="148">
        <v>6100014141</v>
      </c>
      <c r="K552" s="149" t="s">
        <v>4379</v>
      </c>
      <c r="L552" s="150" t="s">
        <v>4380</v>
      </c>
      <c r="M552" s="128">
        <v>34</v>
      </c>
      <c r="N552" s="150" t="s">
        <v>4381</v>
      </c>
    </row>
    <row r="553" spans="1:14" ht="21" customHeight="1" outlineLevel="1">
      <c r="A553" s="281" t="s">
        <v>1151</v>
      </c>
      <c r="B553" s="284" t="s">
        <v>1913</v>
      </c>
      <c r="C553" s="268" t="s">
        <v>792</v>
      </c>
      <c r="D553" s="269" t="s">
        <v>4382</v>
      </c>
      <c r="E553" s="270">
        <v>447.80188999999996</v>
      </c>
      <c r="F553" s="159" t="s">
        <v>4255</v>
      </c>
      <c r="G553" s="129">
        <v>21304</v>
      </c>
      <c r="H553" s="128" t="s">
        <v>1507</v>
      </c>
      <c r="I553" s="129">
        <v>4547</v>
      </c>
      <c r="J553" s="284">
        <v>6100014192</v>
      </c>
      <c r="K553" s="287" t="s">
        <v>4308</v>
      </c>
      <c r="L553" s="265" t="s">
        <v>4383</v>
      </c>
      <c r="M553" s="281">
        <v>34</v>
      </c>
      <c r="N553" s="265" t="s">
        <v>4384</v>
      </c>
    </row>
    <row r="554" spans="1:14" outlineLevel="1">
      <c r="A554" s="281"/>
      <c r="B554" s="284"/>
      <c r="C554" s="268"/>
      <c r="D554" s="269"/>
      <c r="E554" s="270"/>
      <c r="F554" s="159" t="s">
        <v>4255</v>
      </c>
      <c r="G554" s="129">
        <v>23668</v>
      </c>
      <c r="H554" s="128" t="s">
        <v>4364</v>
      </c>
      <c r="I554" s="129">
        <v>4547</v>
      </c>
      <c r="J554" s="284"/>
      <c r="K554" s="287"/>
      <c r="L554" s="265"/>
      <c r="M554" s="281"/>
      <c r="N554" s="265"/>
    </row>
    <row r="555" spans="1:14" outlineLevel="1">
      <c r="A555" s="281" t="s">
        <v>1157</v>
      </c>
      <c r="B555" s="284" t="s">
        <v>1913</v>
      </c>
      <c r="C555" s="268" t="s">
        <v>792</v>
      </c>
      <c r="D555" s="269" t="s">
        <v>4385</v>
      </c>
      <c r="E555" s="270">
        <v>422.98623999999995</v>
      </c>
      <c r="F555" s="159" t="s">
        <v>4255</v>
      </c>
      <c r="G555" s="129">
        <v>21304</v>
      </c>
      <c r="H555" s="128" t="s">
        <v>1507</v>
      </c>
      <c r="I555" s="129">
        <v>4547</v>
      </c>
      <c r="J555" s="284">
        <v>6100014464</v>
      </c>
      <c r="K555" s="287" t="s">
        <v>4345</v>
      </c>
      <c r="L555" s="265" t="s">
        <v>4386</v>
      </c>
      <c r="M555" s="281">
        <v>34</v>
      </c>
      <c r="N555" s="265"/>
    </row>
    <row r="556" spans="1:14" outlineLevel="1">
      <c r="A556" s="281"/>
      <c r="B556" s="284"/>
      <c r="C556" s="268"/>
      <c r="D556" s="269"/>
      <c r="E556" s="270"/>
      <c r="F556" s="159" t="s">
        <v>4255</v>
      </c>
      <c r="G556" s="129">
        <v>23668</v>
      </c>
      <c r="H556" s="128" t="s">
        <v>4364</v>
      </c>
      <c r="I556" s="129">
        <v>4547</v>
      </c>
      <c r="J556" s="284"/>
      <c r="K556" s="287"/>
      <c r="L556" s="265"/>
      <c r="M556" s="281"/>
      <c r="N556" s="265"/>
    </row>
    <row r="557" spans="1:14" ht="18.75" customHeight="1" outlineLevel="1">
      <c r="A557" s="281" t="s">
        <v>1163</v>
      </c>
      <c r="B557" s="284" t="s">
        <v>1913</v>
      </c>
      <c r="C557" s="268" t="s">
        <v>792</v>
      </c>
      <c r="D557" s="269" t="s">
        <v>4387</v>
      </c>
      <c r="E557" s="270">
        <v>104.96472</v>
      </c>
      <c r="F557" s="159" t="s">
        <v>4255</v>
      </c>
      <c r="G557" s="129">
        <v>21304</v>
      </c>
      <c r="H557" s="128" t="s">
        <v>1507</v>
      </c>
      <c r="I557" s="129">
        <v>4547</v>
      </c>
      <c r="J557" s="284">
        <v>6100014467</v>
      </c>
      <c r="K557" s="287" t="s">
        <v>4345</v>
      </c>
      <c r="L557" s="265" t="s">
        <v>4388</v>
      </c>
      <c r="M557" s="281">
        <v>34</v>
      </c>
      <c r="N557" s="265"/>
    </row>
    <row r="558" spans="1:14" ht="18.75" customHeight="1" outlineLevel="1">
      <c r="A558" s="281"/>
      <c r="B558" s="284"/>
      <c r="C558" s="268"/>
      <c r="D558" s="269"/>
      <c r="E558" s="270"/>
      <c r="F558" s="159" t="s">
        <v>4255</v>
      </c>
      <c r="G558" s="129">
        <v>23668</v>
      </c>
      <c r="H558" s="128" t="s">
        <v>4364</v>
      </c>
      <c r="I558" s="129">
        <v>4547</v>
      </c>
      <c r="J558" s="284"/>
      <c r="K558" s="287"/>
      <c r="L558" s="265"/>
      <c r="M558" s="281"/>
      <c r="N558" s="265"/>
    </row>
    <row r="559" spans="1:14" ht="47.25" outlineLevel="1">
      <c r="A559" s="128" t="s">
        <v>1171</v>
      </c>
      <c r="B559" s="148" t="s">
        <v>1913</v>
      </c>
      <c r="C559" s="146" t="s">
        <v>792</v>
      </c>
      <c r="D559" s="147" t="s">
        <v>4389</v>
      </c>
      <c r="E559" s="34">
        <v>57.549500000000002</v>
      </c>
      <c r="F559" s="150" t="s">
        <v>4255</v>
      </c>
      <c r="G559" s="34" t="s">
        <v>4390</v>
      </c>
      <c r="H559" s="34" t="s">
        <v>1507</v>
      </c>
      <c r="I559" s="34" t="s">
        <v>4391</v>
      </c>
      <c r="J559" s="148">
        <v>6100014520</v>
      </c>
      <c r="K559" s="149" t="s">
        <v>4330</v>
      </c>
      <c r="L559" s="150" t="s">
        <v>4392</v>
      </c>
      <c r="M559" s="128">
        <v>34</v>
      </c>
      <c r="N559" s="265"/>
    </row>
    <row r="560" spans="1:14" ht="45.75" customHeight="1" outlineLevel="1">
      <c r="A560" s="128" t="s">
        <v>1176</v>
      </c>
      <c r="B560" s="148" t="s">
        <v>1923</v>
      </c>
      <c r="C560" s="146" t="s">
        <v>792</v>
      </c>
      <c r="D560" s="147" t="s">
        <v>4393</v>
      </c>
      <c r="E560" s="34">
        <v>321.65474999999998</v>
      </c>
      <c r="F560" s="159" t="s">
        <v>4394</v>
      </c>
      <c r="G560" s="34" t="s">
        <v>4395</v>
      </c>
      <c r="H560" s="34" t="s">
        <v>4396</v>
      </c>
      <c r="I560" s="34" t="s">
        <v>1424</v>
      </c>
      <c r="J560" s="148">
        <v>6100009255</v>
      </c>
      <c r="K560" s="149">
        <v>40955</v>
      </c>
      <c r="L560" s="150" t="s">
        <v>4397</v>
      </c>
      <c r="M560" s="128">
        <v>34</v>
      </c>
      <c r="N560" s="265" t="s">
        <v>4398</v>
      </c>
    </row>
    <row r="561" spans="1:14" ht="50.25" customHeight="1" outlineLevel="1">
      <c r="A561" s="128" t="s">
        <v>1180</v>
      </c>
      <c r="B561" s="148" t="s">
        <v>1923</v>
      </c>
      <c r="C561" s="146" t="s">
        <v>792</v>
      </c>
      <c r="D561" s="147" t="s">
        <v>4399</v>
      </c>
      <c r="E561" s="34">
        <v>359.27632</v>
      </c>
      <c r="F561" s="159" t="s">
        <v>4394</v>
      </c>
      <c r="G561" s="34" t="s">
        <v>4395</v>
      </c>
      <c r="H561" s="34" t="s">
        <v>4396</v>
      </c>
      <c r="I561" s="34" t="s">
        <v>1424</v>
      </c>
      <c r="J561" s="148">
        <v>6100009467</v>
      </c>
      <c r="K561" s="149">
        <v>40974</v>
      </c>
      <c r="L561" s="150" t="s">
        <v>4400</v>
      </c>
      <c r="M561" s="128">
        <v>34</v>
      </c>
      <c r="N561" s="265"/>
    </row>
    <row r="562" spans="1:14" ht="49.5" customHeight="1" outlineLevel="1">
      <c r="A562" s="128" t="s">
        <v>1189</v>
      </c>
      <c r="B562" s="148" t="s">
        <v>1923</v>
      </c>
      <c r="C562" s="146" t="s">
        <v>792</v>
      </c>
      <c r="D562" s="147" t="s">
        <v>4401</v>
      </c>
      <c r="E562" s="34">
        <v>327.59692000000001</v>
      </c>
      <c r="F562" s="159" t="s">
        <v>4394</v>
      </c>
      <c r="G562" s="34" t="s">
        <v>4395</v>
      </c>
      <c r="H562" s="34" t="s">
        <v>4396</v>
      </c>
      <c r="I562" s="34" t="s">
        <v>1424</v>
      </c>
      <c r="J562" s="148">
        <v>6100010482</v>
      </c>
      <c r="K562" s="149">
        <v>41039</v>
      </c>
      <c r="L562" s="150" t="s">
        <v>4402</v>
      </c>
      <c r="M562" s="128">
        <v>34</v>
      </c>
      <c r="N562" s="265"/>
    </row>
    <row r="563" spans="1:14" ht="55.5" customHeight="1" outlineLevel="1">
      <c r="A563" s="128" t="s">
        <v>1194</v>
      </c>
      <c r="B563" s="148" t="s">
        <v>1923</v>
      </c>
      <c r="C563" s="146" t="s">
        <v>792</v>
      </c>
      <c r="D563" s="147" t="s">
        <v>4403</v>
      </c>
      <c r="E563" s="34">
        <v>127.04933</v>
      </c>
      <c r="F563" s="159" t="s">
        <v>4394</v>
      </c>
      <c r="G563" s="34" t="s">
        <v>4395</v>
      </c>
      <c r="H563" s="34" t="s">
        <v>4396</v>
      </c>
      <c r="I563" s="34" t="s">
        <v>1424</v>
      </c>
      <c r="J563" s="148">
        <v>6100012657</v>
      </c>
      <c r="K563" s="149">
        <v>41182</v>
      </c>
      <c r="L563" s="150" t="s">
        <v>1426</v>
      </c>
      <c r="M563" s="128">
        <v>34</v>
      </c>
      <c r="N563" s="265"/>
    </row>
    <row r="564" spans="1:14" ht="17.25" customHeight="1" outlineLevel="1">
      <c r="A564" s="128" t="s">
        <v>1199</v>
      </c>
      <c r="B564" s="148" t="s">
        <v>1931</v>
      </c>
      <c r="C564" s="146" t="s">
        <v>792</v>
      </c>
      <c r="D564" s="147" t="s">
        <v>4404</v>
      </c>
      <c r="E564" s="34">
        <v>23.007269999999998</v>
      </c>
      <c r="F564" s="159" t="s">
        <v>4204</v>
      </c>
      <c r="G564" s="34" t="s">
        <v>4405</v>
      </c>
      <c r="H564" s="34" t="s">
        <v>4406</v>
      </c>
      <c r="I564" s="34" t="s">
        <v>1444</v>
      </c>
      <c r="J564" s="148">
        <v>6100009403</v>
      </c>
      <c r="K564" s="149">
        <v>40979</v>
      </c>
      <c r="L564" s="150" t="s">
        <v>4407</v>
      </c>
      <c r="M564" s="128">
        <v>34</v>
      </c>
      <c r="N564" s="265" t="s">
        <v>4408</v>
      </c>
    </row>
    <row r="565" spans="1:14" ht="26.25" customHeight="1" outlineLevel="1">
      <c r="A565" s="281" t="s">
        <v>1206</v>
      </c>
      <c r="B565" s="284" t="s">
        <v>1931</v>
      </c>
      <c r="C565" s="268" t="s">
        <v>792</v>
      </c>
      <c r="D565" s="269" t="s">
        <v>4409</v>
      </c>
      <c r="E565" s="270">
        <v>19.290700000000001</v>
      </c>
      <c r="F565" s="159" t="s">
        <v>4204</v>
      </c>
      <c r="G565" s="129">
        <v>21396</v>
      </c>
      <c r="H565" s="128" t="s">
        <v>4406</v>
      </c>
      <c r="I565" s="129">
        <v>5708</v>
      </c>
      <c r="J565" s="284">
        <v>6100009416</v>
      </c>
      <c r="K565" s="287" t="s">
        <v>4410</v>
      </c>
      <c r="L565" s="265" t="s">
        <v>4411</v>
      </c>
      <c r="M565" s="281">
        <v>34</v>
      </c>
      <c r="N565" s="265"/>
    </row>
    <row r="566" spans="1:14" outlineLevel="1">
      <c r="A566" s="281"/>
      <c r="B566" s="284"/>
      <c r="C566" s="268"/>
      <c r="D566" s="269"/>
      <c r="E566" s="270"/>
      <c r="F566" s="159" t="s">
        <v>4204</v>
      </c>
      <c r="G566" s="129">
        <v>16371</v>
      </c>
      <c r="H566" s="128" t="s">
        <v>4412</v>
      </c>
      <c r="I566" s="129">
        <v>351</v>
      </c>
      <c r="J566" s="284"/>
      <c r="K566" s="287"/>
      <c r="L566" s="265"/>
      <c r="M566" s="281"/>
      <c r="N566" s="265"/>
    </row>
    <row r="567" spans="1:14" ht="31.5" outlineLevel="1">
      <c r="A567" s="128" t="s">
        <v>1213</v>
      </c>
      <c r="B567" s="148" t="s">
        <v>1931</v>
      </c>
      <c r="C567" s="146" t="s">
        <v>792</v>
      </c>
      <c r="D567" s="147" t="s">
        <v>4413</v>
      </c>
      <c r="E567" s="34">
        <v>482.25673</v>
      </c>
      <c r="F567" s="159" t="s">
        <v>4204</v>
      </c>
      <c r="G567" s="34" t="s">
        <v>4405</v>
      </c>
      <c r="H567" s="34" t="s">
        <v>4406</v>
      </c>
      <c r="I567" s="34" t="s">
        <v>1444</v>
      </c>
      <c r="J567" s="148">
        <v>6100009884</v>
      </c>
      <c r="K567" s="149">
        <v>41012</v>
      </c>
      <c r="L567" s="150" t="s">
        <v>4414</v>
      </c>
      <c r="M567" s="128">
        <v>34</v>
      </c>
      <c r="N567" s="265"/>
    </row>
    <row r="568" spans="1:14" outlineLevel="1">
      <c r="A568" s="128" t="s">
        <v>1216</v>
      </c>
      <c r="B568" s="148" t="s">
        <v>1931</v>
      </c>
      <c r="C568" s="146" t="s">
        <v>792</v>
      </c>
      <c r="D568" s="147" t="s">
        <v>4415</v>
      </c>
      <c r="E568" s="34">
        <v>471.48473000000001</v>
      </c>
      <c r="F568" s="159" t="s">
        <v>4204</v>
      </c>
      <c r="G568" s="34" t="s">
        <v>4405</v>
      </c>
      <c r="H568" s="34" t="s">
        <v>4406</v>
      </c>
      <c r="I568" s="34" t="s">
        <v>1444</v>
      </c>
      <c r="J568" s="148">
        <v>6100010500</v>
      </c>
      <c r="K568" s="149">
        <v>41045</v>
      </c>
      <c r="L568" s="150" t="s">
        <v>4416</v>
      </c>
      <c r="M568" s="128">
        <v>34</v>
      </c>
      <c r="N568" s="265"/>
    </row>
    <row r="569" spans="1:14" ht="31.5" outlineLevel="1">
      <c r="A569" s="128" t="s">
        <v>1224</v>
      </c>
      <c r="B569" s="148" t="s">
        <v>1931</v>
      </c>
      <c r="C569" s="146" t="s">
        <v>792</v>
      </c>
      <c r="D569" s="147" t="s">
        <v>4417</v>
      </c>
      <c r="E569" s="34">
        <v>49.911940000000001</v>
      </c>
      <c r="F569" s="159" t="s">
        <v>4204</v>
      </c>
      <c r="G569" s="34" t="s">
        <v>4405</v>
      </c>
      <c r="H569" s="34" t="s">
        <v>4406</v>
      </c>
      <c r="I569" s="34" t="s">
        <v>1444</v>
      </c>
      <c r="J569" s="148">
        <v>6100010715</v>
      </c>
      <c r="K569" s="149">
        <v>41050</v>
      </c>
      <c r="L569" s="150" t="s">
        <v>4418</v>
      </c>
      <c r="M569" s="128">
        <v>34</v>
      </c>
      <c r="N569" s="265"/>
    </row>
    <row r="570" spans="1:14" ht="31.5" outlineLevel="1">
      <c r="A570" s="128" t="s">
        <v>1228</v>
      </c>
      <c r="B570" s="148" t="s">
        <v>1931</v>
      </c>
      <c r="C570" s="146" t="s">
        <v>792</v>
      </c>
      <c r="D570" s="147" t="s">
        <v>4419</v>
      </c>
      <c r="E570" s="34">
        <v>169.59630999999999</v>
      </c>
      <c r="F570" s="159" t="s">
        <v>4204</v>
      </c>
      <c r="G570" s="34" t="s">
        <v>4405</v>
      </c>
      <c r="H570" s="34" t="s">
        <v>4406</v>
      </c>
      <c r="I570" s="34" t="s">
        <v>1444</v>
      </c>
      <c r="J570" s="148">
        <v>6100012076</v>
      </c>
      <c r="K570" s="149">
        <v>41131</v>
      </c>
      <c r="L570" s="150" t="s">
        <v>4420</v>
      </c>
      <c r="M570" s="128">
        <v>34</v>
      </c>
      <c r="N570" s="265"/>
    </row>
    <row r="571" spans="1:14" ht="31.5" outlineLevel="1">
      <c r="A571" s="128" t="s">
        <v>1231</v>
      </c>
      <c r="B571" s="148" t="s">
        <v>1931</v>
      </c>
      <c r="C571" s="146" t="s">
        <v>792</v>
      </c>
      <c r="D571" s="147" t="s">
        <v>4421</v>
      </c>
      <c r="E571" s="34">
        <v>24.874089999999999</v>
      </c>
      <c r="F571" s="159" t="s">
        <v>4204</v>
      </c>
      <c r="G571" s="34" t="s">
        <v>4405</v>
      </c>
      <c r="H571" s="34" t="s">
        <v>4406</v>
      </c>
      <c r="I571" s="34" t="s">
        <v>1444</v>
      </c>
      <c r="J571" s="148">
        <v>6100012449</v>
      </c>
      <c r="K571" s="149">
        <v>41156</v>
      </c>
      <c r="L571" s="150" t="s">
        <v>4422</v>
      </c>
      <c r="M571" s="128">
        <v>34</v>
      </c>
      <c r="N571" s="265"/>
    </row>
    <row r="572" spans="1:14" ht="47.25" customHeight="1" outlineLevel="1">
      <c r="A572" s="128" t="s">
        <v>1234</v>
      </c>
      <c r="B572" s="148" t="s">
        <v>1940</v>
      </c>
      <c r="C572" s="146" t="s">
        <v>792</v>
      </c>
      <c r="D572" s="147" t="s">
        <v>4423</v>
      </c>
      <c r="E572" s="34">
        <v>227.65783999999999</v>
      </c>
      <c r="F572" s="150" t="s">
        <v>4255</v>
      </c>
      <c r="G572" s="34" t="s">
        <v>4424</v>
      </c>
      <c r="H572" s="34" t="s">
        <v>4425</v>
      </c>
      <c r="I572" s="34" t="s">
        <v>4426</v>
      </c>
      <c r="J572" s="148">
        <v>6100015365</v>
      </c>
      <c r="K572" s="149">
        <v>40980</v>
      </c>
      <c r="L572" s="150" t="s">
        <v>4427</v>
      </c>
      <c r="M572" s="128">
        <v>34</v>
      </c>
      <c r="N572" s="265" t="s">
        <v>4428</v>
      </c>
    </row>
    <row r="573" spans="1:14" ht="45" customHeight="1" outlineLevel="1">
      <c r="A573" s="281" t="s">
        <v>1237</v>
      </c>
      <c r="B573" s="284" t="s">
        <v>1940</v>
      </c>
      <c r="C573" s="268" t="s">
        <v>792</v>
      </c>
      <c r="D573" s="269" t="s">
        <v>4429</v>
      </c>
      <c r="E573" s="270">
        <v>122.92685</v>
      </c>
      <c r="F573" s="159" t="s">
        <v>4255</v>
      </c>
      <c r="G573" s="129">
        <v>21694</v>
      </c>
      <c r="H573" s="128" t="s">
        <v>4425</v>
      </c>
      <c r="I573" s="34" t="s">
        <v>4426</v>
      </c>
      <c r="J573" s="284">
        <v>6100015375</v>
      </c>
      <c r="K573" s="287" t="s">
        <v>1601</v>
      </c>
      <c r="L573" s="265" t="s">
        <v>4430</v>
      </c>
      <c r="M573" s="281">
        <v>34</v>
      </c>
      <c r="N573" s="265"/>
    </row>
    <row r="574" spans="1:14" outlineLevel="1">
      <c r="A574" s="281"/>
      <c r="B574" s="284"/>
      <c r="C574" s="268"/>
      <c r="D574" s="269"/>
      <c r="E574" s="270"/>
      <c r="F574" s="159" t="s">
        <v>4255</v>
      </c>
      <c r="G574" s="129">
        <v>22311</v>
      </c>
      <c r="H574" s="128" t="s">
        <v>4431</v>
      </c>
      <c r="I574" s="129">
        <v>3657</v>
      </c>
      <c r="J574" s="284"/>
      <c r="K574" s="287"/>
      <c r="L574" s="265"/>
      <c r="M574" s="281"/>
      <c r="N574" s="265"/>
    </row>
    <row r="575" spans="1:14" ht="47.25" outlineLevel="1">
      <c r="A575" s="128" t="s">
        <v>1240</v>
      </c>
      <c r="B575" s="148" t="s">
        <v>1948</v>
      </c>
      <c r="C575" s="146" t="s">
        <v>792</v>
      </c>
      <c r="D575" s="147" t="s">
        <v>4432</v>
      </c>
      <c r="E575" s="34">
        <v>218.649</v>
      </c>
      <c r="F575" s="159" t="s">
        <v>3797</v>
      </c>
      <c r="G575" s="129">
        <v>21945</v>
      </c>
      <c r="H575" s="128" t="s">
        <v>4433</v>
      </c>
      <c r="I575" s="129">
        <v>47200</v>
      </c>
      <c r="J575" s="148">
        <v>6100019454</v>
      </c>
      <c r="K575" s="149">
        <v>41526</v>
      </c>
      <c r="L575" s="150" t="s">
        <v>4434</v>
      </c>
      <c r="M575" s="128">
        <v>34</v>
      </c>
      <c r="N575" s="265" t="s">
        <v>4435</v>
      </c>
    </row>
    <row r="576" spans="1:14" ht="47.25" outlineLevel="1">
      <c r="A576" s="128" t="s">
        <v>1246</v>
      </c>
      <c r="B576" s="148" t="s">
        <v>1948</v>
      </c>
      <c r="C576" s="146" t="s">
        <v>792</v>
      </c>
      <c r="D576" s="199" t="s">
        <v>4436</v>
      </c>
      <c r="E576" s="34">
        <v>193.20593000000002</v>
      </c>
      <c r="F576" s="159" t="s">
        <v>3797</v>
      </c>
      <c r="G576" s="129">
        <v>21945</v>
      </c>
      <c r="H576" s="128" t="s">
        <v>4433</v>
      </c>
      <c r="I576" s="129">
        <v>47200</v>
      </c>
      <c r="J576" s="148">
        <v>6100019612</v>
      </c>
      <c r="K576" s="149">
        <v>41548</v>
      </c>
      <c r="L576" s="150" t="s">
        <v>4437</v>
      </c>
      <c r="M576" s="128">
        <v>34</v>
      </c>
      <c r="N576" s="265"/>
    </row>
    <row r="577" spans="1:14" ht="47.25" outlineLevel="1">
      <c r="A577" s="128" t="s">
        <v>1255</v>
      </c>
      <c r="B577" s="148" t="s">
        <v>1948</v>
      </c>
      <c r="C577" s="146" t="s">
        <v>792</v>
      </c>
      <c r="D577" s="147" t="s">
        <v>4438</v>
      </c>
      <c r="E577" s="34">
        <v>535.86122999999998</v>
      </c>
      <c r="F577" s="159" t="s">
        <v>3797</v>
      </c>
      <c r="G577" s="129">
        <v>21945</v>
      </c>
      <c r="H577" s="128" t="s">
        <v>4433</v>
      </c>
      <c r="I577" s="129">
        <v>47200</v>
      </c>
      <c r="J577" s="148">
        <v>6100021077</v>
      </c>
      <c r="K577" s="149">
        <v>41597</v>
      </c>
      <c r="L577" s="150" t="s">
        <v>4439</v>
      </c>
      <c r="M577" s="128">
        <v>34</v>
      </c>
      <c r="N577" s="265"/>
    </row>
    <row r="578" spans="1:14" ht="47.25" outlineLevel="1">
      <c r="A578" s="128" t="s">
        <v>1262</v>
      </c>
      <c r="B578" s="148" t="s">
        <v>2216</v>
      </c>
      <c r="C578" s="146" t="s">
        <v>792</v>
      </c>
      <c r="D578" s="147" t="s">
        <v>4440</v>
      </c>
      <c r="E578" s="34">
        <v>35.348039999999997</v>
      </c>
      <c r="F578" s="150" t="s">
        <v>4394</v>
      </c>
      <c r="G578" s="34" t="s">
        <v>4441</v>
      </c>
      <c r="H578" s="34" t="s">
        <v>4442</v>
      </c>
      <c r="I578" s="34" t="s">
        <v>4443</v>
      </c>
      <c r="J578" s="148">
        <v>6100014907</v>
      </c>
      <c r="K578" s="149">
        <v>41303</v>
      </c>
      <c r="L578" s="150" t="s">
        <v>4444</v>
      </c>
      <c r="M578" s="128">
        <v>34</v>
      </c>
      <c r="N578" s="150" t="s">
        <v>4445</v>
      </c>
    </row>
    <row r="579" spans="1:14" ht="47.25" outlineLevel="1">
      <c r="A579" s="128" t="s">
        <v>1265</v>
      </c>
      <c r="B579" s="148" t="s">
        <v>1955</v>
      </c>
      <c r="C579" s="146" t="s">
        <v>792</v>
      </c>
      <c r="D579" s="199" t="s">
        <v>4446</v>
      </c>
      <c r="E579" s="34">
        <v>50.519010000000002</v>
      </c>
      <c r="F579" s="159" t="s">
        <v>4204</v>
      </c>
      <c r="G579" s="34" t="s">
        <v>4447</v>
      </c>
      <c r="H579" s="34" t="s">
        <v>4448</v>
      </c>
      <c r="I579" s="34" t="s">
        <v>4449</v>
      </c>
      <c r="J579" s="148">
        <v>6100009481</v>
      </c>
      <c r="K579" s="149" t="s">
        <v>4450</v>
      </c>
      <c r="L579" s="150" t="s">
        <v>4451</v>
      </c>
      <c r="M579" s="128">
        <v>34</v>
      </c>
      <c r="N579" s="265" t="s">
        <v>4452</v>
      </c>
    </row>
    <row r="580" spans="1:14" ht="31.5" outlineLevel="1">
      <c r="A580" s="128" t="s">
        <v>1268</v>
      </c>
      <c r="B580" s="148" t="s">
        <v>1955</v>
      </c>
      <c r="C580" s="146" t="s">
        <v>792</v>
      </c>
      <c r="D580" s="147" t="s">
        <v>4453</v>
      </c>
      <c r="E580" s="34">
        <v>45.984259999999999</v>
      </c>
      <c r="F580" s="159" t="s">
        <v>4204</v>
      </c>
      <c r="G580" s="34" t="s">
        <v>4447</v>
      </c>
      <c r="H580" s="34" t="s">
        <v>4448</v>
      </c>
      <c r="I580" s="34" t="s">
        <v>4449</v>
      </c>
      <c r="J580" s="148">
        <v>6100012143</v>
      </c>
      <c r="K580" s="149" t="s">
        <v>4454</v>
      </c>
      <c r="L580" s="150" t="s">
        <v>4455</v>
      </c>
      <c r="M580" s="128">
        <v>34</v>
      </c>
      <c r="N580" s="265"/>
    </row>
    <row r="581" spans="1:14" ht="48.75" customHeight="1" outlineLevel="1">
      <c r="A581" s="281" t="s">
        <v>1275</v>
      </c>
      <c r="B581" s="284" t="s">
        <v>1955</v>
      </c>
      <c r="C581" s="268" t="s">
        <v>792</v>
      </c>
      <c r="D581" s="286" t="s">
        <v>4456</v>
      </c>
      <c r="E581" s="270">
        <v>1785.4216000000001</v>
      </c>
      <c r="F581" s="159" t="s">
        <v>4204</v>
      </c>
      <c r="G581" s="129">
        <v>22022</v>
      </c>
      <c r="H581" s="128" t="s">
        <v>4448</v>
      </c>
      <c r="I581" s="129">
        <v>2207</v>
      </c>
      <c r="J581" s="284">
        <v>6100014747</v>
      </c>
      <c r="K581" s="287" t="s">
        <v>1386</v>
      </c>
      <c r="L581" s="265" t="s">
        <v>4457</v>
      </c>
      <c r="M581" s="281">
        <v>34</v>
      </c>
      <c r="N581" s="265"/>
    </row>
    <row r="582" spans="1:14" outlineLevel="1">
      <c r="A582" s="281"/>
      <c r="B582" s="284"/>
      <c r="C582" s="268"/>
      <c r="D582" s="286"/>
      <c r="E582" s="270"/>
      <c r="F582" s="159" t="s">
        <v>4204</v>
      </c>
      <c r="G582" s="129">
        <v>23773</v>
      </c>
      <c r="H582" s="128" t="s">
        <v>4458</v>
      </c>
      <c r="I582" s="129">
        <v>2207</v>
      </c>
      <c r="J582" s="284"/>
      <c r="K582" s="287"/>
      <c r="L582" s="265"/>
      <c r="M582" s="281"/>
      <c r="N582" s="265"/>
    </row>
    <row r="583" spans="1:14" ht="36.75" customHeight="1" outlineLevel="1">
      <c r="A583" s="281" t="s">
        <v>1279</v>
      </c>
      <c r="B583" s="284" t="s">
        <v>1955</v>
      </c>
      <c r="C583" s="268" t="s">
        <v>792</v>
      </c>
      <c r="D583" s="286" t="s">
        <v>4459</v>
      </c>
      <c r="E583" s="270">
        <v>222.33276999999998</v>
      </c>
      <c r="F583" s="159" t="s">
        <v>4204</v>
      </c>
      <c r="G583" s="129">
        <v>22022</v>
      </c>
      <c r="H583" s="128" t="s">
        <v>4448</v>
      </c>
      <c r="I583" s="129">
        <v>2207</v>
      </c>
      <c r="J583" s="284">
        <v>6100015276</v>
      </c>
      <c r="K583" s="287" t="s">
        <v>4460</v>
      </c>
      <c r="L583" s="265" t="s">
        <v>4461</v>
      </c>
      <c r="M583" s="281">
        <v>34</v>
      </c>
      <c r="N583" s="265"/>
    </row>
    <row r="584" spans="1:14" outlineLevel="1">
      <c r="A584" s="281"/>
      <c r="B584" s="284"/>
      <c r="C584" s="268"/>
      <c r="D584" s="286"/>
      <c r="E584" s="270"/>
      <c r="F584" s="159" t="s">
        <v>4204</v>
      </c>
      <c r="G584" s="129">
        <v>24240</v>
      </c>
      <c r="H584" s="128" t="s">
        <v>4462</v>
      </c>
      <c r="I584" s="129">
        <v>2207</v>
      </c>
      <c r="J584" s="284"/>
      <c r="K584" s="287"/>
      <c r="L584" s="265"/>
      <c r="M584" s="281"/>
      <c r="N584" s="265"/>
    </row>
    <row r="585" spans="1:14" ht="21" customHeight="1" outlineLevel="1">
      <c r="A585" s="281" t="s">
        <v>1287</v>
      </c>
      <c r="B585" s="284" t="s">
        <v>1965</v>
      </c>
      <c r="C585" s="268" t="s">
        <v>792</v>
      </c>
      <c r="D585" s="269" t="s">
        <v>4463</v>
      </c>
      <c r="E585" s="270">
        <v>264.20555999999999</v>
      </c>
      <c r="F585" s="265" t="s">
        <v>4464</v>
      </c>
      <c r="G585" s="129">
        <v>22035</v>
      </c>
      <c r="H585" s="128" t="s">
        <v>4465</v>
      </c>
      <c r="I585" s="129">
        <v>1307</v>
      </c>
      <c r="J585" s="284">
        <v>6100012343</v>
      </c>
      <c r="K585" s="287" t="s">
        <v>4466</v>
      </c>
      <c r="L585" s="265" t="s">
        <v>4467</v>
      </c>
      <c r="M585" s="281">
        <v>34</v>
      </c>
      <c r="N585" s="265" t="s">
        <v>4468</v>
      </c>
    </row>
    <row r="586" spans="1:14" outlineLevel="1">
      <c r="A586" s="281"/>
      <c r="B586" s="284"/>
      <c r="C586" s="268"/>
      <c r="D586" s="269"/>
      <c r="E586" s="270"/>
      <c r="F586" s="265"/>
      <c r="G586" s="129">
        <v>22738</v>
      </c>
      <c r="H586" s="128" t="s">
        <v>4469</v>
      </c>
      <c r="I586" s="129">
        <v>1307</v>
      </c>
      <c r="J586" s="284"/>
      <c r="K586" s="287"/>
      <c r="L586" s="265"/>
      <c r="M586" s="281"/>
      <c r="N586" s="265"/>
    </row>
    <row r="587" spans="1:14" ht="34.5" customHeight="1" outlineLevel="1">
      <c r="A587" s="128" t="s">
        <v>1293</v>
      </c>
      <c r="B587" s="148" t="s">
        <v>1965</v>
      </c>
      <c r="C587" s="146" t="s">
        <v>792</v>
      </c>
      <c r="D587" s="147" t="s">
        <v>4470</v>
      </c>
      <c r="E587" s="34">
        <v>11.275090000000001</v>
      </c>
      <c r="F587" s="150" t="s">
        <v>4204</v>
      </c>
      <c r="G587" s="34" t="s">
        <v>4471</v>
      </c>
      <c r="H587" s="34" t="s">
        <v>4465</v>
      </c>
      <c r="I587" s="34" t="s">
        <v>4472</v>
      </c>
      <c r="J587" s="148">
        <v>6100014178</v>
      </c>
      <c r="K587" s="149" t="s">
        <v>4308</v>
      </c>
      <c r="L587" s="150" t="s">
        <v>4473</v>
      </c>
      <c r="M587" s="128">
        <v>34</v>
      </c>
      <c r="N587" s="265"/>
    </row>
    <row r="588" spans="1:14" ht="33.75" customHeight="1" outlineLevel="1">
      <c r="A588" s="128" t="s">
        <v>1298</v>
      </c>
      <c r="B588" s="148" t="s">
        <v>1965</v>
      </c>
      <c r="C588" s="146" t="s">
        <v>792</v>
      </c>
      <c r="D588" s="147" t="s">
        <v>4474</v>
      </c>
      <c r="E588" s="34">
        <v>16.33417</v>
      </c>
      <c r="F588" s="150" t="s">
        <v>4204</v>
      </c>
      <c r="G588" s="34" t="s">
        <v>4471</v>
      </c>
      <c r="H588" s="34" t="s">
        <v>4465</v>
      </c>
      <c r="I588" s="34" t="s">
        <v>4472</v>
      </c>
      <c r="J588" s="148">
        <v>6100014227</v>
      </c>
      <c r="K588" s="149" t="s">
        <v>4366</v>
      </c>
      <c r="L588" s="150" t="s">
        <v>4475</v>
      </c>
      <c r="M588" s="128">
        <v>34</v>
      </c>
      <c r="N588" s="265"/>
    </row>
    <row r="589" spans="1:14" ht="17.25" customHeight="1" outlineLevel="1">
      <c r="A589" s="281" t="s">
        <v>1302</v>
      </c>
      <c r="B589" s="284" t="s">
        <v>1965</v>
      </c>
      <c r="C589" s="268" t="s">
        <v>792</v>
      </c>
      <c r="D589" s="269" t="s">
        <v>4476</v>
      </c>
      <c r="E589" s="270">
        <v>69.886129999999994</v>
      </c>
      <c r="F589" s="265" t="s">
        <v>4464</v>
      </c>
      <c r="G589" s="129">
        <v>22035</v>
      </c>
      <c r="H589" s="128" t="s">
        <v>4465</v>
      </c>
      <c r="I589" s="129">
        <v>1307</v>
      </c>
      <c r="J589" s="284">
        <v>6100014299</v>
      </c>
      <c r="K589" s="287" t="s">
        <v>4477</v>
      </c>
      <c r="L589" s="265" t="s">
        <v>4478</v>
      </c>
      <c r="M589" s="281">
        <v>34</v>
      </c>
      <c r="N589" s="265"/>
    </row>
    <row r="590" spans="1:14" ht="19.5" customHeight="1" outlineLevel="1">
      <c r="A590" s="281"/>
      <c r="B590" s="284"/>
      <c r="C590" s="268"/>
      <c r="D590" s="269"/>
      <c r="E590" s="270"/>
      <c r="F590" s="265"/>
      <c r="G590" s="129">
        <v>21396</v>
      </c>
      <c r="H590" s="128" t="s">
        <v>4479</v>
      </c>
      <c r="I590" s="129">
        <v>1307</v>
      </c>
      <c r="J590" s="284"/>
      <c r="K590" s="287"/>
      <c r="L590" s="265"/>
      <c r="M590" s="281"/>
      <c r="N590" s="265"/>
    </row>
    <row r="591" spans="1:14" ht="34.5" customHeight="1" outlineLevel="1">
      <c r="A591" s="128" t="s">
        <v>1306</v>
      </c>
      <c r="B591" s="148" t="s">
        <v>1965</v>
      </c>
      <c r="C591" s="146" t="s">
        <v>792</v>
      </c>
      <c r="D591" s="147" t="s">
        <v>4480</v>
      </c>
      <c r="E591" s="34">
        <v>27.178059999999999</v>
      </c>
      <c r="F591" s="150" t="s">
        <v>4204</v>
      </c>
      <c r="G591" s="34" t="s">
        <v>4471</v>
      </c>
      <c r="H591" s="34" t="s">
        <v>4465</v>
      </c>
      <c r="I591" s="34" t="s">
        <v>4472</v>
      </c>
      <c r="J591" s="148">
        <v>6100014535</v>
      </c>
      <c r="K591" s="149" t="s">
        <v>1510</v>
      </c>
      <c r="L591" s="150" t="s">
        <v>4481</v>
      </c>
      <c r="M591" s="128">
        <v>34</v>
      </c>
      <c r="N591" s="265"/>
    </row>
    <row r="592" spans="1:14" ht="17.25" customHeight="1" outlineLevel="1">
      <c r="A592" s="281" t="s">
        <v>1312</v>
      </c>
      <c r="B592" s="284" t="s">
        <v>1965</v>
      </c>
      <c r="C592" s="268" t="s">
        <v>792</v>
      </c>
      <c r="D592" s="269" t="s">
        <v>4482</v>
      </c>
      <c r="E592" s="270">
        <v>277.30644999999998</v>
      </c>
      <c r="F592" s="265" t="s">
        <v>4464</v>
      </c>
      <c r="G592" s="129">
        <v>22035</v>
      </c>
      <c r="H592" s="128" t="s">
        <v>4465</v>
      </c>
      <c r="I592" s="129">
        <v>1307</v>
      </c>
      <c r="J592" s="284">
        <v>6100014537</v>
      </c>
      <c r="K592" s="287" t="s">
        <v>1510</v>
      </c>
      <c r="L592" s="265" t="s">
        <v>4483</v>
      </c>
      <c r="M592" s="281">
        <v>34</v>
      </c>
      <c r="N592" s="265"/>
    </row>
    <row r="593" spans="1:14" ht="14.25" customHeight="1" outlineLevel="1">
      <c r="A593" s="281"/>
      <c r="B593" s="284"/>
      <c r="C593" s="268"/>
      <c r="D593" s="269"/>
      <c r="E593" s="270"/>
      <c r="F593" s="265"/>
      <c r="G593" s="129">
        <v>24538</v>
      </c>
      <c r="H593" s="128" t="s">
        <v>4484</v>
      </c>
      <c r="I593" s="129">
        <v>1307</v>
      </c>
      <c r="J593" s="284"/>
      <c r="K593" s="287"/>
      <c r="L593" s="265"/>
      <c r="M593" s="281"/>
      <c r="N593" s="265"/>
    </row>
    <row r="594" spans="1:14" ht="31.5" customHeight="1" outlineLevel="1">
      <c r="A594" s="128" t="s">
        <v>1316</v>
      </c>
      <c r="B594" s="148" t="s">
        <v>1965</v>
      </c>
      <c r="C594" s="146" t="s">
        <v>792</v>
      </c>
      <c r="D594" s="147" t="s">
        <v>4485</v>
      </c>
      <c r="E594" s="34">
        <v>27.903790000000001</v>
      </c>
      <c r="F594" s="150" t="s">
        <v>4204</v>
      </c>
      <c r="G594" s="34" t="s">
        <v>4471</v>
      </c>
      <c r="H594" s="34" t="s">
        <v>4465</v>
      </c>
      <c r="I594" s="34" t="s">
        <v>4472</v>
      </c>
      <c r="J594" s="148">
        <v>6100014573</v>
      </c>
      <c r="K594" s="149" t="s">
        <v>1510</v>
      </c>
      <c r="L594" s="150" t="s">
        <v>4486</v>
      </c>
      <c r="M594" s="128">
        <v>34</v>
      </c>
      <c r="N594" s="265"/>
    </row>
    <row r="595" spans="1:14" ht="15.75" customHeight="1" outlineLevel="1">
      <c r="A595" s="281" t="s">
        <v>1320</v>
      </c>
      <c r="B595" s="284" t="s">
        <v>1965</v>
      </c>
      <c r="C595" s="268" t="s">
        <v>792</v>
      </c>
      <c r="D595" s="269" t="s">
        <v>4487</v>
      </c>
      <c r="E595" s="270">
        <v>317.10504000000003</v>
      </c>
      <c r="F595" s="265" t="s">
        <v>4464</v>
      </c>
      <c r="G595" s="129">
        <v>22035</v>
      </c>
      <c r="H595" s="128" t="s">
        <v>4465</v>
      </c>
      <c r="I595" s="34" t="s">
        <v>4472</v>
      </c>
      <c r="J595" s="284">
        <v>6100014748</v>
      </c>
      <c r="K595" s="287" t="s">
        <v>1386</v>
      </c>
      <c r="L595" s="265" t="s">
        <v>4488</v>
      </c>
      <c r="M595" s="281">
        <v>34</v>
      </c>
      <c r="N595" s="265"/>
    </row>
    <row r="596" spans="1:14" outlineLevel="1">
      <c r="A596" s="281"/>
      <c r="B596" s="284"/>
      <c r="C596" s="268"/>
      <c r="D596" s="269"/>
      <c r="E596" s="270"/>
      <c r="F596" s="265"/>
      <c r="G596" s="129">
        <v>21396</v>
      </c>
      <c r="H596" s="128" t="s">
        <v>4479</v>
      </c>
      <c r="I596" s="34" t="s">
        <v>4472</v>
      </c>
      <c r="J596" s="284"/>
      <c r="K596" s="287"/>
      <c r="L596" s="265"/>
      <c r="M596" s="281"/>
      <c r="N596" s="265"/>
    </row>
    <row r="597" spans="1:14" ht="33" customHeight="1" outlineLevel="1">
      <c r="A597" s="128" t="s">
        <v>1327</v>
      </c>
      <c r="B597" s="148" t="s">
        <v>1965</v>
      </c>
      <c r="C597" s="146" t="s">
        <v>792</v>
      </c>
      <c r="D597" s="147" t="s">
        <v>4489</v>
      </c>
      <c r="E597" s="34">
        <v>10.549379999999999</v>
      </c>
      <c r="F597" s="150" t="s">
        <v>4204</v>
      </c>
      <c r="G597" s="34" t="s">
        <v>4471</v>
      </c>
      <c r="H597" s="34" t="s">
        <v>4465</v>
      </c>
      <c r="I597" s="34" t="s">
        <v>4472</v>
      </c>
      <c r="J597" s="148">
        <v>6100014768</v>
      </c>
      <c r="K597" s="149" t="s">
        <v>1386</v>
      </c>
      <c r="L597" s="150" t="s">
        <v>4490</v>
      </c>
      <c r="M597" s="128">
        <v>34</v>
      </c>
      <c r="N597" s="265"/>
    </row>
    <row r="598" spans="1:14" ht="21.75" customHeight="1" outlineLevel="1">
      <c r="A598" s="281" t="s">
        <v>1331</v>
      </c>
      <c r="B598" s="284" t="s">
        <v>1965</v>
      </c>
      <c r="C598" s="268" t="s">
        <v>792</v>
      </c>
      <c r="D598" s="289" t="s">
        <v>4491</v>
      </c>
      <c r="E598" s="270">
        <v>372.36663999999996</v>
      </c>
      <c r="F598" s="265" t="s">
        <v>4464</v>
      </c>
      <c r="G598" s="129">
        <v>22035</v>
      </c>
      <c r="H598" s="128" t="s">
        <v>4465</v>
      </c>
      <c r="I598" s="34" t="s">
        <v>4472</v>
      </c>
      <c r="J598" s="284">
        <v>6100014902</v>
      </c>
      <c r="K598" s="287" t="s">
        <v>1365</v>
      </c>
      <c r="L598" s="265" t="s">
        <v>4492</v>
      </c>
      <c r="M598" s="281">
        <v>34</v>
      </c>
      <c r="N598" s="265"/>
    </row>
    <row r="599" spans="1:14" outlineLevel="1">
      <c r="A599" s="281"/>
      <c r="B599" s="284"/>
      <c r="C599" s="268"/>
      <c r="D599" s="289"/>
      <c r="E599" s="270"/>
      <c r="F599" s="265"/>
      <c r="G599" s="129">
        <v>24572</v>
      </c>
      <c r="H599" s="128" t="s">
        <v>4484</v>
      </c>
      <c r="I599" s="34" t="s">
        <v>4472</v>
      </c>
      <c r="J599" s="284"/>
      <c r="K599" s="287"/>
      <c r="L599" s="265"/>
      <c r="M599" s="281"/>
      <c r="N599" s="265"/>
    </row>
    <row r="600" spans="1:14" ht="19.5" customHeight="1" outlineLevel="1">
      <c r="A600" s="281" t="s">
        <v>1340</v>
      </c>
      <c r="B600" s="284" t="s">
        <v>1965</v>
      </c>
      <c r="C600" s="268" t="s">
        <v>792</v>
      </c>
      <c r="D600" s="269" t="s">
        <v>4493</v>
      </c>
      <c r="E600" s="270">
        <v>113.48475999999999</v>
      </c>
      <c r="F600" s="159" t="s">
        <v>4464</v>
      </c>
      <c r="G600" s="128" t="s">
        <v>4471</v>
      </c>
      <c r="H600" s="128" t="s">
        <v>4465</v>
      </c>
      <c r="I600" s="34" t="s">
        <v>4472</v>
      </c>
      <c r="J600" s="284">
        <v>6100015208</v>
      </c>
      <c r="K600" s="287" t="s">
        <v>4460</v>
      </c>
      <c r="L600" s="265" t="s">
        <v>4494</v>
      </c>
      <c r="M600" s="281">
        <v>34</v>
      </c>
      <c r="N600" s="265"/>
    </row>
    <row r="601" spans="1:14" ht="20.25" customHeight="1" outlineLevel="1">
      <c r="A601" s="281"/>
      <c r="B601" s="284"/>
      <c r="C601" s="268"/>
      <c r="D601" s="269"/>
      <c r="E601" s="270"/>
      <c r="F601" s="159" t="s">
        <v>4464</v>
      </c>
      <c r="G601" s="128" t="s">
        <v>4495</v>
      </c>
      <c r="H601" s="128" t="s">
        <v>4484</v>
      </c>
      <c r="I601" s="34" t="s">
        <v>4472</v>
      </c>
      <c r="J601" s="284"/>
      <c r="K601" s="287"/>
      <c r="L601" s="265"/>
      <c r="M601" s="281"/>
      <c r="N601" s="265"/>
    </row>
    <row r="602" spans="1:14" ht="50.25" customHeight="1" outlineLevel="1">
      <c r="A602" s="128" t="s">
        <v>1348</v>
      </c>
      <c r="B602" s="148" t="s">
        <v>1975</v>
      </c>
      <c r="C602" s="146" t="s">
        <v>792</v>
      </c>
      <c r="D602" s="147" t="s">
        <v>4496</v>
      </c>
      <c r="E602" s="34">
        <v>665.79342999999994</v>
      </c>
      <c r="F602" s="150" t="s">
        <v>4497</v>
      </c>
      <c r="G602" s="34" t="s">
        <v>4498</v>
      </c>
      <c r="H602" s="34" t="s">
        <v>4448</v>
      </c>
      <c r="I602" s="34" t="s">
        <v>4499</v>
      </c>
      <c r="J602" s="148">
        <v>6100009140</v>
      </c>
      <c r="K602" s="149">
        <v>40949</v>
      </c>
      <c r="L602" s="150" t="s">
        <v>4500</v>
      </c>
      <c r="M602" s="128" t="s">
        <v>4501</v>
      </c>
      <c r="N602" s="265" t="s">
        <v>4502</v>
      </c>
    </row>
    <row r="603" spans="1:14" ht="47.25" outlineLevel="1">
      <c r="A603" s="128" t="s">
        <v>1352</v>
      </c>
      <c r="B603" s="148" t="s">
        <v>1975</v>
      </c>
      <c r="C603" s="146" t="s">
        <v>792</v>
      </c>
      <c r="D603" s="147" t="s">
        <v>4503</v>
      </c>
      <c r="E603" s="34">
        <v>256.06876999999997</v>
      </c>
      <c r="F603" s="150" t="s">
        <v>4497</v>
      </c>
      <c r="G603" s="34" t="s">
        <v>4498</v>
      </c>
      <c r="H603" s="34" t="s">
        <v>4448</v>
      </c>
      <c r="I603" s="34" t="s">
        <v>4499</v>
      </c>
      <c r="J603" s="148">
        <v>6100009472</v>
      </c>
      <c r="K603" s="149">
        <v>40974</v>
      </c>
      <c r="L603" s="150" t="s">
        <v>4504</v>
      </c>
      <c r="M603" s="128" t="s">
        <v>4501</v>
      </c>
      <c r="N603" s="265"/>
    </row>
    <row r="604" spans="1:14" ht="47.25" outlineLevel="1">
      <c r="A604" s="128" t="s">
        <v>1359</v>
      </c>
      <c r="B604" s="148" t="s">
        <v>1975</v>
      </c>
      <c r="C604" s="146" t="s">
        <v>792</v>
      </c>
      <c r="D604" s="147" t="s">
        <v>4505</v>
      </c>
      <c r="E604" s="34">
        <v>245.36913999999999</v>
      </c>
      <c r="F604" s="150" t="s">
        <v>4497</v>
      </c>
      <c r="G604" s="34" t="s">
        <v>4498</v>
      </c>
      <c r="H604" s="34" t="s">
        <v>4448</v>
      </c>
      <c r="I604" s="34" t="s">
        <v>4499</v>
      </c>
      <c r="J604" s="148">
        <v>6100009551</v>
      </c>
      <c r="K604" s="149">
        <v>40982</v>
      </c>
      <c r="L604" s="150" t="s">
        <v>4506</v>
      </c>
      <c r="M604" s="128" t="s">
        <v>4501</v>
      </c>
      <c r="N604" s="265"/>
    </row>
    <row r="605" spans="1:14" ht="47.25" outlineLevel="1">
      <c r="A605" s="128" t="s">
        <v>1368</v>
      </c>
      <c r="B605" s="148" t="s">
        <v>1985</v>
      </c>
      <c r="C605" s="146" t="s">
        <v>792</v>
      </c>
      <c r="D605" s="147" t="s">
        <v>4507</v>
      </c>
      <c r="E605" s="34">
        <v>238.47568000000001</v>
      </c>
      <c r="F605" s="150" t="s">
        <v>4255</v>
      </c>
      <c r="G605" s="34" t="s">
        <v>4508</v>
      </c>
      <c r="H605" s="34" t="s">
        <v>4509</v>
      </c>
      <c r="I605" s="34" t="s">
        <v>4510</v>
      </c>
      <c r="J605" s="148">
        <v>6100009940</v>
      </c>
      <c r="K605" s="149">
        <v>41012</v>
      </c>
      <c r="L605" s="150" t="s">
        <v>4511</v>
      </c>
      <c r="M605" s="128" t="s">
        <v>4501</v>
      </c>
      <c r="N605" s="265" t="s">
        <v>4512</v>
      </c>
    </row>
    <row r="606" spans="1:14" ht="32.25" customHeight="1" outlineLevel="1">
      <c r="A606" s="128" t="s">
        <v>1373</v>
      </c>
      <c r="B606" s="148" t="s">
        <v>1985</v>
      </c>
      <c r="C606" s="146" t="s">
        <v>792</v>
      </c>
      <c r="D606" s="199" t="s">
        <v>4513</v>
      </c>
      <c r="E606" s="34">
        <v>306.02548000000002</v>
      </c>
      <c r="F606" s="150" t="s">
        <v>4255</v>
      </c>
      <c r="G606" s="34" t="s">
        <v>4508</v>
      </c>
      <c r="H606" s="34" t="s">
        <v>4509</v>
      </c>
      <c r="I606" s="34" t="s">
        <v>4510</v>
      </c>
      <c r="J606" s="148">
        <v>6100010133</v>
      </c>
      <c r="K606" s="149">
        <v>41025</v>
      </c>
      <c r="L606" s="150" t="s">
        <v>4514</v>
      </c>
      <c r="M606" s="128" t="s">
        <v>4501</v>
      </c>
      <c r="N606" s="265"/>
    </row>
    <row r="607" spans="1:14" ht="36.75" customHeight="1" outlineLevel="1">
      <c r="A607" s="128" t="s">
        <v>1378</v>
      </c>
      <c r="B607" s="148" t="s">
        <v>1985</v>
      </c>
      <c r="C607" s="146" t="s">
        <v>792</v>
      </c>
      <c r="D607" s="147" t="s">
        <v>4515</v>
      </c>
      <c r="E607" s="34">
        <v>89.462670000000003</v>
      </c>
      <c r="F607" s="150" t="s">
        <v>4255</v>
      </c>
      <c r="G607" s="34" t="s">
        <v>4508</v>
      </c>
      <c r="H607" s="34" t="s">
        <v>4509</v>
      </c>
      <c r="I607" s="34" t="s">
        <v>4510</v>
      </c>
      <c r="J607" s="148">
        <v>6100011037</v>
      </c>
      <c r="K607" s="149">
        <v>41073</v>
      </c>
      <c r="L607" s="150" t="s">
        <v>4516</v>
      </c>
      <c r="M607" s="128" t="s">
        <v>4501</v>
      </c>
      <c r="N607" s="265"/>
    </row>
    <row r="608" spans="1:14" ht="19.5" customHeight="1" outlineLevel="1">
      <c r="A608" s="281" t="s">
        <v>1383</v>
      </c>
      <c r="B608" s="284" t="s">
        <v>1985</v>
      </c>
      <c r="C608" s="268" t="s">
        <v>792</v>
      </c>
      <c r="D608" s="269" t="s">
        <v>4517</v>
      </c>
      <c r="E608" s="270">
        <v>331.34074000000004</v>
      </c>
      <c r="F608" s="150" t="s">
        <v>4255</v>
      </c>
      <c r="G608" s="128" t="s">
        <v>4508</v>
      </c>
      <c r="H608" s="128" t="s">
        <v>4509</v>
      </c>
      <c r="I608" s="270" t="s">
        <v>4510</v>
      </c>
      <c r="J608" s="284">
        <v>6100011169</v>
      </c>
      <c r="K608" s="287">
        <v>41078</v>
      </c>
      <c r="L608" s="265" t="s">
        <v>4518</v>
      </c>
      <c r="M608" s="281" t="s">
        <v>4501</v>
      </c>
      <c r="N608" s="265"/>
    </row>
    <row r="609" spans="1:14" ht="19.5" customHeight="1" outlineLevel="1">
      <c r="A609" s="281"/>
      <c r="B609" s="284"/>
      <c r="C609" s="268"/>
      <c r="D609" s="269"/>
      <c r="E609" s="270"/>
      <c r="F609" s="150" t="s">
        <v>4519</v>
      </c>
      <c r="G609" s="128" t="s">
        <v>4520</v>
      </c>
      <c r="H609" s="128" t="s">
        <v>4521</v>
      </c>
      <c r="I609" s="270"/>
      <c r="J609" s="284"/>
      <c r="K609" s="287"/>
      <c r="L609" s="265"/>
      <c r="M609" s="281"/>
      <c r="N609" s="265"/>
    </row>
    <row r="610" spans="1:14" ht="47.25" outlineLevel="1">
      <c r="A610" s="128" t="s">
        <v>1388</v>
      </c>
      <c r="B610" s="148" t="s">
        <v>1985</v>
      </c>
      <c r="C610" s="146" t="s">
        <v>792</v>
      </c>
      <c r="D610" s="147" t="s">
        <v>4522</v>
      </c>
      <c r="E610" s="34">
        <v>106.88087</v>
      </c>
      <c r="F610" s="150" t="s">
        <v>4255</v>
      </c>
      <c r="G610" s="34" t="s">
        <v>4508</v>
      </c>
      <c r="H610" s="34" t="s">
        <v>4509</v>
      </c>
      <c r="I610" s="34" t="s">
        <v>4510</v>
      </c>
      <c r="J610" s="148">
        <v>6100012157</v>
      </c>
      <c r="K610" s="149">
        <v>41142</v>
      </c>
      <c r="L610" s="150" t="s">
        <v>4523</v>
      </c>
      <c r="M610" s="128" t="s">
        <v>4501</v>
      </c>
      <c r="N610" s="265"/>
    </row>
    <row r="611" spans="1:14" ht="47.25" outlineLevel="1">
      <c r="A611" s="128" t="s">
        <v>1399</v>
      </c>
      <c r="B611" s="148" t="s">
        <v>1985</v>
      </c>
      <c r="C611" s="146" t="s">
        <v>792</v>
      </c>
      <c r="D611" s="147" t="s">
        <v>4524</v>
      </c>
      <c r="E611" s="34">
        <v>215.44111000000001</v>
      </c>
      <c r="F611" s="150" t="s">
        <v>4255</v>
      </c>
      <c r="G611" s="34" t="s">
        <v>4508</v>
      </c>
      <c r="H611" s="34" t="s">
        <v>4509</v>
      </c>
      <c r="I611" s="34" t="s">
        <v>4510</v>
      </c>
      <c r="J611" s="148">
        <v>6100012637</v>
      </c>
      <c r="K611" s="149">
        <v>41156</v>
      </c>
      <c r="L611" s="150" t="s">
        <v>4525</v>
      </c>
      <c r="M611" s="128" t="s">
        <v>4501</v>
      </c>
      <c r="N611" s="265"/>
    </row>
    <row r="612" spans="1:14" ht="47.25" outlineLevel="1">
      <c r="A612" s="128" t="s">
        <v>1403</v>
      </c>
      <c r="B612" s="148" t="s">
        <v>1985</v>
      </c>
      <c r="C612" s="146" t="s">
        <v>792</v>
      </c>
      <c r="D612" s="147" t="s">
        <v>1328</v>
      </c>
      <c r="E612" s="34">
        <v>389.1832</v>
      </c>
      <c r="F612" s="150" t="s">
        <v>4255</v>
      </c>
      <c r="G612" s="34" t="s">
        <v>4508</v>
      </c>
      <c r="H612" s="34" t="s">
        <v>4509</v>
      </c>
      <c r="I612" s="34" t="s">
        <v>4510</v>
      </c>
      <c r="J612" s="148">
        <v>6100013236</v>
      </c>
      <c r="K612" s="149">
        <v>41194</v>
      </c>
      <c r="L612" s="150" t="s">
        <v>4526</v>
      </c>
      <c r="M612" s="128" t="s">
        <v>4501</v>
      </c>
      <c r="N612" s="265"/>
    </row>
    <row r="613" spans="1:14" ht="47.25" outlineLevel="1">
      <c r="A613" s="128" t="s">
        <v>1412</v>
      </c>
      <c r="B613" s="148" t="s">
        <v>1994</v>
      </c>
      <c r="C613" s="146" t="s">
        <v>792</v>
      </c>
      <c r="D613" s="199" t="s">
        <v>4527</v>
      </c>
      <c r="E613" s="34">
        <v>39.362630000000003</v>
      </c>
      <c r="F613" s="150" t="s">
        <v>4394</v>
      </c>
      <c r="G613" s="34" t="s">
        <v>4528</v>
      </c>
      <c r="H613" s="34" t="s">
        <v>4529</v>
      </c>
      <c r="I613" s="34" t="s">
        <v>4530</v>
      </c>
      <c r="J613" s="148">
        <v>6100016308</v>
      </c>
      <c r="K613" s="149" t="s">
        <v>1627</v>
      </c>
      <c r="L613" s="150" t="s">
        <v>4531</v>
      </c>
      <c r="M613" s="128" t="s">
        <v>4501</v>
      </c>
      <c r="N613" s="150" t="s">
        <v>4532</v>
      </c>
    </row>
    <row r="614" spans="1:14" s="112" customFormat="1" ht="47.25" outlineLevel="1">
      <c r="A614" s="128" t="s">
        <v>1420</v>
      </c>
      <c r="B614" s="148" t="s">
        <v>2000</v>
      </c>
      <c r="C614" s="161" t="s">
        <v>792</v>
      </c>
      <c r="D614" s="156" t="s">
        <v>4533</v>
      </c>
      <c r="E614" s="34">
        <v>9.3929500000000008</v>
      </c>
      <c r="F614" s="150" t="s">
        <v>4534</v>
      </c>
      <c r="G614" s="34" t="s">
        <v>4535</v>
      </c>
      <c r="H614" s="34" t="s">
        <v>4536</v>
      </c>
      <c r="I614" s="34" t="s">
        <v>4537</v>
      </c>
      <c r="J614" s="148">
        <v>6100016199</v>
      </c>
      <c r="K614" s="149" t="s">
        <v>4538</v>
      </c>
      <c r="L614" s="150" t="s">
        <v>4539</v>
      </c>
      <c r="M614" s="128" t="s">
        <v>4501</v>
      </c>
      <c r="N614" s="150" t="s">
        <v>4540</v>
      </c>
    </row>
    <row r="615" spans="1:14" ht="47.25" outlineLevel="1">
      <c r="A615" s="128" t="s">
        <v>1428</v>
      </c>
      <c r="B615" s="148" t="s">
        <v>2009</v>
      </c>
      <c r="C615" s="146" t="s">
        <v>792</v>
      </c>
      <c r="D615" s="199" t="s">
        <v>4541</v>
      </c>
      <c r="E615" s="34">
        <v>11.53186</v>
      </c>
      <c r="F615" s="150" t="s">
        <v>4204</v>
      </c>
      <c r="G615" s="34" t="s">
        <v>4542</v>
      </c>
      <c r="H615" s="34" t="s">
        <v>4543</v>
      </c>
      <c r="I615" s="34" t="s">
        <v>4544</v>
      </c>
      <c r="J615" s="148">
        <v>6100018932</v>
      </c>
      <c r="K615" s="149">
        <v>41507</v>
      </c>
      <c r="L615" s="150" t="s">
        <v>4545</v>
      </c>
      <c r="M615" s="128" t="s">
        <v>4501</v>
      </c>
      <c r="N615" s="265" t="s">
        <v>4546</v>
      </c>
    </row>
    <row r="616" spans="1:14" ht="47.25" outlineLevel="1">
      <c r="A616" s="128" t="s">
        <v>1435</v>
      </c>
      <c r="B616" s="148" t="s">
        <v>2009</v>
      </c>
      <c r="C616" s="146" t="s">
        <v>792</v>
      </c>
      <c r="D616" s="199" t="s">
        <v>4547</v>
      </c>
      <c r="E616" s="34">
        <v>11.53186</v>
      </c>
      <c r="F616" s="150" t="s">
        <v>4204</v>
      </c>
      <c r="G616" s="34" t="s">
        <v>4542</v>
      </c>
      <c r="H616" s="34" t="s">
        <v>4543</v>
      </c>
      <c r="I616" s="34" t="s">
        <v>4544</v>
      </c>
      <c r="J616" s="148">
        <v>6100019422</v>
      </c>
      <c r="K616" s="149">
        <v>41537</v>
      </c>
      <c r="L616" s="150" t="s">
        <v>4548</v>
      </c>
      <c r="M616" s="128" t="s">
        <v>4501</v>
      </c>
      <c r="N616" s="265"/>
    </row>
    <row r="617" spans="1:14" ht="63" outlineLevel="1">
      <c r="A617" s="128" t="s">
        <v>1440</v>
      </c>
      <c r="B617" s="148" t="s">
        <v>2009</v>
      </c>
      <c r="C617" s="146" t="s">
        <v>792</v>
      </c>
      <c r="D617" s="199" t="s">
        <v>4549</v>
      </c>
      <c r="E617" s="34">
        <v>11.53186</v>
      </c>
      <c r="F617" s="150" t="s">
        <v>4204</v>
      </c>
      <c r="G617" s="34" t="s">
        <v>4542</v>
      </c>
      <c r="H617" s="34" t="s">
        <v>4543</v>
      </c>
      <c r="I617" s="34" t="s">
        <v>4544</v>
      </c>
      <c r="J617" s="148">
        <v>6100019499</v>
      </c>
      <c r="K617" s="149">
        <v>41537</v>
      </c>
      <c r="L617" s="150" t="s">
        <v>4550</v>
      </c>
      <c r="M617" s="128" t="s">
        <v>4501</v>
      </c>
      <c r="N617" s="265"/>
    </row>
    <row r="618" spans="1:14" ht="47.25" outlineLevel="1">
      <c r="A618" s="128" t="s">
        <v>1449</v>
      </c>
      <c r="B618" s="148" t="s">
        <v>2009</v>
      </c>
      <c r="C618" s="146" t="s">
        <v>792</v>
      </c>
      <c r="D618" s="199" t="s">
        <v>4551</v>
      </c>
      <c r="E618" s="34">
        <v>9.9837000000000007</v>
      </c>
      <c r="F618" s="150" t="s">
        <v>4204</v>
      </c>
      <c r="G618" s="34" t="s">
        <v>4542</v>
      </c>
      <c r="H618" s="34" t="s">
        <v>4543</v>
      </c>
      <c r="I618" s="34" t="s">
        <v>4544</v>
      </c>
      <c r="J618" s="148">
        <v>6100019633</v>
      </c>
      <c r="K618" s="149">
        <v>41542</v>
      </c>
      <c r="L618" s="150" t="s">
        <v>4552</v>
      </c>
      <c r="M618" s="128" t="s">
        <v>4501</v>
      </c>
      <c r="N618" s="265"/>
    </row>
    <row r="619" spans="1:14" ht="47.25" outlineLevel="1">
      <c r="A619" s="128" t="s">
        <v>1453</v>
      </c>
      <c r="B619" s="148" t="s">
        <v>2009</v>
      </c>
      <c r="C619" s="146" t="s">
        <v>792</v>
      </c>
      <c r="D619" s="199" t="s">
        <v>4553</v>
      </c>
      <c r="E619" s="34">
        <v>11.53186</v>
      </c>
      <c r="F619" s="150" t="s">
        <v>4204</v>
      </c>
      <c r="G619" s="34" t="s">
        <v>4542</v>
      </c>
      <c r="H619" s="34" t="s">
        <v>4543</v>
      </c>
      <c r="I619" s="34" t="s">
        <v>4544</v>
      </c>
      <c r="J619" s="148">
        <v>6100019768</v>
      </c>
      <c r="K619" s="149">
        <v>41551</v>
      </c>
      <c r="L619" s="150" t="s">
        <v>4554</v>
      </c>
      <c r="M619" s="128" t="s">
        <v>4501</v>
      </c>
      <c r="N619" s="265"/>
    </row>
    <row r="620" spans="1:14" ht="33" customHeight="1" outlineLevel="1">
      <c r="A620" s="281" t="s">
        <v>1462</v>
      </c>
      <c r="B620" s="284" t="s">
        <v>2018</v>
      </c>
      <c r="C620" s="268" t="s">
        <v>792</v>
      </c>
      <c r="D620" s="286" t="s">
        <v>4555</v>
      </c>
      <c r="E620" s="270">
        <v>225.93914000000001</v>
      </c>
      <c r="F620" s="265" t="s">
        <v>4394</v>
      </c>
      <c r="G620" s="129">
        <v>22328</v>
      </c>
      <c r="H620" s="128" t="s">
        <v>4556</v>
      </c>
      <c r="I620" s="129">
        <v>812</v>
      </c>
      <c r="J620" s="284">
        <v>6100016148</v>
      </c>
      <c r="K620" s="287" t="s">
        <v>4538</v>
      </c>
      <c r="L620" s="265" t="s">
        <v>4557</v>
      </c>
      <c r="M620" s="281" t="s">
        <v>4501</v>
      </c>
      <c r="N620" s="265" t="s">
        <v>4558</v>
      </c>
    </row>
    <row r="621" spans="1:14" outlineLevel="1">
      <c r="A621" s="281"/>
      <c r="B621" s="284"/>
      <c r="C621" s="268"/>
      <c r="D621" s="286"/>
      <c r="E621" s="270"/>
      <c r="F621" s="265"/>
      <c r="G621" s="129">
        <v>21945</v>
      </c>
      <c r="H621" s="128" t="s">
        <v>4559</v>
      </c>
      <c r="I621" s="129">
        <v>812</v>
      </c>
      <c r="J621" s="284"/>
      <c r="K621" s="287"/>
      <c r="L621" s="265"/>
      <c r="M621" s="281"/>
      <c r="N621" s="265"/>
    </row>
    <row r="622" spans="1:14" ht="49.5" customHeight="1" outlineLevel="1">
      <c r="A622" s="128" t="s">
        <v>1467</v>
      </c>
      <c r="B622" s="148" t="s">
        <v>2018</v>
      </c>
      <c r="C622" s="146" t="s">
        <v>792</v>
      </c>
      <c r="D622" s="199" t="s">
        <v>4560</v>
      </c>
      <c r="E622" s="34">
        <v>86.073120000000003</v>
      </c>
      <c r="F622" s="150" t="s">
        <v>4394</v>
      </c>
      <c r="G622" s="34" t="s">
        <v>4561</v>
      </c>
      <c r="H622" s="34" t="s">
        <v>4556</v>
      </c>
      <c r="I622" s="34" t="s">
        <v>4562</v>
      </c>
      <c r="J622" s="148">
        <v>6100016321</v>
      </c>
      <c r="K622" s="149" t="s">
        <v>1627</v>
      </c>
      <c r="L622" s="150" t="s">
        <v>4563</v>
      </c>
      <c r="M622" s="128" t="s">
        <v>4501</v>
      </c>
      <c r="N622" s="265"/>
    </row>
    <row r="623" spans="1:14" ht="47.25" outlineLevel="1">
      <c r="A623" s="128" t="s">
        <v>1472</v>
      </c>
      <c r="B623" s="148" t="s">
        <v>2024</v>
      </c>
      <c r="C623" s="146" t="s">
        <v>792</v>
      </c>
      <c r="D623" s="147" t="s">
        <v>4564</v>
      </c>
      <c r="E623" s="34">
        <v>52.874560000000002</v>
      </c>
      <c r="F623" s="150" t="s">
        <v>4204</v>
      </c>
      <c r="G623" s="34" t="s">
        <v>4565</v>
      </c>
      <c r="H623" s="34" t="s">
        <v>4556</v>
      </c>
      <c r="I623" s="34" t="s">
        <v>4566</v>
      </c>
      <c r="J623" s="148">
        <v>6100016290</v>
      </c>
      <c r="K623" s="149" t="s">
        <v>4567</v>
      </c>
      <c r="L623" s="150" t="s">
        <v>4568</v>
      </c>
      <c r="M623" s="128" t="s">
        <v>4501</v>
      </c>
      <c r="N623" s="150" t="s">
        <v>4569</v>
      </c>
    </row>
    <row r="624" spans="1:14" ht="47.25" outlineLevel="1">
      <c r="A624" s="128" t="s">
        <v>1477</v>
      </c>
      <c r="B624" s="148" t="s">
        <v>2030</v>
      </c>
      <c r="C624" s="146" t="s">
        <v>792</v>
      </c>
      <c r="D624" s="199" t="s">
        <v>4570</v>
      </c>
      <c r="E624" s="34">
        <v>4.8923399999999999</v>
      </c>
      <c r="F624" s="150" t="s">
        <v>4204</v>
      </c>
      <c r="G624" s="34" t="s">
        <v>4571</v>
      </c>
      <c r="H624" s="34" t="s">
        <v>4556</v>
      </c>
      <c r="I624" s="34" t="s">
        <v>4572</v>
      </c>
      <c r="J624" s="148">
        <v>6100012960</v>
      </c>
      <c r="K624" s="149">
        <v>41543</v>
      </c>
      <c r="L624" s="150" t="s">
        <v>1592</v>
      </c>
      <c r="M624" s="128" t="s">
        <v>4501</v>
      </c>
      <c r="N624" s="265" t="s">
        <v>4573</v>
      </c>
    </row>
    <row r="625" spans="1:14" ht="47.25" outlineLevel="1">
      <c r="A625" s="128" t="s">
        <v>1482</v>
      </c>
      <c r="B625" s="148" t="s">
        <v>2030</v>
      </c>
      <c r="C625" s="146" t="s">
        <v>792</v>
      </c>
      <c r="D625" s="199" t="s">
        <v>4574</v>
      </c>
      <c r="E625" s="34">
        <v>647.07539999999995</v>
      </c>
      <c r="F625" s="150" t="s">
        <v>4204</v>
      </c>
      <c r="G625" s="34" t="s">
        <v>4571</v>
      </c>
      <c r="H625" s="34" t="s">
        <v>4556</v>
      </c>
      <c r="I625" s="34" t="s">
        <v>4572</v>
      </c>
      <c r="J625" s="148">
        <v>6100016651</v>
      </c>
      <c r="K625" s="149">
        <v>41423</v>
      </c>
      <c r="L625" s="150" t="s">
        <v>4575</v>
      </c>
      <c r="M625" s="128" t="s">
        <v>4501</v>
      </c>
      <c r="N625" s="265"/>
    </row>
    <row r="626" spans="1:14" ht="47.25" outlineLevel="1">
      <c r="A626" s="128" t="s">
        <v>1486</v>
      </c>
      <c r="B626" s="148" t="s">
        <v>2030</v>
      </c>
      <c r="C626" s="146" t="s">
        <v>792</v>
      </c>
      <c r="D626" s="199" t="s">
        <v>4576</v>
      </c>
      <c r="E626" s="34">
        <v>4.8923399999999999</v>
      </c>
      <c r="F626" s="150" t="s">
        <v>4204</v>
      </c>
      <c r="G626" s="34" t="s">
        <v>4571</v>
      </c>
      <c r="H626" s="34" t="s">
        <v>4556</v>
      </c>
      <c r="I626" s="34" t="s">
        <v>4572</v>
      </c>
      <c r="J626" s="148">
        <v>6100018092</v>
      </c>
      <c r="K626" s="149">
        <v>41494</v>
      </c>
      <c r="L626" s="150" t="s">
        <v>4577</v>
      </c>
      <c r="M626" s="128" t="s">
        <v>4501</v>
      </c>
      <c r="N626" s="265"/>
    </row>
    <row r="627" spans="1:14" ht="63" outlineLevel="1">
      <c r="A627" s="128" t="s">
        <v>4578</v>
      </c>
      <c r="B627" s="148" t="s">
        <v>2030</v>
      </c>
      <c r="C627" s="146" t="s">
        <v>792</v>
      </c>
      <c r="D627" s="199" t="s">
        <v>4579</v>
      </c>
      <c r="E627" s="34">
        <v>4.8923399999999999</v>
      </c>
      <c r="F627" s="150" t="s">
        <v>4204</v>
      </c>
      <c r="G627" s="34" t="s">
        <v>4571</v>
      </c>
      <c r="H627" s="34" t="s">
        <v>4556</v>
      </c>
      <c r="I627" s="34" t="s">
        <v>4572</v>
      </c>
      <c r="J627" s="148">
        <v>6100018493</v>
      </c>
      <c r="K627" s="149">
        <v>41515</v>
      </c>
      <c r="L627" s="150" t="s">
        <v>4580</v>
      </c>
      <c r="M627" s="128" t="s">
        <v>4501</v>
      </c>
      <c r="N627" s="265"/>
    </row>
    <row r="628" spans="1:14" ht="47.25" outlineLevel="1">
      <c r="A628" s="128" t="s">
        <v>4581</v>
      </c>
      <c r="B628" s="148" t="s">
        <v>2030</v>
      </c>
      <c r="C628" s="146" t="s">
        <v>792</v>
      </c>
      <c r="D628" s="199" t="s">
        <v>4582</v>
      </c>
      <c r="E628" s="34">
        <v>71.55286000000001</v>
      </c>
      <c r="F628" s="150" t="s">
        <v>4583</v>
      </c>
      <c r="G628" s="34" t="s">
        <v>4584</v>
      </c>
      <c r="H628" s="34" t="s">
        <v>4585</v>
      </c>
      <c r="I628" s="34" t="s">
        <v>4586</v>
      </c>
      <c r="J628" s="148">
        <v>6100018752</v>
      </c>
      <c r="K628" s="149">
        <v>41507</v>
      </c>
      <c r="L628" s="150" t="s">
        <v>4587</v>
      </c>
      <c r="M628" s="128" t="s">
        <v>4501</v>
      </c>
      <c r="N628" s="265"/>
    </row>
    <row r="629" spans="1:14" ht="63" outlineLevel="1">
      <c r="A629" s="128" t="s">
        <v>4588</v>
      </c>
      <c r="B629" s="148" t="s">
        <v>2030</v>
      </c>
      <c r="C629" s="146" t="s">
        <v>792</v>
      </c>
      <c r="D629" s="199" t="s">
        <v>4589</v>
      </c>
      <c r="E629" s="34">
        <v>4.8923399999999999</v>
      </c>
      <c r="F629" s="150" t="s">
        <v>4204</v>
      </c>
      <c r="G629" s="34" t="s">
        <v>4571</v>
      </c>
      <c r="H629" s="34" t="s">
        <v>4556</v>
      </c>
      <c r="I629" s="34" t="s">
        <v>4572</v>
      </c>
      <c r="J629" s="148">
        <v>6100019453</v>
      </c>
      <c r="K629" s="149">
        <v>41526</v>
      </c>
      <c r="L629" s="150" t="s">
        <v>4590</v>
      </c>
      <c r="M629" s="128" t="s">
        <v>4501</v>
      </c>
      <c r="N629" s="265"/>
    </row>
    <row r="630" spans="1:14" ht="47.25" outlineLevel="1">
      <c r="A630" s="128" t="s">
        <v>4591</v>
      </c>
      <c r="B630" s="148" t="s">
        <v>2036</v>
      </c>
      <c r="C630" s="146" t="s">
        <v>792</v>
      </c>
      <c r="D630" s="147" t="s">
        <v>4592</v>
      </c>
      <c r="E630" s="34">
        <v>10.65676</v>
      </c>
      <c r="F630" s="150" t="s">
        <v>4204</v>
      </c>
      <c r="G630" s="34" t="s">
        <v>4593</v>
      </c>
      <c r="H630" s="34" t="s">
        <v>4594</v>
      </c>
      <c r="I630" s="34" t="s">
        <v>4595</v>
      </c>
      <c r="J630" s="148">
        <v>6100015926</v>
      </c>
      <c r="K630" s="149" t="s">
        <v>4596</v>
      </c>
      <c r="L630" s="150" t="s">
        <v>3651</v>
      </c>
      <c r="M630" s="128" t="s">
        <v>4501</v>
      </c>
      <c r="N630" s="265" t="s">
        <v>4597</v>
      </c>
    </row>
    <row r="631" spans="1:14" ht="47.25" outlineLevel="1">
      <c r="A631" s="128" t="s">
        <v>4598</v>
      </c>
      <c r="B631" s="148" t="s">
        <v>2036</v>
      </c>
      <c r="C631" s="146" t="s">
        <v>792</v>
      </c>
      <c r="D631" s="147" t="s">
        <v>4599</v>
      </c>
      <c r="E631" s="34">
        <v>16.18337</v>
      </c>
      <c r="F631" s="150" t="s">
        <v>4204</v>
      </c>
      <c r="G631" s="34" t="s">
        <v>4593</v>
      </c>
      <c r="H631" s="34" t="s">
        <v>4594</v>
      </c>
      <c r="I631" s="34" t="s">
        <v>4595</v>
      </c>
      <c r="J631" s="148">
        <v>6100016472</v>
      </c>
      <c r="K631" s="149" t="s">
        <v>4600</v>
      </c>
      <c r="L631" s="150" t="s">
        <v>4601</v>
      </c>
      <c r="M631" s="128" t="s">
        <v>4501</v>
      </c>
      <c r="N631" s="265"/>
    </row>
    <row r="632" spans="1:14" ht="47.25" outlineLevel="1">
      <c r="A632" s="128" t="s">
        <v>4602</v>
      </c>
      <c r="B632" s="148" t="s">
        <v>2036</v>
      </c>
      <c r="C632" s="146" t="s">
        <v>792</v>
      </c>
      <c r="D632" s="199" t="s">
        <v>4603</v>
      </c>
      <c r="E632" s="34">
        <v>16.18337</v>
      </c>
      <c r="F632" s="150" t="s">
        <v>4204</v>
      </c>
      <c r="G632" s="34" t="s">
        <v>4593</v>
      </c>
      <c r="H632" s="34" t="s">
        <v>4594</v>
      </c>
      <c r="I632" s="34" t="s">
        <v>4595</v>
      </c>
      <c r="J632" s="148">
        <v>6100016764</v>
      </c>
      <c r="K632" s="149" t="s">
        <v>4604</v>
      </c>
      <c r="L632" s="150" t="s">
        <v>4605</v>
      </c>
      <c r="M632" s="128" t="s">
        <v>4501</v>
      </c>
      <c r="N632" s="265"/>
    </row>
    <row r="633" spans="1:14" ht="47.25" outlineLevel="1">
      <c r="A633" s="128" t="s">
        <v>4606</v>
      </c>
      <c r="B633" s="148" t="s">
        <v>2036</v>
      </c>
      <c r="C633" s="146" t="s">
        <v>792</v>
      </c>
      <c r="D633" s="147" t="s">
        <v>4607</v>
      </c>
      <c r="E633" s="34">
        <v>21.709980000000002</v>
      </c>
      <c r="F633" s="150" t="s">
        <v>4204</v>
      </c>
      <c r="G633" s="34" t="s">
        <v>4593</v>
      </c>
      <c r="H633" s="34" t="s">
        <v>4594</v>
      </c>
      <c r="I633" s="34" t="s">
        <v>4595</v>
      </c>
      <c r="J633" s="148">
        <v>6100016964</v>
      </c>
      <c r="K633" s="149" t="s">
        <v>4608</v>
      </c>
      <c r="L633" s="150" t="s">
        <v>4609</v>
      </c>
      <c r="M633" s="128" t="s">
        <v>4501</v>
      </c>
      <c r="N633" s="265"/>
    </row>
    <row r="634" spans="1:14" ht="47.25" outlineLevel="1">
      <c r="A634" s="128" t="s">
        <v>4610</v>
      </c>
      <c r="B634" s="148" t="s">
        <v>2042</v>
      </c>
      <c r="C634" s="146" t="s">
        <v>792</v>
      </c>
      <c r="D634" s="147" t="s">
        <v>4611</v>
      </c>
      <c r="E634" s="34">
        <v>124.93069</v>
      </c>
      <c r="F634" s="150" t="s">
        <v>4204</v>
      </c>
      <c r="G634" s="34" t="s">
        <v>4612</v>
      </c>
      <c r="H634" s="34" t="s">
        <v>4613</v>
      </c>
      <c r="I634" s="34" t="s">
        <v>4614</v>
      </c>
      <c r="J634" s="148">
        <v>6100010030</v>
      </c>
      <c r="K634" s="149">
        <v>41018</v>
      </c>
      <c r="L634" s="150" t="s">
        <v>4615</v>
      </c>
      <c r="M634" s="128" t="s">
        <v>4501</v>
      </c>
      <c r="N634" s="265" t="s">
        <v>4616</v>
      </c>
    </row>
    <row r="635" spans="1:14" ht="47.25" outlineLevel="1">
      <c r="A635" s="128" t="s">
        <v>4617</v>
      </c>
      <c r="B635" s="148" t="s">
        <v>2042</v>
      </c>
      <c r="C635" s="146" t="s">
        <v>792</v>
      </c>
      <c r="D635" s="147" t="s">
        <v>4493</v>
      </c>
      <c r="E635" s="34">
        <v>100.48129</v>
      </c>
      <c r="F635" s="150" t="s">
        <v>4618</v>
      </c>
      <c r="G635" s="34" t="s">
        <v>4619</v>
      </c>
      <c r="H635" s="34" t="s">
        <v>4620</v>
      </c>
      <c r="I635" s="34" t="s">
        <v>4614</v>
      </c>
      <c r="J635" s="148">
        <v>6100012461</v>
      </c>
      <c r="K635" s="149">
        <v>41149</v>
      </c>
      <c r="L635" s="150" t="s">
        <v>4621</v>
      </c>
      <c r="M635" s="128" t="s">
        <v>4501</v>
      </c>
      <c r="N635" s="265"/>
    </row>
    <row r="636" spans="1:14" ht="47.25" outlineLevel="1">
      <c r="A636" s="128" t="s">
        <v>4622</v>
      </c>
      <c r="B636" s="148" t="s">
        <v>2048</v>
      </c>
      <c r="C636" s="146" t="s">
        <v>792</v>
      </c>
      <c r="D636" s="199" t="s">
        <v>4623</v>
      </c>
      <c r="E636" s="34">
        <v>26.498860000000001</v>
      </c>
      <c r="F636" s="150" t="s">
        <v>4204</v>
      </c>
      <c r="G636" s="34" t="s">
        <v>4624</v>
      </c>
      <c r="H636" s="34" t="s">
        <v>4556</v>
      </c>
      <c r="I636" s="34" t="s">
        <v>4625</v>
      </c>
      <c r="J636" s="148">
        <v>6100015284</v>
      </c>
      <c r="K636" s="149" t="s">
        <v>4460</v>
      </c>
      <c r="L636" s="150" t="s">
        <v>4626</v>
      </c>
      <c r="M636" s="128" t="s">
        <v>4501</v>
      </c>
      <c r="N636" s="265" t="s">
        <v>4627</v>
      </c>
    </row>
    <row r="637" spans="1:14" ht="47.25" outlineLevel="1">
      <c r="A637" s="128" t="s">
        <v>4628</v>
      </c>
      <c r="B637" s="148" t="s">
        <v>2048</v>
      </c>
      <c r="C637" s="146" t="s">
        <v>792</v>
      </c>
      <c r="D637" s="199" t="s">
        <v>4629</v>
      </c>
      <c r="E637" s="34">
        <v>58.324130000000004</v>
      </c>
      <c r="F637" s="150" t="s">
        <v>4583</v>
      </c>
      <c r="G637" s="34" t="s">
        <v>4630</v>
      </c>
      <c r="H637" s="34" t="s">
        <v>4631</v>
      </c>
      <c r="I637" s="34" t="s">
        <v>4632</v>
      </c>
      <c r="J637" s="148">
        <v>6100015403</v>
      </c>
      <c r="K637" s="149" t="s">
        <v>4460</v>
      </c>
      <c r="L637" s="150" t="s">
        <v>4633</v>
      </c>
      <c r="M637" s="128" t="s">
        <v>4501</v>
      </c>
      <c r="N637" s="265"/>
    </row>
    <row r="638" spans="1:14" ht="47.25" outlineLevel="1">
      <c r="A638" s="128" t="s">
        <v>4634</v>
      </c>
      <c r="B638" s="148" t="s">
        <v>2048</v>
      </c>
      <c r="C638" s="146" t="s">
        <v>792</v>
      </c>
      <c r="D638" s="199" t="s">
        <v>4635</v>
      </c>
      <c r="E638" s="34">
        <v>725.34773000000007</v>
      </c>
      <c r="F638" s="150" t="s">
        <v>4583</v>
      </c>
      <c r="G638" s="34" t="s">
        <v>4636</v>
      </c>
      <c r="H638" s="34" t="s">
        <v>4637</v>
      </c>
      <c r="I638" s="34" t="s">
        <v>4632</v>
      </c>
      <c r="J638" s="148">
        <v>6100015578</v>
      </c>
      <c r="K638" s="149" t="s">
        <v>1577</v>
      </c>
      <c r="L638" s="150" t="s">
        <v>4638</v>
      </c>
      <c r="M638" s="128" t="s">
        <v>4501</v>
      </c>
      <c r="N638" s="265"/>
    </row>
    <row r="639" spans="1:14" ht="47.25" outlineLevel="1">
      <c r="A639" s="128" t="s">
        <v>4639</v>
      </c>
      <c r="B639" s="148" t="s">
        <v>2048</v>
      </c>
      <c r="C639" s="146" t="s">
        <v>792</v>
      </c>
      <c r="D639" s="199" t="s">
        <v>4640</v>
      </c>
      <c r="E639" s="34">
        <v>7.9979199999999997</v>
      </c>
      <c r="F639" s="150" t="s">
        <v>4204</v>
      </c>
      <c r="G639" s="34" t="s">
        <v>4624</v>
      </c>
      <c r="H639" s="34" t="s">
        <v>4556</v>
      </c>
      <c r="I639" s="34" t="s">
        <v>4625</v>
      </c>
      <c r="J639" s="148">
        <v>6100015581</v>
      </c>
      <c r="K639" s="149" t="s">
        <v>1577</v>
      </c>
      <c r="L639" s="150" t="s">
        <v>1578</v>
      </c>
      <c r="M639" s="128" t="s">
        <v>4501</v>
      </c>
      <c r="N639" s="265"/>
    </row>
    <row r="640" spans="1:14" ht="53.25" customHeight="1" outlineLevel="1">
      <c r="A640" s="128" t="s">
        <v>4641</v>
      </c>
      <c r="B640" s="148" t="s">
        <v>2048</v>
      </c>
      <c r="C640" s="146" t="s">
        <v>792</v>
      </c>
      <c r="D640" s="147" t="s">
        <v>4642</v>
      </c>
      <c r="E640" s="34">
        <v>31.177720000000001</v>
      </c>
      <c r="F640" s="150" t="s">
        <v>4204</v>
      </c>
      <c r="G640" s="34" t="s">
        <v>4624</v>
      </c>
      <c r="H640" s="34" t="s">
        <v>4556</v>
      </c>
      <c r="I640" s="34" t="s">
        <v>4625</v>
      </c>
      <c r="J640" s="148">
        <v>6100015796</v>
      </c>
      <c r="K640" s="149" t="s">
        <v>1613</v>
      </c>
      <c r="L640" s="150" t="s">
        <v>4643</v>
      </c>
      <c r="M640" s="128" t="s">
        <v>4501</v>
      </c>
      <c r="N640" s="265"/>
    </row>
    <row r="641" spans="1:14" ht="31.5" outlineLevel="1">
      <c r="A641" s="128" t="s">
        <v>4644</v>
      </c>
      <c r="B641" s="148" t="s">
        <v>2048</v>
      </c>
      <c r="C641" s="146" t="s">
        <v>792</v>
      </c>
      <c r="D641" s="199" t="s">
        <v>884</v>
      </c>
      <c r="E641" s="34">
        <v>35.92062</v>
      </c>
      <c r="F641" s="150" t="s">
        <v>4204</v>
      </c>
      <c r="G641" s="34" t="s">
        <v>4624</v>
      </c>
      <c r="H641" s="34" t="s">
        <v>4556</v>
      </c>
      <c r="I641" s="34" t="s">
        <v>4625</v>
      </c>
      <c r="J641" s="148">
        <v>6100015835</v>
      </c>
      <c r="K641" s="149" t="s">
        <v>4645</v>
      </c>
      <c r="L641" s="150" t="s">
        <v>4646</v>
      </c>
      <c r="M641" s="128" t="s">
        <v>4501</v>
      </c>
      <c r="N641" s="265"/>
    </row>
    <row r="642" spans="1:14" ht="35.25" customHeight="1" outlineLevel="1">
      <c r="A642" s="128" t="s">
        <v>4647</v>
      </c>
      <c r="B642" s="148" t="s">
        <v>2048</v>
      </c>
      <c r="C642" s="146" t="s">
        <v>792</v>
      </c>
      <c r="D642" s="147" t="s">
        <v>4648</v>
      </c>
      <c r="E642" s="34">
        <v>56.653820000000003</v>
      </c>
      <c r="F642" s="150" t="s">
        <v>4583</v>
      </c>
      <c r="G642" s="34" t="s">
        <v>4649</v>
      </c>
      <c r="H642" s="34" t="s">
        <v>4650</v>
      </c>
      <c r="I642" s="34" t="s">
        <v>4632</v>
      </c>
      <c r="J642" s="148">
        <v>6100015892</v>
      </c>
      <c r="K642" s="149" t="s">
        <v>4596</v>
      </c>
      <c r="L642" s="150" t="s">
        <v>4651</v>
      </c>
      <c r="M642" s="128" t="s">
        <v>4501</v>
      </c>
      <c r="N642" s="265"/>
    </row>
    <row r="643" spans="1:14" ht="40.5" customHeight="1" outlineLevel="1">
      <c r="A643" s="128" t="s">
        <v>4652</v>
      </c>
      <c r="B643" s="148" t="s">
        <v>2048</v>
      </c>
      <c r="C643" s="146" t="s">
        <v>792</v>
      </c>
      <c r="D643" s="199" t="s">
        <v>4653</v>
      </c>
      <c r="E643" s="34">
        <v>25.658719999999999</v>
      </c>
      <c r="F643" s="150" t="s">
        <v>4204</v>
      </c>
      <c r="G643" s="34" t="s">
        <v>4624</v>
      </c>
      <c r="H643" s="34" t="s">
        <v>4556</v>
      </c>
      <c r="I643" s="34" t="s">
        <v>4625</v>
      </c>
      <c r="J643" s="148">
        <v>6100015902</v>
      </c>
      <c r="K643" s="149" t="s">
        <v>4596</v>
      </c>
      <c r="L643" s="150" t="s">
        <v>4654</v>
      </c>
      <c r="M643" s="128" t="s">
        <v>4501</v>
      </c>
      <c r="N643" s="265"/>
    </row>
    <row r="644" spans="1:14" ht="47.25" outlineLevel="1">
      <c r="A644" s="128" t="s">
        <v>4655</v>
      </c>
      <c r="B644" s="148" t="s">
        <v>2048</v>
      </c>
      <c r="C644" s="146" t="s">
        <v>792</v>
      </c>
      <c r="D644" s="199" t="s">
        <v>4656</v>
      </c>
      <c r="E644" s="34">
        <v>161.83351999999999</v>
      </c>
      <c r="F644" s="150" t="s">
        <v>4583</v>
      </c>
      <c r="G644" s="34" t="s">
        <v>4657</v>
      </c>
      <c r="H644" s="34" t="s">
        <v>4650</v>
      </c>
      <c r="I644" s="34" t="s">
        <v>4632</v>
      </c>
      <c r="J644" s="148">
        <v>6100015902</v>
      </c>
      <c r="K644" s="149">
        <v>41836</v>
      </c>
      <c r="L644" s="150" t="s">
        <v>4658</v>
      </c>
      <c r="M644" s="128" t="s">
        <v>4501</v>
      </c>
      <c r="N644" s="265"/>
    </row>
    <row r="645" spans="1:14" ht="47.25" outlineLevel="1">
      <c r="A645" s="128" t="s">
        <v>4659</v>
      </c>
      <c r="B645" s="148" t="s">
        <v>2048</v>
      </c>
      <c r="C645" s="146" t="s">
        <v>792</v>
      </c>
      <c r="D645" s="147" t="s">
        <v>4660</v>
      </c>
      <c r="E645" s="34">
        <v>36.696730000000002</v>
      </c>
      <c r="F645" s="150" t="s">
        <v>4204</v>
      </c>
      <c r="G645" s="34" t="s">
        <v>4624</v>
      </c>
      <c r="H645" s="34" t="s">
        <v>4556</v>
      </c>
      <c r="I645" s="34" t="s">
        <v>4625</v>
      </c>
      <c r="J645" s="148">
        <v>6100015967</v>
      </c>
      <c r="K645" s="149" t="s">
        <v>4661</v>
      </c>
      <c r="L645" s="150" t="s">
        <v>4662</v>
      </c>
      <c r="M645" s="128" t="s">
        <v>4501</v>
      </c>
      <c r="N645" s="265"/>
    </row>
    <row r="646" spans="1:14" ht="47.25" outlineLevel="1">
      <c r="A646" s="128" t="s">
        <v>4663</v>
      </c>
      <c r="B646" s="148" t="s">
        <v>2048</v>
      </c>
      <c r="C646" s="146" t="s">
        <v>792</v>
      </c>
      <c r="D646" s="147" t="s">
        <v>4664</v>
      </c>
      <c r="E646" s="34">
        <v>14.62072</v>
      </c>
      <c r="F646" s="150" t="s">
        <v>4204</v>
      </c>
      <c r="G646" s="34" t="s">
        <v>4624</v>
      </c>
      <c r="H646" s="34" t="s">
        <v>4556</v>
      </c>
      <c r="I646" s="34" t="s">
        <v>4625</v>
      </c>
      <c r="J646" s="148">
        <v>6100016072</v>
      </c>
      <c r="K646" s="149" t="s">
        <v>4665</v>
      </c>
      <c r="L646" s="150" t="s">
        <v>4666</v>
      </c>
      <c r="M646" s="128" t="s">
        <v>4501</v>
      </c>
      <c r="N646" s="265"/>
    </row>
    <row r="647" spans="1:14" ht="47.25" outlineLevel="1">
      <c r="A647" s="128" t="s">
        <v>4667</v>
      </c>
      <c r="B647" s="148" t="s">
        <v>2048</v>
      </c>
      <c r="C647" s="146" t="s">
        <v>792</v>
      </c>
      <c r="D647" s="147" t="s">
        <v>4668</v>
      </c>
      <c r="E647" s="34">
        <v>47.734729999999999</v>
      </c>
      <c r="F647" s="150" t="s">
        <v>4204</v>
      </c>
      <c r="G647" s="34" t="s">
        <v>4624</v>
      </c>
      <c r="H647" s="34" t="s">
        <v>4556</v>
      </c>
      <c r="I647" s="34" t="s">
        <v>4625</v>
      </c>
      <c r="J647" s="148">
        <v>6100016299</v>
      </c>
      <c r="K647" s="149" t="s">
        <v>1627</v>
      </c>
      <c r="L647" s="150" t="s">
        <v>4669</v>
      </c>
      <c r="M647" s="128" t="s">
        <v>4501</v>
      </c>
      <c r="N647" s="265"/>
    </row>
    <row r="648" spans="1:14" ht="47.25" outlineLevel="1">
      <c r="A648" s="128" t="s">
        <v>4670</v>
      </c>
      <c r="B648" s="148" t="s">
        <v>2048</v>
      </c>
      <c r="C648" s="146" t="s">
        <v>792</v>
      </c>
      <c r="D648" s="199" t="s">
        <v>4671</v>
      </c>
      <c r="E648" s="34">
        <v>82.88449</v>
      </c>
      <c r="F648" s="150" t="s">
        <v>4583</v>
      </c>
      <c r="G648" s="34" t="s">
        <v>4672</v>
      </c>
      <c r="H648" s="34" t="s">
        <v>4650</v>
      </c>
      <c r="I648" s="34" t="s">
        <v>4632</v>
      </c>
      <c r="J648" s="148">
        <v>6100016318</v>
      </c>
      <c r="K648" s="149" t="s">
        <v>1627</v>
      </c>
      <c r="L648" s="150" t="s">
        <v>4673</v>
      </c>
      <c r="M648" s="128" t="s">
        <v>4501</v>
      </c>
      <c r="N648" s="265"/>
    </row>
    <row r="649" spans="1:14" ht="47.25" customHeight="1" outlineLevel="1">
      <c r="A649" s="128" t="s">
        <v>4674</v>
      </c>
      <c r="B649" s="148" t="s">
        <v>2053</v>
      </c>
      <c r="C649" s="146" t="s">
        <v>792</v>
      </c>
      <c r="D649" s="199" t="s">
        <v>1585</v>
      </c>
      <c r="E649" s="34">
        <v>0</v>
      </c>
      <c r="F649" s="150" t="s">
        <v>4204</v>
      </c>
      <c r="G649" s="34" t="s">
        <v>4675</v>
      </c>
      <c r="H649" s="34" t="s">
        <v>4676</v>
      </c>
      <c r="I649" s="34" t="s">
        <v>4677</v>
      </c>
      <c r="J649" s="148">
        <v>6100013667</v>
      </c>
      <c r="K649" s="149" t="s">
        <v>1587</v>
      </c>
      <c r="L649" s="150" t="s">
        <v>1588</v>
      </c>
      <c r="M649" s="128" t="s">
        <v>4501</v>
      </c>
      <c r="N649" s="265" t="s">
        <v>4678</v>
      </c>
    </row>
    <row r="650" spans="1:14" ht="54" customHeight="1" outlineLevel="1">
      <c r="A650" s="128" t="s">
        <v>4679</v>
      </c>
      <c r="B650" s="148" t="s">
        <v>2053</v>
      </c>
      <c r="C650" s="146" t="s">
        <v>792</v>
      </c>
      <c r="D650" s="199" t="s">
        <v>4680</v>
      </c>
      <c r="E650" s="34">
        <v>69.416690000000003</v>
      </c>
      <c r="F650" s="150" t="s">
        <v>4204</v>
      </c>
      <c r="G650" s="34" t="s">
        <v>4675</v>
      </c>
      <c r="H650" s="34" t="s">
        <v>4676</v>
      </c>
      <c r="I650" s="34" t="s">
        <v>4677</v>
      </c>
      <c r="J650" s="148">
        <v>6100016280</v>
      </c>
      <c r="K650" s="149" t="s">
        <v>1627</v>
      </c>
      <c r="L650" s="150" t="s">
        <v>4681</v>
      </c>
      <c r="M650" s="128" t="s">
        <v>4501</v>
      </c>
      <c r="N650" s="265"/>
    </row>
    <row r="651" spans="1:14" ht="63" outlineLevel="1">
      <c r="A651" s="128" t="s">
        <v>4682</v>
      </c>
      <c r="B651" s="148" t="s">
        <v>2053</v>
      </c>
      <c r="C651" s="146" t="s">
        <v>792</v>
      </c>
      <c r="D651" s="199" t="s">
        <v>4683</v>
      </c>
      <c r="E651" s="34">
        <v>31.997859999999999</v>
      </c>
      <c r="F651" s="150" t="s">
        <v>4204</v>
      </c>
      <c r="G651" s="34" t="s">
        <v>4675</v>
      </c>
      <c r="H651" s="34" t="s">
        <v>4676</v>
      </c>
      <c r="I651" s="34" t="s">
        <v>4677</v>
      </c>
      <c r="J651" s="148">
        <v>6100017262</v>
      </c>
      <c r="K651" s="149" t="s">
        <v>4684</v>
      </c>
      <c r="L651" s="150" t="s">
        <v>4685</v>
      </c>
      <c r="M651" s="128" t="s">
        <v>4501</v>
      </c>
      <c r="N651" s="265"/>
    </row>
    <row r="652" spans="1:14" ht="47.25" outlineLevel="1">
      <c r="A652" s="128" t="s">
        <v>4686</v>
      </c>
      <c r="B652" s="148" t="s">
        <v>2053</v>
      </c>
      <c r="C652" s="146" t="s">
        <v>792</v>
      </c>
      <c r="D652" s="199" t="s">
        <v>4687</v>
      </c>
      <c r="E652" s="34">
        <v>15.2239</v>
      </c>
      <c r="F652" s="150" t="s">
        <v>4204</v>
      </c>
      <c r="G652" s="34" t="s">
        <v>4675</v>
      </c>
      <c r="H652" s="34" t="s">
        <v>4676</v>
      </c>
      <c r="I652" s="34" t="s">
        <v>4677</v>
      </c>
      <c r="J652" s="148">
        <v>6100017393</v>
      </c>
      <c r="K652" s="149" t="s">
        <v>4684</v>
      </c>
      <c r="L652" s="150" t="s">
        <v>4688</v>
      </c>
      <c r="M652" s="128" t="s">
        <v>4501</v>
      </c>
      <c r="N652" s="265"/>
    </row>
    <row r="653" spans="1:14" ht="47.25" outlineLevel="1">
      <c r="A653" s="128" t="s">
        <v>4689</v>
      </c>
      <c r="B653" s="148" t="s">
        <v>2053</v>
      </c>
      <c r="C653" s="146" t="s">
        <v>792</v>
      </c>
      <c r="D653" s="199" t="s">
        <v>4690</v>
      </c>
      <c r="E653" s="34">
        <v>17.804500000000001</v>
      </c>
      <c r="F653" s="150" t="s">
        <v>4204</v>
      </c>
      <c r="G653" s="34" t="s">
        <v>4675</v>
      </c>
      <c r="H653" s="34" t="s">
        <v>4676</v>
      </c>
      <c r="I653" s="34" t="s">
        <v>4677</v>
      </c>
      <c r="J653" s="148">
        <v>6100017512</v>
      </c>
      <c r="K653" s="149" t="s">
        <v>4684</v>
      </c>
      <c r="L653" s="150" t="s">
        <v>4691</v>
      </c>
      <c r="M653" s="128" t="s">
        <v>4501</v>
      </c>
      <c r="N653" s="265"/>
    </row>
    <row r="654" spans="1:14" ht="47.25" outlineLevel="1">
      <c r="A654" s="128" t="s">
        <v>4692</v>
      </c>
      <c r="B654" s="148" t="s">
        <v>2053</v>
      </c>
      <c r="C654" s="146" t="s">
        <v>792</v>
      </c>
      <c r="D654" s="199" t="s">
        <v>4693</v>
      </c>
      <c r="E654" s="34">
        <v>306.78874000000002</v>
      </c>
      <c r="F654" s="150" t="s">
        <v>4583</v>
      </c>
      <c r="G654" s="34" t="s">
        <v>4694</v>
      </c>
      <c r="H654" s="34" t="s">
        <v>4695</v>
      </c>
      <c r="I654" s="34" t="s">
        <v>4696</v>
      </c>
      <c r="J654" s="148">
        <v>6100017759</v>
      </c>
      <c r="K654" s="149" t="s">
        <v>4684</v>
      </c>
      <c r="L654" s="150" t="s">
        <v>4697</v>
      </c>
      <c r="M654" s="128" t="s">
        <v>4501</v>
      </c>
      <c r="N654" s="265"/>
    </row>
    <row r="655" spans="1:14" ht="47.25" outlineLevel="1">
      <c r="A655" s="128" t="s">
        <v>4698</v>
      </c>
      <c r="B655" s="148" t="s">
        <v>2053</v>
      </c>
      <c r="C655" s="146" t="s">
        <v>792</v>
      </c>
      <c r="D655" s="199" t="s">
        <v>4699</v>
      </c>
      <c r="E655" s="34">
        <v>69.416690000000003</v>
      </c>
      <c r="F655" s="150" t="s">
        <v>4204</v>
      </c>
      <c r="G655" s="34" t="s">
        <v>4675</v>
      </c>
      <c r="H655" s="34" t="s">
        <v>4676</v>
      </c>
      <c r="I655" s="34" t="s">
        <v>4677</v>
      </c>
      <c r="J655" s="148">
        <v>6100017964</v>
      </c>
      <c r="K655" s="149" t="s">
        <v>4700</v>
      </c>
      <c r="L655" s="150" t="s">
        <v>4701</v>
      </c>
      <c r="M655" s="128" t="s">
        <v>4501</v>
      </c>
      <c r="N655" s="265"/>
    </row>
    <row r="656" spans="1:14" ht="63" outlineLevel="1">
      <c r="A656" s="128" t="s">
        <v>4702</v>
      </c>
      <c r="B656" s="148" t="s">
        <v>2053</v>
      </c>
      <c r="C656" s="146" t="s">
        <v>792</v>
      </c>
      <c r="D656" s="199" t="s">
        <v>4703</v>
      </c>
      <c r="E656" s="34">
        <v>22.255929999999999</v>
      </c>
      <c r="F656" s="150" t="s">
        <v>4204</v>
      </c>
      <c r="G656" s="34" t="s">
        <v>4675</v>
      </c>
      <c r="H656" s="34" t="s">
        <v>4676</v>
      </c>
      <c r="I656" s="34" t="s">
        <v>4677</v>
      </c>
      <c r="J656" s="148">
        <v>6100017987</v>
      </c>
      <c r="K656" s="149" t="s">
        <v>4700</v>
      </c>
      <c r="L656" s="150" t="s">
        <v>4704</v>
      </c>
      <c r="M656" s="128" t="s">
        <v>4501</v>
      </c>
      <c r="N656" s="265"/>
    </row>
    <row r="657" spans="1:14" ht="47.25" outlineLevel="1">
      <c r="A657" s="128" t="s">
        <v>4705</v>
      </c>
      <c r="B657" s="148" t="s">
        <v>2058</v>
      </c>
      <c r="C657" s="146" t="s">
        <v>792</v>
      </c>
      <c r="D657" s="199" t="s">
        <v>4706</v>
      </c>
      <c r="E657" s="34">
        <v>4.6697600000000001</v>
      </c>
      <c r="F657" s="150" t="s">
        <v>4204</v>
      </c>
      <c r="G657" s="34" t="s">
        <v>4707</v>
      </c>
      <c r="H657" s="34" t="s">
        <v>4556</v>
      </c>
      <c r="I657" s="34" t="s">
        <v>4708</v>
      </c>
      <c r="J657" s="148">
        <v>6100014160</v>
      </c>
      <c r="K657" s="149">
        <v>41247</v>
      </c>
      <c r="L657" s="150" t="s">
        <v>4709</v>
      </c>
      <c r="M657" s="128" t="s">
        <v>4501</v>
      </c>
      <c r="N657" s="265" t="s">
        <v>4710</v>
      </c>
    </row>
    <row r="658" spans="1:14" ht="47.25" outlineLevel="1">
      <c r="A658" s="128" t="s">
        <v>4711</v>
      </c>
      <c r="B658" s="148" t="s">
        <v>2058</v>
      </c>
      <c r="C658" s="146" t="s">
        <v>792</v>
      </c>
      <c r="D658" s="199" t="s">
        <v>4712</v>
      </c>
      <c r="E658" s="34">
        <v>4.6697600000000001</v>
      </c>
      <c r="F658" s="150" t="s">
        <v>4204</v>
      </c>
      <c r="G658" s="34" t="s">
        <v>4707</v>
      </c>
      <c r="H658" s="34" t="s">
        <v>4556</v>
      </c>
      <c r="I658" s="34" t="s">
        <v>4708</v>
      </c>
      <c r="J658" s="148">
        <v>6100017760</v>
      </c>
      <c r="K658" s="149">
        <v>41453</v>
      </c>
      <c r="L658" s="150" t="s">
        <v>4713</v>
      </c>
      <c r="M658" s="128" t="s">
        <v>4501</v>
      </c>
      <c r="N658" s="265"/>
    </row>
    <row r="659" spans="1:14" ht="47.25" outlineLevel="1">
      <c r="A659" s="128" t="s">
        <v>4714</v>
      </c>
      <c r="B659" s="148" t="s">
        <v>2058</v>
      </c>
      <c r="C659" s="146" t="s">
        <v>792</v>
      </c>
      <c r="D659" s="199" t="s">
        <v>4715</v>
      </c>
      <c r="E659" s="34">
        <v>4.6697600000000001</v>
      </c>
      <c r="F659" s="150" t="s">
        <v>4204</v>
      </c>
      <c r="G659" s="34" t="s">
        <v>4707</v>
      </c>
      <c r="H659" s="34" t="s">
        <v>4556</v>
      </c>
      <c r="I659" s="34" t="s">
        <v>4708</v>
      </c>
      <c r="J659" s="148">
        <v>6100018352</v>
      </c>
      <c r="K659" s="149">
        <v>41507</v>
      </c>
      <c r="L659" s="150" t="s">
        <v>4716</v>
      </c>
      <c r="M659" s="128" t="s">
        <v>4501</v>
      </c>
      <c r="N659" s="265"/>
    </row>
    <row r="660" spans="1:14" ht="47.25" outlineLevel="1">
      <c r="A660" s="128" t="s">
        <v>4717</v>
      </c>
      <c r="B660" s="148" t="s">
        <v>2058</v>
      </c>
      <c r="C660" s="146" t="s">
        <v>792</v>
      </c>
      <c r="D660" s="199" t="s">
        <v>4718</v>
      </c>
      <c r="E660" s="34">
        <v>4.6697600000000001</v>
      </c>
      <c r="F660" s="150" t="s">
        <v>4204</v>
      </c>
      <c r="G660" s="34" t="s">
        <v>4707</v>
      </c>
      <c r="H660" s="34" t="s">
        <v>4556</v>
      </c>
      <c r="I660" s="34" t="s">
        <v>4708</v>
      </c>
      <c r="J660" s="148">
        <v>6100018699</v>
      </c>
      <c r="K660" s="149">
        <v>41507</v>
      </c>
      <c r="L660" s="150" t="s">
        <v>4719</v>
      </c>
      <c r="M660" s="128" t="s">
        <v>4501</v>
      </c>
      <c r="N660" s="265"/>
    </row>
    <row r="661" spans="1:14" ht="31.5" outlineLevel="1">
      <c r="A661" s="128" t="s">
        <v>4720</v>
      </c>
      <c r="B661" s="148" t="s">
        <v>2063</v>
      </c>
      <c r="C661" s="146" t="s">
        <v>792</v>
      </c>
      <c r="D661" s="199" t="s">
        <v>4721</v>
      </c>
      <c r="E661" s="34">
        <v>307.94936999999999</v>
      </c>
      <c r="F661" s="150" t="s">
        <v>4583</v>
      </c>
      <c r="G661" s="34" t="s">
        <v>4722</v>
      </c>
      <c r="H661" s="34" t="s">
        <v>4723</v>
      </c>
      <c r="I661" s="34" t="s">
        <v>4724</v>
      </c>
      <c r="J661" s="148">
        <v>6100014054</v>
      </c>
      <c r="K661" s="149">
        <v>41247</v>
      </c>
      <c r="L661" s="150" t="s">
        <v>4725</v>
      </c>
      <c r="M661" s="128" t="s">
        <v>4501</v>
      </c>
      <c r="N661" s="150" t="s">
        <v>4726</v>
      </c>
    </row>
    <row r="662" spans="1:14" ht="47.25" outlineLevel="1">
      <c r="A662" s="128" t="s">
        <v>4727</v>
      </c>
      <c r="B662" s="148" t="s">
        <v>3530</v>
      </c>
      <c r="C662" s="146" t="s">
        <v>792</v>
      </c>
      <c r="D662" s="199" t="s">
        <v>4728</v>
      </c>
      <c r="E662" s="34">
        <v>111.94623</v>
      </c>
      <c r="F662" s="150" t="s">
        <v>4394</v>
      </c>
      <c r="G662" s="34" t="s">
        <v>4729</v>
      </c>
      <c r="H662" s="34" t="s">
        <v>4730</v>
      </c>
      <c r="I662" s="34" t="s">
        <v>4731</v>
      </c>
      <c r="J662" s="148">
        <v>6100017910</v>
      </c>
      <c r="K662" s="149" t="s">
        <v>4732</v>
      </c>
      <c r="L662" s="150" t="s">
        <v>4733</v>
      </c>
      <c r="M662" s="128" t="s">
        <v>4501</v>
      </c>
      <c r="N662" s="150" t="s">
        <v>4734</v>
      </c>
    </row>
    <row r="663" spans="1:14" ht="47.25" outlineLevel="1">
      <c r="A663" s="128" t="s">
        <v>4735</v>
      </c>
      <c r="B663" s="148" t="s">
        <v>3535</v>
      </c>
      <c r="C663" s="146" t="s">
        <v>792</v>
      </c>
      <c r="D663" s="147" t="s">
        <v>4736</v>
      </c>
      <c r="E663" s="34">
        <v>136.47049000000001</v>
      </c>
      <c r="F663" s="150" t="s">
        <v>4255</v>
      </c>
      <c r="G663" s="34" t="s">
        <v>4737</v>
      </c>
      <c r="H663" s="34" t="s">
        <v>4738</v>
      </c>
      <c r="I663" s="34" t="s">
        <v>4739</v>
      </c>
      <c r="J663" s="148">
        <v>6100013722</v>
      </c>
      <c r="K663" s="149" t="s">
        <v>4740</v>
      </c>
      <c r="L663" s="150" t="s">
        <v>1236</v>
      </c>
      <c r="M663" s="128" t="s">
        <v>4501</v>
      </c>
      <c r="N663" s="265" t="s">
        <v>4741</v>
      </c>
    </row>
    <row r="664" spans="1:14" ht="47.25" outlineLevel="1">
      <c r="A664" s="128" t="s">
        <v>4742</v>
      </c>
      <c r="B664" s="148" t="s">
        <v>3535</v>
      </c>
      <c r="C664" s="146" t="s">
        <v>792</v>
      </c>
      <c r="D664" s="199" t="s">
        <v>4743</v>
      </c>
      <c r="E664" s="34">
        <v>614.87036000000001</v>
      </c>
      <c r="F664" s="150" t="s">
        <v>4255</v>
      </c>
      <c r="G664" s="34" t="s">
        <v>4737</v>
      </c>
      <c r="H664" s="34" t="s">
        <v>4738</v>
      </c>
      <c r="I664" s="34" t="s">
        <v>4739</v>
      </c>
      <c r="J664" s="148">
        <v>6100016869</v>
      </c>
      <c r="K664" s="149" t="s">
        <v>4744</v>
      </c>
      <c r="L664" s="150" t="s">
        <v>4745</v>
      </c>
      <c r="M664" s="128" t="s">
        <v>4501</v>
      </c>
      <c r="N664" s="265"/>
    </row>
    <row r="665" spans="1:14" ht="47.25" outlineLevel="1">
      <c r="A665" s="128" t="s">
        <v>4746</v>
      </c>
      <c r="B665" s="148" t="s">
        <v>3540</v>
      </c>
      <c r="C665" s="146" t="s">
        <v>792</v>
      </c>
      <c r="D665" s="199" t="s">
        <v>4747</v>
      </c>
      <c r="E665" s="34">
        <v>61.689590000000003</v>
      </c>
      <c r="F665" s="150" t="s">
        <v>4204</v>
      </c>
      <c r="G665" s="34" t="s">
        <v>4748</v>
      </c>
      <c r="H665" s="34" t="s">
        <v>4749</v>
      </c>
      <c r="I665" s="34" t="s">
        <v>4750</v>
      </c>
      <c r="J665" s="148">
        <v>6100016479</v>
      </c>
      <c r="K665" s="149">
        <v>41414</v>
      </c>
      <c r="L665" s="150" t="s">
        <v>4751</v>
      </c>
      <c r="M665" s="128" t="s">
        <v>4501</v>
      </c>
      <c r="N665" s="150" t="s">
        <v>4752</v>
      </c>
    </row>
    <row r="666" spans="1:14" ht="47.25" outlineLevel="1">
      <c r="A666" s="128" t="s">
        <v>4753</v>
      </c>
      <c r="B666" s="148" t="s">
        <v>3545</v>
      </c>
      <c r="C666" s="146" t="s">
        <v>792</v>
      </c>
      <c r="D666" s="199" t="s">
        <v>4754</v>
      </c>
      <c r="E666" s="34">
        <v>16.091550000000002</v>
      </c>
      <c r="F666" s="150" t="s">
        <v>4204</v>
      </c>
      <c r="G666" s="34" t="s">
        <v>4755</v>
      </c>
      <c r="H666" s="34" t="s">
        <v>4738</v>
      </c>
      <c r="I666" s="34" t="s">
        <v>4756</v>
      </c>
      <c r="J666" s="148">
        <v>6100016019</v>
      </c>
      <c r="K666" s="149" t="s">
        <v>4757</v>
      </c>
      <c r="L666" s="150" t="s">
        <v>4758</v>
      </c>
      <c r="M666" s="128" t="s">
        <v>4501</v>
      </c>
      <c r="N666" s="265" t="s">
        <v>4759</v>
      </c>
    </row>
    <row r="667" spans="1:14" ht="63" outlineLevel="1">
      <c r="A667" s="128" t="s">
        <v>4760</v>
      </c>
      <c r="B667" s="148" t="s">
        <v>3545</v>
      </c>
      <c r="C667" s="146" t="s">
        <v>792</v>
      </c>
      <c r="D667" s="199" t="s">
        <v>4761</v>
      </c>
      <c r="E667" s="34">
        <v>19.85971</v>
      </c>
      <c r="F667" s="150" t="s">
        <v>4204</v>
      </c>
      <c r="G667" s="34" t="s">
        <v>4755</v>
      </c>
      <c r="H667" s="34" t="s">
        <v>4738</v>
      </c>
      <c r="I667" s="34" t="s">
        <v>4756</v>
      </c>
      <c r="J667" s="148">
        <v>6100018266</v>
      </c>
      <c r="K667" s="149" t="s">
        <v>4762</v>
      </c>
      <c r="L667" s="150" t="s">
        <v>4763</v>
      </c>
      <c r="M667" s="128" t="s">
        <v>4501</v>
      </c>
      <c r="N667" s="265"/>
    </row>
    <row r="668" spans="1:14" ht="47.25" outlineLevel="1">
      <c r="A668" s="128" t="s">
        <v>4764</v>
      </c>
      <c r="B668" s="148" t="s">
        <v>3545</v>
      </c>
      <c r="C668" s="146" t="s">
        <v>792</v>
      </c>
      <c r="D668" s="199" t="s">
        <v>4765</v>
      </c>
      <c r="E668" s="34">
        <v>48.748820000000002</v>
      </c>
      <c r="F668" s="150" t="s">
        <v>4204</v>
      </c>
      <c r="G668" s="34" t="s">
        <v>4755</v>
      </c>
      <c r="H668" s="34" t="s">
        <v>4738</v>
      </c>
      <c r="I668" s="34" t="s">
        <v>4756</v>
      </c>
      <c r="J668" s="148">
        <v>6100018381</v>
      </c>
      <c r="K668" s="149" t="s">
        <v>4766</v>
      </c>
      <c r="L668" s="150" t="s">
        <v>4767</v>
      </c>
      <c r="M668" s="128" t="s">
        <v>4501</v>
      </c>
      <c r="N668" s="265"/>
    </row>
    <row r="669" spans="1:14" ht="47.25" outlineLevel="1">
      <c r="A669" s="128" t="s">
        <v>4768</v>
      </c>
      <c r="B669" s="148" t="s">
        <v>3550</v>
      </c>
      <c r="C669" s="146" t="s">
        <v>792</v>
      </c>
      <c r="D669" s="199" t="s">
        <v>4769</v>
      </c>
      <c r="E669" s="34">
        <v>10.13612</v>
      </c>
      <c r="F669" s="150" t="s">
        <v>4204</v>
      </c>
      <c r="G669" s="34" t="s">
        <v>4770</v>
      </c>
      <c r="H669" s="34" t="s">
        <v>4771</v>
      </c>
      <c r="I669" s="34" t="s">
        <v>4772</v>
      </c>
      <c r="J669" s="148">
        <v>6100009351</v>
      </c>
      <c r="K669" s="149">
        <v>40966</v>
      </c>
      <c r="L669" s="150" t="s">
        <v>4773</v>
      </c>
      <c r="M669" s="128" t="s">
        <v>4501</v>
      </c>
      <c r="N669" s="265" t="s">
        <v>4774</v>
      </c>
    </row>
    <row r="670" spans="1:14" ht="47.25" outlineLevel="1">
      <c r="A670" s="128" t="s">
        <v>4775</v>
      </c>
      <c r="B670" s="148" t="s">
        <v>3550</v>
      </c>
      <c r="C670" s="146" t="s">
        <v>792</v>
      </c>
      <c r="D670" s="147" t="s">
        <v>1111</v>
      </c>
      <c r="E670" s="34">
        <v>52.16281</v>
      </c>
      <c r="F670" s="150" t="s">
        <v>4204</v>
      </c>
      <c r="G670" s="34" t="s">
        <v>4770</v>
      </c>
      <c r="H670" s="34" t="s">
        <v>4771</v>
      </c>
      <c r="I670" s="34" t="s">
        <v>4772</v>
      </c>
      <c r="J670" s="148">
        <v>6100014273</v>
      </c>
      <c r="K670" s="149" t="s">
        <v>4343</v>
      </c>
      <c r="L670" s="150" t="s">
        <v>4776</v>
      </c>
      <c r="M670" s="128" t="s">
        <v>4501</v>
      </c>
      <c r="N670" s="265"/>
    </row>
    <row r="671" spans="1:14" s="112" customFormat="1" ht="47.25" outlineLevel="1">
      <c r="A671" s="128" t="s">
        <v>4777</v>
      </c>
      <c r="B671" s="148" t="s">
        <v>3555</v>
      </c>
      <c r="C671" s="161" t="s">
        <v>792</v>
      </c>
      <c r="D671" s="156" t="s">
        <v>4778</v>
      </c>
      <c r="E671" s="34">
        <v>134.65173999999999</v>
      </c>
      <c r="F671" s="150" t="s">
        <v>4255</v>
      </c>
      <c r="G671" s="34" t="s">
        <v>4779</v>
      </c>
      <c r="H671" s="34" t="s">
        <v>4771</v>
      </c>
      <c r="I671" s="34" t="s">
        <v>4780</v>
      </c>
      <c r="J671" s="148">
        <v>6100014233</v>
      </c>
      <c r="K671" s="149" t="s">
        <v>4366</v>
      </c>
      <c r="L671" s="150" t="s">
        <v>4781</v>
      </c>
      <c r="M671" s="128" t="s">
        <v>4501</v>
      </c>
      <c r="N671" s="150" t="s">
        <v>4782</v>
      </c>
    </row>
    <row r="672" spans="1:14" ht="47.25" outlineLevel="1">
      <c r="A672" s="128" t="s">
        <v>4783</v>
      </c>
      <c r="B672" s="148" t="s">
        <v>3560</v>
      </c>
      <c r="C672" s="146" t="s">
        <v>792</v>
      </c>
      <c r="D672" s="147" t="s">
        <v>1332</v>
      </c>
      <c r="E672" s="34">
        <v>185.27903000000001</v>
      </c>
      <c r="F672" s="150" t="s">
        <v>4255</v>
      </c>
      <c r="G672" s="34" t="s">
        <v>4784</v>
      </c>
      <c r="H672" s="34" t="s">
        <v>4771</v>
      </c>
      <c r="I672" s="34" t="s">
        <v>4785</v>
      </c>
      <c r="J672" s="148">
        <v>6100013973</v>
      </c>
      <c r="K672" s="149" t="s">
        <v>4786</v>
      </c>
      <c r="L672" s="150" t="s">
        <v>4787</v>
      </c>
      <c r="M672" s="128" t="s">
        <v>4501</v>
      </c>
      <c r="N672" s="150" t="s">
        <v>4788</v>
      </c>
    </row>
    <row r="673" spans="1:14" ht="47.25" customHeight="1" outlineLevel="1">
      <c r="A673" s="128" t="s">
        <v>4789</v>
      </c>
      <c r="B673" s="148" t="s">
        <v>3566</v>
      </c>
      <c r="C673" s="146" t="s">
        <v>792</v>
      </c>
      <c r="D673" s="199" t="s">
        <v>4790</v>
      </c>
      <c r="E673" s="34">
        <v>71.557079999999999</v>
      </c>
      <c r="F673" s="150" t="s">
        <v>4255</v>
      </c>
      <c r="G673" s="34" t="s">
        <v>4791</v>
      </c>
      <c r="H673" s="34" t="s">
        <v>4792</v>
      </c>
      <c r="I673" s="34" t="s">
        <v>4793</v>
      </c>
      <c r="J673" s="148">
        <v>6100011321</v>
      </c>
      <c r="K673" s="149">
        <v>41086</v>
      </c>
      <c r="L673" s="150" t="s">
        <v>4794</v>
      </c>
      <c r="M673" s="128" t="s">
        <v>4501</v>
      </c>
      <c r="N673" s="265" t="s">
        <v>4795</v>
      </c>
    </row>
    <row r="674" spans="1:14" ht="47.25" outlineLevel="1">
      <c r="A674" s="128" t="s">
        <v>4796</v>
      </c>
      <c r="B674" s="148" t="s">
        <v>3566</v>
      </c>
      <c r="C674" s="146" t="s">
        <v>792</v>
      </c>
      <c r="D674" s="147" t="s">
        <v>4371</v>
      </c>
      <c r="E674" s="34">
        <v>138.52016</v>
      </c>
      <c r="F674" s="150" t="s">
        <v>4797</v>
      </c>
      <c r="G674" s="34" t="s">
        <v>4798</v>
      </c>
      <c r="H674" s="34" t="s">
        <v>4799</v>
      </c>
      <c r="I674" s="34" t="s">
        <v>4793</v>
      </c>
      <c r="J674" s="148">
        <v>6100014134</v>
      </c>
      <c r="K674" s="149" t="s">
        <v>4297</v>
      </c>
      <c r="L674" s="150" t="s">
        <v>4800</v>
      </c>
      <c r="M674" s="128" t="s">
        <v>4501</v>
      </c>
      <c r="N674" s="265"/>
    </row>
    <row r="675" spans="1:14" ht="47.25" outlineLevel="1">
      <c r="A675" s="128" t="s">
        <v>4801</v>
      </c>
      <c r="B675" s="148" t="s">
        <v>3566</v>
      </c>
      <c r="C675" s="146" t="s">
        <v>792</v>
      </c>
      <c r="D675" s="147" t="s">
        <v>4802</v>
      </c>
      <c r="E675" s="34">
        <v>166.91928000000001</v>
      </c>
      <c r="F675" s="150" t="s">
        <v>4803</v>
      </c>
      <c r="G675" s="34" t="s">
        <v>4804</v>
      </c>
      <c r="H675" s="34" t="s">
        <v>4799</v>
      </c>
      <c r="I675" s="34" t="s">
        <v>4793</v>
      </c>
      <c r="J675" s="148">
        <v>6100014813</v>
      </c>
      <c r="K675" s="149" t="s">
        <v>1371</v>
      </c>
      <c r="L675" s="150" t="s">
        <v>4805</v>
      </c>
      <c r="M675" s="128" t="s">
        <v>4501</v>
      </c>
      <c r="N675" s="265"/>
    </row>
    <row r="676" spans="1:14" ht="47.25" outlineLevel="1">
      <c r="A676" s="128" t="s">
        <v>4806</v>
      </c>
      <c r="B676" s="148" t="s">
        <v>3572</v>
      </c>
      <c r="C676" s="146" t="s">
        <v>792</v>
      </c>
      <c r="D676" s="199" t="s">
        <v>4807</v>
      </c>
      <c r="E676" s="34">
        <v>78.710509999999999</v>
      </c>
      <c r="F676" s="150" t="s">
        <v>4394</v>
      </c>
      <c r="G676" s="34" t="s">
        <v>4808</v>
      </c>
      <c r="H676" s="34" t="s">
        <v>4809</v>
      </c>
      <c r="I676" s="34" t="s">
        <v>4810</v>
      </c>
      <c r="J676" s="148">
        <v>6100009362</v>
      </c>
      <c r="K676" s="149">
        <v>40966</v>
      </c>
      <c r="L676" s="150" t="s">
        <v>4811</v>
      </c>
      <c r="M676" s="128" t="s">
        <v>4501</v>
      </c>
      <c r="N676" s="265" t="s">
        <v>4812</v>
      </c>
    </row>
    <row r="677" spans="1:14" ht="94.5" outlineLevel="1">
      <c r="A677" s="128" t="s">
        <v>4813</v>
      </c>
      <c r="B677" s="148" t="s">
        <v>3572</v>
      </c>
      <c r="C677" s="146" t="s">
        <v>792</v>
      </c>
      <c r="D677" s="199" t="s">
        <v>4814</v>
      </c>
      <c r="E677" s="34">
        <v>165.65355000000002</v>
      </c>
      <c r="F677" s="150" t="s">
        <v>4815</v>
      </c>
      <c r="G677" s="34" t="s">
        <v>4816</v>
      </c>
      <c r="H677" s="34" t="s">
        <v>4817</v>
      </c>
      <c r="I677" s="34" t="s">
        <v>4810</v>
      </c>
      <c r="J677" s="148">
        <v>6100015105</v>
      </c>
      <c r="K677" s="149" t="s">
        <v>4818</v>
      </c>
      <c r="L677" s="150" t="s">
        <v>4819</v>
      </c>
      <c r="M677" s="128" t="s">
        <v>4501</v>
      </c>
      <c r="N677" s="265"/>
    </row>
    <row r="678" spans="1:14" ht="47.25" outlineLevel="1">
      <c r="A678" s="128" t="s">
        <v>4820</v>
      </c>
      <c r="B678" s="148" t="s">
        <v>3578</v>
      </c>
      <c r="C678" s="146" t="s">
        <v>792</v>
      </c>
      <c r="D678" s="199" t="s">
        <v>4821</v>
      </c>
      <c r="E678" s="34">
        <v>11.86</v>
      </c>
      <c r="F678" s="150" t="s">
        <v>4204</v>
      </c>
      <c r="G678" s="34" t="s">
        <v>4822</v>
      </c>
      <c r="H678" s="34" t="s">
        <v>4823</v>
      </c>
      <c r="I678" s="34" t="s">
        <v>4824</v>
      </c>
      <c r="J678" s="148">
        <v>6100012737</v>
      </c>
      <c r="K678" s="149">
        <v>41165</v>
      </c>
      <c r="L678" s="150" t="s">
        <v>4825</v>
      </c>
      <c r="M678" s="128" t="s">
        <v>4501</v>
      </c>
      <c r="N678" s="150" t="s">
        <v>4826</v>
      </c>
    </row>
    <row r="679" spans="1:14" ht="47.25" outlineLevel="1">
      <c r="A679" s="128" t="s">
        <v>4827</v>
      </c>
      <c r="B679" s="148" t="s">
        <v>3584</v>
      </c>
      <c r="C679" s="146" t="s">
        <v>792</v>
      </c>
      <c r="D679" s="147" t="s">
        <v>4828</v>
      </c>
      <c r="E679" s="34">
        <v>244.13578999999999</v>
      </c>
      <c r="F679" s="150" t="s">
        <v>4829</v>
      </c>
      <c r="G679" s="34" t="s">
        <v>4830</v>
      </c>
      <c r="H679" s="34" t="s">
        <v>4831</v>
      </c>
      <c r="I679" s="34" t="s">
        <v>4832</v>
      </c>
      <c r="J679" s="148">
        <v>6100014674</v>
      </c>
      <c r="K679" s="149" t="s">
        <v>1510</v>
      </c>
      <c r="L679" s="150" t="s">
        <v>4833</v>
      </c>
      <c r="M679" s="128" t="s">
        <v>4501</v>
      </c>
      <c r="N679" s="150" t="s">
        <v>4834</v>
      </c>
    </row>
    <row r="680" spans="1:14" ht="47.25" outlineLevel="1">
      <c r="A680" s="128" t="s">
        <v>4835</v>
      </c>
      <c r="B680" s="148" t="s">
        <v>3591</v>
      </c>
      <c r="C680" s="146" t="s">
        <v>792</v>
      </c>
      <c r="D680" s="199" t="s">
        <v>4836</v>
      </c>
      <c r="E680" s="34">
        <v>339.38096000000002</v>
      </c>
      <c r="F680" s="150" t="s">
        <v>4204</v>
      </c>
      <c r="G680" s="34" t="s">
        <v>4837</v>
      </c>
      <c r="H680" s="34" t="s">
        <v>3824</v>
      </c>
      <c r="I680" s="34" t="s">
        <v>4838</v>
      </c>
      <c r="J680" s="148">
        <v>6100018515</v>
      </c>
      <c r="K680" s="149">
        <v>41507</v>
      </c>
      <c r="L680" s="150" t="s">
        <v>4839</v>
      </c>
      <c r="M680" s="128" t="s">
        <v>4501</v>
      </c>
      <c r="N680" s="150" t="s">
        <v>4840</v>
      </c>
    </row>
    <row r="681" spans="1:14" ht="47.25" outlineLevel="1">
      <c r="A681" s="128" t="s">
        <v>4841</v>
      </c>
      <c r="B681" s="148" t="s">
        <v>3605</v>
      </c>
      <c r="C681" s="146" t="s">
        <v>792</v>
      </c>
      <c r="D681" s="147" t="s">
        <v>4482</v>
      </c>
      <c r="E681" s="34">
        <v>171.80114</v>
      </c>
      <c r="F681" s="150" t="s">
        <v>946</v>
      </c>
      <c r="G681" s="34" t="s">
        <v>4842</v>
      </c>
      <c r="H681" s="34" t="s">
        <v>4843</v>
      </c>
      <c r="I681" s="34" t="s">
        <v>4844</v>
      </c>
      <c r="J681" s="148">
        <v>6100013813</v>
      </c>
      <c r="K681" s="149" t="s">
        <v>1381</v>
      </c>
      <c r="L681" s="150" t="s">
        <v>4845</v>
      </c>
      <c r="M681" s="128" t="s">
        <v>4501</v>
      </c>
      <c r="N681" s="150" t="s">
        <v>4846</v>
      </c>
    </row>
    <row r="682" spans="1:14" ht="47.25" outlineLevel="1">
      <c r="A682" s="128" t="s">
        <v>4847</v>
      </c>
      <c r="B682" s="148" t="s">
        <v>3613</v>
      </c>
      <c r="C682" s="146" t="s">
        <v>792</v>
      </c>
      <c r="D682" s="199" t="s">
        <v>4848</v>
      </c>
      <c r="E682" s="34">
        <v>755.95805999999993</v>
      </c>
      <c r="F682" s="150" t="s">
        <v>4849</v>
      </c>
      <c r="G682" s="34" t="s">
        <v>4850</v>
      </c>
      <c r="H682" s="34" t="s">
        <v>4851</v>
      </c>
      <c r="I682" s="34" t="s">
        <v>255</v>
      </c>
      <c r="J682" s="148">
        <v>6100007130</v>
      </c>
      <c r="K682" s="149">
        <v>40767</v>
      </c>
      <c r="L682" s="150" t="s">
        <v>4852</v>
      </c>
      <c r="M682" s="128" t="s">
        <v>4501</v>
      </c>
      <c r="N682" s="265" t="s">
        <v>4853</v>
      </c>
    </row>
    <row r="683" spans="1:14" ht="47.25" outlineLevel="1">
      <c r="A683" s="128" t="s">
        <v>4854</v>
      </c>
      <c r="B683" s="148" t="s">
        <v>3613</v>
      </c>
      <c r="C683" s="146" t="s">
        <v>792</v>
      </c>
      <c r="D683" s="199" t="s">
        <v>4855</v>
      </c>
      <c r="E683" s="34">
        <v>725.62898000000007</v>
      </c>
      <c r="F683" s="150" t="s">
        <v>4849</v>
      </c>
      <c r="G683" s="34" t="s">
        <v>4850</v>
      </c>
      <c r="H683" s="34" t="s">
        <v>4851</v>
      </c>
      <c r="I683" s="34" t="s">
        <v>255</v>
      </c>
      <c r="J683" s="148">
        <v>6100007234</v>
      </c>
      <c r="K683" s="149">
        <v>40767</v>
      </c>
      <c r="L683" s="150" t="s">
        <v>4852</v>
      </c>
      <c r="M683" s="128" t="s">
        <v>4501</v>
      </c>
      <c r="N683" s="265"/>
    </row>
    <row r="684" spans="1:14" ht="63" outlineLevel="1">
      <c r="A684" s="128" t="s">
        <v>4856</v>
      </c>
      <c r="B684" s="148" t="s">
        <v>3619</v>
      </c>
      <c r="C684" s="146" t="s">
        <v>792</v>
      </c>
      <c r="D684" s="147" t="s">
        <v>4857</v>
      </c>
      <c r="E684" s="34">
        <v>73.356870000000001</v>
      </c>
      <c r="F684" s="150" t="s">
        <v>805</v>
      </c>
      <c r="G684" s="34" t="s">
        <v>4858</v>
      </c>
      <c r="H684" s="34" t="s">
        <v>4859</v>
      </c>
      <c r="I684" s="34" t="s">
        <v>1760</v>
      </c>
      <c r="J684" s="148">
        <v>6100012024</v>
      </c>
      <c r="K684" s="149">
        <v>41129</v>
      </c>
      <c r="L684" s="150" t="s">
        <v>4860</v>
      </c>
      <c r="M684" s="128" t="s">
        <v>4501</v>
      </c>
      <c r="N684" s="150" t="s">
        <v>4861</v>
      </c>
    </row>
    <row r="685" spans="1:14" ht="31.5" outlineLevel="1">
      <c r="A685" s="128" t="s">
        <v>4862</v>
      </c>
      <c r="B685" s="148" t="s">
        <v>3626</v>
      </c>
      <c r="C685" s="146" t="s">
        <v>792</v>
      </c>
      <c r="D685" s="199" t="s">
        <v>4863</v>
      </c>
      <c r="E685" s="34">
        <v>83.403469999999999</v>
      </c>
      <c r="F685" s="150" t="s">
        <v>946</v>
      </c>
      <c r="G685" s="34" t="s">
        <v>4864</v>
      </c>
      <c r="H685" s="34" t="s">
        <v>4302</v>
      </c>
      <c r="I685" s="34" t="s">
        <v>4865</v>
      </c>
      <c r="J685" s="148">
        <v>3729</v>
      </c>
      <c r="K685" s="149">
        <v>41127</v>
      </c>
      <c r="L685" s="150" t="s">
        <v>4866</v>
      </c>
      <c r="M685" s="128" t="s">
        <v>4501</v>
      </c>
      <c r="N685" s="150" t="s">
        <v>4867</v>
      </c>
    </row>
    <row r="686" spans="1:14" ht="47.25" outlineLevel="1">
      <c r="A686" s="128" t="s">
        <v>4868</v>
      </c>
      <c r="B686" s="148" t="s">
        <v>3632</v>
      </c>
      <c r="C686" s="146" t="s">
        <v>792</v>
      </c>
      <c r="D686" s="147" t="s">
        <v>4869</v>
      </c>
      <c r="E686" s="34">
        <v>114.91404</v>
      </c>
      <c r="F686" s="150" t="s">
        <v>4870</v>
      </c>
      <c r="G686" s="34" t="s">
        <v>4871</v>
      </c>
      <c r="H686" s="34" t="s">
        <v>4872</v>
      </c>
      <c r="I686" s="34" t="s">
        <v>4873</v>
      </c>
      <c r="J686" s="148" t="s">
        <v>4874</v>
      </c>
      <c r="K686" s="149" t="s">
        <v>4875</v>
      </c>
      <c r="L686" s="150" t="s">
        <v>4876</v>
      </c>
      <c r="M686" s="128" t="s">
        <v>4501</v>
      </c>
      <c r="N686" s="150" t="s">
        <v>4877</v>
      </c>
    </row>
    <row r="687" spans="1:14" ht="47.25" outlineLevel="1">
      <c r="A687" s="128" t="s">
        <v>4878</v>
      </c>
      <c r="B687" s="148" t="s">
        <v>3639</v>
      </c>
      <c r="C687" s="146" t="s">
        <v>792</v>
      </c>
      <c r="D687" s="199" t="s">
        <v>4879</v>
      </c>
      <c r="E687" s="34">
        <v>56.99615</v>
      </c>
      <c r="F687" s="150" t="s">
        <v>838</v>
      </c>
      <c r="G687" s="34" t="s">
        <v>4880</v>
      </c>
      <c r="H687" s="34" t="s">
        <v>1507</v>
      </c>
      <c r="I687" s="34" t="s">
        <v>4378</v>
      </c>
      <c r="J687" s="148">
        <v>6100014450</v>
      </c>
      <c r="K687" s="149" t="s">
        <v>4881</v>
      </c>
      <c r="L687" s="150" t="s">
        <v>4882</v>
      </c>
      <c r="M687" s="128" t="s">
        <v>4501</v>
      </c>
      <c r="N687" s="150" t="s">
        <v>4883</v>
      </c>
    </row>
    <row r="688" spans="1:14" ht="63" outlineLevel="1">
      <c r="A688" s="128" t="s">
        <v>4884</v>
      </c>
      <c r="B688" s="148" t="s">
        <v>4885</v>
      </c>
      <c r="C688" s="146" t="s">
        <v>792</v>
      </c>
      <c r="D688" s="199" t="s">
        <v>4886</v>
      </c>
      <c r="E688" s="34">
        <v>12.716200000000001</v>
      </c>
      <c r="F688" s="150" t="s">
        <v>838</v>
      </c>
      <c r="G688" s="34" t="s">
        <v>4887</v>
      </c>
      <c r="H688" s="34" t="s">
        <v>4888</v>
      </c>
      <c r="I688" s="34" t="s">
        <v>4889</v>
      </c>
      <c r="J688" s="148">
        <v>6100015442</v>
      </c>
      <c r="K688" s="149" t="s">
        <v>1607</v>
      </c>
      <c r="L688" s="150" t="s">
        <v>1622</v>
      </c>
      <c r="M688" s="128" t="s">
        <v>4501</v>
      </c>
      <c r="N688" s="265" t="s">
        <v>4890</v>
      </c>
    </row>
    <row r="689" spans="1:14" ht="63" outlineLevel="1">
      <c r="A689" s="128" t="s">
        <v>4891</v>
      </c>
      <c r="B689" s="148" t="s">
        <v>4885</v>
      </c>
      <c r="C689" s="146" t="s">
        <v>792</v>
      </c>
      <c r="D689" s="199" t="s">
        <v>4892</v>
      </c>
      <c r="E689" s="34">
        <v>31.785309999999999</v>
      </c>
      <c r="F689" s="150" t="s">
        <v>838</v>
      </c>
      <c r="G689" s="34" t="s">
        <v>4887</v>
      </c>
      <c r="H689" s="34" t="s">
        <v>4888</v>
      </c>
      <c r="I689" s="34" t="s">
        <v>4889</v>
      </c>
      <c r="J689" s="148">
        <v>6100016618</v>
      </c>
      <c r="K689" s="149" t="s">
        <v>4893</v>
      </c>
      <c r="L689" s="150" t="s">
        <v>1657</v>
      </c>
      <c r="M689" s="128" t="s">
        <v>4501</v>
      </c>
      <c r="N689" s="265"/>
    </row>
    <row r="690" spans="1:14" ht="31.5" outlineLevel="1">
      <c r="A690" s="128" t="s">
        <v>4894</v>
      </c>
      <c r="B690" s="148" t="s">
        <v>4885</v>
      </c>
      <c r="C690" s="146" t="s">
        <v>792</v>
      </c>
      <c r="D690" s="199" t="s">
        <v>4895</v>
      </c>
      <c r="E690" s="34">
        <v>0</v>
      </c>
      <c r="F690" s="150" t="s">
        <v>838</v>
      </c>
      <c r="G690" s="34" t="s">
        <v>4887</v>
      </c>
      <c r="H690" s="34" t="s">
        <v>4888</v>
      </c>
      <c r="I690" s="34" t="s">
        <v>4889</v>
      </c>
      <c r="J690" s="148">
        <v>6100016773</v>
      </c>
      <c r="K690" s="149" t="s">
        <v>4896</v>
      </c>
      <c r="L690" s="150" t="s">
        <v>4897</v>
      </c>
      <c r="M690" s="128" t="s">
        <v>4501</v>
      </c>
      <c r="N690" s="265"/>
    </row>
    <row r="691" spans="1:14" ht="31.5" outlineLevel="1">
      <c r="A691" s="128" t="s">
        <v>4898</v>
      </c>
      <c r="B691" s="148" t="s">
        <v>4885</v>
      </c>
      <c r="C691" s="146" t="s">
        <v>792</v>
      </c>
      <c r="D691" s="199" t="s">
        <v>4899</v>
      </c>
      <c r="E691" s="34">
        <v>6.0573899999999998</v>
      </c>
      <c r="F691" s="150" t="s">
        <v>838</v>
      </c>
      <c r="G691" s="34" t="s">
        <v>4887</v>
      </c>
      <c r="H691" s="34" t="s">
        <v>4888</v>
      </c>
      <c r="I691" s="34" t="s">
        <v>4889</v>
      </c>
      <c r="J691" s="148">
        <v>6100016971</v>
      </c>
      <c r="K691" s="149" t="s">
        <v>4608</v>
      </c>
      <c r="L691" s="150" t="s">
        <v>4900</v>
      </c>
      <c r="M691" s="128" t="s">
        <v>4501</v>
      </c>
      <c r="N691" s="265"/>
    </row>
    <row r="692" spans="1:14" ht="47.25" customHeight="1" outlineLevel="1">
      <c r="A692" s="128" t="s">
        <v>4901</v>
      </c>
      <c r="B692" s="148" t="s">
        <v>4902</v>
      </c>
      <c r="C692" s="146" t="s">
        <v>792</v>
      </c>
      <c r="D692" s="199" t="s">
        <v>4903</v>
      </c>
      <c r="E692" s="34">
        <v>4.7631100000000002</v>
      </c>
      <c r="F692" s="150" t="s">
        <v>838</v>
      </c>
      <c r="G692" s="34" t="s">
        <v>4904</v>
      </c>
      <c r="H692" s="34" t="s">
        <v>4905</v>
      </c>
      <c r="I692" s="34" t="s">
        <v>4906</v>
      </c>
      <c r="J692" s="148">
        <v>6100015653</v>
      </c>
      <c r="K692" s="149" t="s">
        <v>4907</v>
      </c>
      <c r="L692" s="150" t="s">
        <v>4908</v>
      </c>
      <c r="M692" s="128" t="s">
        <v>4501</v>
      </c>
      <c r="N692" s="265" t="s">
        <v>4909</v>
      </c>
    </row>
    <row r="693" spans="1:14" ht="47.25" outlineLevel="1">
      <c r="A693" s="128" t="s">
        <v>4910</v>
      </c>
      <c r="B693" s="148" t="s">
        <v>4902</v>
      </c>
      <c r="C693" s="146" t="s">
        <v>792</v>
      </c>
      <c r="D693" s="199" t="s">
        <v>4911</v>
      </c>
      <c r="E693" s="34">
        <v>16.104649999999999</v>
      </c>
      <c r="F693" s="150" t="s">
        <v>838</v>
      </c>
      <c r="G693" s="34" t="s">
        <v>4904</v>
      </c>
      <c r="H693" s="34" t="s">
        <v>4905</v>
      </c>
      <c r="I693" s="34" t="s">
        <v>4906</v>
      </c>
      <c r="J693" s="148">
        <v>6100015741</v>
      </c>
      <c r="K693" s="149" t="s">
        <v>4912</v>
      </c>
      <c r="L693" s="150" t="s">
        <v>4913</v>
      </c>
      <c r="M693" s="128" t="s">
        <v>4501</v>
      </c>
      <c r="N693" s="265"/>
    </row>
    <row r="694" spans="1:14" ht="47.25" outlineLevel="1">
      <c r="A694" s="128" t="s">
        <v>4914</v>
      </c>
      <c r="B694" s="148" t="s">
        <v>4902</v>
      </c>
      <c r="C694" s="146" t="s">
        <v>792</v>
      </c>
      <c r="D694" s="199" t="s">
        <v>4915</v>
      </c>
      <c r="E694" s="34">
        <v>16.104649999999999</v>
      </c>
      <c r="F694" s="150" t="s">
        <v>838</v>
      </c>
      <c r="G694" s="34" t="s">
        <v>4904</v>
      </c>
      <c r="H694" s="34" t="s">
        <v>4905</v>
      </c>
      <c r="I694" s="34" t="s">
        <v>4906</v>
      </c>
      <c r="J694" s="148">
        <v>6100015842</v>
      </c>
      <c r="K694" s="149" t="s">
        <v>4645</v>
      </c>
      <c r="L694" s="150" t="s">
        <v>4916</v>
      </c>
      <c r="M694" s="128" t="s">
        <v>4501</v>
      </c>
      <c r="N694" s="265"/>
    </row>
    <row r="695" spans="1:14" ht="47.25" outlineLevel="1">
      <c r="A695" s="128" t="s">
        <v>4917</v>
      </c>
      <c r="B695" s="148" t="s">
        <v>4902</v>
      </c>
      <c r="C695" s="146" t="s">
        <v>792</v>
      </c>
      <c r="D695" s="199" t="s">
        <v>4918</v>
      </c>
      <c r="E695" s="34">
        <v>582.94748000000004</v>
      </c>
      <c r="F695" s="150" t="s">
        <v>904</v>
      </c>
      <c r="G695" s="34" t="s">
        <v>4919</v>
      </c>
      <c r="H695" s="34" t="s">
        <v>4920</v>
      </c>
      <c r="I695" s="34" t="s">
        <v>4906</v>
      </c>
      <c r="J695" s="148">
        <v>6100015935</v>
      </c>
      <c r="K695" s="149" t="s">
        <v>4921</v>
      </c>
      <c r="L695" s="150" t="s">
        <v>4922</v>
      </c>
      <c r="M695" s="128" t="s">
        <v>4501</v>
      </c>
      <c r="N695" s="265"/>
    </row>
    <row r="696" spans="1:14" ht="47.25" outlineLevel="1">
      <c r="A696" s="128" t="s">
        <v>4923</v>
      </c>
      <c r="B696" s="148" t="s">
        <v>4902</v>
      </c>
      <c r="C696" s="146" t="s">
        <v>792</v>
      </c>
      <c r="D696" s="199" t="s">
        <v>4924</v>
      </c>
      <c r="E696" s="34">
        <v>647.28105000000005</v>
      </c>
      <c r="F696" s="150" t="s">
        <v>904</v>
      </c>
      <c r="G696" s="34" t="s">
        <v>4925</v>
      </c>
      <c r="H696" s="34" t="s">
        <v>4920</v>
      </c>
      <c r="I696" s="34" t="s">
        <v>4906</v>
      </c>
      <c r="J696" s="148">
        <v>6100016049</v>
      </c>
      <c r="K696" s="149">
        <v>41390</v>
      </c>
      <c r="L696" s="150" t="s">
        <v>4926</v>
      </c>
      <c r="M696" s="128" t="s">
        <v>4501</v>
      </c>
      <c r="N696" s="265"/>
    </row>
    <row r="697" spans="1:14" s="220" customFormat="1" ht="47.25" outlineLevel="1">
      <c r="A697" s="128" t="s">
        <v>4927</v>
      </c>
      <c r="B697" s="148" t="s">
        <v>4902</v>
      </c>
      <c r="C697" s="161" t="s">
        <v>792</v>
      </c>
      <c r="D697" s="200" t="s">
        <v>4928</v>
      </c>
      <c r="E697" s="34">
        <v>100.94376</v>
      </c>
      <c r="F697" s="150" t="s">
        <v>4870</v>
      </c>
      <c r="G697" s="34" t="s">
        <v>4919</v>
      </c>
      <c r="H697" s="34" t="s">
        <v>4920</v>
      </c>
      <c r="I697" s="34" t="s">
        <v>4906</v>
      </c>
      <c r="J697" s="148">
        <v>6100015952</v>
      </c>
      <c r="K697" s="149">
        <v>41380</v>
      </c>
      <c r="L697" s="150" t="s">
        <v>4929</v>
      </c>
      <c r="M697" s="128" t="s">
        <v>4501</v>
      </c>
      <c r="N697" s="265"/>
    </row>
    <row r="698" spans="1:14" ht="47.25" outlineLevel="1">
      <c r="A698" s="128" t="s">
        <v>4930</v>
      </c>
      <c r="B698" s="148" t="s">
        <v>4931</v>
      </c>
      <c r="C698" s="146" t="s">
        <v>792</v>
      </c>
      <c r="D698" s="199" t="s">
        <v>4932</v>
      </c>
      <c r="E698" s="34">
        <v>457.76673</v>
      </c>
      <c r="F698" s="150" t="s">
        <v>4870</v>
      </c>
      <c r="G698" s="34" t="s">
        <v>4933</v>
      </c>
      <c r="H698" s="34" t="s">
        <v>4934</v>
      </c>
      <c r="I698" s="34" t="s">
        <v>4935</v>
      </c>
      <c r="J698" s="148">
        <v>6100016845</v>
      </c>
      <c r="K698" s="149" t="s">
        <v>4936</v>
      </c>
      <c r="L698" s="150" t="s">
        <v>4937</v>
      </c>
      <c r="M698" s="128" t="s">
        <v>4501</v>
      </c>
      <c r="N698" s="265" t="s">
        <v>4938</v>
      </c>
    </row>
    <row r="699" spans="1:14" ht="47.25" outlineLevel="1">
      <c r="A699" s="128" t="s">
        <v>4939</v>
      </c>
      <c r="B699" s="148" t="s">
        <v>4931</v>
      </c>
      <c r="C699" s="146" t="s">
        <v>792</v>
      </c>
      <c r="D699" s="199" t="s">
        <v>4940</v>
      </c>
      <c r="E699" s="34">
        <v>31.534949999999998</v>
      </c>
      <c r="F699" s="150" t="s">
        <v>4870</v>
      </c>
      <c r="G699" s="34" t="s">
        <v>4933</v>
      </c>
      <c r="H699" s="34" t="s">
        <v>4934</v>
      </c>
      <c r="I699" s="34" t="s">
        <v>4935</v>
      </c>
      <c r="J699" s="148">
        <v>6100016883</v>
      </c>
      <c r="K699" s="149" t="s">
        <v>4744</v>
      </c>
      <c r="L699" s="150" t="s">
        <v>4941</v>
      </c>
      <c r="M699" s="128" t="s">
        <v>4501</v>
      </c>
      <c r="N699" s="265"/>
    </row>
    <row r="700" spans="1:14" ht="47.25" outlineLevel="1">
      <c r="A700" s="128" t="s">
        <v>4942</v>
      </c>
      <c r="B700" s="148" t="s">
        <v>4931</v>
      </c>
      <c r="C700" s="146" t="s">
        <v>792</v>
      </c>
      <c r="D700" s="199" t="s">
        <v>4943</v>
      </c>
      <c r="E700" s="34">
        <v>17.353020000000001</v>
      </c>
      <c r="F700" s="150" t="s">
        <v>4849</v>
      </c>
      <c r="G700" s="34" t="s">
        <v>4933</v>
      </c>
      <c r="H700" s="34" t="s">
        <v>4934</v>
      </c>
      <c r="I700" s="34" t="s">
        <v>4935</v>
      </c>
      <c r="J700" s="148">
        <v>6100016905</v>
      </c>
      <c r="K700" s="149">
        <v>41442</v>
      </c>
      <c r="L700" s="150" t="s">
        <v>4944</v>
      </c>
      <c r="M700" s="128" t="s">
        <v>4501</v>
      </c>
      <c r="N700" s="265"/>
    </row>
    <row r="701" spans="1:14" ht="63" outlineLevel="1">
      <c r="A701" s="128" t="s">
        <v>4945</v>
      </c>
      <c r="B701" s="148" t="s">
        <v>4931</v>
      </c>
      <c r="C701" s="146" t="s">
        <v>792</v>
      </c>
      <c r="D701" s="199" t="s">
        <v>4946</v>
      </c>
      <c r="E701" s="34">
        <v>68.578720000000004</v>
      </c>
      <c r="F701" s="150" t="s">
        <v>838</v>
      </c>
      <c r="G701" s="34" t="s">
        <v>4947</v>
      </c>
      <c r="H701" s="34" t="s">
        <v>4594</v>
      </c>
      <c r="I701" s="34" t="s">
        <v>4935</v>
      </c>
      <c r="J701" s="148">
        <v>6100016938</v>
      </c>
      <c r="K701" s="149" t="s">
        <v>4948</v>
      </c>
      <c r="L701" s="150" t="s">
        <v>4949</v>
      </c>
      <c r="M701" s="128" t="s">
        <v>4501</v>
      </c>
      <c r="N701" s="265"/>
    </row>
    <row r="702" spans="1:14" ht="47.25" outlineLevel="1">
      <c r="A702" s="128" t="s">
        <v>4950</v>
      </c>
      <c r="B702" s="148" t="s">
        <v>4931</v>
      </c>
      <c r="C702" s="146" t="s">
        <v>792</v>
      </c>
      <c r="D702" s="199" t="s">
        <v>4951</v>
      </c>
      <c r="E702" s="34">
        <v>20.504549999999998</v>
      </c>
      <c r="F702" s="150" t="s">
        <v>4870</v>
      </c>
      <c r="G702" s="34" t="s">
        <v>4933</v>
      </c>
      <c r="H702" s="34" t="s">
        <v>4934</v>
      </c>
      <c r="I702" s="34" t="s">
        <v>4935</v>
      </c>
      <c r="J702" s="148">
        <v>6100016940</v>
      </c>
      <c r="K702" s="149" t="s">
        <v>4948</v>
      </c>
      <c r="L702" s="150" t="s">
        <v>4952</v>
      </c>
      <c r="M702" s="128" t="s">
        <v>4501</v>
      </c>
      <c r="N702" s="265"/>
    </row>
    <row r="703" spans="1:14" ht="31.5" outlineLevel="1">
      <c r="A703" s="128" t="s">
        <v>4953</v>
      </c>
      <c r="B703" s="148" t="s">
        <v>4931</v>
      </c>
      <c r="C703" s="146" t="s">
        <v>792</v>
      </c>
      <c r="D703" s="199" t="s">
        <v>4954</v>
      </c>
      <c r="E703" s="34">
        <v>1560.06898</v>
      </c>
      <c r="F703" s="150" t="s">
        <v>4870</v>
      </c>
      <c r="G703" s="34" t="s">
        <v>4933</v>
      </c>
      <c r="H703" s="34" t="s">
        <v>4934</v>
      </c>
      <c r="I703" s="34" t="s">
        <v>4935</v>
      </c>
      <c r="J703" s="148">
        <v>6100017061</v>
      </c>
      <c r="K703" s="149" t="s">
        <v>4955</v>
      </c>
      <c r="L703" s="150" t="s">
        <v>4956</v>
      </c>
      <c r="M703" s="128" t="s">
        <v>4501</v>
      </c>
      <c r="N703" s="265"/>
    </row>
    <row r="704" spans="1:14" ht="31.5" outlineLevel="1">
      <c r="A704" s="128" t="s">
        <v>4957</v>
      </c>
      <c r="B704" s="148" t="s">
        <v>4931</v>
      </c>
      <c r="C704" s="146" t="s">
        <v>792</v>
      </c>
      <c r="D704" s="199" t="s">
        <v>4958</v>
      </c>
      <c r="E704" s="34">
        <v>5.49519</v>
      </c>
      <c r="F704" s="150" t="s">
        <v>838</v>
      </c>
      <c r="G704" s="34" t="s">
        <v>4947</v>
      </c>
      <c r="H704" s="34" t="s">
        <v>4594</v>
      </c>
      <c r="I704" s="34" t="s">
        <v>4935</v>
      </c>
      <c r="J704" s="148">
        <v>6100017073</v>
      </c>
      <c r="K704" s="149" t="s">
        <v>4955</v>
      </c>
      <c r="L704" s="150" t="s">
        <v>4959</v>
      </c>
      <c r="M704" s="128" t="s">
        <v>4501</v>
      </c>
      <c r="N704" s="265"/>
    </row>
    <row r="705" spans="1:14" ht="63" outlineLevel="1">
      <c r="A705" s="128" t="s">
        <v>4960</v>
      </c>
      <c r="B705" s="148" t="s">
        <v>4931</v>
      </c>
      <c r="C705" s="146" t="s">
        <v>792</v>
      </c>
      <c r="D705" s="199" t="s">
        <v>4961</v>
      </c>
      <c r="E705" s="34">
        <v>11.04993</v>
      </c>
      <c r="F705" s="150" t="s">
        <v>838</v>
      </c>
      <c r="G705" s="34" t="s">
        <v>4947</v>
      </c>
      <c r="H705" s="34" t="s">
        <v>4594</v>
      </c>
      <c r="I705" s="34" t="s">
        <v>4935</v>
      </c>
      <c r="J705" s="148">
        <v>6100017189</v>
      </c>
      <c r="K705" s="149" t="s">
        <v>4684</v>
      </c>
      <c r="L705" s="150" t="s">
        <v>4962</v>
      </c>
      <c r="M705" s="128" t="s">
        <v>4501</v>
      </c>
      <c r="N705" s="265"/>
    </row>
    <row r="706" spans="1:14" ht="31.5" outlineLevel="1">
      <c r="A706" s="128" t="s">
        <v>4963</v>
      </c>
      <c r="B706" s="148" t="s">
        <v>4931</v>
      </c>
      <c r="C706" s="146" t="s">
        <v>792</v>
      </c>
      <c r="D706" s="199" t="s">
        <v>4964</v>
      </c>
      <c r="E706" s="34">
        <v>5.49519</v>
      </c>
      <c r="F706" s="150" t="s">
        <v>838</v>
      </c>
      <c r="G706" s="34" t="s">
        <v>4947</v>
      </c>
      <c r="H706" s="34" t="s">
        <v>4594</v>
      </c>
      <c r="I706" s="34" t="s">
        <v>4935</v>
      </c>
      <c r="J706" s="148">
        <v>6100017474</v>
      </c>
      <c r="K706" s="149" t="s">
        <v>4684</v>
      </c>
      <c r="L706" s="150" t="s">
        <v>4965</v>
      </c>
      <c r="M706" s="128" t="s">
        <v>4501</v>
      </c>
      <c r="N706" s="265"/>
    </row>
    <row r="707" spans="1:14" ht="31.5" outlineLevel="1">
      <c r="A707" s="128" t="s">
        <v>4966</v>
      </c>
      <c r="B707" s="148" t="s">
        <v>4967</v>
      </c>
      <c r="C707" s="146" t="s">
        <v>792</v>
      </c>
      <c r="D707" s="199" t="s">
        <v>4968</v>
      </c>
      <c r="E707" s="34">
        <v>0</v>
      </c>
      <c r="F707" s="150" t="s">
        <v>4870</v>
      </c>
      <c r="G707" s="34" t="s">
        <v>4969</v>
      </c>
      <c r="H707" s="34" t="s">
        <v>4970</v>
      </c>
      <c r="I707" s="34" t="s">
        <v>4971</v>
      </c>
      <c r="J707" s="148">
        <v>6100019991</v>
      </c>
      <c r="K707" s="149">
        <v>41558</v>
      </c>
      <c r="L707" s="150" t="s">
        <v>4972</v>
      </c>
      <c r="M707" s="128" t="s">
        <v>4973</v>
      </c>
      <c r="N707" s="150" t="s">
        <v>4974</v>
      </c>
    </row>
    <row r="708" spans="1:14" ht="47.25" outlineLevel="1">
      <c r="A708" s="128" t="s">
        <v>4975</v>
      </c>
      <c r="B708" s="148" t="s">
        <v>4976</v>
      </c>
      <c r="C708" s="146" t="s">
        <v>792</v>
      </c>
      <c r="D708" s="199" t="s">
        <v>4977</v>
      </c>
      <c r="E708" s="34">
        <v>9.8167200000000001</v>
      </c>
      <c r="F708" s="150" t="s">
        <v>182</v>
      </c>
      <c r="G708" s="34" t="s">
        <v>4978</v>
      </c>
      <c r="H708" s="34" t="s">
        <v>4979</v>
      </c>
      <c r="I708" s="34" t="s">
        <v>4980</v>
      </c>
      <c r="J708" s="148">
        <v>6100018980</v>
      </c>
      <c r="K708" s="149">
        <v>41523</v>
      </c>
      <c r="L708" s="150" t="s">
        <v>4981</v>
      </c>
      <c r="M708" s="128" t="s">
        <v>4973</v>
      </c>
      <c r="N708" s="265" t="s">
        <v>4982</v>
      </c>
    </row>
    <row r="709" spans="1:14" ht="47.25" outlineLevel="1">
      <c r="A709" s="128" t="s">
        <v>4983</v>
      </c>
      <c r="B709" s="148" t="s">
        <v>4976</v>
      </c>
      <c r="C709" s="146" t="s">
        <v>792</v>
      </c>
      <c r="D709" s="199" t="s">
        <v>4984</v>
      </c>
      <c r="E709" s="34">
        <v>9.8167200000000001</v>
      </c>
      <c r="F709" s="150" t="s">
        <v>182</v>
      </c>
      <c r="G709" s="34" t="s">
        <v>4978</v>
      </c>
      <c r="H709" s="34" t="s">
        <v>4979</v>
      </c>
      <c r="I709" s="34" t="s">
        <v>4980</v>
      </c>
      <c r="J709" s="148">
        <v>6100019384</v>
      </c>
      <c r="K709" s="149">
        <v>41534</v>
      </c>
      <c r="L709" s="150" t="s">
        <v>4985</v>
      </c>
      <c r="M709" s="128" t="s">
        <v>4973</v>
      </c>
      <c r="N709" s="265"/>
    </row>
    <row r="710" spans="1:14" ht="47.25" outlineLevel="1">
      <c r="A710" s="128" t="s">
        <v>4986</v>
      </c>
      <c r="B710" s="148" t="s">
        <v>4987</v>
      </c>
      <c r="C710" s="146" t="s">
        <v>792</v>
      </c>
      <c r="D710" s="199" t="s">
        <v>4988</v>
      </c>
      <c r="E710" s="34">
        <v>13.293369999999999</v>
      </c>
      <c r="F710" s="150" t="s">
        <v>318</v>
      </c>
      <c r="G710" s="34" t="s">
        <v>4989</v>
      </c>
      <c r="H710" s="34" t="s">
        <v>4990</v>
      </c>
      <c r="I710" s="34" t="s">
        <v>4991</v>
      </c>
      <c r="J710" s="148">
        <v>6100017488</v>
      </c>
      <c r="K710" s="149" t="s">
        <v>4684</v>
      </c>
      <c r="L710" s="150" t="s">
        <v>4992</v>
      </c>
      <c r="M710" s="128" t="s">
        <v>4973</v>
      </c>
      <c r="N710" s="265" t="s">
        <v>4993</v>
      </c>
    </row>
    <row r="711" spans="1:14" ht="31.5" outlineLevel="1">
      <c r="A711" s="128" t="s">
        <v>4994</v>
      </c>
      <c r="B711" s="148" t="s">
        <v>4987</v>
      </c>
      <c r="C711" s="146" t="s">
        <v>792</v>
      </c>
      <c r="D711" s="199" t="s">
        <v>4995</v>
      </c>
      <c r="E711" s="34">
        <v>13.866199999999999</v>
      </c>
      <c r="F711" s="150" t="s">
        <v>318</v>
      </c>
      <c r="G711" s="34" t="s">
        <v>4989</v>
      </c>
      <c r="H711" s="34" t="s">
        <v>4990</v>
      </c>
      <c r="I711" s="34" t="s">
        <v>4991</v>
      </c>
      <c r="J711" s="148">
        <v>6100018129</v>
      </c>
      <c r="K711" s="149" t="s">
        <v>4996</v>
      </c>
      <c r="L711" s="150" t="s">
        <v>4997</v>
      </c>
      <c r="M711" s="128" t="s">
        <v>4973</v>
      </c>
      <c r="N711" s="265"/>
    </row>
    <row r="712" spans="1:14" ht="47.25" outlineLevel="1">
      <c r="A712" s="128" t="s">
        <v>4998</v>
      </c>
      <c r="B712" s="148" t="s">
        <v>4987</v>
      </c>
      <c r="C712" s="146" t="s">
        <v>792</v>
      </c>
      <c r="D712" s="199" t="s">
        <v>4999</v>
      </c>
      <c r="E712" s="34">
        <v>11.0778</v>
      </c>
      <c r="F712" s="150" t="s">
        <v>318</v>
      </c>
      <c r="G712" s="34" t="s">
        <v>4989</v>
      </c>
      <c r="H712" s="34" t="s">
        <v>4990</v>
      </c>
      <c r="I712" s="34" t="s">
        <v>4991</v>
      </c>
      <c r="J712" s="148">
        <v>6100018231</v>
      </c>
      <c r="K712" s="149" t="s">
        <v>4762</v>
      </c>
      <c r="L712" s="150" t="s">
        <v>5000</v>
      </c>
      <c r="M712" s="128" t="s">
        <v>4973</v>
      </c>
      <c r="N712" s="265"/>
    </row>
    <row r="713" spans="1:14" ht="31.5" outlineLevel="1">
      <c r="A713" s="128" t="s">
        <v>5001</v>
      </c>
      <c r="B713" s="148" t="s">
        <v>4987</v>
      </c>
      <c r="C713" s="146" t="s">
        <v>792</v>
      </c>
      <c r="D713" s="199" t="s">
        <v>5002</v>
      </c>
      <c r="E713" s="34">
        <v>15.795339999999999</v>
      </c>
      <c r="F713" s="150" t="s">
        <v>318</v>
      </c>
      <c r="G713" s="34" t="s">
        <v>4989</v>
      </c>
      <c r="H713" s="34" t="s">
        <v>4990</v>
      </c>
      <c r="I713" s="34" t="s">
        <v>4991</v>
      </c>
      <c r="J713" s="148">
        <v>6100018279</v>
      </c>
      <c r="K713" s="149">
        <v>41502</v>
      </c>
      <c r="L713" s="150" t="s">
        <v>5003</v>
      </c>
      <c r="M713" s="128" t="s">
        <v>4973</v>
      </c>
      <c r="N713" s="265"/>
    </row>
    <row r="714" spans="1:14" ht="31.5" outlineLevel="1">
      <c r="A714" s="128" t="s">
        <v>5004</v>
      </c>
      <c r="B714" s="148" t="s">
        <v>4987</v>
      </c>
      <c r="C714" s="146" t="s">
        <v>792</v>
      </c>
      <c r="D714" s="199" t="s">
        <v>5005</v>
      </c>
      <c r="E714" s="34">
        <v>22.728490000000001</v>
      </c>
      <c r="F714" s="150" t="s">
        <v>318</v>
      </c>
      <c r="G714" s="34" t="s">
        <v>4989</v>
      </c>
      <c r="H714" s="34" t="s">
        <v>4990</v>
      </c>
      <c r="I714" s="34" t="s">
        <v>4991</v>
      </c>
      <c r="J714" s="148">
        <v>6100018356</v>
      </c>
      <c r="K714" s="149">
        <v>41507</v>
      </c>
      <c r="L714" s="150" t="s">
        <v>5006</v>
      </c>
      <c r="M714" s="128" t="s">
        <v>4973</v>
      </c>
      <c r="N714" s="265"/>
    </row>
    <row r="715" spans="1:14" ht="63" outlineLevel="1">
      <c r="A715" s="128" t="s">
        <v>5007</v>
      </c>
      <c r="B715" s="148" t="s">
        <v>5008</v>
      </c>
      <c r="C715" s="146" t="s">
        <v>792</v>
      </c>
      <c r="D715" s="199" t="s">
        <v>5009</v>
      </c>
      <c r="E715" s="34">
        <v>301.14445000000001</v>
      </c>
      <c r="F715" s="150" t="s">
        <v>4870</v>
      </c>
      <c r="G715" s="34" t="s">
        <v>5010</v>
      </c>
      <c r="H715" s="34" t="s">
        <v>5011</v>
      </c>
      <c r="I715" s="34" t="s">
        <v>5012</v>
      </c>
      <c r="J715" s="148">
        <v>6100015583</v>
      </c>
      <c r="K715" s="149" t="s">
        <v>1577</v>
      </c>
      <c r="L715" s="150" t="s">
        <v>5013</v>
      </c>
      <c r="M715" s="128" t="s">
        <v>4973</v>
      </c>
      <c r="N715" s="265" t="s">
        <v>5014</v>
      </c>
    </row>
    <row r="716" spans="1:14" ht="47.25" outlineLevel="1">
      <c r="A716" s="128" t="s">
        <v>5015</v>
      </c>
      <c r="B716" s="148" t="s">
        <v>5008</v>
      </c>
      <c r="C716" s="146" t="s">
        <v>792</v>
      </c>
      <c r="D716" s="199" t="s">
        <v>5016</v>
      </c>
      <c r="E716" s="34">
        <v>413.30212999999998</v>
      </c>
      <c r="F716" s="150" t="s">
        <v>4849</v>
      </c>
      <c r="G716" s="34" t="s">
        <v>5010</v>
      </c>
      <c r="H716" s="34" t="s">
        <v>5011</v>
      </c>
      <c r="I716" s="34" t="s">
        <v>5012</v>
      </c>
      <c r="J716" s="148">
        <v>6100017506</v>
      </c>
      <c r="K716" s="149">
        <v>41453</v>
      </c>
      <c r="L716" s="150" t="s">
        <v>5017</v>
      </c>
      <c r="M716" s="128" t="s">
        <v>4973</v>
      </c>
      <c r="N716" s="265"/>
    </row>
    <row r="717" spans="1:14" ht="47.25" outlineLevel="1">
      <c r="A717" s="128" t="s">
        <v>5018</v>
      </c>
      <c r="B717" s="148" t="s">
        <v>5008</v>
      </c>
      <c r="C717" s="146" t="s">
        <v>792</v>
      </c>
      <c r="D717" s="199" t="s">
        <v>5019</v>
      </c>
      <c r="E717" s="34">
        <v>251.53142000000003</v>
      </c>
      <c r="F717" s="150" t="s">
        <v>5020</v>
      </c>
      <c r="G717" s="34" t="s">
        <v>5021</v>
      </c>
      <c r="H717" s="34" t="s">
        <v>5011</v>
      </c>
      <c r="I717" s="34" t="s">
        <v>5012</v>
      </c>
      <c r="J717" s="148">
        <v>6100017745</v>
      </c>
      <c r="K717" s="149" t="s">
        <v>5022</v>
      </c>
      <c r="L717" s="150" t="s">
        <v>5023</v>
      </c>
      <c r="M717" s="128" t="s">
        <v>4973</v>
      </c>
      <c r="N717" s="265"/>
    </row>
    <row r="718" spans="1:14" ht="31.5" outlineLevel="1">
      <c r="A718" s="128" t="s">
        <v>5024</v>
      </c>
      <c r="B718" s="148" t="s">
        <v>5008</v>
      </c>
      <c r="C718" s="146" t="s">
        <v>792</v>
      </c>
      <c r="D718" s="199" t="s">
        <v>5025</v>
      </c>
      <c r="E718" s="34">
        <v>4.7631100000000002</v>
      </c>
      <c r="F718" s="150" t="s">
        <v>5020</v>
      </c>
      <c r="G718" s="34" t="s">
        <v>5021</v>
      </c>
      <c r="H718" s="34" t="s">
        <v>5011</v>
      </c>
      <c r="I718" s="34" t="s">
        <v>5012</v>
      </c>
      <c r="J718" s="148">
        <v>6100017749</v>
      </c>
      <c r="K718" s="149" t="s">
        <v>5022</v>
      </c>
      <c r="L718" s="150" t="s">
        <v>5026</v>
      </c>
      <c r="M718" s="128" t="s">
        <v>4973</v>
      </c>
      <c r="N718" s="265"/>
    </row>
    <row r="719" spans="1:14" ht="47.25" outlineLevel="1">
      <c r="A719" s="128" t="s">
        <v>5027</v>
      </c>
      <c r="B719" s="148" t="s">
        <v>5028</v>
      </c>
      <c r="C719" s="146" t="s">
        <v>792</v>
      </c>
      <c r="D719" s="199" t="s">
        <v>5029</v>
      </c>
      <c r="E719" s="34">
        <v>22.84036</v>
      </c>
      <c r="F719" s="150" t="s">
        <v>182</v>
      </c>
      <c r="G719" s="34" t="s">
        <v>5030</v>
      </c>
      <c r="H719" s="34" t="s">
        <v>4738</v>
      </c>
      <c r="I719" s="34" t="s">
        <v>4252</v>
      </c>
      <c r="J719" s="148">
        <v>6100013659</v>
      </c>
      <c r="K719" s="149">
        <v>41221</v>
      </c>
      <c r="L719" s="150" t="s">
        <v>1649</v>
      </c>
      <c r="M719" s="128" t="s">
        <v>4973</v>
      </c>
      <c r="N719" s="265" t="s">
        <v>5031</v>
      </c>
    </row>
    <row r="720" spans="1:14" ht="47.25" outlineLevel="1">
      <c r="A720" s="128" t="s">
        <v>5032</v>
      </c>
      <c r="B720" s="148" t="s">
        <v>5028</v>
      </c>
      <c r="C720" s="146" t="s">
        <v>792</v>
      </c>
      <c r="D720" s="199" t="s">
        <v>5033</v>
      </c>
      <c r="E720" s="34">
        <v>2.5096400000000001</v>
      </c>
      <c r="F720" s="150" t="s">
        <v>5034</v>
      </c>
      <c r="G720" s="34" t="s">
        <v>5035</v>
      </c>
      <c r="H720" s="34" t="s">
        <v>5036</v>
      </c>
      <c r="I720" s="34" t="s">
        <v>4252</v>
      </c>
      <c r="J720" s="148">
        <v>6100018091</v>
      </c>
      <c r="K720" s="149">
        <v>41494</v>
      </c>
      <c r="L720" s="150" t="s">
        <v>5037</v>
      </c>
      <c r="M720" s="128" t="s">
        <v>4973</v>
      </c>
      <c r="N720" s="265"/>
    </row>
    <row r="721" spans="1:14" ht="47.25" outlineLevel="1">
      <c r="A721" s="128" t="s">
        <v>5038</v>
      </c>
      <c r="B721" s="148" t="s">
        <v>5028</v>
      </c>
      <c r="C721" s="146" t="s">
        <v>792</v>
      </c>
      <c r="D721" s="199" t="s">
        <v>5039</v>
      </c>
      <c r="E721" s="34">
        <v>18.49877</v>
      </c>
      <c r="F721" s="150" t="s">
        <v>5034</v>
      </c>
      <c r="G721" s="34" t="s">
        <v>5035</v>
      </c>
      <c r="H721" s="34" t="s">
        <v>5036</v>
      </c>
      <c r="I721" s="34" t="s">
        <v>4252</v>
      </c>
      <c r="J721" s="148">
        <v>6100018652</v>
      </c>
      <c r="K721" s="149">
        <v>41507</v>
      </c>
      <c r="L721" s="150" t="s">
        <v>5040</v>
      </c>
      <c r="M721" s="128" t="s">
        <v>4973</v>
      </c>
      <c r="N721" s="265"/>
    </row>
    <row r="722" spans="1:14" ht="63" outlineLevel="1">
      <c r="A722" s="128" t="s">
        <v>5041</v>
      </c>
      <c r="B722" s="148" t="s">
        <v>5028</v>
      </c>
      <c r="C722" s="146" t="s">
        <v>792</v>
      </c>
      <c r="D722" s="199" t="s">
        <v>5042</v>
      </c>
      <c r="E722" s="34">
        <v>2.5095800000000001</v>
      </c>
      <c r="F722" s="150" t="s">
        <v>5034</v>
      </c>
      <c r="G722" s="34" t="s">
        <v>5035</v>
      </c>
      <c r="H722" s="34" t="s">
        <v>5036</v>
      </c>
      <c r="I722" s="34" t="s">
        <v>4252</v>
      </c>
      <c r="J722" s="148">
        <v>6100019746</v>
      </c>
      <c r="K722" s="149">
        <v>41548</v>
      </c>
      <c r="L722" s="150" t="s">
        <v>5043</v>
      </c>
      <c r="M722" s="128" t="s">
        <v>4973</v>
      </c>
      <c r="N722" s="265"/>
    </row>
    <row r="723" spans="1:14" ht="63" outlineLevel="1">
      <c r="A723" s="128" t="s">
        <v>5044</v>
      </c>
      <c r="B723" s="148" t="s">
        <v>5045</v>
      </c>
      <c r="C723" s="146" t="s">
        <v>792</v>
      </c>
      <c r="D723" s="199" t="s">
        <v>5046</v>
      </c>
      <c r="E723" s="34">
        <v>42.468580000000003</v>
      </c>
      <c r="F723" s="150" t="s">
        <v>182</v>
      </c>
      <c r="G723" s="34" t="s">
        <v>5047</v>
      </c>
      <c r="H723" s="34" t="s">
        <v>4738</v>
      </c>
      <c r="I723" s="34" t="s">
        <v>4756</v>
      </c>
      <c r="J723" s="148">
        <v>6100017965</v>
      </c>
      <c r="K723" s="149" t="s">
        <v>4700</v>
      </c>
      <c r="L723" s="150" t="s">
        <v>5048</v>
      </c>
      <c r="M723" s="128" t="s">
        <v>4973</v>
      </c>
      <c r="N723" s="150" t="s">
        <v>5049</v>
      </c>
    </row>
    <row r="724" spans="1:14" ht="47.25" outlineLevel="1">
      <c r="A724" s="128" t="s">
        <v>5050</v>
      </c>
      <c r="B724" s="148" t="s">
        <v>5051</v>
      </c>
      <c r="C724" s="146" t="s">
        <v>792</v>
      </c>
      <c r="D724" s="199" t="s">
        <v>5052</v>
      </c>
      <c r="E724" s="34">
        <v>7.5158199999999997</v>
      </c>
      <c r="F724" s="150" t="s">
        <v>5053</v>
      </c>
      <c r="G724" s="34" t="s">
        <v>5054</v>
      </c>
      <c r="H724" s="34" t="s">
        <v>5055</v>
      </c>
      <c r="I724" s="34" t="s">
        <v>5056</v>
      </c>
      <c r="J724" s="148">
        <v>6100015734</v>
      </c>
      <c r="K724" s="149">
        <v>41368</v>
      </c>
      <c r="L724" s="150" t="s">
        <v>5057</v>
      </c>
      <c r="M724" s="128" t="s">
        <v>4973</v>
      </c>
      <c r="N724" s="265" t="s">
        <v>5058</v>
      </c>
    </row>
    <row r="725" spans="1:14" ht="47.25" outlineLevel="1">
      <c r="A725" s="128" t="s">
        <v>5059</v>
      </c>
      <c r="B725" s="148" t="s">
        <v>5051</v>
      </c>
      <c r="C725" s="146" t="s">
        <v>792</v>
      </c>
      <c r="D725" s="199" t="s">
        <v>5060</v>
      </c>
      <c r="E725" s="34">
        <v>70.203369999999993</v>
      </c>
      <c r="F725" s="150" t="s">
        <v>838</v>
      </c>
      <c r="G725" s="34" t="s">
        <v>5061</v>
      </c>
      <c r="H725" s="34" t="s">
        <v>5062</v>
      </c>
      <c r="I725" s="34" t="s">
        <v>5056</v>
      </c>
      <c r="J725" s="148">
        <v>6100015875</v>
      </c>
      <c r="K725" s="149">
        <v>41380</v>
      </c>
      <c r="L725" s="150" t="s">
        <v>1673</v>
      </c>
      <c r="M725" s="128" t="s">
        <v>4973</v>
      </c>
      <c r="N725" s="265"/>
    </row>
    <row r="726" spans="1:14" ht="63" outlineLevel="1">
      <c r="A726" s="128" t="s">
        <v>5063</v>
      </c>
      <c r="B726" s="148" t="s">
        <v>5051</v>
      </c>
      <c r="C726" s="146" t="s">
        <v>792</v>
      </c>
      <c r="D726" s="199" t="s">
        <v>5064</v>
      </c>
      <c r="E726" s="34">
        <v>220.91771</v>
      </c>
      <c r="F726" s="150" t="s">
        <v>4870</v>
      </c>
      <c r="G726" s="34" t="s">
        <v>5065</v>
      </c>
      <c r="H726" s="34" t="s">
        <v>5066</v>
      </c>
      <c r="I726" s="34" t="s">
        <v>5056</v>
      </c>
      <c r="J726" s="148">
        <v>6100017576</v>
      </c>
      <c r="K726" s="149" t="s">
        <v>5067</v>
      </c>
      <c r="L726" s="150" t="s">
        <v>5068</v>
      </c>
      <c r="M726" s="128" t="s">
        <v>4973</v>
      </c>
      <c r="N726" s="265"/>
    </row>
    <row r="727" spans="1:14" ht="47.25" outlineLevel="1">
      <c r="A727" s="128" t="s">
        <v>5069</v>
      </c>
      <c r="B727" s="148" t="s">
        <v>5051</v>
      </c>
      <c r="C727" s="146" t="s">
        <v>792</v>
      </c>
      <c r="D727" s="199" t="s">
        <v>5070</v>
      </c>
      <c r="E727" s="34">
        <v>7.5158199999999997</v>
      </c>
      <c r="F727" s="150" t="s">
        <v>5071</v>
      </c>
      <c r="G727" s="34" t="s">
        <v>5072</v>
      </c>
      <c r="H727" s="34" t="s">
        <v>5055</v>
      </c>
      <c r="I727" s="34" t="s">
        <v>5056</v>
      </c>
      <c r="J727" s="148">
        <v>6100017581</v>
      </c>
      <c r="K727" s="149" t="s">
        <v>4684</v>
      </c>
      <c r="L727" s="150" t="s">
        <v>5073</v>
      </c>
      <c r="M727" s="128" t="s">
        <v>4973</v>
      </c>
      <c r="N727" s="265"/>
    </row>
    <row r="728" spans="1:14" ht="47.25" outlineLevel="1">
      <c r="A728" s="128" t="s">
        <v>5074</v>
      </c>
      <c r="B728" s="148" t="s">
        <v>5051</v>
      </c>
      <c r="C728" s="146" t="s">
        <v>792</v>
      </c>
      <c r="D728" s="199" t="s">
        <v>5075</v>
      </c>
      <c r="E728" s="34">
        <v>7.5158199999999997</v>
      </c>
      <c r="F728" s="150" t="s">
        <v>5053</v>
      </c>
      <c r="G728" s="34" t="s">
        <v>5054</v>
      </c>
      <c r="H728" s="34" t="s">
        <v>5055</v>
      </c>
      <c r="I728" s="34" t="s">
        <v>5056</v>
      </c>
      <c r="J728" s="148">
        <v>6100017730</v>
      </c>
      <c r="K728" s="149" t="s">
        <v>5022</v>
      </c>
      <c r="L728" s="150" t="s">
        <v>5076</v>
      </c>
      <c r="M728" s="128" t="s">
        <v>4973</v>
      </c>
      <c r="N728" s="265"/>
    </row>
    <row r="729" spans="1:14" ht="63" outlineLevel="1">
      <c r="A729" s="128" t="s">
        <v>5077</v>
      </c>
      <c r="B729" s="148" t="s">
        <v>5051</v>
      </c>
      <c r="C729" s="146" t="s">
        <v>792</v>
      </c>
      <c r="D729" s="199" t="s">
        <v>5078</v>
      </c>
      <c r="E729" s="34">
        <v>995.49776999999995</v>
      </c>
      <c r="F729" s="150" t="s">
        <v>5071</v>
      </c>
      <c r="G729" s="34" t="s">
        <v>5072</v>
      </c>
      <c r="H729" s="34" t="s">
        <v>5055</v>
      </c>
      <c r="I729" s="34" t="s">
        <v>5056</v>
      </c>
      <c r="J729" s="148">
        <v>6100017926</v>
      </c>
      <c r="K729" s="149" t="s">
        <v>4732</v>
      </c>
      <c r="L729" s="150" t="s">
        <v>5079</v>
      </c>
      <c r="M729" s="128" t="s">
        <v>4973</v>
      </c>
      <c r="N729" s="265"/>
    </row>
    <row r="730" spans="1:14" ht="31.5" outlineLevel="1">
      <c r="A730" s="128" t="s">
        <v>5080</v>
      </c>
      <c r="B730" s="148" t="s">
        <v>5051</v>
      </c>
      <c r="C730" s="146" t="s">
        <v>792</v>
      </c>
      <c r="D730" s="199" t="s">
        <v>5081</v>
      </c>
      <c r="E730" s="34">
        <v>5.5283699999999998</v>
      </c>
      <c r="F730" s="150" t="s">
        <v>5082</v>
      </c>
      <c r="G730" s="34" t="s">
        <v>5083</v>
      </c>
      <c r="H730" s="34" t="s">
        <v>5084</v>
      </c>
      <c r="I730" s="34" t="s">
        <v>5056</v>
      </c>
      <c r="J730" s="148">
        <v>6100017975</v>
      </c>
      <c r="K730" s="149" t="s">
        <v>4700</v>
      </c>
      <c r="L730" s="150" t="s">
        <v>5085</v>
      </c>
      <c r="M730" s="128" t="s">
        <v>4973</v>
      </c>
      <c r="N730" s="265"/>
    </row>
    <row r="731" spans="1:14" ht="47.25" outlineLevel="1">
      <c r="A731" s="128" t="s">
        <v>5086</v>
      </c>
      <c r="B731" s="148" t="s">
        <v>5051</v>
      </c>
      <c r="C731" s="146" t="s">
        <v>792</v>
      </c>
      <c r="D731" s="199" t="s">
        <v>5087</v>
      </c>
      <c r="E731" s="34">
        <v>483.05562000000003</v>
      </c>
      <c r="F731" s="150" t="s">
        <v>5071</v>
      </c>
      <c r="G731" s="34" t="s">
        <v>5072</v>
      </c>
      <c r="H731" s="34" t="s">
        <v>5055</v>
      </c>
      <c r="I731" s="34" t="s">
        <v>5056</v>
      </c>
      <c r="J731" s="148">
        <v>6100018119</v>
      </c>
      <c r="K731" s="149">
        <v>41494</v>
      </c>
      <c r="L731" s="150" t="s">
        <v>5088</v>
      </c>
      <c r="M731" s="128" t="s">
        <v>4973</v>
      </c>
      <c r="N731" s="265"/>
    </row>
    <row r="732" spans="1:14" ht="47.25" outlineLevel="1">
      <c r="A732" s="128" t="s">
        <v>5089</v>
      </c>
      <c r="B732" s="148" t="s">
        <v>5051</v>
      </c>
      <c r="C732" s="146" t="s">
        <v>792</v>
      </c>
      <c r="D732" s="199" t="s">
        <v>5090</v>
      </c>
      <c r="E732" s="34">
        <v>7.5158199999999997</v>
      </c>
      <c r="F732" s="150" t="s">
        <v>5053</v>
      </c>
      <c r="G732" s="34" t="s">
        <v>5054</v>
      </c>
      <c r="H732" s="34" t="s">
        <v>5055</v>
      </c>
      <c r="I732" s="34" t="s">
        <v>5056</v>
      </c>
      <c r="J732" s="148">
        <v>6100018126</v>
      </c>
      <c r="K732" s="149">
        <v>41495</v>
      </c>
      <c r="L732" s="150" t="s">
        <v>5091</v>
      </c>
      <c r="M732" s="128" t="s">
        <v>4973</v>
      </c>
      <c r="N732" s="265"/>
    </row>
    <row r="733" spans="1:14" ht="47.25" outlineLevel="1">
      <c r="A733" s="128" t="s">
        <v>5092</v>
      </c>
      <c r="B733" s="148" t="s">
        <v>5051</v>
      </c>
      <c r="C733" s="146" t="s">
        <v>792</v>
      </c>
      <c r="D733" s="199" t="s">
        <v>5093</v>
      </c>
      <c r="E733" s="34">
        <v>302.78795000000002</v>
      </c>
      <c r="F733" s="150" t="s">
        <v>4870</v>
      </c>
      <c r="G733" s="34" t="s">
        <v>5065</v>
      </c>
      <c r="H733" s="34" t="s">
        <v>5084</v>
      </c>
      <c r="I733" s="34" t="s">
        <v>5056</v>
      </c>
      <c r="J733" s="148">
        <v>6100018662</v>
      </c>
      <c r="K733" s="149">
        <v>41507</v>
      </c>
      <c r="L733" s="150" t="s">
        <v>5094</v>
      </c>
      <c r="M733" s="128" t="s">
        <v>4973</v>
      </c>
      <c r="N733" s="265"/>
    </row>
    <row r="734" spans="1:14" ht="31.5" outlineLevel="1">
      <c r="A734" s="128" t="s">
        <v>5095</v>
      </c>
      <c r="B734" s="148" t="s">
        <v>5051</v>
      </c>
      <c r="C734" s="146" t="s">
        <v>792</v>
      </c>
      <c r="D734" s="199" t="s">
        <v>5096</v>
      </c>
      <c r="E734" s="34">
        <v>5.5283699999999998</v>
      </c>
      <c r="F734" s="150" t="s">
        <v>5082</v>
      </c>
      <c r="G734" s="34" t="s">
        <v>5083</v>
      </c>
      <c r="H734" s="34" t="s">
        <v>5084</v>
      </c>
      <c r="I734" s="34" t="s">
        <v>5056</v>
      </c>
      <c r="J734" s="148">
        <v>6100018664</v>
      </c>
      <c r="K734" s="149">
        <v>41507</v>
      </c>
      <c r="L734" s="150" t="s">
        <v>5097</v>
      </c>
      <c r="M734" s="128" t="s">
        <v>4973</v>
      </c>
      <c r="N734" s="265"/>
    </row>
    <row r="735" spans="1:14" ht="47.25" outlineLevel="1">
      <c r="A735" s="128" t="s">
        <v>5098</v>
      </c>
      <c r="B735" s="148" t="s">
        <v>5051</v>
      </c>
      <c r="C735" s="146" t="s">
        <v>792</v>
      </c>
      <c r="D735" s="199" t="s">
        <v>5099</v>
      </c>
      <c r="E735" s="34">
        <v>19.690190000000001</v>
      </c>
      <c r="F735" s="150" t="s">
        <v>838</v>
      </c>
      <c r="G735" s="34" t="s">
        <v>5061</v>
      </c>
      <c r="H735" s="34" t="s">
        <v>5062</v>
      </c>
      <c r="I735" s="34" t="s">
        <v>5056</v>
      </c>
      <c r="J735" s="148">
        <v>6100018709</v>
      </c>
      <c r="K735" s="149">
        <v>41507</v>
      </c>
      <c r="L735" s="150" t="s">
        <v>5100</v>
      </c>
      <c r="M735" s="128" t="s">
        <v>4973</v>
      </c>
      <c r="N735" s="265"/>
    </row>
    <row r="736" spans="1:14" ht="31.5" outlineLevel="1">
      <c r="A736" s="128" t="s">
        <v>5101</v>
      </c>
      <c r="B736" s="148" t="s">
        <v>5051</v>
      </c>
      <c r="C736" s="146" t="s">
        <v>792</v>
      </c>
      <c r="D736" s="199" t="s">
        <v>5102</v>
      </c>
      <c r="E736" s="34">
        <v>5.5283699999999998</v>
      </c>
      <c r="F736" s="150" t="s">
        <v>5082</v>
      </c>
      <c r="G736" s="34" t="s">
        <v>5083</v>
      </c>
      <c r="H736" s="34" t="s">
        <v>5084</v>
      </c>
      <c r="I736" s="34" t="s">
        <v>5056</v>
      </c>
      <c r="J736" s="148">
        <v>6100018940</v>
      </c>
      <c r="K736" s="149">
        <v>41507</v>
      </c>
      <c r="L736" s="150" t="s">
        <v>5103</v>
      </c>
      <c r="M736" s="128" t="s">
        <v>4973</v>
      </c>
      <c r="N736" s="265"/>
    </row>
    <row r="737" spans="1:14" ht="47.25" outlineLevel="1">
      <c r="A737" s="128" t="s">
        <v>5104</v>
      </c>
      <c r="B737" s="148" t="s">
        <v>5105</v>
      </c>
      <c r="C737" s="146" t="s">
        <v>792</v>
      </c>
      <c r="D737" s="199" t="s">
        <v>5106</v>
      </c>
      <c r="E737" s="34">
        <v>20.328779999999998</v>
      </c>
      <c r="F737" s="150" t="s">
        <v>182</v>
      </c>
      <c r="G737" s="34" t="s">
        <v>5107</v>
      </c>
      <c r="H737" s="34" t="s">
        <v>5062</v>
      </c>
      <c r="I737" s="34" t="s">
        <v>5108</v>
      </c>
      <c r="J737" s="148">
        <v>6100020194</v>
      </c>
      <c r="K737" s="149">
        <v>41551</v>
      </c>
      <c r="L737" s="150" t="s">
        <v>5109</v>
      </c>
      <c r="M737" s="128" t="s">
        <v>4973</v>
      </c>
      <c r="N737" s="150" t="s">
        <v>5110</v>
      </c>
    </row>
    <row r="738" spans="1:14" ht="63" outlineLevel="1">
      <c r="A738" s="128" t="s">
        <v>5111</v>
      </c>
      <c r="B738" s="148" t="s">
        <v>5112</v>
      </c>
      <c r="C738" s="146" t="s">
        <v>792</v>
      </c>
      <c r="D738" s="199" t="s">
        <v>5113</v>
      </c>
      <c r="E738" s="34">
        <v>48.24586</v>
      </c>
      <c r="F738" s="150" t="s">
        <v>5114</v>
      </c>
      <c r="G738" s="34" t="s">
        <v>5115</v>
      </c>
      <c r="H738" s="34" t="s">
        <v>4749</v>
      </c>
      <c r="I738" s="34" t="s">
        <v>5116</v>
      </c>
      <c r="J738" s="148">
        <v>6100020160</v>
      </c>
      <c r="K738" s="149">
        <v>41547</v>
      </c>
      <c r="L738" s="150" t="s">
        <v>5117</v>
      </c>
      <c r="M738" s="128" t="s">
        <v>4973</v>
      </c>
      <c r="N738" s="150" t="s">
        <v>5118</v>
      </c>
    </row>
    <row r="739" spans="1:14" ht="47.25" outlineLevel="1">
      <c r="A739" s="128" t="s">
        <v>5119</v>
      </c>
      <c r="B739" s="148" t="s">
        <v>5120</v>
      </c>
      <c r="C739" s="146" t="s">
        <v>792</v>
      </c>
      <c r="D739" s="199" t="s">
        <v>5121</v>
      </c>
      <c r="E739" s="34">
        <v>172.98304000000002</v>
      </c>
      <c r="F739" s="150" t="s">
        <v>5122</v>
      </c>
      <c r="G739" s="34" t="s">
        <v>5123</v>
      </c>
      <c r="H739" s="34" t="s">
        <v>5124</v>
      </c>
      <c r="I739" s="34" t="s">
        <v>5125</v>
      </c>
      <c r="J739" s="148">
        <v>6100015938</v>
      </c>
      <c r="K739" s="149" t="s">
        <v>4661</v>
      </c>
      <c r="L739" s="150" t="s">
        <v>5126</v>
      </c>
      <c r="M739" s="128" t="s">
        <v>4973</v>
      </c>
      <c r="N739" s="265" t="s">
        <v>5127</v>
      </c>
    </row>
    <row r="740" spans="1:14" ht="47.25" outlineLevel="1">
      <c r="A740" s="128" t="s">
        <v>5128</v>
      </c>
      <c r="B740" s="148" t="s">
        <v>5120</v>
      </c>
      <c r="C740" s="146" t="s">
        <v>792</v>
      </c>
      <c r="D740" s="199" t="s">
        <v>5129</v>
      </c>
      <c r="E740" s="34">
        <v>66.514120000000005</v>
      </c>
      <c r="F740" s="150" t="s">
        <v>2080</v>
      </c>
      <c r="G740" s="34" t="s">
        <v>5130</v>
      </c>
      <c r="H740" s="34" t="s">
        <v>5131</v>
      </c>
      <c r="I740" s="34" t="s">
        <v>5125</v>
      </c>
      <c r="J740" s="148">
        <v>6100016111</v>
      </c>
      <c r="K740" s="149" t="s">
        <v>5132</v>
      </c>
      <c r="L740" s="150" t="s">
        <v>5133</v>
      </c>
      <c r="M740" s="128" t="s">
        <v>4973</v>
      </c>
      <c r="N740" s="265"/>
    </row>
    <row r="741" spans="1:14" ht="47.25" outlineLevel="1">
      <c r="A741" s="128" t="s">
        <v>5134</v>
      </c>
      <c r="B741" s="148" t="s">
        <v>5120</v>
      </c>
      <c r="C741" s="146" t="s">
        <v>792</v>
      </c>
      <c r="D741" s="199" t="s">
        <v>5135</v>
      </c>
      <c r="E741" s="34">
        <v>619.69510000000002</v>
      </c>
      <c r="F741" s="150" t="s">
        <v>5122</v>
      </c>
      <c r="G741" s="34" t="s">
        <v>5123</v>
      </c>
      <c r="H741" s="34" t="s">
        <v>5124</v>
      </c>
      <c r="I741" s="34" t="s">
        <v>5125</v>
      </c>
      <c r="J741" s="148">
        <v>6100016127</v>
      </c>
      <c r="K741" s="149" t="s">
        <v>5132</v>
      </c>
      <c r="L741" s="150" t="s">
        <v>5136</v>
      </c>
      <c r="M741" s="128" t="s">
        <v>4973</v>
      </c>
      <c r="N741" s="265"/>
    </row>
    <row r="742" spans="1:14" ht="63" outlineLevel="1">
      <c r="A742" s="128" t="s">
        <v>5137</v>
      </c>
      <c r="B742" s="148" t="s">
        <v>5120</v>
      </c>
      <c r="C742" s="146" t="s">
        <v>792</v>
      </c>
      <c r="D742" s="199" t="s">
        <v>5138</v>
      </c>
      <c r="E742" s="34">
        <v>119.14924999999999</v>
      </c>
      <c r="F742" s="150" t="s">
        <v>5122</v>
      </c>
      <c r="G742" s="34" t="s">
        <v>5123</v>
      </c>
      <c r="H742" s="34" t="s">
        <v>5124</v>
      </c>
      <c r="I742" s="34" t="s">
        <v>5125</v>
      </c>
      <c r="J742" s="148">
        <v>6100016281</v>
      </c>
      <c r="K742" s="149" t="s">
        <v>1627</v>
      </c>
      <c r="L742" s="150" t="s">
        <v>5139</v>
      </c>
      <c r="M742" s="128" t="s">
        <v>4973</v>
      </c>
      <c r="N742" s="265"/>
    </row>
    <row r="743" spans="1:14" ht="63" outlineLevel="1">
      <c r="A743" s="128" t="s">
        <v>5140</v>
      </c>
      <c r="B743" s="148" t="s">
        <v>5120</v>
      </c>
      <c r="C743" s="146" t="s">
        <v>792</v>
      </c>
      <c r="D743" s="199" t="s">
        <v>5141</v>
      </c>
      <c r="E743" s="34">
        <v>296.02111000000002</v>
      </c>
      <c r="F743" s="150" t="s">
        <v>2080</v>
      </c>
      <c r="G743" s="34" t="s">
        <v>5130</v>
      </c>
      <c r="H743" s="34" t="s">
        <v>5131</v>
      </c>
      <c r="I743" s="34" t="s">
        <v>5125</v>
      </c>
      <c r="J743" s="148">
        <v>6100016561</v>
      </c>
      <c r="K743" s="149" t="s">
        <v>5142</v>
      </c>
      <c r="L743" s="150" t="s">
        <v>5143</v>
      </c>
      <c r="M743" s="128" t="s">
        <v>4973</v>
      </c>
      <c r="N743" s="265"/>
    </row>
    <row r="744" spans="1:14" ht="47.25" outlineLevel="1">
      <c r="A744" s="128" t="s">
        <v>5144</v>
      </c>
      <c r="B744" s="148" t="s">
        <v>5145</v>
      </c>
      <c r="C744" s="146" t="s">
        <v>792</v>
      </c>
      <c r="D744" s="199" t="s">
        <v>5146</v>
      </c>
      <c r="E744" s="34">
        <v>18.383130000000001</v>
      </c>
      <c r="F744" s="150" t="s">
        <v>5034</v>
      </c>
      <c r="G744" s="34" t="s">
        <v>5147</v>
      </c>
      <c r="H744" s="34" t="s">
        <v>5148</v>
      </c>
      <c r="I744" s="34" t="s">
        <v>5149</v>
      </c>
      <c r="J744" s="148">
        <v>6100020607</v>
      </c>
      <c r="K744" s="149">
        <v>41576</v>
      </c>
      <c r="L744" s="150" t="s">
        <v>5150</v>
      </c>
      <c r="M744" s="128" t="s">
        <v>4973</v>
      </c>
      <c r="N744" s="265" t="s">
        <v>5151</v>
      </c>
    </row>
    <row r="745" spans="1:14" ht="63" outlineLevel="1">
      <c r="A745" s="128" t="s">
        <v>5152</v>
      </c>
      <c r="B745" s="148" t="s">
        <v>5145</v>
      </c>
      <c r="C745" s="146" t="s">
        <v>792</v>
      </c>
      <c r="D745" s="199" t="s">
        <v>5153</v>
      </c>
      <c r="E745" s="34">
        <v>2.5095800000000001</v>
      </c>
      <c r="F745" s="150" t="s">
        <v>182</v>
      </c>
      <c r="G745" s="34" t="s">
        <v>5154</v>
      </c>
      <c r="H745" s="34" t="s">
        <v>5131</v>
      </c>
      <c r="I745" s="34" t="s">
        <v>5149</v>
      </c>
      <c r="J745" s="148">
        <v>6100020915</v>
      </c>
      <c r="K745" s="149">
        <v>41590</v>
      </c>
      <c r="L745" s="150" t="s">
        <v>5155</v>
      </c>
      <c r="M745" s="128" t="s">
        <v>4973</v>
      </c>
      <c r="N745" s="265"/>
    </row>
    <row r="746" spans="1:14" ht="47.25" outlineLevel="1">
      <c r="A746" s="128" t="s">
        <v>5156</v>
      </c>
      <c r="B746" s="148" t="s">
        <v>5157</v>
      </c>
      <c r="C746" s="146" t="s">
        <v>792</v>
      </c>
      <c r="D746" s="199" t="s">
        <v>5158</v>
      </c>
      <c r="E746" s="34">
        <v>14.19975</v>
      </c>
      <c r="F746" s="150" t="s">
        <v>182</v>
      </c>
      <c r="G746" s="34" t="s">
        <v>5159</v>
      </c>
      <c r="H746" s="34" t="s">
        <v>5131</v>
      </c>
      <c r="I746" s="34" t="s">
        <v>5160</v>
      </c>
      <c r="J746" s="148">
        <v>6100020753</v>
      </c>
      <c r="K746" s="149">
        <v>41583</v>
      </c>
      <c r="L746" s="150" t="s">
        <v>5161</v>
      </c>
      <c r="M746" s="128" t="s">
        <v>4973</v>
      </c>
      <c r="N746" s="150" t="s">
        <v>5162</v>
      </c>
    </row>
    <row r="747" spans="1:14" ht="47.25" outlineLevel="1">
      <c r="A747" s="128" t="s">
        <v>5163</v>
      </c>
      <c r="B747" s="148" t="s">
        <v>5164</v>
      </c>
      <c r="C747" s="146" t="s">
        <v>792</v>
      </c>
      <c r="D747" s="199" t="s">
        <v>5165</v>
      </c>
      <c r="E747" s="34">
        <v>6.0179999999999998</v>
      </c>
      <c r="F747" s="150" t="s">
        <v>5166</v>
      </c>
      <c r="G747" s="34" t="s">
        <v>5167</v>
      </c>
      <c r="H747" s="34" t="s">
        <v>5168</v>
      </c>
      <c r="I747" s="34" t="s">
        <v>5169</v>
      </c>
      <c r="J747" s="148">
        <v>6100021066</v>
      </c>
      <c r="K747" s="149">
        <v>41593</v>
      </c>
      <c r="L747" s="150" t="s">
        <v>5170</v>
      </c>
      <c r="M747" s="128" t="s">
        <v>4973</v>
      </c>
      <c r="N747" s="150" t="s">
        <v>5171</v>
      </c>
    </row>
    <row r="748" spans="1:14" ht="47.25" outlineLevel="1">
      <c r="A748" s="128" t="s">
        <v>5172</v>
      </c>
      <c r="B748" s="148" t="s">
        <v>5173</v>
      </c>
      <c r="C748" s="146" t="s">
        <v>792</v>
      </c>
      <c r="D748" s="199" t="s">
        <v>5174</v>
      </c>
      <c r="E748" s="34">
        <v>66.039299999999997</v>
      </c>
      <c r="F748" s="150" t="s">
        <v>5175</v>
      </c>
      <c r="G748" s="34" t="s">
        <v>5176</v>
      </c>
      <c r="H748" s="34" t="s">
        <v>5177</v>
      </c>
      <c r="I748" s="34" t="s">
        <v>5178</v>
      </c>
      <c r="J748" s="148">
        <v>6100016073</v>
      </c>
      <c r="K748" s="149" t="s">
        <v>5179</v>
      </c>
      <c r="L748" s="150" t="s">
        <v>5180</v>
      </c>
      <c r="M748" s="128" t="s">
        <v>4973</v>
      </c>
      <c r="N748" s="150" t="s">
        <v>5181</v>
      </c>
    </row>
    <row r="749" spans="1:14" ht="31.5" outlineLevel="1">
      <c r="A749" s="128" t="s">
        <v>5182</v>
      </c>
      <c r="B749" s="148" t="s">
        <v>5183</v>
      </c>
      <c r="C749" s="146" t="s">
        <v>792</v>
      </c>
      <c r="D749" s="199" t="s">
        <v>5184</v>
      </c>
      <c r="E749" s="34">
        <v>165.09133</v>
      </c>
      <c r="F749" s="150" t="s">
        <v>182</v>
      </c>
      <c r="G749" s="34" t="s">
        <v>5185</v>
      </c>
      <c r="H749" s="34" t="s">
        <v>4823</v>
      </c>
      <c r="I749" s="34" t="s">
        <v>5186</v>
      </c>
      <c r="J749" s="148">
        <v>6100017527</v>
      </c>
      <c r="K749" s="149">
        <v>41472</v>
      </c>
      <c r="L749" s="150" t="s">
        <v>5187</v>
      </c>
      <c r="M749" s="128" t="s">
        <v>4973</v>
      </c>
      <c r="N749" s="150" t="s">
        <v>5188</v>
      </c>
    </row>
    <row r="750" spans="1:14" ht="47.25" customHeight="1" outlineLevel="1">
      <c r="A750" s="128" t="s">
        <v>5189</v>
      </c>
      <c r="B750" s="148" t="s">
        <v>5190</v>
      </c>
      <c r="C750" s="146" t="s">
        <v>792</v>
      </c>
      <c r="D750" s="199" t="s">
        <v>5191</v>
      </c>
      <c r="E750" s="34">
        <v>0</v>
      </c>
      <c r="F750" s="150" t="s">
        <v>5192</v>
      </c>
      <c r="G750" s="34" t="s">
        <v>5193</v>
      </c>
      <c r="H750" s="34" t="s">
        <v>5194</v>
      </c>
      <c r="I750" s="34" t="s">
        <v>5195</v>
      </c>
      <c r="J750" s="148">
        <v>6100015360</v>
      </c>
      <c r="K750" s="149">
        <v>41345</v>
      </c>
      <c r="L750" s="150" t="s">
        <v>1602</v>
      </c>
      <c r="M750" s="128" t="s">
        <v>4973</v>
      </c>
      <c r="N750" s="265" t="s">
        <v>5196</v>
      </c>
    </row>
    <row r="751" spans="1:14" ht="31.5" outlineLevel="1">
      <c r="A751" s="128" t="s">
        <v>5197</v>
      </c>
      <c r="B751" s="148" t="s">
        <v>5190</v>
      </c>
      <c r="C751" s="146" t="s">
        <v>792</v>
      </c>
      <c r="D751" s="199" t="s">
        <v>5198</v>
      </c>
      <c r="E751" s="34">
        <v>0</v>
      </c>
      <c r="F751" s="150" t="s">
        <v>5192</v>
      </c>
      <c r="G751" s="34" t="s">
        <v>5193</v>
      </c>
      <c r="H751" s="34" t="s">
        <v>5194</v>
      </c>
      <c r="I751" s="34" t="s">
        <v>5195</v>
      </c>
      <c r="J751" s="148">
        <v>6100015445</v>
      </c>
      <c r="K751" s="149">
        <v>41348</v>
      </c>
      <c r="L751" s="150" t="s">
        <v>1608</v>
      </c>
      <c r="M751" s="128" t="s">
        <v>4973</v>
      </c>
      <c r="N751" s="265"/>
    </row>
    <row r="752" spans="1:14" ht="63" outlineLevel="1">
      <c r="A752" s="128" t="s">
        <v>5199</v>
      </c>
      <c r="B752" s="148" t="s">
        <v>5190</v>
      </c>
      <c r="C752" s="146" t="s">
        <v>792</v>
      </c>
      <c r="D752" s="199" t="s">
        <v>5200</v>
      </c>
      <c r="E752" s="34">
        <v>55.91169</v>
      </c>
      <c r="F752" s="150" t="s">
        <v>5201</v>
      </c>
      <c r="G752" s="34" t="s">
        <v>5202</v>
      </c>
      <c r="H752" s="34" t="s">
        <v>5203</v>
      </c>
      <c r="I752" s="34" t="s">
        <v>5195</v>
      </c>
      <c r="J752" s="148">
        <v>6100015663</v>
      </c>
      <c r="K752" s="149">
        <v>41366</v>
      </c>
      <c r="L752" s="150" t="s">
        <v>5204</v>
      </c>
      <c r="M752" s="128" t="s">
        <v>4973</v>
      </c>
      <c r="N752" s="265"/>
    </row>
    <row r="753" spans="1:14" ht="47.25" outlineLevel="1">
      <c r="A753" s="128" t="s">
        <v>5205</v>
      </c>
      <c r="B753" s="148" t="s">
        <v>5206</v>
      </c>
      <c r="C753" s="146" t="s">
        <v>792</v>
      </c>
      <c r="D753" s="199" t="s">
        <v>5207</v>
      </c>
      <c r="E753" s="34">
        <v>762.4248</v>
      </c>
      <c r="F753" s="150" t="s">
        <v>838</v>
      </c>
      <c r="G753" s="34" t="s">
        <v>5208</v>
      </c>
      <c r="H753" s="34" t="s">
        <v>5194</v>
      </c>
      <c r="I753" s="34" t="s">
        <v>5209</v>
      </c>
      <c r="J753" s="148">
        <v>6100007129</v>
      </c>
      <c r="K753" s="149">
        <v>40767</v>
      </c>
      <c r="L753" s="150" t="s">
        <v>4852</v>
      </c>
      <c r="M753" s="128" t="s">
        <v>4973</v>
      </c>
      <c r="N753" s="150" t="s">
        <v>5210</v>
      </c>
    </row>
    <row r="754" spans="1:14" ht="47.25" outlineLevel="1">
      <c r="A754" s="128" t="s">
        <v>5211</v>
      </c>
      <c r="B754" s="148" t="s">
        <v>5212</v>
      </c>
      <c r="C754" s="146" t="s">
        <v>792</v>
      </c>
      <c r="D754" s="199" t="s">
        <v>5213</v>
      </c>
      <c r="E754" s="34">
        <v>194.02713</v>
      </c>
      <c r="F754" s="150" t="s">
        <v>311</v>
      </c>
      <c r="G754" s="34" t="s">
        <v>5214</v>
      </c>
      <c r="H754" s="34" t="s">
        <v>5215</v>
      </c>
      <c r="I754" s="34" t="s">
        <v>5216</v>
      </c>
      <c r="J754" s="148">
        <v>6100009271</v>
      </c>
      <c r="K754" s="149">
        <v>40954</v>
      </c>
      <c r="L754" s="150" t="s">
        <v>5217</v>
      </c>
      <c r="M754" s="128" t="s">
        <v>4973</v>
      </c>
      <c r="N754" s="150" t="s">
        <v>5218</v>
      </c>
    </row>
    <row r="755" spans="1:14" ht="47.25" outlineLevel="1">
      <c r="A755" s="128" t="s">
        <v>5219</v>
      </c>
      <c r="B755" s="148" t="s">
        <v>5220</v>
      </c>
      <c r="C755" s="146" t="s">
        <v>792</v>
      </c>
      <c r="D755" s="199" t="s">
        <v>5221</v>
      </c>
      <c r="E755" s="34">
        <v>60.83905</v>
      </c>
      <c r="F755" s="150" t="s">
        <v>5222</v>
      </c>
      <c r="G755" s="34" t="s">
        <v>5223</v>
      </c>
      <c r="H755" s="34" t="s">
        <v>5224</v>
      </c>
      <c r="I755" s="34" t="s">
        <v>5225</v>
      </c>
      <c r="J755" s="148">
        <v>6100015948</v>
      </c>
      <c r="K755" s="149">
        <v>41383</v>
      </c>
      <c r="L755" s="150" t="s">
        <v>5226</v>
      </c>
      <c r="M755" s="128" t="s">
        <v>4973</v>
      </c>
      <c r="N755" s="150" t="s">
        <v>5227</v>
      </c>
    </row>
    <row r="756" spans="1:14" ht="47.25" outlineLevel="1">
      <c r="A756" s="128" t="s">
        <v>5228</v>
      </c>
      <c r="B756" s="148" t="s">
        <v>5229</v>
      </c>
      <c r="C756" s="146" t="s">
        <v>792</v>
      </c>
      <c r="D756" s="199" t="s">
        <v>5230</v>
      </c>
      <c r="E756" s="34">
        <v>73.841920000000002</v>
      </c>
      <c r="F756" s="150" t="s">
        <v>838</v>
      </c>
      <c r="G756" s="34" t="s">
        <v>5231</v>
      </c>
      <c r="H756" s="34" t="s">
        <v>5232</v>
      </c>
      <c r="I756" s="34" t="s">
        <v>5233</v>
      </c>
      <c r="J756" s="148">
        <v>6100016293</v>
      </c>
      <c r="K756" s="149">
        <v>41401</v>
      </c>
      <c r="L756" s="150" t="s">
        <v>5234</v>
      </c>
      <c r="M756" s="128" t="s">
        <v>4973</v>
      </c>
      <c r="N756" s="265" t="s">
        <v>5235</v>
      </c>
    </row>
    <row r="757" spans="1:14" ht="31.5" outlineLevel="1">
      <c r="A757" s="128" t="s">
        <v>5236</v>
      </c>
      <c r="B757" s="148" t="s">
        <v>5229</v>
      </c>
      <c r="C757" s="146" t="s">
        <v>792</v>
      </c>
      <c r="D757" s="199" t="s">
        <v>5237</v>
      </c>
      <c r="E757" s="34">
        <v>256.13182999999998</v>
      </c>
      <c r="F757" s="150" t="s">
        <v>4870</v>
      </c>
      <c r="G757" s="34" t="s">
        <v>5238</v>
      </c>
      <c r="H757" s="34" t="s">
        <v>5224</v>
      </c>
      <c r="I757" s="34" t="s">
        <v>5233</v>
      </c>
      <c r="J757" s="148">
        <v>6100016305</v>
      </c>
      <c r="K757" s="149">
        <v>41401</v>
      </c>
      <c r="L757" s="150" t="s">
        <v>5239</v>
      </c>
      <c r="M757" s="128" t="s">
        <v>4973</v>
      </c>
      <c r="N757" s="265"/>
    </row>
    <row r="758" spans="1:14" ht="63" outlineLevel="1">
      <c r="A758" s="128" t="s">
        <v>5240</v>
      </c>
      <c r="B758" s="148" t="s">
        <v>5229</v>
      </c>
      <c r="C758" s="146" t="s">
        <v>792</v>
      </c>
      <c r="D758" s="199" t="s">
        <v>5241</v>
      </c>
      <c r="E758" s="34">
        <v>431.01885999999996</v>
      </c>
      <c r="F758" s="150" t="s">
        <v>4870</v>
      </c>
      <c r="G758" s="34" t="s">
        <v>5238</v>
      </c>
      <c r="H758" s="34" t="s">
        <v>5224</v>
      </c>
      <c r="I758" s="34" t="s">
        <v>5233</v>
      </c>
      <c r="J758" s="148">
        <v>6100016306</v>
      </c>
      <c r="K758" s="149">
        <v>41401</v>
      </c>
      <c r="L758" s="150" t="s">
        <v>5242</v>
      </c>
      <c r="M758" s="128" t="s">
        <v>4973</v>
      </c>
      <c r="N758" s="265"/>
    </row>
    <row r="759" spans="1:14" ht="47.25" outlineLevel="1">
      <c r="A759" s="128" t="s">
        <v>5243</v>
      </c>
      <c r="B759" s="148" t="s">
        <v>5244</v>
      </c>
      <c r="C759" s="146" t="s">
        <v>792</v>
      </c>
      <c r="D759" s="199" t="s">
        <v>5245</v>
      </c>
      <c r="E759" s="34">
        <v>520.95434999999998</v>
      </c>
      <c r="F759" s="150" t="s">
        <v>4849</v>
      </c>
      <c r="G759" s="34" t="s">
        <v>5246</v>
      </c>
      <c r="H759" s="34" t="s">
        <v>5224</v>
      </c>
      <c r="I759" s="34" t="s">
        <v>5247</v>
      </c>
      <c r="J759" s="148">
        <v>6100015270</v>
      </c>
      <c r="K759" s="149" t="s">
        <v>4460</v>
      </c>
      <c r="L759" s="150" t="s">
        <v>5248</v>
      </c>
      <c r="M759" s="128" t="s">
        <v>4973</v>
      </c>
      <c r="N759" s="265" t="s">
        <v>5249</v>
      </c>
    </row>
    <row r="760" spans="1:14" ht="47.25" outlineLevel="1">
      <c r="A760" s="128" t="s">
        <v>5250</v>
      </c>
      <c r="B760" s="148" t="s">
        <v>5244</v>
      </c>
      <c r="C760" s="146" t="s">
        <v>792</v>
      </c>
      <c r="D760" s="199" t="s">
        <v>5251</v>
      </c>
      <c r="E760" s="34">
        <v>12.71091</v>
      </c>
      <c r="F760" s="150" t="s">
        <v>4870</v>
      </c>
      <c r="G760" s="34" t="s">
        <v>5246</v>
      </c>
      <c r="H760" s="34" t="s">
        <v>5224</v>
      </c>
      <c r="I760" s="34" t="s">
        <v>5247</v>
      </c>
      <c r="J760" s="148">
        <v>6100015588</v>
      </c>
      <c r="K760" s="149">
        <v>41359</v>
      </c>
      <c r="L760" s="150" t="s">
        <v>1618</v>
      </c>
      <c r="M760" s="128" t="s">
        <v>4973</v>
      </c>
      <c r="N760" s="265"/>
    </row>
    <row r="761" spans="1:14" ht="47.25" outlineLevel="1">
      <c r="A761" s="128" t="s">
        <v>5252</v>
      </c>
      <c r="B761" s="148" t="s">
        <v>5253</v>
      </c>
      <c r="C761" s="146" t="s">
        <v>792</v>
      </c>
      <c r="D761" s="199" t="s">
        <v>5254</v>
      </c>
      <c r="E761" s="34">
        <v>143.49907999999999</v>
      </c>
      <c r="F761" s="150" t="s">
        <v>838</v>
      </c>
      <c r="G761" s="34" t="s">
        <v>5255</v>
      </c>
      <c r="H761" s="34" t="s">
        <v>5232</v>
      </c>
      <c r="I761" s="34" t="s">
        <v>5256</v>
      </c>
      <c r="J761" s="148">
        <v>6100014052</v>
      </c>
      <c r="K761" s="149">
        <v>41246</v>
      </c>
      <c r="L761" s="150" t="s">
        <v>5257</v>
      </c>
      <c r="M761" s="128" t="s">
        <v>4973</v>
      </c>
      <c r="N761" s="150" t="s">
        <v>5258</v>
      </c>
    </row>
    <row r="762" spans="1:14" ht="24" customHeight="1" outlineLevel="1">
      <c r="A762" s="281" t="s">
        <v>5259</v>
      </c>
      <c r="B762" s="284" t="s">
        <v>5260</v>
      </c>
      <c r="C762" s="268" t="s">
        <v>792</v>
      </c>
      <c r="D762" s="289" t="s">
        <v>5261</v>
      </c>
      <c r="E762" s="270">
        <v>47.582230000000003</v>
      </c>
      <c r="F762" s="265" t="s">
        <v>5222</v>
      </c>
      <c r="G762" s="270" t="s">
        <v>5262</v>
      </c>
      <c r="H762" s="270" t="s">
        <v>5263</v>
      </c>
      <c r="I762" s="270" t="s">
        <v>5264</v>
      </c>
      <c r="J762" s="148">
        <v>6100014784</v>
      </c>
      <c r="K762" s="149" t="s">
        <v>1386</v>
      </c>
      <c r="L762" s="150" t="s">
        <v>5265</v>
      </c>
      <c r="M762" s="128" t="s">
        <v>4973</v>
      </c>
      <c r="N762" s="265" t="s">
        <v>5266</v>
      </c>
    </row>
    <row r="763" spans="1:14" outlineLevel="1">
      <c r="A763" s="281"/>
      <c r="B763" s="284"/>
      <c r="C763" s="268"/>
      <c r="D763" s="289"/>
      <c r="E763" s="270"/>
      <c r="F763" s="265"/>
      <c r="G763" s="270"/>
      <c r="H763" s="270"/>
      <c r="I763" s="270"/>
      <c r="J763" s="148">
        <v>6100014781</v>
      </c>
      <c r="K763" s="149" t="s">
        <v>1386</v>
      </c>
      <c r="L763" s="150" t="s">
        <v>5267</v>
      </c>
      <c r="M763" s="128" t="s">
        <v>4973</v>
      </c>
      <c r="N763" s="265"/>
    </row>
    <row r="764" spans="1:14" ht="47.25" outlineLevel="1">
      <c r="A764" s="128" t="s">
        <v>5268</v>
      </c>
      <c r="B764" s="148" t="s">
        <v>5269</v>
      </c>
      <c r="C764" s="146" t="s">
        <v>792</v>
      </c>
      <c r="D764" s="199" t="s">
        <v>5270</v>
      </c>
      <c r="E764" s="34">
        <v>3.0089999999999999</v>
      </c>
      <c r="F764" s="150" t="s">
        <v>5271</v>
      </c>
      <c r="G764" s="34" t="s">
        <v>5272</v>
      </c>
      <c r="H764" s="34" t="s">
        <v>5273</v>
      </c>
      <c r="I764" s="34" t="s">
        <v>5274</v>
      </c>
      <c r="J764" s="148">
        <v>6100020755</v>
      </c>
      <c r="K764" s="149">
        <v>41583</v>
      </c>
      <c r="L764" s="150" t="s">
        <v>5275</v>
      </c>
      <c r="M764" s="128" t="s">
        <v>4973</v>
      </c>
      <c r="N764" s="265" t="s">
        <v>5276</v>
      </c>
    </row>
    <row r="765" spans="1:14" ht="47.25" outlineLevel="1">
      <c r="A765" s="128" t="s">
        <v>5277</v>
      </c>
      <c r="B765" s="148" t="s">
        <v>5269</v>
      </c>
      <c r="C765" s="146" t="s">
        <v>792</v>
      </c>
      <c r="D765" s="199" t="s">
        <v>5278</v>
      </c>
      <c r="E765" s="34">
        <v>146.91582</v>
      </c>
      <c r="F765" s="150" t="s">
        <v>5279</v>
      </c>
      <c r="G765" s="34" t="s">
        <v>5280</v>
      </c>
      <c r="H765" s="34" t="s">
        <v>5281</v>
      </c>
      <c r="I765" s="34" t="s">
        <v>5274</v>
      </c>
      <c r="J765" s="148">
        <v>6100021676</v>
      </c>
      <c r="K765" s="149">
        <v>41626</v>
      </c>
      <c r="L765" s="150" t="s">
        <v>5282</v>
      </c>
      <c r="M765" s="128" t="s">
        <v>4973</v>
      </c>
      <c r="N765" s="265"/>
    </row>
    <row r="766" spans="1:14" ht="47.25" outlineLevel="1">
      <c r="A766" s="128" t="s">
        <v>5283</v>
      </c>
      <c r="B766" s="148" t="s">
        <v>5269</v>
      </c>
      <c r="C766" s="146" t="s">
        <v>792</v>
      </c>
      <c r="D766" s="199" t="s">
        <v>5284</v>
      </c>
      <c r="E766" s="34">
        <v>0</v>
      </c>
      <c r="F766" s="150" t="s">
        <v>5279</v>
      </c>
      <c r="G766" s="34" t="s">
        <v>5285</v>
      </c>
      <c r="H766" s="34" t="s">
        <v>5286</v>
      </c>
      <c r="I766" s="34" t="s">
        <v>5274</v>
      </c>
      <c r="J766" s="148">
        <v>6100021749</v>
      </c>
      <c r="K766" s="149">
        <v>41628</v>
      </c>
      <c r="L766" s="150" t="s">
        <v>5287</v>
      </c>
      <c r="M766" s="128" t="s">
        <v>4973</v>
      </c>
      <c r="N766" s="265"/>
    </row>
    <row r="767" spans="1:14" ht="47.25" outlineLevel="1">
      <c r="A767" s="128" t="s">
        <v>5288</v>
      </c>
      <c r="B767" s="148" t="s">
        <v>5289</v>
      </c>
      <c r="C767" s="146" t="s">
        <v>792</v>
      </c>
      <c r="D767" s="199" t="s">
        <v>5290</v>
      </c>
      <c r="E767" s="34">
        <v>6.0573899999999998</v>
      </c>
      <c r="F767" s="150" t="s">
        <v>5291</v>
      </c>
      <c r="G767" s="34" t="s">
        <v>5292</v>
      </c>
      <c r="H767" s="34" t="s">
        <v>5293</v>
      </c>
      <c r="I767" s="34" t="s">
        <v>5294</v>
      </c>
      <c r="J767" s="148">
        <v>6100016061</v>
      </c>
      <c r="K767" s="149">
        <v>41393</v>
      </c>
      <c r="L767" s="150" t="s">
        <v>5295</v>
      </c>
      <c r="M767" s="128" t="s">
        <v>4973</v>
      </c>
      <c r="N767" s="265" t="s">
        <v>5296</v>
      </c>
    </row>
    <row r="768" spans="1:14" ht="47.25" outlineLevel="1">
      <c r="A768" s="128" t="s">
        <v>5297</v>
      </c>
      <c r="B768" s="148" t="s">
        <v>5289</v>
      </c>
      <c r="C768" s="146" t="s">
        <v>792</v>
      </c>
      <c r="D768" s="199" t="s">
        <v>5298</v>
      </c>
      <c r="E768" s="34">
        <v>6.0573899999999998</v>
      </c>
      <c r="F768" s="150" t="s">
        <v>5291</v>
      </c>
      <c r="G768" s="34" t="s">
        <v>5292</v>
      </c>
      <c r="H768" s="34" t="s">
        <v>5293</v>
      </c>
      <c r="I768" s="34" t="s">
        <v>5294</v>
      </c>
      <c r="J768" s="148">
        <v>6100016240</v>
      </c>
      <c r="K768" s="149">
        <v>41394</v>
      </c>
      <c r="L768" s="150" t="s">
        <v>5299</v>
      </c>
      <c r="M768" s="128" t="s">
        <v>4973</v>
      </c>
      <c r="N768" s="265"/>
    </row>
    <row r="769" spans="1:14" ht="47.25" outlineLevel="1">
      <c r="A769" s="128" t="s">
        <v>5300</v>
      </c>
      <c r="B769" s="148" t="s">
        <v>5301</v>
      </c>
      <c r="C769" s="146" t="s">
        <v>792</v>
      </c>
      <c r="D769" s="199" t="s">
        <v>5302</v>
      </c>
      <c r="E769" s="34">
        <v>241.01140000000001</v>
      </c>
      <c r="F769" s="150" t="s">
        <v>182</v>
      </c>
      <c r="G769" s="34" t="s">
        <v>5303</v>
      </c>
      <c r="H769" s="34" t="s">
        <v>5304</v>
      </c>
      <c r="I769" s="34" t="s">
        <v>5305</v>
      </c>
      <c r="J769" s="148">
        <v>6100010366</v>
      </c>
      <c r="K769" s="149">
        <v>41031</v>
      </c>
      <c r="L769" s="150" t="s">
        <v>5306</v>
      </c>
      <c r="M769" s="128" t="s">
        <v>4973</v>
      </c>
      <c r="N769" s="150" t="s">
        <v>5307</v>
      </c>
    </row>
    <row r="770" spans="1:14" ht="31.5" outlineLevel="1">
      <c r="A770" s="128" t="s">
        <v>5308</v>
      </c>
      <c r="B770" s="148" t="s">
        <v>5309</v>
      </c>
      <c r="C770" s="146" t="s">
        <v>792</v>
      </c>
      <c r="D770" s="199" t="s">
        <v>5310</v>
      </c>
      <c r="E770" s="34">
        <v>0</v>
      </c>
      <c r="F770" s="150" t="s">
        <v>838</v>
      </c>
      <c r="G770" s="34" t="s">
        <v>5311</v>
      </c>
      <c r="H770" s="34" t="s">
        <v>5312</v>
      </c>
      <c r="I770" s="34" t="s">
        <v>5313</v>
      </c>
      <c r="J770" s="148">
        <v>6100018840</v>
      </c>
      <c r="K770" s="149">
        <v>41529</v>
      </c>
      <c r="L770" s="150" t="s">
        <v>5314</v>
      </c>
      <c r="M770" s="128" t="s">
        <v>4973</v>
      </c>
      <c r="N770" s="150" t="s">
        <v>5315</v>
      </c>
    </row>
    <row r="771" spans="1:14" ht="63" outlineLevel="1">
      <c r="A771" s="128" t="s">
        <v>5316</v>
      </c>
      <c r="B771" s="148" t="s">
        <v>5317</v>
      </c>
      <c r="C771" s="146" t="s">
        <v>792</v>
      </c>
      <c r="D771" s="199" t="s">
        <v>5318</v>
      </c>
      <c r="E771" s="34">
        <v>11.53186</v>
      </c>
      <c r="F771" s="150" t="s">
        <v>5319</v>
      </c>
      <c r="G771" s="34" t="s">
        <v>5320</v>
      </c>
      <c r="H771" s="34" t="s">
        <v>5321</v>
      </c>
      <c r="I771" s="34" t="s">
        <v>5322</v>
      </c>
      <c r="J771" s="148">
        <v>6100018631</v>
      </c>
      <c r="K771" s="149">
        <v>41507</v>
      </c>
      <c r="L771" s="150" t="s">
        <v>5323</v>
      </c>
      <c r="M771" s="128" t="s">
        <v>4973</v>
      </c>
      <c r="N771" s="265" t="s">
        <v>5324</v>
      </c>
    </row>
    <row r="772" spans="1:14" ht="78.75" outlineLevel="1">
      <c r="A772" s="128" t="s">
        <v>5325</v>
      </c>
      <c r="B772" s="148" t="s">
        <v>5317</v>
      </c>
      <c r="C772" s="146" t="s">
        <v>792</v>
      </c>
      <c r="D772" s="199" t="s">
        <v>5326</v>
      </c>
      <c r="E772" s="34">
        <v>9.8167200000000001</v>
      </c>
      <c r="F772" s="150" t="s">
        <v>5319</v>
      </c>
      <c r="G772" s="34" t="s">
        <v>5327</v>
      </c>
      <c r="H772" s="34" t="s">
        <v>5328</v>
      </c>
      <c r="I772" s="34" t="s">
        <v>5322</v>
      </c>
      <c r="J772" s="148">
        <v>6100018631</v>
      </c>
      <c r="K772" s="149">
        <v>41507</v>
      </c>
      <c r="L772" s="150" t="s">
        <v>5323</v>
      </c>
      <c r="M772" s="128" t="s">
        <v>4973</v>
      </c>
      <c r="N772" s="265"/>
    </row>
    <row r="773" spans="1:14" ht="47.25" customHeight="1" outlineLevel="1">
      <c r="A773" s="128" t="s">
        <v>5329</v>
      </c>
      <c r="B773" s="148" t="s">
        <v>5330</v>
      </c>
      <c r="C773" s="146" t="s">
        <v>792</v>
      </c>
      <c r="D773" s="199" t="s">
        <v>5331</v>
      </c>
      <c r="E773" s="34">
        <v>0</v>
      </c>
      <c r="F773" s="150" t="s">
        <v>5332</v>
      </c>
      <c r="G773" s="34" t="s">
        <v>5333</v>
      </c>
      <c r="H773" s="34" t="s">
        <v>5334</v>
      </c>
      <c r="I773" s="34" t="s">
        <v>5335</v>
      </c>
      <c r="J773" s="148">
        <v>6100013591</v>
      </c>
      <c r="K773" s="149">
        <v>41219</v>
      </c>
      <c r="L773" s="150" t="s">
        <v>5336</v>
      </c>
      <c r="M773" s="128" t="s">
        <v>4973</v>
      </c>
      <c r="N773" s="265" t="s">
        <v>5337</v>
      </c>
    </row>
    <row r="774" spans="1:14" ht="47.25" outlineLevel="1">
      <c r="A774" s="128" t="s">
        <v>5338</v>
      </c>
      <c r="B774" s="148" t="s">
        <v>5330</v>
      </c>
      <c r="C774" s="146" t="s">
        <v>792</v>
      </c>
      <c r="D774" s="147" t="s">
        <v>1111</v>
      </c>
      <c r="E774" s="34">
        <v>21.393260000000001</v>
      </c>
      <c r="F774" s="150" t="s">
        <v>5332</v>
      </c>
      <c r="G774" s="34" t="s">
        <v>5339</v>
      </c>
      <c r="H774" s="34" t="s">
        <v>5340</v>
      </c>
      <c r="I774" s="34" t="s">
        <v>5335</v>
      </c>
      <c r="J774" s="148">
        <v>6100014913</v>
      </c>
      <c r="K774" s="149" t="s">
        <v>5341</v>
      </c>
      <c r="L774" s="150" t="s">
        <v>5342</v>
      </c>
      <c r="M774" s="128" t="s">
        <v>4973</v>
      </c>
      <c r="N774" s="265"/>
    </row>
    <row r="775" spans="1:14" ht="31.5" outlineLevel="1">
      <c r="A775" s="128" t="s">
        <v>5343</v>
      </c>
      <c r="B775" s="148" t="s">
        <v>5344</v>
      </c>
      <c r="C775" s="219" t="s">
        <v>792</v>
      </c>
      <c r="D775" s="147" t="s">
        <v>5345</v>
      </c>
      <c r="E775" s="34">
        <v>1419.2779800000001</v>
      </c>
      <c r="F775" s="150" t="s">
        <v>838</v>
      </c>
      <c r="G775" s="34" t="s">
        <v>5346</v>
      </c>
      <c r="H775" s="34" t="s">
        <v>5347</v>
      </c>
      <c r="I775" s="34" t="s">
        <v>5348</v>
      </c>
      <c r="J775" s="148">
        <v>3315</v>
      </c>
      <c r="K775" s="149">
        <v>40990</v>
      </c>
      <c r="L775" s="150" t="s">
        <v>1460</v>
      </c>
      <c r="M775" s="128" t="s">
        <v>4973</v>
      </c>
      <c r="N775" s="150" t="s">
        <v>5349</v>
      </c>
    </row>
    <row r="776" spans="1:14" ht="47.25" outlineLevel="1">
      <c r="A776" s="128" t="s">
        <v>5350</v>
      </c>
      <c r="B776" s="148">
        <v>101</v>
      </c>
      <c r="C776" s="146" t="s">
        <v>792</v>
      </c>
      <c r="D776" s="199" t="s">
        <v>5351</v>
      </c>
      <c r="E776" s="34">
        <v>114.35683</v>
      </c>
      <c r="F776" s="150" t="s">
        <v>838</v>
      </c>
      <c r="G776" s="34" t="s">
        <v>5352</v>
      </c>
      <c r="H776" s="34" t="s">
        <v>5353</v>
      </c>
      <c r="I776" s="34" t="s">
        <v>189</v>
      </c>
      <c r="J776" s="148">
        <v>6100020957</v>
      </c>
      <c r="K776" s="149">
        <v>41586</v>
      </c>
      <c r="L776" s="150" t="s">
        <v>5354</v>
      </c>
      <c r="M776" s="128" t="s">
        <v>4973</v>
      </c>
      <c r="N776" s="150" t="s">
        <v>5355</v>
      </c>
    </row>
    <row r="777" spans="1:14" ht="21.75" customHeight="1" outlineLevel="1">
      <c r="A777" s="281" t="s">
        <v>5356</v>
      </c>
      <c r="B777" s="284">
        <v>102</v>
      </c>
      <c r="C777" s="268" t="s">
        <v>792</v>
      </c>
      <c r="D777" s="269" t="s">
        <v>5357</v>
      </c>
      <c r="E777" s="270">
        <v>256.01377000000002</v>
      </c>
      <c r="F777" s="265" t="s">
        <v>4870</v>
      </c>
      <c r="G777" s="270" t="s">
        <v>5358</v>
      </c>
      <c r="H777" s="270" t="s">
        <v>5359</v>
      </c>
      <c r="I777" s="270" t="s">
        <v>189</v>
      </c>
      <c r="J777" s="148">
        <v>6100013476</v>
      </c>
      <c r="K777" s="149">
        <v>41207</v>
      </c>
      <c r="L777" s="150" t="s">
        <v>5360</v>
      </c>
      <c r="M777" s="128" t="s">
        <v>4973</v>
      </c>
      <c r="N777" s="265" t="s">
        <v>5361</v>
      </c>
    </row>
    <row r="778" spans="1:14" outlineLevel="1">
      <c r="A778" s="281"/>
      <c r="B778" s="284"/>
      <c r="C778" s="268"/>
      <c r="D778" s="269"/>
      <c r="E778" s="270"/>
      <c r="F778" s="265"/>
      <c r="G778" s="270"/>
      <c r="H778" s="270"/>
      <c r="I778" s="270"/>
      <c r="J778" s="148">
        <v>6100015110</v>
      </c>
      <c r="K778" s="149">
        <v>41323</v>
      </c>
      <c r="L778" s="150" t="s">
        <v>5362</v>
      </c>
      <c r="M778" s="128" t="s">
        <v>4973</v>
      </c>
      <c r="N778" s="265"/>
    </row>
    <row r="779" spans="1:14" s="216" customFormat="1">
      <c r="A779" s="196" t="s">
        <v>1489</v>
      </c>
      <c r="B779" s="264" t="s">
        <v>1490</v>
      </c>
      <c r="C779" s="278"/>
      <c r="D779" s="278"/>
      <c r="E779" s="158">
        <f>SUM(E780:E897)</f>
        <v>18772.75347</v>
      </c>
      <c r="F779" s="155" t="s">
        <v>189</v>
      </c>
      <c r="G779" s="152" t="s">
        <v>189</v>
      </c>
      <c r="H779" s="152" t="s">
        <v>189</v>
      </c>
      <c r="I779" s="152" t="s">
        <v>189</v>
      </c>
      <c r="J779" s="153"/>
      <c r="K779" s="154"/>
      <c r="L779" s="155"/>
      <c r="M779" s="202"/>
      <c r="N779" s="215"/>
    </row>
    <row r="780" spans="1:14" ht="31.5" outlineLevel="1">
      <c r="A780" s="128" t="s">
        <v>1491</v>
      </c>
      <c r="B780" s="148" t="s">
        <v>1680</v>
      </c>
      <c r="C780" s="146" t="s">
        <v>792</v>
      </c>
      <c r="D780" s="199" t="s">
        <v>5363</v>
      </c>
      <c r="E780" s="34">
        <v>0</v>
      </c>
      <c r="F780" s="150" t="s">
        <v>5364</v>
      </c>
      <c r="G780" s="34" t="s">
        <v>5365</v>
      </c>
      <c r="H780" s="34" t="s">
        <v>5366</v>
      </c>
      <c r="I780" s="34" t="s">
        <v>5367</v>
      </c>
      <c r="J780" s="148">
        <v>6100006542</v>
      </c>
      <c r="K780" s="149">
        <v>40736</v>
      </c>
      <c r="L780" s="150" t="s">
        <v>5368</v>
      </c>
      <c r="M780" s="128" t="s">
        <v>5369</v>
      </c>
      <c r="N780" s="150" t="s">
        <v>5370</v>
      </c>
    </row>
    <row r="781" spans="1:14" ht="31.5" outlineLevel="1">
      <c r="A781" s="128" t="s">
        <v>1495</v>
      </c>
      <c r="B781" s="148" t="s">
        <v>1688</v>
      </c>
      <c r="C781" s="146" t="s">
        <v>792</v>
      </c>
      <c r="D781" s="147" t="s">
        <v>5371</v>
      </c>
      <c r="E781" s="34">
        <v>0</v>
      </c>
      <c r="F781" s="150" t="s">
        <v>5364</v>
      </c>
      <c r="G781" s="34" t="s">
        <v>5372</v>
      </c>
      <c r="H781" s="34" t="s">
        <v>502</v>
      </c>
      <c r="I781" s="34" t="s">
        <v>5373</v>
      </c>
      <c r="J781" s="148">
        <v>6100008788</v>
      </c>
      <c r="K781" s="149">
        <v>40903</v>
      </c>
      <c r="L781" s="150" t="s">
        <v>5374</v>
      </c>
      <c r="M781" s="128" t="s">
        <v>5369</v>
      </c>
      <c r="N781" s="150" t="s">
        <v>5375</v>
      </c>
    </row>
    <row r="782" spans="1:14" ht="31.5" outlineLevel="1">
      <c r="A782" s="128" t="s">
        <v>1504</v>
      </c>
      <c r="B782" s="148" t="s">
        <v>1698</v>
      </c>
      <c r="C782" s="146" t="s">
        <v>792</v>
      </c>
      <c r="D782" s="147" t="s">
        <v>5376</v>
      </c>
      <c r="E782" s="34">
        <v>0</v>
      </c>
      <c r="F782" s="150" t="s">
        <v>5377</v>
      </c>
      <c r="G782" s="34" t="s">
        <v>5378</v>
      </c>
      <c r="H782" s="34" t="s">
        <v>5379</v>
      </c>
      <c r="I782" s="34" t="s">
        <v>5380</v>
      </c>
      <c r="J782" s="148">
        <v>6100009409</v>
      </c>
      <c r="K782" s="149">
        <v>40968</v>
      </c>
      <c r="L782" s="150" t="s">
        <v>5381</v>
      </c>
      <c r="M782" s="128" t="s">
        <v>5369</v>
      </c>
      <c r="N782" s="150" t="s">
        <v>5382</v>
      </c>
    </row>
    <row r="783" spans="1:14" ht="31.5" outlineLevel="1">
      <c r="A783" s="128" t="s">
        <v>1513</v>
      </c>
      <c r="B783" s="148" t="s">
        <v>1708</v>
      </c>
      <c r="C783" s="146" t="s">
        <v>792</v>
      </c>
      <c r="D783" s="147" t="s">
        <v>5383</v>
      </c>
      <c r="E783" s="34">
        <v>0</v>
      </c>
      <c r="F783" s="150" t="s">
        <v>5377</v>
      </c>
      <c r="G783" s="34" t="s">
        <v>5384</v>
      </c>
      <c r="H783" s="34" t="s">
        <v>5385</v>
      </c>
      <c r="I783" s="34" t="s">
        <v>5386</v>
      </c>
      <c r="J783" s="148">
        <v>6100009503</v>
      </c>
      <c r="K783" s="149">
        <v>40975</v>
      </c>
      <c r="L783" s="150" t="s">
        <v>5387</v>
      </c>
      <c r="M783" s="128" t="s">
        <v>5369</v>
      </c>
      <c r="N783" s="150" t="s">
        <v>5388</v>
      </c>
    </row>
    <row r="784" spans="1:14" ht="47.25" outlineLevel="1">
      <c r="A784" s="128" t="s">
        <v>1516</v>
      </c>
      <c r="B784" s="148" t="s">
        <v>1718</v>
      </c>
      <c r="C784" s="146" t="s">
        <v>792</v>
      </c>
      <c r="D784" s="147" t="s">
        <v>5389</v>
      </c>
      <c r="E784" s="34">
        <v>30.308150000000001</v>
      </c>
      <c r="F784" s="150" t="s">
        <v>3797</v>
      </c>
      <c r="G784" s="34" t="s">
        <v>5390</v>
      </c>
      <c r="H784" s="34" t="s">
        <v>5391</v>
      </c>
      <c r="I784" s="34" t="s">
        <v>5392</v>
      </c>
      <c r="J784" s="148">
        <v>6100015031</v>
      </c>
      <c r="K784" s="149" t="s">
        <v>5393</v>
      </c>
      <c r="L784" s="150" t="s">
        <v>5394</v>
      </c>
      <c r="M784" s="128" t="s">
        <v>5369</v>
      </c>
      <c r="N784" s="150" t="s">
        <v>5395</v>
      </c>
    </row>
    <row r="785" spans="1:14" ht="47.25" outlineLevel="1">
      <c r="A785" s="128" t="s">
        <v>1525</v>
      </c>
      <c r="B785" s="148" t="s">
        <v>1728</v>
      </c>
      <c r="C785" s="146" t="s">
        <v>792</v>
      </c>
      <c r="D785" s="147" t="s">
        <v>5396</v>
      </c>
      <c r="E785" s="34">
        <v>498.59780999999998</v>
      </c>
      <c r="F785" s="150" t="s">
        <v>5397</v>
      </c>
      <c r="G785" s="34" t="s">
        <v>5398</v>
      </c>
      <c r="H785" s="34" t="s">
        <v>5399</v>
      </c>
      <c r="I785" s="34" t="s">
        <v>5400</v>
      </c>
      <c r="J785" s="148">
        <v>6100014736</v>
      </c>
      <c r="K785" s="149" t="s">
        <v>1386</v>
      </c>
      <c r="L785" s="150" t="s">
        <v>5401</v>
      </c>
      <c r="M785" s="128" t="s">
        <v>5369</v>
      </c>
      <c r="N785" s="150" t="s">
        <v>5402</v>
      </c>
    </row>
    <row r="786" spans="1:14" ht="47.25" outlineLevel="1">
      <c r="A786" s="128" t="s">
        <v>1530</v>
      </c>
      <c r="B786" s="148" t="s">
        <v>1738</v>
      </c>
      <c r="C786" s="146" t="s">
        <v>792</v>
      </c>
      <c r="D786" s="147" t="s">
        <v>5403</v>
      </c>
      <c r="E786" s="34">
        <v>26.459330000000001</v>
      </c>
      <c r="F786" s="150" t="s">
        <v>2551</v>
      </c>
      <c r="G786" s="34" t="s">
        <v>5404</v>
      </c>
      <c r="H786" s="34" t="s">
        <v>5405</v>
      </c>
      <c r="I786" s="34" t="s">
        <v>5406</v>
      </c>
      <c r="J786" s="148">
        <v>6100014932</v>
      </c>
      <c r="K786" s="149" t="s">
        <v>1365</v>
      </c>
      <c r="L786" s="150" t="s">
        <v>5407</v>
      </c>
      <c r="M786" s="128" t="s">
        <v>5369</v>
      </c>
      <c r="N786" s="150" t="s">
        <v>5408</v>
      </c>
    </row>
    <row r="787" spans="1:14" ht="47.25" outlineLevel="1">
      <c r="A787" s="128" t="s">
        <v>1534</v>
      </c>
      <c r="B787" s="148" t="s">
        <v>1747</v>
      </c>
      <c r="C787" s="146" t="s">
        <v>792</v>
      </c>
      <c r="D787" s="147" t="s">
        <v>5409</v>
      </c>
      <c r="E787" s="34">
        <v>9.3929500000000008</v>
      </c>
      <c r="F787" s="150" t="s">
        <v>5410</v>
      </c>
      <c r="G787" s="34" t="s">
        <v>5411</v>
      </c>
      <c r="H787" s="34" t="s">
        <v>5412</v>
      </c>
      <c r="I787" s="34" t="s">
        <v>5413</v>
      </c>
      <c r="J787" s="148">
        <v>6100015991</v>
      </c>
      <c r="K787" s="149" t="s">
        <v>4757</v>
      </c>
      <c r="L787" s="150" t="s">
        <v>5414</v>
      </c>
      <c r="M787" s="128" t="s">
        <v>5369</v>
      </c>
      <c r="N787" s="150" t="s">
        <v>5415</v>
      </c>
    </row>
    <row r="788" spans="1:14" ht="47.25" outlineLevel="1">
      <c r="A788" s="128" t="s">
        <v>1539</v>
      </c>
      <c r="B788" s="148" t="s">
        <v>1755</v>
      </c>
      <c r="C788" s="146" t="s">
        <v>792</v>
      </c>
      <c r="D788" s="147" t="s">
        <v>5416</v>
      </c>
      <c r="E788" s="34">
        <v>4.6697600000000001</v>
      </c>
      <c r="F788" s="150" t="s">
        <v>2551</v>
      </c>
      <c r="G788" s="34" t="s">
        <v>5417</v>
      </c>
      <c r="H788" s="34" t="s">
        <v>5418</v>
      </c>
      <c r="I788" s="34" t="s">
        <v>5419</v>
      </c>
      <c r="J788" s="148">
        <v>6100019499</v>
      </c>
      <c r="K788" s="149">
        <v>41537</v>
      </c>
      <c r="L788" s="150" t="s">
        <v>5420</v>
      </c>
      <c r="M788" s="128" t="s">
        <v>5369</v>
      </c>
      <c r="N788" s="150" t="s">
        <v>5421</v>
      </c>
    </row>
    <row r="789" spans="1:14" ht="47.25" customHeight="1" outlineLevel="1">
      <c r="A789" s="128" t="s">
        <v>1544</v>
      </c>
      <c r="B789" s="148" t="s">
        <v>1765</v>
      </c>
      <c r="C789" s="146" t="s">
        <v>792</v>
      </c>
      <c r="D789" s="199" t="s">
        <v>5422</v>
      </c>
      <c r="E789" s="34">
        <v>0</v>
      </c>
      <c r="F789" s="150" t="s">
        <v>2551</v>
      </c>
      <c r="G789" s="34" t="s">
        <v>5423</v>
      </c>
      <c r="H789" s="34" t="s">
        <v>5424</v>
      </c>
      <c r="I789" s="34" t="s">
        <v>5425</v>
      </c>
      <c r="J789" s="148">
        <v>6100018121</v>
      </c>
      <c r="K789" s="149">
        <v>41495</v>
      </c>
      <c r="L789" s="150" t="s">
        <v>5426</v>
      </c>
      <c r="M789" s="128" t="s">
        <v>5369</v>
      </c>
      <c r="N789" s="265" t="s">
        <v>5427</v>
      </c>
    </row>
    <row r="790" spans="1:14" ht="47.25" outlineLevel="1">
      <c r="A790" s="128" t="s">
        <v>1552</v>
      </c>
      <c r="B790" s="148" t="s">
        <v>1765</v>
      </c>
      <c r="C790" s="146" t="s">
        <v>792</v>
      </c>
      <c r="D790" s="199" t="s">
        <v>5428</v>
      </c>
      <c r="E790" s="34">
        <v>0</v>
      </c>
      <c r="F790" s="150" t="s">
        <v>2551</v>
      </c>
      <c r="G790" s="34" t="s">
        <v>5423</v>
      </c>
      <c r="H790" s="34" t="s">
        <v>5424</v>
      </c>
      <c r="I790" s="34" t="s">
        <v>5425</v>
      </c>
      <c r="J790" s="148">
        <v>6100018372</v>
      </c>
      <c r="K790" s="149">
        <v>41507</v>
      </c>
      <c r="L790" s="150" t="s">
        <v>5429</v>
      </c>
      <c r="M790" s="128" t="s">
        <v>5369</v>
      </c>
      <c r="N790" s="265"/>
    </row>
    <row r="791" spans="1:14" ht="63" outlineLevel="1">
      <c r="A791" s="128" t="s">
        <v>1558</v>
      </c>
      <c r="B791" s="148" t="s">
        <v>1775</v>
      </c>
      <c r="C791" s="146" t="s">
        <v>792</v>
      </c>
      <c r="D791" s="147" t="s">
        <v>5430</v>
      </c>
      <c r="E791" s="34">
        <v>15.72451</v>
      </c>
      <c r="F791" s="150" t="s">
        <v>2551</v>
      </c>
      <c r="G791" s="34" t="s">
        <v>5431</v>
      </c>
      <c r="H791" s="34" t="s">
        <v>5424</v>
      </c>
      <c r="I791" s="34" t="s">
        <v>5432</v>
      </c>
      <c r="J791" s="148">
        <v>6100015721</v>
      </c>
      <c r="K791" s="149" t="s">
        <v>5433</v>
      </c>
      <c r="L791" s="150" t="s">
        <v>5434</v>
      </c>
      <c r="M791" s="128" t="s">
        <v>5369</v>
      </c>
      <c r="N791" s="150" t="s">
        <v>5435</v>
      </c>
    </row>
    <row r="792" spans="1:14" ht="47.25" outlineLevel="1">
      <c r="A792" s="128" t="s">
        <v>1562</v>
      </c>
      <c r="B792" s="148" t="s">
        <v>1784</v>
      </c>
      <c r="C792" s="146" t="s">
        <v>792</v>
      </c>
      <c r="D792" s="199" t="s">
        <v>5436</v>
      </c>
      <c r="E792" s="34">
        <v>17.804500000000001</v>
      </c>
      <c r="F792" s="150" t="s">
        <v>2551</v>
      </c>
      <c r="G792" s="34" t="s">
        <v>5437</v>
      </c>
      <c r="H792" s="34" t="s">
        <v>5438</v>
      </c>
      <c r="I792" s="34" t="s">
        <v>5439</v>
      </c>
      <c r="J792" s="148">
        <v>6100017385</v>
      </c>
      <c r="K792" s="149" t="s">
        <v>4684</v>
      </c>
      <c r="L792" s="150" t="s">
        <v>5440</v>
      </c>
      <c r="M792" s="128" t="s">
        <v>5441</v>
      </c>
      <c r="N792" s="150" t="s">
        <v>5442</v>
      </c>
    </row>
    <row r="793" spans="1:14" ht="47.25" outlineLevel="1">
      <c r="A793" s="128" t="s">
        <v>1566</v>
      </c>
      <c r="B793" s="148" t="s">
        <v>1793</v>
      </c>
      <c r="C793" s="146" t="s">
        <v>792</v>
      </c>
      <c r="D793" s="147" t="s">
        <v>5443</v>
      </c>
      <c r="E793" s="34">
        <v>4.6697600000000001</v>
      </c>
      <c r="F793" s="150" t="s">
        <v>2551</v>
      </c>
      <c r="G793" s="34" t="s">
        <v>5444</v>
      </c>
      <c r="H793" s="34" t="s">
        <v>5424</v>
      </c>
      <c r="I793" s="34" t="s">
        <v>5445</v>
      </c>
      <c r="J793" s="148">
        <v>6100018070</v>
      </c>
      <c r="K793" s="149">
        <v>41494</v>
      </c>
      <c r="L793" s="150" t="s">
        <v>5446</v>
      </c>
      <c r="M793" s="128" t="s">
        <v>5441</v>
      </c>
      <c r="N793" s="265" t="s">
        <v>5447</v>
      </c>
    </row>
    <row r="794" spans="1:14" ht="31.5" outlineLevel="1">
      <c r="A794" s="128" t="s">
        <v>1571</v>
      </c>
      <c r="B794" s="148" t="s">
        <v>1793</v>
      </c>
      <c r="C794" s="146" t="s">
        <v>792</v>
      </c>
      <c r="D794" s="199" t="s">
        <v>5448</v>
      </c>
      <c r="E794" s="34">
        <v>0</v>
      </c>
      <c r="F794" s="150" t="s">
        <v>2551</v>
      </c>
      <c r="G794" s="34" t="s">
        <v>5444</v>
      </c>
      <c r="H794" s="34" t="s">
        <v>5424</v>
      </c>
      <c r="I794" s="34" t="s">
        <v>5445</v>
      </c>
      <c r="J794" s="148">
        <v>6100018161</v>
      </c>
      <c r="K794" s="149">
        <v>41499</v>
      </c>
      <c r="L794" s="150" t="s">
        <v>5449</v>
      </c>
      <c r="M794" s="128" t="s">
        <v>5441</v>
      </c>
      <c r="N794" s="265"/>
    </row>
    <row r="795" spans="1:14" ht="31.5" outlineLevel="1">
      <c r="A795" s="128" t="s">
        <v>1574</v>
      </c>
      <c r="B795" s="148" t="s">
        <v>1793</v>
      </c>
      <c r="C795" s="146" t="s">
        <v>792</v>
      </c>
      <c r="D795" s="199" t="s">
        <v>5450</v>
      </c>
      <c r="E795" s="34">
        <v>0</v>
      </c>
      <c r="F795" s="150" t="s">
        <v>2551</v>
      </c>
      <c r="G795" s="34" t="s">
        <v>5444</v>
      </c>
      <c r="H795" s="34" t="s">
        <v>5424</v>
      </c>
      <c r="I795" s="34" t="s">
        <v>5445</v>
      </c>
      <c r="J795" s="148">
        <v>6100019367</v>
      </c>
      <c r="K795" s="149">
        <v>41537</v>
      </c>
      <c r="L795" s="150" t="s">
        <v>5451</v>
      </c>
      <c r="M795" s="128" t="s">
        <v>5441</v>
      </c>
      <c r="N795" s="265"/>
    </row>
    <row r="796" spans="1:14" ht="47.25" outlineLevel="1">
      <c r="A796" s="128" t="s">
        <v>1580</v>
      </c>
      <c r="B796" s="148" t="s">
        <v>1802</v>
      </c>
      <c r="C796" s="146" t="s">
        <v>792</v>
      </c>
      <c r="D796" s="199" t="s">
        <v>5452</v>
      </c>
      <c r="E796" s="34">
        <v>37.444389999999999</v>
      </c>
      <c r="F796" s="150" t="s">
        <v>2551</v>
      </c>
      <c r="G796" s="34" t="s">
        <v>5453</v>
      </c>
      <c r="H796" s="34" t="s">
        <v>5454</v>
      </c>
      <c r="I796" s="34" t="s">
        <v>5455</v>
      </c>
      <c r="J796" s="148">
        <v>6100017990</v>
      </c>
      <c r="K796" s="149" t="s">
        <v>4700</v>
      </c>
      <c r="L796" s="150" t="s">
        <v>5456</v>
      </c>
      <c r="M796" s="128" t="s">
        <v>5441</v>
      </c>
      <c r="N796" s="265" t="s">
        <v>5457</v>
      </c>
    </row>
    <row r="797" spans="1:14" ht="47.25" outlineLevel="1">
      <c r="A797" s="128" t="s">
        <v>1584</v>
      </c>
      <c r="B797" s="148" t="s">
        <v>1802</v>
      </c>
      <c r="C797" s="146" t="s">
        <v>792</v>
      </c>
      <c r="D797" s="199" t="s">
        <v>5458</v>
      </c>
      <c r="E797" s="34">
        <v>0</v>
      </c>
      <c r="F797" s="150" t="s">
        <v>2551</v>
      </c>
      <c r="G797" s="34" t="s">
        <v>5453</v>
      </c>
      <c r="H797" s="34" t="s">
        <v>5454</v>
      </c>
      <c r="I797" s="34" t="s">
        <v>5455</v>
      </c>
      <c r="J797" s="148">
        <v>6100018197</v>
      </c>
      <c r="K797" s="149">
        <v>41502</v>
      </c>
      <c r="L797" s="150" t="s">
        <v>5459</v>
      </c>
      <c r="M797" s="128" t="s">
        <v>5441</v>
      </c>
      <c r="N797" s="265"/>
    </row>
    <row r="798" spans="1:14" ht="57.75" customHeight="1" outlineLevel="1">
      <c r="A798" s="128" t="s">
        <v>1590</v>
      </c>
      <c r="B798" s="148" t="s">
        <v>1811</v>
      </c>
      <c r="C798" s="146" t="s">
        <v>792</v>
      </c>
      <c r="D798" s="147" t="s">
        <v>5460</v>
      </c>
      <c r="E798" s="34">
        <v>19.072579999999999</v>
      </c>
      <c r="F798" s="150" t="s">
        <v>3659</v>
      </c>
      <c r="G798" s="34" t="s">
        <v>5461</v>
      </c>
      <c r="H798" s="34" t="s">
        <v>5462</v>
      </c>
      <c r="I798" s="34" t="s">
        <v>5463</v>
      </c>
      <c r="J798" s="148">
        <v>6100016675</v>
      </c>
      <c r="K798" s="149" t="s">
        <v>5464</v>
      </c>
      <c r="L798" s="150" t="s">
        <v>5465</v>
      </c>
      <c r="M798" s="128" t="s">
        <v>5441</v>
      </c>
      <c r="N798" s="265" t="s">
        <v>5466</v>
      </c>
    </row>
    <row r="799" spans="1:14" outlineLevel="1">
      <c r="A799" s="128" t="s">
        <v>1594</v>
      </c>
      <c r="B799" s="148" t="s">
        <v>1811</v>
      </c>
      <c r="C799" s="146" t="s">
        <v>792</v>
      </c>
      <c r="D799" s="147" t="s">
        <v>5467</v>
      </c>
      <c r="E799" s="34">
        <v>0</v>
      </c>
      <c r="F799" s="150" t="s">
        <v>3659</v>
      </c>
      <c r="G799" s="34" t="s">
        <v>5461</v>
      </c>
      <c r="H799" s="34" t="s">
        <v>5462</v>
      </c>
      <c r="I799" s="34" t="s">
        <v>5463</v>
      </c>
      <c r="J799" s="148">
        <v>6100016988</v>
      </c>
      <c r="K799" s="149" t="s">
        <v>4608</v>
      </c>
      <c r="L799" s="150" t="s">
        <v>5468</v>
      </c>
      <c r="M799" s="128" t="s">
        <v>5441</v>
      </c>
      <c r="N799" s="265"/>
    </row>
    <row r="800" spans="1:14" ht="47.25" outlineLevel="1">
      <c r="A800" s="128" t="s">
        <v>1598</v>
      </c>
      <c r="B800" s="148" t="s">
        <v>1819</v>
      </c>
      <c r="C800" s="146" t="s">
        <v>792</v>
      </c>
      <c r="D800" s="199" t="s">
        <v>5469</v>
      </c>
      <c r="E800" s="34">
        <v>111.02920999999999</v>
      </c>
      <c r="F800" s="150" t="s">
        <v>3659</v>
      </c>
      <c r="G800" s="34" t="s">
        <v>5470</v>
      </c>
      <c r="H800" s="34" t="s">
        <v>2553</v>
      </c>
      <c r="I800" s="34" t="s">
        <v>5471</v>
      </c>
      <c r="J800" s="148">
        <v>6100015793</v>
      </c>
      <c r="K800" s="149" t="s">
        <v>1613</v>
      </c>
      <c r="L800" s="150" t="s">
        <v>1614</v>
      </c>
      <c r="M800" s="128" t="s">
        <v>5441</v>
      </c>
      <c r="N800" s="150" t="s">
        <v>5472</v>
      </c>
    </row>
    <row r="801" spans="1:14" ht="47.25" outlineLevel="1">
      <c r="A801" s="128" t="s">
        <v>1604</v>
      </c>
      <c r="B801" s="148" t="s">
        <v>1828</v>
      </c>
      <c r="C801" s="146" t="s">
        <v>792</v>
      </c>
      <c r="D801" s="147" t="s">
        <v>5473</v>
      </c>
      <c r="E801" s="34">
        <v>18.175339999999998</v>
      </c>
      <c r="F801" s="150" t="s">
        <v>3659</v>
      </c>
      <c r="G801" s="34" t="s">
        <v>5474</v>
      </c>
      <c r="H801" s="34" t="s">
        <v>5454</v>
      </c>
      <c r="I801" s="34" t="s">
        <v>5475</v>
      </c>
      <c r="J801" s="148">
        <v>6100015127</v>
      </c>
      <c r="K801" s="149" t="s">
        <v>4374</v>
      </c>
      <c r="L801" s="150" t="s">
        <v>5476</v>
      </c>
      <c r="M801" s="128" t="s">
        <v>5441</v>
      </c>
      <c r="N801" s="265" t="s">
        <v>5477</v>
      </c>
    </row>
    <row r="802" spans="1:14" ht="31.5" outlineLevel="1">
      <c r="A802" s="128" t="s">
        <v>1610</v>
      </c>
      <c r="B802" s="148" t="s">
        <v>1828</v>
      </c>
      <c r="C802" s="146" t="s">
        <v>792</v>
      </c>
      <c r="D802" s="199" t="s">
        <v>5478</v>
      </c>
      <c r="E802" s="34">
        <v>0</v>
      </c>
      <c r="F802" s="150" t="s">
        <v>3659</v>
      </c>
      <c r="G802" s="34" t="s">
        <v>5474</v>
      </c>
      <c r="H802" s="34" t="s">
        <v>5454</v>
      </c>
      <c r="I802" s="34" t="s">
        <v>5475</v>
      </c>
      <c r="J802" s="148">
        <v>6100017582</v>
      </c>
      <c r="K802" s="149" t="s">
        <v>4684</v>
      </c>
      <c r="L802" s="150" t="s">
        <v>4716</v>
      </c>
      <c r="M802" s="128" t="s">
        <v>5441</v>
      </c>
      <c r="N802" s="265"/>
    </row>
    <row r="803" spans="1:14" ht="47.25" outlineLevel="1">
      <c r="A803" s="128" t="s">
        <v>1616</v>
      </c>
      <c r="B803" s="148" t="s">
        <v>1836</v>
      </c>
      <c r="C803" s="146" t="s">
        <v>792</v>
      </c>
      <c r="D803" s="199" t="s">
        <v>5479</v>
      </c>
      <c r="E803" s="34">
        <v>0</v>
      </c>
      <c r="F803" s="150" t="s">
        <v>2469</v>
      </c>
      <c r="G803" s="34" t="s">
        <v>5480</v>
      </c>
      <c r="H803" s="34" t="s">
        <v>5454</v>
      </c>
      <c r="I803" s="34" t="s">
        <v>5481</v>
      </c>
      <c r="J803" s="148">
        <v>6100019445</v>
      </c>
      <c r="K803" s="149">
        <v>41527</v>
      </c>
      <c r="L803" s="150" t="s">
        <v>5482</v>
      </c>
      <c r="M803" s="128" t="s">
        <v>5483</v>
      </c>
      <c r="N803" s="265" t="s">
        <v>5484</v>
      </c>
    </row>
    <row r="804" spans="1:14" ht="47.25" outlineLevel="1">
      <c r="A804" s="128" t="s">
        <v>1620</v>
      </c>
      <c r="B804" s="148" t="s">
        <v>1836</v>
      </c>
      <c r="C804" s="146" t="s">
        <v>792</v>
      </c>
      <c r="D804" s="199" t="s">
        <v>5485</v>
      </c>
      <c r="E804" s="34">
        <v>2.5095800000000001</v>
      </c>
      <c r="F804" s="150" t="s">
        <v>2469</v>
      </c>
      <c r="G804" s="34" t="s">
        <v>5480</v>
      </c>
      <c r="H804" s="34" t="s">
        <v>5454</v>
      </c>
      <c r="I804" s="34" t="s">
        <v>5481</v>
      </c>
      <c r="J804" s="148">
        <v>6100019744</v>
      </c>
      <c r="K804" s="149">
        <v>41551</v>
      </c>
      <c r="L804" s="150" t="s">
        <v>5486</v>
      </c>
      <c r="M804" s="128" t="s">
        <v>5483</v>
      </c>
      <c r="N804" s="265"/>
    </row>
    <row r="805" spans="1:14" ht="47.25" outlineLevel="1">
      <c r="A805" s="128" t="s">
        <v>1624</v>
      </c>
      <c r="B805" s="148" t="s">
        <v>1836</v>
      </c>
      <c r="C805" s="146" t="s">
        <v>792</v>
      </c>
      <c r="D805" s="199" t="s">
        <v>5487</v>
      </c>
      <c r="E805" s="34">
        <v>2.5095800000000001</v>
      </c>
      <c r="F805" s="150" t="s">
        <v>2469</v>
      </c>
      <c r="G805" s="34" t="s">
        <v>5480</v>
      </c>
      <c r="H805" s="34" t="s">
        <v>5454</v>
      </c>
      <c r="I805" s="34" t="s">
        <v>5481</v>
      </c>
      <c r="J805" s="148">
        <v>6100020233</v>
      </c>
      <c r="K805" s="149">
        <v>41923</v>
      </c>
      <c r="L805" s="150" t="s">
        <v>5488</v>
      </c>
      <c r="M805" s="128" t="s">
        <v>5483</v>
      </c>
      <c r="N805" s="265"/>
    </row>
    <row r="806" spans="1:14" ht="31.5" outlineLevel="1">
      <c r="A806" s="128" t="s">
        <v>1630</v>
      </c>
      <c r="B806" s="148" t="s">
        <v>1846</v>
      </c>
      <c r="C806" s="146" t="s">
        <v>792</v>
      </c>
      <c r="D806" s="147" t="s">
        <v>5489</v>
      </c>
      <c r="E806" s="34">
        <v>17740.775399999999</v>
      </c>
      <c r="F806" s="150" t="s">
        <v>5490</v>
      </c>
      <c r="G806" s="34" t="s">
        <v>5491</v>
      </c>
      <c r="H806" s="34" t="s">
        <v>5492</v>
      </c>
      <c r="I806" s="34" t="s">
        <v>5493</v>
      </c>
      <c r="J806" s="148">
        <v>6100012020</v>
      </c>
      <c r="K806" s="149">
        <v>41136</v>
      </c>
      <c r="L806" s="150" t="s">
        <v>5494</v>
      </c>
      <c r="M806" s="128" t="s">
        <v>5483</v>
      </c>
      <c r="N806" s="150" t="s">
        <v>5495</v>
      </c>
    </row>
    <row r="807" spans="1:14" ht="47.25" customHeight="1" outlineLevel="1">
      <c r="A807" s="128" t="s">
        <v>1635</v>
      </c>
      <c r="B807" s="148" t="s">
        <v>1855</v>
      </c>
      <c r="C807" s="146" t="s">
        <v>792</v>
      </c>
      <c r="D807" s="199" t="s">
        <v>5496</v>
      </c>
      <c r="E807" s="34">
        <v>0</v>
      </c>
      <c r="F807" s="150" t="s">
        <v>3659</v>
      </c>
      <c r="G807" s="34" t="s">
        <v>5497</v>
      </c>
      <c r="H807" s="34" t="s">
        <v>5492</v>
      </c>
      <c r="I807" s="34" t="s">
        <v>5498</v>
      </c>
      <c r="J807" s="148">
        <v>6100017578</v>
      </c>
      <c r="K807" s="149" t="s">
        <v>5499</v>
      </c>
      <c r="L807" s="150" t="s">
        <v>5500</v>
      </c>
      <c r="M807" s="128" t="s">
        <v>5483</v>
      </c>
      <c r="N807" s="265" t="s">
        <v>5501</v>
      </c>
    </row>
    <row r="808" spans="1:14" ht="47.25" outlineLevel="1">
      <c r="A808" s="128" t="s">
        <v>1639</v>
      </c>
      <c r="B808" s="148" t="s">
        <v>1855</v>
      </c>
      <c r="C808" s="146" t="s">
        <v>792</v>
      </c>
      <c r="D808" s="199" t="s">
        <v>4373</v>
      </c>
      <c r="E808" s="34">
        <v>0</v>
      </c>
      <c r="F808" s="150" t="s">
        <v>3659</v>
      </c>
      <c r="G808" s="34" t="s">
        <v>5497</v>
      </c>
      <c r="H808" s="34" t="s">
        <v>5492</v>
      </c>
      <c r="I808" s="34" t="s">
        <v>5498</v>
      </c>
      <c r="J808" s="148">
        <v>6100017840</v>
      </c>
      <c r="K808" s="149" t="s">
        <v>5502</v>
      </c>
      <c r="L808" s="150" t="s">
        <v>5503</v>
      </c>
      <c r="M808" s="128" t="s">
        <v>5483</v>
      </c>
      <c r="N808" s="265"/>
    </row>
    <row r="809" spans="1:14" ht="47.25" outlineLevel="1">
      <c r="A809" s="128" t="s">
        <v>1643</v>
      </c>
      <c r="B809" s="148" t="s">
        <v>1855</v>
      </c>
      <c r="C809" s="146" t="s">
        <v>792</v>
      </c>
      <c r="D809" s="199" t="s">
        <v>5504</v>
      </c>
      <c r="E809" s="34">
        <v>0</v>
      </c>
      <c r="F809" s="150" t="s">
        <v>3659</v>
      </c>
      <c r="G809" s="34" t="s">
        <v>5497</v>
      </c>
      <c r="H809" s="34" t="s">
        <v>5492</v>
      </c>
      <c r="I809" s="34" t="s">
        <v>5498</v>
      </c>
      <c r="J809" s="148">
        <v>6100018069</v>
      </c>
      <c r="K809" s="149">
        <v>41494</v>
      </c>
      <c r="L809" s="150" t="s">
        <v>5505</v>
      </c>
      <c r="M809" s="128" t="s">
        <v>5483</v>
      </c>
      <c r="N809" s="265"/>
    </row>
    <row r="810" spans="1:14" ht="31.5" outlineLevel="1">
      <c r="A810" s="128" t="s">
        <v>1647</v>
      </c>
      <c r="B810" s="148" t="s">
        <v>1865</v>
      </c>
      <c r="C810" s="146" t="s">
        <v>792</v>
      </c>
      <c r="D810" s="199" t="s">
        <v>5506</v>
      </c>
      <c r="E810" s="34">
        <v>0</v>
      </c>
      <c r="F810" s="150" t="s">
        <v>2469</v>
      </c>
      <c r="G810" s="34" t="s">
        <v>5507</v>
      </c>
      <c r="H810" s="34" t="s">
        <v>5492</v>
      </c>
      <c r="I810" s="34" t="s">
        <v>5508</v>
      </c>
      <c r="J810" s="148">
        <v>6100020304</v>
      </c>
      <c r="K810" s="149">
        <v>41568</v>
      </c>
      <c r="L810" s="150" t="s">
        <v>5509</v>
      </c>
      <c r="M810" s="128" t="s">
        <v>5483</v>
      </c>
      <c r="N810" s="150" t="s">
        <v>5510</v>
      </c>
    </row>
    <row r="811" spans="1:14" ht="47.25" outlineLevel="1">
      <c r="A811" s="128" t="s">
        <v>1651</v>
      </c>
      <c r="B811" s="148" t="s">
        <v>1869</v>
      </c>
      <c r="C811" s="146" t="s">
        <v>792</v>
      </c>
      <c r="D811" s="199" t="s">
        <v>5511</v>
      </c>
      <c r="E811" s="34">
        <v>0</v>
      </c>
      <c r="F811" s="150" t="s">
        <v>2488</v>
      </c>
      <c r="G811" s="34" t="s">
        <v>5512</v>
      </c>
      <c r="H811" s="34" t="s">
        <v>5513</v>
      </c>
      <c r="I811" s="34" t="s">
        <v>5514</v>
      </c>
      <c r="J811" s="148">
        <v>6100017609</v>
      </c>
      <c r="K811" s="149">
        <v>41453</v>
      </c>
      <c r="L811" s="150" t="s">
        <v>5515</v>
      </c>
      <c r="M811" s="128" t="s">
        <v>5483</v>
      </c>
      <c r="N811" s="265" t="s">
        <v>5516</v>
      </c>
    </row>
    <row r="812" spans="1:14" ht="47.25" customHeight="1" outlineLevel="1">
      <c r="A812" s="128" t="s">
        <v>1655</v>
      </c>
      <c r="B812" s="148" t="s">
        <v>1869</v>
      </c>
      <c r="C812" s="146" t="s">
        <v>792</v>
      </c>
      <c r="D812" s="199" t="s">
        <v>5517</v>
      </c>
      <c r="E812" s="34">
        <v>0</v>
      </c>
      <c r="F812" s="150" t="s">
        <v>2488</v>
      </c>
      <c r="G812" s="34" t="s">
        <v>5512</v>
      </c>
      <c r="H812" s="34" t="s">
        <v>5513</v>
      </c>
      <c r="I812" s="34" t="s">
        <v>5514</v>
      </c>
      <c r="J812" s="148">
        <v>6100019850</v>
      </c>
      <c r="K812" s="149">
        <v>41551</v>
      </c>
      <c r="L812" s="150" t="s">
        <v>5518</v>
      </c>
      <c r="M812" s="128" t="s">
        <v>5483</v>
      </c>
      <c r="N812" s="265"/>
    </row>
    <row r="813" spans="1:14" ht="31.5" outlineLevel="1">
      <c r="A813" s="128" t="s">
        <v>1659</v>
      </c>
      <c r="B813" s="148" t="s">
        <v>1869</v>
      </c>
      <c r="C813" s="146" t="s">
        <v>792</v>
      </c>
      <c r="D813" s="199" t="s">
        <v>5519</v>
      </c>
      <c r="E813" s="34">
        <v>0</v>
      </c>
      <c r="F813" s="150" t="s">
        <v>2488</v>
      </c>
      <c r="G813" s="34" t="s">
        <v>5512</v>
      </c>
      <c r="H813" s="34" t="s">
        <v>5513</v>
      </c>
      <c r="I813" s="34" t="s">
        <v>5514</v>
      </c>
      <c r="J813" s="148">
        <v>6100020500</v>
      </c>
      <c r="K813" s="149">
        <v>41570</v>
      </c>
      <c r="L813" s="150" t="s">
        <v>5520</v>
      </c>
      <c r="M813" s="128" t="s">
        <v>5483</v>
      </c>
      <c r="N813" s="265"/>
    </row>
    <row r="814" spans="1:14" ht="47.25" customHeight="1" outlineLevel="1">
      <c r="A814" s="128" t="s">
        <v>1665</v>
      </c>
      <c r="B814" s="148" t="s">
        <v>1879</v>
      </c>
      <c r="C814" s="146" t="s">
        <v>792</v>
      </c>
      <c r="D814" s="199" t="s">
        <v>5521</v>
      </c>
      <c r="E814" s="34">
        <v>0</v>
      </c>
      <c r="F814" s="150" t="s">
        <v>2469</v>
      </c>
      <c r="G814" s="34" t="s">
        <v>5522</v>
      </c>
      <c r="H814" s="34" t="s">
        <v>5523</v>
      </c>
      <c r="I814" s="34" t="s">
        <v>5524</v>
      </c>
      <c r="J814" s="148">
        <v>6100020497</v>
      </c>
      <c r="K814" s="149">
        <v>41571</v>
      </c>
      <c r="L814" s="150" t="s">
        <v>5525</v>
      </c>
      <c r="M814" s="128" t="s">
        <v>5526</v>
      </c>
      <c r="N814" s="265" t="s">
        <v>5527</v>
      </c>
    </row>
    <row r="815" spans="1:14" ht="47.25" outlineLevel="1">
      <c r="A815" s="128" t="s">
        <v>1671</v>
      </c>
      <c r="B815" s="148" t="s">
        <v>1879</v>
      </c>
      <c r="C815" s="146" t="s">
        <v>792</v>
      </c>
      <c r="D815" s="199" t="s">
        <v>5528</v>
      </c>
      <c r="E815" s="34">
        <v>0</v>
      </c>
      <c r="F815" s="150" t="s">
        <v>2469</v>
      </c>
      <c r="G815" s="34" t="s">
        <v>5522</v>
      </c>
      <c r="H815" s="34" t="s">
        <v>5523</v>
      </c>
      <c r="I815" s="34" t="s">
        <v>5524</v>
      </c>
      <c r="J815" s="148">
        <v>6100020954</v>
      </c>
      <c r="K815" s="149">
        <v>41592</v>
      </c>
      <c r="L815" s="150" t="s">
        <v>5529</v>
      </c>
      <c r="M815" s="128" t="s">
        <v>5526</v>
      </c>
      <c r="N815" s="265"/>
    </row>
    <row r="816" spans="1:14" ht="31.5" outlineLevel="1">
      <c r="A816" s="128" t="s">
        <v>5530</v>
      </c>
      <c r="B816" s="148" t="s">
        <v>1879</v>
      </c>
      <c r="C816" s="146" t="s">
        <v>792</v>
      </c>
      <c r="D816" s="147" t="s">
        <v>5531</v>
      </c>
      <c r="E816" s="34">
        <v>0</v>
      </c>
      <c r="F816" s="150" t="s">
        <v>2469</v>
      </c>
      <c r="G816" s="34" t="s">
        <v>5522</v>
      </c>
      <c r="H816" s="34" t="s">
        <v>5523</v>
      </c>
      <c r="I816" s="34" t="s">
        <v>5524</v>
      </c>
      <c r="J816" s="148">
        <v>6100021172</v>
      </c>
      <c r="K816" s="149">
        <v>41598</v>
      </c>
      <c r="L816" s="150" t="s">
        <v>5532</v>
      </c>
      <c r="M816" s="128" t="s">
        <v>5526</v>
      </c>
      <c r="N816" s="265"/>
    </row>
    <row r="817" spans="1:14" ht="47.25" customHeight="1" outlineLevel="1">
      <c r="A817" s="128" t="s">
        <v>5533</v>
      </c>
      <c r="B817" s="148" t="s">
        <v>1888</v>
      </c>
      <c r="C817" s="146" t="s">
        <v>792</v>
      </c>
      <c r="D817" s="147" t="s">
        <v>5534</v>
      </c>
      <c r="E817" s="34">
        <v>0</v>
      </c>
      <c r="F817" s="150" t="s">
        <v>2469</v>
      </c>
      <c r="G817" s="34" t="s">
        <v>5535</v>
      </c>
      <c r="H817" s="34" t="s">
        <v>5523</v>
      </c>
      <c r="I817" s="34" t="s">
        <v>5536</v>
      </c>
      <c r="J817" s="148">
        <v>6100020539</v>
      </c>
      <c r="K817" s="149">
        <v>41537</v>
      </c>
      <c r="L817" s="150" t="s">
        <v>5537</v>
      </c>
      <c r="M817" s="128" t="s">
        <v>5526</v>
      </c>
      <c r="N817" s="265" t="s">
        <v>5538</v>
      </c>
    </row>
    <row r="818" spans="1:14" ht="47.25" outlineLevel="1">
      <c r="A818" s="128" t="s">
        <v>5539</v>
      </c>
      <c r="B818" s="148" t="s">
        <v>1888</v>
      </c>
      <c r="C818" s="146" t="s">
        <v>792</v>
      </c>
      <c r="D818" s="199" t="s">
        <v>4298</v>
      </c>
      <c r="E818" s="34">
        <v>0</v>
      </c>
      <c r="F818" s="150" t="s">
        <v>2469</v>
      </c>
      <c r="G818" s="34" t="s">
        <v>5535</v>
      </c>
      <c r="H818" s="34" t="s">
        <v>5523</v>
      </c>
      <c r="I818" s="34" t="s">
        <v>5536</v>
      </c>
      <c r="J818" s="148">
        <v>6100020728</v>
      </c>
      <c r="K818" s="149">
        <v>41583</v>
      </c>
      <c r="L818" s="150" t="s">
        <v>5540</v>
      </c>
      <c r="M818" s="128" t="s">
        <v>5526</v>
      </c>
      <c r="N818" s="265"/>
    </row>
    <row r="819" spans="1:14" ht="31.5" outlineLevel="1">
      <c r="A819" s="128" t="s">
        <v>5541</v>
      </c>
      <c r="B819" s="148" t="s">
        <v>1888</v>
      </c>
      <c r="C819" s="146" t="s">
        <v>792</v>
      </c>
      <c r="D819" s="147" t="s">
        <v>5542</v>
      </c>
      <c r="E819" s="34">
        <v>0</v>
      </c>
      <c r="F819" s="150" t="s">
        <v>2469</v>
      </c>
      <c r="G819" s="34" t="s">
        <v>5535</v>
      </c>
      <c r="H819" s="34" t="s">
        <v>5523</v>
      </c>
      <c r="I819" s="34" t="s">
        <v>5536</v>
      </c>
      <c r="J819" s="148">
        <v>6100020788</v>
      </c>
      <c r="K819" s="149">
        <v>41583</v>
      </c>
      <c r="L819" s="150" t="s">
        <v>5543</v>
      </c>
      <c r="M819" s="128" t="s">
        <v>5526</v>
      </c>
      <c r="N819" s="265"/>
    </row>
    <row r="820" spans="1:14" ht="47.25" customHeight="1" outlineLevel="1">
      <c r="A820" s="128" t="s">
        <v>5544</v>
      </c>
      <c r="B820" s="148" t="s">
        <v>1897</v>
      </c>
      <c r="C820" s="146" t="s">
        <v>792</v>
      </c>
      <c r="D820" s="199" t="s">
        <v>5545</v>
      </c>
      <c r="E820" s="34">
        <v>0</v>
      </c>
      <c r="F820" s="150" t="s">
        <v>2469</v>
      </c>
      <c r="G820" s="34" t="s">
        <v>5546</v>
      </c>
      <c r="H820" s="34" t="s">
        <v>5523</v>
      </c>
      <c r="I820" s="34" t="s">
        <v>5547</v>
      </c>
      <c r="J820" s="148">
        <v>6100020730</v>
      </c>
      <c r="K820" s="149">
        <v>41583</v>
      </c>
      <c r="L820" s="150" t="s">
        <v>5548</v>
      </c>
      <c r="M820" s="128" t="s">
        <v>5526</v>
      </c>
      <c r="N820" s="265" t="s">
        <v>5549</v>
      </c>
    </row>
    <row r="821" spans="1:14" ht="31.5" outlineLevel="1">
      <c r="A821" s="128" t="s">
        <v>5550</v>
      </c>
      <c r="B821" s="148" t="s">
        <v>1897</v>
      </c>
      <c r="C821" s="146" t="s">
        <v>792</v>
      </c>
      <c r="D821" s="147" t="s">
        <v>5551</v>
      </c>
      <c r="E821" s="34">
        <v>0</v>
      </c>
      <c r="F821" s="150" t="s">
        <v>2469</v>
      </c>
      <c r="G821" s="34" t="s">
        <v>5546</v>
      </c>
      <c r="H821" s="34" t="s">
        <v>5523</v>
      </c>
      <c r="I821" s="34" t="s">
        <v>5547</v>
      </c>
      <c r="J821" s="148">
        <v>6100021202</v>
      </c>
      <c r="K821" s="149">
        <v>41607</v>
      </c>
      <c r="L821" s="150" t="s">
        <v>5552</v>
      </c>
      <c r="M821" s="128" t="s">
        <v>5526</v>
      </c>
      <c r="N821" s="265"/>
    </row>
    <row r="822" spans="1:14" ht="47.25" outlineLevel="1">
      <c r="A822" s="128" t="s">
        <v>5553</v>
      </c>
      <c r="B822" s="148" t="s">
        <v>1906</v>
      </c>
      <c r="C822" s="146" t="s">
        <v>792</v>
      </c>
      <c r="D822" s="199" t="s">
        <v>5554</v>
      </c>
      <c r="E822" s="34">
        <v>11.65042</v>
      </c>
      <c r="F822" s="150" t="s">
        <v>2469</v>
      </c>
      <c r="G822" s="34" t="s">
        <v>5555</v>
      </c>
      <c r="H822" s="34" t="s">
        <v>5556</v>
      </c>
      <c r="I822" s="34" t="s">
        <v>5557</v>
      </c>
      <c r="J822" s="148">
        <v>6100020310</v>
      </c>
      <c r="K822" s="149">
        <v>41563</v>
      </c>
      <c r="L822" s="150" t="s">
        <v>5558</v>
      </c>
      <c r="M822" s="128" t="s">
        <v>5526</v>
      </c>
      <c r="N822" s="265" t="s">
        <v>5559</v>
      </c>
    </row>
    <row r="823" spans="1:14" ht="47.25" outlineLevel="1">
      <c r="A823" s="128" t="s">
        <v>5560</v>
      </c>
      <c r="B823" s="148" t="s">
        <v>1906</v>
      </c>
      <c r="C823" s="146" t="s">
        <v>792</v>
      </c>
      <c r="D823" s="199" t="s">
        <v>5561</v>
      </c>
      <c r="E823" s="34">
        <v>4.7992499999999998</v>
      </c>
      <c r="F823" s="150" t="s">
        <v>2469</v>
      </c>
      <c r="G823" s="34" t="s">
        <v>5555</v>
      </c>
      <c r="H823" s="34" t="s">
        <v>5556</v>
      </c>
      <c r="I823" s="34" t="s">
        <v>5557</v>
      </c>
      <c r="J823" s="148">
        <v>6100020311</v>
      </c>
      <c r="K823" s="149">
        <v>41563</v>
      </c>
      <c r="L823" s="150" t="s">
        <v>5562</v>
      </c>
      <c r="M823" s="128" t="s">
        <v>5526</v>
      </c>
      <c r="N823" s="265"/>
    </row>
    <row r="824" spans="1:14" ht="31.5" outlineLevel="1">
      <c r="A824" s="128" t="s">
        <v>5563</v>
      </c>
      <c r="B824" s="148" t="s">
        <v>1906</v>
      </c>
      <c r="C824" s="146" t="s">
        <v>792</v>
      </c>
      <c r="D824" s="199" t="s">
        <v>5564</v>
      </c>
      <c r="E824" s="34">
        <v>0</v>
      </c>
      <c r="F824" s="150" t="s">
        <v>2469</v>
      </c>
      <c r="G824" s="34" t="s">
        <v>5555</v>
      </c>
      <c r="H824" s="34" t="s">
        <v>5556</v>
      </c>
      <c r="I824" s="34" t="s">
        <v>5557</v>
      </c>
      <c r="J824" s="148">
        <v>6100021066</v>
      </c>
      <c r="K824" s="149">
        <v>41593</v>
      </c>
      <c r="L824" s="150" t="s">
        <v>5170</v>
      </c>
      <c r="M824" s="128" t="s">
        <v>5526</v>
      </c>
      <c r="N824" s="265"/>
    </row>
    <row r="825" spans="1:14" ht="31.5" outlineLevel="1">
      <c r="A825" s="128" t="s">
        <v>5565</v>
      </c>
      <c r="B825" s="148" t="s">
        <v>1906</v>
      </c>
      <c r="C825" s="146" t="s">
        <v>792</v>
      </c>
      <c r="D825" s="199" t="s">
        <v>5566</v>
      </c>
      <c r="E825" s="34">
        <v>0</v>
      </c>
      <c r="F825" s="150" t="s">
        <v>2469</v>
      </c>
      <c r="G825" s="34" t="s">
        <v>5555</v>
      </c>
      <c r="H825" s="34" t="s">
        <v>5556</v>
      </c>
      <c r="I825" s="34" t="s">
        <v>5557</v>
      </c>
      <c r="J825" s="148">
        <v>6100021237</v>
      </c>
      <c r="K825" s="149">
        <v>41607</v>
      </c>
      <c r="L825" s="150" t="s">
        <v>5567</v>
      </c>
      <c r="M825" s="128" t="s">
        <v>5526</v>
      </c>
      <c r="N825" s="265"/>
    </row>
    <row r="826" spans="1:14" ht="31.5" outlineLevel="1">
      <c r="A826" s="128" t="s">
        <v>5568</v>
      </c>
      <c r="B826" s="148" t="s">
        <v>1910</v>
      </c>
      <c r="C826" s="146" t="s">
        <v>792</v>
      </c>
      <c r="D826" s="147" t="s">
        <v>5569</v>
      </c>
      <c r="E826" s="34">
        <v>0</v>
      </c>
      <c r="F826" s="150" t="s">
        <v>2469</v>
      </c>
      <c r="G826" s="34" t="s">
        <v>5570</v>
      </c>
      <c r="H826" s="34" t="s">
        <v>5571</v>
      </c>
      <c r="I826" s="34" t="s">
        <v>5572</v>
      </c>
      <c r="J826" s="148">
        <v>6100021500</v>
      </c>
      <c r="K826" s="149">
        <v>41619</v>
      </c>
      <c r="L826" s="150" t="s">
        <v>5573</v>
      </c>
      <c r="M826" s="128" t="s">
        <v>5526</v>
      </c>
      <c r="N826" s="150" t="s">
        <v>5574</v>
      </c>
    </row>
    <row r="827" spans="1:14" ht="47.25" customHeight="1" outlineLevel="1">
      <c r="A827" s="128" t="s">
        <v>5575</v>
      </c>
      <c r="B827" s="148" t="s">
        <v>1913</v>
      </c>
      <c r="C827" s="146" t="s">
        <v>792</v>
      </c>
      <c r="D827" s="199" t="s">
        <v>5576</v>
      </c>
      <c r="E827" s="34">
        <v>0</v>
      </c>
      <c r="F827" s="150" t="s">
        <v>2530</v>
      </c>
      <c r="G827" s="34" t="s">
        <v>5577</v>
      </c>
      <c r="H827" s="34" t="s">
        <v>5578</v>
      </c>
      <c r="I827" s="34" t="s">
        <v>5579</v>
      </c>
      <c r="J827" s="148">
        <v>6100021830</v>
      </c>
      <c r="K827" s="149">
        <v>41634</v>
      </c>
      <c r="L827" s="150" t="s">
        <v>5580</v>
      </c>
      <c r="M827" s="128" t="s">
        <v>5526</v>
      </c>
      <c r="N827" s="265" t="s">
        <v>5581</v>
      </c>
    </row>
    <row r="828" spans="1:14" ht="31.5" outlineLevel="1">
      <c r="A828" s="128" t="s">
        <v>5582</v>
      </c>
      <c r="B828" s="148" t="s">
        <v>1913</v>
      </c>
      <c r="C828" s="146" t="s">
        <v>792</v>
      </c>
      <c r="D828" s="199" t="s">
        <v>5583</v>
      </c>
      <c r="E828" s="34">
        <v>0</v>
      </c>
      <c r="F828" s="150" t="s">
        <v>2530</v>
      </c>
      <c r="G828" s="34" t="s">
        <v>5577</v>
      </c>
      <c r="H828" s="34" t="s">
        <v>5578</v>
      </c>
      <c r="I828" s="34" t="s">
        <v>5579</v>
      </c>
      <c r="J828" s="148">
        <v>6100022099</v>
      </c>
      <c r="K828" s="149">
        <v>41666</v>
      </c>
      <c r="L828" s="150" t="s">
        <v>5584</v>
      </c>
      <c r="M828" s="128" t="s">
        <v>5526</v>
      </c>
      <c r="N828" s="265"/>
    </row>
    <row r="829" spans="1:14" ht="31.5" outlineLevel="1">
      <c r="A829" s="128" t="s">
        <v>5585</v>
      </c>
      <c r="B829" s="148" t="s">
        <v>1913</v>
      </c>
      <c r="C829" s="146" t="s">
        <v>792</v>
      </c>
      <c r="D829" s="199" t="s">
        <v>5586</v>
      </c>
      <c r="E829" s="34">
        <v>0</v>
      </c>
      <c r="F829" s="150" t="s">
        <v>2530</v>
      </c>
      <c r="G829" s="34" t="s">
        <v>5577</v>
      </c>
      <c r="H829" s="34" t="s">
        <v>5578</v>
      </c>
      <c r="I829" s="34" t="s">
        <v>5579</v>
      </c>
      <c r="J829" s="148">
        <v>6100022214</v>
      </c>
      <c r="K829" s="149">
        <v>41670</v>
      </c>
      <c r="L829" s="150" t="s">
        <v>5587</v>
      </c>
      <c r="M829" s="128" t="s">
        <v>5526</v>
      </c>
      <c r="N829" s="265"/>
    </row>
    <row r="830" spans="1:14" ht="47.25" outlineLevel="1">
      <c r="A830" s="128" t="s">
        <v>5588</v>
      </c>
      <c r="B830" s="148" t="s">
        <v>1923</v>
      </c>
      <c r="C830" s="146" t="s">
        <v>792</v>
      </c>
      <c r="D830" s="199" t="s">
        <v>5589</v>
      </c>
      <c r="E830" s="34">
        <v>0</v>
      </c>
      <c r="F830" s="150" t="s">
        <v>2488</v>
      </c>
      <c r="G830" s="34" t="s">
        <v>5590</v>
      </c>
      <c r="H830" s="34" t="s">
        <v>5591</v>
      </c>
      <c r="I830" s="34" t="s">
        <v>2533</v>
      </c>
      <c r="J830" s="148">
        <v>6100020411</v>
      </c>
      <c r="K830" s="149">
        <v>41570</v>
      </c>
      <c r="L830" s="150" t="s">
        <v>5592</v>
      </c>
      <c r="M830" s="128" t="s">
        <v>5593</v>
      </c>
      <c r="N830" s="150" t="s">
        <v>5594</v>
      </c>
    </row>
    <row r="831" spans="1:14" ht="47.25" outlineLevel="1">
      <c r="A831" s="128" t="s">
        <v>5595</v>
      </c>
      <c r="B831" s="148" t="s">
        <v>1931</v>
      </c>
      <c r="C831" s="146" t="s">
        <v>792</v>
      </c>
      <c r="D831" s="199" t="s">
        <v>5596</v>
      </c>
      <c r="E831" s="34">
        <v>0</v>
      </c>
      <c r="F831" s="150" t="s">
        <v>3688</v>
      </c>
      <c r="G831" s="34" t="s">
        <v>5597</v>
      </c>
      <c r="H831" s="34" t="s">
        <v>5598</v>
      </c>
      <c r="I831" s="34" t="s">
        <v>5599</v>
      </c>
      <c r="J831" s="148">
        <v>6100016766</v>
      </c>
      <c r="K831" s="149">
        <v>41436</v>
      </c>
      <c r="L831" s="150" t="s">
        <v>5600</v>
      </c>
      <c r="M831" s="128" t="s">
        <v>5593</v>
      </c>
      <c r="N831" s="150" t="s">
        <v>5601</v>
      </c>
    </row>
    <row r="832" spans="1:14" ht="47.25" outlineLevel="1">
      <c r="A832" s="128" t="s">
        <v>5602</v>
      </c>
      <c r="B832" s="148" t="s">
        <v>1940</v>
      </c>
      <c r="C832" s="146" t="s">
        <v>792</v>
      </c>
      <c r="D832" s="199" t="s">
        <v>5603</v>
      </c>
      <c r="E832" s="34">
        <v>0</v>
      </c>
      <c r="F832" s="150" t="s">
        <v>2488</v>
      </c>
      <c r="G832" s="34" t="s">
        <v>5604</v>
      </c>
      <c r="H832" s="34" t="s">
        <v>2507</v>
      </c>
      <c r="I832" s="34" t="s">
        <v>5605</v>
      </c>
      <c r="J832" s="148">
        <v>6100021124</v>
      </c>
      <c r="K832" s="149">
        <v>41597</v>
      </c>
      <c r="L832" s="150" t="s">
        <v>5606</v>
      </c>
      <c r="M832" s="128" t="s">
        <v>5593</v>
      </c>
      <c r="N832" s="265" t="s">
        <v>5607</v>
      </c>
    </row>
    <row r="833" spans="1:14" ht="31.5" outlineLevel="1">
      <c r="A833" s="128" t="s">
        <v>5608</v>
      </c>
      <c r="B833" s="148" t="s">
        <v>1940</v>
      </c>
      <c r="C833" s="146" t="s">
        <v>792</v>
      </c>
      <c r="D833" s="199" t="s">
        <v>5609</v>
      </c>
      <c r="E833" s="34">
        <v>9.0269999999999992</v>
      </c>
      <c r="F833" s="150" t="s">
        <v>2488</v>
      </c>
      <c r="G833" s="34" t="s">
        <v>5604</v>
      </c>
      <c r="H833" s="34" t="s">
        <v>2507</v>
      </c>
      <c r="I833" s="34" t="s">
        <v>5605</v>
      </c>
      <c r="J833" s="148">
        <v>6100021252</v>
      </c>
      <c r="K833" s="149">
        <v>41607</v>
      </c>
      <c r="L833" s="150" t="s">
        <v>5610</v>
      </c>
      <c r="M833" s="128" t="s">
        <v>5593</v>
      </c>
      <c r="N833" s="265"/>
    </row>
    <row r="834" spans="1:14" ht="47.25" outlineLevel="1">
      <c r="A834" s="128" t="s">
        <v>5611</v>
      </c>
      <c r="B834" s="148" t="s">
        <v>1940</v>
      </c>
      <c r="C834" s="146" t="s">
        <v>792</v>
      </c>
      <c r="D834" s="199" t="s">
        <v>4869</v>
      </c>
      <c r="E834" s="34">
        <v>7.2215999999999996</v>
      </c>
      <c r="F834" s="150" t="s">
        <v>2488</v>
      </c>
      <c r="G834" s="34" t="s">
        <v>5604</v>
      </c>
      <c r="H834" s="34" t="s">
        <v>2507</v>
      </c>
      <c r="I834" s="34" t="s">
        <v>5605</v>
      </c>
      <c r="J834" s="148">
        <v>6100021889</v>
      </c>
      <c r="K834" s="149">
        <v>41634</v>
      </c>
      <c r="L834" s="150" t="s">
        <v>5612</v>
      </c>
      <c r="M834" s="128" t="s">
        <v>5593</v>
      </c>
      <c r="N834" s="265"/>
    </row>
    <row r="835" spans="1:14" ht="31.5" outlineLevel="1">
      <c r="A835" s="128" t="s">
        <v>5613</v>
      </c>
      <c r="B835" s="148" t="s">
        <v>1940</v>
      </c>
      <c r="C835" s="146" t="s">
        <v>792</v>
      </c>
      <c r="D835" s="199" t="s">
        <v>5614</v>
      </c>
      <c r="E835" s="34">
        <v>0</v>
      </c>
      <c r="F835" s="150" t="s">
        <v>2488</v>
      </c>
      <c r="G835" s="34" t="s">
        <v>5604</v>
      </c>
      <c r="H835" s="34" t="s">
        <v>2507</v>
      </c>
      <c r="I835" s="34" t="s">
        <v>5605</v>
      </c>
      <c r="J835" s="148">
        <v>6100021892</v>
      </c>
      <c r="K835" s="149">
        <v>41634</v>
      </c>
      <c r="L835" s="150" t="s">
        <v>5615</v>
      </c>
      <c r="M835" s="128" t="s">
        <v>5593</v>
      </c>
      <c r="N835" s="265"/>
    </row>
    <row r="836" spans="1:14" ht="31.5" outlineLevel="1">
      <c r="A836" s="128" t="s">
        <v>5616</v>
      </c>
      <c r="B836" s="148" t="s">
        <v>1948</v>
      </c>
      <c r="C836" s="146" t="s">
        <v>792</v>
      </c>
      <c r="D836" s="199" t="s">
        <v>5617</v>
      </c>
      <c r="E836" s="34">
        <v>0</v>
      </c>
      <c r="F836" s="150" t="s">
        <v>3659</v>
      </c>
      <c r="G836" s="34" t="s">
        <v>5618</v>
      </c>
      <c r="H836" s="34" t="s">
        <v>5619</v>
      </c>
      <c r="I836" s="34" t="s">
        <v>5620</v>
      </c>
      <c r="J836" s="148">
        <v>6100019407</v>
      </c>
      <c r="K836" s="149">
        <v>41537</v>
      </c>
      <c r="L836" s="150" t="s">
        <v>5621</v>
      </c>
      <c r="M836" s="128" t="s">
        <v>5593</v>
      </c>
      <c r="N836" s="150" t="s">
        <v>5622</v>
      </c>
    </row>
    <row r="837" spans="1:14" ht="31.5" outlineLevel="1">
      <c r="A837" s="128" t="s">
        <v>5623</v>
      </c>
      <c r="B837" s="148" t="s">
        <v>2216</v>
      </c>
      <c r="C837" s="146" t="s">
        <v>792</v>
      </c>
      <c r="D837" s="199" t="s">
        <v>5624</v>
      </c>
      <c r="E837" s="34">
        <v>0</v>
      </c>
      <c r="F837" s="150" t="s">
        <v>5625</v>
      </c>
      <c r="G837" s="34" t="s">
        <v>5626</v>
      </c>
      <c r="H837" s="34" t="s">
        <v>5627</v>
      </c>
      <c r="I837" s="34" t="s">
        <v>5628</v>
      </c>
      <c r="J837" s="148">
        <v>6100022086</v>
      </c>
      <c r="K837" s="149">
        <v>41666</v>
      </c>
      <c r="L837" s="150" t="s">
        <v>5629</v>
      </c>
      <c r="M837" s="128" t="s">
        <v>5593</v>
      </c>
      <c r="N837" s="150" t="s">
        <v>5630</v>
      </c>
    </row>
    <row r="838" spans="1:14" ht="47.25" outlineLevel="1">
      <c r="A838" s="128" t="s">
        <v>5631</v>
      </c>
      <c r="B838" s="148" t="s">
        <v>1955</v>
      </c>
      <c r="C838" s="146" t="s">
        <v>792</v>
      </c>
      <c r="D838" s="199" t="s">
        <v>5632</v>
      </c>
      <c r="E838" s="34">
        <v>0</v>
      </c>
      <c r="F838" s="150" t="s">
        <v>2469</v>
      </c>
      <c r="G838" s="34" t="s">
        <v>5633</v>
      </c>
      <c r="H838" s="34" t="s">
        <v>5634</v>
      </c>
      <c r="I838" s="34" t="s">
        <v>5635</v>
      </c>
      <c r="J838" s="148">
        <v>6100013579</v>
      </c>
      <c r="K838" s="149">
        <v>41214</v>
      </c>
      <c r="L838" s="150" t="s">
        <v>5636</v>
      </c>
      <c r="M838" s="128" t="s">
        <v>5637</v>
      </c>
      <c r="N838" s="265" t="s">
        <v>5638</v>
      </c>
    </row>
    <row r="839" spans="1:14" ht="47.25" outlineLevel="1">
      <c r="A839" s="128" t="s">
        <v>5639</v>
      </c>
      <c r="B839" s="148" t="s">
        <v>1955</v>
      </c>
      <c r="C839" s="146" t="s">
        <v>792</v>
      </c>
      <c r="D839" s="199" t="s">
        <v>5640</v>
      </c>
      <c r="E839" s="34">
        <v>0</v>
      </c>
      <c r="F839" s="150" t="s">
        <v>2469</v>
      </c>
      <c r="G839" s="34" t="s">
        <v>5633</v>
      </c>
      <c r="H839" s="34" t="s">
        <v>5634</v>
      </c>
      <c r="I839" s="34" t="s">
        <v>5635</v>
      </c>
      <c r="J839" s="148">
        <v>6100018735</v>
      </c>
      <c r="K839" s="149">
        <v>41507</v>
      </c>
      <c r="L839" s="150" t="s">
        <v>5641</v>
      </c>
      <c r="M839" s="128" t="s">
        <v>5637</v>
      </c>
      <c r="N839" s="265"/>
    </row>
    <row r="840" spans="1:14" ht="31.5" outlineLevel="1">
      <c r="A840" s="128" t="s">
        <v>5642</v>
      </c>
      <c r="B840" s="148" t="s">
        <v>1955</v>
      </c>
      <c r="C840" s="146" t="s">
        <v>792</v>
      </c>
      <c r="D840" s="199" t="s">
        <v>5643</v>
      </c>
      <c r="E840" s="34">
        <v>0</v>
      </c>
      <c r="F840" s="150" t="s">
        <v>2469</v>
      </c>
      <c r="G840" s="34" t="s">
        <v>5633</v>
      </c>
      <c r="H840" s="34" t="s">
        <v>5634</v>
      </c>
      <c r="I840" s="34" t="s">
        <v>5635</v>
      </c>
      <c r="J840" s="148">
        <v>6100021970</v>
      </c>
      <c r="K840" s="149">
        <v>41639</v>
      </c>
      <c r="L840" s="150" t="s">
        <v>5644</v>
      </c>
      <c r="M840" s="128" t="s">
        <v>5637</v>
      </c>
      <c r="N840" s="265"/>
    </row>
    <row r="841" spans="1:14" ht="47.25" outlineLevel="1">
      <c r="A841" s="128" t="s">
        <v>5645</v>
      </c>
      <c r="B841" s="148" t="s">
        <v>1955</v>
      </c>
      <c r="C841" s="146" t="s">
        <v>792</v>
      </c>
      <c r="D841" s="199" t="s">
        <v>5646</v>
      </c>
      <c r="E841" s="34">
        <v>0</v>
      </c>
      <c r="F841" s="150" t="s">
        <v>2469</v>
      </c>
      <c r="G841" s="34" t="s">
        <v>5633</v>
      </c>
      <c r="H841" s="34" t="s">
        <v>5634</v>
      </c>
      <c r="I841" s="34" t="s">
        <v>5635</v>
      </c>
      <c r="J841" s="148">
        <v>6100022293</v>
      </c>
      <c r="K841" s="149">
        <v>41675</v>
      </c>
      <c r="L841" s="150" t="s">
        <v>5647</v>
      </c>
      <c r="M841" s="128" t="s">
        <v>5637</v>
      </c>
      <c r="N841" s="265"/>
    </row>
    <row r="842" spans="1:14" ht="31.5" outlineLevel="1">
      <c r="A842" s="128" t="s">
        <v>5648</v>
      </c>
      <c r="B842" s="148" t="s">
        <v>1955</v>
      </c>
      <c r="C842" s="146" t="s">
        <v>792</v>
      </c>
      <c r="D842" s="199" t="s">
        <v>5649</v>
      </c>
      <c r="E842" s="34">
        <v>0</v>
      </c>
      <c r="F842" s="150" t="s">
        <v>2469</v>
      </c>
      <c r="G842" s="34" t="s">
        <v>5633</v>
      </c>
      <c r="H842" s="34" t="s">
        <v>5634</v>
      </c>
      <c r="I842" s="34" t="s">
        <v>5635</v>
      </c>
      <c r="J842" s="148">
        <v>6100022304</v>
      </c>
      <c r="K842" s="149">
        <v>41675</v>
      </c>
      <c r="L842" s="150" t="s">
        <v>5650</v>
      </c>
      <c r="M842" s="128" t="s">
        <v>5637</v>
      </c>
      <c r="N842" s="265"/>
    </row>
    <row r="843" spans="1:14" ht="31.5" outlineLevel="1">
      <c r="A843" s="128" t="s">
        <v>5651</v>
      </c>
      <c r="B843" s="148" t="s">
        <v>1955</v>
      </c>
      <c r="C843" s="146" t="s">
        <v>792</v>
      </c>
      <c r="D843" s="199" t="s">
        <v>5652</v>
      </c>
      <c r="E843" s="34">
        <v>0</v>
      </c>
      <c r="F843" s="150" t="s">
        <v>2469</v>
      </c>
      <c r="G843" s="34" t="s">
        <v>5633</v>
      </c>
      <c r="H843" s="34" t="s">
        <v>5634</v>
      </c>
      <c r="I843" s="34" t="s">
        <v>5635</v>
      </c>
      <c r="J843" s="148">
        <v>6100022381</v>
      </c>
      <c r="K843" s="149">
        <v>41681</v>
      </c>
      <c r="L843" s="150" t="s">
        <v>5653</v>
      </c>
      <c r="M843" s="128" t="s">
        <v>5637</v>
      </c>
      <c r="N843" s="265"/>
    </row>
    <row r="844" spans="1:14" ht="31.5" outlineLevel="1">
      <c r="A844" s="128" t="s">
        <v>5654</v>
      </c>
      <c r="B844" s="148" t="s">
        <v>1955</v>
      </c>
      <c r="C844" s="146" t="s">
        <v>792</v>
      </c>
      <c r="D844" s="199" t="s">
        <v>5655</v>
      </c>
      <c r="E844" s="34">
        <v>0</v>
      </c>
      <c r="F844" s="150" t="s">
        <v>2469</v>
      </c>
      <c r="G844" s="34" t="s">
        <v>5633</v>
      </c>
      <c r="H844" s="34" t="s">
        <v>5634</v>
      </c>
      <c r="I844" s="34" t="s">
        <v>5635</v>
      </c>
      <c r="J844" s="148">
        <v>6100022480</v>
      </c>
      <c r="K844" s="149">
        <v>41691</v>
      </c>
      <c r="L844" s="150" t="s">
        <v>5656</v>
      </c>
      <c r="M844" s="128" t="s">
        <v>5637</v>
      </c>
      <c r="N844" s="265"/>
    </row>
    <row r="845" spans="1:14" ht="31.5" outlineLevel="1">
      <c r="A845" s="128" t="s">
        <v>5657</v>
      </c>
      <c r="B845" s="148" t="s">
        <v>1955</v>
      </c>
      <c r="C845" s="146" t="s">
        <v>792</v>
      </c>
      <c r="D845" s="199" t="s">
        <v>5658</v>
      </c>
      <c r="E845" s="34">
        <v>0</v>
      </c>
      <c r="F845" s="150" t="s">
        <v>2469</v>
      </c>
      <c r="G845" s="34" t="s">
        <v>5633</v>
      </c>
      <c r="H845" s="34" t="s">
        <v>5634</v>
      </c>
      <c r="I845" s="34" t="s">
        <v>5635</v>
      </c>
      <c r="J845" s="148">
        <v>6100022492</v>
      </c>
      <c r="K845" s="149">
        <v>41689</v>
      </c>
      <c r="L845" s="150" t="s">
        <v>5659</v>
      </c>
      <c r="M845" s="128" t="s">
        <v>5637</v>
      </c>
      <c r="N845" s="265"/>
    </row>
    <row r="846" spans="1:14" ht="31.5" outlineLevel="1">
      <c r="A846" s="128" t="s">
        <v>5660</v>
      </c>
      <c r="B846" s="148" t="s">
        <v>1955</v>
      </c>
      <c r="C846" s="146" t="s">
        <v>792</v>
      </c>
      <c r="D846" s="199" t="s">
        <v>5661</v>
      </c>
      <c r="E846" s="34">
        <v>0</v>
      </c>
      <c r="F846" s="150" t="s">
        <v>2469</v>
      </c>
      <c r="G846" s="34" t="s">
        <v>5633</v>
      </c>
      <c r="H846" s="34" t="s">
        <v>5634</v>
      </c>
      <c r="I846" s="34" t="s">
        <v>5635</v>
      </c>
      <c r="J846" s="148">
        <v>6100022493</v>
      </c>
      <c r="K846" s="149">
        <v>41687</v>
      </c>
      <c r="L846" s="150" t="s">
        <v>5662</v>
      </c>
      <c r="M846" s="128" t="s">
        <v>5637</v>
      </c>
      <c r="N846" s="265"/>
    </row>
    <row r="847" spans="1:14" ht="31.5" outlineLevel="1">
      <c r="A847" s="128" t="s">
        <v>5663</v>
      </c>
      <c r="B847" s="148" t="s">
        <v>1965</v>
      </c>
      <c r="C847" s="146" t="s">
        <v>792</v>
      </c>
      <c r="D847" s="199" t="s">
        <v>5664</v>
      </c>
      <c r="E847" s="34">
        <v>0</v>
      </c>
      <c r="F847" s="150" t="s">
        <v>2469</v>
      </c>
      <c r="G847" s="34" t="s">
        <v>5665</v>
      </c>
      <c r="H847" s="34" t="s">
        <v>5666</v>
      </c>
      <c r="I847" s="34" t="s">
        <v>5667</v>
      </c>
      <c r="J847" s="148">
        <v>6100022377</v>
      </c>
      <c r="K847" s="149">
        <v>41681</v>
      </c>
      <c r="L847" s="150" t="s">
        <v>5668</v>
      </c>
      <c r="M847" s="128" t="s">
        <v>5637</v>
      </c>
      <c r="N847" s="150" t="s">
        <v>5669</v>
      </c>
    </row>
    <row r="848" spans="1:14" ht="47.25" customHeight="1" outlineLevel="1">
      <c r="A848" s="128" t="s">
        <v>5670</v>
      </c>
      <c r="B848" s="148" t="s">
        <v>1975</v>
      </c>
      <c r="C848" s="146" t="s">
        <v>792</v>
      </c>
      <c r="D848" s="199" t="s">
        <v>5671</v>
      </c>
      <c r="E848" s="34">
        <v>0</v>
      </c>
      <c r="F848" s="150" t="s">
        <v>2495</v>
      </c>
      <c r="G848" s="34" t="s">
        <v>5672</v>
      </c>
      <c r="H848" s="34" t="s">
        <v>5673</v>
      </c>
      <c r="I848" s="34" t="s">
        <v>5674</v>
      </c>
      <c r="J848" s="148">
        <v>6100022380</v>
      </c>
      <c r="K848" s="149">
        <v>41681</v>
      </c>
      <c r="L848" s="150" t="s">
        <v>5675</v>
      </c>
      <c r="M848" s="128" t="s">
        <v>5637</v>
      </c>
      <c r="N848" s="265" t="s">
        <v>5676</v>
      </c>
    </row>
    <row r="849" spans="1:14" ht="31.5" outlineLevel="1">
      <c r="A849" s="128" t="s">
        <v>5677</v>
      </c>
      <c r="B849" s="148" t="s">
        <v>1975</v>
      </c>
      <c r="C849" s="146" t="s">
        <v>792</v>
      </c>
      <c r="D849" s="199" t="s">
        <v>5678</v>
      </c>
      <c r="E849" s="34">
        <v>0</v>
      </c>
      <c r="F849" s="150" t="s">
        <v>2495</v>
      </c>
      <c r="G849" s="34" t="s">
        <v>5672</v>
      </c>
      <c r="H849" s="34" t="s">
        <v>5673</v>
      </c>
      <c r="I849" s="34" t="s">
        <v>5674</v>
      </c>
      <c r="J849" s="148">
        <v>6100022883</v>
      </c>
      <c r="K849" s="149">
        <v>41710</v>
      </c>
      <c r="L849" s="150" t="s">
        <v>5679</v>
      </c>
      <c r="M849" s="128" t="s">
        <v>5637</v>
      </c>
      <c r="N849" s="265"/>
    </row>
    <row r="850" spans="1:14" ht="31.5" outlineLevel="1">
      <c r="A850" s="128" t="s">
        <v>5680</v>
      </c>
      <c r="B850" s="148" t="s">
        <v>1975</v>
      </c>
      <c r="C850" s="146" t="s">
        <v>792</v>
      </c>
      <c r="D850" s="199" t="s">
        <v>5681</v>
      </c>
      <c r="E850" s="34">
        <v>0</v>
      </c>
      <c r="F850" s="150" t="s">
        <v>2495</v>
      </c>
      <c r="G850" s="34" t="s">
        <v>5672</v>
      </c>
      <c r="H850" s="34" t="s">
        <v>5673</v>
      </c>
      <c r="I850" s="34" t="s">
        <v>5674</v>
      </c>
      <c r="J850" s="148">
        <v>6100023171</v>
      </c>
      <c r="K850" s="149">
        <v>41726</v>
      </c>
      <c r="L850" s="150" t="s">
        <v>5682</v>
      </c>
      <c r="M850" s="128" t="s">
        <v>5637</v>
      </c>
      <c r="N850" s="265"/>
    </row>
    <row r="851" spans="1:14" ht="47.25" customHeight="1" outlineLevel="1">
      <c r="A851" s="128" t="s">
        <v>5683</v>
      </c>
      <c r="B851" s="148" t="s">
        <v>1985</v>
      </c>
      <c r="C851" s="146" t="s">
        <v>792</v>
      </c>
      <c r="D851" s="199" t="s">
        <v>5684</v>
      </c>
      <c r="E851" s="34">
        <v>0</v>
      </c>
      <c r="F851" s="150" t="s">
        <v>2469</v>
      </c>
      <c r="G851" s="34" t="s">
        <v>5685</v>
      </c>
      <c r="H851" s="34" t="s">
        <v>5686</v>
      </c>
      <c r="I851" s="34" t="s">
        <v>5687</v>
      </c>
      <c r="J851" s="148">
        <v>6100023103</v>
      </c>
      <c r="K851" s="149">
        <v>41723</v>
      </c>
      <c r="L851" s="150" t="s">
        <v>5688</v>
      </c>
      <c r="M851" s="128" t="s">
        <v>5689</v>
      </c>
      <c r="N851" s="265" t="s">
        <v>5690</v>
      </c>
    </row>
    <row r="852" spans="1:14" ht="31.5" outlineLevel="1">
      <c r="A852" s="128" t="s">
        <v>5691</v>
      </c>
      <c r="B852" s="148" t="s">
        <v>1985</v>
      </c>
      <c r="C852" s="146" t="s">
        <v>792</v>
      </c>
      <c r="D852" s="199" t="s">
        <v>5692</v>
      </c>
      <c r="E852" s="34">
        <v>0</v>
      </c>
      <c r="F852" s="150" t="s">
        <v>2469</v>
      </c>
      <c r="G852" s="34" t="s">
        <v>5685</v>
      </c>
      <c r="H852" s="34" t="s">
        <v>5686</v>
      </c>
      <c r="I852" s="34" t="s">
        <v>5687</v>
      </c>
      <c r="J852" s="148">
        <v>6100023319</v>
      </c>
      <c r="K852" s="149">
        <v>41733</v>
      </c>
      <c r="L852" s="150" t="s">
        <v>5693</v>
      </c>
      <c r="M852" s="128" t="s">
        <v>5689</v>
      </c>
      <c r="N852" s="265"/>
    </row>
    <row r="853" spans="1:14" ht="47.25" customHeight="1" outlineLevel="1">
      <c r="A853" s="128" t="s">
        <v>5694</v>
      </c>
      <c r="B853" s="148" t="s">
        <v>1994</v>
      </c>
      <c r="C853" s="146" t="s">
        <v>792</v>
      </c>
      <c r="D853" s="199" t="s">
        <v>5695</v>
      </c>
      <c r="E853" s="34">
        <v>0</v>
      </c>
      <c r="F853" s="150" t="s">
        <v>3659</v>
      </c>
      <c r="G853" s="34" t="s">
        <v>5696</v>
      </c>
      <c r="H853" s="34" t="s">
        <v>5697</v>
      </c>
      <c r="I853" s="34" t="s">
        <v>5698</v>
      </c>
      <c r="J853" s="148">
        <v>6100023887</v>
      </c>
      <c r="K853" s="149">
        <v>41764</v>
      </c>
      <c r="L853" s="150" t="s">
        <v>5699</v>
      </c>
      <c r="M853" s="128" t="s">
        <v>5689</v>
      </c>
      <c r="N853" s="265" t="s">
        <v>5700</v>
      </c>
    </row>
    <row r="854" spans="1:14" ht="31.5" outlineLevel="1">
      <c r="A854" s="128" t="s">
        <v>5701</v>
      </c>
      <c r="B854" s="148" t="s">
        <v>1994</v>
      </c>
      <c r="C854" s="146" t="s">
        <v>792</v>
      </c>
      <c r="D854" s="199" t="s">
        <v>5702</v>
      </c>
      <c r="E854" s="34">
        <v>0</v>
      </c>
      <c r="F854" s="150" t="s">
        <v>3659</v>
      </c>
      <c r="G854" s="34" t="s">
        <v>5696</v>
      </c>
      <c r="H854" s="34" t="s">
        <v>5697</v>
      </c>
      <c r="I854" s="34" t="s">
        <v>5698</v>
      </c>
      <c r="J854" s="148">
        <v>6100024699</v>
      </c>
      <c r="K854" s="149">
        <v>41813</v>
      </c>
      <c r="L854" s="150" t="s">
        <v>5703</v>
      </c>
      <c r="M854" s="128" t="s">
        <v>5689</v>
      </c>
      <c r="N854" s="265"/>
    </row>
    <row r="855" spans="1:14" ht="48" customHeight="1" outlineLevel="1">
      <c r="A855" s="128" t="s">
        <v>5704</v>
      </c>
      <c r="B855" s="148" t="s">
        <v>2000</v>
      </c>
      <c r="C855" s="219" t="s">
        <v>792</v>
      </c>
      <c r="D855" s="199" t="s">
        <v>5705</v>
      </c>
      <c r="E855" s="34">
        <v>118.97591</v>
      </c>
      <c r="F855" s="150" t="s">
        <v>2469</v>
      </c>
      <c r="G855" s="34" t="s">
        <v>5706</v>
      </c>
      <c r="H855" s="34" t="s">
        <v>5707</v>
      </c>
      <c r="I855" s="34" t="s">
        <v>5708</v>
      </c>
      <c r="J855" s="148">
        <v>4672</v>
      </c>
      <c r="K855" s="149">
        <v>41366</v>
      </c>
      <c r="L855" s="150" t="s">
        <v>5709</v>
      </c>
      <c r="M855" s="128" t="s">
        <v>5689</v>
      </c>
      <c r="N855" s="150" t="s">
        <v>5710</v>
      </c>
    </row>
    <row r="856" spans="1:14" ht="31.5" outlineLevel="1">
      <c r="A856" s="128" t="s">
        <v>5711</v>
      </c>
      <c r="B856" s="148" t="s">
        <v>2009</v>
      </c>
      <c r="C856" s="146" t="s">
        <v>792</v>
      </c>
      <c r="D856" s="199" t="s">
        <v>5712</v>
      </c>
      <c r="E856" s="34">
        <v>0</v>
      </c>
      <c r="F856" s="150" t="s">
        <v>189</v>
      </c>
      <c r="G856" s="34" t="s">
        <v>189</v>
      </c>
      <c r="H856" s="34" t="s">
        <v>189</v>
      </c>
      <c r="I856" s="34" t="s">
        <v>189</v>
      </c>
      <c r="J856" s="148">
        <v>610009624</v>
      </c>
      <c r="K856" s="149">
        <v>40981</v>
      </c>
      <c r="L856" s="150" t="s">
        <v>5713</v>
      </c>
      <c r="M856" s="128" t="s">
        <v>5689</v>
      </c>
      <c r="N856" s="150" t="s">
        <v>5714</v>
      </c>
    </row>
    <row r="857" spans="1:14" ht="47.25" outlineLevel="1">
      <c r="A857" s="128" t="s">
        <v>5715</v>
      </c>
      <c r="B857" s="148" t="s">
        <v>2018</v>
      </c>
      <c r="C857" s="146" t="s">
        <v>792</v>
      </c>
      <c r="D857" s="147" t="s">
        <v>5716</v>
      </c>
      <c r="E857" s="34">
        <v>0</v>
      </c>
      <c r="F857" s="150" t="s">
        <v>189</v>
      </c>
      <c r="G857" s="34" t="s">
        <v>189</v>
      </c>
      <c r="H857" s="34" t="s">
        <v>189</v>
      </c>
      <c r="I857" s="34" t="s">
        <v>189</v>
      </c>
      <c r="J857" s="148">
        <v>6100001987</v>
      </c>
      <c r="K857" s="149">
        <v>40380</v>
      </c>
      <c r="L857" s="150" t="s">
        <v>5717</v>
      </c>
      <c r="M857" s="128" t="s">
        <v>5689</v>
      </c>
      <c r="N857" s="150" t="s">
        <v>5718</v>
      </c>
    </row>
    <row r="858" spans="1:14" ht="31.5" outlineLevel="1">
      <c r="A858" s="128" t="s">
        <v>5719</v>
      </c>
      <c r="B858" s="148" t="s">
        <v>2024</v>
      </c>
      <c r="C858" s="146" t="s">
        <v>792</v>
      </c>
      <c r="D858" s="199" t="s">
        <v>5720</v>
      </c>
      <c r="E858" s="34">
        <v>0</v>
      </c>
      <c r="F858" s="150" t="s">
        <v>189</v>
      </c>
      <c r="G858" s="34" t="s">
        <v>189</v>
      </c>
      <c r="H858" s="34" t="s">
        <v>189</v>
      </c>
      <c r="I858" s="34" t="s">
        <v>189</v>
      </c>
      <c r="J858" s="148">
        <v>6100005056</v>
      </c>
      <c r="K858" s="149">
        <v>40617</v>
      </c>
      <c r="L858" s="150" t="s">
        <v>5721</v>
      </c>
      <c r="M858" s="128" t="s">
        <v>5689</v>
      </c>
      <c r="N858" s="150" t="s">
        <v>5722</v>
      </c>
    </row>
    <row r="859" spans="1:14" ht="47.25" outlineLevel="1">
      <c r="A859" s="128" t="s">
        <v>5723</v>
      </c>
      <c r="B859" s="148" t="s">
        <v>2030</v>
      </c>
      <c r="C859" s="146" t="s">
        <v>792</v>
      </c>
      <c r="D859" s="199" t="s">
        <v>1666</v>
      </c>
      <c r="E859" s="34">
        <v>0</v>
      </c>
      <c r="F859" s="150" t="s">
        <v>189</v>
      </c>
      <c r="G859" s="34" t="s">
        <v>189</v>
      </c>
      <c r="H859" s="34" t="s">
        <v>189</v>
      </c>
      <c r="I859" s="34" t="s">
        <v>189</v>
      </c>
      <c r="J859" s="148">
        <v>6100006179</v>
      </c>
      <c r="K859" s="149">
        <v>40723</v>
      </c>
      <c r="L859" s="150" t="s">
        <v>5724</v>
      </c>
      <c r="M859" s="128" t="s">
        <v>5725</v>
      </c>
      <c r="N859" s="150" t="s">
        <v>5726</v>
      </c>
    </row>
    <row r="860" spans="1:14" ht="31.5" outlineLevel="1">
      <c r="A860" s="128" t="s">
        <v>5727</v>
      </c>
      <c r="B860" s="148" t="s">
        <v>2036</v>
      </c>
      <c r="C860" s="146" t="s">
        <v>792</v>
      </c>
      <c r="D860" s="199" t="s">
        <v>5728</v>
      </c>
      <c r="E860" s="34">
        <v>0</v>
      </c>
      <c r="F860" s="150" t="s">
        <v>189</v>
      </c>
      <c r="G860" s="34" t="s">
        <v>189</v>
      </c>
      <c r="H860" s="34" t="s">
        <v>189</v>
      </c>
      <c r="I860" s="34" t="s">
        <v>189</v>
      </c>
      <c r="J860" s="148">
        <v>6100008354</v>
      </c>
      <c r="K860" s="149">
        <v>40865</v>
      </c>
      <c r="L860" s="150" t="s">
        <v>5729</v>
      </c>
      <c r="M860" s="128" t="s">
        <v>5725</v>
      </c>
      <c r="N860" s="150" t="s">
        <v>5730</v>
      </c>
    </row>
    <row r="861" spans="1:14" ht="47.25" outlineLevel="1">
      <c r="A861" s="128" t="s">
        <v>5731</v>
      </c>
      <c r="B861" s="148" t="s">
        <v>2042</v>
      </c>
      <c r="C861" s="146" t="s">
        <v>792</v>
      </c>
      <c r="D861" s="199" t="s">
        <v>5732</v>
      </c>
      <c r="E861" s="34">
        <v>0</v>
      </c>
      <c r="F861" s="150" t="s">
        <v>189</v>
      </c>
      <c r="G861" s="34" t="s">
        <v>189</v>
      </c>
      <c r="H861" s="34" t="s">
        <v>189</v>
      </c>
      <c r="I861" s="34" t="s">
        <v>189</v>
      </c>
      <c r="J861" s="148">
        <v>6100009107</v>
      </c>
      <c r="K861" s="149">
        <v>40945</v>
      </c>
      <c r="L861" s="150" t="s">
        <v>5733</v>
      </c>
      <c r="M861" s="128" t="s">
        <v>5725</v>
      </c>
      <c r="N861" s="150" t="s">
        <v>5734</v>
      </c>
    </row>
    <row r="862" spans="1:14" ht="47.25" outlineLevel="1">
      <c r="A862" s="128" t="s">
        <v>5735</v>
      </c>
      <c r="B862" s="148" t="s">
        <v>2048</v>
      </c>
      <c r="C862" s="146" t="s">
        <v>792</v>
      </c>
      <c r="D862" s="199" t="s">
        <v>5736</v>
      </c>
      <c r="E862" s="34">
        <v>37.311599999999999</v>
      </c>
      <c r="F862" s="150" t="s">
        <v>189</v>
      </c>
      <c r="G862" s="34" t="s">
        <v>189</v>
      </c>
      <c r="H862" s="34" t="s">
        <v>189</v>
      </c>
      <c r="I862" s="34" t="s">
        <v>189</v>
      </c>
      <c r="J862" s="148">
        <v>6100009216</v>
      </c>
      <c r="K862" s="149">
        <v>40953</v>
      </c>
      <c r="L862" s="150" t="s">
        <v>5737</v>
      </c>
      <c r="M862" s="128" t="s">
        <v>5725</v>
      </c>
      <c r="N862" s="150" t="s">
        <v>5738</v>
      </c>
    </row>
    <row r="863" spans="1:14" ht="36.75" customHeight="1" outlineLevel="1">
      <c r="A863" s="128" t="s">
        <v>5739</v>
      </c>
      <c r="B863" s="148" t="s">
        <v>2053</v>
      </c>
      <c r="C863" s="146" t="s">
        <v>792</v>
      </c>
      <c r="D863" s="199" t="s">
        <v>5740</v>
      </c>
      <c r="E863" s="34">
        <v>0</v>
      </c>
      <c r="F863" s="150" t="s">
        <v>189</v>
      </c>
      <c r="G863" s="34" t="s">
        <v>189</v>
      </c>
      <c r="H863" s="34" t="s">
        <v>189</v>
      </c>
      <c r="I863" s="34" t="s">
        <v>189</v>
      </c>
      <c r="J863" s="148">
        <v>6100009334</v>
      </c>
      <c r="K863" s="149">
        <v>40959</v>
      </c>
      <c r="L863" s="150" t="s">
        <v>5741</v>
      </c>
      <c r="M863" s="128" t="s">
        <v>5725</v>
      </c>
      <c r="N863" s="150" t="s">
        <v>5742</v>
      </c>
    </row>
    <row r="864" spans="1:14" ht="38.25" customHeight="1" outlineLevel="1">
      <c r="A864" s="128" t="s">
        <v>5743</v>
      </c>
      <c r="B864" s="148" t="s">
        <v>2058</v>
      </c>
      <c r="C864" s="146" t="s">
        <v>792</v>
      </c>
      <c r="D864" s="147" t="s">
        <v>5744</v>
      </c>
      <c r="E864" s="34">
        <v>0</v>
      </c>
      <c r="F864" s="150" t="s">
        <v>189</v>
      </c>
      <c r="G864" s="34" t="s">
        <v>189</v>
      </c>
      <c r="H864" s="34" t="s">
        <v>189</v>
      </c>
      <c r="I864" s="34" t="s">
        <v>189</v>
      </c>
      <c r="J864" s="148">
        <v>6100009346</v>
      </c>
      <c r="K864" s="149">
        <v>40966</v>
      </c>
      <c r="L864" s="150" t="s">
        <v>5745</v>
      </c>
      <c r="M864" s="128" t="s">
        <v>5725</v>
      </c>
      <c r="N864" s="150" t="s">
        <v>5746</v>
      </c>
    </row>
    <row r="865" spans="1:14" ht="43.5" customHeight="1" outlineLevel="1">
      <c r="A865" s="128" t="s">
        <v>5747</v>
      </c>
      <c r="B865" s="148" t="s">
        <v>2063</v>
      </c>
      <c r="C865" s="146" t="s">
        <v>792</v>
      </c>
      <c r="D865" s="147" t="s">
        <v>5748</v>
      </c>
      <c r="E865" s="34">
        <v>0</v>
      </c>
      <c r="F865" s="150" t="s">
        <v>189</v>
      </c>
      <c r="G865" s="34" t="s">
        <v>189</v>
      </c>
      <c r="H865" s="34" t="s">
        <v>189</v>
      </c>
      <c r="I865" s="34" t="s">
        <v>189</v>
      </c>
      <c r="J865" s="148">
        <v>6100009426</v>
      </c>
      <c r="K865" s="149">
        <v>40973</v>
      </c>
      <c r="L865" s="150" t="s">
        <v>5749</v>
      </c>
      <c r="M865" s="128" t="s">
        <v>5725</v>
      </c>
      <c r="N865" s="150" t="s">
        <v>5750</v>
      </c>
    </row>
    <row r="866" spans="1:14" ht="31.5" outlineLevel="1">
      <c r="A866" s="128" t="s">
        <v>5751</v>
      </c>
      <c r="B866" s="148" t="s">
        <v>3530</v>
      </c>
      <c r="C866" s="146" t="s">
        <v>792</v>
      </c>
      <c r="D866" s="199" t="s">
        <v>5752</v>
      </c>
      <c r="E866" s="34">
        <v>0</v>
      </c>
      <c r="F866" s="150" t="s">
        <v>189</v>
      </c>
      <c r="G866" s="34" t="s">
        <v>189</v>
      </c>
      <c r="H866" s="34" t="s">
        <v>189</v>
      </c>
      <c r="I866" s="34" t="s">
        <v>189</v>
      </c>
      <c r="J866" s="148">
        <v>6100010131</v>
      </c>
      <c r="K866" s="149">
        <v>41025</v>
      </c>
      <c r="L866" s="150" t="s">
        <v>5753</v>
      </c>
      <c r="M866" s="128" t="s">
        <v>5725</v>
      </c>
      <c r="N866" s="150" t="s">
        <v>5754</v>
      </c>
    </row>
    <row r="867" spans="1:14" ht="31.5" outlineLevel="1">
      <c r="A867" s="128" t="s">
        <v>5755</v>
      </c>
      <c r="B867" s="148" t="s">
        <v>3535</v>
      </c>
      <c r="C867" s="146" t="s">
        <v>792</v>
      </c>
      <c r="D867" s="199" t="s">
        <v>5756</v>
      </c>
      <c r="E867" s="34">
        <v>0</v>
      </c>
      <c r="F867" s="150" t="s">
        <v>189</v>
      </c>
      <c r="G867" s="34" t="s">
        <v>189</v>
      </c>
      <c r="H867" s="34" t="s">
        <v>189</v>
      </c>
      <c r="I867" s="34" t="s">
        <v>189</v>
      </c>
      <c r="J867" s="148">
        <v>6100011328</v>
      </c>
      <c r="K867" s="149">
        <v>41086</v>
      </c>
      <c r="L867" s="150" t="s">
        <v>5757</v>
      </c>
      <c r="M867" s="128" t="s">
        <v>5725</v>
      </c>
      <c r="N867" s="150" t="s">
        <v>5758</v>
      </c>
    </row>
    <row r="868" spans="1:14" ht="31.5" outlineLevel="1">
      <c r="A868" s="128" t="s">
        <v>5759</v>
      </c>
      <c r="B868" s="148" t="s">
        <v>3540</v>
      </c>
      <c r="C868" s="146" t="s">
        <v>792</v>
      </c>
      <c r="D868" s="199" t="s">
        <v>5760</v>
      </c>
      <c r="E868" s="34">
        <v>0</v>
      </c>
      <c r="F868" s="150" t="s">
        <v>189</v>
      </c>
      <c r="G868" s="34" t="s">
        <v>189</v>
      </c>
      <c r="H868" s="34" t="s">
        <v>189</v>
      </c>
      <c r="I868" s="34" t="s">
        <v>189</v>
      </c>
      <c r="J868" s="148">
        <v>6100013168</v>
      </c>
      <c r="K868" s="149">
        <v>41190</v>
      </c>
      <c r="L868" s="150" t="s">
        <v>5761</v>
      </c>
      <c r="M868" s="128" t="s">
        <v>5725</v>
      </c>
      <c r="N868" s="150" t="s">
        <v>5762</v>
      </c>
    </row>
    <row r="869" spans="1:14" ht="47.25" outlineLevel="1">
      <c r="A869" s="128" t="s">
        <v>5763</v>
      </c>
      <c r="B869" s="148" t="s">
        <v>3545</v>
      </c>
      <c r="C869" s="146" t="s">
        <v>792</v>
      </c>
      <c r="D869" s="199" t="s">
        <v>4376</v>
      </c>
      <c r="E869" s="34">
        <v>0</v>
      </c>
      <c r="F869" s="150" t="s">
        <v>189</v>
      </c>
      <c r="G869" s="34" t="s">
        <v>189</v>
      </c>
      <c r="H869" s="34" t="s">
        <v>189</v>
      </c>
      <c r="I869" s="34" t="s">
        <v>189</v>
      </c>
      <c r="J869" s="148">
        <v>6100013244</v>
      </c>
      <c r="K869" s="149">
        <v>41194</v>
      </c>
      <c r="L869" s="150" t="s">
        <v>5764</v>
      </c>
      <c r="M869" s="128" t="s">
        <v>5725</v>
      </c>
      <c r="N869" s="150" t="s">
        <v>5765</v>
      </c>
    </row>
    <row r="870" spans="1:14" ht="31.5" outlineLevel="1">
      <c r="A870" s="128" t="s">
        <v>5766</v>
      </c>
      <c r="B870" s="148" t="s">
        <v>3550</v>
      </c>
      <c r="C870" s="146" t="s">
        <v>792</v>
      </c>
      <c r="D870" s="199" t="s">
        <v>5767</v>
      </c>
      <c r="E870" s="34">
        <v>17.44678</v>
      </c>
      <c r="F870" s="150" t="s">
        <v>5768</v>
      </c>
      <c r="G870" s="34" t="s">
        <v>5769</v>
      </c>
      <c r="H870" s="34" t="s">
        <v>5770</v>
      </c>
      <c r="I870" s="34" t="s">
        <v>5771</v>
      </c>
      <c r="J870" s="148">
        <v>6100013873</v>
      </c>
      <c r="K870" s="149">
        <v>41234</v>
      </c>
      <c r="L870" s="150" t="s">
        <v>5772</v>
      </c>
      <c r="M870" s="128" t="s">
        <v>5725</v>
      </c>
      <c r="N870" s="150" t="s">
        <v>5773</v>
      </c>
    </row>
    <row r="871" spans="1:14" ht="31.5" outlineLevel="1">
      <c r="A871" s="128" t="s">
        <v>5774</v>
      </c>
      <c r="B871" s="148" t="s">
        <v>3555</v>
      </c>
      <c r="C871" s="146" t="s">
        <v>792</v>
      </c>
      <c r="D871" s="199" t="s">
        <v>5775</v>
      </c>
      <c r="E871" s="34">
        <v>0</v>
      </c>
      <c r="F871" s="150" t="s">
        <v>189</v>
      </c>
      <c r="G871" s="34" t="s">
        <v>189</v>
      </c>
      <c r="H871" s="34" t="s">
        <v>189</v>
      </c>
      <c r="I871" s="34" t="s">
        <v>189</v>
      </c>
      <c r="J871" s="148">
        <v>6100014984</v>
      </c>
      <c r="K871" s="149" t="s">
        <v>5776</v>
      </c>
      <c r="L871" s="150" t="s">
        <v>5777</v>
      </c>
      <c r="M871" s="128" t="s">
        <v>5725</v>
      </c>
      <c r="N871" s="150" t="s">
        <v>5778</v>
      </c>
    </row>
    <row r="872" spans="1:14" ht="31.5" outlineLevel="1">
      <c r="A872" s="128" t="s">
        <v>5779</v>
      </c>
      <c r="B872" s="148" t="s">
        <v>3560</v>
      </c>
      <c r="C872" s="146" t="s">
        <v>792</v>
      </c>
      <c r="D872" s="199" t="s">
        <v>5780</v>
      </c>
      <c r="E872" s="34">
        <v>0</v>
      </c>
      <c r="F872" s="150" t="s">
        <v>189</v>
      </c>
      <c r="G872" s="34" t="s">
        <v>189</v>
      </c>
      <c r="H872" s="34" t="s">
        <v>189</v>
      </c>
      <c r="I872" s="34" t="s">
        <v>189</v>
      </c>
      <c r="J872" s="148">
        <v>6100017748</v>
      </c>
      <c r="K872" s="149" t="s">
        <v>5022</v>
      </c>
      <c r="L872" s="150" t="s">
        <v>5781</v>
      </c>
      <c r="M872" s="128" t="s">
        <v>5725</v>
      </c>
      <c r="N872" s="150" t="s">
        <v>5782</v>
      </c>
    </row>
    <row r="873" spans="1:14" ht="31.5" outlineLevel="1">
      <c r="A873" s="128" t="s">
        <v>5783</v>
      </c>
      <c r="B873" s="148" t="s">
        <v>3566</v>
      </c>
      <c r="C873" s="146" t="s">
        <v>792</v>
      </c>
      <c r="D873" s="199" t="s">
        <v>5784</v>
      </c>
      <c r="E873" s="34">
        <v>0</v>
      </c>
      <c r="F873" s="150" t="s">
        <v>189</v>
      </c>
      <c r="G873" s="34" t="s">
        <v>189</v>
      </c>
      <c r="H873" s="34" t="s">
        <v>189</v>
      </c>
      <c r="I873" s="34" t="s">
        <v>189</v>
      </c>
      <c r="J873" s="148">
        <v>6100017921</v>
      </c>
      <c r="K873" s="149">
        <v>41491</v>
      </c>
      <c r="L873" s="150" t="s">
        <v>5785</v>
      </c>
      <c r="M873" s="128" t="s">
        <v>5786</v>
      </c>
      <c r="N873" s="150" t="s">
        <v>5787</v>
      </c>
    </row>
    <row r="874" spans="1:14" ht="31.5" outlineLevel="1">
      <c r="A874" s="128" t="s">
        <v>5788</v>
      </c>
      <c r="B874" s="148" t="s">
        <v>3572</v>
      </c>
      <c r="C874" s="219" t="s">
        <v>792</v>
      </c>
      <c r="D874" s="199" t="s">
        <v>5789</v>
      </c>
      <c r="E874" s="34">
        <v>0</v>
      </c>
      <c r="F874" s="150" t="s">
        <v>5790</v>
      </c>
      <c r="G874" s="34" t="s">
        <v>5791</v>
      </c>
      <c r="H874" s="34" t="s">
        <v>5792</v>
      </c>
      <c r="I874" s="34" t="s">
        <v>5793</v>
      </c>
      <c r="J874" s="148">
        <v>6100018437</v>
      </c>
      <c r="K874" s="149">
        <v>41606</v>
      </c>
      <c r="L874" s="150" t="s">
        <v>5794</v>
      </c>
      <c r="M874" s="128" t="s">
        <v>5786</v>
      </c>
      <c r="N874" s="150" t="s">
        <v>5795</v>
      </c>
    </row>
    <row r="875" spans="1:14" ht="47.25" outlineLevel="1">
      <c r="A875" s="128" t="s">
        <v>5796</v>
      </c>
      <c r="B875" s="148" t="s">
        <v>3578</v>
      </c>
      <c r="C875" s="146" t="s">
        <v>792</v>
      </c>
      <c r="D875" s="199" t="s">
        <v>5797</v>
      </c>
      <c r="E875" s="34">
        <v>0</v>
      </c>
      <c r="F875" s="150" t="s">
        <v>189</v>
      </c>
      <c r="G875" s="34" t="s">
        <v>189</v>
      </c>
      <c r="H875" s="34" t="s">
        <v>189</v>
      </c>
      <c r="I875" s="34" t="s">
        <v>189</v>
      </c>
      <c r="J875" s="148">
        <v>6100021415</v>
      </c>
      <c r="K875" s="149">
        <v>41617</v>
      </c>
      <c r="L875" s="150" t="s">
        <v>5798</v>
      </c>
      <c r="M875" s="128" t="s">
        <v>5786</v>
      </c>
      <c r="N875" s="150" t="s">
        <v>5799</v>
      </c>
    </row>
    <row r="876" spans="1:14" ht="31.5" outlineLevel="1">
      <c r="A876" s="128" t="s">
        <v>5800</v>
      </c>
      <c r="B876" s="148" t="s">
        <v>3584</v>
      </c>
      <c r="C876" s="146" t="s">
        <v>792</v>
      </c>
      <c r="D876" s="199" t="s">
        <v>5801</v>
      </c>
      <c r="E876" s="34">
        <v>0</v>
      </c>
      <c r="F876" s="150" t="s">
        <v>189</v>
      </c>
      <c r="G876" s="34" t="s">
        <v>189</v>
      </c>
      <c r="H876" s="34" t="s">
        <v>189</v>
      </c>
      <c r="I876" s="34" t="s">
        <v>189</v>
      </c>
      <c r="J876" s="148">
        <v>6100021449</v>
      </c>
      <c r="K876" s="149">
        <v>41618</v>
      </c>
      <c r="L876" s="150" t="s">
        <v>5802</v>
      </c>
      <c r="M876" s="128" t="s">
        <v>5786</v>
      </c>
      <c r="N876" s="150" t="s">
        <v>5803</v>
      </c>
    </row>
    <row r="877" spans="1:14" ht="31.5" outlineLevel="1">
      <c r="A877" s="128" t="s">
        <v>5804</v>
      </c>
      <c r="B877" s="148" t="s">
        <v>3591</v>
      </c>
      <c r="C877" s="146" t="s">
        <v>792</v>
      </c>
      <c r="D877" s="199" t="s">
        <v>5805</v>
      </c>
      <c r="E877" s="34">
        <v>0</v>
      </c>
      <c r="F877" s="150" t="s">
        <v>189</v>
      </c>
      <c r="G877" s="34" t="s">
        <v>189</v>
      </c>
      <c r="H877" s="34" t="s">
        <v>189</v>
      </c>
      <c r="I877" s="34" t="s">
        <v>189</v>
      </c>
      <c r="J877" s="148">
        <v>6100022200</v>
      </c>
      <c r="K877" s="149">
        <v>41669</v>
      </c>
      <c r="L877" s="150" t="s">
        <v>5806</v>
      </c>
      <c r="M877" s="128" t="s">
        <v>5786</v>
      </c>
      <c r="N877" s="150" t="s">
        <v>5807</v>
      </c>
    </row>
    <row r="878" spans="1:14" ht="31.5" outlineLevel="1">
      <c r="A878" s="128" t="s">
        <v>5808</v>
      </c>
      <c r="B878" s="148" t="s">
        <v>3605</v>
      </c>
      <c r="C878" s="146" t="s">
        <v>792</v>
      </c>
      <c r="D878" s="199" t="s">
        <v>5809</v>
      </c>
      <c r="E878" s="34">
        <v>0</v>
      </c>
      <c r="F878" s="150" t="s">
        <v>5790</v>
      </c>
      <c r="G878" s="34" t="s">
        <v>5791</v>
      </c>
      <c r="H878" s="34" t="s">
        <v>5792</v>
      </c>
      <c r="I878" s="34" t="s">
        <v>5793</v>
      </c>
      <c r="J878" s="148">
        <v>6100022818</v>
      </c>
      <c r="K878" s="149">
        <v>41705</v>
      </c>
      <c r="L878" s="150" t="s">
        <v>5810</v>
      </c>
      <c r="M878" s="128" t="s">
        <v>5786</v>
      </c>
      <c r="N878" s="150" t="s">
        <v>5811</v>
      </c>
    </row>
    <row r="879" spans="1:14" ht="31.5" outlineLevel="1">
      <c r="A879" s="128" t="s">
        <v>5812</v>
      </c>
      <c r="B879" s="148" t="s">
        <v>3613</v>
      </c>
      <c r="C879" s="146" t="s">
        <v>792</v>
      </c>
      <c r="D879" s="199" t="s">
        <v>5813</v>
      </c>
      <c r="E879" s="34">
        <v>0</v>
      </c>
      <c r="F879" s="150" t="s">
        <v>189</v>
      </c>
      <c r="G879" s="34" t="s">
        <v>189</v>
      </c>
      <c r="H879" s="34" t="s">
        <v>189</v>
      </c>
      <c r="I879" s="34" t="s">
        <v>189</v>
      </c>
      <c r="J879" s="148">
        <v>6100023643</v>
      </c>
      <c r="K879" s="149">
        <v>41752</v>
      </c>
      <c r="L879" s="150" t="s">
        <v>5814</v>
      </c>
      <c r="M879" s="128" t="s">
        <v>5786</v>
      </c>
      <c r="N879" s="150" t="s">
        <v>5815</v>
      </c>
    </row>
    <row r="880" spans="1:14" ht="31.5" outlineLevel="1">
      <c r="A880" s="128" t="s">
        <v>5816</v>
      </c>
      <c r="B880" s="148" t="s">
        <v>3619</v>
      </c>
      <c r="C880" s="146" t="s">
        <v>792</v>
      </c>
      <c r="D880" s="199" t="s">
        <v>5817</v>
      </c>
      <c r="E880" s="34">
        <v>0</v>
      </c>
      <c r="F880" s="150" t="s">
        <v>5818</v>
      </c>
      <c r="G880" s="34" t="s">
        <v>5819</v>
      </c>
      <c r="H880" s="34" t="s">
        <v>5820</v>
      </c>
      <c r="I880" s="34" t="s">
        <v>5821</v>
      </c>
      <c r="J880" s="148">
        <v>6100023756</v>
      </c>
      <c r="K880" s="149">
        <v>41758</v>
      </c>
      <c r="L880" s="150" t="s">
        <v>5822</v>
      </c>
      <c r="M880" s="128" t="s">
        <v>5786</v>
      </c>
      <c r="N880" s="150" t="s">
        <v>5823</v>
      </c>
    </row>
    <row r="881" spans="1:14" ht="31.5" outlineLevel="1">
      <c r="A881" s="128" t="s">
        <v>5824</v>
      </c>
      <c r="B881" s="148" t="s">
        <v>3626</v>
      </c>
      <c r="C881" s="146" t="s">
        <v>792</v>
      </c>
      <c r="D881" s="199" t="s">
        <v>5825</v>
      </c>
      <c r="E881" s="34">
        <v>0</v>
      </c>
      <c r="F881" s="150" t="s">
        <v>5818</v>
      </c>
      <c r="G881" s="34" t="s">
        <v>5819</v>
      </c>
      <c r="H881" s="34" t="s">
        <v>5820</v>
      </c>
      <c r="I881" s="34" t="s">
        <v>5821</v>
      </c>
      <c r="J881" s="148">
        <v>6100023886</v>
      </c>
      <c r="K881" s="149">
        <v>41764</v>
      </c>
      <c r="L881" s="150" t="s">
        <v>5826</v>
      </c>
      <c r="M881" s="128" t="s">
        <v>5786</v>
      </c>
      <c r="N881" s="150" t="s">
        <v>5827</v>
      </c>
    </row>
    <row r="882" spans="1:14" ht="31.5" outlineLevel="1">
      <c r="A882" s="128" t="s">
        <v>5828</v>
      </c>
      <c r="B882" s="148" t="s">
        <v>3632</v>
      </c>
      <c r="C882" s="146" t="s">
        <v>792</v>
      </c>
      <c r="D882" s="199" t="s">
        <v>5829</v>
      </c>
      <c r="E882" s="34">
        <v>0</v>
      </c>
      <c r="F882" s="150" t="s">
        <v>5818</v>
      </c>
      <c r="G882" s="34" t="s">
        <v>5819</v>
      </c>
      <c r="H882" s="34" t="s">
        <v>5820</v>
      </c>
      <c r="I882" s="34" t="s">
        <v>5821</v>
      </c>
      <c r="J882" s="148">
        <v>6100023903</v>
      </c>
      <c r="K882" s="149">
        <v>41765</v>
      </c>
      <c r="L882" s="150" t="s">
        <v>5830</v>
      </c>
      <c r="M882" s="128" t="s">
        <v>5786</v>
      </c>
      <c r="N882" s="150" t="s">
        <v>5831</v>
      </c>
    </row>
    <row r="883" spans="1:14" ht="31.5" outlineLevel="1">
      <c r="A883" s="128" t="s">
        <v>5832</v>
      </c>
      <c r="B883" s="148" t="s">
        <v>3639</v>
      </c>
      <c r="C883" s="146" t="s">
        <v>792</v>
      </c>
      <c r="D883" s="199" t="s">
        <v>5833</v>
      </c>
      <c r="E883" s="34">
        <v>0</v>
      </c>
      <c r="F883" s="150" t="s">
        <v>5818</v>
      </c>
      <c r="G883" s="34" t="s">
        <v>5819</v>
      </c>
      <c r="H883" s="34" t="s">
        <v>5820</v>
      </c>
      <c r="I883" s="34" t="s">
        <v>5821</v>
      </c>
      <c r="J883" s="148">
        <v>6100024043</v>
      </c>
      <c r="K883" s="149">
        <v>41772</v>
      </c>
      <c r="L883" s="150" t="s">
        <v>5834</v>
      </c>
      <c r="M883" s="128" t="s">
        <v>5786</v>
      </c>
      <c r="N883" s="150" t="s">
        <v>5835</v>
      </c>
    </row>
    <row r="884" spans="1:14" ht="31.5" outlineLevel="1">
      <c r="A884" s="128" t="s">
        <v>5836</v>
      </c>
      <c r="B884" s="148" t="s">
        <v>4885</v>
      </c>
      <c r="C884" s="146" t="s">
        <v>792</v>
      </c>
      <c r="D884" s="199" t="s">
        <v>5837</v>
      </c>
      <c r="E884" s="34">
        <v>0</v>
      </c>
      <c r="F884" s="150" t="s">
        <v>5818</v>
      </c>
      <c r="G884" s="34" t="s">
        <v>5819</v>
      </c>
      <c r="H884" s="34" t="s">
        <v>5820</v>
      </c>
      <c r="I884" s="34" t="s">
        <v>5821</v>
      </c>
      <c r="J884" s="148">
        <v>6100024102</v>
      </c>
      <c r="K884" s="149">
        <v>41775</v>
      </c>
      <c r="L884" s="150" t="s">
        <v>5838</v>
      </c>
      <c r="M884" s="128" t="s">
        <v>5786</v>
      </c>
      <c r="N884" s="150" t="s">
        <v>5839</v>
      </c>
    </row>
    <row r="885" spans="1:14" ht="31.5" outlineLevel="1">
      <c r="A885" s="128" t="s">
        <v>5840</v>
      </c>
      <c r="B885" s="148" t="s">
        <v>4902</v>
      </c>
      <c r="C885" s="146" t="s">
        <v>792</v>
      </c>
      <c r="D885" s="199" t="s">
        <v>5841</v>
      </c>
      <c r="E885" s="34">
        <v>0</v>
      </c>
      <c r="F885" s="150" t="s">
        <v>189</v>
      </c>
      <c r="G885" s="34" t="s">
        <v>189</v>
      </c>
      <c r="H885" s="34" t="s">
        <v>189</v>
      </c>
      <c r="I885" s="34" t="s">
        <v>189</v>
      </c>
      <c r="J885" s="148">
        <v>6100024335</v>
      </c>
      <c r="K885" s="149">
        <v>41799</v>
      </c>
      <c r="L885" s="150" t="s">
        <v>5842</v>
      </c>
      <c r="M885" s="128" t="s">
        <v>5843</v>
      </c>
      <c r="N885" s="150" t="s">
        <v>5844</v>
      </c>
    </row>
    <row r="886" spans="1:14" ht="31.5" outlineLevel="1">
      <c r="A886" s="128" t="s">
        <v>5845</v>
      </c>
      <c r="B886" s="148" t="s">
        <v>4931</v>
      </c>
      <c r="C886" s="146" t="s">
        <v>792</v>
      </c>
      <c r="D886" s="199" t="s">
        <v>5846</v>
      </c>
      <c r="E886" s="34">
        <v>0</v>
      </c>
      <c r="F886" s="150" t="s">
        <v>5818</v>
      </c>
      <c r="G886" s="34" t="s">
        <v>5819</v>
      </c>
      <c r="H886" s="34" t="s">
        <v>5820</v>
      </c>
      <c r="I886" s="34" t="s">
        <v>5821</v>
      </c>
      <c r="J886" s="148">
        <v>6100024391</v>
      </c>
      <c r="K886" s="149">
        <v>41799</v>
      </c>
      <c r="L886" s="150" t="s">
        <v>5847</v>
      </c>
      <c r="M886" s="128" t="s">
        <v>5843</v>
      </c>
      <c r="N886" s="150" t="s">
        <v>5848</v>
      </c>
    </row>
    <row r="887" spans="1:14" ht="31.5" outlineLevel="1">
      <c r="A887" s="128" t="s">
        <v>5849</v>
      </c>
      <c r="B887" s="148" t="s">
        <v>4967</v>
      </c>
      <c r="C887" s="146" t="s">
        <v>792</v>
      </c>
      <c r="D887" s="199" t="s">
        <v>5850</v>
      </c>
      <c r="E887" s="34">
        <v>0</v>
      </c>
      <c r="F887" s="150" t="s">
        <v>189</v>
      </c>
      <c r="G887" s="34" t="s">
        <v>189</v>
      </c>
      <c r="H887" s="34" t="s">
        <v>189</v>
      </c>
      <c r="I887" s="34" t="s">
        <v>189</v>
      </c>
      <c r="J887" s="148">
        <v>6100025247</v>
      </c>
      <c r="K887" s="149">
        <v>41835</v>
      </c>
      <c r="L887" s="150" t="s">
        <v>5851</v>
      </c>
      <c r="M887" s="128" t="s">
        <v>5843</v>
      </c>
      <c r="N887" s="150" t="s">
        <v>5852</v>
      </c>
    </row>
    <row r="888" spans="1:14" ht="31.5" outlineLevel="1">
      <c r="A888" s="128" t="s">
        <v>5853</v>
      </c>
      <c r="B888" s="148" t="s">
        <v>4976</v>
      </c>
      <c r="C888" s="146" t="s">
        <v>792</v>
      </c>
      <c r="D888" s="199" t="s">
        <v>5854</v>
      </c>
      <c r="E888" s="34">
        <v>0</v>
      </c>
      <c r="F888" s="150" t="s">
        <v>5790</v>
      </c>
      <c r="G888" s="34" t="s">
        <v>5855</v>
      </c>
      <c r="H888" s="34" t="s">
        <v>5792</v>
      </c>
      <c r="I888" s="34" t="s">
        <v>5856</v>
      </c>
      <c r="J888" s="148">
        <v>6100025696</v>
      </c>
      <c r="K888" s="149">
        <v>41863</v>
      </c>
      <c r="L888" s="150" t="s">
        <v>5857</v>
      </c>
      <c r="M888" s="128" t="s">
        <v>5843</v>
      </c>
      <c r="N888" s="150" t="s">
        <v>5858</v>
      </c>
    </row>
    <row r="889" spans="1:14" ht="31.5" outlineLevel="1">
      <c r="A889" s="128" t="s">
        <v>5859</v>
      </c>
      <c r="B889" s="148" t="s">
        <v>4987</v>
      </c>
      <c r="C889" s="146" t="s">
        <v>792</v>
      </c>
      <c r="D889" s="199" t="s">
        <v>5860</v>
      </c>
      <c r="E889" s="34">
        <v>0</v>
      </c>
      <c r="F889" s="150" t="s">
        <v>189</v>
      </c>
      <c r="G889" s="34" t="s">
        <v>189</v>
      </c>
      <c r="H889" s="34" t="s">
        <v>189</v>
      </c>
      <c r="I889" s="34" t="s">
        <v>189</v>
      </c>
      <c r="J889" s="148">
        <v>6100026018</v>
      </c>
      <c r="K889" s="149">
        <v>41877</v>
      </c>
      <c r="L889" s="150" t="s">
        <v>5861</v>
      </c>
      <c r="M889" s="128" t="s">
        <v>5843</v>
      </c>
      <c r="N889" s="150" t="s">
        <v>5862</v>
      </c>
    </row>
    <row r="890" spans="1:14" ht="31.5" outlineLevel="1">
      <c r="A890" s="128" t="s">
        <v>5863</v>
      </c>
      <c r="B890" s="148" t="s">
        <v>5008</v>
      </c>
      <c r="C890" s="146" t="s">
        <v>792</v>
      </c>
      <c r="D890" s="199" t="s">
        <v>5864</v>
      </c>
      <c r="E890" s="34">
        <v>0</v>
      </c>
      <c r="F890" s="150" t="s">
        <v>189</v>
      </c>
      <c r="G890" s="34" t="s">
        <v>189</v>
      </c>
      <c r="H890" s="34" t="s">
        <v>189</v>
      </c>
      <c r="I890" s="34" t="s">
        <v>189</v>
      </c>
      <c r="J890" s="148">
        <v>6100026198</v>
      </c>
      <c r="K890" s="149">
        <v>41898</v>
      </c>
      <c r="L890" s="150" t="s">
        <v>5865</v>
      </c>
      <c r="M890" s="128" t="s">
        <v>5843</v>
      </c>
      <c r="N890" s="150" t="s">
        <v>5866</v>
      </c>
    </row>
    <row r="891" spans="1:14" ht="31.5" outlineLevel="1">
      <c r="A891" s="128" t="s">
        <v>5867</v>
      </c>
      <c r="B891" s="148" t="s">
        <v>5028</v>
      </c>
      <c r="C891" s="146" t="s">
        <v>792</v>
      </c>
      <c r="D891" s="199" t="s">
        <v>5868</v>
      </c>
      <c r="E891" s="34">
        <v>0</v>
      </c>
      <c r="F891" s="150" t="s">
        <v>189</v>
      </c>
      <c r="G891" s="34" t="s">
        <v>189</v>
      </c>
      <c r="H891" s="34" t="s">
        <v>189</v>
      </c>
      <c r="I891" s="34" t="s">
        <v>189</v>
      </c>
      <c r="J891" s="148">
        <v>6100026600</v>
      </c>
      <c r="K891" s="149">
        <v>41906</v>
      </c>
      <c r="L891" s="150" t="s">
        <v>5869</v>
      </c>
      <c r="M891" s="128" t="s">
        <v>5843</v>
      </c>
      <c r="N891" s="150" t="s">
        <v>5870</v>
      </c>
    </row>
    <row r="892" spans="1:14" ht="31.5" outlineLevel="1">
      <c r="A892" s="128" t="s">
        <v>5871</v>
      </c>
      <c r="B892" s="148" t="s">
        <v>5045</v>
      </c>
      <c r="C892" s="146" t="s">
        <v>792</v>
      </c>
      <c r="D892" s="199" t="s">
        <v>5872</v>
      </c>
      <c r="E892" s="34">
        <v>0</v>
      </c>
      <c r="F892" s="150" t="s">
        <v>189</v>
      </c>
      <c r="G892" s="34" t="s">
        <v>189</v>
      </c>
      <c r="H892" s="34" t="s">
        <v>189</v>
      </c>
      <c r="I892" s="34" t="s">
        <v>189</v>
      </c>
      <c r="J892" s="148">
        <v>6100026653</v>
      </c>
      <c r="K892" s="149">
        <v>41914</v>
      </c>
      <c r="L892" s="150" t="s">
        <v>5873</v>
      </c>
      <c r="M892" s="128" t="s">
        <v>5843</v>
      </c>
      <c r="N892" s="150" t="s">
        <v>5874</v>
      </c>
    </row>
    <row r="893" spans="1:14" ht="31.5" outlineLevel="1">
      <c r="A893" s="128" t="s">
        <v>5875</v>
      </c>
      <c r="B893" s="148" t="s">
        <v>5051</v>
      </c>
      <c r="C893" s="146" t="s">
        <v>792</v>
      </c>
      <c r="D893" s="199" t="s">
        <v>5876</v>
      </c>
      <c r="E893" s="34">
        <v>0</v>
      </c>
      <c r="F893" s="150" t="s">
        <v>189</v>
      </c>
      <c r="G893" s="34" t="s">
        <v>189</v>
      </c>
      <c r="H893" s="34" t="s">
        <v>189</v>
      </c>
      <c r="I893" s="34" t="s">
        <v>189</v>
      </c>
      <c r="J893" s="148">
        <v>6100027367</v>
      </c>
      <c r="K893" s="149">
        <v>41955</v>
      </c>
      <c r="L893" s="150" t="s">
        <v>5877</v>
      </c>
      <c r="M893" s="128" t="s">
        <v>5843</v>
      </c>
      <c r="N893" s="150" t="s">
        <v>5878</v>
      </c>
    </row>
    <row r="894" spans="1:14" ht="31.5" customHeight="1" outlineLevel="1">
      <c r="A894" s="281" t="s">
        <v>5879</v>
      </c>
      <c r="B894" s="284" t="s">
        <v>5105</v>
      </c>
      <c r="C894" s="268" t="s">
        <v>792</v>
      </c>
      <c r="D894" s="269" t="s">
        <v>4373</v>
      </c>
      <c r="E894" s="270">
        <v>0</v>
      </c>
      <c r="F894" s="270" t="s">
        <v>189</v>
      </c>
      <c r="G894" s="270" t="s">
        <v>189</v>
      </c>
      <c r="H894" s="270" t="s">
        <v>189</v>
      </c>
      <c r="I894" s="270" t="s">
        <v>189</v>
      </c>
      <c r="J894" s="148">
        <v>6100013656</v>
      </c>
      <c r="K894" s="149">
        <v>41221</v>
      </c>
      <c r="L894" s="150" t="s">
        <v>1596</v>
      </c>
      <c r="M894" s="128" t="s">
        <v>5843</v>
      </c>
      <c r="N894" s="265" t="s">
        <v>5880</v>
      </c>
    </row>
    <row r="895" spans="1:14" outlineLevel="1">
      <c r="A895" s="281"/>
      <c r="B895" s="284"/>
      <c r="C895" s="268"/>
      <c r="D895" s="269"/>
      <c r="E895" s="270"/>
      <c r="F895" s="270"/>
      <c r="G895" s="270"/>
      <c r="H895" s="270"/>
      <c r="I895" s="270"/>
      <c r="J895" s="148">
        <v>6100014487</v>
      </c>
      <c r="K895" s="149">
        <v>41269</v>
      </c>
      <c r="L895" s="150" t="s">
        <v>5881</v>
      </c>
      <c r="M895" s="128" t="s">
        <v>5843</v>
      </c>
      <c r="N895" s="265"/>
    </row>
    <row r="896" spans="1:14" s="112" customFormat="1" ht="23.25" customHeight="1" outlineLevel="1">
      <c r="A896" s="281" t="s">
        <v>5882</v>
      </c>
      <c r="B896" s="284" t="s">
        <v>5112</v>
      </c>
      <c r="C896" s="290" t="s">
        <v>792</v>
      </c>
      <c r="D896" s="285" t="s">
        <v>4515</v>
      </c>
      <c r="E896" s="270">
        <v>27.178059999999999</v>
      </c>
      <c r="F896" s="265" t="s">
        <v>5883</v>
      </c>
      <c r="G896" s="270" t="s">
        <v>5404</v>
      </c>
      <c r="H896" s="270" t="s">
        <v>5405</v>
      </c>
      <c r="I896" s="270" t="s">
        <v>5406</v>
      </c>
      <c r="J896" s="148">
        <v>6100014399</v>
      </c>
      <c r="K896" s="149">
        <v>41264</v>
      </c>
      <c r="L896" s="150" t="s">
        <v>5884</v>
      </c>
      <c r="M896" s="128" t="s">
        <v>5843</v>
      </c>
      <c r="N896" s="265" t="s">
        <v>5885</v>
      </c>
    </row>
    <row r="897" spans="1:14" s="112" customFormat="1" outlineLevel="1">
      <c r="A897" s="281"/>
      <c r="B897" s="284"/>
      <c r="C897" s="290"/>
      <c r="D897" s="285"/>
      <c r="E897" s="270"/>
      <c r="F897" s="265"/>
      <c r="G897" s="270"/>
      <c r="H897" s="270"/>
      <c r="I897" s="270"/>
      <c r="J897" s="148">
        <v>6100014527</v>
      </c>
      <c r="K897" s="149">
        <v>41270</v>
      </c>
      <c r="L897" s="150" t="s">
        <v>5886</v>
      </c>
      <c r="M897" s="128" t="s">
        <v>5843</v>
      </c>
      <c r="N897" s="265"/>
    </row>
    <row r="898" spans="1:14" s="217" customFormat="1">
      <c r="A898" s="193" t="s">
        <v>1675</v>
      </c>
      <c r="B898" s="262" t="s">
        <v>1676</v>
      </c>
      <c r="C898" s="263"/>
      <c r="D898" s="263"/>
      <c r="E898" s="157">
        <f>E899+E1016</f>
        <v>123107.25874720005</v>
      </c>
      <c r="F898" s="211" t="s">
        <v>189</v>
      </c>
      <c r="G898" s="221" t="s">
        <v>189</v>
      </c>
      <c r="H898" s="221" t="s">
        <v>189</v>
      </c>
      <c r="I898" s="221"/>
      <c r="J898" s="209"/>
      <c r="K898" s="210"/>
      <c r="L898" s="211"/>
      <c r="M898" s="212"/>
      <c r="N898" s="218"/>
    </row>
    <row r="899" spans="1:14" s="216" customFormat="1">
      <c r="A899" s="196" t="s">
        <v>1677</v>
      </c>
      <c r="B899" s="264" t="s">
        <v>5887</v>
      </c>
      <c r="C899" s="264"/>
      <c r="D899" s="264"/>
      <c r="E899" s="158">
        <f>SUM(E900:E1015)</f>
        <v>115942.75859720004</v>
      </c>
      <c r="F899" s="155" t="s">
        <v>189</v>
      </c>
      <c r="G899" s="152" t="s">
        <v>189</v>
      </c>
      <c r="H899" s="152" t="s">
        <v>189</v>
      </c>
      <c r="I899" s="152" t="s">
        <v>189</v>
      </c>
      <c r="J899" s="153"/>
      <c r="K899" s="154"/>
      <c r="L899" s="155"/>
      <c r="M899" s="202"/>
      <c r="N899" s="215"/>
    </row>
    <row r="900" spans="1:14" ht="61.5" customHeight="1" outlineLevel="1">
      <c r="A900" s="128" t="s">
        <v>1679</v>
      </c>
      <c r="B900" s="148" t="s">
        <v>1680</v>
      </c>
      <c r="C900" s="146" t="s">
        <v>1676</v>
      </c>
      <c r="D900" s="199" t="s">
        <v>5888</v>
      </c>
      <c r="E900" s="34">
        <v>80.372609999999995</v>
      </c>
      <c r="F900" s="150" t="s">
        <v>5889</v>
      </c>
      <c r="G900" s="34" t="s">
        <v>5890</v>
      </c>
      <c r="H900" s="34" t="s">
        <v>5891</v>
      </c>
      <c r="I900" s="34" t="s">
        <v>5892</v>
      </c>
      <c r="J900" s="148" t="s">
        <v>5893</v>
      </c>
      <c r="K900" s="149">
        <v>40518</v>
      </c>
      <c r="L900" s="150" t="s">
        <v>5894</v>
      </c>
      <c r="M900" s="128" t="s">
        <v>5895</v>
      </c>
      <c r="N900" s="150" t="s">
        <v>5896</v>
      </c>
    </row>
    <row r="901" spans="1:14" ht="31.5" customHeight="1" outlineLevel="1">
      <c r="A901" s="128" t="s">
        <v>1687</v>
      </c>
      <c r="B901" s="148" t="s">
        <v>1688</v>
      </c>
      <c r="C901" s="146" t="s">
        <v>1676</v>
      </c>
      <c r="D901" s="199" t="s">
        <v>5897</v>
      </c>
      <c r="E901" s="34">
        <v>8.5762400000000003</v>
      </c>
      <c r="F901" s="150" t="s">
        <v>838</v>
      </c>
      <c r="G901" s="34" t="s">
        <v>5898</v>
      </c>
      <c r="H901" s="34" t="s">
        <v>5899</v>
      </c>
      <c r="I901" s="34" t="s">
        <v>5900</v>
      </c>
      <c r="J901" s="148">
        <v>4600</v>
      </c>
      <c r="K901" s="149">
        <v>40840</v>
      </c>
      <c r="L901" s="150" t="s">
        <v>5901</v>
      </c>
      <c r="M901" s="128" t="s">
        <v>5895</v>
      </c>
      <c r="N901" s="150" t="s">
        <v>5902</v>
      </c>
    </row>
    <row r="902" spans="1:14" ht="47.25" customHeight="1" outlineLevel="1">
      <c r="A902" s="128" t="s">
        <v>1697</v>
      </c>
      <c r="B902" s="148" t="s">
        <v>1698</v>
      </c>
      <c r="C902" s="146" t="s">
        <v>1676</v>
      </c>
      <c r="D902" s="199" t="s">
        <v>5903</v>
      </c>
      <c r="E902" s="34">
        <v>73.359030000000004</v>
      </c>
      <c r="F902" s="150" t="s">
        <v>5904</v>
      </c>
      <c r="G902" s="34" t="s">
        <v>5905</v>
      </c>
      <c r="H902" s="34" t="s">
        <v>5906</v>
      </c>
      <c r="I902" s="34" t="s">
        <v>5907</v>
      </c>
      <c r="J902" s="148">
        <v>4188</v>
      </c>
      <c r="K902" s="149">
        <v>40743</v>
      </c>
      <c r="L902" s="150" t="s">
        <v>5908</v>
      </c>
      <c r="M902" s="128" t="s">
        <v>5895</v>
      </c>
      <c r="N902" s="150" t="s">
        <v>5909</v>
      </c>
    </row>
    <row r="903" spans="1:14" ht="31.5" customHeight="1" outlineLevel="1">
      <c r="A903" s="128" t="s">
        <v>1707</v>
      </c>
      <c r="B903" s="148" t="s">
        <v>1708</v>
      </c>
      <c r="C903" s="146" t="s">
        <v>1676</v>
      </c>
      <c r="D903" s="199" t="s">
        <v>1866</v>
      </c>
      <c r="E903" s="34">
        <v>445.20930999999996</v>
      </c>
      <c r="F903" s="150" t="s">
        <v>5910</v>
      </c>
      <c r="G903" s="34" t="s">
        <v>5911</v>
      </c>
      <c r="H903" s="34" t="s">
        <v>4206</v>
      </c>
      <c r="I903" s="34" t="s">
        <v>5912</v>
      </c>
      <c r="J903" s="148" t="s">
        <v>5913</v>
      </c>
      <c r="K903" s="149">
        <v>40490</v>
      </c>
      <c r="L903" s="150" t="s">
        <v>5914</v>
      </c>
      <c r="M903" s="128" t="s">
        <v>5895</v>
      </c>
      <c r="N903" s="150" t="s">
        <v>5915</v>
      </c>
    </row>
    <row r="904" spans="1:14" ht="70.5" customHeight="1" outlineLevel="1">
      <c r="A904" s="128" t="s">
        <v>1717</v>
      </c>
      <c r="B904" s="148" t="s">
        <v>1718</v>
      </c>
      <c r="C904" s="146" t="s">
        <v>1676</v>
      </c>
      <c r="D904" s="199" t="s">
        <v>5916</v>
      </c>
      <c r="E904" s="34">
        <v>3132.6601599999999</v>
      </c>
      <c r="F904" s="150" t="s">
        <v>5917</v>
      </c>
      <c r="G904" s="34" t="s">
        <v>5918</v>
      </c>
      <c r="H904" s="34" t="s">
        <v>5919</v>
      </c>
      <c r="I904" s="34" t="s">
        <v>5920</v>
      </c>
      <c r="J904" s="148" t="s">
        <v>5921</v>
      </c>
      <c r="K904" s="149">
        <v>40434</v>
      </c>
      <c r="L904" s="150" t="s">
        <v>5922</v>
      </c>
      <c r="M904" s="128" t="s">
        <v>5895</v>
      </c>
      <c r="N904" s="150" t="s">
        <v>5923</v>
      </c>
    </row>
    <row r="905" spans="1:14" ht="47.25" customHeight="1" outlineLevel="1">
      <c r="A905" s="128" t="s">
        <v>1727</v>
      </c>
      <c r="B905" s="148" t="s">
        <v>1728</v>
      </c>
      <c r="C905" s="146" t="s">
        <v>1676</v>
      </c>
      <c r="D905" s="199" t="s">
        <v>1976</v>
      </c>
      <c r="E905" s="34">
        <v>6788.6390599999995</v>
      </c>
      <c r="F905" s="150" t="s">
        <v>1757</v>
      </c>
      <c r="G905" s="34" t="s">
        <v>5924</v>
      </c>
      <c r="H905" s="34" t="s">
        <v>5925</v>
      </c>
      <c r="I905" s="34" t="s">
        <v>5926</v>
      </c>
      <c r="J905" s="148">
        <v>2527</v>
      </c>
      <c r="K905" s="149">
        <v>40773</v>
      </c>
      <c r="L905" s="150" t="s">
        <v>5927</v>
      </c>
      <c r="M905" s="128" t="s">
        <v>5895</v>
      </c>
      <c r="N905" s="150" t="s">
        <v>5928</v>
      </c>
    </row>
    <row r="906" spans="1:14" ht="55.5" customHeight="1" outlineLevel="1">
      <c r="A906" s="128" t="s">
        <v>1737</v>
      </c>
      <c r="B906" s="148" t="s">
        <v>1738</v>
      </c>
      <c r="C906" s="146" t="s">
        <v>1676</v>
      </c>
      <c r="D906" s="199" t="s">
        <v>5929</v>
      </c>
      <c r="E906" s="34">
        <v>12.10196</v>
      </c>
      <c r="F906" s="150" t="s">
        <v>5930</v>
      </c>
      <c r="G906" s="34" t="s">
        <v>5931</v>
      </c>
      <c r="H906" s="34" t="s">
        <v>5932</v>
      </c>
      <c r="I906" s="34" t="s">
        <v>5933</v>
      </c>
      <c r="J906" s="148">
        <v>5545</v>
      </c>
      <c r="K906" s="149">
        <v>41054</v>
      </c>
      <c r="L906" s="150" t="s">
        <v>5934</v>
      </c>
      <c r="M906" s="128" t="s">
        <v>5895</v>
      </c>
      <c r="N906" s="150" t="s">
        <v>5935</v>
      </c>
    </row>
    <row r="907" spans="1:14" ht="47.25" customHeight="1" outlineLevel="1">
      <c r="A907" s="128" t="s">
        <v>1746</v>
      </c>
      <c r="B907" s="148" t="s">
        <v>1747</v>
      </c>
      <c r="C907" s="146" t="s">
        <v>1676</v>
      </c>
      <c r="D907" s="199" t="s">
        <v>5936</v>
      </c>
      <c r="E907" s="34">
        <v>55.272399999999998</v>
      </c>
      <c r="F907" s="150" t="s">
        <v>5937</v>
      </c>
      <c r="G907" s="34" t="s">
        <v>5938</v>
      </c>
      <c r="H907" s="34" t="s">
        <v>5939</v>
      </c>
      <c r="I907" s="34" t="s">
        <v>5940</v>
      </c>
      <c r="J907" s="148">
        <v>5228</v>
      </c>
      <c r="K907" s="149">
        <v>41001</v>
      </c>
      <c r="L907" s="150" t="s">
        <v>5941</v>
      </c>
      <c r="M907" s="128" t="s">
        <v>5895</v>
      </c>
      <c r="N907" s="150" t="s">
        <v>5942</v>
      </c>
    </row>
    <row r="908" spans="1:14" ht="54.75" customHeight="1" outlineLevel="1">
      <c r="A908" s="128" t="s">
        <v>1754</v>
      </c>
      <c r="B908" s="148" t="s">
        <v>1755</v>
      </c>
      <c r="C908" s="146" t="s">
        <v>1676</v>
      </c>
      <c r="D908" s="199" t="s">
        <v>5943</v>
      </c>
      <c r="E908" s="34">
        <v>1083.1397200000001</v>
      </c>
      <c r="F908" s="150" t="s">
        <v>2080</v>
      </c>
      <c r="G908" s="34" t="s">
        <v>5944</v>
      </c>
      <c r="H908" s="34" t="s">
        <v>5945</v>
      </c>
      <c r="I908" s="34" t="s">
        <v>5946</v>
      </c>
      <c r="J908" s="148">
        <v>6095</v>
      </c>
      <c r="K908" s="149">
        <v>41176</v>
      </c>
      <c r="L908" s="150" t="s">
        <v>5947</v>
      </c>
      <c r="M908" s="128" t="s">
        <v>5895</v>
      </c>
      <c r="N908" s="150" t="s">
        <v>5948</v>
      </c>
    </row>
    <row r="909" spans="1:14" ht="46.5" customHeight="1" outlineLevel="1">
      <c r="A909" s="128" t="s">
        <v>1764</v>
      </c>
      <c r="B909" s="148" t="s">
        <v>1765</v>
      </c>
      <c r="C909" s="146" t="s">
        <v>1676</v>
      </c>
      <c r="D909" s="199" t="s">
        <v>5949</v>
      </c>
      <c r="E909" s="34">
        <v>2096.3262100000002</v>
      </c>
      <c r="F909" s="150" t="s">
        <v>2072</v>
      </c>
      <c r="G909" s="34" t="s">
        <v>2073</v>
      </c>
      <c r="H909" s="34" t="s">
        <v>2074</v>
      </c>
      <c r="I909" s="34" t="s">
        <v>2075</v>
      </c>
      <c r="J909" s="148">
        <v>4482</v>
      </c>
      <c r="K909" s="149">
        <v>40813</v>
      </c>
      <c r="L909" s="150" t="s">
        <v>2076</v>
      </c>
      <c r="M909" s="128" t="s">
        <v>5895</v>
      </c>
      <c r="N909" s="150" t="s">
        <v>5950</v>
      </c>
    </row>
    <row r="910" spans="1:14" ht="69" customHeight="1" outlineLevel="1">
      <c r="A910" s="128" t="s">
        <v>1774</v>
      </c>
      <c r="B910" s="148" t="s">
        <v>1775</v>
      </c>
      <c r="C910" s="146" t="s">
        <v>1676</v>
      </c>
      <c r="D910" s="199" t="s">
        <v>5951</v>
      </c>
      <c r="E910" s="34">
        <v>3165.0678800000001</v>
      </c>
      <c r="F910" s="150" t="s">
        <v>1857</v>
      </c>
      <c r="G910" s="34" t="s">
        <v>5952</v>
      </c>
      <c r="H910" s="34" t="s">
        <v>5953</v>
      </c>
      <c r="I910" s="34" t="s">
        <v>5954</v>
      </c>
      <c r="J910" s="148" t="s">
        <v>5955</v>
      </c>
      <c r="K910" s="149">
        <v>40448</v>
      </c>
      <c r="L910" s="150" t="s">
        <v>5956</v>
      </c>
      <c r="M910" s="128" t="s">
        <v>5895</v>
      </c>
      <c r="N910" s="150" t="s">
        <v>5957</v>
      </c>
    </row>
    <row r="911" spans="1:14" ht="47.25" customHeight="1" outlineLevel="1">
      <c r="A911" s="128" t="s">
        <v>1783</v>
      </c>
      <c r="B911" s="148" t="s">
        <v>1784</v>
      </c>
      <c r="C911" s="146" t="s">
        <v>1676</v>
      </c>
      <c r="D911" s="199" t="s">
        <v>5958</v>
      </c>
      <c r="E911" s="34">
        <v>1065.05566</v>
      </c>
      <c r="F911" s="150" t="s">
        <v>1881</v>
      </c>
      <c r="G911" s="34" t="s">
        <v>1882</v>
      </c>
      <c r="H911" s="34" t="s">
        <v>5959</v>
      </c>
      <c r="I911" s="34" t="s">
        <v>1884</v>
      </c>
      <c r="J911" s="148">
        <v>4769</v>
      </c>
      <c r="K911" s="149">
        <v>40879</v>
      </c>
      <c r="L911" s="150" t="s">
        <v>1885</v>
      </c>
      <c r="M911" s="128" t="s">
        <v>5895</v>
      </c>
      <c r="N911" s="150" t="s">
        <v>5960</v>
      </c>
    </row>
    <row r="912" spans="1:14" ht="76.5" customHeight="1" outlineLevel="1">
      <c r="A912" s="128" t="s">
        <v>1792</v>
      </c>
      <c r="B912" s="148" t="s">
        <v>1793</v>
      </c>
      <c r="C912" s="146" t="s">
        <v>1676</v>
      </c>
      <c r="D912" s="199" t="s">
        <v>1924</v>
      </c>
      <c r="E912" s="34">
        <v>4080.9892900000004</v>
      </c>
      <c r="F912" s="150" t="s">
        <v>1871</v>
      </c>
      <c r="G912" s="34" t="s">
        <v>5961</v>
      </c>
      <c r="H912" s="34" t="s">
        <v>1900</v>
      </c>
      <c r="I912" s="34" t="s">
        <v>5962</v>
      </c>
      <c r="J912" s="148">
        <v>6023</v>
      </c>
      <c r="K912" s="149">
        <v>41156</v>
      </c>
      <c r="L912" s="150" t="s">
        <v>1885</v>
      </c>
      <c r="M912" s="128" t="s">
        <v>5895</v>
      </c>
      <c r="N912" s="150" t="s">
        <v>5963</v>
      </c>
    </row>
    <row r="913" spans="1:14" ht="56.25" customHeight="1" outlineLevel="1">
      <c r="A913" s="128" t="s">
        <v>1801</v>
      </c>
      <c r="B913" s="148" t="s">
        <v>1802</v>
      </c>
      <c r="C913" s="146" t="s">
        <v>1676</v>
      </c>
      <c r="D913" s="199" t="s">
        <v>5964</v>
      </c>
      <c r="E913" s="34">
        <v>3273.01242</v>
      </c>
      <c r="F913" s="150" t="s">
        <v>838</v>
      </c>
      <c r="G913" s="34" t="s">
        <v>5965</v>
      </c>
      <c r="H913" s="34" t="s">
        <v>5966</v>
      </c>
      <c r="I913" s="34" t="s">
        <v>5967</v>
      </c>
      <c r="J913" s="148">
        <v>4334</v>
      </c>
      <c r="K913" s="149">
        <v>40774</v>
      </c>
      <c r="L913" s="150" t="s">
        <v>5968</v>
      </c>
      <c r="M913" s="128" t="s">
        <v>5895</v>
      </c>
      <c r="N913" s="150" t="s">
        <v>5969</v>
      </c>
    </row>
    <row r="914" spans="1:14" ht="31.5" customHeight="1" outlineLevel="1">
      <c r="A914" s="128" t="s">
        <v>1810</v>
      </c>
      <c r="B914" s="148" t="s">
        <v>1811</v>
      </c>
      <c r="C914" s="146" t="s">
        <v>1676</v>
      </c>
      <c r="D914" s="199" t="s">
        <v>5970</v>
      </c>
      <c r="E914" s="34">
        <v>108.94154999999999</v>
      </c>
      <c r="F914" s="150" t="s">
        <v>1933</v>
      </c>
      <c r="G914" s="34" t="s">
        <v>5971</v>
      </c>
      <c r="H914" s="34" t="s">
        <v>5972</v>
      </c>
      <c r="I914" s="34" t="s">
        <v>5973</v>
      </c>
      <c r="J914" s="148">
        <v>4246</v>
      </c>
      <c r="K914" s="149">
        <v>40756</v>
      </c>
      <c r="L914" s="150" t="s">
        <v>5974</v>
      </c>
      <c r="M914" s="128" t="s">
        <v>5895</v>
      </c>
      <c r="N914" s="150" t="s">
        <v>5975</v>
      </c>
    </row>
    <row r="915" spans="1:14" ht="84" customHeight="1" outlineLevel="1">
      <c r="A915" s="128" t="s">
        <v>1818</v>
      </c>
      <c r="B915" s="148" t="s">
        <v>1819</v>
      </c>
      <c r="C915" s="146" t="s">
        <v>1676</v>
      </c>
      <c r="D915" s="199" t="s">
        <v>5976</v>
      </c>
      <c r="E915" s="34">
        <v>17.441579999999998</v>
      </c>
      <c r="F915" s="150" t="s">
        <v>1690</v>
      </c>
      <c r="G915" s="34" t="s">
        <v>5977</v>
      </c>
      <c r="H915" s="34" t="s">
        <v>5978</v>
      </c>
      <c r="I915" s="34" t="s">
        <v>5979</v>
      </c>
      <c r="J915" s="148">
        <v>7357</v>
      </c>
      <c r="K915" s="149">
        <v>41456</v>
      </c>
      <c r="L915" s="150" t="s">
        <v>5980</v>
      </c>
      <c r="M915" s="128" t="s">
        <v>5895</v>
      </c>
      <c r="N915" s="150" t="s">
        <v>5981</v>
      </c>
    </row>
    <row r="916" spans="1:14" ht="45" customHeight="1" outlineLevel="1">
      <c r="A916" s="128" t="s">
        <v>1827</v>
      </c>
      <c r="B916" s="148" t="s">
        <v>1828</v>
      </c>
      <c r="C916" s="146" t="s">
        <v>1676</v>
      </c>
      <c r="D916" s="199" t="s">
        <v>5982</v>
      </c>
      <c r="E916" s="34">
        <v>1114.2025000000001</v>
      </c>
      <c r="F916" s="150" t="s">
        <v>838</v>
      </c>
      <c r="G916" s="34" t="s">
        <v>5983</v>
      </c>
      <c r="H916" s="34" t="s">
        <v>5984</v>
      </c>
      <c r="I916" s="34" t="s">
        <v>5985</v>
      </c>
      <c r="J916" s="148">
        <v>5721</v>
      </c>
      <c r="K916" s="149">
        <v>41093</v>
      </c>
      <c r="L916" s="150" t="s">
        <v>5986</v>
      </c>
      <c r="M916" s="128" t="s">
        <v>5895</v>
      </c>
      <c r="N916" s="150" t="s">
        <v>5987</v>
      </c>
    </row>
    <row r="917" spans="1:14" ht="47.25" customHeight="1" outlineLevel="1">
      <c r="A917" s="128" t="s">
        <v>1835</v>
      </c>
      <c r="B917" s="148" t="s">
        <v>1836</v>
      </c>
      <c r="C917" s="146" t="s">
        <v>1676</v>
      </c>
      <c r="D917" s="199" t="s">
        <v>5988</v>
      </c>
      <c r="E917" s="34">
        <v>81.719729999999998</v>
      </c>
      <c r="F917" s="150" t="s">
        <v>1690</v>
      </c>
      <c r="G917" s="34" t="s">
        <v>5989</v>
      </c>
      <c r="H917" s="34" t="s">
        <v>1943</v>
      </c>
      <c r="I917" s="34" t="s">
        <v>5990</v>
      </c>
      <c r="J917" s="148">
        <v>1169</v>
      </c>
      <c r="K917" s="149">
        <v>40098</v>
      </c>
      <c r="L917" s="150" t="s">
        <v>5991</v>
      </c>
      <c r="M917" s="128" t="s">
        <v>5895</v>
      </c>
      <c r="N917" s="150" t="s">
        <v>5992</v>
      </c>
    </row>
    <row r="918" spans="1:14" ht="47.25" customHeight="1" outlineLevel="1">
      <c r="A918" s="128" t="s">
        <v>1845</v>
      </c>
      <c r="B918" s="148" t="s">
        <v>1846</v>
      </c>
      <c r="C918" s="146" t="s">
        <v>1676</v>
      </c>
      <c r="D918" s="199" t="s">
        <v>5993</v>
      </c>
      <c r="E918" s="34">
        <v>29.286000000000001</v>
      </c>
      <c r="F918" s="150" t="s">
        <v>5994</v>
      </c>
      <c r="G918" s="34" t="s">
        <v>5995</v>
      </c>
      <c r="H918" s="34" t="s">
        <v>1943</v>
      </c>
      <c r="I918" s="34" t="s">
        <v>5996</v>
      </c>
      <c r="J918" s="148" t="s">
        <v>5997</v>
      </c>
      <c r="K918" s="149">
        <v>39321</v>
      </c>
      <c r="L918" s="150" t="s">
        <v>5998</v>
      </c>
      <c r="M918" s="128" t="s">
        <v>5895</v>
      </c>
      <c r="N918" s="150" t="s">
        <v>5999</v>
      </c>
    </row>
    <row r="919" spans="1:14" ht="47.25" customHeight="1" outlineLevel="1">
      <c r="A919" s="128" t="s">
        <v>1854</v>
      </c>
      <c r="B919" s="148" t="s">
        <v>1855</v>
      </c>
      <c r="C919" s="146" t="s">
        <v>1676</v>
      </c>
      <c r="D919" s="199" t="s">
        <v>6000</v>
      </c>
      <c r="E919" s="34">
        <v>5611.4082100000005</v>
      </c>
      <c r="F919" s="150" t="s">
        <v>1690</v>
      </c>
      <c r="G919" s="34" t="s">
        <v>6001</v>
      </c>
      <c r="H919" s="34" t="s">
        <v>1943</v>
      </c>
      <c r="I919" s="34" t="s">
        <v>6002</v>
      </c>
      <c r="J919" s="148">
        <v>5190</v>
      </c>
      <c r="K919" s="149">
        <v>40989</v>
      </c>
      <c r="L919" s="150" t="s">
        <v>6003</v>
      </c>
      <c r="M919" s="128" t="s">
        <v>5895</v>
      </c>
      <c r="N919" s="150" t="s">
        <v>6004</v>
      </c>
    </row>
    <row r="920" spans="1:14" ht="47.25" customHeight="1" outlineLevel="1">
      <c r="A920" s="128" t="s">
        <v>1864</v>
      </c>
      <c r="B920" s="148" t="s">
        <v>1865</v>
      </c>
      <c r="C920" s="146" t="s">
        <v>1676</v>
      </c>
      <c r="D920" s="199" t="s">
        <v>6005</v>
      </c>
      <c r="E920" s="34">
        <v>4.0394800000000002</v>
      </c>
      <c r="F920" s="150" t="s">
        <v>5904</v>
      </c>
      <c r="G920" s="34" t="s">
        <v>6006</v>
      </c>
      <c r="H920" s="34" t="s">
        <v>358</v>
      </c>
      <c r="I920" s="34" t="s">
        <v>6007</v>
      </c>
      <c r="J920" s="148">
        <v>7327</v>
      </c>
      <c r="K920" s="149">
        <v>41446</v>
      </c>
      <c r="L920" s="150" t="s">
        <v>6008</v>
      </c>
      <c r="M920" s="128" t="s">
        <v>5895</v>
      </c>
      <c r="N920" s="150" t="s">
        <v>6009</v>
      </c>
    </row>
    <row r="921" spans="1:14" ht="47.25" customHeight="1" outlineLevel="1">
      <c r="A921" s="128" t="s">
        <v>1868</v>
      </c>
      <c r="B921" s="148" t="s">
        <v>1869</v>
      </c>
      <c r="C921" s="146" t="s">
        <v>1676</v>
      </c>
      <c r="D921" s="199" t="s">
        <v>6010</v>
      </c>
      <c r="E921" s="34">
        <v>1854.0902599999999</v>
      </c>
      <c r="F921" s="150" t="s">
        <v>1690</v>
      </c>
      <c r="G921" s="34" t="s">
        <v>6011</v>
      </c>
      <c r="H921" s="34" t="s">
        <v>6012</v>
      </c>
      <c r="I921" s="34" t="s">
        <v>6013</v>
      </c>
      <c r="J921" s="148" t="s">
        <v>6014</v>
      </c>
      <c r="K921" s="149">
        <v>40774</v>
      </c>
      <c r="L921" s="150" t="s">
        <v>6015</v>
      </c>
      <c r="M921" s="128" t="s">
        <v>5895</v>
      </c>
      <c r="N921" s="150" t="s">
        <v>6016</v>
      </c>
    </row>
    <row r="922" spans="1:14" ht="31.5" customHeight="1" outlineLevel="1">
      <c r="A922" s="128" t="s">
        <v>1878</v>
      </c>
      <c r="B922" s="148" t="s">
        <v>1879</v>
      </c>
      <c r="C922" s="146" t="s">
        <v>1676</v>
      </c>
      <c r="D922" s="147" t="s">
        <v>6017</v>
      </c>
      <c r="E922" s="34">
        <v>156.95455999999999</v>
      </c>
      <c r="F922" s="150" t="s">
        <v>2080</v>
      </c>
      <c r="G922" s="34" t="s">
        <v>6018</v>
      </c>
      <c r="H922" s="34" t="s">
        <v>6019</v>
      </c>
      <c r="I922" s="34" t="s">
        <v>6020</v>
      </c>
      <c r="J922" s="148">
        <v>7065</v>
      </c>
      <c r="K922" s="149">
        <v>41390</v>
      </c>
      <c r="L922" s="150" t="s">
        <v>6021</v>
      </c>
      <c r="M922" s="128" t="s">
        <v>5895</v>
      </c>
      <c r="N922" s="150" t="s">
        <v>6022</v>
      </c>
    </row>
    <row r="923" spans="1:14" ht="84" customHeight="1" outlineLevel="1">
      <c r="A923" s="128" t="s">
        <v>1887</v>
      </c>
      <c r="B923" s="148" t="s">
        <v>1888</v>
      </c>
      <c r="C923" s="146" t="s">
        <v>1676</v>
      </c>
      <c r="D923" s="199" t="s">
        <v>6023</v>
      </c>
      <c r="E923" s="34">
        <v>181.83747</v>
      </c>
      <c r="F923" s="150" t="s">
        <v>1690</v>
      </c>
      <c r="G923" s="34" t="s">
        <v>6024</v>
      </c>
      <c r="H923" s="34" t="s">
        <v>358</v>
      </c>
      <c r="I923" s="34" t="s">
        <v>6025</v>
      </c>
      <c r="J923" s="148">
        <v>6274</v>
      </c>
      <c r="K923" s="149">
        <v>41207</v>
      </c>
      <c r="L923" s="150" t="s">
        <v>6026</v>
      </c>
      <c r="M923" s="128" t="s">
        <v>5895</v>
      </c>
      <c r="N923" s="150" t="s">
        <v>6027</v>
      </c>
    </row>
    <row r="924" spans="1:14" ht="69.75" customHeight="1" outlineLevel="1">
      <c r="A924" s="128" t="s">
        <v>1896</v>
      </c>
      <c r="B924" s="148" t="s">
        <v>1897</v>
      </c>
      <c r="C924" s="146" t="s">
        <v>1676</v>
      </c>
      <c r="D924" s="199" t="s">
        <v>6028</v>
      </c>
      <c r="E924" s="34">
        <v>1066.63427</v>
      </c>
      <c r="F924" s="150" t="s">
        <v>1690</v>
      </c>
      <c r="G924" s="34" t="s">
        <v>1950</v>
      </c>
      <c r="H924" s="34" t="s">
        <v>1951</v>
      </c>
      <c r="I924" s="34" t="s">
        <v>1952</v>
      </c>
      <c r="J924" s="148">
        <v>4294</v>
      </c>
      <c r="K924" s="149">
        <v>40764</v>
      </c>
      <c r="L924" s="150" t="s">
        <v>1862</v>
      </c>
      <c r="M924" s="128" t="s">
        <v>5895</v>
      </c>
      <c r="N924" s="150" t="s">
        <v>6029</v>
      </c>
    </row>
    <row r="925" spans="1:14" ht="144" customHeight="1" outlineLevel="1">
      <c r="A925" s="128" t="s">
        <v>1905</v>
      </c>
      <c r="B925" s="148" t="s">
        <v>1906</v>
      </c>
      <c r="C925" s="146" t="s">
        <v>1676</v>
      </c>
      <c r="D925" s="147" t="s">
        <v>6030</v>
      </c>
      <c r="E925" s="34">
        <v>129.09586999999999</v>
      </c>
      <c r="F925" s="150" t="s">
        <v>1690</v>
      </c>
      <c r="G925" s="34" t="s">
        <v>6031</v>
      </c>
      <c r="H925" s="34" t="s">
        <v>1951</v>
      </c>
      <c r="I925" s="34" t="s">
        <v>6032</v>
      </c>
      <c r="J925" s="148">
        <v>7486</v>
      </c>
      <c r="K925" s="149" t="s">
        <v>6033</v>
      </c>
      <c r="L925" s="150" t="s">
        <v>6034</v>
      </c>
      <c r="M925" s="128" t="s">
        <v>5895</v>
      </c>
      <c r="N925" s="150" t="s">
        <v>6035</v>
      </c>
    </row>
    <row r="926" spans="1:14" ht="47.25" customHeight="1" outlineLevel="1">
      <c r="A926" s="128" t="s">
        <v>1909</v>
      </c>
      <c r="B926" s="148" t="s">
        <v>1910</v>
      </c>
      <c r="C926" s="146" t="s">
        <v>1676</v>
      </c>
      <c r="D926" s="199" t="s">
        <v>1966</v>
      </c>
      <c r="E926" s="34">
        <v>238.75881000000001</v>
      </c>
      <c r="F926" s="150" t="s">
        <v>1690</v>
      </c>
      <c r="G926" s="34" t="s">
        <v>6036</v>
      </c>
      <c r="H926" s="34" t="s">
        <v>1951</v>
      </c>
      <c r="I926" s="34" t="s">
        <v>1760</v>
      </c>
      <c r="J926" s="148">
        <v>6081</v>
      </c>
      <c r="K926" s="149">
        <v>41176</v>
      </c>
      <c r="L926" s="150" t="s">
        <v>1972</v>
      </c>
      <c r="M926" s="128" t="s">
        <v>5895</v>
      </c>
      <c r="N926" s="150" t="s">
        <v>6037</v>
      </c>
    </row>
    <row r="927" spans="1:14" ht="57" customHeight="1" outlineLevel="1">
      <c r="A927" s="128" t="s">
        <v>1912</v>
      </c>
      <c r="B927" s="148" t="s">
        <v>1913</v>
      </c>
      <c r="C927" s="146" t="s">
        <v>1676</v>
      </c>
      <c r="D927" s="199" t="s">
        <v>6038</v>
      </c>
      <c r="E927" s="34">
        <v>110.4757</v>
      </c>
      <c r="F927" s="150" t="s">
        <v>1933</v>
      </c>
      <c r="G927" s="34" t="s">
        <v>6039</v>
      </c>
      <c r="H927" s="34" t="s">
        <v>2082</v>
      </c>
      <c r="I927" s="34" t="s">
        <v>6040</v>
      </c>
      <c r="J927" s="148">
        <v>4174</v>
      </c>
      <c r="K927" s="149">
        <v>40737</v>
      </c>
      <c r="L927" s="150" t="s">
        <v>6041</v>
      </c>
      <c r="M927" s="128" t="s">
        <v>5895</v>
      </c>
      <c r="N927" s="150" t="s">
        <v>6042</v>
      </c>
    </row>
    <row r="928" spans="1:14" ht="31.5" customHeight="1" outlineLevel="1">
      <c r="A928" s="128" t="s">
        <v>1922</v>
      </c>
      <c r="B928" s="148" t="s">
        <v>1923</v>
      </c>
      <c r="C928" s="146" t="s">
        <v>1676</v>
      </c>
      <c r="D928" s="199" t="s">
        <v>6043</v>
      </c>
      <c r="E928" s="34">
        <v>320.57893999999999</v>
      </c>
      <c r="F928" s="150" t="s">
        <v>2080</v>
      </c>
      <c r="G928" s="34" t="s">
        <v>2081</v>
      </c>
      <c r="H928" s="34" t="s">
        <v>2082</v>
      </c>
      <c r="I928" s="34" t="s">
        <v>2083</v>
      </c>
      <c r="J928" s="148">
        <v>7602</v>
      </c>
      <c r="K928" s="149">
        <v>41508</v>
      </c>
      <c r="L928" s="150" t="s">
        <v>2084</v>
      </c>
      <c r="M928" s="128" t="s">
        <v>5895</v>
      </c>
      <c r="N928" s="150" t="s">
        <v>6044</v>
      </c>
    </row>
    <row r="929" spans="1:14" ht="95.25" customHeight="1" outlineLevel="1">
      <c r="A929" s="128" t="s">
        <v>1930</v>
      </c>
      <c r="B929" s="148" t="s">
        <v>1931</v>
      </c>
      <c r="C929" s="146" t="s">
        <v>1676</v>
      </c>
      <c r="D929" s="205" t="s">
        <v>6045</v>
      </c>
      <c r="E929" s="34">
        <v>607.87489000000005</v>
      </c>
      <c r="F929" s="150" t="s">
        <v>6046</v>
      </c>
      <c r="G929" s="34" t="s">
        <v>6047</v>
      </c>
      <c r="H929" s="34" t="s">
        <v>2082</v>
      </c>
      <c r="I929" s="34" t="s">
        <v>6048</v>
      </c>
      <c r="J929" s="148" t="s">
        <v>6049</v>
      </c>
      <c r="K929" s="149">
        <v>40576</v>
      </c>
      <c r="L929" s="150" t="s">
        <v>6050</v>
      </c>
      <c r="M929" s="128" t="s">
        <v>5895</v>
      </c>
      <c r="N929" s="150" t="s">
        <v>6051</v>
      </c>
    </row>
    <row r="930" spans="1:14" ht="31.5" customHeight="1" outlineLevel="1">
      <c r="A930" s="128" t="s">
        <v>1939</v>
      </c>
      <c r="B930" s="148" t="s">
        <v>1940</v>
      </c>
      <c r="C930" s="146" t="s">
        <v>1676</v>
      </c>
      <c r="D930" s="147" t="s">
        <v>6052</v>
      </c>
      <c r="E930" s="34">
        <v>51.383809999999997</v>
      </c>
      <c r="F930" s="150" t="s">
        <v>6053</v>
      </c>
      <c r="G930" s="34" t="s">
        <v>6054</v>
      </c>
      <c r="H930" s="34" t="s">
        <v>1978</v>
      </c>
      <c r="I930" s="34" t="s">
        <v>6055</v>
      </c>
      <c r="J930" s="148">
        <v>7103</v>
      </c>
      <c r="K930" s="149">
        <v>41407</v>
      </c>
      <c r="L930" s="150" t="s">
        <v>2045</v>
      </c>
      <c r="M930" s="128" t="s">
        <v>5895</v>
      </c>
      <c r="N930" s="150" t="s">
        <v>6056</v>
      </c>
    </row>
    <row r="931" spans="1:14" ht="47.25" customHeight="1" outlineLevel="1">
      <c r="A931" s="128" t="s">
        <v>1947</v>
      </c>
      <c r="B931" s="148" t="s">
        <v>1948</v>
      </c>
      <c r="C931" s="146" t="s">
        <v>1676</v>
      </c>
      <c r="D931" s="199" t="s">
        <v>1986</v>
      </c>
      <c r="E931" s="34">
        <v>638.05988000000002</v>
      </c>
      <c r="F931" s="150" t="s">
        <v>1881</v>
      </c>
      <c r="G931" s="34" t="s">
        <v>1996</v>
      </c>
      <c r="H931" s="34" t="s">
        <v>1997</v>
      </c>
      <c r="I931" s="34" t="s">
        <v>1990</v>
      </c>
      <c r="J931" s="148">
        <v>4706</v>
      </c>
      <c r="K931" s="149">
        <v>40868</v>
      </c>
      <c r="L931" s="150" t="s">
        <v>1862</v>
      </c>
      <c r="M931" s="128" t="s">
        <v>5895</v>
      </c>
      <c r="N931" s="150" t="s">
        <v>6057</v>
      </c>
    </row>
    <row r="932" spans="1:14" ht="47.25" customHeight="1" outlineLevel="1">
      <c r="A932" s="128" t="s">
        <v>1954</v>
      </c>
      <c r="B932" s="148" t="s">
        <v>2216</v>
      </c>
      <c r="C932" s="219" t="s">
        <v>1676</v>
      </c>
      <c r="D932" s="199" t="s">
        <v>6058</v>
      </c>
      <c r="E932" s="34">
        <v>1092</v>
      </c>
      <c r="F932" s="150" t="s">
        <v>1690</v>
      </c>
      <c r="G932" s="34" t="s">
        <v>6059</v>
      </c>
      <c r="H932" s="34" t="s">
        <v>1997</v>
      </c>
      <c r="I932" s="34" t="s">
        <v>6060</v>
      </c>
      <c r="J932" s="148" t="s">
        <v>6061</v>
      </c>
      <c r="K932" s="149">
        <v>40541</v>
      </c>
      <c r="L932" s="150" t="s">
        <v>1862</v>
      </c>
      <c r="M932" s="128" t="s">
        <v>5895</v>
      </c>
      <c r="N932" s="150" t="s">
        <v>6062</v>
      </c>
    </row>
    <row r="933" spans="1:14" ht="47.25" customHeight="1" outlineLevel="1">
      <c r="A933" s="128" t="s">
        <v>1964</v>
      </c>
      <c r="B933" s="148" t="s">
        <v>1955</v>
      </c>
      <c r="C933" s="146" t="s">
        <v>1676</v>
      </c>
      <c r="D933" s="199" t="s">
        <v>6063</v>
      </c>
      <c r="E933" s="34">
        <v>18.007470000000001</v>
      </c>
      <c r="F933" s="150" t="s">
        <v>1690</v>
      </c>
      <c r="G933" s="34" t="s">
        <v>6064</v>
      </c>
      <c r="H933" s="34" t="s">
        <v>3838</v>
      </c>
      <c r="I933" s="34" t="s">
        <v>6065</v>
      </c>
      <c r="J933" s="148" t="s">
        <v>6066</v>
      </c>
      <c r="K933" s="149" t="s">
        <v>6067</v>
      </c>
      <c r="L933" s="150" t="s">
        <v>6068</v>
      </c>
      <c r="M933" s="128" t="s">
        <v>5895</v>
      </c>
      <c r="N933" s="150" t="s">
        <v>6069</v>
      </c>
    </row>
    <row r="934" spans="1:14" ht="31.5" customHeight="1" outlineLevel="1">
      <c r="A934" s="128" t="s">
        <v>1974</v>
      </c>
      <c r="B934" s="148" t="s">
        <v>1965</v>
      </c>
      <c r="C934" s="146" t="s">
        <v>1676</v>
      </c>
      <c r="D934" s="199" t="s">
        <v>6070</v>
      </c>
      <c r="E934" s="34">
        <v>4942.3989872000002</v>
      </c>
      <c r="F934" s="150" t="s">
        <v>838</v>
      </c>
      <c r="G934" s="34" t="s">
        <v>6071</v>
      </c>
      <c r="H934" s="34" t="s">
        <v>3838</v>
      </c>
      <c r="I934" s="34" t="s">
        <v>6072</v>
      </c>
      <c r="J934" s="148">
        <v>5926</v>
      </c>
      <c r="K934" s="149">
        <v>41136</v>
      </c>
      <c r="L934" s="150" t="s">
        <v>6073</v>
      </c>
      <c r="M934" s="128" t="s">
        <v>5895</v>
      </c>
      <c r="N934" s="150" t="s">
        <v>6074</v>
      </c>
    </row>
    <row r="935" spans="1:14" ht="47.25" customHeight="1" outlineLevel="1">
      <c r="A935" s="128" t="s">
        <v>1984</v>
      </c>
      <c r="B935" s="148" t="s">
        <v>1975</v>
      </c>
      <c r="C935" s="146" t="s">
        <v>1676</v>
      </c>
      <c r="D935" s="147" t="s">
        <v>6075</v>
      </c>
      <c r="E935" s="34">
        <v>2241.1070500000001</v>
      </c>
      <c r="F935" s="150" t="s">
        <v>1690</v>
      </c>
      <c r="G935" s="34" t="s">
        <v>2088</v>
      </c>
      <c r="H935" s="34" t="s">
        <v>2089</v>
      </c>
      <c r="I935" s="34" t="s">
        <v>2094</v>
      </c>
      <c r="J935" s="148">
        <v>128</v>
      </c>
      <c r="K935" s="149">
        <v>40591</v>
      </c>
      <c r="L935" s="150" t="s">
        <v>6076</v>
      </c>
      <c r="M935" s="128" t="s">
        <v>5895</v>
      </c>
      <c r="N935" s="150" t="s">
        <v>6077</v>
      </c>
    </row>
    <row r="936" spans="1:14" ht="47.25" customHeight="1" outlineLevel="1">
      <c r="A936" s="128" t="s">
        <v>1993</v>
      </c>
      <c r="B936" s="148" t="s">
        <v>1985</v>
      </c>
      <c r="C936" s="146" t="s">
        <v>1676</v>
      </c>
      <c r="D936" s="199" t="s">
        <v>1689</v>
      </c>
      <c r="E936" s="34">
        <v>5898.5256799999997</v>
      </c>
      <c r="F936" s="150" t="s">
        <v>1690</v>
      </c>
      <c r="G936" s="34" t="s">
        <v>6078</v>
      </c>
      <c r="H936" s="34" t="s">
        <v>4536</v>
      </c>
      <c r="I936" s="34" t="s">
        <v>6079</v>
      </c>
      <c r="J936" s="148">
        <v>5074</v>
      </c>
      <c r="K936" s="149">
        <v>40956</v>
      </c>
      <c r="L936" s="150" t="s">
        <v>1695</v>
      </c>
      <c r="M936" s="128" t="s">
        <v>5895</v>
      </c>
      <c r="N936" s="150" t="s">
        <v>6080</v>
      </c>
    </row>
    <row r="937" spans="1:14" ht="51" customHeight="1" outlineLevel="1">
      <c r="A937" s="128" t="s">
        <v>1999</v>
      </c>
      <c r="B937" s="148" t="s">
        <v>1994</v>
      </c>
      <c r="C937" s="146" t="s">
        <v>1676</v>
      </c>
      <c r="D937" s="147" t="s">
        <v>6081</v>
      </c>
      <c r="E937" s="34">
        <v>13.11857</v>
      </c>
      <c r="F937" s="150" t="s">
        <v>6082</v>
      </c>
      <c r="G937" s="34" t="s">
        <v>6083</v>
      </c>
      <c r="H937" s="34" t="s">
        <v>6084</v>
      </c>
      <c r="I937" s="34" t="s">
        <v>6085</v>
      </c>
      <c r="J937" s="148">
        <v>7636</v>
      </c>
      <c r="K937" s="149">
        <v>41516</v>
      </c>
      <c r="L937" s="150" t="s">
        <v>6086</v>
      </c>
      <c r="M937" s="128" t="s">
        <v>5895</v>
      </c>
      <c r="N937" s="150" t="s">
        <v>6087</v>
      </c>
    </row>
    <row r="938" spans="1:14" ht="76.5" customHeight="1" outlineLevel="1">
      <c r="A938" s="128" t="s">
        <v>2008</v>
      </c>
      <c r="B938" s="148" t="s">
        <v>2000</v>
      </c>
      <c r="C938" s="146" t="s">
        <v>1676</v>
      </c>
      <c r="D938" s="147" t="s">
        <v>6088</v>
      </c>
      <c r="E938" s="34">
        <v>2606.8139099999999</v>
      </c>
      <c r="F938" s="150" t="s">
        <v>838</v>
      </c>
      <c r="G938" s="34" t="s">
        <v>6089</v>
      </c>
      <c r="H938" s="34" t="s">
        <v>6090</v>
      </c>
      <c r="I938" s="34" t="s">
        <v>6091</v>
      </c>
      <c r="J938" s="148">
        <v>7033</v>
      </c>
      <c r="K938" s="149">
        <v>41379</v>
      </c>
      <c r="L938" s="150" t="s">
        <v>6092</v>
      </c>
      <c r="M938" s="128" t="s">
        <v>5895</v>
      </c>
      <c r="N938" s="150" t="s">
        <v>6093</v>
      </c>
    </row>
    <row r="939" spans="1:14" ht="47.25" customHeight="1" outlineLevel="1">
      <c r="A939" s="128" t="s">
        <v>2017</v>
      </c>
      <c r="B939" s="148" t="s">
        <v>2009</v>
      </c>
      <c r="C939" s="146" t="s">
        <v>1676</v>
      </c>
      <c r="D939" s="147" t="s">
        <v>6094</v>
      </c>
      <c r="E939" s="34">
        <v>89.090480000000014</v>
      </c>
      <c r="F939" s="150" t="s">
        <v>6095</v>
      </c>
      <c r="G939" s="34" t="s">
        <v>6096</v>
      </c>
      <c r="H939" s="34" t="s">
        <v>5062</v>
      </c>
      <c r="I939" s="34" t="s">
        <v>6097</v>
      </c>
      <c r="J939" s="148">
        <v>7625</v>
      </c>
      <c r="K939" s="149">
        <v>41512</v>
      </c>
      <c r="L939" s="150" t="s">
        <v>6098</v>
      </c>
      <c r="M939" s="128" t="s">
        <v>5895</v>
      </c>
      <c r="N939" s="150" t="s">
        <v>6099</v>
      </c>
    </row>
    <row r="940" spans="1:14" ht="47.25" customHeight="1" outlineLevel="1">
      <c r="A940" s="128" t="s">
        <v>2023</v>
      </c>
      <c r="B940" s="148" t="s">
        <v>2018</v>
      </c>
      <c r="C940" s="146" t="s">
        <v>1676</v>
      </c>
      <c r="D940" s="147" t="s">
        <v>1812</v>
      </c>
      <c r="E940" s="34">
        <v>2299.5457999999999</v>
      </c>
      <c r="F940" s="150" t="s">
        <v>6100</v>
      </c>
      <c r="G940" s="34" t="s">
        <v>6101</v>
      </c>
      <c r="H940" s="34" t="s">
        <v>4730</v>
      </c>
      <c r="I940" s="34" t="s">
        <v>6102</v>
      </c>
      <c r="J940" s="148">
        <v>5717</v>
      </c>
      <c r="K940" s="149">
        <v>41089</v>
      </c>
      <c r="L940" s="150" t="s">
        <v>1816</v>
      </c>
      <c r="M940" s="128" t="s">
        <v>5895</v>
      </c>
      <c r="N940" s="150" t="s">
        <v>6103</v>
      </c>
    </row>
    <row r="941" spans="1:14" ht="51" customHeight="1" outlineLevel="1">
      <c r="A941" s="128" t="s">
        <v>2029</v>
      </c>
      <c r="B941" s="148" t="s">
        <v>2024</v>
      </c>
      <c r="C941" s="146" t="s">
        <v>1676</v>
      </c>
      <c r="D941" s="199" t="s">
        <v>6104</v>
      </c>
      <c r="E941" s="34">
        <v>3692.6469499999998</v>
      </c>
      <c r="F941" s="150" t="s">
        <v>1690</v>
      </c>
      <c r="G941" s="34" t="s">
        <v>6105</v>
      </c>
      <c r="H941" s="34" t="s">
        <v>4771</v>
      </c>
      <c r="I941" s="34" t="s">
        <v>6106</v>
      </c>
      <c r="J941" s="148">
        <v>5258</v>
      </c>
      <c r="K941" s="149">
        <v>41008</v>
      </c>
      <c r="L941" s="150" t="s">
        <v>6107</v>
      </c>
      <c r="M941" s="128" t="s">
        <v>5895</v>
      </c>
      <c r="N941" s="150" t="s">
        <v>6108</v>
      </c>
    </row>
    <row r="942" spans="1:14" ht="47.25" customHeight="1" outlineLevel="1">
      <c r="A942" s="128" t="s">
        <v>2035</v>
      </c>
      <c r="B942" s="148" t="s">
        <v>2030</v>
      </c>
      <c r="C942" s="146" t="s">
        <v>1676</v>
      </c>
      <c r="D942" s="147" t="s">
        <v>6109</v>
      </c>
      <c r="E942" s="34">
        <v>62.377630000000003</v>
      </c>
      <c r="F942" s="150" t="s">
        <v>2080</v>
      </c>
      <c r="G942" s="34" t="s">
        <v>6110</v>
      </c>
      <c r="H942" s="34" t="s">
        <v>6111</v>
      </c>
      <c r="I942" s="34" t="s">
        <v>6112</v>
      </c>
      <c r="J942" s="148">
        <v>7892</v>
      </c>
      <c r="K942" s="149">
        <v>41557</v>
      </c>
      <c r="L942" s="150" t="s">
        <v>6113</v>
      </c>
      <c r="M942" s="128" t="s">
        <v>5895</v>
      </c>
      <c r="N942" s="150" t="s">
        <v>6114</v>
      </c>
    </row>
    <row r="943" spans="1:14" ht="47.25" customHeight="1" outlineLevel="1">
      <c r="A943" s="128" t="s">
        <v>2041</v>
      </c>
      <c r="B943" s="148" t="s">
        <v>2036</v>
      </c>
      <c r="C943" s="146" t="s">
        <v>1676</v>
      </c>
      <c r="D943" s="147" t="s">
        <v>6115</v>
      </c>
      <c r="E943" s="34">
        <v>30.721</v>
      </c>
      <c r="F943" s="150" t="s">
        <v>1690</v>
      </c>
      <c r="G943" s="34" t="s">
        <v>6116</v>
      </c>
      <c r="H943" s="34" t="s">
        <v>6111</v>
      </c>
      <c r="I943" s="34" t="s">
        <v>6117</v>
      </c>
      <c r="J943" s="148">
        <v>3961</v>
      </c>
      <c r="K943" s="149">
        <v>40704</v>
      </c>
      <c r="L943" s="150" t="s">
        <v>6118</v>
      </c>
      <c r="M943" s="128" t="s">
        <v>5895</v>
      </c>
      <c r="N943" s="150" t="s">
        <v>6119</v>
      </c>
    </row>
    <row r="944" spans="1:14" ht="47.25" customHeight="1" outlineLevel="1">
      <c r="A944" s="128" t="s">
        <v>2047</v>
      </c>
      <c r="B944" s="148" t="s">
        <v>2042</v>
      </c>
      <c r="C944" s="146" t="s">
        <v>1676</v>
      </c>
      <c r="D944" s="199" t="s">
        <v>6120</v>
      </c>
      <c r="E944" s="34">
        <v>2.2025899999999998</v>
      </c>
      <c r="F944" s="150" t="s">
        <v>1690</v>
      </c>
      <c r="G944" s="34" t="s">
        <v>6121</v>
      </c>
      <c r="H944" s="34" t="s">
        <v>6122</v>
      </c>
      <c r="I944" s="34" t="s">
        <v>6123</v>
      </c>
      <c r="J944" s="148">
        <v>8151</v>
      </c>
      <c r="K944" s="149">
        <v>41607</v>
      </c>
      <c r="L944" s="150" t="s">
        <v>6124</v>
      </c>
      <c r="M944" s="128" t="s">
        <v>5895</v>
      </c>
      <c r="N944" s="150" t="s">
        <v>6125</v>
      </c>
    </row>
    <row r="945" spans="1:14" ht="76.5" customHeight="1" outlineLevel="1">
      <c r="A945" s="128" t="s">
        <v>2052</v>
      </c>
      <c r="B945" s="148" t="s">
        <v>2048</v>
      </c>
      <c r="C945" s="146" t="s">
        <v>1676</v>
      </c>
      <c r="D945" s="147" t="s">
        <v>6126</v>
      </c>
      <c r="E945" s="34">
        <v>2.8332199999999998</v>
      </c>
      <c r="F945" s="150" t="s">
        <v>166</v>
      </c>
      <c r="G945" s="34" t="s">
        <v>6127</v>
      </c>
      <c r="H945" s="34" t="s">
        <v>6128</v>
      </c>
      <c r="I945" s="34" t="s">
        <v>4349</v>
      </c>
      <c r="J945" s="148">
        <v>7983</v>
      </c>
      <c r="K945" s="149">
        <v>41571</v>
      </c>
      <c r="L945" s="150" t="s">
        <v>6129</v>
      </c>
      <c r="M945" s="128" t="s">
        <v>5895</v>
      </c>
      <c r="N945" s="150" t="s">
        <v>6130</v>
      </c>
    </row>
    <row r="946" spans="1:14" ht="76.5" customHeight="1" outlineLevel="1">
      <c r="A946" s="128" t="s">
        <v>2057</v>
      </c>
      <c r="B946" s="148" t="s">
        <v>2053</v>
      </c>
      <c r="C946" s="146" t="s">
        <v>1676</v>
      </c>
      <c r="D946" s="147" t="s">
        <v>6131</v>
      </c>
      <c r="E946" s="34">
        <v>62.54522</v>
      </c>
      <c r="F946" s="150" t="s">
        <v>5904</v>
      </c>
      <c r="G946" s="34" t="s">
        <v>6132</v>
      </c>
      <c r="H946" s="34" t="s">
        <v>6128</v>
      </c>
      <c r="I946" s="34" t="s">
        <v>6133</v>
      </c>
      <c r="J946" s="148">
        <v>8216</v>
      </c>
      <c r="K946" s="149">
        <v>41617</v>
      </c>
      <c r="L946" s="150" t="s">
        <v>6134</v>
      </c>
      <c r="M946" s="128" t="s">
        <v>5895</v>
      </c>
      <c r="N946" s="150" t="s">
        <v>6135</v>
      </c>
    </row>
    <row r="947" spans="1:14" ht="47.25" customHeight="1" outlineLevel="1">
      <c r="A947" s="128" t="s">
        <v>2062</v>
      </c>
      <c r="B947" s="148" t="s">
        <v>2058</v>
      </c>
      <c r="C947" s="146" t="s">
        <v>1676</v>
      </c>
      <c r="D947" s="199" t="s">
        <v>6136</v>
      </c>
      <c r="E947" s="34">
        <v>311.15719999999999</v>
      </c>
      <c r="F947" s="150" t="s">
        <v>2080</v>
      </c>
      <c r="G947" s="34" t="s">
        <v>6137</v>
      </c>
      <c r="H947" s="34" t="s">
        <v>6138</v>
      </c>
      <c r="I947" s="34" t="s">
        <v>6139</v>
      </c>
      <c r="J947" s="148">
        <v>8272</v>
      </c>
      <c r="K947" s="149">
        <v>41626</v>
      </c>
      <c r="L947" s="150" t="s">
        <v>6140</v>
      </c>
      <c r="M947" s="128" t="s">
        <v>5895</v>
      </c>
      <c r="N947" s="150" t="s">
        <v>6141</v>
      </c>
    </row>
    <row r="948" spans="1:14" ht="47.25" customHeight="1" outlineLevel="1">
      <c r="A948" s="128" t="s">
        <v>6142</v>
      </c>
      <c r="B948" s="148" t="s">
        <v>2063</v>
      </c>
      <c r="C948" s="146" t="s">
        <v>1676</v>
      </c>
      <c r="D948" s="147" t="s">
        <v>6143</v>
      </c>
      <c r="E948" s="34">
        <v>812.55112999999994</v>
      </c>
      <c r="F948" s="150" t="s">
        <v>1690</v>
      </c>
      <c r="G948" s="34" t="s">
        <v>6144</v>
      </c>
      <c r="H948" s="34" t="s">
        <v>6145</v>
      </c>
      <c r="I948" s="34" t="s">
        <v>4339</v>
      </c>
      <c r="J948" s="148">
        <v>8157</v>
      </c>
      <c r="K948" s="149">
        <v>41611</v>
      </c>
      <c r="L948" s="150" t="s">
        <v>6146</v>
      </c>
      <c r="M948" s="128" t="s">
        <v>5895</v>
      </c>
      <c r="N948" s="150" t="s">
        <v>6147</v>
      </c>
    </row>
    <row r="949" spans="1:14" ht="47.25" customHeight="1" outlineLevel="1">
      <c r="A949" s="128" t="s">
        <v>6148</v>
      </c>
      <c r="B949" s="148" t="s">
        <v>3530</v>
      </c>
      <c r="C949" s="146" t="s">
        <v>1676</v>
      </c>
      <c r="D949" s="147" t="s">
        <v>6149</v>
      </c>
      <c r="E949" s="34">
        <v>22.448450000000001</v>
      </c>
      <c r="F949" s="150" t="s">
        <v>1690</v>
      </c>
      <c r="G949" s="34" t="s">
        <v>6150</v>
      </c>
      <c r="H949" s="34" t="s">
        <v>1692</v>
      </c>
      <c r="I949" s="34" t="s">
        <v>6151</v>
      </c>
      <c r="J949" s="148">
        <v>5118</v>
      </c>
      <c r="K949" s="149">
        <v>40974</v>
      </c>
      <c r="L949" s="150" t="s">
        <v>6152</v>
      </c>
      <c r="M949" s="128" t="s">
        <v>5895</v>
      </c>
      <c r="N949" s="150" t="s">
        <v>6153</v>
      </c>
    </row>
    <row r="950" spans="1:14" ht="47.25" customHeight="1" outlineLevel="1">
      <c r="A950" s="128" t="s">
        <v>6154</v>
      </c>
      <c r="B950" s="148" t="s">
        <v>3535</v>
      </c>
      <c r="C950" s="146" t="s">
        <v>1676</v>
      </c>
      <c r="D950" s="147" t="s">
        <v>6155</v>
      </c>
      <c r="E950" s="34">
        <v>0</v>
      </c>
      <c r="F950" s="150" t="s">
        <v>1690</v>
      </c>
      <c r="G950" s="34" t="s">
        <v>6156</v>
      </c>
      <c r="H950" s="34" t="s">
        <v>1692</v>
      </c>
      <c r="I950" s="34" t="s">
        <v>6157</v>
      </c>
      <c r="J950" s="148">
        <v>8487</v>
      </c>
      <c r="K950" s="149">
        <v>41689</v>
      </c>
      <c r="L950" s="150" t="s">
        <v>6158</v>
      </c>
      <c r="M950" s="128" t="s">
        <v>5895</v>
      </c>
      <c r="N950" s="150" t="s">
        <v>6159</v>
      </c>
    </row>
    <row r="951" spans="1:14" ht="63.75" customHeight="1" outlineLevel="1">
      <c r="A951" s="128" t="s">
        <v>6160</v>
      </c>
      <c r="B951" s="148" t="s">
        <v>3540</v>
      </c>
      <c r="C951" s="146" t="s">
        <v>1676</v>
      </c>
      <c r="D951" s="199" t="s">
        <v>6161</v>
      </c>
      <c r="E951" s="34">
        <v>1325.0523800000001</v>
      </c>
      <c r="F951" s="150" t="s">
        <v>6100</v>
      </c>
      <c r="G951" s="34" t="s">
        <v>6162</v>
      </c>
      <c r="H951" s="34" t="s">
        <v>1692</v>
      </c>
      <c r="I951" s="34" t="s">
        <v>6163</v>
      </c>
      <c r="J951" s="148">
        <v>5716</v>
      </c>
      <c r="K951" s="149">
        <v>41089</v>
      </c>
      <c r="L951" s="150" t="s">
        <v>6164</v>
      </c>
      <c r="M951" s="128" t="s">
        <v>5895</v>
      </c>
      <c r="N951" s="150" t="s">
        <v>6165</v>
      </c>
    </row>
    <row r="952" spans="1:14" ht="51" customHeight="1" outlineLevel="1">
      <c r="A952" s="128" t="s">
        <v>6166</v>
      </c>
      <c r="B952" s="148" t="s">
        <v>3545</v>
      </c>
      <c r="C952" s="146" t="s">
        <v>1676</v>
      </c>
      <c r="D952" s="147" t="s">
        <v>6167</v>
      </c>
      <c r="E952" s="34">
        <v>0</v>
      </c>
      <c r="F952" s="150" t="s">
        <v>1690</v>
      </c>
      <c r="G952" s="34" t="s">
        <v>6168</v>
      </c>
      <c r="H952" s="34" t="s">
        <v>6169</v>
      </c>
      <c r="I952" s="34" t="s">
        <v>6170</v>
      </c>
      <c r="J952" s="148">
        <v>5983</v>
      </c>
      <c r="K952" s="149">
        <v>41148</v>
      </c>
      <c r="L952" s="150" t="s">
        <v>6171</v>
      </c>
      <c r="M952" s="128" t="s">
        <v>5895</v>
      </c>
      <c r="N952" s="150" t="s">
        <v>6172</v>
      </c>
    </row>
    <row r="953" spans="1:14" ht="47.25" customHeight="1" outlineLevel="1">
      <c r="A953" s="128" t="s">
        <v>6173</v>
      </c>
      <c r="B953" s="148" t="s">
        <v>3550</v>
      </c>
      <c r="C953" s="146" t="s">
        <v>1676</v>
      </c>
      <c r="D953" s="147" t="s">
        <v>6174</v>
      </c>
      <c r="E953" s="34">
        <v>365.79995000000002</v>
      </c>
      <c r="F953" s="150" t="s">
        <v>6175</v>
      </c>
      <c r="G953" s="34" t="s">
        <v>6176</v>
      </c>
      <c r="H953" s="34" t="s">
        <v>6169</v>
      </c>
      <c r="I953" s="34" t="s">
        <v>6177</v>
      </c>
      <c r="J953" s="148" t="s">
        <v>6178</v>
      </c>
      <c r="K953" s="149">
        <v>40849</v>
      </c>
      <c r="L953" s="150" t="s">
        <v>6179</v>
      </c>
      <c r="M953" s="128" t="s">
        <v>5895</v>
      </c>
      <c r="N953" s="150" t="s">
        <v>6180</v>
      </c>
    </row>
    <row r="954" spans="1:14" ht="47.25" customHeight="1" outlineLevel="1">
      <c r="A954" s="128" t="s">
        <v>6181</v>
      </c>
      <c r="B954" s="148" t="s">
        <v>3555</v>
      </c>
      <c r="C954" s="146" t="s">
        <v>1676</v>
      </c>
      <c r="D954" s="147" t="s">
        <v>6182</v>
      </c>
      <c r="E954" s="34">
        <v>24.16563</v>
      </c>
      <c r="F954" s="150" t="s">
        <v>5114</v>
      </c>
      <c r="G954" s="34" t="s">
        <v>6183</v>
      </c>
      <c r="H954" s="34" t="s">
        <v>6184</v>
      </c>
      <c r="I954" s="34" t="s">
        <v>6185</v>
      </c>
      <c r="J954" s="148">
        <v>7072</v>
      </c>
      <c r="K954" s="149">
        <v>41389</v>
      </c>
      <c r="L954" s="150" t="s">
        <v>6186</v>
      </c>
      <c r="M954" s="128" t="s">
        <v>5895</v>
      </c>
      <c r="N954" s="150" t="s">
        <v>6187</v>
      </c>
    </row>
    <row r="955" spans="1:14" ht="47.25" customHeight="1" outlineLevel="1">
      <c r="A955" s="128" t="s">
        <v>6188</v>
      </c>
      <c r="B955" s="148" t="s">
        <v>3560</v>
      </c>
      <c r="C955" s="146" t="s">
        <v>1676</v>
      </c>
      <c r="D955" s="147" t="s">
        <v>6189</v>
      </c>
      <c r="E955" s="34">
        <v>1625.0721100000001</v>
      </c>
      <c r="F955" s="150" t="s">
        <v>6190</v>
      </c>
      <c r="G955" s="34" t="s">
        <v>6191</v>
      </c>
      <c r="H955" s="34" t="s">
        <v>6192</v>
      </c>
      <c r="I955" s="34" t="s">
        <v>6193</v>
      </c>
      <c r="J955" s="148">
        <v>7533</v>
      </c>
      <c r="K955" s="149">
        <v>41495</v>
      </c>
      <c r="L955" s="150" t="s">
        <v>6194</v>
      </c>
      <c r="M955" s="128" t="s">
        <v>5895</v>
      </c>
      <c r="N955" s="150" t="s">
        <v>6195</v>
      </c>
    </row>
    <row r="956" spans="1:14" ht="47.25" customHeight="1" outlineLevel="1">
      <c r="A956" s="128" t="s">
        <v>6196</v>
      </c>
      <c r="B956" s="148" t="s">
        <v>3566</v>
      </c>
      <c r="C956" s="146" t="s">
        <v>1676</v>
      </c>
      <c r="D956" s="147" t="s">
        <v>6197</v>
      </c>
      <c r="E956" s="34">
        <v>372.38431999999989</v>
      </c>
      <c r="F956" s="150" t="s">
        <v>6198</v>
      </c>
      <c r="G956" s="34" t="s">
        <v>6199</v>
      </c>
      <c r="H956" s="34" t="s">
        <v>6200</v>
      </c>
      <c r="I956" s="34" t="s">
        <v>6201</v>
      </c>
      <c r="J956" s="148">
        <v>3826</v>
      </c>
      <c r="K956" s="149">
        <v>41152</v>
      </c>
      <c r="L956" s="150" t="s">
        <v>6202</v>
      </c>
      <c r="M956" s="128" t="s">
        <v>5895</v>
      </c>
      <c r="N956" s="150" t="s">
        <v>6203</v>
      </c>
    </row>
    <row r="957" spans="1:14" ht="47.25" customHeight="1" outlineLevel="1">
      <c r="A957" s="128" t="s">
        <v>6204</v>
      </c>
      <c r="B957" s="148" t="s">
        <v>3572</v>
      </c>
      <c r="C957" s="146" t="s">
        <v>1676</v>
      </c>
      <c r="D957" s="147" t="s">
        <v>6205</v>
      </c>
      <c r="E957" s="34">
        <v>4604.8227900000002</v>
      </c>
      <c r="F957" s="150" t="s">
        <v>6206</v>
      </c>
      <c r="G957" s="34" t="s">
        <v>6207</v>
      </c>
      <c r="H957" s="34" t="s">
        <v>6200</v>
      </c>
      <c r="I957" s="34" t="s">
        <v>6208</v>
      </c>
      <c r="J957" s="148">
        <v>5116</v>
      </c>
      <c r="K957" s="149">
        <v>40974</v>
      </c>
      <c r="L957" s="150" t="s">
        <v>6209</v>
      </c>
      <c r="M957" s="128" t="s">
        <v>5895</v>
      </c>
      <c r="N957" s="150" t="s">
        <v>6210</v>
      </c>
    </row>
    <row r="958" spans="1:14" ht="51" customHeight="1" outlineLevel="1">
      <c r="A958" s="128" t="s">
        <v>6211</v>
      </c>
      <c r="B958" s="148" t="s">
        <v>3578</v>
      </c>
      <c r="C958" s="146" t="s">
        <v>1676</v>
      </c>
      <c r="D958" s="147" t="s">
        <v>6212</v>
      </c>
      <c r="E958" s="34">
        <v>7.5049999999999999</v>
      </c>
      <c r="F958" s="150" t="s">
        <v>182</v>
      </c>
      <c r="G958" s="34" t="s">
        <v>6213</v>
      </c>
      <c r="H958" s="34" t="s">
        <v>6214</v>
      </c>
      <c r="I958" s="34" t="s">
        <v>6215</v>
      </c>
      <c r="J958" s="148">
        <v>5342</v>
      </c>
      <c r="K958" s="149">
        <v>41012</v>
      </c>
      <c r="L958" s="150" t="s">
        <v>6216</v>
      </c>
      <c r="M958" s="128" t="s">
        <v>5895</v>
      </c>
      <c r="N958" s="150" t="s">
        <v>6217</v>
      </c>
    </row>
    <row r="959" spans="1:14" ht="47.25" customHeight="1" outlineLevel="1">
      <c r="A959" s="128" t="s">
        <v>6218</v>
      </c>
      <c r="B959" s="148" t="s">
        <v>3584</v>
      </c>
      <c r="C959" s="146" t="s">
        <v>1676</v>
      </c>
      <c r="D959" s="147" t="s">
        <v>6219</v>
      </c>
      <c r="E959" s="34">
        <v>2971.2372</v>
      </c>
      <c r="F959" s="150" t="s">
        <v>6046</v>
      </c>
      <c r="G959" s="34" t="s">
        <v>6220</v>
      </c>
      <c r="H959" s="34" t="s">
        <v>6221</v>
      </c>
      <c r="I959" s="34" t="s">
        <v>6222</v>
      </c>
      <c r="J959" s="148">
        <v>5429</v>
      </c>
      <c r="K959" s="149">
        <v>41031</v>
      </c>
      <c r="L959" s="150" t="s">
        <v>6223</v>
      </c>
      <c r="M959" s="128" t="s">
        <v>5895</v>
      </c>
      <c r="N959" s="150" t="s">
        <v>6224</v>
      </c>
    </row>
    <row r="960" spans="1:14" ht="51" customHeight="1" outlineLevel="1">
      <c r="A960" s="128" t="s">
        <v>6225</v>
      </c>
      <c r="B960" s="148" t="s">
        <v>3591</v>
      </c>
      <c r="C960" s="146" t="s">
        <v>1676</v>
      </c>
      <c r="D960" s="147" t="s">
        <v>6226</v>
      </c>
      <c r="E960" s="34">
        <v>32.183540000000001</v>
      </c>
      <c r="F960" s="150" t="s">
        <v>1690</v>
      </c>
      <c r="G960" s="34" t="s">
        <v>6227</v>
      </c>
      <c r="H960" s="34" t="s">
        <v>6228</v>
      </c>
      <c r="I960" s="34" t="s">
        <v>6229</v>
      </c>
      <c r="J960" s="148">
        <v>7530</v>
      </c>
      <c r="K960" s="149">
        <v>41491</v>
      </c>
      <c r="L960" s="150" t="s">
        <v>2189</v>
      </c>
      <c r="M960" s="128" t="s">
        <v>5895</v>
      </c>
      <c r="N960" s="150" t="s">
        <v>6230</v>
      </c>
    </row>
    <row r="961" spans="1:14" ht="90" customHeight="1" outlineLevel="1">
      <c r="A961" s="128" t="s">
        <v>6231</v>
      </c>
      <c r="B961" s="148" t="s">
        <v>3605</v>
      </c>
      <c r="C961" s="146" t="s">
        <v>1676</v>
      </c>
      <c r="D961" s="199" t="s">
        <v>6232</v>
      </c>
      <c r="E961" s="34">
        <v>3817.7</v>
      </c>
      <c r="F961" s="150" t="s">
        <v>6206</v>
      </c>
      <c r="G961" s="34" t="s">
        <v>6233</v>
      </c>
      <c r="H961" s="34" t="s">
        <v>6234</v>
      </c>
      <c r="I961" s="34" t="s">
        <v>6235</v>
      </c>
      <c r="J961" s="148">
        <v>5654</v>
      </c>
      <c r="K961" s="149">
        <v>41075</v>
      </c>
      <c r="L961" s="150" t="s">
        <v>6236</v>
      </c>
      <c r="M961" s="128" t="s">
        <v>5895</v>
      </c>
      <c r="N961" s="150" t="s">
        <v>6237</v>
      </c>
    </row>
    <row r="962" spans="1:14" ht="51" customHeight="1" outlineLevel="1">
      <c r="A962" s="128" t="s">
        <v>6238</v>
      </c>
      <c r="B962" s="148" t="s">
        <v>3613</v>
      </c>
      <c r="C962" s="146" t="s">
        <v>1676</v>
      </c>
      <c r="D962" s="147" t="s">
        <v>6239</v>
      </c>
      <c r="E962" s="34">
        <v>17103.673419999999</v>
      </c>
      <c r="F962" s="150" t="s">
        <v>6240</v>
      </c>
      <c r="G962" s="34" t="s">
        <v>6241</v>
      </c>
      <c r="H962" s="34" t="s">
        <v>6242</v>
      </c>
      <c r="I962" s="34" t="s">
        <v>6243</v>
      </c>
      <c r="J962" s="148">
        <v>3732</v>
      </c>
      <c r="K962" s="149">
        <v>41127</v>
      </c>
      <c r="L962" s="150" t="s">
        <v>6244</v>
      </c>
      <c r="M962" s="128" t="s">
        <v>5895</v>
      </c>
      <c r="N962" s="150" t="s">
        <v>6245</v>
      </c>
    </row>
    <row r="963" spans="1:14" ht="51" customHeight="1" outlineLevel="1">
      <c r="A963" s="128" t="s">
        <v>6246</v>
      </c>
      <c r="B963" s="148" t="s">
        <v>3619</v>
      </c>
      <c r="C963" s="146" t="s">
        <v>1676</v>
      </c>
      <c r="D963" s="147" t="s">
        <v>6247</v>
      </c>
      <c r="E963" s="34">
        <v>119.15688</v>
      </c>
      <c r="F963" s="150" t="s">
        <v>2080</v>
      </c>
      <c r="G963" s="34" t="s">
        <v>6248</v>
      </c>
      <c r="H963" s="34" t="s">
        <v>6249</v>
      </c>
      <c r="I963" s="34" t="s">
        <v>6250</v>
      </c>
      <c r="J963" s="148">
        <v>5674</v>
      </c>
      <c r="K963" s="149">
        <v>41080</v>
      </c>
      <c r="L963" s="150" t="s">
        <v>6251</v>
      </c>
      <c r="M963" s="128" t="s">
        <v>5895</v>
      </c>
      <c r="N963" s="150" t="s">
        <v>6252</v>
      </c>
    </row>
    <row r="964" spans="1:14" ht="47.25" customHeight="1" outlineLevel="1">
      <c r="A964" s="128" t="s">
        <v>6253</v>
      </c>
      <c r="B964" s="148" t="s">
        <v>3626</v>
      </c>
      <c r="C964" s="146" t="s">
        <v>1676</v>
      </c>
      <c r="D964" s="147" t="s">
        <v>6254</v>
      </c>
      <c r="E964" s="34">
        <v>0</v>
      </c>
      <c r="F964" s="150" t="s">
        <v>2080</v>
      </c>
      <c r="G964" s="34" t="s">
        <v>6255</v>
      </c>
      <c r="H964" s="34" t="s">
        <v>6256</v>
      </c>
      <c r="I964" s="34" t="s">
        <v>6257</v>
      </c>
      <c r="J964" s="148">
        <v>8556</v>
      </c>
      <c r="K964" s="149">
        <v>41757</v>
      </c>
      <c r="L964" s="150" t="s">
        <v>6258</v>
      </c>
      <c r="M964" s="128" t="s">
        <v>5895</v>
      </c>
      <c r="N964" s="150" t="s">
        <v>6259</v>
      </c>
    </row>
    <row r="965" spans="1:14" ht="47.25" customHeight="1" outlineLevel="1">
      <c r="A965" s="128" t="s">
        <v>6260</v>
      </c>
      <c r="B965" s="148" t="s">
        <v>3632</v>
      </c>
      <c r="C965" s="146" t="s">
        <v>1676</v>
      </c>
      <c r="D965" s="199" t="s">
        <v>6261</v>
      </c>
      <c r="E965" s="34">
        <v>1008.85113</v>
      </c>
      <c r="F965" s="150" t="s">
        <v>1933</v>
      </c>
      <c r="G965" s="34" t="s">
        <v>6262</v>
      </c>
      <c r="H965" s="34" t="s">
        <v>6263</v>
      </c>
      <c r="I965" s="34" t="s">
        <v>6264</v>
      </c>
      <c r="J965" s="148">
        <v>4117</v>
      </c>
      <c r="K965" s="149">
        <v>40730</v>
      </c>
      <c r="L965" s="150" t="s">
        <v>6265</v>
      </c>
      <c r="M965" s="128" t="s">
        <v>5895</v>
      </c>
      <c r="N965" s="150" t="s">
        <v>6266</v>
      </c>
    </row>
    <row r="966" spans="1:14" ht="47.25" customHeight="1" outlineLevel="1">
      <c r="A966" s="128" t="s">
        <v>6267</v>
      </c>
      <c r="B966" s="148" t="s">
        <v>3639</v>
      </c>
      <c r="C966" s="146" t="s">
        <v>1676</v>
      </c>
      <c r="D966" s="199" t="s">
        <v>6268</v>
      </c>
      <c r="E966" s="34">
        <v>1570.1744000000001</v>
      </c>
      <c r="F966" s="150" t="s">
        <v>1857</v>
      </c>
      <c r="G966" s="34" t="s">
        <v>6269</v>
      </c>
      <c r="H966" s="34" t="s">
        <v>2461</v>
      </c>
      <c r="I966" s="34" t="s">
        <v>6270</v>
      </c>
      <c r="J966" s="148">
        <v>5694</v>
      </c>
      <c r="K966" s="149">
        <v>41089</v>
      </c>
      <c r="L966" s="150" t="s">
        <v>6271</v>
      </c>
      <c r="M966" s="128" t="s">
        <v>5895</v>
      </c>
      <c r="N966" s="150" t="s">
        <v>6272</v>
      </c>
    </row>
    <row r="967" spans="1:14" ht="31.5" customHeight="1" outlineLevel="1">
      <c r="A967" s="128" t="s">
        <v>6273</v>
      </c>
      <c r="B967" s="148" t="s">
        <v>4885</v>
      </c>
      <c r="C967" s="146" t="s">
        <v>1676</v>
      </c>
      <c r="D967" s="205" t="s">
        <v>6274</v>
      </c>
      <c r="E967" s="34">
        <v>13.00586</v>
      </c>
      <c r="F967" s="150" t="s">
        <v>6100</v>
      </c>
      <c r="G967" s="34" t="s">
        <v>6275</v>
      </c>
      <c r="H967" s="34" t="s">
        <v>6276</v>
      </c>
      <c r="I967" s="34" t="s">
        <v>6277</v>
      </c>
      <c r="J967" s="148">
        <v>6905</v>
      </c>
      <c r="K967" s="149">
        <v>41352</v>
      </c>
      <c r="L967" s="150" t="s">
        <v>6278</v>
      </c>
      <c r="M967" s="128" t="s">
        <v>5895</v>
      </c>
      <c r="N967" s="150" t="s">
        <v>6279</v>
      </c>
    </row>
    <row r="968" spans="1:14" ht="31.5" customHeight="1" outlineLevel="1">
      <c r="A968" s="128" t="s">
        <v>6280</v>
      </c>
      <c r="B968" s="148" t="s">
        <v>4902</v>
      </c>
      <c r="C968" s="146" t="s">
        <v>1676</v>
      </c>
      <c r="D968" s="205" t="s">
        <v>6281</v>
      </c>
      <c r="E968" s="34">
        <v>1445.35113</v>
      </c>
      <c r="F968" s="150" t="s">
        <v>6100</v>
      </c>
      <c r="G968" s="34" t="s">
        <v>6282</v>
      </c>
      <c r="H968" s="34" t="s">
        <v>6283</v>
      </c>
      <c r="I968" s="34" t="s">
        <v>6284</v>
      </c>
      <c r="J968" s="148">
        <v>7186</v>
      </c>
      <c r="K968" s="149">
        <v>41425</v>
      </c>
      <c r="L968" s="150" t="s">
        <v>6285</v>
      </c>
      <c r="M968" s="128" t="s">
        <v>5895</v>
      </c>
      <c r="N968" s="150" t="s">
        <v>6286</v>
      </c>
    </row>
    <row r="969" spans="1:14" ht="51" customHeight="1" outlineLevel="1">
      <c r="A969" s="128" t="s">
        <v>6287</v>
      </c>
      <c r="B969" s="148" t="s">
        <v>4931</v>
      </c>
      <c r="C969" s="146" t="s">
        <v>1676</v>
      </c>
      <c r="D969" s="199" t="s">
        <v>6288</v>
      </c>
      <c r="E969" s="34">
        <v>45.935870000000001</v>
      </c>
      <c r="F969" s="150" t="s">
        <v>1690</v>
      </c>
      <c r="G969" s="34" t="s">
        <v>6289</v>
      </c>
      <c r="H969" s="34" t="s">
        <v>6290</v>
      </c>
      <c r="I969" s="34" t="s">
        <v>6291</v>
      </c>
      <c r="J969" s="148">
        <v>7157</v>
      </c>
      <c r="K969" s="149" t="s">
        <v>6292</v>
      </c>
      <c r="L969" s="150" t="s">
        <v>6293</v>
      </c>
      <c r="M969" s="128" t="s">
        <v>5895</v>
      </c>
      <c r="N969" s="150" t="s">
        <v>6294</v>
      </c>
    </row>
    <row r="970" spans="1:14" ht="31.5" customHeight="1" outlineLevel="1">
      <c r="A970" s="128" t="s">
        <v>6295</v>
      </c>
      <c r="B970" s="148" t="s">
        <v>4967</v>
      </c>
      <c r="C970" s="146" t="s">
        <v>1676</v>
      </c>
      <c r="D970" s="199" t="s">
        <v>6296</v>
      </c>
      <c r="E970" s="34">
        <v>39.499319999999997</v>
      </c>
      <c r="F970" s="150" t="s">
        <v>1690</v>
      </c>
      <c r="G970" s="34" t="s">
        <v>2088</v>
      </c>
      <c r="H970" s="34" t="s">
        <v>5353</v>
      </c>
      <c r="I970" s="34" t="s">
        <v>2094</v>
      </c>
      <c r="J970" s="148">
        <v>4745</v>
      </c>
      <c r="K970" s="149">
        <v>40875</v>
      </c>
      <c r="L970" s="150" t="s">
        <v>6297</v>
      </c>
      <c r="M970" s="128" t="s">
        <v>5895</v>
      </c>
      <c r="N970" s="150" t="s">
        <v>6298</v>
      </c>
    </row>
    <row r="971" spans="1:14" ht="63" customHeight="1" outlineLevel="1">
      <c r="A971" s="128" t="s">
        <v>6299</v>
      </c>
      <c r="B971" s="148" t="s">
        <v>4976</v>
      </c>
      <c r="C971" s="146" t="s">
        <v>1676</v>
      </c>
      <c r="D971" s="205" t="s">
        <v>6300</v>
      </c>
      <c r="E971" s="34">
        <v>1030.8302799999999</v>
      </c>
      <c r="F971" s="150" t="s">
        <v>311</v>
      </c>
      <c r="G971" s="34" t="s">
        <v>6301</v>
      </c>
      <c r="H971" s="34" t="s">
        <v>6302</v>
      </c>
      <c r="I971" s="34" t="s">
        <v>6303</v>
      </c>
      <c r="J971" s="148">
        <v>4151</v>
      </c>
      <c r="K971" s="149">
        <v>40737</v>
      </c>
      <c r="L971" s="150" t="s">
        <v>6304</v>
      </c>
      <c r="M971" s="128" t="s">
        <v>5895</v>
      </c>
      <c r="N971" s="150" t="s">
        <v>6305</v>
      </c>
    </row>
    <row r="972" spans="1:14" ht="47.25" customHeight="1" outlineLevel="1">
      <c r="A972" s="128" t="s">
        <v>6306</v>
      </c>
      <c r="B972" s="148" t="s">
        <v>4987</v>
      </c>
      <c r="C972" s="146" t="s">
        <v>1676</v>
      </c>
      <c r="D972" s="199" t="s">
        <v>6307</v>
      </c>
      <c r="E972" s="34">
        <v>1.7373700000000001</v>
      </c>
      <c r="F972" s="150" t="s">
        <v>311</v>
      </c>
      <c r="G972" s="34" t="s">
        <v>6308</v>
      </c>
      <c r="H972" s="34" t="s">
        <v>6309</v>
      </c>
      <c r="I972" s="34" t="s">
        <v>6310</v>
      </c>
      <c r="J972" s="148">
        <v>3990</v>
      </c>
      <c r="K972" s="149">
        <v>40708</v>
      </c>
      <c r="L972" s="150" t="s">
        <v>6311</v>
      </c>
      <c r="M972" s="128" t="s">
        <v>5895</v>
      </c>
      <c r="N972" s="150" t="s">
        <v>6312</v>
      </c>
    </row>
    <row r="973" spans="1:14" ht="31.5" customHeight="1" outlineLevel="1">
      <c r="A973" s="128" t="s">
        <v>6313</v>
      </c>
      <c r="B973" s="128" t="s">
        <v>5008</v>
      </c>
      <c r="C973" s="146" t="s">
        <v>1676</v>
      </c>
      <c r="D973" s="199" t="s">
        <v>6314</v>
      </c>
      <c r="E973" s="34">
        <v>102.0532</v>
      </c>
      <c r="F973" s="150" t="s">
        <v>189</v>
      </c>
      <c r="G973" s="34" t="s">
        <v>189</v>
      </c>
      <c r="H973" s="34" t="s">
        <v>189</v>
      </c>
      <c r="I973" s="34" t="s">
        <v>189</v>
      </c>
      <c r="J973" s="148">
        <v>6130</v>
      </c>
      <c r="K973" s="149">
        <v>41190</v>
      </c>
      <c r="L973" s="150" t="s">
        <v>6315</v>
      </c>
      <c r="M973" s="128" t="s">
        <v>5895</v>
      </c>
      <c r="N973" s="150" t="s">
        <v>6316</v>
      </c>
    </row>
    <row r="974" spans="1:14" ht="37.5" customHeight="1" outlineLevel="1">
      <c r="A974" s="128" t="s">
        <v>6317</v>
      </c>
      <c r="B974" s="128" t="s">
        <v>5028</v>
      </c>
      <c r="C974" s="146" t="s">
        <v>1676</v>
      </c>
      <c r="D974" s="199" t="s">
        <v>6318</v>
      </c>
      <c r="E974" s="34">
        <v>100.19244999999999</v>
      </c>
      <c r="F974" s="150" t="s">
        <v>189</v>
      </c>
      <c r="G974" s="34" t="s">
        <v>189</v>
      </c>
      <c r="H974" s="34" t="s">
        <v>189</v>
      </c>
      <c r="I974" s="34" t="s">
        <v>189</v>
      </c>
      <c r="J974" s="148">
        <v>7878</v>
      </c>
      <c r="K974" s="149">
        <v>41555</v>
      </c>
      <c r="L974" s="150" t="s">
        <v>6319</v>
      </c>
      <c r="M974" s="128" t="s">
        <v>5895</v>
      </c>
      <c r="N974" s="150" t="s">
        <v>6320</v>
      </c>
    </row>
    <row r="975" spans="1:14" ht="33.75" customHeight="1" outlineLevel="1">
      <c r="A975" s="128" t="s">
        <v>6321</v>
      </c>
      <c r="B975" s="148" t="s">
        <v>5045</v>
      </c>
      <c r="C975" s="146" t="s">
        <v>1676</v>
      </c>
      <c r="D975" s="199" t="s">
        <v>6322</v>
      </c>
      <c r="E975" s="34">
        <v>29.68441</v>
      </c>
      <c r="F975" s="150" t="s">
        <v>1690</v>
      </c>
      <c r="G975" s="34" t="s">
        <v>2088</v>
      </c>
      <c r="H975" s="34" t="s">
        <v>2089</v>
      </c>
      <c r="I975" s="34" t="s">
        <v>2094</v>
      </c>
      <c r="J975" s="148">
        <v>3752</v>
      </c>
      <c r="K975" s="149">
        <v>41309</v>
      </c>
      <c r="L975" s="150" t="s">
        <v>6323</v>
      </c>
      <c r="M975" s="128" t="s">
        <v>5895</v>
      </c>
      <c r="N975" s="150" t="s">
        <v>6324</v>
      </c>
    </row>
    <row r="976" spans="1:14" ht="51" customHeight="1" outlineLevel="1">
      <c r="A976" s="128" t="s">
        <v>6325</v>
      </c>
      <c r="B976" s="148" t="s">
        <v>5051</v>
      </c>
      <c r="C976" s="146" t="s">
        <v>1676</v>
      </c>
      <c r="D976" s="199" t="s">
        <v>6326</v>
      </c>
      <c r="E976" s="34">
        <v>360.54608000000002</v>
      </c>
      <c r="F976" s="150" t="s">
        <v>189</v>
      </c>
      <c r="G976" s="34" t="s">
        <v>189</v>
      </c>
      <c r="H976" s="34" t="s">
        <v>189</v>
      </c>
      <c r="I976" s="34" t="s">
        <v>189</v>
      </c>
      <c r="J976" s="148">
        <v>4636</v>
      </c>
      <c r="K976" s="149">
        <v>40850</v>
      </c>
      <c r="L976" s="150" t="s">
        <v>6327</v>
      </c>
      <c r="M976" s="128" t="s">
        <v>5895</v>
      </c>
      <c r="N976" s="150" t="s">
        <v>6328</v>
      </c>
    </row>
    <row r="977" spans="1:14" ht="63" customHeight="1" outlineLevel="1">
      <c r="A977" s="128" t="s">
        <v>6329</v>
      </c>
      <c r="B977" s="148" t="s">
        <v>5105</v>
      </c>
      <c r="C977" s="146" t="s">
        <v>1676</v>
      </c>
      <c r="D977" s="199" t="s">
        <v>6330</v>
      </c>
      <c r="E977" s="34">
        <v>47.273099999999999</v>
      </c>
      <c r="F977" s="150" t="s">
        <v>1690</v>
      </c>
      <c r="G977" s="34" t="s">
        <v>2088</v>
      </c>
      <c r="H977" s="34" t="s">
        <v>2089</v>
      </c>
      <c r="I977" s="34" t="s">
        <v>2094</v>
      </c>
      <c r="J977" s="148">
        <v>4001</v>
      </c>
      <c r="K977" s="149">
        <v>40714</v>
      </c>
      <c r="L977" s="150" t="s">
        <v>6331</v>
      </c>
      <c r="M977" s="128" t="s">
        <v>5895</v>
      </c>
      <c r="N977" s="150" t="s">
        <v>6332</v>
      </c>
    </row>
    <row r="978" spans="1:14" ht="47.25" customHeight="1" outlineLevel="1">
      <c r="A978" s="128" t="s">
        <v>6333</v>
      </c>
      <c r="B978" s="148" t="s">
        <v>5112</v>
      </c>
      <c r="C978" s="146" t="s">
        <v>1676</v>
      </c>
      <c r="D978" s="199" t="s">
        <v>6334</v>
      </c>
      <c r="E978" s="34">
        <v>69.094329999999999</v>
      </c>
      <c r="F978" s="150" t="s">
        <v>1690</v>
      </c>
      <c r="G978" s="34" t="s">
        <v>2088</v>
      </c>
      <c r="H978" s="34" t="s">
        <v>2089</v>
      </c>
      <c r="I978" s="34" t="s">
        <v>2094</v>
      </c>
      <c r="J978" s="148">
        <v>4903</v>
      </c>
      <c r="K978" s="149">
        <v>40921</v>
      </c>
      <c r="L978" s="150" t="s">
        <v>6335</v>
      </c>
      <c r="M978" s="128" t="s">
        <v>5895</v>
      </c>
      <c r="N978" s="150" t="s">
        <v>6336</v>
      </c>
    </row>
    <row r="979" spans="1:14" ht="47.25" customHeight="1" outlineLevel="1">
      <c r="A979" s="128" t="s">
        <v>6337</v>
      </c>
      <c r="B979" s="148" t="s">
        <v>5120</v>
      </c>
      <c r="C979" s="146" t="s">
        <v>1676</v>
      </c>
      <c r="D979" s="199" t="s">
        <v>6338</v>
      </c>
      <c r="E979" s="34">
        <v>670.02765999999997</v>
      </c>
      <c r="F979" s="150" t="s">
        <v>311</v>
      </c>
      <c r="G979" s="34" t="s">
        <v>6301</v>
      </c>
      <c r="H979" s="34" t="s">
        <v>6302</v>
      </c>
      <c r="I979" s="34" t="s">
        <v>6303</v>
      </c>
      <c r="J979" s="148">
        <v>4281</v>
      </c>
      <c r="K979" s="149">
        <v>41136</v>
      </c>
      <c r="L979" s="150" t="s">
        <v>6339</v>
      </c>
      <c r="M979" s="128" t="s">
        <v>5895</v>
      </c>
      <c r="N979" s="150" t="s">
        <v>6340</v>
      </c>
    </row>
    <row r="980" spans="1:14" ht="31.5" customHeight="1" outlineLevel="1">
      <c r="A980" s="128" t="s">
        <v>6341</v>
      </c>
      <c r="B980" s="148" t="s">
        <v>5145</v>
      </c>
      <c r="C980" s="146" t="s">
        <v>1676</v>
      </c>
      <c r="D980" s="199" t="s">
        <v>6342</v>
      </c>
      <c r="E980" s="34">
        <v>82.359399999999994</v>
      </c>
      <c r="F980" s="150" t="s">
        <v>1690</v>
      </c>
      <c r="G980" s="34" t="s">
        <v>2088</v>
      </c>
      <c r="H980" s="34" t="s">
        <v>2089</v>
      </c>
      <c r="I980" s="34" t="s">
        <v>2094</v>
      </c>
      <c r="J980" s="148">
        <v>5241</v>
      </c>
      <c r="K980" s="149">
        <v>41003</v>
      </c>
      <c r="L980" s="150" t="s">
        <v>6343</v>
      </c>
      <c r="M980" s="128" t="s">
        <v>5895</v>
      </c>
      <c r="N980" s="150" t="s">
        <v>6344</v>
      </c>
    </row>
    <row r="981" spans="1:14" ht="75.75" customHeight="1" outlineLevel="1">
      <c r="A981" s="128" t="s">
        <v>6345</v>
      </c>
      <c r="B981" s="148" t="s">
        <v>5157</v>
      </c>
      <c r="C981" s="146" t="s">
        <v>1676</v>
      </c>
      <c r="D981" s="199" t="s">
        <v>6346</v>
      </c>
      <c r="E981" s="34">
        <v>30.785959999999999</v>
      </c>
      <c r="F981" s="150" t="s">
        <v>1690</v>
      </c>
      <c r="G981" s="34" t="s">
        <v>2088</v>
      </c>
      <c r="H981" s="34" t="s">
        <v>2089</v>
      </c>
      <c r="I981" s="34" t="s">
        <v>2094</v>
      </c>
      <c r="J981" s="148">
        <v>5450</v>
      </c>
      <c r="K981" s="149">
        <v>41032</v>
      </c>
      <c r="L981" s="150" t="s">
        <v>6347</v>
      </c>
      <c r="M981" s="128" t="s">
        <v>5895</v>
      </c>
      <c r="N981" s="150" t="s">
        <v>6348</v>
      </c>
    </row>
    <row r="982" spans="1:14" ht="47.25" customHeight="1" outlineLevel="1">
      <c r="A982" s="128" t="s">
        <v>6349</v>
      </c>
      <c r="B982" s="148" t="s">
        <v>5164</v>
      </c>
      <c r="C982" s="146" t="s">
        <v>1676</v>
      </c>
      <c r="D982" s="199" t="s">
        <v>6350</v>
      </c>
      <c r="E982" s="34">
        <v>29.68441</v>
      </c>
      <c r="F982" s="150" t="s">
        <v>1690</v>
      </c>
      <c r="G982" s="34" t="s">
        <v>2088</v>
      </c>
      <c r="H982" s="34" t="s">
        <v>2089</v>
      </c>
      <c r="I982" s="34" t="s">
        <v>2094</v>
      </c>
      <c r="J982" s="148">
        <v>5722</v>
      </c>
      <c r="K982" s="149">
        <v>41094</v>
      </c>
      <c r="L982" s="150" t="s">
        <v>6351</v>
      </c>
      <c r="M982" s="128" t="s">
        <v>5895</v>
      </c>
      <c r="N982" s="150" t="s">
        <v>6352</v>
      </c>
    </row>
    <row r="983" spans="1:14" ht="47.25" customHeight="1" outlineLevel="1">
      <c r="A983" s="128" t="s">
        <v>6353</v>
      </c>
      <c r="B983" s="148" t="s">
        <v>5173</v>
      </c>
      <c r="C983" s="146" t="s">
        <v>1676</v>
      </c>
      <c r="D983" s="199" t="s">
        <v>6354</v>
      </c>
      <c r="E983" s="34">
        <v>40.206330000000001</v>
      </c>
      <c r="F983" s="150" t="s">
        <v>1690</v>
      </c>
      <c r="G983" s="34" t="s">
        <v>2088</v>
      </c>
      <c r="H983" s="34" t="s">
        <v>2089</v>
      </c>
      <c r="I983" s="34" t="s">
        <v>2094</v>
      </c>
      <c r="J983" s="148">
        <v>5735</v>
      </c>
      <c r="K983" s="149">
        <v>41095</v>
      </c>
      <c r="L983" s="150" t="s">
        <v>6355</v>
      </c>
      <c r="M983" s="128" t="s">
        <v>5895</v>
      </c>
      <c r="N983" s="150" t="s">
        <v>6356</v>
      </c>
    </row>
    <row r="984" spans="1:14" ht="47.25" customHeight="1" outlineLevel="1">
      <c r="A984" s="128" t="s">
        <v>6357</v>
      </c>
      <c r="B984" s="148" t="s">
        <v>5183</v>
      </c>
      <c r="C984" s="146" t="s">
        <v>1676</v>
      </c>
      <c r="D984" s="199" t="s">
        <v>6358</v>
      </c>
      <c r="E984" s="34">
        <v>71.036609999999996</v>
      </c>
      <c r="F984" s="150" t="s">
        <v>1690</v>
      </c>
      <c r="G984" s="34" t="s">
        <v>2088</v>
      </c>
      <c r="H984" s="34" t="s">
        <v>2089</v>
      </c>
      <c r="I984" s="34" t="s">
        <v>2094</v>
      </c>
      <c r="J984" s="148">
        <v>5798</v>
      </c>
      <c r="K984" s="149">
        <v>41115</v>
      </c>
      <c r="L984" s="150" t="s">
        <v>6359</v>
      </c>
      <c r="M984" s="128" t="s">
        <v>5895</v>
      </c>
      <c r="N984" s="150" t="s">
        <v>6360</v>
      </c>
    </row>
    <row r="985" spans="1:14" ht="47.25" customHeight="1" outlineLevel="1">
      <c r="A985" s="128" t="s">
        <v>6361</v>
      </c>
      <c r="B985" s="148" t="s">
        <v>5190</v>
      </c>
      <c r="C985" s="146" t="s">
        <v>1676</v>
      </c>
      <c r="D985" s="199" t="s">
        <v>6362</v>
      </c>
      <c r="E985" s="34">
        <v>24.09206</v>
      </c>
      <c r="F985" s="150" t="s">
        <v>1690</v>
      </c>
      <c r="G985" s="34" t="s">
        <v>2088</v>
      </c>
      <c r="H985" s="34" t="s">
        <v>2089</v>
      </c>
      <c r="I985" s="34" t="s">
        <v>2094</v>
      </c>
      <c r="J985" s="148">
        <v>5848</v>
      </c>
      <c r="K985" s="149">
        <v>41492</v>
      </c>
      <c r="L985" s="150" t="s">
        <v>6363</v>
      </c>
      <c r="M985" s="128" t="s">
        <v>5895</v>
      </c>
      <c r="N985" s="150" t="s">
        <v>6364</v>
      </c>
    </row>
    <row r="986" spans="1:14" ht="118.5" customHeight="1" outlineLevel="1">
      <c r="A986" s="128" t="s">
        <v>6365</v>
      </c>
      <c r="B986" s="148" t="s">
        <v>5206</v>
      </c>
      <c r="C986" s="146" t="s">
        <v>1676</v>
      </c>
      <c r="D986" s="199" t="s">
        <v>6366</v>
      </c>
      <c r="E986" s="34">
        <v>50.540909999999997</v>
      </c>
      <c r="F986" s="150" t="s">
        <v>1690</v>
      </c>
      <c r="G986" s="34" t="s">
        <v>2088</v>
      </c>
      <c r="H986" s="34" t="s">
        <v>2089</v>
      </c>
      <c r="I986" s="34" t="s">
        <v>2094</v>
      </c>
      <c r="J986" s="148">
        <v>5876</v>
      </c>
      <c r="K986" s="149">
        <v>41128</v>
      </c>
      <c r="L986" s="150" t="s">
        <v>2060</v>
      </c>
      <c r="M986" s="128" t="s">
        <v>5895</v>
      </c>
      <c r="N986" s="150" t="s">
        <v>6367</v>
      </c>
    </row>
    <row r="987" spans="1:14" ht="47.25" customHeight="1" outlineLevel="1">
      <c r="A987" s="128" t="s">
        <v>6368</v>
      </c>
      <c r="B987" s="148" t="s">
        <v>5212</v>
      </c>
      <c r="C987" s="146" t="s">
        <v>1676</v>
      </c>
      <c r="D987" s="199" t="s">
        <v>6369</v>
      </c>
      <c r="E987" s="34">
        <v>50.483089999999997</v>
      </c>
      <c r="F987" s="150" t="s">
        <v>1690</v>
      </c>
      <c r="G987" s="34" t="s">
        <v>2088</v>
      </c>
      <c r="H987" s="34" t="s">
        <v>2089</v>
      </c>
      <c r="I987" s="34" t="s">
        <v>2094</v>
      </c>
      <c r="J987" s="148">
        <v>6017</v>
      </c>
      <c r="K987" s="149">
        <v>41155</v>
      </c>
      <c r="L987" s="150" t="s">
        <v>2027</v>
      </c>
      <c r="M987" s="128" t="s">
        <v>5895</v>
      </c>
      <c r="N987" s="150" t="s">
        <v>6370</v>
      </c>
    </row>
    <row r="988" spans="1:14" ht="66.75" customHeight="1" outlineLevel="1">
      <c r="A988" s="128" t="s">
        <v>6371</v>
      </c>
      <c r="B988" s="148" t="s">
        <v>5220</v>
      </c>
      <c r="C988" s="146" t="s">
        <v>1676</v>
      </c>
      <c r="D988" s="199" t="s">
        <v>6372</v>
      </c>
      <c r="E988" s="34">
        <v>50.483089999999997</v>
      </c>
      <c r="F988" s="150" t="s">
        <v>1690</v>
      </c>
      <c r="G988" s="34" t="s">
        <v>2088</v>
      </c>
      <c r="H988" s="34" t="s">
        <v>2089</v>
      </c>
      <c r="I988" s="34" t="s">
        <v>2094</v>
      </c>
      <c r="J988" s="148">
        <v>6140</v>
      </c>
      <c r="K988" s="149">
        <v>41190</v>
      </c>
      <c r="L988" s="150" t="s">
        <v>2021</v>
      </c>
      <c r="M988" s="128" t="s">
        <v>5895</v>
      </c>
      <c r="N988" s="150" t="s">
        <v>6373</v>
      </c>
    </row>
    <row r="989" spans="1:14" ht="51" customHeight="1" outlineLevel="1">
      <c r="A989" s="128" t="s">
        <v>6374</v>
      </c>
      <c r="B989" s="148" t="s">
        <v>5229</v>
      </c>
      <c r="C989" s="146" t="s">
        <v>1676</v>
      </c>
      <c r="D989" s="199" t="s">
        <v>2087</v>
      </c>
      <c r="E989" s="34">
        <v>41.107050000000001</v>
      </c>
      <c r="F989" s="150" t="s">
        <v>1690</v>
      </c>
      <c r="G989" s="34" t="s">
        <v>2088</v>
      </c>
      <c r="H989" s="34" t="s">
        <v>2089</v>
      </c>
      <c r="I989" s="34" t="s">
        <v>2094</v>
      </c>
      <c r="J989" s="148">
        <v>6198</v>
      </c>
      <c r="K989" s="149">
        <v>41200</v>
      </c>
      <c r="L989" s="150" t="s">
        <v>6375</v>
      </c>
      <c r="M989" s="128" t="s">
        <v>5895</v>
      </c>
      <c r="N989" s="150" t="s">
        <v>6376</v>
      </c>
    </row>
    <row r="990" spans="1:14" ht="47.25" customHeight="1" outlineLevel="1">
      <c r="A990" s="128" t="s">
        <v>6377</v>
      </c>
      <c r="B990" s="148" t="s">
        <v>5244</v>
      </c>
      <c r="C990" s="146" t="s">
        <v>1676</v>
      </c>
      <c r="D990" s="199" t="s">
        <v>6378</v>
      </c>
      <c r="E990" s="34">
        <v>60.759850000000007</v>
      </c>
      <c r="F990" s="150" t="s">
        <v>1690</v>
      </c>
      <c r="G990" s="34" t="s">
        <v>2088</v>
      </c>
      <c r="H990" s="34" t="s">
        <v>2089</v>
      </c>
      <c r="I990" s="34" t="s">
        <v>2094</v>
      </c>
      <c r="J990" s="148">
        <v>6743</v>
      </c>
      <c r="K990" s="149">
        <v>41309</v>
      </c>
      <c r="L990" s="150" t="s">
        <v>2103</v>
      </c>
      <c r="M990" s="128" t="s">
        <v>5895</v>
      </c>
      <c r="N990" s="150" t="s">
        <v>6379</v>
      </c>
    </row>
    <row r="991" spans="1:14" ht="38.25" customHeight="1" outlineLevel="1">
      <c r="A991" s="128" t="s">
        <v>6380</v>
      </c>
      <c r="B991" s="148" t="s">
        <v>5253</v>
      </c>
      <c r="C991" s="146" t="s">
        <v>1676</v>
      </c>
      <c r="D991" s="199" t="s">
        <v>6381</v>
      </c>
      <c r="E991" s="34">
        <v>40.206330000000001</v>
      </c>
      <c r="F991" s="150" t="s">
        <v>1690</v>
      </c>
      <c r="G991" s="34" t="s">
        <v>2088</v>
      </c>
      <c r="H991" s="34" t="s">
        <v>2089</v>
      </c>
      <c r="I991" s="34" t="s">
        <v>2094</v>
      </c>
      <c r="J991" s="148">
        <v>6864</v>
      </c>
      <c r="K991" s="149">
        <v>41332</v>
      </c>
      <c r="L991" s="150" t="s">
        <v>2099</v>
      </c>
      <c r="M991" s="128" t="s">
        <v>5895</v>
      </c>
      <c r="N991" s="150" t="s">
        <v>6382</v>
      </c>
    </row>
    <row r="992" spans="1:14" ht="102" customHeight="1" outlineLevel="1">
      <c r="A992" s="128" t="s">
        <v>6383</v>
      </c>
      <c r="B992" s="148" t="s">
        <v>5260</v>
      </c>
      <c r="C992" s="146" t="s">
        <v>1676</v>
      </c>
      <c r="D992" s="222" t="s">
        <v>6384</v>
      </c>
      <c r="E992" s="34">
        <v>60.759850000000007</v>
      </c>
      <c r="F992" s="150" t="s">
        <v>1690</v>
      </c>
      <c r="G992" s="34" t="s">
        <v>2088</v>
      </c>
      <c r="H992" s="34" t="s">
        <v>2089</v>
      </c>
      <c r="I992" s="34" t="s">
        <v>2094</v>
      </c>
      <c r="J992" s="148">
        <v>6872</v>
      </c>
      <c r="K992" s="149">
        <v>41340</v>
      </c>
      <c r="L992" s="150" t="s">
        <v>6385</v>
      </c>
      <c r="M992" s="128" t="s">
        <v>5895</v>
      </c>
      <c r="N992" s="150" t="s">
        <v>6386</v>
      </c>
    </row>
    <row r="993" spans="1:14" ht="99" customHeight="1" outlineLevel="1">
      <c r="A993" s="128" t="s">
        <v>6387</v>
      </c>
      <c r="B993" s="148" t="s">
        <v>5269</v>
      </c>
      <c r="C993" s="146" t="s">
        <v>1676</v>
      </c>
      <c r="D993" s="199" t="s">
        <v>6388</v>
      </c>
      <c r="E993" s="34">
        <v>41.107050000000001</v>
      </c>
      <c r="F993" s="150" t="s">
        <v>1690</v>
      </c>
      <c r="G993" s="34" t="s">
        <v>2088</v>
      </c>
      <c r="H993" s="34" t="s">
        <v>2089</v>
      </c>
      <c r="I993" s="34" t="s">
        <v>2094</v>
      </c>
      <c r="J993" s="148">
        <v>6873</v>
      </c>
      <c r="K993" s="149">
        <v>41333</v>
      </c>
      <c r="L993" s="150" t="s">
        <v>6389</v>
      </c>
      <c r="M993" s="128" t="s">
        <v>5895</v>
      </c>
      <c r="N993" s="150" t="s">
        <v>6390</v>
      </c>
    </row>
    <row r="994" spans="1:14" ht="51" customHeight="1" outlineLevel="1">
      <c r="A994" s="128" t="s">
        <v>6391</v>
      </c>
      <c r="B994" s="148" t="s">
        <v>5289</v>
      </c>
      <c r="C994" s="146" t="s">
        <v>1676</v>
      </c>
      <c r="D994" s="199" t="s">
        <v>6392</v>
      </c>
      <c r="E994" s="34">
        <v>50.483089999999997</v>
      </c>
      <c r="F994" s="150" t="s">
        <v>1690</v>
      </c>
      <c r="G994" s="34" t="s">
        <v>2088</v>
      </c>
      <c r="H994" s="34" t="s">
        <v>2089</v>
      </c>
      <c r="I994" s="34" t="s">
        <v>2094</v>
      </c>
      <c r="J994" s="148">
        <v>6880</v>
      </c>
      <c r="K994" s="149">
        <v>41340</v>
      </c>
      <c r="L994" s="150" t="s">
        <v>2033</v>
      </c>
      <c r="M994" s="128" t="s">
        <v>5895</v>
      </c>
      <c r="N994" s="150" t="s">
        <v>6393</v>
      </c>
    </row>
    <row r="995" spans="1:14" ht="66" customHeight="1" outlineLevel="1">
      <c r="A995" s="128" t="s">
        <v>6394</v>
      </c>
      <c r="B995" s="148" t="s">
        <v>5301</v>
      </c>
      <c r="C995" s="146" t="s">
        <v>1676</v>
      </c>
      <c r="D995" s="205" t="s">
        <v>6395</v>
      </c>
      <c r="E995" s="34">
        <v>40.206330000000001</v>
      </c>
      <c r="F995" s="150" t="s">
        <v>1690</v>
      </c>
      <c r="G995" s="34" t="s">
        <v>2088</v>
      </c>
      <c r="H995" s="34" t="s">
        <v>2089</v>
      </c>
      <c r="I995" s="34" t="s">
        <v>2094</v>
      </c>
      <c r="J995" s="148">
        <v>7020</v>
      </c>
      <c r="K995" s="149">
        <v>41379</v>
      </c>
      <c r="L995" s="150" t="s">
        <v>6396</v>
      </c>
      <c r="M995" s="128" t="s">
        <v>6397</v>
      </c>
      <c r="N995" s="150" t="s">
        <v>6398</v>
      </c>
    </row>
    <row r="996" spans="1:14" ht="38.25" customHeight="1" outlineLevel="1">
      <c r="A996" s="128" t="s">
        <v>6399</v>
      </c>
      <c r="B996" s="148" t="s">
        <v>5309</v>
      </c>
      <c r="C996" s="146" t="s">
        <v>1676</v>
      </c>
      <c r="D996" s="199" t="s">
        <v>6400</v>
      </c>
      <c r="E996" s="34">
        <v>30.785959999999999</v>
      </c>
      <c r="F996" s="150" t="s">
        <v>1690</v>
      </c>
      <c r="G996" s="34" t="s">
        <v>2088</v>
      </c>
      <c r="H996" s="34" t="s">
        <v>2089</v>
      </c>
      <c r="I996" s="34" t="s">
        <v>2094</v>
      </c>
      <c r="J996" s="148">
        <v>7071</v>
      </c>
      <c r="K996" s="149">
        <v>41390</v>
      </c>
      <c r="L996" s="150" t="s">
        <v>6401</v>
      </c>
      <c r="M996" s="128" t="s">
        <v>6397</v>
      </c>
      <c r="N996" s="150" t="s">
        <v>6402</v>
      </c>
    </row>
    <row r="997" spans="1:14" ht="47.25" customHeight="1" outlineLevel="1">
      <c r="A997" s="128" t="s">
        <v>6403</v>
      </c>
      <c r="B997" s="148" t="s">
        <v>5317</v>
      </c>
      <c r="C997" s="146" t="s">
        <v>1676</v>
      </c>
      <c r="D997" s="199" t="s">
        <v>6404</v>
      </c>
      <c r="E997" s="34">
        <v>40.206330000000001</v>
      </c>
      <c r="F997" s="150" t="s">
        <v>1690</v>
      </c>
      <c r="G997" s="34" t="s">
        <v>2088</v>
      </c>
      <c r="H997" s="34" t="s">
        <v>2089</v>
      </c>
      <c r="I997" s="34" t="s">
        <v>2094</v>
      </c>
      <c r="J997" s="148">
        <v>7125</v>
      </c>
      <c r="K997" s="149">
        <v>41394</v>
      </c>
      <c r="L997" s="150" t="s">
        <v>2050</v>
      </c>
      <c r="M997" s="128" t="s">
        <v>6397</v>
      </c>
      <c r="N997" s="150" t="s">
        <v>6405</v>
      </c>
    </row>
    <row r="998" spans="1:14" ht="31.5" customHeight="1" outlineLevel="1">
      <c r="A998" s="128" t="s">
        <v>6406</v>
      </c>
      <c r="B998" s="148" t="s">
        <v>5330</v>
      </c>
      <c r="C998" s="146" t="s">
        <v>1676</v>
      </c>
      <c r="D998" s="199" t="s">
        <v>6407</v>
      </c>
      <c r="E998" s="34">
        <v>43.631920000000001</v>
      </c>
      <c r="F998" s="150" t="s">
        <v>1690</v>
      </c>
      <c r="G998" s="34" t="s">
        <v>2088</v>
      </c>
      <c r="H998" s="34" t="s">
        <v>2089</v>
      </c>
      <c r="I998" s="34" t="s">
        <v>2094</v>
      </c>
      <c r="J998" s="148">
        <v>7164</v>
      </c>
      <c r="K998" s="149">
        <v>41421</v>
      </c>
      <c r="L998" s="150" t="s">
        <v>2107</v>
      </c>
      <c r="M998" s="128" t="s">
        <v>6397</v>
      </c>
      <c r="N998" s="150" t="s">
        <v>6408</v>
      </c>
    </row>
    <row r="999" spans="1:14" ht="69.75" customHeight="1" outlineLevel="1">
      <c r="A999" s="128" t="s">
        <v>6409</v>
      </c>
      <c r="B999" s="148" t="s">
        <v>5344</v>
      </c>
      <c r="C999" s="146" t="s">
        <v>1676</v>
      </c>
      <c r="D999" s="199" t="s">
        <v>6410</v>
      </c>
      <c r="E999" s="34">
        <v>78.628659999999996</v>
      </c>
      <c r="F999" s="150" t="s">
        <v>1690</v>
      </c>
      <c r="G999" s="34" t="s">
        <v>2088</v>
      </c>
      <c r="H999" s="34" t="s">
        <v>2089</v>
      </c>
      <c r="I999" s="34" t="s">
        <v>2094</v>
      </c>
      <c r="J999" s="148">
        <v>7203</v>
      </c>
      <c r="K999" s="149">
        <v>41428</v>
      </c>
      <c r="L999" s="150" t="s">
        <v>6411</v>
      </c>
      <c r="M999" s="128" t="s">
        <v>6397</v>
      </c>
      <c r="N999" s="150" t="s">
        <v>6412</v>
      </c>
    </row>
    <row r="1000" spans="1:14" ht="47.25" customHeight="1" outlineLevel="1">
      <c r="A1000" s="128" t="s">
        <v>6413</v>
      </c>
      <c r="B1000" s="148" t="s">
        <v>6414</v>
      </c>
      <c r="C1000" s="146" t="s">
        <v>1676</v>
      </c>
      <c r="D1000" s="199" t="s">
        <v>6415</v>
      </c>
      <c r="E1000" s="34">
        <v>41.107050000000001</v>
      </c>
      <c r="F1000" s="150" t="s">
        <v>1690</v>
      </c>
      <c r="G1000" s="34" t="s">
        <v>2088</v>
      </c>
      <c r="H1000" s="34" t="s">
        <v>2089</v>
      </c>
      <c r="I1000" s="34" t="s">
        <v>2094</v>
      </c>
      <c r="J1000" s="148">
        <v>7229</v>
      </c>
      <c r="K1000" s="149">
        <v>41435</v>
      </c>
      <c r="L1000" s="150" t="s">
        <v>2120</v>
      </c>
      <c r="M1000" s="128" t="s">
        <v>6397</v>
      </c>
      <c r="N1000" s="150" t="s">
        <v>6416</v>
      </c>
    </row>
    <row r="1001" spans="1:14" ht="69" customHeight="1" outlineLevel="1">
      <c r="A1001" s="128" t="s">
        <v>6417</v>
      </c>
      <c r="B1001" s="148" t="s">
        <v>6418</v>
      </c>
      <c r="C1001" s="146" t="s">
        <v>1676</v>
      </c>
      <c r="D1001" s="199" t="s">
        <v>6419</v>
      </c>
      <c r="E1001" s="34">
        <v>59.332440000000005</v>
      </c>
      <c r="F1001" s="150" t="s">
        <v>1690</v>
      </c>
      <c r="G1001" s="34" t="s">
        <v>2088</v>
      </c>
      <c r="H1001" s="34" t="s">
        <v>2089</v>
      </c>
      <c r="I1001" s="34" t="s">
        <v>2094</v>
      </c>
      <c r="J1001" s="148">
        <v>7328</v>
      </c>
      <c r="K1001" s="149">
        <v>41446</v>
      </c>
      <c r="L1001" s="150" t="s">
        <v>6420</v>
      </c>
      <c r="M1001" s="128" t="s">
        <v>6397</v>
      </c>
      <c r="N1001" s="150" t="s">
        <v>6421</v>
      </c>
    </row>
    <row r="1002" spans="1:14" ht="68.25" customHeight="1" outlineLevel="1">
      <c r="A1002" s="128" t="s">
        <v>6422</v>
      </c>
      <c r="B1002" s="148" t="s">
        <v>6423</v>
      </c>
      <c r="C1002" s="146" t="s">
        <v>1676</v>
      </c>
      <c r="D1002" s="199" t="s">
        <v>6424</v>
      </c>
      <c r="E1002" s="34">
        <v>41.107050000000001</v>
      </c>
      <c r="F1002" s="150" t="s">
        <v>1690</v>
      </c>
      <c r="G1002" s="34" t="s">
        <v>2088</v>
      </c>
      <c r="H1002" s="34" t="s">
        <v>2089</v>
      </c>
      <c r="I1002" s="34" t="s">
        <v>2094</v>
      </c>
      <c r="J1002" s="148">
        <v>7364</v>
      </c>
      <c r="K1002" s="149">
        <v>41456</v>
      </c>
      <c r="L1002" s="150" t="s">
        <v>6425</v>
      </c>
      <c r="M1002" s="128" t="s">
        <v>6397</v>
      </c>
      <c r="N1002" s="150" t="s">
        <v>6426</v>
      </c>
    </row>
    <row r="1003" spans="1:14" ht="84" customHeight="1" outlineLevel="1">
      <c r="A1003" s="128" t="s">
        <v>6427</v>
      </c>
      <c r="B1003" s="148" t="s">
        <v>6428</v>
      </c>
      <c r="C1003" s="146" t="s">
        <v>1676</v>
      </c>
      <c r="D1003" s="199" t="s">
        <v>6429</v>
      </c>
      <c r="E1003" s="34">
        <v>69.658799999999999</v>
      </c>
      <c r="F1003" s="150" t="s">
        <v>1690</v>
      </c>
      <c r="G1003" s="34" t="s">
        <v>2088</v>
      </c>
      <c r="H1003" s="34" t="s">
        <v>2089</v>
      </c>
      <c r="I1003" s="34" t="s">
        <v>2094</v>
      </c>
      <c r="J1003" s="148">
        <v>7367</v>
      </c>
      <c r="K1003" s="149">
        <v>41456</v>
      </c>
      <c r="L1003" s="150" t="s">
        <v>6430</v>
      </c>
      <c r="M1003" s="128" t="s">
        <v>6397</v>
      </c>
      <c r="N1003" s="150" t="s">
        <v>6431</v>
      </c>
    </row>
    <row r="1004" spans="1:14" ht="64.5" customHeight="1" outlineLevel="1">
      <c r="A1004" s="128" t="s">
        <v>6432</v>
      </c>
      <c r="B1004" s="148" t="s">
        <v>6433</v>
      </c>
      <c r="C1004" s="146" t="s">
        <v>1676</v>
      </c>
      <c r="D1004" s="199" t="s">
        <v>6434</v>
      </c>
      <c r="E1004" s="34">
        <v>30.830279999999998</v>
      </c>
      <c r="F1004" s="150" t="s">
        <v>1690</v>
      </c>
      <c r="G1004" s="34" t="s">
        <v>2088</v>
      </c>
      <c r="H1004" s="34" t="s">
        <v>2089</v>
      </c>
      <c r="I1004" s="34" t="s">
        <v>2094</v>
      </c>
      <c r="J1004" s="148">
        <v>7459</v>
      </c>
      <c r="K1004" s="149">
        <v>41478</v>
      </c>
      <c r="L1004" s="150" t="s">
        <v>6435</v>
      </c>
      <c r="M1004" s="128" t="s">
        <v>6397</v>
      </c>
      <c r="N1004" s="150" t="s">
        <v>6436</v>
      </c>
    </row>
    <row r="1005" spans="1:14" s="112" customFormat="1" ht="67.5" customHeight="1" outlineLevel="1">
      <c r="A1005" s="128" t="s">
        <v>6437</v>
      </c>
      <c r="B1005" s="148" t="s">
        <v>6438</v>
      </c>
      <c r="C1005" s="161" t="s">
        <v>1676</v>
      </c>
      <c r="D1005" s="200" t="s">
        <v>6439</v>
      </c>
      <c r="E1005" s="34">
        <v>60.759850000000007</v>
      </c>
      <c r="F1005" s="150" t="s">
        <v>1690</v>
      </c>
      <c r="G1005" s="34" t="s">
        <v>2088</v>
      </c>
      <c r="H1005" s="34" t="s">
        <v>2089</v>
      </c>
      <c r="I1005" s="34" t="s">
        <v>2094</v>
      </c>
      <c r="J1005" s="148" t="s">
        <v>6440</v>
      </c>
      <c r="K1005" s="149">
        <v>39669</v>
      </c>
      <c r="L1005" s="150" t="s">
        <v>2112</v>
      </c>
      <c r="M1005" s="128" t="s">
        <v>6397</v>
      </c>
      <c r="N1005" s="150" t="s">
        <v>6441</v>
      </c>
    </row>
    <row r="1006" spans="1:14" ht="51" customHeight="1" outlineLevel="1">
      <c r="A1006" s="128" t="s">
        <v>6442</v>
      </c>
      <c r="B1006" s="148" t="s">
        <v>6443</v>
      </c>
      <c r="C1006" s="146" t="s">
        <v>1676</v>
      </c>
      <c r="D1006" s="199" t="s">
        <v>6444</v>
      </c>
      <c r="E1006" s="34">
        <v>13.11857</v>
      </c>
      <c r="F1006" s="150" t="s">
        <v>166</v>
      </c>
      <c r="G1006" s="34" t="s">
        <v>6083</v>
      </c>
      <c r="H1006" s="34" t="s">
        <v>6084</v>
      </c>
      <c r="I1006" s="34" t="s">
        <v>6085</v>
      </c>
      <c r="J1006" s="148">
        <v>7637</v>
      </c>
      <c r="K1006" s="149">
        <v>41515</v>
      </c>
      <c r="L1006" s="150" t="s">
        <v>6445</v>
      </c>
      <c r="M1006" s="128" t="s">
        <v>6397</v>
      </c>
      <c r="N1006" s="150" t="s">
        <v>6446</v>
      </c>
    </row>
    <row r="1007" spans="1:14" ht="51" customHeight="1" outlineLevel="1">
      <c r="A1007" s="128" t="s">
        <v>6447</v>
      </c>
      <c r="B1007" s="148" t="s">
        <v>6448</v>
      </c>
      <c r="C1007" s="146" t="s">
        <v>1676</v>
      </c>
      <c r="D1007" s="147" t="s">
        <v>6449</v>
      </c>
      <c r="E1007" s="34">
        <v>11.207840000000001</v>
      </c>
      <c r="F1007" s="150" t="s">
        <v>166</v>
      </c>
      <c r="G1007" s="34" t="s">
        <v>6083</v>
      </c>
      <c r="H1007" s="34" t="s">
        <v>6084</v>
      </c>
      <c r="I1007" s="34" t="s">
        <v>6085</v>
      </c>
      <c r="J1007" s="148">
        <v>7889</v>
      </c>
      <c r="K1007" s="149">
        <v>41554</v>
      </c>
      <c r="L1007" s="150" t="s">
        <v>6450</v>
      </c>
      <c r="M1007" s="128" t="s">
        <v>6397</v>
      </c>
      <c r="N1007" s="150" t="s">
        <v>6451</v>
      </c>
    </row>
    <row r="1008" spans="1:14" ht="68.25" customHeight="1" outlineLevel="1">
      <c r="A1008" s="128" t="s">
        <v>6452</v>
      </c>
      <c r="B1008" s="148" t="s">
        <v>6453</v>
      </c>
      <c r="C1008" s="146" t="s">
        <v>1676</v>
      </c>
      <c r="D1008" s="199" t="s">
        <v>6454</v>
      </c>
      <c r="E1008" s="34">
        <v>201.65199999999999</v>
      </c>
      <c r="F1008" s="150" t="s">
        <v>5904</v>
      </c>
      <c r="G1008" s="34" t="s">
        <v>6132</v>
      </c>
      <c r="H1008" s="34" t="s">
        <v>6128</v>
      </c>
      <c r="I1008" s="34" t="s">
        <v>6133</v>
      </c>
      <c r="J1008" s="148">
        <v>8210</v>
      </c>
      <c r="K1008" s="149">
        <v>41617</v>
      </c>
      <c r="L1008" s="150" t="s">
        <v>6455</v>
      </c>
      <c r="M1008" s="128" t="s">
        <v>6397</v>
      </c>
      <c r="N1008" s="150" t="s">
        <v>6456</v>
      </c>
    </row>
    <row r="1009" spans="1:14" ht="36" customHeight="1" outlineLevel="1">
      <c r="A1009" s="281" t="s">
        <v>6457</v>
      </c>
      <c r="B1009" s="284" t="s">
        <v>6458</v>
      </c>
      <c r="C1009" s="268" t="s">
        <v>1676</v>
      </c>
      <c r="D1009" s="286" t="s">
        <v>6459</v>
      </c>
      <c r="E1009" s="270">
        <v>88.137259999999998</v>
      </c>
      <c r="F1009" s="270" t="s">
        <v>1690</v>
      </c>
      <c r="G1009" s="270" t="s">
        <v>6132</v>
      </c>
      <c r="H1009" s="270" t="s">
        <v>6128</v>
      </c>
      <c r="I1009" s="270" t="s">
        <v>6133</v>
      </c>
      <c r="J1009" s="148">
        <v>8168</v>
      </c>
      <c r="K1009" s="149">
        <v>41614</v>
      </c>
      <c r="L1009" s="150" t="s">
        <v>6460</v>
      </c>
      <c r="M1009" s="128" t="s">
        <v>6397</v>
      </c>
      <c r="N1009" s="265" t="s">
        <v>6461</v>
      </c>
    </row>
    <row r="1010" spans="1:14" ht="34.5" customHeight="1" outlineLevel="1">
      <c r="A1010" s="281"/>
      <c r="B1010" s="284"/>
      <c r="C1010" s="268"/>
      <c r="D1010" s="286"/>
      <c r="E1010" s="270"/>
      <c r="F1010" s="270"/>
      <c r="G1010" s="270"/>
      <c r="H1010" s="270"/>
      <c r="I1010" s="270"/>
      <c r="J1010" s="148">
        <v>8169</v>
      </c>
      <c r="K1010" s="149">
        <v>41614</v>
      </c>
      <c r="L1010" s="150" t="s">
        <v>6462</v>
      </c>
      <c r="M1010" s="128" t="s">
        <v>6397</v>
      </c>
      <c r="N1010" s="265"/>
    </row>
    <row r="1011" spans="1:14" ht="31.5" customHeight="1" outlineLevel="1">
      <c r="A1011" s="128" t="s">
        <v>6463</v>
      </c>
      <c r="B1011" s="204" t="s">
        <v>6464</v>
      </c>
      <c r="C1011" s="146" t="s">
        <v>1676</v>
      </c>
      <c r="D1011" s="199" t="s">
        <v>6465</v>
      </c>
      <c r="E1011" s="34">
        <v>637.79804999999999</v>
      </c>
      <c r="F1011" s="150" t="s">
        <v>6100</v>
      </c>
      <c r="G1011" s="34" t="s">
        <v>6282</v>
      </c>
      <c r="H1011" s="34" t="s">
        <v>6283</v>
      </c>
      <c r="I1011" s="34" t="s">
        <v>6284</v>
      </c>
      <c r="J1011" s="148">
        <v>7687</v>
      </c>
      <c r="K1011" s="149">
        <v>41526</v>
      </c>
      <c r="L1011" s="150" t="s">
        <v>6466</v>
      </c>
      <c r="M1011" s="128" t="s">
        <v>6397</v>
      </c>
      <c r="N1011" s="150" t="s">
        <v>6467</v>
      </c>
    </row>
    <row r="1012" spans="1:14" ht="31.5" customHeight="1" outlineLevel="1">
      <c r="A1012" s="128" t="s">
        <v>6468</v>
      </c>
      <c r="B1012" s="204" t="s">
        <v>6469</v>
      </c>
      <c r="C1012" s="146" t="s">
        <v>1676</v>
      </c>
      <c r="D1012" s="199" t="s">
        <v>6470</v>
      </c>
      <c r="E1012" s="34">
        <v>501.07706000000002</v>
      </c>
      <c r="F1012" s="150" t="s">
        <v>6100</v>
      </c>
      <c r="G1012" s="34" t="s">
        <v>6282</v>
      </c>
      <c r="H1012" s="34" t="s">
        <v>6283</v>
      </c>
      <c r="I1012" s="34" t="s">
        <v>6284</v>
      </c>
      <c r="J1012" s="148">
        <v>7982</v>
      </c>
      <c r="K1012" s="149">
        <v>41571</v>
      </c>
      <c r="L1012" s="150" t="s">
        <v>6471</v>
      </c>
      <c r="M1012" s="128" t="s">
        <v>6397</v>
      </c>
      <c r="N1012" s="150" t="s">
        <v>6472</v>
      </c>
    </row>
    <row r="1013" spans="1:14" s="112" customFormat="1" ht="63" outlineLevel="1">
      <c r="A1013" s="128" t="s">
        <v>6473</v>
      </c>
      <c r="B1013" s="204" t="s">
        <v>6474</v>
      </c>
      <c r="C1013" s="148" t="s">
        <v>1676</v>
      </c>
      <c r="D1013" s="200" t="s">
        <v>6475</v>
      </c>
      <c r="E1013" s="34">
        <v>2248.3069999999998</v>
      </c>
      <c r="F1013" s="150" t="s">
        <v>6476</v>
      </c>
      <c r="G1013" s="34" t="s">
        <v>1786</v>
      </c>
      <c r="H1013" s="34" t="s">
        <v>1787</v>
      </c>
      <c r="I1013" s="34" t="s">
        <v>1788</v>
      </c>
      <c r="J1013" s="148">
        <v>4625</v>
      </c>
      <c r="K1013" s="149">
        <v>40847</v>
      </c>
      <c r="L1013" s="150" t="s">
        <v>1790</v>
      </c>
      <c r="M1013" s="128" t="s">
        <v>6397</v>
      </c>
      <c r="N1013" s="150" t="s">
        <v>6477</v>
      </c>
    </row>
    <row r="1014" spans="1:14" s="220" customFormat="1" ht="47.25" outlineLevel="1">
      <c r="A1014" s="128" t="s">
        <v>6478</v>
      </c>
      <c r="B1014" s="204" t="s">
        <v>6479</v>
      </c>
      <c r="C1014" s="148" t="s">
        <v>1676</v>
      </c>
      <c r="D1014" s="199" t="s">
        <v>6480</v>
      </c>
      <c r="E1014" s="34">
        <v>6109.52</v>
      </c>
      <c r="F1014" s="150" t="s">
        <v>6476</v>
      </c>
      <c r="G1014" s="34" t="s">
        <v>6481</v>
      </c>
      <c r="H1014" s="34" t="s">
        <v>6482</v>
      </c>
      <c r="I1014" s="34" t="s">
        <v>6483</v>
      </c>
      <c r="J1014" s="148" t="s">
        <v>6484</v>
      </c>
      <c r="K1014" s="149">
        <v>40513</v>
      </c>
      <c r="L1014" s="150" t="s">
        <v>6485</v>
      </c>
      <c r="M1014" s="128" t="s">
        <v>6397</v>
      </c>
      <c r="N1014" s="150" t="s">
        <v>6486</v>
      </c>
    </row>
    <row r="1015" spans="1:14" s="220" customFormat="1" ht="110.25" outlineLevel="1">
      <c r="A1015" s="128" t="s">
        <v>6487</v>
      </c>
      <c r="B1015" s="204" t="s">
        <v>6488</v>
      </c>
      <c r="C1015" s="161" t="s">
        <v>1676</v>
      </c>
      <c r="D1015" s="199" t="s">
        <v>1924</v>
      </c>
      <c r="E1015" s="34">
        <v>4085.9244600000002</v>
      </c>
      <c r="F1015" s="150" t="s">
        <v>6489</v>
      </c>
      <c r="G1015" s="34" t="s">
        <v>5961</v>
      </c>
      <c r="H1015" s="34" t="s">
        <v>6490</v>
      </c>
      <c r="I1015" s="34" t="s">
        <v>5962</v>
      </c>
      <c r="J1015" s="148">
        <v>6023</v>
      </c>
      <c r="K1015" s="149">
        <v>41156</v>
      </c>
      <c r="L1015" s="150" t="s">
        <v>6491</v>
      </c>
      <c r="M1015" s="128" t="s">
        <v>6397</v>
      </c>
      <c r="N1015" s="150" t="s">
        <v>6492</v>
      </c>
    </row>
    <row r="1016" spans="1:14" s="216" customFormat="1">
      <c r="A1016" s="196" t="s">
        <v>2068</v>
      </c>
      <c r="B1016" s="264" t="s">
        <v>2069</v>
      </c>
      <c r="C1016" s="278"/>
      <c r="D1016" s="278"/>
      <c r="E1016" s="158">
        <f>SUM(E1017:E1096)</f>
        <v>7164.5001500000008</v>
      </c>
      <c r="F1016" s="155" t="s">
        <v>189</v>
      </c>
      <c r="G1016" s="152" t="s">
        <v>189</v>
      </c>
      <c r="H1016" s="152" t="s">
        <v>189</v>
      </c>
      <c r="I1016" s="152" t="s">
        <v>189</v>
      </c>
      <c r="J1016" s="153"/>
      <c r="K1016" s="154"/>
      <c r="L1016" s="155"/>
      <c r="M1016" s="202"/>
      <c r="N1016" s="215"/>
    </row>
    <row r="1017" spans="1:14" ht="94.5" outlineLevel="1">
      <c r="A1017" s="128" t="s">
        <v>2070</v>
      </c>
      <c r="B1017" s="148" t="s">
        <v>1680</v>
      </c>
      <c r="C1017" s="146" t="s">
        <v>1676</v>
      </c>
      <c r="D1017" s="199" t="s">
        <v>6493</v>
      </c>
      <c r="E1017" s="34">
        <v>81.141460000000009</v>
      </c>
      <c r="F1017" s="150" t="s">
        <v>6494</v>
      </c>
      <c r="G1017" s="34" t="s">
        <v>2012</v>
      </c>
      <c r="H1017" s="34" t="s">
        <v>6495</v>
      </c>
      <c r="I1017" s="34" t="s">
        <v>2014</v>
      </c>
      <c r="J1017" s="148">
        <v>7925</v>
      </c>
      <c r="K1017" s="149">
        <v>41561</v>
      </c>
      <c r="L1017" s="150" t="s">
        <v>6496</v>
      </c>
      <c r="M1017" s="128" t="s">
        <v>6497</v>
      </c>
      <c r="N1017" s="150" t="s">
        <v>6498</v>
      </c>
    </row>
    <row r="1018" spans="1:14" ht="63" outlineLevel="1">
      <c r="A1018" s="128" t="s">
        <v>2078</v>
      </c>
      <c r="B1018" s="148" t="s">
        <v>1688</v>
      </c>
      <c r="C1018" s="146" t="s">
        <v>1676</v>
      </c>
      <c r="D1018" s="199" t="s">
        <v>6499</v>
      </c>
      <c r="E1018" s="34">
        <v>0</v>
      </c>
      <c r="F1018" s="150" t="s">
        <v>6500</v>
      </c>
      <c r="G1018" s="34" t="s">
        <v>6501</v>
      </c>
      <c r="H1018" s="34" t="s">
        <v>5462</v>
      </c>
      <c r="I1018" s="34" t="s">
        <v>6502</v>
      </c>
      <c r="J1018" s="148">
        <v>1988</v>
      </c>
      <c r="K1018" s="149">
        <v>40616</v>
      </c>
      <c r="L1018" s="150" t="s">
        <v>6503</v>
      </c>
      <c r="M1018" s="128" t="s">
        <v>6497</v>
      </c>
      <c r="N1018" s="150" t="s">
        <v>6504</v>
      </c>
    </row>
    <row r="1019" spans="1:14" ht="141.75" outlineLevel="1">
      <c r="A1019" s="128" t="s">
        <v>2086</v>
      </c>
      <c r="B1019" s="148" t="s">
        <v>1698</v>
      </c>
      <c r="C1019" s="146" t="s">
        <v>1676</v>
      </c>
      <c r="D1019" s="199" t="s">
        <v>6505</v>
      </c>
      <c r="E1019" s="34">
        <v>0</v>
      </c>
      <c r="F1019" s="150" t="s">
        <v>2488</v>
      </c>
      <c r="G1019" s="34" t="s">
        <v>6506</v>
      </c>
      <c r="H1019" s="34" t="s">
        <v>6507</v>
      </c>
      <c r="I1019" s="34" t="s">
        <v>6508</v>
      </c>
      <c r="J1019" s="148">
        <v>8027</v>
      </c>
      <c r="K1019" s="149">
        <v>41578</v>
      </c>
      <c r="L1019" s="150" t="s">
        <v>6509</v>
      </c>
      <c r="M1019" s="128" t="s">
        <v>6497</v>
      </c>
      <c r="N1019" s="150" t="s">
        <v>6510</v>
      </c>
    </row>
    <row r="1020" spans="1:14" ht="47.25" outlineLevel="1">
      <c r="A1020" s="128" t="s">
        <v>2092</v>
      </c>
      <c r="B1020" s="148" t="s">
        <v>1708</v>
      </c>
      <c r="C1020" s="146" t="s">
        <v>1676</v>
      </c>
      <c r="D1020" s="199" t="s">
        <v>6511</v>
      </c>
      <c r="E1020" s="34">
        <v>9.40578</v>
      </c>
      <c r="F1020" s="150" t="s">
        <v>6512</v>
      </c>
      <c r="G1020" s="34" t="s">
        <v>6513</v>
      </c>
      <c r="H1020" s="34" t="s">
        <v>6514</v>
      </c>
      <c r="I1020" s="34" t="s">
        <v>6515</v>
      </c>
      <c r="J1020" s="148">
        <v>7130</v>
      </c>
      <c r="K1020" s="149" t="s">
        <v>1632</v>
      </c>
      <c r="L1020" s="150" t="s">
        <v>6516</v>
      </c>
      <c r="M1020" s="128" t="s">
        <v>6497</v>
      </c>
      <c r="N1020" s="150" t="s">
        <v>6517</v>
      </c>
    </row>
    <row r="1021" spans="1:14" ht="63" outlineLevel="1">
      <c r="A1021" s="128" t="s">
        <v>2097</v>
      </c>
      <c r="B1021" s="148" t="s">
        <v>1718</v>
      </c>
      <c r="C1021" s="146" t="s">
        <v>1676</v>
      </c>
      <c r="D1021" s="147" t="s">
        <v>6518</v>
      </c>
      <c r="E1021" s="34">
        <v>44.979819999999997</v>
      </c>
      <c r="F1021" s="150" t="s">
        <v>6519</v>
      </c>
      <c r="G1021" s="34" t="s">
        <v>6520</v>
      </c>
      <c r="H1021" s="34" t="s">
        <v>5492</v>
      </c>
      <c r="I1021" s="34" t="s">
        <v>6521</v>
      </c>
      <c r="J1021" s="148">
        <v>7690</v>
      </c>
      <c r="K1021" s="149">
        <v>41526</v>
      </c>
      <c r="L1021" s="150" t="s">
        <v>6522</v>
      </c>
      <c r="M1021" s="128" t="s">
        <v>6497</v>
      </c>
      <c r="N1021" s="150" t="s">
        <v>6523</v>
      </c>
    </row>
    <row r="1022" spans="1:14" ht="29.25" customHeight="1" outlineLevel="1">
      <c r="A1022" s="281" t="s">
        <v>2101</v>
      </c>
      <c r="B1022" s="284" t="s">
        <v>1728</v>
      </c>
      <c r="C1022" s="268" t="s">
        <v>1676</v>
      </c>
      <c r="D1022" s="283" t="s">
        <v>6524</v>
      </c>
      <c r="E1022" s="270">
        <v>0</v>
      </c>
      <c r="F1022" s="265" t="s">
        <v>6494</v>
      </c>
      <c r="G1022" s="270" t="s">
        <v>6525</v>
      </c>
      <c r="H1022" s="270" t="s">
        <v>3885</v>
      </c>
      <c r="I1022" s="270" t="s">
        <v>6526</v>
      </c>
      <c r="J1022" s="148">
        <v>8169</v>
      </c>
      <c r="K1022" s="149">
        <v>41617</v>
      </c>
      <c r="L1022" s="150" t="s">
        <v>6527</v>
      </c>
      <c r="M1022" s="128" t="s">
        <v>6497</v>
      </c>
      <c r="N1022" s="265" t="s">
        <v>6528</v>
      </c>
    </row>
    <row r="1023" spans="1:14" ht="45" customHeight="1" outlineLevel="1">
      <c r="A1023" s="281"/>
      <c r="B1023" s="284"/>
      <c r="C1023" s="268"/>
      <c r="D1023" s="283"/>
      <c r="E1023" s="270"/>
      <c r="F1023" s="265"/>
      <c r="G1023" s="270"/>
      <c r="H1023" s="270"/>
      <c r="I1023" s="270"/>
      <c r="J1023" s="148">
        <v>8189</v>
      </c>
      <c r="K1023" s="149">
        <v>41617</v>
      </c>
      <c r="L1023" s="150" t="s">
        <v>6529</v>
      </c>
      <c r="M1023" s="128" t="s">
        <v>6497</v>
      </c>
      <c r="N1023" s="265"/>
    </row>
    <row r="1024" spans="1:14" ht="63" outlineLevel="1">
      <c r="A1024" s="128" t="s">
        <v>2105</v>
      </c>
      <c r="B1024" s="148" t="s">
        <v>1738</v>
      </c>
      <c r="C1024" s="146" t="s">
        <v>1676</v>
      </c>
      <c r="D1024" s="147" t="s">
        <v>6530</v>
      </c>
      <c r="E1024" s="34">
        <v>31.426030000000001</v>
      </c>
      <c r="F1024" s="150" t="s">
        <v>3688</v>
      </c>
      <c r="G1024" s="34" t="s">
        <v>6531</v>
      </c>
      <c r="H1024" s="34" t="s">
        <v>6532</v>
      </c>
      <c r="I1024" s="34" t="s">
        <v>6533</v>
      </c>
      <c r="J1024" s="148">
        <v>8226</v>
      </c>
      <c r="K1024" s="149">
        <v>41617</v>
      </c>
      <c r="L1024" s="150" t="s">
        <v>6534</v>
      </c>
      <c r="M1024" s="128" t="s">
        <v>6497</v>
      </c>
      <c r="N1024" s="150" t="s">
        <v>6535</v>
      </c>
    </row>
    <row r="1025" spans="1:14" ht="63" outlineLevel="1">
      <c r="A1025" s="128" t="s">
        <v>2109</v>
      </c>
      <c r="B1025" s="148" t="s">
        <v>1747</v>
      </c>
      <c r="C1025" s="146" t="s">
        <v>1676</v>
      </c>
      <c r="D1025" s="203" t="s">
        <v>6536</v>
      </c>
      <c r="E1025" s="34">
        <v>0</v>
      </c>
      <c r="F1025" s="150" t="s">
        <v>2530</v>
      </c>
      <c r="G1025" s="34" t="s">
        <v>6537</v>
      </c>
      <c r="H1025" s="34" t="s">
        <v>6538</v>
      </c>
      <c r="I1025" s="34" t="s">
        <v>6539</v>
      </c>
      <c r="J1025" s="148">
        <v>8391</v>
      </c>
      <c r="K1025" s="149">
        <v>41673</v>
      </c>
      <c r="L1025" s="150" t="s">
        <v>6540</v>
      </c>
      <c r="M1025" s="128" t="s">
        <v>6497</v>
      </c>
      <c r="N1025" s="150" t="s">
        <v>6541</v>
      </c>
    </row>
    <row r="1026" spans="1:14" ht="47.25" outlineLevel="1">
      <c r="A1026" s="128" t="s">
        <v>2114</v>
      </c>
      <c r="B1026" s="148" t="s">
        <v>1755</v>
      </c>
      <c r="C1026" s="146" t="s">
        <v>1676</v>
      </c>
      <c r="D1026" s="203" t="s">
        <v>6542</v>
      </c>
      <c r="E1026" s="34">
        <v>0</v>
      </c>
      <c r="F1026" s="150" t="s">
        <v>3688</v>
      </c>
      <c r="G1026" s="34" t="s">
        <v>6543</v>
      </c>
      <c r="H1026" s="34" t="s">
        <v>3721</v>
      </c>
      <c r="I1026" s="34" t="s">
        <v>6544</v>
      </c>
      <c r="J1026" s="148">
        <v>5902</v>
      </c>
      <c r="K1026" s="149">
        <v>41130</v>
      </c>
      <c r="L1026" s="150" t="s">
        <v>6545</v>
      </c>
      <c r="M1026" s="128" t="s">
        <v>6497</v>
      </c>
      <c r="N1026" s="150" t="s">
        <v>6546</v>
      </c>
    </row>
    <row r="1027" spans="1:14" ht="31.5" outlineLevel="1">
      <c r="A1027" s="128" t="s">
        <v>2118</v>
      </c>
      <c r="B1027" s="148" t="s">
        <v>1765</v>
      </c>
      <c r="C1027" s="146" t="s">
        <v>1676</v>
      </c>
      <c r="D1027" s="199" t="s">
        <v>6547</v>
      </c>
      <c r="E1027" s="34">
        <v>124.15343</v>
      </c>
      <c r="F1027" s="150" t="s">
        <v>6548</v>
      </c>
      <c r="G1027" s="34" t="s">
        <v>6549</v>
      </c>
      <c r="H1027" s="34" t="s">
        <v>6550</v>
      </c>
      <c r="I1027" s="34" t="s">
        <v>6551</v>
      </c>
      <c r="J1027" s="148">
        <v>6379</v>
      </c>
      <c r="K1027" s="149">
        <v>41227</v>
      </c>
      <c r="L1027" s="150" t="s">
        <v>6552</v>
      </c>
      <c r="M1027" s="128" t="s">
        <v>6497</v>
      </c>
      <c r="N1027" s="150" t="s">
        <v>6553</v>
      </c>
    </row>
    <row r="1028" spans="1:14" ht="47.25" outlineLevel="1">
      <c r="A1028" s="128" t="s">
        <v>2122</v>
      </c>
      <c r="B1028" s="148" t="s">
        <v>1775</v>
      </c>
      <c r="C1028" s="146" t="s">
        <v>1676</v>
      </c>
      <c r="D1028" s="199" t="s">
        <v>6554</v>
      </c>
      <c r="E1028" s="34">
        <v>22.732970000000002</v>
      </c>
      <c r="F1028" s="150" t="s">
        <v>2530</v>
      </c>
      <c r="G1028" s="34" t="s">
        <v>6555</v>
      </c>
      <c r="H1028" s="34" t="s">
        <v>6556</v>
      </c>
      <c r="I1028" s="34" t="s">
        <v>6557</v>
      </c>
      <c r="J1028" s="148">
        <v>7523</v>
      </c>
      <c r="K1028" s="149">
        <v>41491</v>
      </c>
      <c r="L1028" s="150" t="s">
        <v>6558</v>
      </c>
      <c r="M1028" s="128" t="s">
        <v>6497</v>
      </c>
      <c r="N1028" s="150" t="s">
        <v>6559</v>
      </c>
    </row>
    <row r="1029" spans="1:14" ht="47.25" outlineLevel="1">
      <c r="A1029" s="128" t="s">
        <v>2126</v>
      </c>
      <c r="B1029" s="148" t="s">
        <v>1784</v>
      </c>
      <c r="C1029" s="146" t="s">
        <v>1676</v>
      </c>
      <c r="D1029" s="156" t="s">
        <v>6560</v>
      </c>
      <c r="E1029" s="34">
        <v>0</v>
      </c>
      <c r="F1029" s="150" t="s">
        <v>3659</v>
      </c>
      <c r="G1029" s="34" t="s">
        <v>6561</v>
      </c>
      <c r="H1029" s="34" t="s">
        <v>6562</v>
      </c>
      <c r="I1029" s="34" t="s">
        <v>6563</v>
      </c>
      <c r="J1029" s="148">
        <v>7775</v>
      </c>
      <c r="K1029" s="149">
        <v>41536</v>
      </c>
      <c r="L1029" s="150" t="s">
        <v>6564</v>
      </c>
      <c r="M1029" s="128" t="s">
        <v>6497</v>
      </c>
      <c r="N1029" s="150" t="s">
        <v>6565</v>
      </c>
    </row>
    <row r="1030" spans="1:14" ht="63" outlineLevel="1">
      <c r="A1030" s="128" t="s">
        <v>2129</v>
      </c>
      <c r="B1030" s="148" t="s">
        <v>1793</v>
      </c>
      <c r="C1030" s="146" t="s">
        <v>1676</v>
      </c>
      <c r="D1030" s="199" t="s">
        <v>6566</v>
      </c>
      <c r="E1030" s="34">
        <v>0</v>
      </c>
      <c r="F1030" s="150" t="s">
        <v>2530</v>
      </c>
      <c r="G1030" s="34" t="s">
        <v>6567</v>
      </c>
      <c r="H1030" s="34" t="s">
        <v>6568</v>
      </c>
      <c r="I1030" s="34" t="s">
        <v>6569</v>
      </c>
      <c r="J1030" s="148">
        <v>6899</v>
      </c>
      <c r="K1030" s="149">
        <v>41352</v>
      </c>
      <c r="L1030" s="150" t="s">
        <v>6570</v>
      </c>
      <c r="M1030" s="128" t="s">
        <v>6497</v>
      </c>
      <c r="N1030" s="150" t="s">
        <v>6571</v>
      </c>
    </row>
    <row r="1031" spans="1:14" ht="47.25" outlineLevel="1">
      <c r="A1031" s="128" t="s">
        <v>2133</v>
      </c>
      <c r="B1031" s="148" t="s">
        <v>1802</v>
      </c>
      <c r="C1031" s="146" t="s">
        <v>1676</v>
      </c>
      <c r="D1031" s="203" t="s">
        <v>6572</v>
      </c>
      <c r="E1031" s="34">
        <v>0</v>
      </c>
      <c r="F1031" s="150" t="s">
        <v>3659</v>
      </c>
      <c r="G1031" s="34" t="s">
        <v>6573</v>
      </c>
      <c r="H1031" s="34" t="s">
        <v>6574</v>
      </c>
      <c r="I1031" s="34" t="s">
        <v>6575</v>
      </c>
      <c r="J1031" s="148">
        <v>4755</v>
      </c>
      <c r="K1031" s="149">
        <v>40878</v>
      </c>
      <c r="L1031" s="150" t="s">
        <v>6576</v>
      </c>
      <c r="M1031" s="128" t="s">
        <v>6497</v>
      </c>
      <c r="N1031" s="150" t="s">
        <v>6577</v>
      </c>
    </row>
    <row r="1032" spans="1:14" ht="31.5" outlineLevel="1">
      <c r="A1032" s="128" t="s">
        <v>2137</v>
      </c>
      <c r="B1032" s="148" t="s">
        <v>1811</v>
      </c>
      <c r="C1032" s="146" t="s">
        <v>1676</v>
      </c>
      <c r="D1032" s="199" t="s">
        <v>6578</v>
      </c>
      <c r="E1032" s="34">
        <v>1064.08492</v>
      </c>
      <c r="F1032" s="150" t="s">
        <v>3659</v>
      </c>
      <c r="G1032" s="34" t="s">
        <v>6579</v>
      </c>
      <c r="H1032" s="34" t="s">
        <v>6580</v>
      </c>
      <c r="I1032" s="34" t="s">
        <v>6581</v>
      </c>
      <c r="J1032" s="148">
        <v>7823</v>
      </c>
      <c r="K1032" s="149">
        <v>41549</v>
      </c>
      <c r="L1032" s="150" t="s">
        <v>6582</v>
      </c>
      <c r="M1032" s="128" t="s">
        <v>6497</v>
      </c>
      <c r="N1032" s="150" t="s">
        <v>6583</v>
      </c>
    </row>
    <row r="1033" spans="1:14" ht="47.25" outlineLevel="1">
      <c r="A1033" s="128" t="s">
        <v>2141</v>
      </c>
      <c r="B1033" s="148" t="s">
        <v>1819</v>
      </c>
      <c r="C1033" s="146" t="s">
        <v>1676</v>
      </c>
      <c r="D1033" s="199" t="s">
        <v>6584</v>
      </c>
      <c r="E1033" s="34">
        <v>0</v>
      </c>
      <c r="F1033" s="150" t="s">
        <v>3659</v>
      </c>
      <c r="G1033" s="34" t="s">
        <v>6585</v>
      </c>
      <c r="H1033" s="34" t="s">
        <v>6586</v>
      </c>
      <c r="I1033" s="34" t="s">
        <v>6587</v>
      </c>
      <c r="J1033" s="148">
        <v>4473</v>
      </c>
      <c r="K1033" s="149">
        <v>40813</v>
      </c>
      <c r="L1033" s="150" t="s">
        <v>6588</v>
      </c>
      <c r="M1033" s="128" t="s">
        <v>6497</v>
      </c>
      <c r="N1033" s="150" t="s">
        <v>6589</v>
      </c>
    </row>
    <row r="1034" spans="1:14" ht="47.25" outlineLevel="1">
      <c r="A1034" s="128" t="s">
        <v>2149</v>
      </c>
      <c r="B1034" s="148" t="s">
        <v>1828</v>
      </c>
      <c r="C1034" s="146" t="s">
        <v>1676</v>
      </c>
      <c r="D1034" s="199" t="s">
        <v>6590</v>
      </c>
      <c r="E1034" s="34">
        <v>0</v>
      </c>
      <c r="F1034" s="150" t="s">
        <v>3688</v>
      </c>
      <c r="G1034" s="34" t="s">
        <v>6591</v>
      </c>
      <c r="H1034" s="34" t="s">
        <v>6592</v>
      </c>
      <c r="I1034" s="34" t="s">
        <v>6593</v>
      </c>
      <c r="J1034" s="148">
        <v>8822</v>
      </c>
      <c r="K1034" s="149">
        <v>41778</v>
      </c>
      <c r="L1034" s="150" t="s">
        <v>6594</v>
      </c>
      <c r="M1034" s="128" t="s">
        <v>6497</v>
      </c>
      <c r="N1034" s="150" t="s">
        <v>6595</v>
      </c>
    </row>
    <row r="1035" spans="1:14" ht="63" outlineLevel="1">
      <c r="A1035" s="128" t="s">
        <v>2153</v>
      </c>
      <c r="B1035" s="148" t="s">
        <v>1836</v>
      </c>
      <c r="C1035" s="146" t="s">
        <v>1676</v>
      </c>
      <c r="D1035" s="147" t="s">
        <v>6596</v>
      </c>
      <c r="E1035" s="34">
        <v>0</v>
      </c>
      <c r="F1035" s="150" t="s">
        <v>6597</v>
      </c>
      <c r="G1035" s="34" t="s">
        <v>6598</v>
      </c>
      <c r="H1035" s="34" t="s">
        <v>6599</v>
      </c>
      <c r="I1035" s="34" t="s">
        <v>6600</v>
      </c>
      <c r="J1035" s="148" t="s">
        <v>6601</v>
      </c>
      <c r="K1035" s="149">
        <v>41009</v>
      </c>
      <c r="L1035" s="150" t="s">
        <v>6202</v>
      </c>
      <c r="M1035" s="128" t="s">
        <v>6497</v>
      </c>
      <c r="N1035" s="150" t="s">
        <v>6602</v>
      </c>
    </row>
    <row r="1036" spans="1:14" ht="47.25" outlineLevel="1">
      <c r="A1036" s="128" t="s">
        <v>2157</v>
      </c>
      <c r="B1036" s="148" t="s">
        <v>1846</v>
      </c>
      <c r="C1036" s="146" t="s">
        <v>1676</v>
      </c>
      <c r="D1036" s="199" t="s">
        <v>6603</v>
      </c>
      <c r="E1036" s="34">
        <v>0</v>
      </c>
      <c r="F1036" s="150" t="s">
        <v>3659</v>
      </c>
      <c r="G1036" s="34" t="s">
        <v>6604</v>
      </c>
      <c r="H1036" s="34" t="s">
        <v>6605</v>
      </c>
      <c r="I1036" s="34" t="s">
        <v>6606</v>
      </c>
      <c r="J1036" s="148">
        <v>8860</v>
      </c>
      <c r="K1036" s="149">
        <v>41785</v>
      </c>
      <c r="L1036" s="150" t="s">
        <v>6607</v>
      </c>
      <c r="M1036" s="128" t="s">
        <v>6497</v>
      </c>
      <c r="N1036" s="150" t="s">
        <v>6608</v>
      </c>
    </row>
    <row r="1037" spans="1:14" ht="47.25" outlineLevel="1">
      <c r="A1037" s="128" t="s">
        <v>2162</v>
      </c>
      <c r="B1037" s="148" t="s">
        <v>1855</v>
      </c>
      <c r="C1037" s="146" t="s">
        <v>1676</v>
      </c>
      <c r="D1037" s="199" t="s">
        <v>6609</v>
      </c>
      <c r="E1037" s="34">
        <v>0</v>
      </c>
      <c r="F1037" s="150" t="s">
        <v>3688</v>
      </c>
      <c r="G1037" s="34" t="s">
        <v>6610</v>
      </c>
      <c r="H1037" s="34" t="s">
        <v>6611</v>
      </c>
      <c r="I1037" s="34" t="s">
        <v>6612</v>
      </c>
      <c r="J1037" s="148">
        <v>8753</v>
      </c>
      <c r="K1037" s="149">
        <v>41814</v>
      </c>
      <c r="L1037" s="150" t="s">
        <v>6613</v>
      </c>
      <c r="M1037" s="128" t="s">
        <v>6497</v>
      </c>
      <c r="N1037" s="150" t="s">
        <v>6614</v>
      </c>
    </row>
    <row r="1038" spans="1:14" ht="47.25" outlineLevel="1">
      <c r="A1038" s="128" t="s">
        <v>2165</v>
      </c>
      <c r="B1038" s="148" t="s">
        <v>1865</v>
      </c>
      <c r="C1038" s="146" t="s">
        <v>1676</v>
      </c>
      <c r="D1038" s="199" t="s">
        <v>6615</v>
      </c>
      <c r="E1038" s="34">
        <v>0</v>
      </c>
      <c r="F1038" s="150" t="s">
        <v>3688</v>
      </c>
      <c r="G1038" s="34" t="s">
        <v>6616</v>
      </c>
      <c r="H1038" s="34" t="s">
        <v>6617</v>
      </c>
      <c r="I1038" s="34" t="s">
        <v>6618</v>
      </c>
      <c r="J1038" s="148">
        <v>8975</v>
      </c>
      <c r="K1038" s="149">
        <v>41808</v>
      </c>
      <c r="L1038" s="150" t="s">
        <v>6619</v>
      </c>
      <c r="M1038" s="128" t="s">
        <v>6497</v>
      </c>
      <c r="N1038" s="150" t="s">
        <v>6620</v>
      </c>
    </row>
    <row r="1039" spans="1:14" ht="47.25" outlineLevel="1">
      <c r="A1039" s="128" t="s">
        <v>2169</v>
      </c>
      <c r="B1039" s="148" t="s">
        <v>1869</v>
      </c>
      <c r="C1039" s="146" t="s">
        <v>1676</v>
      </c>
      <c r="D1039" s="147" t="s">
        <v>6621</v>
      </c>
      <c r="E1039" s="34">
        <v>0</v>
      </c>
      <c r="F1039" s="150" t="s">
        <v>3659</v>
      </c>
      <c r="G1039" s="34" t="s">
        <v>6622</v>
      </c>
      <c r="H1039" s="34" t="s">
        <v>6623</v>
      </c>
      <c r="I1039" s="34" t="s">
        <v>6624</v>
      </c>
      <c r="J1039" s="148">
        <v>6000009467</v>
      </c>
      <c r="K1039" s="149">
        <v>41879</v>
      </c>
      <c r="L1039" s="150" t="s">
        <v>6625</v>
      </c>
      <c r="M1039" s="128" t="s">
        <v>6497</v>
      </c>
      <c r="N1039" s="150" t="s">
        <v>6626</v>
      </c>
    </row>
    <row r="1040" spans="1:14" ht="47.25" outlineLevel="1">
      <c r="A1040" s="128" t="s">
        <v>2173</v>
      </c>
      <c r="B1040" s="148" t="s">
        <v>1879</v>
      </c>
      <c r="C1040" s="146" t="s">
        <v>1676</v>
      </c>
      <c r="D1040" s="199" t="s">
        <v>6627</v>
      </c>
      <c r="E1040" s="34">
        <v>0</v>
      </c>
      <c r="F1040" s="150" t="s">
        <v>3688</v>
      </c>
      <c r="G1040" s="34" t="s">
        <v>6628</v>
      </c>
      <c r="H1040" s="34" t="s">
        <v>6629</v>
      </c>
      <c r="I1040" s="34" t="s">
        <v>6557</v>
      </c>
      <c r="J1040" s="148">
        <v>7505</v>
      </c>
      <c r="K1040" s="149">
        <v>41480</v>
      </c>
      <c r="L1040" s="150" t="s">
        <v>6630</v>
      </c>
      <c r="M1040" s="128" t="s">
        <v>6497</v>
      </c>
      <c r="N1040" s="150" t="s">
        <v>6631</v>
      </c>
    </row>
    <row r="1041" spans="1:14" ht="47.25" outlineLevel="1">
      <c r="A1041" s="128" t="s">
        <v>2177</v>
      </c>
      <c r="B1041" s="148" t="s">
        <v>1888</v>
      </c>
      <c r="C1041" s="146" t="s">
        <v>1676</v>
      </c>
      <c r="D1041" s="199" t="s">
        <v>6632</v>
      </c>
      <c r="E1041" s="34">
        <v>0</v>
      </c>
      <c r="F1041" s="150" t="s">
        <v>3659</v>
      </c>
      <c r="G1041" s="34" t="s">
        <v>6633</v>
      </c>
      <c r="H1041" s="34" t="s">
        <v>6634</v>
      </c>
      <c r="I1041" s="34" t="s">
        <v>6635</v>
      </c>
      <c r="J1041" s="148">
        <v>6000009688</v>
      </c>
      <c r="K1041" s="149">
        <v>41912</v>
      </c>
      <c r="L1041" s="150" t="s">
        <v>6636</v>
      </c>
      <c r="M1041" s="128" t="s">
        <v>6497</v>
      </c>
      <c r="N1041" s="150" t="s">
        <v>6637</v>
      </c>
    </row>
    <row r="1042" spans="1:14" ht="47.25" outlineLevel="1">
      <c r="A1042" s="128" t="s">
        <v>2181</v>
      </c>
      <c r="B1042" s="148" t="s">
        <v>1897</v>
      </c>
      <c r="C1042" s="146" t="s">
        <v>1676</v>
      </c>
      <c r="D1042" s="199" t="s">
        <v>6638</v>
      </c>
      <c r="E1042" s="34">
        <v>0</v>
      </c>
      <c r="F1042" s="150" t="s">
        <v>3688</v>
      </c>
      <c r="G1042" s="34" t="s">
        <v>6639</v>
      </c>
      <c r="H1042" s="34" t="s">
        <v>6640</v>
      </c>
      <c r="I1042" s="34" t="s">
        <v>6641</v>
      </c>
      <c r="J1042" s="148">
        <v>6000009181</v>
      </c>
      <c r="K1042" s="149">
        <v>41838</v>
      </c>
      <c r="L1042" s="150" t="s">
        <v>6642</v>
      </c>
      <c r="M1042" s="128" t="s">
        <v>6497</v>
      </c>
      <c r="N1042" s="150" t="s">
        <v>6643</v>
      </c>
    </row>
    <row r="1043" spans="1:14" ht="31.5" outlineLevel="1">
      <c r="A1043" s="128" t="s">
        <v>2186</v>
      </c>
      <c r="B1043" s="148" t="s">
        <v>1906</v>
      </c>
      <c r="C1043" s="146" t="s">
        <v>1676</v>
      </c>
      <c r="D1043" s="199" t="s">
        <v>2123</v>
      </c>
      <c r="E1043" s="34">
        <v>1107.0715700000001</v>
      </c>
      <c r="F1043" s="150" t="s">
        <v>3688</v>
      </c>
      <c r="G1043" s="34" t="s">
        <v>3701</v>
      </c>
      <c r="H1043" s="34" t="s">
        <v>2484</v>
      </c>
      <c r="I1043" s="34" t="s">
        <v>3702</v>
      </c>
      <c r="J1043" s="148">
        <v>4350</v>
      </c>
      <c r="K1043" s="149">
        <v>40784</v>
      </c>
      <c r="L1043" s="150" t="s">
        <v>6644</v>
      </c>
      <c r="M1043" s="128" t="s">
        <v>6497</v>
      </c>
      <c r="N1043" s="150" t="s">
        <v>6645</v>
      </c>
    </row>
    <row r="1044" spans="1:14" ht="31.5" outlineLevel="1">
      <c r="A1044" s="128" t="s">
        <v>2191</v>
      </c>
      <c r="B1044" s="148" t="s">
        <v>1910</v>
      </c>
      <c r="C1044" s="146" t="s">
        <v>1676</v>
      </c>
      <c r="D1044" s="199" t="s">
        <v>6646</v>
      </c>
      <c r="E1044" s="34">
        <v>0</v>
      </c>
      <c r="F1044" s="150" t="s">
        <v>6647</v>
      </c>
      <c r="G1044" s="34" t="s">
        <v>6648</v>
      </c>
      <c r="H1044" s="34" t="s">
        <v>6649</v>
      </c>
      <c r="I1044" s="34" t="s">
        <v>6650</v>
      </c>
      <c r="J1044" s="148">
        <v>3824</v>
      </c>
      <c r="K1044" s="149">
        <v>40681</v>
      </c>
      <c r="L1044" s="150" t="s">
        <v>6651</v>
      </c>
      <c r="M1044" s="128" t="s">
        <v>6497</v>
      </c>
      <c r="N1044" s="150" t="s">
        <v>6652</v>
      </c>
    </row>
    <row r="1045" spans="1:14" ht="63" outlineLevel="1">
      <c r="A1045" s="128" t="s">
        <v>2196</v>
      </c>
      <c r="B1045" s="148" t="s">
        <v>1913</v>
      </c>
      <c r="C1045" s="146" t="s">
        <v>1676</v>
      </c>
      <c r="D1045" s="199" t="s">
        <v>6653</v>
      </c>
      <c r="E1045" s="34">
        <v>0</v>
      </c>
      <c r="F1045" s="150" t="s">
        <v>6654</v>
      </c>
      <c r="G1045" s="34" t="s">
        <v>3225</v>
      </c>
      <c r="H1045" s="34" t="s">
        <v>3226</v>
      </c>
      <c r="I1045" s="34" t="s">
        <v>6655</v>
      </c>
      <c r="J1045" s="148">
        <v>4134</v>
      </c>
      <c r="K1045" s="149">
        <v>40736</v>
      </c>
      <c r="L1045" s="150" t="s">
        <v>2685</v>
      </c>
      <c r="M1045" s="128" t="s">
        <v>6497</v>
      </c>
      <c r="N1045" s="150" t="s">
        <v>6656</v>
      </c>
    </row>
    <row r="1046" spans="1:14" ht="31.5" outlineLevel="1">
      <c r="A1046" s="128" t="s">
        <v>2200</v>
      </c>
      <c r="B1046" s="204">
        <v>29</v>
      </c>
      <c r="C1046" s="146" t="s">
        <v>1676</v>
      </c>
      <c r="D1046" s="199" t="s">
        <v>6657</v>
      </c>
      <c r="E1046" s="34">
        <v>316.83335</v>
      </c>
      <c r="F1046" s="150" t="s">
        <v>189</v>
      </c>
      <c r="G1046" s="34" t="s">
        <v>189</v>
      </c>
      <c r="H1046" s="34" t="s">
        <v>189</v>
      </c>
      <c r="I1046" s="34" t="s">
        <v>189</v>
      </c>
      <c r="J1046" s="148">
        <v>572</v>
      </c>
      <c r="K1046" s="149">
        <v>41094</v>
      </c>
      <c r="L1046" s="150" t="s">
        <v>6351</v>
      </c>
      <c r="M1046" s="128" t="s">
        <v>6497</v>
      </c>
      <c r="N1046" s="150" t="s">
        <v>6658</v>
      </c>
    </row>
    <row r="1047" spans="1:14" ht="78.75" outlineLevel="1">
      <c r="A1047" s="128" t="s">
        <v>2204</v>
      </c>
      <c r="B1047" s="204">
        <v>30</v>
      </c>
      <c r="C1047" s="146" t="s">
        <v>1676</v>
      </c>
      <c r="D1047" s="199" t="s">
        <v>6659</v>
      </c>
      <c r="E1047" s="34">
        <v>0</v>
      </c>
      <c r="F1047" s="150" t="s">
        <v>189</v>
      </c>
      <c r="G1047" s="34" t="s">
        <v>189</v>
      </c>
      <c r="H1047" s="34" t="s">
        <v>189</v>
      </c>
      <c r="I1047" s="34" t="s">
        <v>189</v>
      </c>
      <c r="J1047" s="148">
        <v>4838</v>
      </c>
      <c r="K1047" s="149">
        <v>40896</v>
      </c>
      <c r="L1047" s="150" t="s">
        <v>6660</v>
      </c>
      <c r="M1047" s="128" t="s">
        <v>6497</v>
      </c>
      <c r="N1047" s="150" t="s">
        <v>6661</v>
      </c>
    </row>
    <row r="1048" spans="1:14" ht="31.5" outlineLevel="1">
      <c r="A1048" s="128" t="s">
        <v>2207</v>
      </c>
      <c r="B1048" s="204">
        <v>31</v>
      </c>
      <c r="C1048" s="146" t="s">
        <v>1676</v>
      </c>
      <c r="D1048" s="199" t="s">
        <v>2158</v>
      </c>
      <c r="E1048" s="34">
        <v>633.07140000000004</v>
      </c>
      <c r="F1048" s="150" t="s">
        <v>189</v>
      </c>
      <c r="G1048" s="34" t="s">
        <v>189</v>
      </c>
      <c r="H1048" s="34" t="s">
        <v>189</v>
      </c>
      <c r="I1048" s="34" t="s">
        <v>189</v>
      </c>
      <c r="J1048" s="148">
        <v>5102</v>
      </c>
      <c r="K1048" s="149">
        <v>40968</v>
      </c>
      <c r="L1048" s="150" t="s">
        <v>6662</v>
      </c>
      <c r="M1048" s="128" t="s">
        <v>6497</v>
      </c>
      <c r="N1048" s="150" t="s">
        <v>6663</v>
      </c>
    </row>
    <row r="1049" spans="1:14" ht="78.75" outlineLevel="1">
      <c r="A1049" s="128" t="s">
        <v>2210</v>
      </c>
      <c r="B1049" s="204">
        <v>32</v>
      </c>
      <c r="C1049" s="146" t="s">
        <v>1676</v>
      </c>
      <c r="D1049" s="199" t="s">
        <v>6664</v>
      </c>
      <c r="E1049" s="34">
        <v>27.035710000000002</v>
      </c>
      <c r="F1049" s="150" t="s">
        <v>189</v>
      </c>
      <c r="G1049" s="34" t="s">
        <v>189</v>
      </c>
      <c r="H1049" s="34" t="s">
        <v>189</v>
      </c>
      <c r="I1049" s="34" t="s">
        <v>189</v>
      </c>
      <c r="J1049" s="148">
        <v>5259</v>
      </c>
      <c r="K1049" s="149">
        <v>41003</v>
      </c>
      <c r="L1049" s="150" t="s">
        <v>6665</v>
      </c>
      <c r="M1049" s="128" t="s">
        <v>6497</v>
      </c>
      <c r="N1049" s="150" t="s">
        <v>6666</v>
      </c>
    </row>
    <row r="1050" spans="1:14" ht="63" outlineLevel="1">
      <c r="A1050" s="128" t="s">
        <v>2215</v>
      </c>
      <c r="B1050" s="204">
        <v>33</v>
      </c>
      <c r="C1050" s="146" t="s">
        <v>1676</v>
      </c>
      <c r="D1050" s="199" t="s">
        <v>6667</v>
      </c>
      <c r="E1050" s="34">
        <v>69.658799999999999</v>
      </c>
      <c r="F1050" s="150" t="s">
        <v>189</v>
      </c>
      <c r="G1050" s="34" t="s">
        <v>189</v>
      </c>
      <c r="H1050" s="34" t="s">
        <v>189</v>
      </c>
      <c r="I1050" s="34" t="s">
        <v>189</v>
      </c>
      <c r="J1050" s="148">
        <v>5395</v>
      </c>
      <c r="K1050" s="149">
        <v>41024</v>
      </c>
      <c r="L1050" s="150" t="s">
        <v>6668</v>
      </c>
      <c r="M1050" s="128" t="s">
        <v>6497</v>
      </c>
      <c r="N1050" s="150" t="s">
        <v>6669</v>
      </c>
    </row>
    <row r="1051" spans="1:14" ht="63" outlineLevel="1">
      <c r="A1051" s="128" t="s">
        <v>6670</v>
      </c>
      <c r="B1051" s="204">
        <v>34</v>
      </c>
      <c r="C1051" s="146" t="s">
        <v>1676</v>
      </c>
      <c r="D1051" s="156" t="s">
        <v>6671</v>
      </c>
      <c r="E1051" s="34">
        <v>0</v>
      </c>
      <c r="F1051" s="150" t="s">
        <v>189</v>
      </c>
      <c r="G1051" s="34" t="s">
        <v>189</v>
      </c>
      <c r="H1051" s="34" t="s">
        <v>189</v>
      </c>
      <c r="I1051" s="34" t="s">
        <v>189</v>
      </c>
      <c r="J1051" s="148">
        <v>6041</v>
      </c>
      <c r="K1051" s="149">
        <v>41169</v>
      </c>
      <c r="L1051" s="150" t="s">
        <v>6672</v>
      </c>
      <c r="M1051" s="128" t="s">
        <v>6497</v>
      </c>
      <c r="N1051" s="150" t="s">
        <v>6673</v>
      </c>
    </row>
    <row r="1052" spans="1:14" ht="31.5" outlineLevel="1">
      <c r="A1052" s="128" t="s">
        <v>6674</v>
      </c>
      <c r="B1052" s="204">
        <v>35</v>
      </c>
      <c r="C1052" s="146" t="s">
        <v>1676</v>
      </c>
      <c r="D1052" s="200" t="s">
        <v>6675</v>
      </c>
      <c r="E1052" s="34">
        <v>50.483089999999997</v>
      </c>
      <c r="F1052" s="150" t="s">
        <v>189</v>
      </c>
      <c r="G1052" s="34" t="s">
        <v>189</v>
      </c>
      <c r="H1052" s="34" t="s">
        <v>189</v>
      </c>
      <c r="I1052" s="34" t="s">
        <v>189</v>
      </c>
      <c r="J1052" s="148">
        <v>6191</v>
      </c>
      <c r="K1052" s="149">
        <v>41201</v>
      </c>
      <c r="L1052" s="150" t="s">
        <v>2039</v>
      </c>
      <c r="M1052" s="128" t="s">
        <v>6497</v>
      </c>
      <c r="N1052" s="150" t="s">
        <v>6676</v>
      </c>
    </row>
    <row r="1053" spans="1:14" ht="47.25" outlineLevel="1">
      <c r="A1053" s="128" t="s">
        <v>6677</v>
      </c>
      <c r="B1053" s="204">
        <v>36</v>
      </c>
      <c r="C1053" s="146" t="s">
        <v>1676</v>
      </c>
      <c r="D1053" s="200" t="s">
        <v>6678</v>
      </c>
      <c r="E1053" s="34">
        <v>0</v>
      </c>
      <c r="F1053" s="150" t="s">
        <v>189</v>
      </c>
      <c r="G1053" s="34" t="s">
        <v>189</v>
      </c>
      <c r="H1053" s="34" t="s">
        <v>189</v>
      </c>
      <c r="I1053" s="34" t="s">
        <v>189</v>
      </c>
      <c r="J1053" s="148">
        <v>6295</v>
      </c>
      <c r="K1053" s="149">
        <v>41219</v>
      </c>
      <c r="L1053" s="150" t="s">
        <v>6679</v>
      </c>
      <c r="M1053" s="128" t="s">
        <v>6497</v>
      </c>
      <c r="N1053" s="150" t="s">
        <v>6680</v>
      </c>
    </row>
    <row r="1054" spans="1:14" ht="63" outlineLevel="1">
      <c r="A1054" s="128" t="s">
        <v>6681</v>
      </c>
      <c r="B1054" s="204">
        <v>37</v>
      </c>
      <c r="C1054" s="146" t="s">
        <v>1676</v>
      </c>
      <c r="D1054" s="147" t="s">
        <v>2001</v>
      </c>
      <c r="E1054" s="34">
        <v>0</v>
      </c>
      <c r="F1054" s="150" t="s">
        <v>189</v>
      </c>
      <c r="G1054" s="34" t="s">
        <v>189</v>
      </c>
      <c r="H1054" s="34" t="s">
        <v>189</v>
      </c>
      <c r="I1054" s="34" t="s">
        <v>189</v>
      </c>
      <c r="J1054" s="148">
        <v>6459</v>
      </c>
      <c r="K1054" s="149">
        <v>41242</v>
      </c>
      <c r="L1054" s="150" t="s">
        <v>2006</v>
      </c>
      <c r="M1054" s="128" t="s">
        <v>6497</v>
      </c>
      <c r="N1054" s="150" t="s">
        <v>6682</v>
      </c>
    </row>
    <row r="1055" spans="1:14" ht="78.75" outlineLevel="1">
      <c r="A1055" s="128" t="s">
        <v>6683</v>
      </c>
      <c r="B1055" s="204">
        <v>38</v>
      </c>
      <c r="C1055" s="146" t="s">
        <v>1676</v>
      </c>
      <c r="D1055" s="199" t="s">
        <v>6684</v>
      </c>
      <c r="E1055" s="34">
        <v>339.14445999999992</v>
      </c>
      <c r="F1055" s="150" t="s">
        <v>189</v>
      </c>
      <c r="G1055" s="34" t="s">
        <v>189</v>
      </c>
      <c r="H1055" s="34" t="s">
        <v>189</v>
      </c>
      <c r="I1055" s="34" t="s">
        <v>189</v>
      </c>
      <c r="J1055" s="148">
        <v>6465</v>
      </c>
      <c r="K1055" s="149">
        <v>41248</v>
      </c>
      <c r="L1055" s="150" t="s">
        <v>6685</v>
      </c>
      <c r="M1055" s="128" t="s">
        <v>6497</v>
      </c>
      <c r="N1055" s="150" t="s">
        <v>6686</v>
      </c>
    </row>
    <row r="1056" spans="1:14" ht="47.25" outlineLevel="1">
      <c r="A1056" s="128" t="s">
        <v>6687</v>
      </c>
      <c r="B1056" s="204">
        <v>39</v>
      </c>
      <c r="C1056" s="146" t="s">
        <v>1676</v>
      </c>
      <c r="D1056" s="147" t="s">
        <v>6688</v>
      </c>
      <c r="E1056" s="34">
        <v>119.84447</v>
      </c>
      <c r="F1056" s="150" t="s">
        <v>189</v>
      </c>
      <c r="G1056" s="34" t="s">
        <v>189</v>
      </c>
      <c r="H1056" s="34" t="s">
        <v>189</v>
      </c>
      <c r="I1056" s="34" t="s">
        <v>189</v>
      </c>
      <c r="J1056" s="148">
        <v>6550</v>
      </c>
      <c r="K1056" s="149">
        <v>41267</v>
      </c>
      <c r="L1056" s="150" t="s">
        <v>6689</v>
      </c>
      <c r="M1056" s="128" t="s">
        <v>6497</v>
      </c>
      <c r="N1056" s="150" t="s">
        <v>6690</v>
      </c>
    </row>
    <row r="1057" spans="1:14" ht="63" outlineLevel="1">
      <c r="A1057" s="128" t="s">
        <v>6691</v>
      </c>
      <c r="B1057" s="204">
        <v>40</v>
      </c>
      <c r="C1057" s="146" t="s">
        <v>1676</v>
      </c>
      <c r="D1057" s="199" t="s">
        <v>6692</v>
      </c>
      <c r="E1057" s="34">
        <v>0</v>
      </c>
      <c r="F1057" s="150" t="s">
        <v>189</v>
      </c>
      <c r="G1057" s="34" t="s">
        <v>189</v>
      </c>
      <c r="H1057" s="34" t="s">
        <v>189</v>
      </c>
      <c r="I1057" s="34" t="s">
        <v>189</v>
      </c>
      <c r="J1057" s="148">
        <v>7131</v>
      </c>
      <c r="K1057" s="149">
        <v>41402</v>
      </c>
      <c r="L1057" s="150" t="s">
        <v>6693</v>
      </c>
      <c r="M1057" s="128" t="s">
        <v>6497</v>
      </c>
      <c r="N1057" s="150" t="s">
        <v>6694</v>
      </c>
    </row>
    <row r="1058" spans="1:14" ht="31.5" outlineLevel="1">
      <c r="A1058" s="128" t="s">
        <v>6695</v>
      </c>
      <c r="B1058" s="204">
        <v>41</v>
      </c>
      <c r="C1058" s="146" t="s">
        <v>1676</v>
      </c>
      <c r="D1058" s="147" t="s">
        <v>2163</v>
      </c>
      <c r="E1058" s="34">
        <v>1976.6540699999998</v>
      </c>
      <c r="F1058" s="150" t="s">
        <v>189</v>
      </c>
      <c r="G1058" s="34" t="s">
        <v>189</v>
      </c>
      <c r="H1058" s="34" t="s">
        <v>189</v>
      </c>
      <c r="I1058" s="34" t="s">
        <v>189</v>
      </c>
      <c r="J1058" s="148">
        <v>7329</v>
      </c>
      <c r="K1058" s="149">
        <v>41446</v>
      </c>
      <c r="L1058" s="150" t="s">
        <v>6696</v>
      </c>
      <c r="M1058" s="128" t="s">
        <v>6497</v>
      </c>
      <c r="N1058" s="150" t="s">
        <v>6697</v>
      </c>
    </row>
    <row r="1059" spans="1:14" ht="47.25" outlineLevel="1">
      <c r="A1059" s="128" t="s">
        <v>6698</v>
      </c>
      <c r="B1059" s="204">
        <v>42</v>
      </c>
      <c r="C1059" s="146" t="s">
        <v>1676</v>
      </c>
      <c r="D1059" s="199" t="s">
        <v>6699</v>
      </c>
      <c r="E1059" s="34">
        <v>132.10623000000001</v>
      </c>
      <c r="F1059" s="150" t="s">
        <v>189</v>
      </c>
      <c r="G1059" s="34" t="s">
        <v>189</v>
      </c>
      <c r="H1059" s="34" t="s">
        <v>189</v>
      </c>
      <c r="I1059" s="34" t="s">
        <v>189</v>
      </c>
      <c r="J1059" s="148">
        <v>7483</v>
      </c>
      <c r="K1059" s="149">
        <v>41450</v>
      </c>
      <c r="L1059" s="150" t="s">
        <v>6700</v>
      </c>
      <c r="M1059" s="128" t="s">
        <v>6497</v>
      </c>
      <c r="N1059" s="150" t="s">
        <v>6701</v>
      </c>
    </row>
    <row r="1060" spans="1:14" ht="94.5" outlineLevel="1">
      <c r="A1060" s="128" t="s">
        <v>6702</v>
      </c>
      <c r="B1060" s="204">
        <v>43</v>
      </c>
      <c r="C1060" s="146" t="s">
        <v>1676</v>
      </c>
      <c r="D1060" s="147" t="s">
        <v>6703</v>
      </c>
      <c r="E1060" s="34">
        <v>20.553519999999999</v>
      </c>
      <c r="F1060" s="150" t="s">
        <v>189</v>
      </c>
      <c r="G1060" s="34" t="s">
        <v>189</v>
      </c>
      <c r="H1060" s="34" t="s">
        <v>189</v>
      </c>
      <c r="I1060" s="34" t="s">
        <v>189</v>
      </c>
      <c r="J1060" s="148">
        <v>7590</v>
      </c>
      <c r="K1060" s="149">
        <v>41502</v>
      </c>
      <c r="L1060" s="150" t="s">
        <v>6704</v>
      </c>
      <c r="M1060" s="128" t="s">
        <v>6497</v>
      </c>
      <c r="N1060" s="150" t="s">
        <v>6705</v>
      </c>
    </row>
    <row r="1061" spans="1:14" ht="78.75" outlineLevel="1">
      <c r="A1061" s="128" t="s">
        <v>6706</v>
      </c>
      <c r="B1061" s="204">
        <v>44</v>
      </c>
      <c r="C1061" s="146" t="s">
        <v>1676</v>
      </c>
      <c r="D1061" s="147" t="s">
        <v>6707</v>
      </c>
      <c r="E1061" s="34">
        <v>188.45981</v>
      </c>
      <c r="F1061" s="150" t="s">
        <v>189</v>
      </c>
      <c r="G1061" s="34" t="s">
        <v>189</v>
      </c>
      <c r="H1061" s="34" t="s">
        <v>189</v>
      </c>
      <c r="I1061" s="34" t="s">
        <v>189</v>
      </c>
      <c r="J1061" s="148">
        <v>7601</v>
      </c>
      <c r="K1061" s="149">
        <v>41505</v>
      </c>
      <c r="L1061" s="150" t="s">
        <v>6708</v>
      </c>
      <c r="M1061" s="128" t="s">
        <v>6497</v>
      </c>
      <c r="N1061" s="150" t="s">
        <v>6709</v>
      </c>
    </row>
    <row r="1062" spans="1:14" ht="47.25" outlineLevel="1">
      <c r="A1062" s="128" t="s">
        <v>6710</v>
      </c>
      <c r="B1062" s="204">
        <v>45</v>
      </c>
      <c r="C1062" s="146" t="s">
        <v>1676</v>
      </c>
      <c r="D1062" s="203" t="s">
        <v>6711</v>
      </c>
      <c r="E1062" s="34">
        <v>103.04106</v>
      </c>
      <c r="F1062" s="150" t="s">
        <v>189</v>
      </c>
      <c r="G1062" s="34" t="s">
        <v>189</v>
      </c>
      <c r="H1062" s="34" t="s">
        <v>189</v>
      </c>
      <c r="I1062" s="34" t="s">
        <v>189</v>
      </c>
      <c r="J1062" s="148">
        <v>7623</v>
      </c>
      <c r="K1062" s="149">
        <v>41512</v>
      </c>
      <c r="L1062" s="150" t="s">
        <v>6712</v>
      </c>
      <c r="M1062" s="128" t="s">
        <v>6497</v>
      </c>
      <c r="N1062" s="150" t="s">
        <v>6713</v>
      </c>
    </row>
    <row r="1063" spans="1:14" ht="63" outlineLevel="1">
      <c r="A1063" s="128" t="s">
        <v>6714</v>
      </c>
      <c r="B1063" s="204">
        <v>46</v>
      </c>
      <c r="C1063" s="146" t="s">
        <v>1676</v>
      </c>
      <c r="D1063" s="199" t="s">
        <v>6715</v>
      </c>
      <c r="E1063" s="34">
        <v>50.483089999999997</v>
      </c>
      <c r="F1063" s="150" t="s">
        <v>189</v>
      </c>
      <c r="G1063" s="34" t="s">
        <v>189</v>
      </c>
      <c r="H1063" s="34" t="s">
        <v>189</v>
      </c>
      <c r="I1063" s="34" t="s">
        <v>189</v>
      </c>
      <c r="J1063" s="148">
        <v>7626</v>
      </c>
      <c r="K1063" s="149">
        <v>41513</v>
      </c>
      <c r="L1063" s="150" t="s">
        <v>6716</v>
      </c>
      <c r="M1063" s="128" t="s">
        <v>6497</v>
      </c>
      <c r="N1063" s="150" t="s">
        <v>6717</v>
      </c>
    </row>
    <row r="1064" spans="1:14" ht="63" outlineLevel="1">
      <c r="A1064" s="128" t="s">
        <v>6718</v>
      </c>
      <c r="B1064" s="204">
        <v>47</v>
      </c>
      <c r="C1064" s="146" t="s">
        <v>1676</v>
      </c>
      <c r="D1064" s="199" t="s">
        <v>6719</v>
      </c>
      <c r="E1064" s="34">
        <v>47.577599999999997</v>
      </c>
      <c r="F1064" s="150" t="s">
        <v>189</v>
      </c>
      <c r="G1064" s="34" t="s">
        <v>189</v>
      </c>
      <c r="H1064" s="34" t="s">
        <v>189</v>
      </c>
      <c r="I1064" s="34" t="s">
        <v>189</v>
      </c>
      <c r="J1064" s="148">
        <v>7737</v>
      </c>
      <c r="K1064" s="149">
        <v>41533</v>
      </c>
      <c r="L1064" s="150" t="s">
        <v>6720</v>
      </c>
      <c r="M1064" s="128" t="s">
        <v>6497</v>
      </c>
      <c r="N1064" s="150" t="s">
        <v>6721</v>
      </c>
    </row>
    <row r="1065" spans="1:14" ht="78.75" outlineLevel="1">
      <c r="A1065" s="128" t="s">
        <v>6722</v>
      </c>
      <c r="B1065" s="204">
        <v>48</v>
      </c>
      <c r="C1065" s="146" t="s">
        <v>1676</v>
      </c>
      <c r="D1065" s="147" t="s">
        <v>6723</v>
      </c>
      <c r="E1065" s="34">
        <v>131.25603000000001</v>
      </c>
      <c r="F1065" s="150" t="s">
        <v>189</v>
      </c>
      <c r="G1065" s="34" t="s">
        <v>189</v>
      </c>
      <c r="H1065" s="34" t="s">
        <v>189</v>
      </c>
      <c r="I1065" s="34" t="s">
        <v>189</v>
      </c>
      <c r="J1065" s="148">
        <v>7865</v>
      </c>
      <c r="K1065" s="149">
        <v>41551</v>
      </c>
      <c r="L1065" s="150" t="s">
        <v>6724</v>
      </c>
      <c r="M1065" s="128" t="s">
        <v>6497</v>
      </c>
      <c r="N1065" s="150" t="s">
        <v>6725</v>
      </c>
    </row>
    <row r="1066" spans="1:14" ht="47.25" outlineLevel="1">
      <c r="A1066" s="128" t="s">
        <v>6726</v>
      </c>
      <c r="B1066" s="204">
        <v>49</v>
      </c>
      <c r="C1066" s="146" t="s">
        <v>1676</v>
      </c>
      <c r="D1066" s="156" t="s">
        <v>6727</v>
      </c>
      <c r="E1066" s="34">
        <v>0</v>
      </c>
      <c r="F1066" s="150" t="s">
        <v>189</v>
      </c>
      <c r="G1066" s="34" t="s">
        <v>189</v>
      </c>
      <c r="H1066" s="34" t="s">
        <v>189</v>
      </c>
      <c r="I1066" s="34" t="s">
        <v>189</v>
      </c>
      <c r="J1066" s="148">
        <v>7974</v>
      </c>
      <c r="K1066" s="149">
        <v>41570</v>
      </c>
      <c r="L1066" s="150" t="s">
        <v>6728</v>
      </c>
      <c r="M1066" s="128" t="s">
        <v>6497</v>
      </c>
      <c r="N1066" s="150" t="s">
        <v>6729</v>
      </c>
    </row>
    <row r="1067" spans="1:14" ht="63" outlineLevel="1">
      <c r="A1067" s="128" t="s">
        <v>6730</v>
      </c>
      <c r="B1067" s="204">
        <v>50</v>
      </c>
      <c r="C1067" s="146" t="s">
        <v>1676</v>
      </c>
      <c r="D1067" s="147" t="s">
        <v>6731</v>
      </c>
      <c r="E1067" s="34">
        <v>170.12754000000001</v>
      </c>
      <c r="F1067" s="150" t="s">
        <v>189</v>
      </c>
      <c r="G1067" s="34" t="s">
        <v>189</v>
      </c>
      <c r="H1067" s="34" t="s">
        <v>189</v>
      </c>
      <c r="I1067" s="34" t="s">
        <v>189</v>
      </c>
      <c r="J1067" s="148">
        <v>7995</v>
      </c>
      <c r="K1067" s="149">
        <v>41572</v>
      </c>
      <c r="L1067" s="150" t="s">
        <v>6732</v>
      </c>
      <c r="M1067" s="128" t="s">
        <v>6497</v>
      </c>
      <c r="N1067" s="150" t="s">
        <v>6733</v>
      </c>
    </row>
    <row r="1068" spans="1:14" ht="63" outlineLevel="1">
      <c r="A1068" s="128" t="s">
        <v>6734</v>
      </c>
      <c r="B1068" s="204">
        <v>51</v>
      </c>
      <c r="C1068" s="146" t="s">
        <v>1676</v>
      </c>
      <c r="D1068" s="203" t="s">
        <v>6735</v>
      </c>
      <c r="E1068" s="34">
        <v>0</v>
      </c>
      <c r="F1068" s="150" t="s">
        <v>189</v>
      </c>
      <c r="G1068" s="34" t="s">
        <v>189</v>
      </c>
      <c r="H1068" s="34" t="s">
        <v>189</v>
      </c>
      <c r="I1068" s="34" t="s">
        <v>189</v>
      </c>
      <c r="J1068" s="148">
        <v>8084</v>
      </c>
      <c r="K1068" s="149">
        <v>41592</v>
      </c>
      <c r="L1068" s="150" t="s">
        <v>6736</v>
      </c>
      <c r="M1068" s="128" t="s">
        <v>6497</v>
      </c>
      <c r="N1068" s="150" t="s">
        <v>6737</v>
      </c>
    </row>
    <row r="1069" spans="1:14" ht="47.25" outlineLevel="1">
      <c r="A1069" s="128" t="s">
        <v>6738</v>
      </c>
      <c r="B1069" s="204">
        <v>52</v>
      </c>
      <c r="C1069" s="146" t="s">
        <v>1676</v>
      </c>
      <c r="D1069" s="199" t="s">
        <v>6739</v>
      </c>
      <c r="E1069" s="34">
        <v>33.939250000000001</v>
      </c>
      <c r="F1069" s="150" t="s">
        <v>189</v>
      </c>
      <c r="G1069" s="34" t="s">
        <v>189</v>
      </c>
      <c r="H1069" s="34" t="s">
        <v>189</v>
      </c>
      <c r="I1069" s="34" t="s">
        <v>189</v>
      </c>
      <c r="J1069" s="148">
        <v>8268</v>
      </c>
      <c r="K1069" s="149">
        <v>41627</v>
      </c>
      <c r="L1069" s="150" t="s">
        <v>6740</v>
      </c>
      <c r="M1069" s="128" t="s">
        <v>6497</v>
      </c>
      <c r="N1069" s="150" t="s">
        <v>6741</v>
      </c>
    </row>
    <row r="1070" spans="1:14" ht="78.75" outlineLevel="1">
      <c r="A1070" s="128" t="s">
        <v>6742</v>
      </c>
      <c r="B1070" s="204">
        <v>53</v>
      </c>
      <c r="C1070" s="146" t="s">
        <v>1676</v>
      </c>
      <c r="D1070" s="203" t="s">
        <v>6743</v>
      </c>
      <c r="E1070" s="34">
        <v>0</v>
      </c>
      <c r="F1070" s="150" t="s">
        <v>189</v>
      </c>
      <c r="G1070" s="34" t="s">
        <v>189</v>
      </c>
      <c r="H1070" s="34" t="s">
        <v>189</v>
      </c>
      <c r="I1070" s="34" t="s">
        <v>189</v>
      </c>
      <c r="J1070" s="148">
        <v>8648</v>
      </c>
      <c r="K1070" s="149">
        <v>41744</v>
      </c>
      <c r="L1070" s="150" t="s">
        <v>6744</v>
      </c>
      <c r="M1070" s="128" t="s">
        <v>6497</v>
      </c>
      <c r="N1070" s="150" t="s">
        <v>6745</v>
      </c>
    </row>
    <row r="1071" spans="1:14" ht="47.25" outlineLevel="1">
      <c r="A1071" s="128" t="s">
        <v>6746</v>
      </c>
      <c r="B1071" s="204">
        <v>54</v>
      </c>
      <c r="C1071" s="146" t="s">
        <v>1676</v>
      </c>
      <c r="D1071" s="40" t="s">
        <v>6747</v>
      </c>
      <c r="E1071" s="34">
        <v>0</v>
      </c>
      <c r="F1071" s="150" t="s">
        <v>189</v>
      </c>
      <c r="G1071" s="34" t="s">
        <v>189</v>
      </c>
      <c r="H1071" s="34" t="s">
        <v>189</v>
      </c>
      <c r="I1071" s="34" t="s">
        <v>189</v>
      </c>
      <c r="J1071" s="148">
        <v>6000008934</v>
      </c>
      <c r="K1071" s="149">
        <v>41795</v>
      </c>
      <c r="L1071" s="150" t="s">
        <v>6748</v>
      </c>
      <c r="M1071" s="128" t="s">
        <v>6497</v>
      </c>
      <c r="N1071" s="150" t="s">
        <v>6749</v>
      </c>
    </row>
    <row r="1072" spans="1:14" ht="63" outlineLevel="1">
      <c r="A1072" s="128" t="s">
        <v>6750</v>
      </c>
      <c r="B1072" s="204">
        <v>55</v>
      </c>
      <c r="C1072" s="146" t="s">
        <v>1676</v>
      </c>
      <c r="D1072" s="40" t="s">
        <v>6751</v>
      </c>
      <c r="E1072" s="34">
        <v>0</v>
      </c>
      <c r="F1072" s="150" t="s">
        <v>189</v>
      </c>
      <c r="G1072" s="34" t="s">
        <v>189</v>
      </c>
      <c r="H1072" s="34" t="s">
        <v>189</v>
      </c>
      <c r="I1072" s="34" t="s">
        <v>189</v>
      </c>
      <c r="J1072" s="148">
        <v>6000009024</v>
      </c>
      <c r="K1072" s="149">
        <v>41815</v>
      </c>
      <c r="L1072" s="150" t="s">
        <v>6752</v>
      </c>
      <c r="M1072" s="128" t="s">
        <v>6497</v>
      </c>
      <c r="N1072" s="150" t="s">
        <v>6753</v>
      </c>
    </row>
    <row r="1073" spans="1:14" ht="47.25" outlineLevel="1">
      <c r="A1073" s="128" t="s">
        <v>6754</v>
      </c>
      <c r="B1073" s="204">
        <v>56</v>
      </c>
      <c r="C1073" s="146" t="s">
        <v>1676</v>
      </c>
      <c r="D1073" s="203" t="s">
        <v>6755</v>
      </c>
      <c r="E1073" s="34">
        <v>0</v>
      </c>
      <c r="F1073" s="150" t="s">
        <v>189</v>
      </c>
      <c r="G1073" s="34" t="s">
        <v>189</v>
      </c>
      <c r="H1073" s="34" t="s">
        <v>189</v>
      </c>
      <c r="I1073" s="34" t="s">
        <v>189</v>
      </c>
      <c r="J1073" s="148" t="s">
        <v>6756</v>
      </c>
      <c r="K1073" s="149">
        <v>41828</v>
      </c>
      <c r="L1073" s="150" t="s">
        <v>6757</v>
      </c>
      <c r="M1073" s="128" t="s">
        <v>6497</v>
      </c>
      <c r="N1073" s="150" t="s">
        <v>6758</v>
      </c>
    </row>
    <row r="1074" spans="1:14" ht="94.5" outlineLevel="1">
      <c r="A1074" s="128" t="s">
        <v>6759</v>
      </c>
      <c r="B1074" s="204">
        <v>57</v>
      </c>
      <c r="C1074" s="146" t="s">
        <v>1676</v>
      </c>
      <c r="D1074" s="203" t="s">
        <v>6760</v>
      </c>
      <c r="E1074" s="34">
        <v>0</v>
      </c>
      <c r="F1074" s="150" t="s">
        <v>189</v>
      </c>
      <c r="G1074" s="34" t="s">
        <v>189</v>
      </c>
      <c r="H1074" s="34" t="s">
        <v>189</v>
      </c>
      <c r="I1074" s="34" t="s">
        <v>189</v>
      </c>
      <c r="J1074" s="148">
        <v>6000009204</v>
      </c>
      <c r="K1074" s="149">
        <v>41859</v>
      </c>
      <c r="L1074" s="150" t="s">
        <v>5790</v>
      </c>
      <c r="M1074" s="128" t="s">
        <v>6497</v>
      </c>
      <c r="N1074" s="150" t="s">
        <v>6761</v>
      </c>
    </row>
    <row r="1075" spans="1:14" ht="63" outlineLevel="1">
      <c r="A1075" s="128" t="s">
        <v>6762</v>
      </c>
      <c r="B1075" s="204">
        <v>58</v>
      </c>
      <c r="C1075" s="146" t="s">
        <v>1676</v>
      </c>
      <c r="D1075" s="40" t="s">
        <v>6763</v>
      </c>
      <c r="E1075" s="34">
        <v>0</v>
      </c>
      <c r="F1075" s="150" t="s">
        <v>189</v>
      </c>
      <c r="G1075" s="34" t="s">
        <v>189</v>
      </c>
      <c r="H1075" s="34" t="s">
        <v>189</v>
      </c>
      <c r="I1075" s="34" t="s">
        <v>189</v>
      </c>
      <c r="J1075" s="148">
        <v>6000009205</v>
      </c>
      <c r="K1075" s="149">
        <v>41859</v>
      </c>
      <c r="L1075" s="150" t="s">
        <v>5790</v>
      </c>
      <c r="M1075" s="128" t="s">
        <v>6497</v>
      </c>
      <c r="N1075" s="150" t="s">
        <v>6764</v>
      </c>
    </row>
    <row r="1076" spans="1:14" ht="63" outlineLevel="1">
      <c r="A1076" s="128" t="s">
        <v>6765</v>
      </c>
      <c r="B1076" s="204">
        <v>59</v>
      </c>
      <c r="C1076" s="146" t="s">
        <v>1676</v>
      </c>
      <c r="D1076" s="203" t="s">
        <v>6766</v>
      </c>
      <c r="E1076" s="34">
        <v>0</v>
      </c>
      <c r="F1076" s="150" t="s">
        <v>189</v>
      </c>
      <c r="G1076" s="34" t="s">
        <v>189</v>
      </c>
      <c r="H1076" s="34" t="s">
        <v>189</v>
      </c>
      <c r="I1076" s="34" t="s">
        <v>189</v>
      </c>
      <c r="J1076" s="148">
        <v>6000009521</v>
      </c>
      <c r="K1076" s="149">
        <v>41897</v>
      </c>
      <c r="L1076" s="150" t="s">
        <v>6767</v>
      </c>
      <c r="M1076" s="128" t="s">
        <v>6497</v>
      </c>
      <c r="N1076" s="150" t="s">
        <v>6768</v>
      </c>
    </row>
    <row r="1077" spans="1:14" ht="47.25" outlineLevel="1">
      <c r="A1077" s="128" t="s">
        <v>6769</v>
      </c>
      <c r="B1077" s="204">
        <v>60</v>
      </c>
      <c r="C1077" s="146" t="s">
        <v>1676</v>
      </c>
      <c r="D1077" s="203" t="s">
        <v>6770</v>
      </c>
      <c r="E1077" s="34">
        <v>0</v>
      </c>
      <c r="F1077" s="150" t="s">
        <v>189</v>
      </c>
      <c r="G1077" s="34" t="s">
        <v>189</v>
      </c>
      <c r="H1077" s="34" t="s">
        <v>189</v>
      </c>
      <c r="I1077" s="34" t="s">
        <v>189</v>
      </c>
      <c r="J1077" s="148" t="s">
        <v>6771</v>
      </c>
      <c r="K1077" s="149">
        <v>41886</v>
      </c>
      <c r="L1077" s="150" t="s">
        <v>6772</v>
      </c>
      <c r="M1077" s="128" t="s">
        <v>6497</v>
      </c>
      <c r="N1077" s="150" t="s">
        <v>6773</v>
      </c>
    </row>
    <row r="1078" spans="1:14" ht="47.25" outlineLevel="1">
      <c r="A1078" s="128" t="s">
        <v>6774</v>
      </c>
      <c r="B1078" s="204">
        <v>61</v>
      </c>
      <c r="C1078" s="146" t="s">
        <v>1676</v>
      </c>
      <c r="D1078" s="203" t="s">
        <v>6775</v>
      </c>
      <c r="E1078" s="34">
        <v>0</v>
      </c>
      <c r="F1078" s="150" t="s">
        <v>189</v>
      </c>
      <c r="G1078" s="34" t="s">
        <v>189</v>
      </c>
      <c r="H1078" s="34" t="s">
        <v>189</v>
      </c>
      <c r="I1078" s="34" t="s">
        <v>189</v>
      </c>
      <c r="J1078" s="148" t="s">
        <v>6776</v>
      </c>
      <c r="K1078" s="149">
        <v>40533</v>
      </c>
      <c r="L1078" s="150" t="s">
        <v>6777</v>
      </c>
      <c r="M1078" s="128" t="s">
        <v>6497</v>
      </c>
      <c r="N1078" s="150" t="s">
        <v>6778</v>
      </c>
    </row>
    <row r="1079" spans="1:14" ht="78.75" outlineLevel="1">
      <c r="A1079" s="128" t="s">
        <v>6779</v>
      </c>
      <c r="B1079" s="204">
        <v>62</v>
      </c>
      <c r="C1079" s="146" t="s">
        <v>1676</v>
      </c>
      <c r="D1079" s="203" t="s">
        <v>6780</v>
      </c>
      <c r="E1079" s="34">
        <v>0</v>
      </c>
      <c r="F1079" s="150" t="s">
        <v>189</v>
      </c>
      <c r="G1079" s="34" t="s">
        <v>189</v>
      </c>
      <c r="H1079" s="34" t="s">
        <v>189</v>
      </c>
      <c r="I1079" s="34" t="s">
        <v>189</v>
      </c>
      <c r="J1079" s="148" t="s">
        <v>6781</v>
      </c>
      <c r="K1079" s="149">
        <v>39638</v>
      </c>
      <c r="L1079" s="150" t="s">
        <v>6782</v>
      </c>
      <c r="M1079" s="128" t="s">
        <v>6497</v>
      </c>
      <c r="N1079" s="150" t="s">
        <v>6783</v>
      </c>
    </row>
    <row r="1080" spans="1:14" ht="78.75" outlineLevel="1">
      <c r="A1080" s="128" t="s">
        <v>6784</v>
      </c>
      <c r="B1080" s="204">
        <v>63</v>
      </c>
      <c r="C1080" s="146" t="s">
        <v>1676</v>
      </c>
      <c r="D1080" s="203" t="s">
        <v>6785</v>
      </c>
      <c r="E1080" s="34">
        <v>0</v>
      </c>
      <c r="F1080" s="150" t="s">
        <v>189</v>
      </c>
      <c r="G1080" s="34" t="s">
        <v>189</v>
      </c>
      <c r="H1080" s="34" t="s">
        <v>189</v>
      </c>
      <c r="I1080" s="34" t="s">
        <v>189</v>
      </c>
      <c r="J1080" s="148" t="s">
        <v>6786</v>
      </c>
      <c r="K1080" s="149" t="s">
        <v>6787</v>
      </c>
      <c r="L1080" s="150" t="s">
        <v>6788</v>
      </c>
      <c r="M1080" s="128" t="s">
        <v>6497</v>
      </c>
      <c r="N1080" s="150" t="s">
        <v>6789</v>
      </c>
    </row>
    <row r="1081" spans="1:14" ht="47.25" outlineLevel="1">
      <c r="A1081" s="128" t="s">
        <v>6790</v>
      </c>
      <c r="B1081" s="204">
        <v>64</v>
      </c>
      <c r="C1081" s="146" t="s">
        <v>1676</v>
      </c>
      <c r="D1081" s="203" t="s">
        <v>6791</v>
      </c>
      <c r="E1081" s="34">
        <v>0</v>
      </c>
      <c r="F1081" s="150" t="s">
        <v>189</v>
      </c>
      <c r="G1081" s="34" t="s">
        <v>189</v>
      </c>
      <c r="H1081" s="34" t="s">
        <v>189</v>
      </c>
      <c r="I1081" s="34" t="s">
        <v>189</v>
      </c>
      <c r="J1081" s="148">
        <v>6000009397</v>
      </c>
      <c r="K1081" s="149">
        <v>41865</v>
      </c>
      <c r="L1081" s="150" t="s">
        <v>6792</v>
      </c>
      <c r="M1081" s="128" t="s">
        <v>6497</v>
      </c>
      <c r="N1081" s="150" t="s">
        <v>6793</v>
      </c>
    </row>
    <row r="1082" spans="1:14" ht="78.75" outlineLevel="1">
      <c r="A1082" s="128" t="s">
        <v>6794</v>
      </c>
      <c r="B1082" s="204">
        <v>65</v>
      </c>
      <c r="C1082" s="146" t="s">
        <v>1676</v>
      </c>
      <c r="D1082" s="203" t="s">
        <v>6795</v>
      </c>
      <c r="E1082" s="34">
        <v>0</v>
      </c>
      <c r="F1082" s="150" t="s">
        <v>189</v>
      </c>
      <c r="G1082" s="34" t="s">
        <v>189</v>
      </c>
      <c r="H1082" s="34" t="s">
        <v>189</v>
      </c>
      <c r="I1082" s="34" t="s">
        <v>189</v>
      </c>
      <c r="J1082" s="148">
        <v>6000009546</v>
      </c>
      <c r="K1082" s="149">
        <v>41892</v>
      </c>
      <c r="L1082" s="150" t="s">
        <v>6796</v>
      </c>
      <c r="M1082" s="128" t="s">
        <v>6497</v>
      </c>
      <c r="N1082" s="150" t="s">
        <v>6797</v>
      </c>
    </row>
    <row r="1083" spans="1:14" ht="47.25" outlineLevel="1">
      <c r="A1083" s="128" t="s">
        <v>6798</v>
      </c>
      <c r="B1083" s="204">
        <v>66</v>
      </c>
      <c r="C1083" s="146" t="s">
        <v>1676</v>
      </c>
      <c r="D1083" s="203" t="s">
        <v>6799</v>
      </c>
      <c r="E1083" s="34">
        <v>0</v>
      </c>
      <c r="F1083" s="150" t="s">
        <v>189</v>
      </c>
      <c r="G1083" s="34" t="s">
        <v>189</v>
      </c>
      <c r="H1083" s="34" t="s">
        <v>189</v>
      </c>
      <c r="I1083" s="34" t="s">
        <v>189</v>
      </c>
      <c r="J1083" s="148">
        <v>6000009547</v>
      </c>
      <c r="K1083" s="149">
        <v>41906</v>
      </c>
      <c r="L1083" s="150" t="s">
        <v>6800</v>
      </c>
      <c r="M1083" s="128" t="s">
        <v>6497</v>
      </c>
      <c r="N1083" s="150" t="s">
        <v>6801</v>
      </c>
    </row>
    <row r="1084" spans="1:14" ht="63" outlineLevel="1">
      <c r="A1084" s="128" t="s">
        <v>6802</v>
      </c>
      <c r="B1084" s="204">
        <v>67</v>
      </c>
      <c r="C1084" s="146" t="s">
        <v>1676</v>
      </c>
      <c r="D1084" s="203" t="s">
        <v>6803</v>
      </c>
      <c r="E1084" s="34">
        <v>0</v>
      </c>
      <c r="F1084" s="150" t="s">
        <v>189</v>
      </c>
      <c r="G1084" s="34" t="s">
        <v>189</v>
      </c>
      <c r="H1084" s="34" t="s">
        <v>189</v>
      </c>
      <c r="I1084" s="34" t="s">
        <v>189</v>
      </c>
      <c r="J1084" s="148">
        <v>6000009650</v>
      </c>
      <c r="K1084" s="149">
        <v>41901</v>
      </c>
      <c r="L1084" s="150" t="s">
        <v>6804</v>
      </c>
      <c r="M1084" s="128" t="s">
        <v>6497</v>
      </c>
      <c r="N1084" s="150" t="s">
        <v>6805</v>
      </c>
    </row>
    <row r="1085" spans="1:14" ht="63" outlineLevel="1">
      <c r="A1085" s="128" t="s">
        <v>6806</v>
      </c>
      <c r="B1085" s="204">
        <v>68</v>
      </c>
      <c r="C1085" s="146" t="s">
        <v>1676</v>
      </c>
      <c r="D1085" s="203" t="s">
        <v>6807</v>
      </c>
      <c r="E1085" s="34">
        <v>0</v>
      </c>
      <c r="F1085" s="150" t="s">
        <v>189</v>
      </c>
      <c r="G1085" s="34" t="s">
        <v>189</v>
      </c>
      <c r="H1085" s="34" t="s">
        <v>189</v>
      </c>
      <c r="I1085" s="34" t="s">
        <v>189</v>
      </c>
      <c r="J1085" s="148">
        <v>6000009714</v>
      </c>
      <c r="K1085" s="149">
        <v>41918</v>
      </c>
      <c r="L1085" s="150" t="s">
        <v>6808</v>
      </c>
      <c r="M1085" s="128" t="s">
        <v>6497</v>
      </c>
      <c r="N1085" s="150" t="s">
        <v>6809</v>
      </c>
    </row>
    <row r="1086" spans="1:14" ht="47.25" outlineLevel="1">
      <c r="A1086" s="128" t="s">
        <v>6810</v>
      </c>
      <c r="B1086" s="204">
        <v>69</v>
      </c>
      <c r="C1086" s="146" t="s">
        <v>1676</v>
      </c>
      <c r="D1086" s="203" t="s">
        <v>6811</v>
      </c>
      <c r="E1086" s="34">
        <v>0</v>
      </c>
      <c r="F1086" s="150" t="s">
        <v>189</v>
      </c>
      <c r="G1086" s="34" t="s">
        <v>189</v>
      </c>
      <c r="H1086" s="34" t="s">
        <v>189</v>
      </c>
      <c r="I1086" s="34" t="s">
        <v>189</v>
      </c>
      <c r="J1086" s="148">
        <v>6000009870</v>
      </c>
      <c r="K1086" s="149">
        <v>41948</v>
      </c>
      <c r="L1086" s="150" t="s">
        <v>6812</v>
      </c>
      <c r="M1086" s="128" t="s">
        <v>6497</v>
      </c>
      <c r="N1086" s="150" t="s">
        <v>6813</v>
      </c>
    </row>
    <row r="1087" spans="1:14" ht="16.5" customHeight="1" outlineLevel="1">
      <c r="A1087" s="281" t="s">
        <v>6814</v>
      </c>
      <c r="B1087" s="291">
        <v>70</v>
      </c>
      <c r="C1087" s="268" t="s">
        <v>1676</v>
      </c>
      <c r="D1087" s="283" t="s">
        <v>6815</v>
      </c>
      <c r="E1087" s="270">
        <v>0</v>
      </c>
      <c r="F1087" s="270" t="s">
        <v>189</v>
      </c>
      <c r="G1087" s="270" t="s">
        <v>189</v>
      </c>
      <c r="H1087" s="270" t="s">
        <v>189</v>
      </c>
      <c r="I1087" s="270" t="s">
        <v>189</v>
      </c>
      <c r="J1087" s="148">
        <v>8867</v>
      </c>
      <c r="K1087" s="149">
        <v>41773</v>
      </c>
      <c r="L1087" s="150" t="s">
        <v>3383</v>
      </c>
      <c r="M1087" s="128" t="s">
        <v>6497</v>
      </c>
      <c r="N1087" s="265" t="s">
        <v>6816</v>
      </c>
    </row>
    <row r="1088" spans="1:14" ht="63" outlineLevel="1">
      <c r="A1088" s="281"/>
      <c r="B1088" s="291"/>
      <c r="C1088" s="268"/>
      <c r="D1088" s="283"/>
      <c r="E1088" s="270"/>
      <c r="F1088" s="270"/>
      <c r="G1088" s="270"/>
      <c r="H1088" s="270"/>
      <c r="I1088" s="270"/>
      <c r="J1088" s="148">
        <v>8827</v>
      </c>
      <c r="K1088" s="149">
        <v>41801</v>
      </c>
      <c r="L1088" s="150" t="s">
        <v>6817</v>
      </c>
      <c r="M1088" s="128" t="s">
        <v>6497</v>
      </c>
      <c r="N1088" s="265"/>
    </row>
    <row r="1089" spans="1:14" ht="63" outlineLevel="1">
      <c r="A1089" s="128" t="s">
        <v>6818</v>
      </c>
      <c r="B1089" s="148" t="s">
        <v>4967</v>
      </c>
      <c r="C1089" s="146" t="s">
        <v>1676</v>
      </c>
      <c r="D1089" s="199" t="s">
        <v>6819</v>
      </c>
      <c r="E1089" s="34">
        <v>80.933039999999991</v>
      </c>
      <c r="F1089" s="150" t="s">
        <v>6494</v>
      </c>
      <c r="G1089" s="34" t="s">
        <v>2012</v>
      </c>
      <c r="H1089" s="34" t="s">
        <v>6495</v>
      </c>
      <c r="I1089" s="34" t="s">
        <v>2014</v>
      </c>
      <c r="J1089" s="148">
        <v>7969</v>
      </c>
      <c r="K1089" s="149">
        <v>41570</v>
      </c>
      <c r="L1089" s="150" t="s">
        <v>6820</v>
      </c>
      <c r="M1089" s="128" t="s">
        <v>6497</v>
      </c>
      <c r="N1089" s="150" t="s">
        <v>6821</v>
      </c>
    </row>
    <row r="1090" spans="1:14" s="112" customFormat="1" ht="31.5" outlineLevel="1">
      <c r="A1090" s="128" t="s">
        <v>6822</v>
      </c>
      <c r="B1090" s="148" t="s">
        <v>4976</v>
      </c>
      <c r="C1090" s="161" t="s">
        <v>1676</v>
      </c>
      <c r="D1090" s="200" t="s">
        <v>6823</v>
      </c>
      <c r="E1090" s="34">
        <v>39.606250000000003</v>
      </c>
      <c r="F1090" s="150" t="s">
        <v>6494</v>
      </c>
      <c r="G1090" s="34" t="s">
        <v>6525</v>
      </c>
      <c r="H1090" s="34" t="s">
        <v>3885</v>
      </c>
      <c r="I1090" s="34" t="s">
        <v>6526</v>
      </c>
      <c r="J1090" s="148">
        <v>8189</v>
      </c>
      <c r="K1090" s="149">
        <v>41614</v>
      </c>
      <c r="L1090" s="150" t="s">
        <v>6529</v>
      </c>
      <c r="M1090" s="128" t="s">
        <v>6497</v>
      </c>
      <c r="N1090" s="150" t="s">
        <v>6824</v>
      </c>
    </row>
    <row r="1091" spans="1:14" ht="63" outlineLevel="1">
      <c r="A1091" s="128" t="s">
        <v>6825</v>
      </c>
      <c r="B1091" s="148" t="s">
        <v>4987</v>
      </c>
      <c r="C1091" s="146" t="s">
        <v>1676</v>
      </c>
      <c r="D1091" s="199" t="s">
        <v>6826</v>
      </c>
      <c r="E1091" s="34">
        <v>22.177250000000001</v>
      </c>
      <c r="F1091" s="150" t="s">
        <v>2530</v>
      </c>
      <c r="G1091" s="34" t="s">
        <v>6555</v>
      </c>
      <c r="H1091" s="34" t="s">
        <v>6556</v>
      </c>
      <c r="I1091" s="34" t="s">
        <v>6557</v>
      </c>
      <c r="J1091" s="148">
        <v>7621</v>
      </c>
      <c r="K1091" s="149">
        <v>41509</v>
      </c>
      <c r="L1091" s="150" t="s">
        <v>6827</v>
      </c>
      <c r="M1091" s="128" t="s">
        <v>6497</v>
      </c>
      <c r="N1091" s="150" t="s">
        <v>6828</v>
      </c>
    </row>
    <row r="1092" spans="1:14" ht="63" outlineLevel="1">
      <c r="A1092" s="128" t="s">
        <v>6829</v>
      </c>
      <c r="B1092" s="148" t="s">
        <v>5008</v>
      </c>
      <c r="C1092" s="146" t="s">
        <v>1676</v>
      </c>
      <c r="D1092" s="199" t="s">
        <v>6830</v>
      </c>
      <c r="E1092" s="34">
        <v>48.987220000000001</v>
      </c>
      <c r="F1092" s="150" t="s">
        <v>3688</v>
      </c>
      <c r="G1092" s="34" t="s">
        <v>6531</v>
      </c>
      <c r="H1092" s="34" t="s">
        <v>6532</v>
      </c>
      <c r="I1092" s="34" t="s">
        <v>6533</v>
      </c>
      <c r="J1092" s="148">
        <v>8332</v>
      </c>
      <c r="K1092" s="149">
        <v>41640</v>
      </c>
      <c r="L1092" s="150" t="s">
        <v>6831</v>
      </c>
      <c r="M1092" s="128" t="s">
        <v>6497</v>
      </c>
      <c r="N1092" s="150" t="s">
        <v>6832</v>
      </c>
    </row>
    <row r="1093" spans="1:14" ht="47.25" outlineLevel="1">
      <c r="A1093" s="128" t="s">
        <v>6833</v>
      </c>
      <c r="B1093" s="148" t="s">
        <v>5028</v>
      </c>
      <c r="C1093" s="146" t="s">
        <v>1676</v>
      </c>
      <c r="D1093" s="203" t="s">
        <v>6834</v>
      </c>
      <c r="E1093" s="34">
        <v>0</v>
      </c>
      <c r="F1093" s="150" t="s">
        <v>3659</v>
      </c>
      <c r="G1093" s="34" t="s">
        <v>6561</v>
      </c>
      <c r="H1093" s="34" t="s">
        <v>6562</v>
      </c>
      <c r="I1093" s="34" t="s">
        <v>6563</v>
      </c>
      <c r="J1093" s="148">
        <v>8232</v>
      </c>
      <c r="K1093" s="149">
        <v>41625</v>
      </c>
      <c r="L1093" s="150" t="s">
        <v>6835</v>
      </c>
      <c r="M1093" s="128" t="s">
        <v>6497</v>
      </c>
      <c r="N1093" s="150" t="s">
        <v>6836</v>
      </c>
    </row>
    <row r="1094" spans="1:14" ht="47.25" outlineLevel="1">
      <c r="A1094" s="128" t="s">
        <v>6837</v>
      </c>
      <c r="B1094" s="148" t="s">
        <v>5045</v>
      </c>
      <c r="C1094" s="146" t="s">
        <v>1676</v>
      </c>
      <c r="D1094" s="203" t="s">
        <v>6838</v>
      </c>
      <c r="E1094" s="34">
        <v>36.949759999999998</v>
      </c>
      <c r="F1094" s="150" t="s">
        <v>2530</v>
      </c>
      <c r="G1094" s="34" t="s">
        <v>6567</v>
      </c>
      <c r="H1094" s="34" t="s">
        <v>6568</v>
      </c>
      <c r="I1094" s="34" t="s">
        <v>6569</v>
      </c>
      <c r="J1094" s="148">
        <v>7482</v>
      </c>
      <c r="K1094" s="149">
        <v>41481</v>
      </c>
      <c r="L1094" s="150" t="s">
        <v>6839</v>
      </c>
      <c r="M1094" s="128" t="s">
        <v>6497</v>
      </c>
      <c r="N1094" s="150" t="s">
        <v>6840</v>
      </c>
    </row>
    <row r="1095" spans="1:14" ht="63" outlineLevel="1">
      <c r="A1095" s="128" t="s">
        <v>6841</v>
      </c>
      <c r="B1095" s="148" t="s">
        <v>5051</v>
      </c>
      <c r="C1095" s="146" t="s">
        <v>1676</v>
      </c>
      <c r="D1095" s="199" t="s">
        <v>6842</v>
      </c>
      <c r="E1095" s="34">
        <v>40.58117</v>
      </c>
      <c r="F1095" s="150" t="s">
        <v>2530</v>
      </c>
      <c r="G1095" s="34" t="s">
        <v>6567</v>
      </c>
      <c r="H1095" s="34" t="s">
        <v>6568</v>
      </c>
      <c r="I1095" s="34" t="s">
        <v>6569</v>
      </c>
      <c r="J1095" s="148">
        <v>8282</v>
      </c>
      <c r="K1095" s="149">
        <v>41627</v>
      </c>
      <c r="L1095" s="150" t="s">
        <v>6843</v>
      </c>
      <c r="M1095" s="128" t="s">
        <v>6497</v>
      </c>
      <c r="N1095" s="150" t="s">
        <v>6844</v>
      </c>
    </row>
    <row r="1096" spans="1:14" ht="31.5" outlineLevel="1">
      <c r="A1096" s="128" t="s">
        <v>6845</v>
      </c>
      <c r="B1096" s="148" t="s">
        <v>5105</v>
      </c>
      <c r="C1096" s="146" t="s">
        <v>1676</v>
      </c>
      <c r="D1096" s="199" t="s">
        <v>6846</v>
      </c>
      <c r="E1096" s="34">
        <v>0</v>
      </c>
      <c r="F1096" s="150" t="s">
        <v>3688</v>
      </c>
      <c r="G1096" s="34" t="s">
        <v>6610</v>
      </c>
      <c r="H1096" s="34" t="s">
        <v>6611</v>
      </c>
      <c r="I1096" s="34" t="s">
        <v>6612</v>
      </c>
      <c r="J1096" s="148">
        <v>8820</v>
      </c>
      <c r="K1096" s="149">
        <v>41766</v>
      </c>
      <c r="L1096" s="150" t="s">
        <v>6847</v>
      </c>
      <c r="M1096" s="128" t="s">
        <v>6497</v>
      </c>
      <c r="N1096" s="150" t="s">
        <v>6848</v>
      </c>
    </row>
  </sheetData>
  <mergeCells count="524">
    <mergeCell ref="I1022:I1023"/>
    <mergeCell ref="N1022:N1023"/>
    <mergeCell ref="A1087:A1088"/>
    <mergeCell ref="B1087:B1088"/>
    <mergeCell ref="C1087:C1088"/>
    <mergeCell ref="D1087:D1088"/>
    <mergeCell ref="E1087:E1088"/>
    <mergeCell ref="F1087:F1088"/>
    <mergeCell ref="G1087:G1088"/>
    <mergeCell ref="H1087:H1088"/>
    <mergeCell ref="I1087:I1088"/>
    <mergeCell ref="N1087:N1088"/>
    <mergeCell ref="B1016:D1016"/>
    <mergeCell ref="A1022:A1023"/>
    <mergeCell ref="B1022:B1023"/>
    <mergeCell ref="C1022:C1023"/>
    <mergeCell ref="D1022:D1023"/>
    <mergeCell ref="E1022:E1023"/>
    <mergeCell ref="F1022:F1023"/>
    <mergeCell ref="G1022:G1023"/>
    <mergeCell ref="H1022:H1023"/>
    <mergeCell ref="N896:N897"/>
    <mergeCell ref="B898:D898"/>
    <mergeCell ref="B899:D899"/>
    <mergeCell ref="A1009:A1010"/>
    <mergeCell ref="B1009:B1010"/>
    <mergeCell ref="C1009:C1010"/>
    <mergeCell ref="D1009:D1010"/>
    <mergeCell ref="E1009:E1010"/>
    <mergeCell ref="F1009:F1010"/>
    <mergeCell ref="G1009:G1010"/>
    <mergeCell ref="H1009:H1010"/>
    <mergeCell ref="I1009:I1010"/>
    <mergeCell ref="N1009:N1010"/>
    <mergeCell ref="A896:A897"/>
    <mergeCell ref="B896:B897"/>
    <mergeCell ref="C896:C897"/>
    <mergeCell ref="D896:D897"/>
    <mergeCell ref="E896:E897"/>
    <mergeCell ref="F896:F897"/>
    <mergeCell ref="G896:G897"/>
    <mergeCell ref="H896:H897"/>
    <mergeCell ref="I896:I897"/>
    <mergeCell ref="N853:N854"/>
    <mergeCell ref="A894:A895"/>
    <mergeCell ref="B894:B895"/>
    <mergeCell ref="C894:C895"/>
    <mergeCell ref="D894:D895"/>
    <mergeCell ref="E894:E895"/>
    <mergeCell ref="F894:F895"/>
    <mergeCell ref="G894:G895"/>
    <mergeCell ref="H894:H895"/>
    <mergeCell ref="I894:I895"/>
    <mergeCell ref="N894:N895"/>
    <mergeCell ref="N814:N816"/>
    <mergeCell ref="N817:N819"/>
    <mergeCell ref="N820:N821"/>
    <mergeCell ref="N822:N825"/>
    <mergeCell ref="N827:N829"/>
    <mergeCell ref="N832:N835"/>
    <mergeCell ref="N838:N846"/>
    <mergeCell ref="N848:N850"/>
    <mergeCell ref="N851:N852"/>
    <mergeCell ref="B779:D779"/>
    <mergeCell ref="N789:N790"/>
    <mergeCell ref="N793:N795"/>
    <mergeCell ref="N796:N797"/>
    <mergeCell ref="N798:N799"/>
    <mergeCell ref="N801:N802"/>
    <mergeCell ref="N803:N805"/>
    <mergeCell ref="N807:N809"/>
    <mergeCell ref="N811:N813"/>
    <mergeCell ref="N764:N766"/>
    <mergeCell ref="N767:N768"/>
    <mergeCell ref="N771:N772"/>
    <mergeCell ref="N773:N774"/>
    <mergeCell ref="A777:A778"/>
    <mergeCell ref="B777:B778"/>
    <mergeCell ref="C777:C778"/>
    <mergeCell ref="D777:D778"/>
    <mergeCell ref="E777:E778"/>
    <mergeCell ref="F777:F778"/>
    <mergeCell ref="G777:G778"/>
    <mergeCell ref="H777:H778"/>
    <mergeCell ref="I777:I778"/>
    <mergeCell ref="N777:N778"/>
    <mergeCell ref="N719:N722"/>
    <mergeCell ref="N724:N736"/>
    <mergeCell ref="N739:N743"/>
    <mergeCell ref="N744:N745"/>
    <mergeCell ref="N750:N752"/>
    <mergeCell ref="N756:N758"/>
    <mergeCell ref="N759:N760"/>
    <mergeCell ref="A762:A763"/>
    <mergeCell ref="B762:B763"/>
    <mergeCell ref="C762:C763"/>
    <mergeCell ref="D762:D763"/>
    <mergeCell ref="E762:E763"/>
    <mergeCell ref="F762:F763"/>
    <mergeCell ref="G762:G763"/>
    <mergeCell ref="H762:H763"/>
    <mergeCell ref="I762:I763"/>
    <mergeCell ref="N762:N763"/>
    <mergeCell ref="N673:N675"/>
    <mergeCell ref="N676:N677"/>
    <mergeCell ref="N682:N683"/>
    <mergeCell ref="N688:N691"/>
    <mergeCell ref="N692:N697"/>
    <mergeCell ref="N698:N706"/>
    <mergeCell ref="N708:N709"/>
    <mergeCell ref="N710:N714"/>
    <mergeCell ref="N715:N718"/>
    <mergeCell ref="N624:N629"/>
    <mergeCell ref="N630:N633"/>
    <mergeCell ref="N634:N635"/>
    <mergeCell ref="N636:N648"/>
    <mergeCell ref="N649:N656"/>
    <mergeCell ref="N657:N660"/>
    <mergeCell ref="N663:N664"/>
    <mergeCell ref="N666:N668"/>
    <mergeCell ref="N669:N670"/>
    <mergeCell ref="N615:N619"/>
    <mergeCell ref="A620:A621"/>
    <mergeCell ref="B620:B621"/>
    <mergeCell ref="C620:C621"/>
    <mergeCell ref="D620:D621"/>
    <mergeCell ref="E620:E621"/>
    <mergeCell ref="F620:F621"/>
    <mergeCell ref="J620:J621"/>
    <mergeCell ref="K620:K621"/>
    <mergeCell ref="L620:L621"/>
    <mergeCell ref="M620:M621"/>
    <mergeCell ref="N620:N622"/>
    <mergeCell ref="N602:N604"/>
    <mergeCell ref="N605:N612"/>
    <mergeCell ref="A608:A609"/>
    <mergeCell ref="B608:B609"/>
    <mergeCell ref="C608:C609"/>
    <mergeCell ref="D608:D609"/>
    <mergeCell ref="E608:E609"/>
    <mergeCell ref="I608:I609"/>
    <mergeCell ref="J608:J609"/>
    <mergeCell ref="K608:K609"/>
    <mergeCell ref="L608:L609"/>
    <mergeCell ref="M608:M609"/>
    <mergeCell ref="A600:A601"/>
    <mergeCell ref="B600:B601"/>
    <mergeCell ref="C600:C601"/>
    <mergeCell ref="D600:D601"/>
    <mergeCell ref="E600:E601"/>
    <mergeCell ref="J600:J601"/>
    <mergeCell ref="K600:K601"/>
    <mergeCell ref="L600:L601"/>
    <mergeCell ref="M600:M601"/>
    <mergeCell ref="D595:D596"/>
    <mergeCell ref="E595:E596"/>
    <mergeCell ref="F595:F596"/>
    <mergeCell ref="J595:J596"/>
    <mergeCell ref="K595:K596"/>
    <mergeCell ref="L595:L596"/>
    <mergeCell ref="M595:M596"/>
    <mergeCell ref="A598:A599"/>
    <mergeCell ref="B598:B599"/>
    <mergeCell ref="C598:C599"/>
    <mergeCell ref="D598:D599"/>
    <mergeCell ref="E598:E599"/>
    <mergeCell ref="F598:F599"/>
    <mergeCell ref="J598:J599"/>
    <mergeCell ref="K598:K599"/>
    <mergeCell ref="L598:L599"/>
    <mergeCell ref="M598:M599"/>
    <mergeCell ref="N585:N601"/>
    <mergeCell ref="A589:A590"/>
    <mergeCell ref="B589:B590"/>
    <mergeCell ref="C589:C590"/>
    <mergeCell ref="D589:D590"/>
    <mergeCell ref="E589:E590"/>
    <mergeCell ref="F589:F590"/>
    <mergeCell ref="J589:J590"/>
    <mergeCell ref="K589:K590"/>
    <mergeCell ref="L589:L590"/>
    <mergeCell ref="M589:M590"/>
    <mergeCell ref="A592:A593"/>
    <mergeCell ref="B592:B593"/>
    <mergeCell ref="C592:C593"/>
    <mergeCell ref="D592:D593"/>
    <mergeCell ref="E592:E593"/>
    <mergeCell ref="F592:F593"/>
    <mergeCell ref="J592:J593"/>
    <mergeCell ref="K592:K593"/>
    <mergeCell ref="L592:L593"/>
    <mergeCell ref="M592:M593"/>
    <mergeCell ref="A595:A596"/>
    <mergeCell ref="B595:B596"/>
    <mergeCell ref="C595:C596"/>
    <mergeCell ref="L583:L584"/>
    <mergeCell ref="M583:M584"/>
    <mergeCell ref="A585:A586"/>
    <mergeCell ref="B585:B586"/>
    <mergeCell ref="C585:C586"/>
    <mergeCell ref="D585:D586"/>
    <mergeCell ref="E585:E586"/>
    <mergeCell ref="F585:F586"/>
    <mergeCell ref="J585:J586"/>
    <mergeCell ref="K585:K586"/>
    <mergeCell ref="L585:L586"/>
    <mergeCell ref="M585:M586"/>
    <mergeCell ref="N560:N563"/>
    <mergeCell ref="N564:N571"/>
    <mergeCell ref="A565:A566"/>
    <mergeCell ref="B565:B566"/>
    <mergeCell ref="C565:C566"/>
    <mergeCell ref="D565:D566"/>
    <mergeCell ref="N575:N577"/>
    <mergeCell ref="N579:N584"/>
    <mergeCell ref="A581:A582"/>
    <mergeCell ref="B581:B582"/>
    <mergeCell ref="C581:C582"/>
    <mergeCell ref="D581:D582"/>
    <mergeCell ref="E581:E582"/>
    <mergeCell ref="J581:J582"/>
    <mergeCell ref="K581:K582"/>
    <mergeCell ref="L581:L582"/>
    <mergeCell ref="M581:M582"/>
    <mergeCell ref="A583:A584"/>
    <mergeCell ref="B583:B584"/>
    <mergeCell ref="C583:C584"/>
    <mergeCell ref="D583:D584"/>
    <mergeCell ref="E583:E584"/>
    <mergeCell ref="J583:J584"/>
    <mergeCell ref="K583:K584"/>
    <mergeCell ref="N572:N574"/>
    <mergeCell ref="A573:A574"/>
    <mergeCell ref="B573:B574"/>
    <mergeCell ref="C573:C574"/>
    <mergeCell ref="D573:D574"/>
    <mergeCell ref="E573:E574"/>
    <mergeCell ref="J573:J574"/>
    <mergeCell ref="K573:K574"/>
    <mergeCell ref="L573:L574"/>
    <mergeCell ref="M573:M574"/>
    <mergeCell ref="E565:E566"/>
    <mergeCell ref="J565:J566"/>
    <mergeCell ref="K565:K566"/>
    <mergeCell ref="L565:L566"/>
    <mergeCell ref="M565:M566"/>
    <mergeCell ref="M557:M558"/>
    <mergeCell ref="J553:J554"/>
    <mergeCell ref="K553:K554"/>
    <mergeCell ref="L553:L554"/>
    <mergeCell ref="M553:M554"/>
    <mergeCell ref="E557:E558"/>
    <mergeCell ref="J557:J558"/>
    <mergeCell ref="K557:K558"/>
    <mergeCell ref="L557:L558"/>
    <mergeCell ref="N544:N551"/>
    <mergeCell ref="A545:A546"/>
    <mergeCell ref="B545:B546"/>
    <mergeCell ref="C545:C546"/>
    <mergeCell ref="D545:D546"/>
    <mergeCell ref="E545:E546"/>
    <mergeCell ref="J545:J546"/>
    <mergeCell ref="K545:K546"/>
    <mergeCell ref="L545:L546"/>
    <mergeCell ref="M545:M546"/>
    <mergeCell ref="N553:N559"/>
    <mergeCell ref="A555:A556"/>
    <mergeCell ref="B555:B556"/>
    <mergeCell ref="C555:C556"/>
    <mergeCell ref="D555:D556"/>
    <mergeCell ref="E555:E556"/>
    <mergeCell ref="J555:J556"/>
    <mergeCell ref="K555:K556"/>
    <mergeCell ref="L555:L556"/>
    <mergeCell ref="M555:M556"/>
    <mergeCell ref="A553:A554"/>
    <mergeCell ref="B553:B554"/>
    <mergeCell ref="C553:C554"/>
    <mergeCell ref="D553:D554"/>
    <mergeCell ref="E553:E554"/>
    <mergeCell ref="A557:A558"/>
    <mergeCell ref="B557:B558"/>
    <mergeCell ref="C557:C558"/>
    <mergeCell ref="D557:D558"/>
    <mergeCell ref="N537:N539"/>
    <mergeCell ref="N541:N543"/>
    <mergeCell ref="A542:A543"/>
    <mergeCell ref="B542:B543"/>
    <mergeCell ref="C542:C543"/>
    <mergeCell ref="D542:D543"/>
    <mergeCell ref="E542:E543"/>
    <mergeCell ref="J542:J543"/>
    <mergeCell ref="K542:K543"/>
    <mergeCell ref="L542:L543"/>
    <mergeCell ref="M542:M543"/>
    <mergeCell ref="N522:N525"/>
    <mergeCell ref="N526:N527"/>
    <mergeCell ref="N529:N530"/>
    <mergeCell ref="N532:N536"/>
    <mergeCell ref="A533:A534"/>
    <mergeCell ref="B533:B534"/>
    <mergeCell ref="C533:C534"/>
    <mergeCell ref="D533:D534"/>
    <mergeCell ref="E533:E534"/>
    <mergeCell ref="J533:J534"/>
    <mergeCell ref="K533:K534"/>
    <mergeCell ref="L533:L534"/>
    <mergeCell ref="M533:M534"/>
    <mergeCell ref="B500:D500"/>
    <mergeCell ref="B501:D501"/>
    <mergeCell ref="F504:F505"/>
    <mergeCell ref="G504:G505"/>
    <mergeCell ref="H504:H505"/>
    <mergeCell ref="I504:I505"/>
    <mergeCell ref="N504:N505"/>
    <mergeCell ref="N506:N507"/>
    <mergeCell ref="N512:N514"/>
    <mergeCell ref="A493:A497"/>
    <mergeCell ref="B493:B497"/>
    <mergeCell ref="C493:C497"/>
    <mergeCell ref="D493:D497"/>
    <mergeCell ref="E493:E497"/>
    <mergeCell ref="N493:N497"/>
    <mergeCell ref="A498:A499"/>
    <mergeCell ref="B498:B499"/>
    <mergeCell ref="C498:C499"/>
    <mergeCell ref="D498:D499"/>
    <mergeCell ref="E498:E499"/>
    <mergeCell ref="N498:N499"/>
    <mergeCell ref="N439:N455"/>
    <mergeCell ref="A477:A478"/>
    <mergeCell ref="B477:B478"/>
    <mergeCell ref="C477:C478"/>
    <mergeCell ref="D477:D478"/>
    <mergeCell ref="E477:E478"/>
    <mergeCell ref="F477:F478"/>
    <mergeCell ref="G477:G478"/>
    <mergeCell ref="H477:H478"/>
    <mergeCell ref="I477:I478"/>
    <mergeCell ref="N477:N478"/>
    <mergeCell ref="N387:N389"/>
    <mergeCell ref="B395:D395"/>
    <mergeCell ref="N398:N401"/>
    <mergeCell ref="N403:N414"/>
    <mergeCell ref="N416:N417"/>
    <mergeCell ref="N419:N425"/>
    <mergeCell ref="N426:N432"/>
    <mergeCell ref="N433:N435"/>
    <mergeCell ref="N436:N438"/>
    <mergeCell ref="N378:N383"/>
    <mergeCell ref="A384:A385"/>
    <mergeCell ref="B384:B385"/>
    <mergeCell ref="C384:C385"/>
    <mergeCell ref="D384:D385"/>
    <mergeCell ref="E384:E385"/>
    <mergeCell ref="J384:J385"/>
    <mergeCell ref="K384:K385"/>
    <mergeCell ref="L384:L385"/>
    <mergeCell ref="M384:M385"/>
    <mergeCell ref="N384:N386"/>
    <mergeCell ref="N355:N358"/>
    <mergeCell ref="N362:N368"/>
    <mergeCell ref="N369:N374"/>
    <mergeCell ref="A375:A376"/>
    <mergeCell ref="B375:B376"/>
    <mergeCell ref="C375:C376"/>
    <mergeCell ref="D375:D376"/>
    <mergeCell ref="E375:E376"/>
    <mergeCell ref="J375:J376"/>
    <mergeCell ref="K375:K376"/>
    <mergeCell ref="L375:L376"/>
    <mergeCell ref="M375:M376"/>
    <mergeCell ref="N375:N377"/>
    <mergeCell ref="N347:N348"/>
    <mergeCell ref="N351:N352"/>
    <mergeCell ref="A353:A354"/>
    <mergeCell ref="B353:B354"/>
    <mergeCell ref="C353:C354"/>
    <mergeCell ref="D353:D354"/>
    <mergeCell ref="E353:E354"/>
    <mergeCell ref="J353:J354"/>
    <mergeCell ref="K353:K354"/>
    <mergeCell ref="L353:L354"/>
    <mergeCell ref="M353:M354"/>
    <mergeCell ref="N353:N354"/>
    <mergeCell ref="L338:L339"/>
    <mergeCell ref="M338:M339"/>
    <mergeCell ref="N338:N344"/>
    <mergeCell ref="A340:A341"/>
    <mergeCell ref="B340:B341"/>
    <mergeCell ref="C340:C341"/>
    <mergeCell ref="D340:D341"/>
    <mergeCell ref="E340:E341"/>
    <mergeCell ref="F340:F341"/>
    <mergeCell ref="G340:G341"/>
    <mergeCell ref="H340:H341"/>
    <mergeCell ref="I340:I341"/>
    <mergeCell ref="A342:A344"/>
    <mergeCell ref="B342:B344"/>
    <mergeCell ref="C342:C344"/>
    <mergeCell ref="D342:D344"/>
    <mergeCell ref="E342:E344"/>
    <mergeCell ref="F342:F344"/>
    <mergeCell ref="G342:G344"/>
    <mergeCell ref="H342:H344"/>
    <mergeCell ref="I342:I344"/>
    <mergeCell ref="B335:D335"/>
    <mergeCell ref="B336:D336"/>
    <mergeCell ref="A338:A339"/>
    <mergeCell ref="B338:B339"/>
    <mergeCell ref="C338:C339"/>
    <mergeCell ref="D338:D339"/>
    <mergeCell ref="E338:E339"/>
    <mergeCell ref="J338:J339"/>
    <mergeCell ref="K338:K339"/>
    <mergeCell ref="A329:A331"/>
    <mergeCell ref="B329:B331"/>
    <mergeCell ref="C329:C331"/>
    <mergeCell ref="D329:D331"/>
    <mergeCell ref="E329:E331"/>
    <mergeCell ref="N329:N331"/>
    <mergeCell ref="A332:A334"/>
    <mergeCell ref="B332:B334"/>
    <mergeCell ref="C332:C334"/>
    <mergeCell ref="D332:D334"/>
    <mergeCell ref="E332:E334"/>
    <mergeCell ref="N332:N334"/>
    <mergeCell ref="A324:A326"/>
    <mergeCell ref="B324:B326"/>
    <mergeCell ref="C324:C326"/>
    <mergeCell ref="D324:D326"/>
    <mergeCell ref="E324:E326"/>
    <mergeCell ref="N324:N326"/>
    <mergeCell ref="A327:A328"/>
    <mergeCell ref="B327:B328"/>
    <mergeCell ref="C327:C328"/>
    <mergeCell ref="D327:D328"/>
    <mergeCell ref="E327:E328"/>
    <mergeCell ref="N327:N328"/>
    <mergeCell ref="A318:A321"/>
    <mergeCell ref="B318:B321"/>
    <mergeCell ref="C318:C321"/>
    <mergeCell ref="D318:D321"/>
    <mergeCell ref="E318:E321"/>
    <mergeCell ref="N318:N321"/>
    <mergeCell ref="A322:A323"/>
    <mergeCell ref="B322:B323"/>
    <mergeCell ref="C322:C323"/>
    <mergeCell ref="D322:D323"/>
    <mergeCell ref="E322:E323"/>
    <mergeCell ref="N322:N323"/>
    <mergeCell ref="B240:D240"/>
    <mergeCell ref="N247:N252"/>
    <mergeCell ref="N253:N255"/>
    <mergeCell ref="N256:N257"/>
    <mergeCell ref="A309:A317"/>
    <mergeCell ref="B309:B317"/>
    <mergeCell ref="C309:C317"/>
    <mergeCell ref="D309:D317"/>
    <mergeCell ref="E309:E317"/>
    <mergeCell ref="N309:N317"/>
    <mergeCell ref="E232:E238"/>
    <mergeCell ref="F232:F238"/>
    <mergeCell ref="G232:G238"/>
    <mergeCell ref="H232:H238"/>
    <mergeCell ref="I232:I238"/>
    <mergeCell ref="N232:N234"/>
    <mergeCell ref="A233:A234"/>
    <mergeCell ref="B233:B234"/>
    <mergeCell ref="C233:C234"/>
    <mergeCell ref="D233:D234"/>
    <mergeCell ref="N235:N238"/>
    <mergeCell ref="A237:A238"/>
    <mergeCell ref="B237:B238"/>
    <mergeCell ref="C237:C238"/>
    <mergeCell ref="D237:D238"/>
    <mergeCell ref="A222:A227"/>
    <mergeCell ref="B222:B227"/>
    <mergeCell ref="C222:C227"/>
    <mergeCell ref="D222:D227"/>
    <mergeCell ref="M222:M227"/>
    <mergeCell ref="A229:A230"/>
    <mergeCell ref="B229:B230"/>
    <mergeCell ref="C229:C230"/>
    <mergeCell ref="D229:D230"/>
    <mergeCell ref="M229:M230"/>
    <mergeCell ref="N210:N211"/>
    <mergeCell ref="N214:N216"/>
    <mergeCell ref="N217:N220"/>
    <mergeCell ref="E221:E231"/>
    <mergeCell ref="F221:F231"/>
    <mergeCell ref="G221:G231"/>
    <mergeCell ref="H221:H231"/>
    <mergeCell ref="I221:I231"/>
    <mergeCell ref="N221:N228"/>
    <mergeCell ref="N229:N231"/>
    <mergeCell ref="N185:N186"/>
    <mergeCell ref="N187:N188"/>
    <mergeCell ref="B189:D189"/>
    <mergeCell ref="B190:D190"/>
    <mergeCell ref="N194:N196"/>
    <mergeCell ref="N199:N201"/>
    <mergeCell ref="N202:N203"/>
    <mergeCell ref="N204:N207"/>
    <mergeCell ref="N208:N209"/>
    <mergeCell ref="A8:D8"/>
    <mergeCell ref="B9:D9"/>
    <mergeCell ref="B10:D10"/>
    <mergeCell ref="N13:N14"/>
    <mergeCell ref="B19:D19"/>
    <mergeCell ref="N22:N24"/>
    <mergeCell ref="N25:N31"/>
    <mergeCell ref="N33:N34"/>
    <mergeCell ref="N35:N39"/>
    <mergeCell ref="A2:N3"/>
    <mergeCell ref="A5:A6"/>
    <mergeCell ref="B5:B6"/>
    <mergeCell ref="C5:C6"/>
    <mergeCell ref="D5:D6"/>
    <mergeCell ref="E5:E6"/>
    <mergeCell ref="F5:I5"/>
    <mergeCell ref="J5:L5"/>
    <mergeCell ref="M5:M6"/>
    <mergeCell ref="N5:N6"/>
  </mergeCells>
  <pageMargins left="0.27559055118110237" right="0.19685039370078738" top="0.78740157480314954" bottom="0.27559055118110237" header="0" footer="0"/>
  <pageSetup paperSize="9" scale="52"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6"/>
  <sheetViews>
    <sheetView view="pageBreakPreview" workbookViewId="0">
      <selection activeCell="B6" sqref="B6"/>
    </sheetView>
  </sheetViews>
  <sheetFormatPr defaultRowHeight="11.25"/>
  <cols>
    <col min="1" max="1" width="25.75" style="224" customWidth="1"/>
    <col min="2" max="2" width="42.25" style="224" customWidth="1"/>
    <col min="3" max="3" width="18.875" style="223" customWidth="1"/>
    <col min="4" max="4" width="20" style="225" customWidth="1"/>
    <col min="5" max="5" width="37" style="224" customWidth="1"/>
    <col min="6" max="6" width="15.5" style="226" customWidth="1"/>
    <col min="7" max="7" width="16.25" style="226" customWidth="1"/>
    <col min="8" max="16384" width="9" style="223"/>
  </cols>
  <sheetData>
    <row r="1" spans="1:7" ht="15" customHeight="1"/>
    <row r="2" spans="1:7" ht="43.5" customHeight="1">
      <c r="A2" s="258" t="s">
        <v>6849</v>
      </c>
      <c r="B2" s="258"/>
      <c r="C2" s="258"/>
      <c r="D2" s="258"/>
      <c r="E2" s="258"/>
      <c r="F2" s="258"/>
      <c r="G2" s="258"/>
    </row>
    <row r="3" spans="1:7" ht="12.75" customHeight="1">
      <c r="A3" s="227"/>
      <c r="B3" s="227"/>
      <c r="C3" s="227"/>
      <c r="D3" s="227"/>
      <c r="E3" s="227"/>
      <c r="F3" s="227"/>
      <c r="G3" s="227"/>
    </row>
    <row r="4" spans="1:7" ht="17.25" customHeight="1">
      <c r="A4" s="292" t="s">
        <v>2221</v>
      </c>
      <c r="B4" s="292" t="s">
        <v>2222</v>
      </c>
      <c r="C4" s="292" t="s">
        <v>2223</v>
      </c>
      <c r="D4" s="293" t="s">
        <v>6850</v>
      </c>
      <c r="E4" s="294" t="s">
        <v>2225</v>
      </c>
      <c r="F4" s="294"/>
      <c r="G4" s="294"/>
    </row>
    <row r="5" spans="1:7" s="230" customFormat="1" ht="15.75">
      <c r="A5" s="292"/>
      <c r="B5" s="292"/>
      <c r="C5" s="292"/>
      <c r="D5" s="293"/>
      <c r="E5" s="228" t="s">
        <v>2226</v>
      </c>
      <c r="F5" s="228" t="s">
        <v>2227</v>
      </c>
      <c r="G5" s="228" t="s">
        <v>2228</v>
      </c>
    </row>
    <row r="6" spans="1:7" ht="15.75">
      <c r="A6" s="229">
        <v>1</v>
      </c>
      <c r="B6" s="229">
        <v>2</v>
      </c>
      <c r="C6" s="229">
        <v>3</v>
      </c>
      <c r="D6" s="229">
        <v>4</v>
      </c>
      <c r="E6" s="229">
        <v>5</v>
      </c>
      <c r="F6" s="229">
        <v>6</v>
      </c>
      <c r="G6" s="229">
        <v>7</v>
      </c>
    </row>
    <row r="7" spans="1:7" ht="15.75">
      <c r="A7" s="231" t="s">
        <v>6851</v>
      </c>
      <c r="B7" s="231" t="s">
        <v>6852</v>
      </c>
      <c r="C7" s="232">
        <v>41730</v>
      </c>
      <c r="D7" s="233">
        <v>87.177220000000005</v>
      </c>
      <c r="E7" s="231" t="s">
        <v>2295</v>
      </c>
      <c r="F7" s="234" t="s">
        <v>2296</v>
      </c>
      <c r="G7" s="234" t="s">
        <v>2297</v>
      </c>
    </row>
    <row r="8" spans="1:7" ht="15.75">
      <c r="A8" s="231" t="s">
        <v>6853</v>
      </c>
      <c r="B8" s="231" t="s">
        <v>6854</v>
      </c>
      <c r="C8" s="232">
        <v>41914</v>
      </c>
      <c r="D8" s="233">
        <v>58.204000000000001</v>
      </c>
      <c r="E8" s="231" t="s">
        <v>6855</v>
      </c>
      <c r="F8" s="234" t="s">
        <v>6856</v>
      </c>
      <c r="G8" s="234" t="s">
        <v>2233</v>
      </c>
    </row>
    <row r="9" spans="1:7" ht="15.75">
      <c r="A9" s="231" t="s">
        <v>6857</v>
      </c>
      <c r="B9" s="231" t="s">
        <v>6858</v>
      </c>
      <c r="C9" s="232">
        <v>41914</v>
      </c>
      <c r="D9" s="233">
        <v>30.23</v>
      </c>
      <c r="E9" s="231" t="s">
        <v>6855</v>
      </c>
      <c r="F9" s="234" t="s">
        <v>6856</v>
      </c>
      <c r="G9" s="234" t="s">
        <v>2233</v>
      </c>
    </row>
    <row r="10" spans="1:7" ht="15.75">
      <c r="A10" s="231" t="s">
        <v>6859</v>
      </c>
      <c r="B10" s="231" t="s">
        <v>6860</v>
      </c>
      <c r="C10" s="232">
        <v>41739</v>
      </c>
      <c r="D10" s="233">
        <v>90.496610000000004</v>
      </c>
      <c r="E10" s="231" t="s">
        <v>6861</v>
      </c>
      <c r="F10" s="234" t="s">
        <v>6862</v>
      </c>
      <c r="G10" s="234" t="s">
        <v>2297</v>
      </c>
    </row>
    <row r="11" spans="1:7" ht="15.75">
      <c r="A11" s="231" t="s">
        <v>6863</v>
      </c>
      <c r="B11" s="231" t="s">
        <v>6864</v>
      </c>
      <c r="C11" s="232">
        <v>41723</v>
      </c>
      <c r="D11" s="233">
        <v>72.669610000000006</v>
      </c>
      <c r="E11" s="231" t="s">
        <v>2284</v>
      </c>
      <c r="F11" s="234" t="s">
        <v>2285</v>
      </c>
      <c r="G11" s="234" t="s">
        <v>2286</v>
      </c>
    </row>
    <row r="12" spans="1:7" ht="15.75">
      <c r="A12" s="231" t="s">
        <v>6865</v>
      </c>
      <c r="B12" s="231" t="s">
        <v>6866</v>
      </c>
      <c r="C12" s="232">
        <v>41844</v>
      </c>
      <c r="D12" s="233">
        <v>50.389230000000005</v>
      </c>
      <c r="E12" s="231" t="s">
        <v>2334</v>
      </c>
      <c r="F12" s="234" t="s">
        <v>2335</v>
      </c>
      <c r="G12" s="234" t="s">
        <v>2233</v>
      </c>
    </row>
    <row r="13" spans="1:7" ht="15.75">
      <c r="A13" s="231" t="s">
        <v>6867</v>
      </c>
      <c r="B13" s="231" t="s">
        <v>6868</v>
      </c>
      <c r="C13" s="232">
        <v>41912</v>
      </c>
      <c r="D13" s="233">
        <v>5.4741599999999995</v>
      </c>
      <c r="E13" s="231" t="s">
        <v>2231</v>
      </c>
      <c r="F13" s="234" t="s">
        <v>2232</v>
      </c>
      <c r="G13" s="234" t="s">
        <v>2233</v>
      </c>
    </row>
    <row r="14" spans="1:7" ht="15.75">
      <c r="A14" s="231" t="s">
        <v>6869</v>
      </c>
      <c r="B14" s="231" t="s">
        <v>6870</v>
      </c>
      <c r="C14" s="232">
        <v>41912</v>
      </c>
      <c r="D14" s="233">
        <v>54.746420000000001</v>
      </c>
      <c r="E14" s="231" t="s">
        <v>2231</v>
      </c>
      <c r="F14" s="234" t="s">
        <v>2232</v>
      </c>
      <c r="G14" s="234" t="s">
        <v>2233</v>
      </c>
    </row>
    <row r="15" spans="1:7" ht="15.75">
      <c r="A15" s="231" t="s">
        <v>6871</v>
      </c>
      <c r="B15" s="231" t="s">
        <v>6872</v>
      </c>
      <c r="C15" s="232">
        <v>41912</v>
      </c>
      <c r="D15" s="233">
        <v>18.160820000000001</v>
      </c>
      <c r="E15" s="231" t="s">
        <v>2231</v>
      </c>
      <c r="F15" s="234" t="s">
        <v>2232</v>
      </c>
      <c r="G15" s="234" t="s">
        <v>2233</v>
      </c>
    </row>
    <row r="16" spans="1:7" ht="15.75">
      <c r="A16" s="231" t="s">
        <v>6873</v>
      </c>
      <c r="B16" s="231" t="s">
        <v>6874</v>
      </c>
      <c r="C16" s="232">
        <v>41912</v>
      </c>
      <c r="D16" s="233">
        <v>37.700000000000003</v>
      </c>
      <c r="E16" s="231" t="s">
        <v>2291</v>
      </c>
      <c r="F16" s="234" t="s">
        <v>2292</v>
      </c>
      <c r="G16" s="234" t="s">
        <v>2238</v>
      </c>
    </row>
    <row r="17" spans="1:7" ht="15.75">
      <c r="A17" s="231" t="s">
        <v>6875</v>
      </c>
      <c r="B17" s="231" t="s">
        <v>6876</v>
      </c>
      <c r="C17" s="232">
        <v>41913</v>
      </c>
      <c r="D17" s="233">
        <v>99.9696</v>
      </c>
      <c r="E17" s="231" t="s">
        <v>2334</v>
      </c>
      <c r="F17" s="234" t="s">
        <v>2335</v>
      </c>
      <c r="G17" s="234">
        <v>745101001</v>
      </c>
    </row>
    <row r="18" spans="1:7" ht="15.75">
      <c r="A18" s="231" t="s">
        <v>6877</v>
      </c>
      <c r="B18" s="231" t="s">
        <v>6878</v>
      </c>
      <c r="C18" s="232">
        <v>41715</v>
      </c>
      <c r="D18" s="233">
        <v>17.83605</v>
      </c>
      <c r="E18" s="231" t="s">
        <v>2252</v>
      </c>
      <c r="F18" s="234" t="s">
        <v>2253</v>
      </c>
      <c r="G18" s="234" t="s">
        <v>2254</v>
      </c>
    </row>
    <row r="19" spans="1:7" ht="15.75">
      <c r="A19" s="231" t="s">
        <v>6879</v>
      </c>
      <c r="B19" s="231" t="s">
        <v>6880</v>
      </c>
      <c r="C19" s="232">
        <v>41821</v>
      </c>
      <c r="D19" s="233">
        <v>32.365819999999999</v>
      </c>
      <c r="E19" s="231" t="s">
        <v>2252</v>
      </c>
      <c r="F19" s="234" t="s">
        <v>2253</v>
      </c>
      <c r="G19" s="234" t="s">
        <v>2254</v>
      </c>
    </row>
    <row r="20" spans="1:7" ht="15.75">
      <c r="A20" s="231" t="s">
        <v>6881</v>
      </c>
      <c r="B20" s="231" t="s">
        <v>6882</v>
      </c>
      <c r="C20" s="232">
        <v>41850</v>
      </c>
      <c r="D20" s="233">
        <v>37.189819999999997</v>
      </c>
      <c r="E20" s="231" t="s">
        <v>6883</v>
      </c>
      <c r="F20" s="234" t="s">
        <v>6884</v>
      </c>
      <c r="G20" s="234" t="s">
        <v>6885</v>
      </c>
    </row>
    <row r="21" spans="1:7" ht="15.75">
      <c r="A21" s="231" t="s">
        <v>6886</v>
      </c>
      <c r="B21" s="231" t="s">
        <v>6887</v>
      </c>
      <c r="C21" s="232">
        <v>41666</v>
      </c>
      <c r="D21" s="233">
        <v>145.94239999999999</v>
      </c>
      <c r="E21" s="231" t="s">
        <v>6888</v>
      </c>
      <c r="F21" s="234" t="s">
        <v>6889</v>
      </c>
      <c r="G21" s="234" t="s">
        <v>6890</v>
      </c>
    </row>
    <row r="22" spans="1:7" ht="15.75">
      <c r="A22" s="231" t="s">
        <v>6891</v>
      </c>
      <c r="B22" s="231" t="s">
        <v>6892</v>
      </c>
      <c r="C22" s="232">
        <v>41666</v>
      </c>
      <c r="D22" s="233">
        <v>86.498720000000006</v>
      </c>
      <c r="E22" s="231" t="s">
        <v>6888</v>
      </c>
      <c r="F22" s="234" t="s">
        <v>6889</v>
      </c>
      <c r="G22" s="234" t="s">
        <v>6890</v>
      </c>
    </row>
    <row r="23" spans="1:7" ht="15.75">
      <c r="A23" s="231" t="s">
        <v>6893</v>
      </c>
      <c r="B23" s="231" t="s">
        <v>6894</v>
      </c>
      <c r="C23" s="232">
        <v>41674</v>
      </c>
      <c r="D23" s="233">
        <v>2358.8011200000001</v>
      </c>
      <c r="E23" s="231" t="s">
        <v>2266</v>
      </c>
      <c r="F23" s="234" t="s">
        <v>2267</v>
      </c>
      <c r="G23" s="234" t="s">
        <v>2268</v>
      </c>
    </row>
    <row r="24" spans="1:7" ht="15.75">
      <c r="A24" s="231" t="s">
        <v>6895</v>
      </c>
      <c r="B24" s="231" t="s">
        <v>2299</v>
      </c>
      <c r="C24" s="232">
        <v>41674</v>
      </c>
      <c r="D24" s="233">
        <v>330.4</v>
      </c>
      <c r="E24" s="231" t="s">
        <v>2300</v>
      </c>
      <c r="F24" s="234" t="s">
        <v>2301</v>
      </c>
      <c r="G24" s="234" t="s">
        <v>2268</v>
      </c>
    </row>
    <row r="25" spans="1:7" ht="15.75">
      <c r="A25" s="231" t="s">
        <v>6896</v>
      </c>
      <c r="B25" s="231" t="s">
        <v>6897</v>
      </c>
      <c r="C25" s="232">
        <v>41680</v>
      </c>
      <c r="D25" s="233">
        <v>1197.1296100000002</v>
      </c>
      <c r="E25" s="231" t="s">
        <v>2366</v>
      </c>
      <c r="F25" s="234" t="s">
        <v>2367</v>
      </c>
      <c r="G25" s="234" t="s">
        <v>2368</v>
      </c>
    </row>
    <row r="26" spans="1:7" ht="15.75">
      <c r="A26" s="231" t="s">
        <v>6898</v>
      </c>
      <c r="B26" s="231" t="s">
        <v>6899</v>
      </c>
      <c r="C26" s="232">
        <v>41674</v>
      </c>
      <c r="D26" s="233">
        <v>1898.6411000000001</v>
      </c>
      <c r="E26" s="231" t="s">
        <v>6900</v>
      </c>
      <c r="F26" s="234" t="s">
        <v>6901</v>
      </c>
      <c r="G26" s="234" t="s">
        <v>6902</v>
      </c>
    </row>
    <row r="27" spans="1:7" ht="15.75">
      <c r="A27" s="231" t="s">
        <v>6903</v>
      </c>
      <c r="B27" s="231" t="s">
        <v>2274</v>
      </c>
      <c r="C27" s="232">
        <v>41682</v>
      </c>
      <c r="D27" s="233">
        <v>7279.4912999999997</v>
      </c>
      <c r="E27" s="231" t="s">
        <v>6904</v>
      </c>
      <c r="F27" s="234" t="s">
        <v>6905</v>
      </c>
      <c r="G27" s="234" t="s">
        <v>6906</v>
      </c>
    </row>
    <row r="28" spans="1:7" ht="15.75">
      <c r="A28" s="231" t="s">
        <v>6907</v>
      </c>
      <c r="B28" s="231" t="s">
        <v>6908</v>
      </c>
      <c r="C28" s="232">
        <v>41688</v>
      </c>
      <c r="D28" s="233">
        <v>6809.2150000000001</v>
      </c>
      <c r="E28" s="231" t="s">
        <v>2261</v>
      </c>
      <c r="F28" s="234" t="s">
        <v>2262</v>
      </c>
      <c r="G28" s="234" t="s">
        <v>2263</v>
      </c>
    </row>
    <row r="29" spans="1:7" ht="15.75">
      <c r="A29" s="231" t="s">
        <v>6909</v>
      </c>
      <c r="B29" s="231" t="s">
        <v>2303</v>
      </c>
      <c r="C29" s="232">
        <v>41715</v>
      </c>
      <c r="D29" s="233">
        <v>1194.5790300000001</v>
      </c>
      <c r="E29" s="231" t="s">
        <v>2304</v>
      </c>
      <c r="F29" s="234" t="s">
        <v>2305</v>
      </c>
      <c r="G29" s="234" t="s">
        <v>2306</v>
      </c>
    </row>
    <row r="30" spans="1:7" ht="15.75">
      <c r="A30" s="231" t="s">
        <v>6910</v>
      </c>
      <c r="B30" s="231" t="s">
        <v>6911</v>
      </c>
      <c r="C30" s="232">
        <v>41715</v>
      </c>
      <c r="D30" s="233">
        <v>410.44126</v>
      </c>
      <c r="E30" s="231" t="s">
        <v>2393</v>
      </c>
      <c r="F30" s="234" t="s">
        <v>2276</v>
      </c>
      <c r="G30" s="234" t="s">
        <v>2394</v>
      </c>
    </row>
    <row r="31" spans="1:7" ht="15.75">
      <c r="A31" s="231" t="s">
        <v>6912</v>
      </c>
      <c r="B31" s="231" t="s">
        <v>6913</v>
      </c>
      <c r="C31" s="232">
        <v>41710</v>
      </c>
      <c r="D31" s="233">
        <v>4837.05</v>
      </c>
      <c r="E31" s="231" t="s">
        <v>2261</v>
      </c>
      <c r="F31" s="234" t="s">
        <v>2262</v>
      </c>
      <c r="G31" s="234" t="s">
        <v>2263</v>
      </c>
    </row>
    <row r="32" spans="1:7" ht="15.75">
      <c r="A32" s="231" t="s">
        <v>6914</v>
      </c>
      <c r="B32" s="231" t="s">
        <v>6915</v>
      </c>
      <c r="C32" s="232">
        <v>41718</v>
      </c>
      <c r="D32" s="233">
        <v>639.41909999999996</v>
      </c>
      <c r="E32" s="231" t="s">
        <v>2334</v>
      </c>
      <c r="F32" s="234" t="s">
        <v>2335</v>
      </c>
      <c r="G32" s="234" t="s">
        <v>2233</v>
      </c>
    </row>
    <row r="33" spans="1:7" ht="15.75">
      <c r="A33" s="231" t="s">
        <v>6916</v>
      </c>
      <c r="B33" s="231" t="s">
        <v>6917</v>
      </c>
      <c r="C33" s="232">
        <v>41719</v>
      </c>
      <c r="D33" s="233">
        <v>729.78</v>
      </c>
      <c r="E33" s="231" t="s">
        <v>2291</v>
      </c>
      <c r="F33" s="234" t="s">
        <v>2292</v>
      </c>
      <c r="G33" s="234" t="s">
        <v>2238</v>
      </c>
    </row>
    <row r="34" spans="1:7" ht="15.75">
      <c r="A34" s="231" t="s">
        <v>6918</v>
      </c>
      <c r="B34" s="231" t="s">
        <v>6919</v>
      </c>
      <c r="C34" s="232">
        <v>41737</v>
      </c>
      <c r="D34" s="233">
        <v>501.25641999999999</v>
      </c>
      <c r="E34" s="231" t="s">
        <v>2266</v>
      </c>
      <c r="F34" s="234" t="s">
        <v>2267</v>
      </c>
      <c r="G34" s="234" t="s">
        <v>2268</v>
      </c>
    </row>
    <row r="35" spans="1:7" ht="15.75">
      <c r="A35" s="231" t="s">
        <v>6920</v>
      </c>
      <c r="B35" s="231" t="s">
        <v>6892</v>
      </c>
      <c r="C35" s="232">
        <v>41757</v>
      </c>
      <c r="D35" s="233">
        <v>185.26364999999998</v>
      </c>
      <c r="E35" s="231" t="s">
        <v>2399</v>
      </c>
      <c r="F35" s="234" t="s">
        <v>2400</v>
      </c>
      <c r="G35" s="234" t="s">
        <v>2254</v>
      </c>
    </row>
    <row r="36" spans="1:7" ht="15.75">
      <c r="A36" s="231" t="s">
        <v>6921</v>
      </c>
      <c r="B36" s="231" t="s">
        <v>6922</v>
      </c>
      <c r="C36" s="232">
        <v>41757</v>
      </c>
      <c r="D36" s="233">
        <v>198.32022000000001</v>
      </c>
      <c r="E36" s="231" t="s">
        <v>2399</v>
      </c>
      <c r="F36" s="234" t="s">
        <v>2400</v>
      </c>
      <c r="G36" s="234" t="s">
        <v>2254</v>
      </c>
    </row>
    <row r="37" spans="1:7" ht="15.75">
      <c r="A37" s="231" t="s">
        <v>6923</v>
      </c>
      <c r="B37" s="231" t="s">
        <v>6924</v>
      </c>
      <c r="C37" s="232">
        <v>41757</v>
      </c>
      <c r="D37" s="233">
        <v>129.5232</v>
      </c>
      <c r="E37" s="231" t="s">
        <v>2399</v>
      </c>
      <c r="F37" s="234" t="s">
        <v>2400</v>
      </c>
      <c r="G37" s="234" t="s">
        <v>2254</v>
      </c>
    </row>
    <row r="38" spans="1:7" ht="15.75">
      <c r="A38" s="231" t="s">
        <v>6925</v>
      </c>
      <c r="B38" s="231" t="s">
        <v>6926</v>
      </c>
      <c r="C38" s="232">
        <v>41774</v>
      </c>
      <c r="D38" s="233">
        <v>316.41575</v>
      </c>
      <c r="E38" s="231" t="s">
        <v>6927</v>
      </c>
      <c r="F38" s="234" t="s">
        <v>6928</v>
      </c>
      <c r="G38" s="234" t="s">
        <v>6929</v>
      </c>
    </row>
    <row r="39" spans="1:7" ht="15.75">
      <c r="A39" s="231" t="s">
        <v>6930</v>
      </c>
      <c r="B39" s="231" t="s">
        <v>6931</v>
      </c>
      <c r="C39" s="232">
        <v>41753</v>
      </c>
      <c r="D39" s="233">
        <v>651.22500000000002</v>
      </c>
      <c r="E39" s="231" t="s">
        <v>2291</v>
      </c>
      <c r="F39" s="234" t="s">
        <v>2292</v>
      </c>
      <c r="G39" s="234" t="s">
        <v>2238</v>
      </c>
    </row>
    <row r="40" spans="1:7" ht="15.75">
      <c r="A40" s="231" t="s">
        <v>6932</v>
      </c>
      <c r="B40" s="231" t="s">
        <v>6933</v>
      </c>
      <c r="C40" s="232">
        <v>41738</v>
      </c>
      <c r="D40" s="233">
        <v>425</v>
      </c>
      <c r="E40" s="231" t="s">
        <v>2291</v>
      </c>
      <c r="F40" s="234" t="s">
        <v>2292</v>
      </c>
      <c r="G40" s="234" t="s">
        <v>2238</v>
      </c>
    </row>
    <row r="41" spans="1:7" ht="15.75">
      <c r="A41" s="231" t="s">
        <v>6934</v>
      </c>
      <c r="B41" s="231" t="s">
        <v>6935</v>
      </c>
      <c r="C41" s="232">
        <v>41778</v>
      </c>
      <c r="D41" s="233">
        <v>83.328009999999992</v>
      </c>
      <c r="E41" s="231" t="s">
        <v>6936</v>
      </c>
      <c r="F41" s="234" t="s">
        <v>6937</v>
      </c>
      <c r="G41" s="234" t="s">
        <v>2351</v>
      </c>
    </row>
    <row r="42" spans="1:7" ht="15.75">
      <c r="A42" s="231" t="s">
        <v>6938</v>
      </c>
      <c r="B42" s="231" t="s">
        <v>6939</v>
      </c>
      <c r="C42" s="232">
        <v>41781</v>
      </c>
      <c r="D42" s="233">
        <v>55.418990000000001</v>
      </c>
      <c r="E42" s="231" t="s">
        <v>6940</v>
      </c>
      <c r="F42" s="234" t="s">
        <v>6941</v>
      </c>
      <c r="G42" s="234" t="s">
        <v>6942</v>
      </c>
    </row>
    <row r="43" spans="1:7" ht="15.75">
      <c r="A43" s="231" t="s">
        <v>6943</v>
      </c>
      <c r="B43" s="231" t="s">
        <v>2303</v>
      </c>
      <c r="C43" s="232">
        <v>41786</v>
      </c>
      <c r="D43" s="233">
        <v>765.06649000000004</v>
      </c>
      <c r="E43" s="231" t="s">
        <v>6944</v>
      </c>
      <c r="F43" s="234" t="s">
        <v>6945</v>
      </c>
      <c r="G43" s="234" t="s">
        <v>6946</v>
      </c>
    </row>
    <row r="44" spans="1:7" ht="15.75">
      <c r="A44" s="231" t="s">
        <v>6947</v>
      </c>
      <c r="B44" s="231" t="s">
        <v>6948</v>
      </c>
      <c r="C44" s="232">
        <v>41788</v>
      </c>
      <c r="D44" s="233">
        <v>141.24600000000001</v>
      </c>
      <c r="E44" s="231" t="s">
        <v>6949</v>
      </c>
      <c r="F44" s="234" t="s">
        <v>6950</v>
      </c>
      <c r="G44" s="234" t="s">
        <v>6951</v>
      </c>
    </row>
    <row r="45" spans="1:7" ht="15.75">
      <c r="A45" s="231" t="s">
        <v>6952</v>
      </c>
      <c r="B45" s="231" t="s">
        <v>6953</v>
      </c>
      <c r="C45" s="232">
        <v>41788</v>
      </c>
      <c r="D45" s="233">
        <v>149.70482999999999</v>
      </c>
      <c r="E45" s="231" t="s">
        <v>6954</v>
      </c>
      <c r="F45" s="234" t="s">
        <v>6955</v>
      </c>
      <c r="G45" s="234" t="s">
        <v>6956</v>
      </c>
    </row>
    <row r="46" spans="1:7" ht="15.75">
      <c r="A46" s="231" t="s">
        <v>6957</v>
      </c>
      <c r="B46" s="231" t="s">
        <v>2360</v>
      </c>
      <c r="C46" s="232">
        <v>41792</v>
      </c>
      <c r="D46" s="233">
        <v>240.14239999999998</v>
      </c>
      <c r="E46" s="231" t="s">
        <v>6958</v>
      </c>
      <c r="F46" s="234" t="s">
        <v>6959</v>
      </c>
      <c r="G46" s="234" t="s">
        <v>6960</v>
      </c>
    </row>
    <row r="47" spans="1:7" ht="15.75">
      <c r="A47" s="231" t="s">
        <v>6961</v>
      </c>
      <c r="B47" s="231" t="s">
        <v>2274</v>
      </c>
      <c r="C47" s="232">
        <v>41795</v>
      </c>
      <c r="D47" s="233">
        <v>7334.9849999999997</v>
      </c>
      <c r="E47" s="231" t="s">
        <v>6962</v>
      </c>
      <c r="F47" s="234" t="s">
        <v>6963</v>
      </c>
      <c r="G47" s="234" t="s">
        <v>2238</v>
      </c>
    </row>
    <row r="48" spans="1:7" ht="15.75">
      <c r="A48" s="231" t="s">
        <v>6964</v>
      </c>
      <c r="B48" s="231" t="s">
        <v>6965</v>
      </c>
      <c r="C48" s="232">
        <v>41806</v>
      </c>
      <c r="D48" s="233">
        <v>456.33193</v>
      </c>
      <c r="E48" s="231" t="s">
        <v>6966</v>
      </c>
      <c r="F48" s="234" t="s">
        <v>2320</v>
      </c>
      <c r="G48" s="234" t="s">
        <v>2321</v>
      </c>
    </row>
    <row r="49" spans="1:7" ht="15.75">
      <c r="A49" s="231" t="s">
        <v>6967</v>
      </c>
      <c r="B49" s="231" t="s">
        <v>6968</v>
      </c>
      <c r="C49" s="232">
        <v>41800</v>
      </c>
      <c r="D49" s="233">
        <v>901.63</v>
      </c>
      <c r="E49" s="231" t="s">
        <v>6855</v>
      </c>
      <c r="F49" s="234" t="s">
        <v>6856</v>
      </c>
      <c r="G49" s="234" t="s">
        <v>2233</v>
      </c>
    </row>
    <row r="50" spans="1:7" ht="15.75">
      <c r="A50" s="231" t="s">
        <v>6969</v>
      </c>
      <c r="B50" s="231" t="s">
        <v>6970</v>
      </c>
      <c r="C50" s="232">
        <v>41787</v>
      </c>
      <c r="D50" s="233">
        <v>4925.0014000000001</v>
      </c>
      <c r="E50" s="231" t="s">
        <v>2266</v>
      </c>
      <c r="F50" s="234" t="s">
        <v>2267</v>
      </c>
      <c r="G50" s="234" t="s">
        <v>2268</v>
      </c>
    </row>
    <row r="51" spans="1:7" ht="15.75">
      <c r="A51" s="231" t="s">
        <v>6971</v>
      </c>
      <c r="B51" s="231" t="s">
        <v>6972</v>
      </c>
      <c r="C51" s="232">
        <v>41800</v>
      </c>
      <c r="D51" s="233">
        <v>447.76400000000001</v>
      </c>
      <c r="E51" s="231" t="s">
        <v>2334</v>
      </c>
      <c r="F51" s="234" t="s">
        <v>2335</v>
      </c>
      <c r="G51" s="234" t="s">
        <v>2233</v>
      </c>
    </row>
    <row r="52" spans="1:7" ht="15.75">
      <c r="A52" s="231" t="s">
        <v>6973</v>
      </c>
      <c r="B52" s="231" t="s">
        <v>2299</v>
      </c>
      <c r="C52" s="232">
        <v>41806</v>
      </c>
      <c r="D52" s="233">
        <v>794</v>
      </c>
      <c r="E52" s="231" t="s">
        <v>2300</v>
      </c>
      <c r="F52" s="234" t="s">
        <v>2301</v>
      </c>
      <c r="G52" s="234" t="s">
        <v>2268</v>
      </c>
    </row>
    <row r="53" spans="1:7" ht="15.75">
      <c r="A53" s="231" t="s">
        <v>6974</v>
      </c>
      <c r="B53" s="231" t="s">
        <v>6897</v>
      </c>
      <c r="C53" s="232">
        <v>41807</v>
      </c>
      <c r="D53" s="233">
        <v>2503.2480599999999</v>
      </c>
      <c r="E53" s="231" t="s">
        <v>2252</v>
      </c>
      <c r="F53" s="234" t="s">
        <v>2253</v>
      </c>
      <c r="G53" s="234" t="s">
        <v>2254</v>
      </c>
    </row>
    <row r="54" spans="1:7" ht="15.75">
      <c r="A54" s="231" t="s">
        <v>6975</v>
      </c>
      <c r="B54" s="231" t="s">
        <v>6976</v>
      </c>
      <c r="C54" s="232">
        <v>41788</v>
      </c>
      <c r="D54" s="233">
        <v>4167.9960000000001</v>
      </c>
      <c r="E54" s="231" t="s">
        <v>6977</v>
      </c>
      <c r="F54" s="234" t="s">
        <v>6978</v>
      </c>
      <c r="G54" s="234" t="s">
        <v>6979</v>
      </c>
    </row>
    <row r="55" spans="1:7" ht="15.75">
      <c r="A55" s="231" t="s">
        <v>6980</v>
      </c>
      <c r="B55" s="231" t="s">
        <v>6981</v>
      </c>
      <c r="C55" s="232">
        <v>41774</v>
      </c>
      <c r="D55" s="233">
        <v>1457.20442</v>
      </c>
      <c r="E55" s="231" t="s">
        <v>2266</v>
      </c>
      <c r="F55" s="234" t="s">
        <v>2267</v>
      </c>
      <c r="G55" s="234" t="s">
        <v>2268</v>
      </c>
    </row>
    <row r="56" spans="1:7" ht="15.75">
      <c r="A56" s="231" t="s">
        <v>6982</v>
      </c>
      <c r="B56" s="231" t="s">
        <v>6983</v>
      </c>
      <c r="C56" s="232">
        <v>41821</v>
      </c>
      <c r="D56" s="233">
        <v>344.53621000000004</v>
      </c>
      <c r="E56" s="231" t="s">
        <v>2393</v>
      </c>
      <c r="F56" s="234" t="s">
        <v>2276</v>
      </c>
      <c r="G56" s="234" t="s">
        <v>2394</v>
      </c>
    </row>
    <row r="57" spans="1:7" ht="15.75">
      <c r="A57" s="231" t="s">
        <v>6984</v>
      </c>
      <c r="B57" s="231" t="s">
        <v>6985</v>
      </c>
      <c r="C57" s="232">
        <v>41823</v>
      </c>
      <c r="D57" s="233">
        <v>1876.9122399999999</v>
      </c>
      <c r="E57" s="231" t="s">
        <v>2349</v>
      </c>
      <c r="F57" s="234" t="s">
        <v>2350</v>
      </c>
      <c r="G57" s="234" t="s">
        <v>2351</v>
      </c>
    </row>
    <row r="58" spans="1:7" ht="15.75">
      <c r="A58" s="231" t="s">
        <v>6986</v>
      </c>
      <c r="B58" s="231" t="s">
        <v>6987</v>
      </c>
      <c r="C58" s="232">
        <v>41834</v>
      </c>
      <c r="D58" s="233">
        <v>283.47847999999999</v>
      </c>
      <c r="E58" s="231" t="s">
        <v>2295</v>
      </c>
      <c r="F58" s="234" t="s">
        <v>2296</v>
      </c>
      <c r="G58" s="234" t="s">
        <v>2297</v>
      </c>
    </row>
    <row r="59" spans="1:7" ht="15.75">
      <c r="A59" s="231" t="s">
        <v>6988</v>
      </c>
      <c r="B59" s="231" t="s">
        <v>6989</v>
      </c>
      <c r="C59" s="232">
        <v>41834</v>
      </c>
      <c r="D59" s="233">
        <v>81.995000000000005</v>
      </c>
      <c r="E59" s="231" t="s">
        <v>6990</v>
      </c>
      <c r="F59" s="234" t="s">
        <v>6991</v>
      </c>
      <c r="G59" s="234" t="s">
        <v>6992</v>
      </c>
    </row>
    <row r="60" spans="1:7" ht="15.75">
      <c r="A60" s="231" t="s">
        <v>6993</v>
      </c>
      <c r="B60" s="231" t="s">
        <v>6994</v>
      </c>
      <c r="C60" s="232">
        <v>41834</v>
      </c>
      <c r="D60" s="233">
        <v>342.15840000000003</v>
      </c>
      <c r="E60" s="231" t="s">
        <v>2266</v>
      </c>
      <c r="F60" s="234" t="s">
        <v>2267</v>
      </c>
      <c r="G60" s="234" t="s">
        <v>2268</v>
      </c>
    </row>
    <row r="61" spans="1:7" ht="15.75">
      <c r="A61" s="231" t="s">
        <v>6995</v>
      </c>
      <c r="B61" s="231" t="s">
        <v>6996</v>
      </c>
      <c r="C61" s="232">
        <v>41852</v>
      </c>
      <c r="D61" s="233">
        <v>370.697</v>
      </c>
      <c r="E61" s="231" t="s">
        <v>6997</v>
      </c>
      <c r="F61" s="234" t="s">
        <v>6998</v>
      </c>
      <c r="G61" s="234" t="s">
        <v>6999</v>
      </c>
    </row>
    <row r="62" spans="1:7" ht="15.75">
      <c r="A62" s="231" t="s">
        <v>7000</v>
      </c>
      <c r="B62" s="231" t="s">
        <v>2348</v>
      </c>
      <c r="C62" s="232">
        <v>41877</v>
      </c>
      <c r="D62" s="233">
        <v>919.57510000000002</v>
      </c>
      <c r="E62" s="231" t="s">
        <v>7001</v>
      </c>
      <c r="F62" s="234" t="s">
        <v>2276</v>
      </c>
      <c r="G62" s="234" t="s">
        <v>7002</v>
      </c>
    </row>
    <row r="63" spans="1:7" ht="15.75">
      <c r="A63" s="231" t="s">
        <v>7003</v>
      </c>
      <c r="B63" s="231" t="s">
        <v>2299</v>
      </c>
      <c r="C63" s="232">
        <v>41877</v>
      </c>
      <c r="D63" s="233">
        <v>163.94399999999999</v>
      </c>
      <c r="E63" s="231" t="s">
        <v>7004</v>
      </c>
      <c r="F63" s="234" t="s">
        <v>7005</v>
      </c>
      <c r="G63" s="234" t="s">
        <v>2233</v>
      </c>
    </row>
    <row r="64" spans="1:7" ht="15.75">
      <c r="A64" s="231" t="s">
        <v>7006</v>
      </c>
      <c r="B64" s="231" t="s">
        <v>2318</v>
      </c>
      <c r="C64" s="232">
        <v>41880</v>
      </c>
      <c r="D64" s="233">
        <v>267.99923999999999</v>
      </c>
      <c r="E64" s="231" t="s">
        <v>6949</v>
      </c>
      <c r="F64" s="234" t="s">
        <v>6950</v>
      </c>
      <c r="G64" s="234" t="s">
        <v>6951</v>
      </c>
    </row>
    <row r="65" spans="1:7" ht="15.75">
      <c r="A65" s="231" t="s">
        <v>7007</v>
      </c>
      <c r="B65" s="231" t="s">
        <v>7008</v>
      </c>
      <c r="C65" s="232">
        <v>41884</v>
      </c>
      <c r="D65" s="233">
        <v>194.08500000000001</v>
      </c>
      <c r="E65" s="231" t="s">
        <v>7009</v>
      </c>
      <c r="F65" s="234" t="s">
        <v>7010</v>
      </c>
      <c r="G65" s="234" t="s">
        <v>7011</v>
      </c>
    </row>
    <row r="66" spans="1:7" ht="15.75">
      <c r="A66" s="231" t="s">
        <v>7012</v>
      </c>
      <c r="B66" s="231" t="s">
        <v>2360</v>
      </c>
      <c r="C66" s="232">
        <v>41890</v>
      </c>
      <c r="D66" s="233">
        <v>68.98948</v>
      </c>
      <c r="E66" s="231" t="s">
        <v>2361</v>
      </c>
      <c r="F66" s="234" t="s">
        <v>2362</v>
      </c>
      <c r="G66" s="234" t="s">
        <v>2363</v>
      </c>
    </row>
    <row r="67" spans="1:7" ht="15.75">
      <c r="A67" s="231" t="s">
        <v>7013</v>
      </c>
      <c r="B67" s="231" t="s">
        <v>7014</v>
      </c>
      <c r="C67" s="232">
        <v>41892</v>
      </c>
      <c r="D67" s="233">
        <v>48.048999999999999</v>
      </c>
      <c r="E67" s="231" t="s">
        <v>7015</v>
      </c>
      <c r="F67" s="234" t="s">
        <v>7016</v>
      </c>
      <c r="G67" s="234" t="s">
        <v>2254</v>
      </c>
    </row>
    <row r="68" spans="1:7" ht="15.75">
      <c r="A68" s="231" t="s">
        <v>7017</v>
      </c>
      <c r="B68" s="231" t="s">
        <v>6939</v>
      </c>
      <c r="C68" s="232">
        <v>41892</v>
      </c>
      <c r="D68" s="233">
        <v>199.45400000000001</v>
      </c>
      <c r="E68" s="231" t="s">
        <v>7018</v>
      </c>
      <c r="F68" s="234" t="s">
        <v>7019</v>
      </c>
      <c r="G68" s="234" t="s">
        <v>7020</v>
      </c>
    </row>
    <row r="69" spans="1:7" ht="15.75">
      <c r="A69" s="231" t="s">
        <v>7021</v>
      </c>
      <c r="B69" s="231" t="s">
        <v>7022</v>
      </c>
      <c r="C69" s="232">
        <v>41884</v>
      </c>
      <c r="D69" s="233">
        <v>447.84</v>
      </c>
      <c r="E69" s="231" t="s">
        <v>2291</v>
      </c>
      <c r="F69" s="234" t="s">
        <v>2292</v>
      </c>
      <c r="G69" s="234" t="s">
        <v>2238</v>
      </c>
    </row>
    <row r="70" spans="1:7" ht="15.75">
      <c r="A70" s="231" t="s">
        <v>7023</v>
      </c>
      <c r="B70" s="231" t="s">
        <v>7024</v>
      </c>
      <c r="C70" s="232">
        <v>41884</v>
      </c>
      <c r="D70" s="233">
        <v>465.24</v>
      </c>
      <c r="E70" s="231" t="s">
        <v>2291</v>
      </c>
      <c r="F70" s="234" t="s">
        <v>2292</v>
      </c>
      <c r="G70" s="234" t="s">
        <v>2238</v>
      </c>
    </row>
    <row r="71" spans="1:7" ht="15.75">
      <c r="A71" s="231" t="s">
        <v>7025</v>
      </c>
      <c r="B71" s="231" t="s">
        <v>7026</v>
      </c>
      <c r="C71" s="232">
        <v>41891</v>
      </c>
      <c r="D71" s="233">
        <v>426.18</v>
      </c>
      <c r="E71" s="231" t="s">
        <v>2291</v>
      </c>
      <c r="F71" s="234" t="s">
        <v>2292</v>
      </c>
      <c r="G71" s="234" t="s">
        <v>2238</v>
      </c>
    </row>
    <row r="72" spans="1:7" ht="15.75">
      <c r="A72" s="231" t="s">
        <v>7027</v>
      </c>
      <c r="B72" s="231" t="s">
        <v>7028</v>
      </c>
      <c r="C72" s="232">
        <v>41890</v>
      </c>
      <c r="D72" s="233">
        <v>3613.5702200000001</v>
      </c>
      <c r="E72" s="231" t="s">
        <v>7001</v>
      </c>
      <c r="F72" s="234" t="s">
        <v>2276</v>
      </c>
      <c r="G72" s="234" t="s">
        <v>7002</v>
      </c>
    </row>
    <row r="73" spans="1:7" ht="15.75">
      <c r="A73" s="231" t="s">
        <v>7029</v>
      </c>
      <c r="B73" s="231" t="s">
        <v>7030</v>
      </c>
      <c r="C73" s="232">
        <v>41905</v>
      </c>
      <c r="D73" s="233">
        <v>95.279939999999996</v>
      </c>
      <c r="E73" s="231" t="s">
        <v>2252</v>
      </c>
      <c r="F73" s="234" t="s">
        <v>2253</v>
      </c>
      <c r="G73" s="234" t="s">
        <v>2254</v>
      </c>
    </row>
    <row r="74" spans="1:7" ht="15.75">
      <c r="A74" s="231" t="s">
        <v>7031</v>
      </c>
      <c r="B74" s="231" t="s">
        <v>7032</v>
      </c>
      <c r="C74" s="232">
        <v>41905</v>
      </c>
      <c r="D74" s="233">
        <v>82.8095</v>
      </c>
      <c r="E74" s="231" t="s">
        <v>2252</v>
      </c>
      <c r="F74" s="234" t="s">
        <v>2253</v>
      </c>
      <c r="G74" s="234" t="s">
        <v>2254</v>
      </c>
    </row>
    <row r="75" spans="1:7" ht="15.75">
      <c r="A75" s="231" t="s">
        <v>7033</v>
      </c>
      <c r="B75" s="231" t="s">
        <v>7034</v>
      </c>
      <c r="C75" s="232">
        <v>41887</v>
      </c>
      <c r="D75" s="233">
        <v>4107.4159799999998</v>
      </c>
      <c r="E75" s="231" t="s">
        <v>2266</v>
      </c>
      <c r="F75" s="234" t="s">
        <v>2267</v>
      </c>
      <c r="G75" s="234" t="s">
        <v>2268</v>
      </c>
    </row>
    <row r="76" spans="1:7" ht="15.75">
      <c r="A76" s="231" t="s">
        <v>7035</v>
      </c>
      <c r="B76" s="231" t="s">
        <v>7036</v>
      </c>
      <c r="C76" s="232">
        <v>41890</v>
      </c>
      <c r="D76" s="233">
        <v>2200.0156000000002</v>
      </c>
      <c r="E76" s="231" t="s">
        <v>2266</v>
      </c>
      <c r="F76" s="234" t="s">
        <v>2267</v>
      </c>
      <c r="G76" s="234" t="s">
        <v>2268</v>
      </c>
    </row>
    <row r="77" spans="1:7" ht="15.75">
      <c r="A77" s="231" t="s">
        <v>7037</v>
      </c>
      <c r="B77" s="231" t="s">
        <v>7038</v>
      </c>
      <c r="C77" s="232">
        <v>41926</v>
      </c>
      <c r="D77" s="233">
        <v>2108.4304400000001</v>
      </c>
      <c r="E77" s="231" t="s">
        <v>2252</v>
      </c>
      <c r="F77" s="234" t="s">
        <v>2253</v>
      </c>
      <c r="G77" s="234" t="s">
        <v>2254</v>
      </c>
    </row>
    <row r="78" spans="1:7" ht="15.75">
      <c r="A78" s="231" t="s">
        <v>7039</v>
      </c>
      <c r="B78" s="231" t="s">
        <v>2303</v>
      </c>
      <c r="C78" s="232">
        <v>41935</v>
      </c>
      <c r="D78" s="233">
        <v>1224.8399999999999</v>
      </c>
      <c r="E78" s="231" t="s">
        <v>7040</v>
      </c>
      <c r="F78" s="234" t="s">
        <v>7041</v>
      </c>
      <c r="G78" s="234" t="s">
        <v>7042</v>
      </c>
    </row>
    <row r="79" spans="1:7" ht="15.75">
      <c r="A79" s="231" t="s">
        <v>7043</v>
      </c>
      <c r="B79" s="231" t="s">
        <v>6989</v>
      </c>
      <c r="C79" s="232">
        <v>41949</v>
      </c>
      <c r="D79" s="233">
        <v>106.807</v>
      </c>
      <c r="E79" s="231" t="s">
        <v>6990</v>
      </c>
      <c r="F79" s="234" t="s">
        <v>6991</v>
      </c>
      <c r="G79" s="234" t="s">
        <v>6992</v>
      </c>
    </row>
    <row r="80" spans="1:7" ht="15.75">
      <c r="A80" s="231" t="s">
        <v>7044</v>
      </c>
      <c r="B80" s="231" t="s">
        <v>7045</v>
      </c>
      <c r="C80" s="232">
        <v>41955</v>
      </c>
      <c r="D80" s="233">
        <v>119.34</v>
      </c>
      <c r="E80" s="231" t="s">
        <v>7046</v>
      </c>
      <c r="F80" s="234" t="s">
        <v>7047</v>
      </c>
      <c r="G80" s="234" t="s">
        <v>2306</v>
      </c>
    </row>
    <row r="81" spans="1:7" ht="15.75">
      <c r="A81" s="231" t="s">
        <v>7048</v>
      </c>
      <c r="B81" s="231" t="s">
        <v>7049</v>
      </c>
      <c r="C81" s="232">
        <v>41960</v>
      </c>
      <c r="D81" s="233">
        <v>352.46600000000001</v>
      </c>
      <c r="E81" s="231" t="s">
        <v>6904</v>
      </c>
      <c r="F81" s="234" t="s">
        <v>6905</v>
      </c>
      <c r="G81" s="234" t="s">
        <v>6906</v>
      </c>
    </row>
    <row r="82" spans="1:7" ht="15.75">
      <c r="A82" s="231" t="s">
        <v>7050</v>
      </c>
      <c r="B82" s="231" t="s">
        <v>7051</v>
      </c>
      <c r="C82" s="232">
        <v>41943</v>
      </c>
      <c r="D82" s="233">
        <v>258.96440999999999</v>
      </c>
      <c r="E82" s="231" t="s">
        <v>6904</v>
      </c>
      <c r="F82" s="234" t="s">
        <v>6905</v>
      </c>
      <c r="G82" s="234" t="s">
        <v>6906</v>
      </c>
    </row>
    <row r="83" spans="1:7" ht="15.75">
      <c r="A83" s="231" t="s">
        <v>7052</v>
      </c>
      <c r="B83" s="231" t="s">
        <v>7053</v>
      </c>
      <c r="C83" s="232">
        <v>41974</v>
      </c>
      <c r="D83" s="233">
        <v>277.29996</v>
      </c>
      <c r="E83" s="231" t="s">
        <v>7009</v>
      </c>
      <c r="F83" s="234" t="s">
        <v>7010</v>
      </c>
      <c r="G83" s="234" t="s">
        <v>7011</v>
      </c>
    </row>
    <row r="84" spans="1:7" ht="15.75">
      <c r="A84" s="231" t="s">
        <v>7054</v>
      </c>
      <c r="B84" s="231" t="s">
        <v>7055</v>
      </c>
      <c r="C84" s="232">
        <v>41985</v>
      </c>
      <c r="D84" s="233">
        <v>219.584</v>
      </c>
      <c r="E84" s="231" t="s">
        <v>7056</v>
      </c>
      <c r="F84" s="234" t="s">
        <v>7057</v>
      </c>
      <c r="G84" s="234" t="s">
        <v>7058</v>
      </c>
    </row>
    <row r="85" spans="1:7" ht="15.75">
      <c r="A85" s="231" t="s">
        <v>7059</v>
      </c>
      <c r="B85" s="231" t="s">
        <v>7060</v>
      </c>
      <c r="C85" s="232">
        <v>41998</v>
      </c>
      <c r="D85" s="233">
        <v>76.272800000000004</v>
      </c>
      <c r="E85" s="231" t="s">
        <v>7061</v>
      </c>
      <c r="F85" s="234" t="s">
        <v>7062</v>
      </c>
      <c r="G85" s="234" t="s">
        <v>2254</v>
      </c>
    </row>
    <row r="86" spans="1:7" ht="15.75">
      <c r="A86" s="231" t="s">
        <v>7063</v>
      </c>
      <c r="B86" s="231" t="s">
        <v>7064</v>
      </c>
      <c r="C86" s="232">
        <v>41667</v>
      </c>
      <c r="D86" s="233">
        <v>327.25979999999998</v>
      </c>
      <c r="E86" s="231" t="s">
        <v>6966</v>
      </c>
      <c r="F86" s="234" t="s">
        <v>2320</v>
      </c>
      <c r="G86" s="234" t="s">
        <v>2321</v>
      </c>
    </row>
    <row r="87" spans="1:7" ht="15.75">
      <c r="A87" s="231" t="s">
        <v>7065</v>
      </c>
      <c r="B87" s="231" t="s">
        <v>7066</v>
      </c>
      <c r="C87" s="232">
        <v>41680</v>
      </c>
      <c r="D87" s="233">
        <v>282.02</v>
      </c>
      <c r="E87" s="231" t="s">
        <v>7067</v>
      </c>
      <c r="F87" s="234" t="s">
        <v>7068</v>
      </c>
      <c r="G87" s="234" t="s">
        <v>7069</v>
      </c>
    </row>
    <row r="88" spans="1:7" ht="15.75">
      <c r="A88" s="231" t="s">
        <v>7070</v>
      </c>
      <c r="B88" s="231" t="s">
        <v>7071</v>
      </c>
      <c r="C88" s="232">
        <v>41688</v>
      </c>
      <c r="D88" s="233">
        <v>373.7</v>
      </c>
      <c r="E88" s="231" t="s">
        <v>6966</v>
      </c>
      <c r="F88" s="234" t="s">
        <v>2320</v>
      </c>
      <c r="G88" s="234" t="s">
        <v>2321</v>
      </c>
    </row>
    <row r="89" spans="1:7" ht="15.75">
      <c r="A89" s="231" t="s">
        <v>7072</v>
      </c>
      <c r="B89" s="231" t="s">
        <v>7073</v>
      </c>
      <c r="C89" s="232">
        <v>41695</v>
      </c>
      <c r="D89" s="233">
        <v>716.73199999999997</v>
      </c>
      <c r="E89" s="231" t="s">
        <v>7074</v>
      </c>
      <c r="F89" s="234" t="s">
        <v>7075</v>
      </c>
      <c r="G89" s="234" t="s">
        <v>7076</v>
      </c>
    </row>
    <row r="90" spans="1:7" ht="15.75">
      <c r="A90" s="231" t="s">
        <v>7077</v>
      </c>
      <c r="B90" s="231" t="s">
        <v>7078</v>
      </c>
      <c r="C90" s="232">
        <v>41740</v>
      </c>
      <c r="D90" s="233">
        <v>8496</v>
      </c>
      <c r="E90" s="231" t="s">
        <v>7079</v>
      </c>
      <c r="F90" s="234" t="s">
        <v>7080</v>
      </c>
      <c r="G90" s="234" t="s">
        <v>2263</v>
      </c>
    </row>
    <row r="91" spans="1:7" ht="15.75">
      <c r="A91" s="231" t="s">
        <v>7081</v>
      </c>
      <c r="B91" s="231" t="s">
        <v>7082</v>
      </c>
      <c r="C91" s="232">
        <v>41788</v>
      </c>
      <c r="D91" s="233">
        <v>4101.7309800000003</v>
      </c>
      <c r="E91" s="231" t="s">
        <v>7083</v>
      </c>
      <c r="F91" s="234" t="s">
        <v>7084</v>
      </c>
      <c r="G91" s="234" t="s">
        <v>7085</v>
      </c>
    </row>
    <row r="92" spans="1:7" ht="15.75">
      <c r="A92" s="231" t="s">
        <v>7086</v>
      </c>
      <c r="B92" s="231" t="s">
        <v>7087</v>
      </c>
      <c r="C92" s="232">
        <v>41807</v>
      </c>
      <c r="D92" s="233">
        <v>6426</v>
      </c>
      <c r="E92" s="231" t="s">
        <v>2300</v>
      </c>
      <c r="F92" s="234" t="s">
        <v>2301</v>
      </c>
      <c r="G92" s="234" t="s">
        <v>2268</v>
      </c>
    </row>
    <row r="93" spans="1:7" ht="15.75">
      <c r="A93" s="231" t="s">
        <v>7088</v>
      </c>
      <c r="B93" s="231" t="s">
        <v>7055</v>
      </c>
      <c r="C93" s="232">
        <v>41841</v>
      </c>
      <c r="D93" s="233">
        <v>618.32000000000005</v>
      </c>
      <c r="E93" s="231" t="s">
        <v>6949</v>
      </c>
      <c r="F93" s="234" t="s">
        <v>6950</v>
      </c>
      <c r="G93" s="234" t="s">
        <v>6951</v>
      </c>
    </row>
    <row r="94" spans="1:7" ht="15.75">
      <c r="A94" s="231" t="s">
        <v>7089</v>
      </c>
      <c r="B94" s="231" t="s">
        <v>7090</v>
      </c>
      <c r="C94" s="232">
        <v>41890</v>
      </c>
      <c r="D94" s="233">
        <v>2301</v>
      </c>
      <c r="E94" s="231" t="s">
        <v>2424</v>
      </c>
      <c r="F94" s="234" t="s">
        <v>2425</v>
      </c>
      <c r="G94" s="234" t="s">
        <v>2426</v>
      </c>
    </row>
    <row r="95" spans="1:7" ht="15.75">
      <c r="A95" s="231" t="s">
        <v>7091</v>
      </c>
      <c r="B95" s="231" t="s">
        <v>7092</v>
      </c>
      <c r="C95" s="232">
        <v>41892</v>
      </c>
      <c r="D95" s="233">
        <v>426.14519999999999</v>
      </c>
      <c r="E95" s="231" t="s">
        <v>2252</v>
      </c>
      <c r="F95" s="234" t="s">
        <v>2253</v>
      </c>
      <c r="G95" s="234" t="s">
        <v>2254</v>
      </c>
    </row>
    <row r="96" spans="1:7" ht="15.75">
      <c r="A96" s="235" t="s">
        <v>2434</v>
      </c>
      <c r="D96" s="236">
        <f>SUM(D7:D95)</f>
        <v>100853.20674999998</v>
      </c>
    </row>
  </sheetData>
  <mergeCells count="6">
    <mergeCell ref="A2:G2"/>
    <mergeCell ref="A4:A5"/>
    <mergeCell ref="B4:B5"/>
    <mergeCell ref="C4:C5"/>
    <mergeCell ref="D4:D5"/>
    <mergeCell ref="E4:G4"/>
  </mergeCells>
  <pageMargins left="0.27559055118110237" right="0.19685039370078738" top="0.78740157480314954" bottom="0.27559055118110237" header="0" footer="0"/>
  <pageSetup paperSize="9" scale="7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L129"/>
  <sheetViews>
    <sheetView workbookViewId="0">
      <selection activeCell="N2" sqref="N2"/>
    </sheetView>
  </sheetViews>
  <sheetFormatPr defaultRowHeight="15.75"/>
  <cols>
    <col min="2" max="2" width="16.25" customWidth="1"/>
    <col min="3" max="3" width="14.25" customWidth="1"/>
    <col min="6" max="6" width="13" customWidth="1"/>
    <col min="7" max="7" width="12.125" customWidth="1"/>
    <col min="9" max="9" width="12.5" customWidth="1"/>
  </cols>
  <sheetData>
    <row r="1" spans="1:12">
      <c r="B1">
        <v>22</v>
      </c>
      <c r="F1">
        <v>21</v>
      </c>
      <c r="I1">
        <v>5</v>
      </c>
    </row>
    <row r="2" spans="1:12">
      <c r="A2">
        <v>1</v>
      </c>
      <c r="B2" s="28">
        <v>6300000221</v>
      </c>
      <c r="C2">
        <v>6300004473</v>
      </c>
      <c r="F2" s="28">
        <v>6100011292</v>
      </c>
      <c r="G2">
        <v>6100017212</v>
      </c>
      <c r="I2" s="28">
        <v>6100010206</v>
      </c>
      <c r="K2">
        <v>10</v>
      </c>
      <c r="L2">
        <v>10</v>
      </c>
    </row>
    <row r="3" spans="1:12">
      <c r="A3">
        <v>2</v>
      </c>
      <c r="B3" s="28">
        <v>6300000344</v>
      </c>
      <c r="C3">
        <v>6300004473</v>
      </c>
      <c r="F3" s="28">
        <v>6100011226</v>
      </c>
      <c r="G3">
        <v>6100020493</v>
      </c>
      <c r="I3" s="28">
        <v>6100010210</v>
      </c>
      <c r="K3">
        <v>11</v>
      </c>
      <c r="L3">
        <v>11</v>
      </c>
    </row>
    <row r="4" spans="1:12">
      <c r="A4">
        <v>3</v>
      </c>
      <c r="B4" s="28">
        <v>6300000392</v>
      </c>
      <c r="C4">
        <v>6300004473</v>
      </c>
      <c r="F4" s="28">
        <v>6100011232</v>
      </c>
      <c r="G4">
        <v>6100020493</v>
      </c>
      <c r="I4" s="28">
        <v>6100010207</v>
      </c>
      <c r="K4">
        <v>17</v>
      </c>
      <c r="L4">
        <v>56</v>
      </c>
    </row>
    <row r="5" spans="1:12">
      <c r="A5">
        <v>4</v>
      </c>
      <c r="B5" s="28">
        <v>6300000397</v>
      </c>
      <c r="C5">
        <v>6300004473</v>
      </c>
      <c r="F5" s="28">
        <v>6100011233</v>
      </c>
      <c r="G5">
        <v>6100020493</v>
      </c>
      <c r="I5" s="28">
        <v>6100010205</v>
      </c>
      <c r="K5">
        <v>56</v>
      </c>
      <c r="L5">
        <v>72</v>
      </c>
    </row>
    <row r="6" spans="1:12">
      <c r="A6">
        <v>5</v>
      </c>
      <c r="B6" s="28">
        <v>6300000706</v>
      </c>
      <c r="C6">
        <v>6300004473</v>
      </c>
      <c r="F6" s="28">
        <v>6100011234</v>
      </c>
      <c r="G6">
        <v>6100020493</v>
      </c>
      <c r="I6" s="28">
        <v>6100010236</v>
      </c>
      <c r="K6">
        <v>72</v>
      </c>
      <c r="L6">
        <v>91</v>
      </c>
    </row>
    <row r="7" spans="1:12">
      <c r="A7">
        <v>6</v>
      </c>
      <c r="B7" s="28">
        <v>6300000311</v>
      </c>
      <c r="C7">
        <v>6300004473</v>
      </c>
      <c r="F7" s="28">
        <v>6100011236</v>
      </c>
      <c r="G7">
        <v>6100020493</v>
      </c>
      <c r="K7">
        <v>91</v>
      </c>
      <c r="L7">
        <v>111</v>
      </c>
    </row>
    <row r="8" spans="1:12">
      <c r="A8">
        <v>7</v>
      </c>
      <c r="B8" s="28">
        <v>6300000361</v>
      </c>
      <c r="C8">
        <v>6300004473</v>
      </c>
      <c r="F8" s="28">
        <v>6100011237</v>
      </c>
      <c r="G8">
        <v>6100020493</v>
      </c>
      <c r="K8">
        <v>111</v>
      </c>
      <c r="L8">
        <v>118</v>
      </c>
    </row>
    <row r="9" spans="1:12">
      <c r="A9">
        <v>8</v>
      </c>
      <c r="B9" s="28">
        <v>6300000379</v>
      </c>
      <c r="C9">
        <v>6300004473</v>
      </c>
      <c r="F9" s="28">
        <v>6100011252</v>
      </c>
      <c r="G9">
        <v>6100020493</v>
      </c>
      <c r="K9">
        <v>118</v>
      </c>
      <c r="L9">
        <v>119</v>
      </c>
    </row>
    <row r="10" spans="1:12">
      <c r="A10">
        <v>9</v>
      </c>
      <c r="B10" s="28">
        <v>6300000380</v>
      </c>
      <c r="C10">
        <v>6300004473</v>
      </c>
      <c r="F10" s="28">
        <v>6100011215</v>
      </c>
      <c r="G10">
        <v>6100020493</v>
      </c>
      <c r="K10">
        <v>119</v>
      </c>
      <c r="L10">
        <v>122</v>
      </c>
    </row>
    <row r="11" spans="1:12">
      <c r="A11">
        <v>10</v>
      </c>
      <c r="B11" s="28">
        <v>6300000381</v>
      </c>
      <c r="C11">
        <v>6300004473</v>
      </c>
      <c r="F11" s="28">
        <v>6100011213</v>
      </c>
      <c r="G11">
        <v>6100020493</v>
      </c>
      <c r="K11">
        <v>122</v>
      </c>
      <c r="L11">
        <v>123</v>
      </c>
    </row>
    <row r="12" spans="1:12">
      <c r="A12">
        <v>11</v>
      </c>
      <c r="B12" s="28">
        <v>6300000382</v>
      </c>
      <c r="C12">
        <v>6300004473</v>
      </c>
      <c r="F12" s="28">
        <v>6100011212</v>
      </c>
      <c r="G12">
        <v>6100020493</v>
      </c>
      <c r="K12">
        <v>123</v>
      </c>
      <c r="L12">
        <v>125</v>
      </c>
    </row>
    <row r="13" spans="1:12">
      <c r="A13">
        <v>12</v>
      </c>
      <c r="B13" s="28">
        <v>6300000383</v>
      </c>
      <c r="C13">
        <v>6300004473</v>
      </c>
      <c r="F13" s="28">
        <v>6100011224</v>
      </c>
      <c r="G13">
        <v>6100020493</v>
      </c>
      <c r="K13">
        <v>125</v>
      </c>
      <c r="L13">
        <v>129</v>
      </c>
    </row>
    <row r="14" spans="1:12">
      <c r="A14">
        <v>13</v>
      </c>
      <c r="B14" s="28">
        <v>6300000384</v>
      </c>
      <c r="C14">
        <v>6300004473</v>
      </c>
      <c r="F14" s="28">
        <v>6100011223</v>
      </c>
      <c r="G14">
        <v>6100020493</v>
      </c>
      <c r="K14">
        <v>129</v>
      </c>
      <c r="L14">
        <v>130</v>
      </c>
    </row>
    <row r="15" spans="1:12">
      <c r="A15">
        <v>14</v>
      </c>
      <c r="B15" s="28">
        <v>6300000385</v>
      </c>
      <c r="C15">
        <v>6300004473</v>
      </c>
      <c r="F15" s="28">
        <v>6100011238</v>
      </c>
      <c r="G15">
        <v>6100020493</v>
      </c>
      <c r="K15">
        <v>130</v>
      </c>
      <c r="L15">
        <v>132</v>
      </c>
    </row>
    <row r="16" spans="1:12">
      <c r="A16">
        <v>15</v>
      </c>
      <c r="B16" s="28">
        <v>6300000386</v>
      </c>
      <c r="C16">
        <v>6300004473</v>
      </c>
      <c r="F16" s="28">
        <v>6100011239</v>
      </c>
      <c r="G16">
        <v>6100020493</v>
      </c>
      <c r="K16">
        <v>132</v>
      </c>
      <c r="L16">
        <v>135</v>
      </c>
    </row>
    <row r="17" spans="1:12">
      <c r="A17">
        <v>16</v>
      </c>
      <c r="B17" s="28">
        <v>6300000387</v>
      </c>
      <c r="C17">
        <v>6300004473</v>
      </c>
      <c r="F17" s="28">
        <v>6100011240</v>
      </c>
      <c r="G17">
        <v>6100020493</v>
      </c>
      <c r="K17">
        <v>135</v>
      </c>
      <c r="L17">
        <v>137</v>
      </c>
    </row>
    <row r="18" spans="1:12">
      <c r="A18">
        <v>17</v>
      </c>
      <c r="B18" s="28">
        <v>6300000390</v>
      </c>
      <c r="C18">
        <v>6300004473</v>
      </c>
      <c r="F18" s="28">
        <v>6100011227</v>
      </c>
      <c r="G18">
        <v>6100020493</v>
      </c>
      <c r="K18">
        <v>137</v>
      </c>
      <c r="L18">
        <v>151</v>
      </c>
    </row>
    <row r="19" spans="1:12">
      <c r="A19">
        <v>18</v>
      </c>
      <c r="B19" s="28">
        <v>6300000438</v>
      </c>
      <c r="C19">
        <v>6300004435</v>
      </c>
      <c r="F19" s="28">
        <v>6100011229</v>
      </c>
      <c r="G19">
        <v>6100020493</v>
      </c>
      <c r="K19">
        <v>151</v>
      </c>
      <c r="L19">
        <v>170</v>
      </c>
    </row>
    <row r="20" spans="1:12">
      <c r="A20">
        <v>19</v>
      </c>
      <c r="B20" s="28">
        <v>6300000450</v>
      </c>
      <c r="C20">
        <v>6300004473</v>
      </c>
      <c r="F20" s="28">
        <v>6100011230</v>
      </c>
      <c r="G20">
        <v>6100020493</v>
      </c>
      <c r="K20">
        <v>170</v>
      </c>
      <c r="L20">
        <v>172</v>
      </c>
    </row>
    <row r="21" spans="1:12">
      <c r="A21">
        <v>20</v>
      </c>
      <c r="B21" s="28">
        <v>6300000531</v>
      </c>
      <c r="C21">
        <v>6300004473</v>
      </c>
      <c r="F21" s="28">
        <v>6100011231</v>
      </c>
      <c r="G21">
        <v>6100020493</v>
      </c>
      <c r="K21">
        <v>172</v>
      </c>
      <c r="L21">
        <v>183</v>
      </c>
    </row>
    <row r="22" spans="1:12">
      <c r="A22">
        <v>21</v>
      </c>
      <c r="B22" s="28">
        <v>6300000571</v>
      </c>
      <c r="C22">
        <v>6300004473</v>
      </c>
      <c r="F22" s="28">
        <v>6100011220</v>
      </c>
      <c r="G22">
        <v>6100020493</v>
      </c>
      <c r="K22">
        <v>182</v>
      </c>
      <c r="L22">
        <v>205</v>
      </c>
    </row>
    <row r="23" spans="1:12">
      <c r="A23">
        <v>22</v>
      </c>
      <c r="B23" s="28">
        <v>6300000583</v>
      </c>
      <c r="C23">
        <v>6300004473</v>
      </c>
      <c r="F23" s="28">
        <v>6100011219</v>
      </c>
      <c r="K23">
        <v>183</v>
      </c>
      <c r="L23">
        <v>216</v>
      </c>
    </row>
    <row r="24" spans="1:12">
      <c r="A24">
        <v>23</v>
      </c>
      <c r="B24" s="28">
        <v>6300000638</v>
      </c>
      <c r="F24" s="28">
        <v>6100011222</v>
      </c>
      <c r="K24">
        <v>195</v>
      </c>
      <c r="L24">
        <v>217</v>
      </c>
    </row>
    <row r="25" spans="1:12">
      <c r="A25">
        <v>24</v>
      </c>
      <c r="B25" s="28">
        <v>6300000676</v>
      </c>
      <c r="F25" s="28">
        <v>6100011221</v>
      </c>
      <c r="K25">
        <v>200</v>
      </c>
      <c r="L25">
        <v>219</v>
      </c>
    </row>
    <row r="26" spans="1:12">
      <c r="A26">
        <v>25</v>
      </c>
      <c r="B26" s="28">
        <v>6300000678</v>
      </c>
      <c r="F26" s="28">
        <v>6100012258</v>
      </c>
      <c r="K26">
        <v>205</v>
      </c>
      <c r="L26">
        <v>220</v>
      </c>
    </row>
    <row r="27" spans="1:12">
      <c r="A27">
        <v>26</v>
      </c>
      <c r="B27" s="28">
        <v>6300000684</v>
      </c>
      <c r="F27" s="28" t="s">
        <v>7093</v>
      </c>
      <c r="K27">
        <v>216</v>
      </c>
      <c r="L27">
        <v>222</v>
      </c>
    </row>
    <row r="28" spans="1:12">
      <c r="A28">
        <v>27</v>
      </c>
      <c r="B28" s="28">
        <v>6300000687</v>
      </c>
      <c r="F28" s="28" t="s">
        <v>7093</v>
      </c>
      <c r="K28">
        <v>217</v>
      </c>
      <c r="L28">
        <v>223</v>
      </c>
    </row>
    <row r="29" spans="1:12">
      <c r="A29">
        <v>28</v>
      </c>
      <c r="B29" s="28">
        <v>6300000688</v>
      </c>
      <c r="F29" s="28" t="s">
        <v>7093</v>
      </c>
      <c r="K29">
        <v>219</v>
      </c>
      <c r="L29">
        <v>224</v>
      </c>
    </row>
    <row r="30" spans="1:12">
      <c r="A30">
        <v>29</v>
      </c>
      <c r="B30" s="28">
        <v>6300000690</v>
      </c>
      <c r="F30" s="28" t="s">
        <v>7093</v>
      </c>
      <c r="K30">
        <v>220</v>
      </c>
      <c r="L30">
        <v>225</v>
      </c>
    </row>
    <row r="31" spans="1:12">
      <c r="A31">
        <v>30</v>
      </c>
      <c r="B31" s="28">
        <v>6300000694</v>
      </c>
      <c r="F31" s="28" t="s">
        <v>7093</v>
      </c>
      <c r="K31">
        <v>222</v>
      </c>
      <c r="L31">
        <v>236</v>
      </c>
    </row>
    <row r="32" spans="1:12">
      <c r="A32">
        <v>31</v>
      </c>
      <c r="B32" s="28">
        <v>6300000695</v>
      </c>
      <c r="F32" s="28" t="s">
        <v>7093</v>
      </c>
      <c r="K32">
        <v>223</v>
      </c>
      <c r="L32">
        <v>278</v>
      </c>
    </row>
    <row r="33" spans="3:12">
      <c r="K33">
        <v>224</v>
      </c>
      <c r="L33">
        <v>291</v>
      </c>
    </row>
    <row r="34" spans="3:12">
      <c r="C34">
        <f>(SUM(C2:C23)-C19)/21</f>
        <v>6300004473</v>
      </c>
      <c r="K34">
        <v>225</v>
      </c>
      <c r="L34">
        <v>302</v>
      </c>
    </row>
    <row r="35" spans="3:12">
      <c r="K35">
        <v>236</v>
      </c>
      <c r="L35">
        <v>304</v>
      </c>
    </row>
    <row r="36" spans="3:12">
      <c r="K36">
        <v>264</v>
      </c>
      <c r="L36">
        <v>310</v>
      </c>
    </row>
    <row r="37" spans="3:12">
      <c r="K37">
        <v>278</v>
      </c>
      <c r="L37">
        <v>317</v>
      </c>
    </row>
    <row r="38" spans="3:12">
      <c r="K38">
        <v>291</v>
      </c>
      <c r="L38">
        <v>382</v>
      </c>
    </row>
    <row r="39" spans="3:12">
      <c r="K39">
        <v>302</v>
      </c>
      <c r="L39">
        <v>399</v>
      </c>
    </row>
    <row r="40" spans="3:12">
      <c r="K40">
        <v>304</v>
      </c>
      <c r="L40">
        <v>428</v>
      </c>
    </row>
    <row r="41" spans="3:12">
      <c r="K41">
        <v>310</v>
      </c>
      <c r="L41">
        <v>536</v>
      </c>
    </row>
    <row r="42" spans="3:12">
      <c r="K42">
        <v>317</v>
      </c>
      <c r="L42">
        <v>546</v>
      </c>
    </row>
    <row r="43" spans="3:12">
      <c r="K43">
        <v>340</v>
      </c>
      <c r="L43">
        <v>547</v>
      </c>
    </row>
    <row r="44" spans="3:12">
      <c r="K44">
        <v>341</v>
      </c>
      <c r="L44">
        <v>552</v>
      </c>
    </row>
    <row r="45" spans="3:12">
      <c r="K45">
        <v>342</v>
      </c>
      <c r="L45">
        <v>563</v>
      </c>
    </row>
    <row r="46" spans="3:12">
      <c r="K46">
        <v>345</v>
      </c>
      <c r="L46">
        <v>564</v>
      </c>
    </row>
    <row r="47" spans="3:12">
      <c r="K47">
        <v>354</v>
      </c>
      <c r="L47">
        <v>576</v>
      </c>
    </row>
    <row r="48" spans="3:12">
      <c r="K48">
        <v>359</v>
      </c>
      <c r="L48">
        <v>579</v>
      </c>
    </row>
    <row r="49" spans="11:12">
      <c r="K49">
        <v>375</v>
      </c>
      <c r="L49">
        <v>580</v>
      </c>
    </row>
    <row r="50" spans="11:12">
      <c r="K50">
        <v>376</v>
      </c>
      <c r="L50">
        <v>602</v>
      </c>
    </row>
    <row r="51" spans="11:12">
      <c r="K51">
        <v>382</v>
      </c>
      <c r="L51">
        <v>605</v>
      </c>
    </row>
    <row r="52" spans="11:12">
      <c r="K52">
        <v>399</v>
      </c>
      <c r="L52">
        <v>610</v>
      </c>
    </row>
    <row r="53" spans="11:12">
      <c r="K53">
        <v>401</v>
      </c>
      <c r="L53">
        <v>611</v>
      </c>
    </row>
    <row r="54" spans="11:12">
      <c r="K54">
        <v>409</v>
      </c>
      <c r="L54">
        <v>612</v>
      </c>
    </row>
    <row r="55" spans="11:12">
      <c r="K55">
        <v>411</v>
      </c>
      <c r="L55">
        <v>614</v>
      </c>
    </row>
    <row r="56" spans="11:12">
      <c r="K56">
        <v>412</v>
      </c>
      <c r="L56">
        <v>617</v>
      </c>
    </row>
    <row r="57" spans="11:12">
      <c r="K57">
        <v>428</v>
      </c>
      <c r="L57">
        <v>619</v>
      </c>
    </row>
    <row r="58" spans="11:12">
      <c r="K58">
        <v>436</v>
      </c>
      <c r="L58">
        <v>621</v>
      </c>
    </row>
    <row r="59" spans="11:12">
      <c r="K59">
        <v>437</v>
      </c>
      <c r="L59">
        <v>633</v>
      </c>
    </row>
    <row r="60" spans="11:12">
      <c r="K60">
        <v>438</v>
      </c>
      <c r="L60">
        <v>636</v>
      </c>
    </row>
    <row r="61" spans="11:12">
      <c r="K61">
        <v>439</v>
      </c>
      <c r="L61">
        <v>665</v>
      </c>
    </row>
    <row r="62" spans="11:12">
      <c r="K62">
        <v>440</v>
      </c>
      <c r="L62">
        <v>696</v>
      </c>
    </row>
    <row r="63" spans="11:12">
      <c r="K63">
        <v>441</v>
      </c>
      <c r="L63">
        <v>697</v>
      </c>
    </row>
    <row r="64" spans="11:12">
      <c r="K64">
        <v>443</v>
      </c>
      <c r="L64">
        <v>719</v>
      </c>
    </row>
    <row r="65" spans="11:12">
      <c r="K65">
        <v>444</v>
      </c>
      <c r="L65">
        <v>741</v>
      </c>
    </row>
    <row r="66" spans="11:12">
      <c r="K66">
        <v>445</v>
      </c>
    </row>
    <row r="67" spans="11:12">
      <c r="K67">
        <v>446</v>
      </c>
    </row>
    <row r="68" spans="11:12">
      <c r="K68">
        <v>457</v>
      </c>
    </row>
    <row r="69" spans="11:12">
      <c r="K69">
        <v>458</v>
      </c>
    </row>
    <row r="70" spans="11:12">
      <c r="K70">
        <v>460</v>
      </c>
    </row>
    <row r="71" spans="11:12">
      <c r="K71">
        <v>461</v>
      </c>
    </row>
    <row r="72" spans="11:12">
      <c r="K72">
        <v>462</v>
      </c>
    </row>
    <row r="73" spans="11:12">
      <c r="K73">
        <v>463</v>
      </c>
    </row>
    <row r="74" spans="11:12">
      <c r="K74">
        <v>464</v>
      </c>
    </row>
    <row r="75" spans="11:12">
      <c r="K75">
        <v>465</v>
      </c>
    </row>
    <row r="76" spans="11:12">
      <c r="K76">
        <v>466</v>
      </c>
    </row>
    <row r="77" spans="11:12">
      <c r="K77">
        <v>474</v>
      </c>
    </row>
    <row r="78" spans="11:12">
      <c r="K78">
        <v>478</v>
      </c>
    </row>
    <row r="79" spans="11:12">
      <c r="K79">
        <v>483</v>
      </c>
    </row>
    <row r="80" spans="11:12">
      <c r="K80">
        <v>484</v>
      </c>
    </row>
    <row r="81" spans="11:11">
      <c r="K81">
        <v>485</v>
      </c>
    </row>
    <row r="82" spans="11:11">
      <c r="K82">
        <v>486</v>
      </c>
    </row>
    <row r="83" spans="11:11">
      <c r="K83">
        <v>506</v>
      </c>
    </row>
    <row r="84" spans="11:11">
      <c r="K84">
        <v>507</v>
      </c>
    </row>
    <row r="85" spans="11:11">
      <c r="K85">
        <v>508</v>
      </c>
    </row>
    <row r="86" spans="11:11">
      <c r="K86">
        <v>509</v>
      </c>
    </row>
    <row r="87" spans="11:11">
      <c r="K87">
        <v>510</v>
      </c>
    </row>
    <row r="88" spans="11:11">
      <c r="K88">
        <v>511</v>
      </c>
    </row>
    <row r="89" spans="11:11">
      <c r="K89">
        <v>520</v>
      </c>
    </row>
    <row r="90" spans="11:11">
      <c r="K90">
        <v>522</v>
      </c>
    </row>
    <row r="91" spans="11:11">
      <c r="K91">
        <v>523</v>
      </c>
    </row>
    <row r="92" spans="11:11">
      <c r="K92">
        <v>524</v>
      </c>
    </row>
    <row r="93" spans="11:11">
      <c r="K93">
        <v>525</v>
      </c>
    </row>
    <row r="94" spans="11:11">
      <c r="K94">
        <v>526</v>
      </c>
    </row>
    <row r="95" spans="11:11">
      <c r="K95">
        <v>531</v>
      </c>
    </row>
    <row r="96" spans="11:11">
      <c r="K96">
        <v>536</v>
      </c>
    </row>
    <row r="97" spans="11:11">
      <c r="K97">
        <v>546</v>
      </c>
    </row>
    <row r="98" spans="11:11">
      <c r="K98">
        <v>547</v>
      </c>
    </row>
    <row r="99" spans="11:11">
      <c r="K99">
        <v>552</v>
      </c>
    </row>
    <row r="100" spans="11:11">
      <c r="K100">
        <v>563</v>
      </c>
    </row>
    <row r="101" spans="11:11">
      <c r="K101">
        <v>564</v>
      </c>
    </row>
    <row r="102" spans="11:11">
      <c r="K102">
        <v>576</v>
      </c>
    </row>
    <row r="103" spans="11:11">
      <c r="K103">
        <v>579</v>
      </c>
    </row>
    <row r="104" spans="11:11">
      <c r="K104">
        <v>580</v>
      </c>
    </row>
    <row r="105" spans="11:11">
      <c r="K105">
        <v>602</v>
      </c>
    </row>
    <row r="106" spans="11:11">
      <c r="K106">
        <v>603</v>
      </c>
    </row>
    <row r="107" spans="11:11">
      <c r="K107">
        <v>605</v>
      </c>
    </row>
    <row r="108" spans="11:11">
      <c r="K108">
        <v>610</v>
      </c>
    </row>
    <row r="109" spans="11:11">
      <c r="K109">
        <v>611</v>
      </c>
    </row>
    <row r="110" spans="11:11">
      <c r="K110">
        <v>612</v>
      </c>
    </row>
    <row r="111" spans="11:11">
      <c r="K111">
        <v>614</v>
      </c>
    </row>
    <row r="112" spans="11:11">
      <c r="K112">
        <v>617</v>
      </c>
    </row>
    <row r="113" spans="11:11">
      <c r="K113">
        <v>619</v>
      </c>
    </row>
    <row r="114" spans="11:11">
      <c r="K114">
        <v>621</v>
      </c>
    </row>
    <row r="115" spans="11:11">
      <c r="K115">
        <v>633</v>
      </c>
    </row>
    <row r="116" spans="11:11">
      <c r="K116">
        <v>634</v>
      </c>
    </row>
    <row r="117" spans="11:11">
      <c r="K117">
        <v>636</v>
      </c>
    </row>
    <row r="118" spans="11:11">
      <c r="K118">
        <v>652</v>
      </c>
    </row>
    <row r="119" spans="11:11">
      <c r="K119">
        <v>657</v>
      </c>
    </row>
    <row r="120" spans="11:11">
      <c r="K120">
        <v>665</v>
      </c>
    </row>
    <row r="121" spans="11:11">
      <c r="K121">
        <v>670</v>
      </c>
    </row>
    <row r="122" spans="11:11">
      <c r="K122">
        <v>676</v>
      </c>
    </row>
    <row r="123" spans="11:11">
      <c r="K123">
        <v>677</v>
      </c>
    </row>
    <row r="124" spans="11:11">
      <c r="K124">
        <v>678</v>
      </c>
    </row>
    <row r="125" spans="11:11">
      <c r="K125">
        <v>684</v>
      </c>
    </row>
    <row r="126" spans="11:11">
      <c r="K126">
        <v>696</v>
      </c>
    </row>
    <row r="127" spans="11:11">
      <c r="K127">
        <v>697</v>
      </c>
    </row>
    <row r="128" spans="11:11">
      <c r="K128">
        <v>719</v>
      </c>
    </row>
    <row r="129" spans="11:11">
      <c r="K129">
        <v>741</v>
      </c>
    </row>
  </sheetData>
  <sortState ref="O1:O129">
    <sortCondition ref="O1:O129"/>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осн. ИПР тариф</vt:lpstr>
      <vt:lpstr>нетариф</vt:lpstr>
      <vt:lpstr>2025 год</vt:lpstr>
      <vt:lpstr>Реконструкция 2013 </vt:lpstr>
      <vt:lpstr>Материалы 2013</vt:lpstr>
      <vt:lpstr>Реконструкция 2014</vt:lpstr>
      <vt:lpstr>Материалы 2014</vt:lpstr>
      <vt:lpstr>Лист1</vt:lpstr>
      <vt:lpstr>'Реконструкция 2013 '!Print_Titles</vt:lpstr>
      <vt:lpstr>'Материалы 2013'!Область_печати</vt:lpstr>
      <vt:lpstr>'Материалы 2014'!Область_печати</vt:lpstr>
      <vt:lpstr>'Реконструкция 2013 '!Область_печати</vt:lpstr>
      <vt:lpstr>'Реконструкция 2014'!Область_печати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Чепурнова Наталья Николаевна</dc:creator>
  <cp:lastModifiedBy>Бубнов Сергей Владимирович</cp:lastModifiedBy>
  <cp:revision>1</cp:revision>
  <dcterms:created xsi:type="dcterms:W3CDTF">2016-07-05T06:42:59Z</dcterms:created>
  <dcterms:modified xsi:type="dcterms:W3CDTF">2026-04-28T10:31:26Z</dcterms:modified>
</cp:coreProperties>
</file>